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EA0EECD0-3C80-6D40-9372-76152A60B63D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'DMT-M'!$A$1:$RG$6</definedName>
    <definedName name="_xlnm._FilterDatabase" localSheetId="6" hidden="1">'DMT-W'!$A$1:$RG$12</definedName>
    <definedName name="_xlnm._FilterDatabase" localSheetId="1" hidden="1">'TRA-M'!$A$1:$TT$29</definedName>
    <definedName name="_xlnm._FilterDatabase" localSheetId="2" hidden="1">'TRA-W'!$A$1:$TT$27</definedName>
    <definedName name="_xlnm._FilterDatabase" localSheetId="3" hidden="1">'TUM-M'!$A$1:$RG$13</definedName>
    <definedName name="_xlnm._FilterDatabase" localSheetId="4" hidden="1">'TUM-W'!$A$1:$RG$16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A18" i="26" l="1"/>
  <c r="DB18" i="26"/>
  <c r="QK18" i="26"/>
  <c r="CY18" i="26"/>
  <c r="PA40" i="19"/>
  <c r="OZ40" i="19"/>
  <c r="OX40" i="19"/>
  <c r="OW40" i="19"/>
  <c r="OV40" i="19"/>
  <c r="OU40" i="19"/>
  <c r="PA39" i="19"/>
  <c r="OZ39" i="19"/>
  <c r="OX39" i="19"/>
  <c r="OW39" i="19"/>
  <c r="OV39" i="19"/>
  <c r="OU39" i="19"/>
  <c r="PA38" i="19"/>
  <c r="OZ38" i="19"/>
  <c r="OX38" i="19"/>
  <c r="OW38" i="19"/>
  <c r="OV38" i="19"/>
  <c r="OU38" i="19"/>
  <c r="PA37" i="19"/>
  <c r="OZ37" i="19"/>
  <c r="OX37" i="19"/>
  <c r="OW37" i="19"/>
  <c r="OV37" i="19"/>
  <c r="OU37" i="19"/>
  <c r="PA36" i="19"/>
  <c r="OZ36" i="19"/>
  <c r="OX36" i="19"/>
  <c r="OW36" i="19"/>
  <c r="OV36" i="19"/>
  <c r="OU36" i="19"/>
  <c r="PA35" i="19"/>
  <c r="OZ35" i="19"/>
  <c r="OX35" i="19"/>
  <c r="OW35" i="19"/>
  <c r="OV35" i="19"/>
  <c r="OU35" i="19"/>
  <c r="PA34" i="19"/>
  <c r="OZ34" i="19"/>
  <c r="OX34" i="19"/>
  <c r="OW34" i="19"/>
  <c r="OV34" i="19"/>
  <c r="OU34" i="19"/>
  <c r="PA33" i="19"/>
  <c r="OZ33" i="19"/>
  <c r="OX33" i="19"/>
  <c r="OW33" i="19"/>
  <c r="OV33" i="19"/>
  <c r="OU33" i="19"/>
  <c r="PA32" i="19"/>
  <c r="OZ32" i="19"/>
  <c r="OX32" i="19"/>
  <c r="OW32" i="19"/>
  <c r="OV32" i="19"/>
  <c r="OU32" i="19"/>
  <c r="PA31" i="19"/>
  <c r="OZ31" i="19"/>
  <c r="OX31" i="19"/>
  <c r="OW31" i="19"/>
  <c r="OV31" i="19"/>
  <c r="OU31" i="19"/>
  <c r="PA30" i="19"/>
  <c r="OZ30" i="19"/>
  <c r="OX30" i="19"/>
  <c r="OW30" i="19"/>
  <c r="OV30" i="19"/>
  <c r="OU30" i="19"/>
  <c r="PA29" i="19"/>
  <c r="OZ29" i="19"/>
  <c r="OX29" i="19"/>
  <c r="OW29" i="19"/>
  <c r="OV29" i="19"/>
  <c r="OU29" i="19"/>
  <c r="PA28" i="19"/>
  <c r="OZ28" i="19"/>
  <c r="OX28" i="19"/>
  <c r="OW28" i="19"/>
  <c r="OV28" i="19"/>
  <c r="OU28" i="19"/>
  <c r="PA27" i="19"/>
  <c r="OZ27" i="19"/>
  <c r="OX27" i="19"/>
  <c r="OW27" i="19"/>
  <c r="OV27" i="19"/>
  <c r="OU27" i="19"/>
  <c r="PA26" i="19"/>
  <c r="OZ26" i="19"/>
  <c r="OX26" i="19"/>
  <c r="OW26" i="19"/>
  <c r="OV26" i="19"/>
  <c r="OU26" i="19"/>
  <c r="PA25" i="19"/>
  <c r="OZ25" i="19"/>
  <c r="OX25" i="19"/>
  <c r="OW25" i="19"/>
  <c r="OV25" i="19"/>
  <c r="OU25" i="19"/>
  <c r="PA24" i="19"/>
  <c r="OZ24" i="19"/>
  <c r="OX24" i="19"/>
  <c r="OW24" i="19"/>
  <c r="OV24" i="19"/>
  <c r="OU24" i="19"/>
  <c r="PA23" i="19"/>
  <c r="OZ23" i="19"/>
  <c r="OX23" i="19"/>
  <c r="OW23" i="19"/>
  <c r="OV23" i="19"/>
  <c r="OU23" i="19"/>
  <c r="PA22" i="19"/>
  <c r="OZ22" i="19"/>
  <c r="OX22" i="19"/>
  <c r="OW22" i="19"/>
  <c r="OV22" i="19"/>
  <c r="OU22" i="19"/>
  <c r="PA21" i="19"/>
  <c r="OZ21" i="19"/>
  <c r="OX21" i="19"/>
  <c r="OW21" i="19"/>
  <c r="OV21" i="19"/>
  <c r="OU21" i="19"/>
  <c r="PA20" i="19"/>
  <c r="OZ20" i="19"/>
  <c r="OX20" i="19"/>
  <c r="OW20" i="19"/>
  <c r="OV20" i="19"/>
  <c r="OU20" i="19"/>
  <c r="PA19" i="19"/>
  <c r="OZ19" i="19"/>
  <c r="OX19" i="19"/>
  <c r="OW19" i="19"/>
  <c r="OV19" i="19"/>
  <c r="OU19" i="19"/>
  <c r="PA18" i="19"/>
  <c r="OZ18" i="19"/>
  <c r="OX18" i="19"/>
  <c r="OW18" i="19"/>
  <c r="OV18" i="19"/>
  <c r="OU18" i="19"/>
  <c r="PA17" i="19"/>
  <c r="OZ17" i="19"/>
  <c r="OX17" i="19"/>
  <c r="OW17" i="19"/>
  <c r="OV17" i="19"/>
  <c r="OU17" i="19"/>
  <c r="PA16" i="19"/>
  <c r="OZ16" i="19"/>
  <c r="OX16" i="19"/>
  <c r="OW16" i="19"/>
  <c r="OV16" i="19"/>
  <c r="OU16" i="19"/>
  <c r="PA15" i="19"/>
  <c r="OZ15" i="19"/>
  <c r="OX15" i="19"/>
  <c r="OW15" i="19"/>
  <c r="OV15" i="19"/>
  <c r="OU15" i="19"/>
  <c r="PA14" i="19"/>
  <c r="OZ14" i="19"/>
  <c r="OX14" i="19"/>
  <c r="OW14" i="19"/>
  <c r="OV14" i="19"/>
  <c r="OU14" i="19"/>
  <c r="PA13" i="19"/>
  <c r="OZ13" i="19"/>
  <c r="OX13" i="19"/>
  <c r="OW13" i="19"/>
  <c r="OV13" i="19"/>
  <c r="OU13" i="19"/>
  <c r="PA12" i="19"/>
  <c r="OZ12" i="19"/>
  <c r="OX12" i="19"/>
  <c r="OW12" i="19"/>
  <c r="OV12" i="19"/>
  <c r="OU12" i="19"/>
  <c r="PA11" i="19"/>
  <c r="OZ11" i="19"/>
  <c r="OX11" i="19"/>
  <c r="OW11" i="19"/>
  <c r="OV11" i="19"/>
  <c r="OU11" i="19"/>
  <c r="PA10" i="19"/>
  <c r="OZ10" i="19"/>
  <c r="OX10" i="19"/>
  <c r="OW10" i="19"/>
  <c r="OV10" i="19"/>
  <c r="OU10" i="19"/>
  <c r="PA9" i="19"/>
  <c r="OZ9" i="19"/>
  <c r="OX9" i="19"/>
  <c r="OW9" i="19"/>
  <c r="OV9" i="19"/>
  <c r="OU9" i="19"/>
  <c r="PA8" i="19"/>
  <c r="OZ8" i="19"/>
  <c r="OX8" i="19"/>
  <c r="OW8" i="19"/>
  <c r="OV8" i="19"/>
  <c r="OU8" i="19"/>
  <c r="PA7" i="19"/>
  <c r="OZ7" i="19"/>
  <c r="OX7" i="19"/>
  <c r="OW7" i="19"/>
  <c r="OV7" i="19"/>
  <c r="OU7" i="19"/>
  <c r="PA6" i="19"/>
  <c r="OZ6" i="19"/>
  <c r="OX6" i="19"/>
  <c r="OW6" i="19"/>
  <c r="OV6" i="19"/>
  <c r="OU6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40" i="19"/>
  <c r="NX40" i="19"/>
  <c r="NV40" i="19"/>
  <c r="NU40" i="19"/>
  <c r="NT40" i="19"/>
  <c r="NS40" i="19"/>
  <c r="NY39" i="19"/>
  <c r="NX39" i="19"/>
  <c r="NV39" i="19"/>
  <c r="NU39" i="19"/>
  <c r="NT39" i="19"/>
  <c r="NS39" i="19"/>
  <c r="NY38" i="19"/>
  <c r="NX38" i="19"/>
  <c r="NV38" i="19"/>
  <c r="NU38" i="19"/>
  <c r="NT38" i="19"/>
  <c r="NS38" i="19"/>
  <c r="NY37" i="19"/>
  <c r="NX37" i="19"/>
  <c r="NV37" i="19"/>
  <c r="NU37" i="19"/>
  <c r="NT37" i="19"/>
  <c r="NS37" i="19"/>
  <c r="NY36" i="19"/>
  <c r="NX36" i="19"/>
  <c r="NV36" i="19"/>
  <c r="NU36" i="19"/>
  <c r="NT36" i="19"/>
  <c r="NS36" i="19"/>
  <c r="NY35" i="19"/>
  <c r="NX35" i="19"/>
  <c r="NV35" i="19"/>
  <c r="NU35" i="19"/>
  <c r="NT35" i="19"/>
  <c r="NS35" i="19"/>
  <c r="NY34" i="19"/>
  <c r="NX34" i="19"/>
  <c r="NV34" i="19"/>
  <c r="NU34" i="19"/>
  <c r="NT34" i="19"/>
  <c r="NS34" i="19"/>
  <c r="NY33" i="19"/>
  <c r="NX33" i="19"/>
  <c r="NV33" i="19"/>
  <c r="NU33" i="19"/>
  <c r="NT33" i="19"/>
  <c r="NS33" i="19"/>
  <c r="NY32" i="19"/>
  <c r="NX32" i="19"/>
  <c r="NV32" i="19"/>
  <c r="NU32" i="19"/>
  <c r="NT32" i="19"/>
  <c r="NS32" i="19"/>
  <c r="NY31" i="19"/>
  <c r="NX31" i="19"/>
  <c r="NV31" i="19"/>
  <c r="NU31" i="19"/>
  <c r="NT31" i="19"/>
  <c r="NS31" i="19"/>
  <c r="NY30" i="19"/>
  <c r="NX30" i="19"/>
  <c r="NV30" i="19"/>
  <c r="NU30" i="19"/>
  <c r="NT30" i="19"/>
  <c r="NS30" i="19"/>
  <c r="NY29" i="19"/>
  <c r="NX29" i="19"/>
  <c r="NV29" i="19"/>
  <c r="NU29" i="19"/>
  <c r="NT29" i="19"/>
  <c r="NS29" i="19"/>
  <c r="NY28" i="19"/>
  <c r="NX28" i="19"/>
  <c r="NV28" i="19"/>
  <c r="NU28" i="19"/>
  <c r="NT28" i="19"/>
  <c r="NS28" i="19"/>
  <c r="NY27" i="19"/>
  <c r="NX27" i="19"/>
  <c r="NV27" i="19"/>
  <c r="NU27" i="19"/>
  <c r="NT27" i="19"/>
  <c r="NS27" i="19"/>
  <c r="NY26" i="19"/>
  <c r="NX26" i="19"/>
  <c r="NV26" i="19"/>
  <c r="NU26" i="19"/>
  <c r="NT26" i="19"/>
  <c r="NS26" i="19"/>
  <c r="NY25" i="19"/>
  <c r="NX25" i="19"/>
  <c r="NV25" i="19"/>
  <c r="NU25" i="19"/>
  <c r="NT25" i="19"/>
  <c r="NS25" i="19"/>
  <c r="NY24" i="19"/>
  <c r="NX24" i="19"/>
  <c r="NV24" i="19"/>
  <c r="NU24" i="19"/>
  <c r="NT24" i="19"/>
  <c r="NS24" i="19"/>
  <c r="NY23" i="19"/>
  <c r="NX23" i="19"/>
  <c r="NV23" i="19"/>
  <c r="NU23" i="19"/>
  <c r="NT23" i="19"/>
  <c r="NS23" i="19"/>
  <c r="NY22" i="19"/>
  <c r="NX22" i="19"/>
  <c r="NV22" i="19"/>
  <c r="NU22" i="19"/>
  <c r="NT22" i="19"/>
  <c r="NS22" i="19"/>
  <c r="NY21" i="19"/>
  <c r="NX21" i="19"/>
  <c r="NV21" i="19"/>
  <c r="NU21" i="19"/>
  <c r="NT21" i="19"/>
  <c r="NS21" i="19"/>
  <c r="NY20" i="19"/>
  <c r="NX20" i="19"/>
  <c r="NV20" i="19"/>
  <c r="NU20" i="19"/>
  <c r="NT20" i="19"/>
  <c r="NS20" i="19"/>
  <c r="NY19" i="19"/>
  <c r="NX19" i="19"/>
  <c r="NV19" i="19"/>
  <c r="NU19" i="19"/>
  <c r="NT19" i="19"/>
  <c r="NS19" i="19"/>
  <c r="NY18" i="19"/>
  <c r="NX18" i="19"/>
  <c r="NV18" i="19"/>
  <c r="NU18" i="19"/>
  <c r="NT18" i="19"/>
  <c r="NS18" i="19"/>
  <c r="NY17" i="19"/>
  <c r="NX17" i="19"/>
  <c r="NV17" i="19"/>
  <c r="NU17" i="19"/>
  <c r="NT17" i="19"/>
  <c r="NS17" i="19"/>
  <c r="NY16" i="19"/>
  <c r="NX16" i="19"/>
  <c r="NV16" i="19"/>
  <c r="NU16" i="19"/>
  <c r="NT16" i="19"/>
  <c r="NS16" i="19"/>
  <c r="NY15" i="19"/>
  <c r="NX15" i="19"/>
  <c r="NV15" i="19"/>
  <c r="NU15" i="19"/>
  <c r="NT15" i="19"/>
  <c r="NS15" i="19"/>
  <c r="NY14" i="19"/>
  <c r="NX14" i="19"/>
  <c r="NV14" i="19"/>
  <c r="NU14" i="19"/>
  <c r="NT14" i="19"/>
  <c r="NS14" i="19"/>
  <c r="NY13" i="19"/>
  <c r="NX13" i="19"/>
  <c r="NV13" i="19"/>
  <c r="NU13" i="19"/>
  <c r="NT13" i="19"/>
  <c r="NS13" i="19"/>
  <c r="NY12" i="19"/>
  <c r="NX12" i="19"/>
  <c r="NV12" i="19"/>
  <c r="NU12" i="19"/>
  <c r="NT12" i="19"/>
  <c r="NS12" i="19"/>
  <c r="NY11" i="19"/>
  <c r="NX11" i="19"/>
  <c r="NV11" i="19"/>
  <c r="NU11" i="19"/>
  <c r="NT11" i="19"/>
  <c r="NS11" i="19"/>
  <c r="NY10" i="19"/>
  <c r="NX10" i="19"/>
  <c r="NV10" i="19"/>
  <c r="NU10" i="19"/>
  <c r="NT10" i="19"/>
  <c r="NS10" i="19"/>
  <c r="NY9" i="19"/>
  <c r="NX9" i="19"/>
  <c r="NV9" i="19"/>
  <c r="NU9" i="19"/>
  <c r="NT9" i="19"/>
  <c r="NS9" i="19"/>
  <c r="NY8" i="19"/>
  <c r="NX8" i="19"/>
  <c r="NV8" i="19"/>
  <c r="NU8" i="19"/>
  <c r="NT8" i="19"/>
  <c r="NS8" i="19"/>
  <c r="NY7" i="19"/>
  <c r="NX7" i="19"/>
  <c r="NV7" i="19"/>
  <c r="NU7" i="19"/>
  <c r="NT7" i="19"/>
  <c r="NS7" i="19"/>
  <c r="NY6" i="19"/>
  <c r="NX6" i="19"/>
  <c r="NV6" i="19"/>
  <c r="NU6" i="19"/>
  <c r="NT6" i="19"/>
  <c r="NS6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40" i="19"/>
  <c r="MV40" i="19"/>
  <c r="MT40" i="19"/>
  <c r="MS40" i="19"/>
  <c r="MR40" i="19"/>
  <c r="MQ40" i="19"/>
  <c r="MW39" i="19"/>
  <c r="MV39" i="19"/>
  <c r="MT39" i="19"/>
  <c r="MS39" i="19"/>
  <c r="MR39" i="19"/>
  <c r="MQ39" i="19"/>
  <c r="MW38" i="19"/>
  <c r="MV38" i="19"/>
  <c r="MT38" i="19"/>
  <c r="MS38" i="19"/>
  <c r="MR38" i="19"/>
  <c r="MQ38" i="19"/>
  <c r="MW37" i="19"/>
  <c r="MV37" i="19"/>
  <c r="MT37" i="19"/>
  <c r="MS37" i="19"/>
  <c r="MR37" i="19"/>
  <c r="MQ37" i="19"/>
  <c r="MW36" i="19"/>
  <c r="MV36" i="19"/>
  <c r="MT36" i="19"/>
  <c r="MS36" i="19"/>
  <c r="MR36" i="19"/>
  <c r="MQ36" i="19"/>
  <c r="MW35" i="19"/>
  <c r="MV35" i="19"/>
  <c r="MT35" i="19"/>
  <c r="MS35" i="19"/>
  <c r="MR35" i="19"/>
  <c r="MQ35" i="19"/>
  <c r="MW34" i="19"/>
  <c r="MV34" i="19"/>
  <c r="MT34" i="19"/>
  <c r="MS34" i="19"/>
  <c r="MR34" i="19"/>
  <c r="MQ34" i="19"/>
  <c r="MW33" i="19"/>
  <c r="MV33" i="19"/>
  <c r="MT33" i="19"/>
  <c r="MS33" i="19"/>
  <c r="MR33" i="19"/>
  <c r="MQ33" i="19"/>
  <c r="MW32" i="19"/>
  <c r="MV32" i="19"/>
  <c r="MT32" i="19"/>
  <c r="MS32" i="19"/>
  <c r="MR32" i="19"/>
  <c r="MQ32" i="19"/>
  <c r="MW31" i="19"/>
  <c r="MV31" i="19"/>
  <c r="MT31" i="19"/>
  <c r="MS31" i="19"/>
  <c r="MR31" i="19"/>
  <c r="MQ31" i="19"/>
  <c r="MW30" i="19"/>
  <c r="MV30" i="19"/>
  <c r="MT30" i="19"/>
  <c r="MS30" i="19"/>
  <c r="MR30" i="19"/>
  <c r="MQ30" i="19"/>
  <c r="MW29" i="19"/>
  <c r="MV29" i="19"/>
  <c r="MT29" i="19"/>
  <c r="MS29" i="19"/>
  <c r="MR29" i="19"/>
  <c r="MQ29" i="19"/>
  <c r="MW28" i="19"/>
  <c r="MV28" i="19"/>
  <c r="MT28" i="19"/>
  <c r="MS28" i="19"/>
  <c r="MR28" i="19"/>
  <c r="MQ28" i="19"/>
  <c r="MW27" i="19"/>
  <c r="MV27" i="19"/>
  <c r="MT27" i="19"/>
  <c r="MS27" i="19"/>
  <c r="MR27" i="19"/>
  <c r="MQ27" i="19"/>
  <c r="MW26" i="19"/>
  <c r="MV26" i="19"/>
  <c r="MT26" i="19"/>
  <c r="MS26" i="19"/>
  <c r="MR26" i="19"/>
  <c r="MQ26" i="19"/>
  <c r="MW25" i="19"/>
  <c r="MV25" i="19"/>
  <c r="MT25" i="19"/>
  <c r="MS25" i="19"/>
  <c r="MR25" i="19"/>
  <c r="MQ25" i="19"/>
  <c r="MW24" i="19"/>
  <c r="MV24" i="19"/>
  <c r="MT24" i="19"/>
  <c r="MS24" i="19"/>
  <c r="MR24" i="19"/>
  <c r="MQ24" i="19"/>
  <c r="MW23" i="19"/>
  <c r="MV23" i="19"/>
  <c r="MT23" i="19"/>
  <c r="MS23" i="19"/>
  <c r="MR23" i="19"/>
  <c r="MQ23" i="19"/>
  <c r="MW22" i="19"/>
  <c r="MV22" i="19"/>
  <c r="MT22" i="19"/>
  <c r="MS22" i="19"/>
  <c r="MR22" i="19"/>
  <c r="MQ22" i="19"/>
  <c r="MW21" i="19"/>
  <c r="MV21" i="19"/>
  <c r="MT21" i="19"/>
  <c r="MS21" i="19"/>
  <c r="MR21" i="19"/>
  <c r="MQ21" i="19"/>
  <c r="MW20" i="19"/>
  <c r="MV20" i="19"/>
  <c r="MT20" i="19"/>
  <c r="MS20" i="19"/>
  <c r="MR20" i="19"/>
  <c r="MQ20" i="19"/>
  <c r="MW19" i="19"/>
  <c r="MV19" i="19"/>
  <c r="MT19" i="19"/>
  <c r="MS19" i="19"/>
  <c r="MR19" i="19"/>
  <c r="MQ19" i="19"/>
  <c r="MW18" i="19"/>
  <c r="MV18" i="19"/>
  <c r="MT18" i="19"/>
  <c r="MS18" i="19"/>
  <c r="MR18" i="19"/>
  <c r="MQ18" i="19"/>
  <c r="MW17" i="19"/>
  <c r="MV17" i="19"/>
  <c r="MT17" i="19"/>
  <c r="MS17" i="19"/>
  <c r="MR17" i="19"/>
  <c r="MQ17" i="19"/>
  <c r="MW16" i="19"/>
  <c r="MV16" i="19"/>
  <c r="MT16" i="19"/>
  <c r="MS16" i="19"/>
  <c r="MR16" i="19"/>
  <c r="MQ16" i="19"/>
  <c r="MW15" i="19"/>
  <c r="MV15" i="19"/>
  <c r="MT15" i="19"/>
  <c r="MS15" i="19"/>
  <c r="MR15" i="19"/>
  <c r="MQ15" i="19"/>
  <c r="MW14" i="19"/>
  <c r="MV14" i="19"/>
  <c r="MT14" i="19"/>
  <c r="MS14" i="19"/>
  <c r="MR14" i="19"/>
  <c r="MQ14" i="19"/>
  <c r="MW13" i="19"/>
  <c r="MV13" i="19"/>
  <c r="MT13" i="19"/>
  <c r="MS13" i="19"/>
  <c r="MR13" i="19"/>
  <c r="MQ13" i="19"/>
  <c r="MW12" i="19"/>
  <c r="MV12" i="19"/>
  <c r="MT12" i="19"/>
  <c r="MS12" i="19"/>
  <c r="MR12" i="19"/>
  <c r="MQ12" i="19"/>
  <c r="MW11" i="19"/>
  <c r="MV11" i="19"/>
  <c r="MT11" i="19"/>
  <c r="MS11" i="19"/>
  <c r="MR11" i="19"/>
  <c r="MQ11" i="19"/>
  <c r="MW10" i="19"/>
  <c r="MV10" i="19"/>
  <c r="MT10" i="19"/>
  <c r="MS10" i="19"/>
  <c r="MR10" i="19"/>
  <c r="MQ10" i="19"/>
  <c r="MW9" i="19"/>
  <c r="MV9" i="19"/>
  <c r="MT9" i="19"/>
  <c r="MS9" i="19"/>
  <c r="MR9" i="19"/>
  <c r="MQ9" i="19"/>
  <c r="MW8" i="19"/>
  <c r="MV8" i="19"/>
  <c r="MT8" i="19"/>
  <c r="MS8" i="19"/>
  <c r="MR8" i="19"/>
  <c r="MQ8" i="19"/>
  <c r="MW7" i="19"/>
  <c r="MV7" i="19"/>
  <c r="MT7" i="19"/>
  <c r="MS7" i="19"/>
  <c r="MR7" i="19"/>
  <c r="MQ7" i="19"/>
  <c r="MW6" i="19"/>
  <c r="MV6" i="19"/>
  <c r="MT6" i="19"/>
  <c r="MS6" i="19"/>
  <c r="MR6" i="19"/>
  <c r="MQ6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40" i="19"/>
  <c r="LT40" i="19"/>
  <c r="LR40" i="19"/>
  <c r="LQ40" i="19"/>
  <c r="LP40" i="19"/>
  <c r="LO40" i="19"/>
  <c r="LU39" i="19"/>
  <c r="LT39" i="19"/>
  <c r="LR39" i="19"/>
  <c r="LQ39" i="19"/>
  <c r="LP39" i="19"/>
  <c r="LO39" i="19"/>
  <c r="LU38" i="19"/>
  <c r="LT38" i="19"/>
  <c r="LR38" i="19"/>
  <c r="LQ38" i="19"/>
  <c r="LP38" i="19"/>
  <c r="LO38" i="19"/>
  <c r="LU37" i="19"/>
  <c r="LT37" i="19"/>
  <c r="LR37" i="19"/>
  <c r="LQ37" i="19"/>
  <c r="LP37" i="19"/>
  <c r="LO37" i="19"/>
  <c r="LU36" i="19"/>
  <c r="LT36" i="19"/>
  <c r="LR36" i="19"/>
  <c r="LQ36" i="19"/>
  <c r="LP36" i="19"/>
  <c r="LO36" i="19"/>
  <c r="LU35" i="19"/>
  <c r="LT35" i="19"/>
  <c r="LR35" i="19"/>
  <c r="LQ35" i="19"/>
  <c r="LP35" i="19"/>
  <c r="LO35" i="19"/>
  <c r="LU34" i="19"/>
  <c r="LT34" i="19"/>
  <c r="LR34" i="19"/>
  <c r="LQ34" i="19"/>
  <c r="LP34" i="19"/>
  <c r="LO34" i="19"/>
  <c r="LU33" i="19"/>
  <c r="LT33" i="19"/>
  <c r="LR33" i="19"/>
  <c r="LQ33" i="19"/>
  <c r="LP33" i="19"/>
  <c r="LO33" i="19"/>
  <c r="LU32" i="19"/>
  <c r="LT32" i="19"/>
  <c r="LR32" i="19"/>
  <c r="LQ32" i="19"/>
  <c r="LP32" i="19"/>
  <c r="LO32" i="19"/>
  <c r="LU31" i="19"/>
  <c r="LT31" i="19"/>
  <c r="LR31" i="19"/>
  <c r="LQ31" i="19"/>
  <c r="LP31" i="19"/>
  <c r="LO31" i="19"/>
  <c r="LU30" i="19"/>
  <c r="LT30" i="19"/>
  <c r="LR30" i="19"/>
  <c r="LQ30" i="19"/>
  <c r="LP30" i="19"/>
  <c r="LO30" i="19"/>
  <c r="LU29" i="19"/>
  <c r="LT29" i="19"/>
  <c r="LR29" i="19"/>
  <c r="LQ29" i="19"/>
  <c r="LP29" i="19"/>
  <c r="LO29" i="19"/>
  <c r="LU28" i="19"/>
  <c r="LT28" i="19"/>
  <c r="LR28" i="19"/>
  <c r="LQ28" i="19"/>
  <c r="LP28" i="19"/>
  <c r="LO28" i="19"/>
  <c r="LU27" i="19"/>
  <c r="LT27" i="19"/>
  <c r="LR27" i="19"/>
  <c r="LQ27" i="19"/>
  <c r="LP27" i="19"/>
  <c r="LO27" i="19"/>
  <c r="LU26" i="19"/>
  <c r="LT26" i="19"/>
  <c r="LR26" i="19"/>
  <c r="LQ26" i="19"/>
  <c r="LP26" i="19"/>
  <c r="LO26" i="19"/>
  <c r="LU25" i="19"/>
  <c r="LT25" i="19"/>
  <c r="LR25" i="19"/>
  <c r="LQ25" i="19"/>
  <c r="LP25" i="19"/>
  <c r="LO25" i="19"/>
  <c r="LU24" i="19"/>
  <c r="LT24" i="19"/>
  <c r="LR24" i="19"/>
  <c r="LQ24" i="19"/>
  <c r="LP24" i="19"/>
  <c r="LO24" i="19"/>
  <c r="LU23" i="19"/>
  <c r="LT23" i="19"/>
  <c r="LR23" i="19"/>
  <c r="LQ23" i="19"/>
  <c r="LP23" i="19"/>
  <c r="LO23" i="19"/>
  <c r="LU22" i="19"/>
  <c r="LT22" i="19"/>
  <c r="LR22" i="19"/>
  <c r="LQ22" i="19"/>
  <c r="LP22" i="19"/>
  <c r="LO22" i="19"/>
  <c r="LU21" i="19"/>
  <c r="LT21" i="19"/>
  <c r="LR21" i="19"/>
  <c r="LQ21" i="19"/>
  <c r="LP21" i="19"/>
  <c r="LO21" i="19"/>
  <c r="LU20" i="19"/>
  <c r="LT20" i="19"/>
  <c r="LR20" i="19"/>
  <c r="LQ20" i="19"/>
  <c r="LP20" i="19"/>
  <c r="LO20" i="19"/>
  <c r="LU19" i="19"/>
  <c r="LT19" i="19"/>
  <c r="LR19" i="19"/>
  <c r="LQ19" i="19"/>
  <c r="LP19" i="19"/>
  <c r="LO19" i="19"/>
  <c r="LU18" i="19"/>
  <c r="LT18" i="19"/>
  <c r="LR18" i="19"/>
  <c r="LQ18" i="19"/>
  <c r="LP18" i="19"/>
  <c r="LO18" i="19"/>
  <c r="LU17" i="19"/>
  <c r="LT17" i="19"/>
  <c r="LR17" i="19"/>
  <c r="LQ17" i="19"/>
  <c r="LP17" i="19"/>
  <c r="LO17" i="19"/>
  <c r="LU16" i="19"/>
  <c r="LT16" i="19"/>
  <c r="LR16" i="19"/>
  <c r="LQ16" i="19"/>
  <c r="LP16" i="19"/>
  <c r="LO16" i="19"/>
  <c r="LU15" i="19"/>
  <c r="LT15" i="19"/>
  <c r="LR15" i="19"/>
  <c r="LQ15" i="19"/>
  <c r="LP15" i="19"/>
  <c r="LO15" i="19"/>
  <c r="LU14" i="19"/>
  <c r="LT14" i="19"/>
  <c r="LR14" i="19"/>
  <c r="LQ14" i="19"/>
  <c r="LP14" i="19"/>
  <c r="LO14" i="19"/>
  <c r="LU13" i="19"/>
  <c r="LT13" i="19"/>
  <c r="LR13" i="19"/>
  <c r="LQ13" i="19"/>
  <c r="LP13" i="19"/>
  <c r="LO13" i="19"/>
  <c r="LU12" i="19"/>
  <c r="LT12" i="19"/>
  <c r="LR12" i="19"/>
  <c r="LQ12" i="19"/>
  <c r="LP12" i="19"/>
  <c r="LO12" i="19"/>
  <c r="LU11" i="19"/>
  <c r="LT11" i="19"/>
  <c r="LR11" i="19"/>
  <c r="LQ11" i="19"/>
  <c r="LP11" i="19"/>
  <c r="LO11" i="19"/>
  <c r="LU10" i="19"/>
  <c r="LT10" i="19"/>
  <c r="LR10" i="19"/>
  <c r="LQ10" i="19"/>
  <c r="LP10" i="19"/>
  <c r="LO10" i="19"/>
  <c r="LU9" i="19"/>
  <c r="LT9" i="19"/>
  <c r="LR9" i="19"/>
  <c r="LQ9" i="19"/>
  <c r="LP9" i="19"/>
  <c r="LO9" i="19"/>
  <c r="LU8" i="19"/>
  <c r="LT8" i="19"/>
  <c r="LR8" i="19"/>
  <c r="LQ8" i="19"/>
  <c r="LP8" i="19"/>
  <c r="LO8" i="19"/>
  <c r="LU7" i="19"/>
  <c r="LT7" i="19"/>
  <c r="LR7" i="19"/>
  <c r="LQ7" i="19"/>
  <c r="LP7" i="19"/>
  <c r="LO7" i="19"/>
  <c r="LU6" i="19"/>
  <c r="LT6" i="19"/>
  <c r="LR6" i="19"/>
  <c r="LQ6" i="19"/>
  <c r="LP6" i="19"/>
  <c r="LO6" i="19"/>
  <c r="LU5" i="19"/>
  <c r="LT5" i="19"/>
  <c r="LR5" i="19"/>
  <c r="LQ5" i="19"/>
  <c r="LP5" i="19"/>
  <c r="LO5" i="19"/>
  <c r="LU4" i="19"/>
  <c r="LT4" i="19"/>
  <c r="LR4" i="19"/>
  <c r="LQ4" i="19"/>
  <c r="LP4" i="19"/>
  <c r="LO4" i="19"/>
  <c r="KS40" i="19"/>
  <c r="KR40" i="19"/>
  <c r="KP40" i="19"/>
  <c r="KO40" i="19"/>
  <c r="KN40" i="19"/>
  <c r="KM40" i="19"/>
  <c r="KS39" i="19"/>
  <c r="KR39" i="19"/>
  <c r="KP39" i="19"/>
  <c r="KO39" i="19"/>
  <c r="KN39" i="19"/>
  <c r="KM39" i="19"/>
  <c r="KS38" i="19"/>
  <c r="KR38" i="19"/>
  <c r="KP38" i="19"/>
  <c r="KO38" i="19"/>
  <c r="KN38" i="19"/>
  <c r="KM38" i="19"/>
  <c r="KS37" i="19"/>
  <c r="KR37" i="19"/>
  <c r="KP37" i="19"/>
  <c r="KO37" i="19"/>
  <c r="KN37" i="19"/>
  <c r="KM37" i="19"/>
  <c r="KS36" i="19"/>
  <c r="KR36" i="19"/>
  <c r="KP36" i="19"/>
  <c r="KO36" i="19"/>
  <c r="KN36" i="19"/>
  <c r="KM36" i="19"/>
  <c r="KS35" i="19"/>
  <c r="KR35" i="19"/>
  <c r="KP35" i="19"/>
  <c r="KO35" i="19"/>
  <c r="KN35" i="19"/>
  <c r="KM35" i="19"/>
  <c r="KS34" i="19"/>
  <c r="KR34" i="19"/>
  <c r="KP34" i="19"/>
  <c r="KO34" i="19"/>
  <c r="KN34" i="19"/>
  <c r="KM34" i="19"/>
  <c r="KS33" i="19"/>
  <c r="KR33" i="19"/>
  <c r="KP33" i="19"/>
  <c r="KO33" i="19"/>
  <c r="KN33" i="19"/>
  <c r="KM33" i="19"/>
  <c r="KS32" i="19"/>
  <c r="KR32" i="19"/>
  <c r="KP32" i="19"/>
  <c r="KO32" i="19"/>
  <c r="KN32" i="19"/>
  <c r="KM32" i="19"/>
  <c r="KS31" i="19"/>
  <c r="KR31" i="19"/>
  <c r="KP31" i="19"/>
  <c r="KO31" i="19"/>
  <c r="KN31" i="19"/>
  <c r="KM31" i="19"/>
  <c r="KS30" i="19"/>
  <c r="KR30" i="19"/>
  <c r="KP30" i="19"/>
  <c r="KO30" i="19"/>
  <c r="KN30" i="19"/>
  <c r="KM30" i="19"/>
  <c r="KS29" i="19"/>
  <c r="KR29" i="19"/>
  <c r="KP29" i="19"/>
  <c r="KO29" i="19"/>
  <c r="KN29" i="19"/>
  <c r="KM29" i="19"/>
  <c r="KS28" i="19"/>
  <c r="KR28" i="19"/>
  <c r="KP28" i="19"/>
  <c r="KO28" i="19"/>
  <c r="KN28" i="19"/>
  <c r="KM28" i="19"/>
  <c r="KS27" i="19"/>
  <c r="KR27" i="19"/>
  <c r="KP27" i="19"/>
  <c r="KO27" i="19"/>
  <c r="KN27" i="19"/>
  <c r="KM27" i="19"/>
  <c r="KS26" i="19"/>
  <c r="KR26" i="19"/>
  <c r="KP26" i="19"/>
  <c r="KO26" i="19"/>
  <c r="KN26" i="19"/>
  <c r="KM26" i="19"/>
  <c r="KS25" i="19"/>
  <c r="KR25" i="19"/>
  <c r="KP25" i="19"/>
  <c r="KO25" i="19"/>
  <c r="KN25" i="19"/>
  <c r="KM25" i="19"/>
  <c r="KS24" i="19"/>
  <c r="KR24" i="19"/>
  <c r="KP24" i="19"/>
  <c r="KO24" i="19"/>
  <c r="KN24" i="19"/>
  <c r="KM24" i="19"/>
  <c r="KS23" i="19"/>
  <c r="KR23" i="19"/>
  <c r="KP23" i="19"/>
  <c r="KO23" i="19"/>
  <c r="KN23" i="19"/>
  <c r="KM23" i="19"/>
  <c r="KS22" i="19"/>
  <c r="KR22" i="19"/>
  <c r="KP22" i="19"/>
  <c r="KO22" i="19"/>
  <c r="KN22" i="19"/>
  <c r="KM22" i="19"/>
  <c r="KS21" i="19"/>
  <c r="KR21" i="19"/>
  <c r="KP21" i="19"/>
  <c r="KO21" i="19"/>
  <c r="KN21" i="19"/>
  <c r="KM21" i="19"/>
  <c r="KS20" i="19"/>
  <c r="KR20" i="19"/>
  <c r="KP20" i="19"/>
  <c r="KO20" i="19"/>
  <c r="KN20" i="19"/>
  <c r="KM20" i="19"/>
  <c r="KS19" i="19"/>
  <c r="KR19" i="19"/>
  <c r="KP19" i="19"/>
  <c r="KO19" i="19"/>
  <c r="KN19" i="19"/>
  <c r="KM19" i="19"/>
  <c r="KS18" i="19"/>
  <c r="KR18" i="19"/>
  <c r="KP18" i="19"/>
  <c r="KO18" i="19"/>
  <c r="KN18" i="19"/>
  <c r="KM18" i="19"/>
  <c r="KS17" i="19"/>
  <c r="KR17" i="19"/>
  <c r="KP17" i="19"/>
  <c r="KO17" i="19"/>
  <c r="KN17" i="19"/>
  <c r="KM17" i="19"/>
  <c r="KS16" i="19"/>
  <c r="KR16" i="19"/>
  <c r="KP16" i="19"/>
  <c r="KO16" i="19"/>
  <c r="KN16" i="19"/>
  <c r="KM16" i="19"/>
  <c r="KS15" i="19"/>
  <c r="KR15" i="19"/>
  <c r="KP15" i="19"/>
  <c r="KO15" i="19"/>
  <c r="KN15" i="19"/>
  <c r="KM15" i="19"/>
  <c r="KS14" i="19"/>
  <c r="KR14" i="19"/>
  <c r="KP14" i="19"/>
  <c r="KO14" i="19"/>
  <c r="KN14" i="19"/>
  <c r="KM14" i="19"/>
  <c r="KS13" i="19"/>
  <c r="KR13" i="19"/>
  <c r="KP13" i="19"/>
  <c r="KO13" i="19"/>
  <c r="KN13" i="19"/>
  <c r="KM13" i="19"/>
  <c r="KS12" i="19"/>
  <c r="KR12" i="19"/>
  <c r="KP12" i="19"/>
  <c r="KO12" i="19"/>
  <c r="KN12" i="19"/>
  <c r="KM12" i="19"/>
  <c r="KS11" i="19"/>
  <c r="KR11" i="19"/>
  <c r="KP11" i="19"/>
  <c r="KO11" i="19"/>
  <c r="KN11" i="19"/>
  <c r="KM11" i="19"/>
  <c r="KS10" i="19"/>
  <c r="KR10" i="19"/>
  <c r="KP10" i="19"/>
  <c r="KO10" i="19"/>
  <c r="KN10" i="19"/>
  <c r="KM10" i="19"/>
  <c r="KS9" i="19"/>
  <c r="KR9" i="19"/>
  <c r="KP9" i="19"/>
  <c r="KO9" i="19"/>
  <c r="KN9" i="19"/>
  <c r="KM9" i="19"/>
  <c r="KS8" i="19"/>
  <c r="KR8" i="19"/>
  <c r="KP8" i="19"/>
  <c r="KO8" i="19"/>
  <c r="KN8" i="19"/>
  <c r="KM8" i="19"/>
  <c r="KS7" i="19"/>
  <c r="KR7" i="19"/>
  <c r="KP7" i="19"/>
  <c r="KO7" i="19"/>
  <c r="KN7" i="19"/>
  <c r="KM7" i="19"/>
  <c r="KS6" i="19"/>
  <c r="KR6" i="19"/>
  <c r="KP6" i="19"/>
  <c r="KO6" i="19"/>
  <c r="KN6" i="19"/>
  <c r="KM6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40" i="19"/>
  <c r="JP40" i="19"/>
  <c r="JN40" i="19"/>
  <c r="JM40" i="19"/>
  <c r="JL40" i="19"/>
  <c r="JK40" i="19"/>
  <c r="JQ39" i="19"/>
  <c r="JP39" i="19"/>
  <c r="JN39" i="19"/>
  <c r="JM39" i="19"/>
  <c r="JL39" i="19"/>
  <c r="JK39" i="19"/>
  <c r="JQ38" i="19"/>
  <c r="JP38" i="19"/>
  <c r="JN38" i="19"/>
  <c r="JM38" i="19"/>
  <c r="JL38" i="19"/>
  <c r="JK38" i="19"/>
  <c r="JQ37" i="19"/>
  <c r="JP37" i="19"/>
  <c r="JN37" i="19"/>
  <c r="JM37" i="19"/>
  <c r="JL37" i="19"/>
  <c r="JK37" i="19"/>
  <c r="JQ36" i="19"/>
  <c r="JP36" i="19"/>
  <c r="JN36" i="19"/>
  <c r="JM36" i="19"/>
  <c r="JL36" i="19"/>
  <c r="JK36" i="19"/>
  <c r="JQ35" i="19"/>
  <c r="JP35" i="19"/>
  <c r="JN35" i="19"/>
  <c r="JM35" i="19"/>
  <c r="JL35" i="19"/>
  <c r="JK35" i="19"/>
  <c r="JQ34" i="19"/>
  <c r="JP34" i="19"/>
  <c r="JN34" i="19"/>
  <c r="JM34" i="19"/>
  <c r="JL34" i="19"/>
  <c r="JK34" i="19"/>
  <c r="JQ33" i="19"/>
  <c r="JP33" i="19"/>
  <c r="JN33" i="19"/>
  <c r="JM33" i="19"/>
  <c r="JL33" i="19"/>
  <c r="JK33" i="19"/>
  <c r="JQ32" i="19"/>
  <c r="JP32" i="19"/>
  <c r="JN32" i="19"/>
  <c r="JM32" i="19"/>
  <c r="JL32" i="19"/>
  <c r="JK32" i="19"/>
  <c r="JQ31" i="19"/>
  <c r="JP31" i="19"/>
  <c r="JN31" i="19"/>
  <c r="JM31" i="19"/>
  <c r="JL31" i="19"/>
  <c r="JK31" i="19"/>
  <c r="JQ30" i="19"/>
  <c r="JP30" i="19"/>
  <c r="JN30" i="19"/>
  <c r="JM30" i="19"/>
  <c r="JL30" i="19"/>
  <c r="JK30" i="19"/>
  <c r="JQ29" i="19"/>
  <c r="JP29" i="19"/>
  <c r="JN29" i="19"/>
  <c r="JM29" i="19"/>
  <c r="JL29" i="19"/>
  <c r="JK29" i="19"/>
  <c r="JQ28" i="19"/>
  <c r="JP28" i="19"/>
  <c r="JN28" i="19"/>
  <c r="JM28" i="19"/>
  <c r="JL28" i="19"/>
  <c r="JK28" i="19"/>
  <c r="JQ27" i="19"/>
  <c r="JP27" i="19"/>
  <c r="JN27" i="19"/>
  <c r="JM27" i="19"/>
  <c r="JL27" i="19"/>
  <c r="JK27" i="19"/>
  <c r="JQ26" i="19"/>
  <c r="JP26" i="19"/>
  <c r="JN26" i="19"/>
  <c r="JM26" i="19"/>
  <c r="JL26" i="19"/>
  <c r="JK26" i="19"/>
  <c r="JQ25" i="19"/>
  <c r="JP25" i="19"/>
  <c r="JN25" i="19"/>
  <c r="JM25" i="19"/>
  <c r="JL25" i="19"/>
  <c r="JK25" i="19"/>
  <c r="JQ24" i="19"/>
  <c r="JP24" i="19"/>
  <c r="JN24" i="19"/>
  <c r="JM24" i="19"/>
  <c r="JL24" i="19"/>
  <c r="JK24" i="19"/>
  <c r="JQ23" i="19"/>
  <c r="JP23" i="19"/>
  <c r="JN23" i="19"/>
  <c r="JM23" i="19"/>
  <c r="JL23" i="19"/>
  <c r="JK23" i="19"/>
  <c r="JQ22" i="19"/>
  <c r="JP22" i="19"/>
  <c r="JN22" i="19"/>
  <c r="JM22" i="19"/>
  <c r="JL22" i="19"/>
  <c r="JK22" i="19"/>
  <c r="JQ21" i="19"/>
  <c r="JP21" i="19"/>
  <c r="JN21" i="19"/>
  <c r="JM21" i="19"/>
  <c r="JL21" i="19"/>
  <c r="JK21" i="19"/>
  <c r="JQ20" i="19"/>
  <c r="JP20" i="19"/>
  <c r="JN20" i="19"/>
  <c r="JM20" i="19"/>
  <c r="JL20" i="19"/>
  <c r="JK20" i="19"/>
  <c r="JQ19" i="19"/>
  <c r="JP19" i="19"/>
  <c r="JN19" i="19"/>
  <c r="JM19" i="19"/>
  <c r="JL19" i="19"/>
  <c r="JK19" i="19"/>
  <c r="JQ18" i="19"/>
  <c r="JP18" i="19"/>
  <c r="JN18" i="19"/>
  <c r="JM18" i="19"/>
  <c r="JL18" i="19"/>
  <c r="JK18" i="19"/>
  <c r="JQ17" i="19"/>
  <c r="JP17" i="19"/>
  <c r="JN17" i="19"/>
  <c r="JM17" i="19"/>
  <c r="JL17" i="19"/>
  <c r="JK17" i="19"/>
  <c r="JQ16" i="19"/>
  <c r="JP16" i="19"/>
  <c r="JN16" i="19"/>
  <c r="JM16" i="19"/>
  <c r="JL16" i="19"/>
  <c r="JK16" i="19"/>
  <c r="JQ15" i="19"/>
  <c r="JP15" i="19"/>
  <c r="JN15" i="19"/>
  <c r="JM15" i="19"/>
  <c r="JL15" i="19"/>
  <c r="JK15" i="19"/>
  <c r="JQ14" i="19"/>
  <c r="JP14" i="19"/>
  <c r="JN14" i="19"/>
  <c r="JM14" i="19"/>
  <c r="JL14" i="19"/>
  <c r="JK14" i="19"/>
  <c r="JQ13" i="19"/>
  <c r="JP13" i="19"/>
  <c r="JN13" i="19"/>
  <c r="JM13" i="19"/>
  <c r="JL13" i="19"/>
  <c r="JK13" i="19"/>
  <c r="JQ12" i="19"/>
  <c r="JP12" i="19"/>
  <c r="JN12" i="19"/>
  <c r="JM12" i="19"/>
  <c r="JL12" i="19"/>
  <c r="JK12" i="19"/>
  <c r="JQ11" i="19"/>
  <c r="JP11" i="19"/>
  <c r="JN11" i="19"/>
  <c r="JM11" i="19"/>
  <c r="JL11" i="19"/>
  <c r="JK11" i="19"/>
  <c r="JQ10" i="19"/>
  <c r="JP10" i="19"/>
  <c r="JN10" i="19"/>
  <c r="JM10" i="19"/>
  <c r="JL10" i="19"/>
  <c r="JK10" i="19"/>
  <c r="JQ9" i="19"/>
  <c r="JP9" i="19"/>
  <c r="JN9" i="19"/>
  <c r="JM9" i="19"/>
  <c r="JL9" i="19"/>
  <c r="JK9" i="19"/>
  <c r="JQ8" i="19"/>
  <c r="JP8" i="19"/>
  <c r="JN8" i="19"/>
  <c r="JM8" i="19"/>
  <c r="JL8" i="19"/>
  <c r="JK8" i="19"/>
  <c r="JQ7" i="19"/>
  <c r="JP7" i="19"/>
  <c r="JN7" i="19"/>
  <c r="JM7" i="19"/>
  <c r="JL7" i="19"/>
  <c r="JK7" i="19"/>
  <c r="JQ6" i="19"/>
  <c r="JP6" i="19"/>
  <c r="JN6" i="19"/>
  <c r="JM6" i="19"/>
  <c r="JL6" i="19"/>
  <c r="JK6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40" i="19"/>
  <c r="IN40" i="19"/>
  <c r="IL40" i="19"/>
  <c r="IK40" i="19"/>
  <c r="IJ40" i="19"/>
  <c r="II40" i="19"/>
  <c r="IO39" i="19"/>
  <c r="IN39" i="19"/>
  <c r="IL39" i="19"/>
  <c r="IK39" i="19"/>
  <c r="IJ39" i="19"/>
  <c r="II39" i="19"/>
  <c r="IO38" i="19"/>
  <c r="IN38" i="19"/>
  <c r="IL38" i="19"/>
  <c r="IK38" i="19"/>
  <c r="IJ38" i="19"/>
  <c r="II38" i="19"/>
  <c r="IO37" i="19"/>
  <c r="IN37" i="19"/>
  <c r="IL37" i="19"/>
  <c r="IK37" i="19"/>
  <c r="IJ37" i="19"/>
  <c r="II37" i="19"/>
  <c r="IO36" i="19"/>
  <c r="IN36" i="19"/>
  <c r="IL36" i="19"/>
  <c r="IK36" i="19"/>
  <c r="IJ36" i="19"/>
  <c r="II36" i="19"/>
  <c r="IO35" i="19"/>
  <c r="IN35" i="19"/>
  <c r="IL35" i="19"/>
  <c r="IK35" i="19"/>
  <c r="IJ35" i="19"/>
  <c r="II35" i="19"/>
  <c r="IO34" i="19"/>
  <c r="IN34" i="19"/>
  <c r="IL34" i="19"/>
  <c r="IK34" i="19"/>
  <c r="IJ34" i="19"/>
  <c r="II34" i="19"/>
  <c r="IO33" i="19"/>
  <c r="IN33" i="19"/>
  <c r="IL33" i="19"/>
  <c r="IK33" i="19"/>
  <c r="IJ33" i="19"/>
  <c r="II33" i="19"/>
  <c r="IO32" i="19"/>
  <c r="IN32" i="19"/>
  <c r="IL32" i="19"/>
  <c r="IK32" i="19"/>
  <c r="IJ32" i="19"/>
  <c r="II32" i="19"/>
  <c r="IO31" i="19"/>
  <c r="IN31" i="19"/>
  <c r="IL31" i="19"/>
  <c r="IK31" i="19"/>
  <c r="IJ31" i="19"/>
  <c r="II31" i="19"/>
  <c r="IO30" i="19"/>
  <c r="IN30" i="19"/>
  <c r="IL30" i="19"/>
  <c r="IK30" i="19"/>
  <c r="IJ30" i="19"/>
  <c r="II30" i="19"/>
  <c r="IO29" i="19"/>
  <c r="IN29" i="19"/>
  <c r="IL29" i="19"/>
  <c r="IK29" i="19"/>
  <c r="IJ29" i="19"/>
  <c r="II29" i="19"/>
  <c r="IO28" i="19"/>
  <c r="IN28" i="19"/>
  <c r="IL28" i="19"/>
  <c r="IK28" i="19"/>
  <c r="IJ28" i="19"/>
  <c r="II28" i="19"/>
  <c r="IO27" i="19"/>
  <c r="IN27" i="19"/>
  <c r="IL27" i="19"/>
  <c r="IK27" i="19"/>
  <c r="IJ27" i="19"/>
  <c r="II27" i="19"/>
  <c r="IO26" i="19"/>
  <c r="IN26" i="19"/>
  <c r="IL26" i="19"/>
  <c r="IK26" i="19"/>
  <c r="IJ26" i="19"/>
  <c r="II26" i="19"/>
  <c r="IO25" i="19"/>
  <c r="IN25" i="19"/>
  <c r="IL25" i="19"/>
  <c r="IK25" i="19"/>
  <c r="IJ25" i="19"/>
  <c r="II25" i="19"/>
  <c r="IO24" i="19"/>
  <c r="IN24" i="19"/>
  <c r="IL24" i="19"/>
  <c r="IK24" i="19"/>
  <c r="IJ24" i="19"/>
  <c r="II24" i="19"/>
  <c r="IO23" i="19"/>
  <c r="IN23" i="19"/>
  <c r="IL23" i="19"/>
  <c r="IK23" i="19"/>
  <c r="IJ23" i="19"/>
  <c r="II23" i="19"/>
  <c r="IO22" i="19"/>
  <c r="IN22" i="19"/>
  <c r="IL22" i="19"/>
  <c r="IK22" i="19"/>
  <c r="IJ22" i="19"/>
  <c r="II22" i="19"/>
  <c r="IO21" i="19"/>
  <c r="IN21" i="19"/>
  <c r="IL21" i="19"/>
  <c r="IK21" i="19"/>
  <c r="IJ21" i="19"/>
  <c r="II21" i="19"/>
  <c r="IO20" i="19"/>
  <c r="IN20" i="19"/>
  <c r="IL20" i="19"/>
  <c r="IK20" i="19"/>
  <c r="IJ20" i="19"/>
  <c r="II20" i="19"/>
  <c r="IO19" i="19"/>
  <c r="IN19" i="19"/>
  <c r="IL19" i="19"/>
  <c r="IK19" i="19"/>
  <c r="IJ19" i="19"/>
  <c r="II19" i="19"/>
  <c r="IO18" i="19"/>
  <c r="IN18" i="19"/>
  <c r="IL18" i="19"/>
  <c r="IK18" i="19"/>
  <c r="IJ18" i="19"/>
  <c r="II18" i="19"/>
  <c r="IO17" i="19"/>
  <c r="IN17" i="19"/>
  <c r="IL17" i="19"/>
  <c r="IK17" i="19"/>
  <c r="IJ17" i="19"/>
  <c r="II17" i="19"/>
  <c r="IO16" i="19"/>
  <c r="IN16" i="19"/>
  <c r="IL16" i="19"/>
  <c r="IK16" i="19"/>
  <c r="IJ16" i="19"/>
  <c r="II16" i="19"/>
  <c r="IO15" i="19"/>
  <c r="IN15" i="19"/>
  <c r="IL15" i="19"/>
  <c r="IK15" i="19"/>
  <c r="IJ15" i="19"/>
  <c r="II15" i="19"/>
  <c r="IO14" i="19"/>
  <c r="IN14" i="19"/>
  <c r="IL14" i="19"/>
  <c r="IK14" i="19"/>
  <c r="IJ14" i="19"/>
  <c r="II14" i="19"/>
  <c r="IO13" i="19"/>
  <c r="IN13" i="19"/>
  <c r="IL13" i="19"/>
  <c r="IK13" i="19"/>
  <c r="IJ13" i="19"/>
  <c r="II13" i="19"/>
  <c r="IO12" i="19"/>
  <c r="IN12" i="19"/>
  <c r="IL12" i="19"/>
  <c r="IK12" i="19"/>
  <c r="IJ12" i="19"/>
  <c r="II12" i="19"/>
  <c r="IO11" i="19"/>
  <c r="IN11" i="19"/>
  <c r="IL11" i="19"/>
  <c r="IK11" i="19"/>
  <c r="IJ11" i="19"/>
  <c r="II11" i="19"/>
  <c r="IO10" i="19"/>
  <c r="IN10" i="19"/>
  <c r="IL10" i="19"/>
  <c r="IK10" i="19"/>
  <c r="IJ10" i="19"/>
  <c r="II10" i="19"/>
  <c r="IO9" i="19"/>
  <c r="IN9" i="19"/>
  <c r="IL9" i="19"/>
  <c r="IK9" i="19"/>
  <c r="IJ9" i="19"/>
  <c r="II9" i="19"/>
  <c r="IO8" i="19"/>
  <c r="IN8" i="19"/>
  <c r="IL8" i="19"/>
  <c r="IK8" i="19"/>
  <c r="IJ8" i="19"/>
  <c r="II8" i="19"/>
  <c r="IO7" i="19"/>
  <c r="IN7" i="19"/>
  <c r="IL7" i="19"/>
  <c r="IK7" i="19"/>
  <c r="IJ7" i="19"/>
  <c r="II7" i="19"/>
  <c r="IO6" i="19"/>
  <c r="IN6" i="19"/>
  <c r="IL6" i="19"/>
  <c r="IK6" i="19"/>
  <c r="IJ6" i="19"/>
  <c r="II6" i="19"/>
  <c r="IO5" i="19"/>
  <c r="IN5" i="19"/>
  <c r="IL5" i="19"/>
  <c r="IK5" i="19"/>
  <c r="IJ5" i="19"/>
  <c r="II5" i="19"/>
  <c r="IO4" i="19"/>
  <c r="IN4" i="19"/>
  <c r="IL4" i="19"/>
  <c r="IK4" i="19"/>
  <c r="IJ4" i="19"/>
  <c r="II4" i="19"/>
  <c r="HM40" i="19"/>
  <c r="HL40" i="19"/>
  <c r="HJ40" i="19"/>
  <c r="HI40" i="19"/>
  <c r="HH40" i="19"/>
  <c r="HG40" i="19"/>
  <c r="HM39" i="19"/>
  <c r="HL39" i="19"/>
  <c r="HJ39" i="19"/>
  <c r="HI39" i="19"/>
  <c r="HH39" i="19"/>
  <c r="HG39" i="19"/>
  <c r="HM38" i="19"/>
  <c r="HL38" i="19"/>
  <c r="HJ38" i="19"/>
  <c r="HI38" i="19"/>
  <c r="HH38" i="19"/>
  <c r="HG38" i="19"/>
  <c r="HM37" i="19"/>
  <c r="HL37" i="19"/>
  <c r="HJ37" i="19"/>
  <c r="HI37" i="19"/>
  <c r="HH37" i="19"/>
  <c r="HG37" i="19"/>
  <c r="HM36" i="19"/>
  <c r="HL36" i="19"/>
  <c r="HJ36" i="19"/>
  <c r="HI36" i="19"/>
  <c r="HH36" i="19"/>
  <c r="HG36" i="19"/>
  <c r="HM35" i="19"/>
  <c r="HL35" i="19"/>
  <c r="HJ35" i="19"/>
  <c r="HI35" i="19"/>
  <c r="HH35" i="19"/>
  <c r="HG35" i="19"/>
  <c r="HM34" i="19"/>
  <c r="HL34" i="19"/>
  <c r="HJ34" i="19"/>
  <c r="HI34" i="19"/>
  <c r="HH34" i="19"/>
  <c r="HG34" i="19"/>
  <c r="HM33" i="19"/>
  <c r="HL33" i="19"/>
  <c r="HJ33" i="19"/>
  <c r="HI33" i="19"/>
  <c r="HH33" i="19"/>
  <c r="HG33" i="19"/>
  <c r="HM32" i="19"/>
  <c r="HL32" i="19"/>
  <c r="HJ32" i="19"/>
  <c r="HI32" i="19"/>
  <c r="HH32" i="19"/>
  <c r="HG32" i="19"/>
  <c r="HM31" i="19"/>
  <c r="HL31" i="19"/>
  <c r="HJ31" i="19"/>
  <c r="HI31" i="19"/>
  <c r="HH31" i="19"/>
  <c r="HG31" i="19"/>
  <c r="HM30" i="19"/>
  <c r="HL30" i="19"/>
  <c r="HJ30" i="19"/>
  <c r="HI30" i="19"/>
  <c r="HH30" i="19"/>
  <c r="HG30" i="19"/>
  <c r="HM29" i="19"/>
  <c r="HL29" i="19"/>
  <c r="HJ29" i="19"/>
  <c r="HI29" i="19"/>
  <c r="HH29" i="19"/>
  <c r="HG29" i="19"/>
  <c r="HM28" i="19"/>
  <c r="HL28" i="19"/>
  <c r="HJ28" i="19"/>
  <c r="HI28" i="19"/>
  <c r="HH28" i="19"/>
  <c r="HG28" i="19"/>
  <c r="HM27" i="19"/>
  <c r="HL27" i="19"/>
  <c r="HJ27" i="19"/>
  <c r="HI27" i="19"/>
  <c r="HH27" i="19"/>
  <c r="HG27" i="19"/>
  <c r="HM26" i="19"/>
  <c r="HL26" i="19"/>
  <c r="HJ26" i="19"/>
  <c r="HI26" i="19"/>
  <c r="HH26" i="19"/>
  <c r="HG26" i="19"/>
  <c r="HM25" i="19"/>
  <c r="HL25" i="19"/>
  <c r="HJ25" i="19"/>
  <c r="HI25" i="19"/>
  <c r="HH25" i="19"/>
  <c r="HG25" i="19"/>
  <c r="HM24" i="19"/>
  <c r="HL24" i="19"/>
  <c r="HJ24" i="19"/>
  <c r="HI24" i="19"/>
  <c r="HH24" i="19"/>
  <c r="HG24" i="19"/>
  <c r="HM23" i="19"/>
  <c r="HL23" i="19"/>
  <c r="HJ23" i="19"/>
  <c r="HI23" i="19"/>
  <c r="HH23" i="19"/>
  <c r="HG23" i="19"/>
  <c r="HM22" i="19"/>
  <c r="HL22" i="19"/>
  <c r="HJ22" i="19"/>
  <c r="HI22" i="19"/>
  <c r="HH22" i="19"/>
  <c r="HG22" i="19"/>
  <c r="HM21" i="19"/>
  <c r="HL21" i="19"/>
  <c r="HJ21" i="19"/>
  <c r="HI21" i="19"/>
  <c r="HH21" i="19"/>
  <c r="HG21" i="19"/>
  <c r="HM20" i="19"/>
  <c r="HL20" i="19"/>
  <c r="HJ20" i="19"/>
  <c r="HI20" i="19"/>
  <c r="HH20" i="19"/>
  <c r="HG20" i="19"/>
  <c r="HM19" i="19"/>
  <c r="HL19" i="19"/>
  <c r="HJ19" i="19"/>
  <c r="HI19" i="19"/>
  <c r="HH19" i="19"/>
  <c r="HG19" i="19"/>
  <c r="HM18" i="19"/>
  <c r="HL18" i="19"/>
  <c r="HJ18" i="19"/>
  <c r="HI18" i="19"/>
  <c r="HH18" i="19"/>
  <c r="HG18" i="19"/>
  <c r="HM17" i="19"/>
  <c r="HL17" i="19"/>
  <c r="HJ17" i="19"/>
  <c r="HI17" i="19"/>
  <c r="HH17" i="19"/>
  <c r="HG17" i="19"/>
  <c r="HM16" i="19"/>
  <c r="HL16" i="19"/>
  <c r="HJ16" i="19"/>
  <c r="HI16" i="19"/>
  <c r="HH16" i="19"/>
  <c r="HG16" i="19"/>
  <c r="HM15" i="19"/>
  <c r="HL15" i="19"/>
  <c r="HJ15" i="19"/>
  <c r="HI15" i="19"/>
  <c r="HH15" i="19"/>
  <c r="HG15" i="19"/>
  <c r="HM14" i="19"/>
  <c r="HL14" i="19"/>
  <c r="HJ14" i="19"/>
  <c r="HI14" i="19"/>
  <c r="HH14" i="19"/>
  <c r="HG14" i="19"/>
  <c r="HM13" i="19"/>
  <c r="HL13" i="19"/>
  <c r="HJ13" i="19"/>
  <c r="HI13" i="19"/>
  <c r="HH13" i="19"/>
  <c r="HG13" i="19"/>
  <c r="HM12" i="19"/>
  <c r="HL12" i="19"/>
  <c r="HJ12" i="19"/>
  <c r="HI12" i="19"/>
  <c r="HH12" i="19"/>
  <c r="HG12" i="19"/>
  <c r="HM11" i="19"/>
  <c r="HL11" i="19"/>
  <c r="HJ11" i="19"/>
  <c r="HI11" i="19"/>
  <c r="HH11" i="19"/>
  <c r="HG11" i="19"/>
  <c r="HM10" i="19"/>
  <c r="HL10" i="19"/>
  <c r="HJ10" i="19"/>
  <c r="HI10" i="19"/>
  <c r="HH10" i="19"/>
  <c r="HG10" i="19"/>
  <c r="HM9" i="19"/>
  <c r="HL9" i="19"/>
  <c r="HJ9" i="19"/>
  <c r="HI9" i="19"/>
  <c r="HH9" i="19"/>
  <c r="HG9" i="19"/>
  <c r="HM8" i="19"/>
  <c r="HL8" i="19"/>
  <c r="HJ8" i="19"/>
  <c r="HI8" i="19"/>
  <c r="HH8" i="19"/>
  <c r="HG8" i="19"/>
  <c r="HM7" i="19"/>
  <c r="HL7" i="19"/>
  <c r="HJ7" i="19"/>
  <c r="HI7" i="19"/>
  <c r="HH7" i="19"/>
  <c r="HG7" i="19"/>
  <c r="HM6" i="19"/>
  <c r="HL6" i="19"/>
  <c r="HJ6" i="19"/>
  <c r="HI6" i="19"/>
  <c r="HH6" i="19"/>
  <c r="HG6" i="19"/>
  <c r="HM5" i="19"/>
  <c r="HL5" i="19"/>
  <c r="HJ5" i="19"/>
  <c r="HI5" i="19"/>
  <c r="HH5" i="19"/>
  <c r="HG5" i="19"/>
  <c r="HM4" i="19"/>
  <c r="HL4" i="19"/>
  <c r="HJ4" i="19"/>
  <c r="HI4" i="19"/>
  <c r="HH4" i="19"/>
  <c r="HG4" i="19"/>
  <c r="GK40" i="19"/>
  <c r="GJ40" i="19"/>
  <c r="GH40" i="19"/>
  <c r="GG40" i="19"/>
  <c r="GF40" i="19"/>
  <c r="GE40" i="19"/>
  <c r="GK39" i="19"/>
  <c r="GJ39" i="19"/>
  <c r="GH39" i="19"/>
  <c r="GG39" i="19"/>
  <c r="GF39" i="19"/>
  <c r="GE39" i="19"/>
  <c r="GK38" i="19"/>
  <c r="GJ38" i="19"/>
  <c r="GH38" i="19"/>
  <c r="GG38" i="19"/>
  <c r="GF38" i="19"/>
  <c r="GE38" i="19"/>
  <c r="GK37" i="19"/>
  <c r="GJ37" i="19"/>
  <c r="GH37" i="19"/>
  <c r="GG37" i="19"/>
  <c r="GF37" i="19"/>
  <c r="GE37" i="19"/>
  <c r="GK36" i="19"/>
  <c r="GJ36" i="19"/>
  <c r="GH36" i="19"/>
  <c r="GG36" i="19"/>
  <c r="GF36" i="19"/>
  <c r="GE36" i="19"/>
  <c r="GK35" i="19"/>
  <c r="GJ35" i="19"/>
  <c r="GH35" i="19"/>
  <c r="GG35" i="19"/>
  <c r="GF35" i="19"/>
  <c r="GE35" i="19"/>
  <c r="GK34" i="19"/>
  <c r="GJ34" i="19"/>
  <c r="GH34" i="19"/>
  <c r="GG34" i="19"/>
  <c r="GF34" i="19"/>
  <c r="GE34" i="19"/>
  <c r="GK33" i="19"/>
  <c r="GJ33" i="19"/>
  <c r="GH33" i="19"/>
  <c r="GG33" i="19"/>
  <c r="GF33" i="19"/>
  <c r="GE33" i="19"/>
  <c r="GK32" i="19"/>
  <c r="GJ32" i="19"/>
  <c r="GH32" i="19"/>
  <c r="GG32" i="19"/>
  <c r="GF32" i="19"/>
  <c r="GE32" i="19"/>
  <c r="GK31" i="19"/>
  <c r="GJ31" i="19"/>
  <c r="GH31" i="19"/>
  <c r="GG31" i="19"/>
  <c r="GF31" i="19"/>
  <c r="GE31" i="19"/>
  <c r="GK30" i="19"/>
  <c r="GJ30" i="19"/>
  <c r="GH30" i="19"/>
  <c r="GG30" i="19"/>
  <c r="GF30" i="19"/>
  <c r="GE30" i="19"/>
  <c r="GK29" i="19"/>
  <c r="GJ29" i="19"/>
  <c r="GH29" i="19"/>
  <c r="GG29" i="19"/>
  <c r="GF29" i="19"/>
  <c r="GE29" i="19"/>
  <c r="GK28" i="19"/>
  <c r="GJ28" i="19"/>
  <c r="GH28" i="19"/>
  <c r="GG28" i="19"/>
  <c r="GF28" i="19"/>
  <c r="GE28" i="19"/>
  <c r="GK27" i="19"/>
  <c r="GJ27" i="19"/>
  <c r="GH27" i="19"/>
  <c r="GG27" i="19"/>
  <c r="GF27" i="19"/>
  <c r="GE27" i="19"/>
  <c r="GK26" i="19"/>
  <c r="GJ26" i="19"/>
  <c r="GH26" i="19"/>
  <c r="GG26" i="19"/>
  <c r="GF26" i="19"/>
  <c r="GE26" i="19"/>
  <c r="GK25" i="19"/>
  <c r="GJ25" i="19"/>
  <c r="GH25" i="19"/>
  <c r="GG25" i="19"/>
  <c r="GF25" i="19"/>
  <c r="GE25" i="19"/>
  <c r="GK24" i="19"/>
  <c r="GJ24" i="19"/>
  <c r="GH24" i="19"/>
  <c r="GG24" i="19"/>
  <c r="GF24" i="19"/>
  <c r="GE24" i="19"/>
  <c r="GK23" i="19"/>
  <c r="GJ23" i="19"/>
  <c r="GH23" i="19"/>
  <c r="GG23" i="19"/>
  <c r="GF23" i="19"/>
  <c r="GE23" i="19"/>
  <c r="GK22" i="19"/>
  <c r="GJ22" i="19"/>
  <c r="GH22" i="19"/>
  <c r="GG22" i="19"/>
  <c r="GF22" i="19"/>
  <c r="GE22" i="19"/>
  <c r="GK21" i="19"/>
  <c r="GJ21" i="19"/>
  <c r="GH21" i="19"/>
  <c r="GG21" i="19"/>
  <c r="GF21" i="19"/>
  <c r="GE21" i="19"/>
  <c r="GK20" i="19"/>
  <c r="GJ20" i="19"/>
  <c r="GH20" i="19"/>
  <c r="GG20" i="19"/>
  <c r="GF20" i="19"/>
  <c r="GE20" i="19"/>
  <c r="GK19" i="19"/>
  <c r="GJ19" i="19"/>
  <c r="GH19" i="19"/>
  <c r="GG19" i="19"/>
  <c r="GF19" i="19"/>
  <c r="GE19" i="19"/>
  <c r="GK18" i="19"/>
  <c r="GJ18" i="19"/>
  <c r="GH18" i="19"/>
  <c r="GG18" i="19"/>
  <c r="GF18" i="19"/>
  <c r="GE18" i="19"/>
  <c r="GK17" i="19"/>
  <c r="GJ17" i="19"/>
  <c r="GH17" i="19"/>
  <c r="GG17" i="19"/>
  <c r="GF17" i="19"/>
  <c r="GE17" i="19"/>
  <c r="GK16" i="19"/>
  <c r="GJ16" i="19"/>
  <c r="GH16" i="19"/>
  <c r="GG16" i="19"/>
  <c r="GF16" i="19"/>
  <c r="GE16" i="19"/>
  <c r="GK15" i="19"/>
  <c r="GJ15" i="19"/>
  <c r="GH15" i="19"/>
  <c r="GG15" i="19"/>
  <c r="GF15" i="19"/>
  <c r="GE15" i="19"/>
  <c r="GK14" i="19"/>
  <c r="GJ14" i="19"/>
  <c r="GH14" i="19"/>
  <c r="GG14" i="19"/>
  <c r="GF14" i="19"/>
  <c r="GE14" i="19"/>
  <c r="GK13" i="19"/>
  <c r="GJ13" i="19"/>
  <c r="GH13" i="19"/>
  <c r="GG13" i="19"/>
  <c r="GF13" i="19"/>
  <c r="GE13" i="19"/>
  <c r="GK12" i="19"/>
  <c r="GJ12" i="19"/>
  <c r="GH12" i="19"/>
  <c r="GG12" i="19"/>
  <c r="GF12" i="19"/>
  <c r="GE12" i="19"/>
  <c r="GK11" i="19"/>
  <c r="GJ11" i="19"/>
  <c r="GH11" i="19"/>
  <c r="GG11" i="19"/>
  <c r="GF11" i="19"/>
  <c r="GE11" i="19"/>
  <c r="GK10" i="19"/>
  <c r="GJ10" i="19"/>
  <c r="GH10" i="19"/>
  <c r="GG10" i="19"/>
  <c r="GF10" i="19"/>
  <c r="GE10" i="19"/>
  <c r="GK9" i="19"/>
  <c r="GJ9" i="19"/>
  <c r="GH9" i="19"/>
  <c r="GG9" i="19"/>
  <c r="GF9" i="19"/>
  <c r="GE9" i="19"/>
  <c r="GK8" i="19"/>
  <c r="GJ8" i="19"/>
  <c r="GH8" i="19"/>
  <c r="GG8" i="19"/>
  <c r="GF8" i="19"/>
  <c r="GE8" i="19"/>
  <c r="GK7" i="19"/>
  <c r="GJ7" i="19"/>
  <c r="GH7" i="19"/>
  <c r="GG7" i="19"/>
  <c r="GF7" i="19"/>
  <c r="GE7" i="19"/>
  <c r="GK6" i="19"/>
  <c r="GJ6" i="19"/>
  <c r="GH6" i="19"/>
  <c r="GG6" i="19"/>
  <c r="GF6" i="19"/>
  <c r="GE6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40" i="19"/>
  <c r="FH40" i="19"/>
  <c r="FF40" i="19"/>
  <c r="FE40" i="19"/>
  <c r="FD40" i="19"/>
  <c r="FC40" i="19"/>
  <c r="FI39" i="19"/>
  <c r="FH39" i="19"/>
  <c r="FF39" i="19"/>
  <c r="FE39" i="19"/>
  <c r="FD39" i="19"/>
  <c r="FC39" i="19"/>
  <c r="FI38" i="19"/>
  <c r="FH38" i="19"/>
  <c r="FF38" i="19"/>
  <c r="FE38" i="19"/>
  <c r="FD38" i="19"/>
  <c r="FC38" i="19"/>
  <c r="FI37" i="19"/>
  <c r="FH37" i="19"/>
  <c r="FF37" i="19"/>
  <c r="FE37" i="19"/>
  <c r="FD37" i="19"/>
  <c r="FC37" i="19"/>
  <c r="FI36" i="19"/>
  <c r="FH36" i="19"/>
  <c r="FF36" i="19"/>
  <c r="FE36" i="19"/>
  <c r="FD36" i="19"/>
  <c r="FC36" i="19"/>
  <c r="FI35" i="19"/>
  <c r="FH35" i="19"/>
  <c r="FF35" i="19"/>
  <c r="FE35" i="19"/>
  <c r="FD35" i="19"/>
  <c r="FC35" i="19"/>
  <c r="FI34" i="19"/>
  <c r="FH34" i="19"/>
  <c r="FF34" i="19"/>
  <c r="FE34" i="19"/>
  <c r="FD34" i="19"/>
  <c r="FC34" i="19"/>
  <c r="FI33" i="19"/>
  <c r="FH33" i="19"/>
  <c r="FF33" i="19"/>
  <c r="FE33" i="19"/>
  <c r="FD33" i="19"/>
  <c r="FC33" i="19"/>
  <c r="FI32" i="19"/>
  <c r="FH32" i="19"/>
  <c r="FF32" i="19"/>
  <c r="FE32" i="19"/>
  <c r="FD32" i="19"/>
  <c r="FC32" i="19"/>
  <c r="FI31" i="19"/>
  <c r="FH31" i="19"/>
  <c r="FF31" i="19"/>
  <c r="FE31" i="19"/>
  <c r="FD31" i="19"/>
  <c r="FC31" i="19"/>
  <c r="FI30" i="19"/>
  <c r="FH30" i="19"/>
  <c r="FF30" i="19"/>
  <c r="FE30" i="19"/>
  <c r="FD30" i="19"/>
  <c r="FC30" i="19"/>
  <c r="FI29" i="19"/>
  <c r="FH29" i="19"/>
  <c r="FF29" i="19"/>
  <c r="FE29" i="19"/>
  <c r="FD29" i="19"/>
  <c r="FC29" i="19"/>
  <c r="FI28" i="19"/>
  <c r="FH28" i="19"/>
  <c r="FF28" i="19"/>
  <c r="FE28" i="19"/>
  <c r="FD28" i="19"/>
  <c r="FC28" i="19"/>
  <c r="FI27" i="19"/>
  <c r="FH27" i="19"/>
  <c r="FF27" i="19"/>
  <c r="FE27" i="19"/>
  <c r="FD27" i="19"/>
  <c r="FC27" i="19"/>
  <c r="FI26" i="19"/>
  <c r="FH26" i="19"/>
  <c r="FF26" i="19"/>
  <c r="FE26" i="19"/>
  <c r="FD26" i="19"/>
  <c r="FC26" i="19"/>
  <c r="FI25" i="19"/>
  <c r="FH25" i="19"/>
  <c r="FF25" i="19"/>
  <c r="FE25" i="19"/>
  <c r="FD25" i="19"/>
  <c r="FC25" i="19"/>
  <c r="FI24" i="19"/>
  <c r="FH24" i="19"/>
  <c r="FF24" i="19"/>
  <c r="FE24" i="19"/>
  <c r="FD24" i="19"/>
  <c r="FC24" i="19"/>
  <c r="FI23" i="19"/>
  <c r="FH23" i="19"/>
  <c r="FF23" i="19"/>
  <c r="FE23" i="19"/>
  <c r="FD23" i="19"/>
  <c r="FC23" i="19"/>
  <c r="FI22" i="19"/>
  <c r="FH22" i="19"/>
  <c r="FF22" i="19"/>
  <c r="FE22" i="19"/>
  <c r="FD22" i="19"/>
  <c r="FC22" i="19"/>
  <c r="FI21" i="19"/>
  <c r="FH21" i="19"/>
  <c r="FF21" i="19"/>
  <c r="FE21" i="19"/>
  <c r="FD21" i="19"/>
  <c r="FC21" i="19"/>
  <c r="FI20" i="19"/>
  <c r="FH20" i="19"/>
  <c r="FF20" i="19"/>
  <c r="FE20" i="19"/>
  <c r="FD20" i="19"/>
  <c r="FC20" i="19"/>
  <c r="FI19" i="19"/>
  <c r="FH19" i="19"/>
  <c r="FF19" i="19"/>
  <c r="FE19" i="19"/>
  <c r="FD19" i="19"/>
  <c r="FC19" i="19"/>
  <c r="FI18" i="19"/>
  <c r="FH18" i="19"/>
  <c r="FF18" i="19"/>
  <c r="FE18" i="19"/>
  <c r="FD18" i="19"/>
  <c r="FC18" i="19"/>
  <c r="FI17" i="19"/>
  <c r="FH17" i="19"/>
  <c r="FF17" i="19"/>
  <c r="FE17" i="19"/>
  <c r="FD17" i="19"/>
  <c r="FC17" i="19"/>
  <c r="FI16" i="19"/>
  <c r="FH16" i="19"/>
  <c r="FF16" i="19"/>
  <c r="FE16" i="19"/>
  <c r="FD16" i="19"/>
  <c r="FC16" i="19"/>
  <c r="FI15" i="19"/>
  <c r="FH15" i="19"/>
  <c r="FF15" i="19"/>
  <c r="FE15" i="19"/>
  <c r="FD15" i="19"/>
  <c r="FC15" i="19"/>
  <c r="FI14" i="19"/>
  <c r="FH14" i="19"/>
  <c r="FF14" i="19"/>
  <c r="FE14" i="19"/>
  <c r="FD14" i="19"/>
  <c r="FC14" i="19"/>
  <c r="FI13" i="19"/>
  <c r="FH13" i="19"/>
  <c r="FF13" i="19"/>
  <c r="FE13" i="19"/>
  <c r="FD13" i="19"/>
  <c r="FC13" i="19"/>
  <c r="FI12" i="19"/>
  <c r="FH12" i="19"/>
  <c r="FF12" i="19"/>
  <c r="FE12" i="19"/>
  <c r="FD12" i="19"/>
  <c r="FC12" i="19"/>
  <c r="FI11" i="19"/>
  <c r="FH11" i="19"/>
  <c r="FF11" i="19"/>
  <c r="FE11" i="19"/>
  <c r="FD11" i="19"/>
  <c r="FC11" i="19"/>
  <c r="FI10" i="19"/>
  <c r="FH10" i="19"/>
  <c r="FF10" i="19"/>
  <c r="FE10" i="19"/>
  <c r="FD10" i="19"/>
  <c r="FC10" i="19"/>
  <c r="FI9" i="19"/>
  <c r="FH9" i="19"/>
  <c r="FF9" i="19"/>
  <c r="FE9" i="19"/>
  <c r="FD9" i="19"/>
  <c r="FC9" i="19"/>
  <c r="FI8" i="19"/>
  <c r="FH8" i="19"/>
  <c r="FF8" i="19"/>
  <c r="FE8" i="19"/>
  <c r="FD8" i="19"/>
  <c r="FC8" i="19"/>
  <c r="FI7" i="19"/>
  <c r="FH7" i="19"/>
  <c r="FF7" i="19"/>
  <c r="FE7" i="19"/>
  <c r="FD7" i="19"/>
  <c r="FC7" i="19"/>
  <c r="FI6" i="19"/>
  <c r="FH6" i="19"/>
  <c r="FF6" i="19"/>
  <c r="FE6" i="19"/>
  <c r="FD6" i="19"/>
  <c r="FC6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40" i="19"/>
  <c r="EF40" i="19"/>
  <c r="ED40" i="19"/>
  <c r="EC40" i="19"/>
  <c r="EB40" i="19"/>
  <c r="EA40" i="19"/>
  <c r="EG39" i="19"/>
  <c r="EF39" i="19"/>
  <c r="ED39" i="19"/>
  <c r="EC39" i="19"/>
  <c r="EB39" i="19"/>
  <c r="EA39" i="19"/>
  <c r="EG38" i="19"/>
  <c r="EF38" i="19"/>
  <c r="ED38" i="19"/>
  <c r="EC38" i="19"/>
  <c r="EB38" i="19"/>
  <c r="EA38" i="19"/>
  <c r="EG37" i="19"/>
  <c r="EF37" i="19"/>
  <c r="ED37" i="19"/>
  <c r="EC37" i="19"/>
  <c r="EB37" i="19"/>
  <c r="EA37" i="19"/>
  <c r="EG36" i="19"/>
  <c r="EF36" i="19"/>
  <c r="ED36" i="19"/>
  <c r="EC36" i="19"/>
  <c r="EB36" i="19"/>
  <c r="EA36" i="19"/>
  <c r="EG35" i="19"/>
  <c r="EF35" i="19"/>
  <c r="ED35" i="19"/>
  <c r="EC35" i="19"/>
  <c r="EB35" i="19"/>
  <c r="EA35" i="19"/>
  <c r="EG34" i="19"/>
  <c r="EF34" i="19"/>
  <c r="ED34" i="19"/>
  <c r="EC34" i="19"/>
  <c r="EB34" i="19"/>
  <c r="EA34" i="19"/>
  <c r="EG33" i="19"/>
  <c r="EF33" i="19"/>
  <c r="ED33" i="19"/>
  <c r="EC33" i="19"/>
  <c r="EB33" i="19"/>
  <c r="EA33" i="19"/>
  <c r="EG32" i="19"/>
  <c r="EF32" i="19"/>
  <c r="ED32" i="19"/>
  <c r="EC32" i="19"/>
  <c r="EB32" i="19"/>
  <c r="EA32" i="19"/>
  <c r="EG31" i="19"/>
  <c r="EF31" i="19"/>
  <c r="ED31" i="19"/>
  <c r="EC31" i="19"/>
  <c r="EB31" i="19"/>
  <c r="EA31" i="19"/>
  <c r="EG30" i="19"/>
  <c r="EF30" i="19"/>
  <c r="ED30" i="19"/>
  <c r="EC30" i="19"/>
  <c r="EB30" i="19"/>
  <c r="EA30" i="19"/>
  <c r="EG29" i="19"/>
  <c r="EF29" i="19"/>
  <c r="ED29" i="19"/>
  <c r="EC29" i="19"/>
  <c r="EB29" i="19"/>
  <c r="EA29" i="19"/>
  <c r="EG28" i="19"/>
  <c r="EF28" i="19"/>
  <c r="ED28" i="19"/>
  <c r="EC28" i="19"/>
  <c r="EB28" i="19"/>
  <c r="EA28" i="19"/>
  <c r="EG27" i="19"/>
  <c r="EF27" i="19"/>
  <c r="ED27" i="19"/>
  <c r="EC27" i="19"/>
  <c r="EB27" i="19"/>
  <c r="EA27" i="19"/>
  <c r="EG26" i="19"/>
  <c r="EF26" i="19"/>
  <c r="ED26" i="19"/>
  <c r="EC26" i="19"/>
  <c r="EB26" i="19"/>
  <c r="EA26" i="19"/>
  <c r="EG25" i="19"/>
  <c r="EF25" i="19"/>
  <c r="ED25" i="19"/>
  <c r="EC25" i="19"/>
  <c r="EB25" i="19"/>
  <c r="EA25" i="19"/>
  <c r="EG24" i="19"/>
  <c r="EF24" i="19"/>
  <c r="ED24" i="19"/>
  <c r="EC24" i="19"/>
  <c r="EB24" i="19"/>
  <c r="EA24" i="19"/>
  <c r="EG23" i="19"/>
  <c r="EF23" i="19"/>
  <c r="ED23" i="19"/>
  <c r="EC23" i="19"/>
  <c r="EB23" i="19"/>
  <c r="EA23" i="19"/>
  <c r="EG22" i="19"/>
  <c r="EF22" i="19"/>
  <c r="ED22" i="19"/>
  <c r="EC22" i="19"/>
  <c r="EB22" i="19"/>
  <c r="EA22" i="19"/>
  <c r="EG21" i="19"/>
  <c r="EF21" i="19"/>
  <c r="ED21" i="19"/>
  <c r="EC21" i="19"/>
  <c r="EB21" i="19"/>
  <c r="EA21" i="19"/>
  <c r="EG20" i="19"/>
  <c r="EF20" i="19"/>
  <c r="ED20" i="19"/>
  <c r="EC20" i="19"/>
  <c r="EB20" i="19"/>
  <c r="EA20" i="19"/>
  <c r="EG19" i="19"/>
  <c r="EF19" i="19"/>
  <c r="ED19" i="19"/>
  <c r="EC19" i="19"/>
  <c r="EB19" i="19"/>
  <c r="EA19" i="19"/>
  <c r="EG18" i="19"/>
  <c r="EF18" i="19"/>
  <c r="ED18" i="19"/>
  <c r="EC18" i="19"/>
  <c r="EB18" i="19"/>
  <c r="EA18" i="19"/>
  <c r="EG17" i="19"/>
  <c r="EF17" i="19"/>
  <c r="ED17" i="19"/>
  <c r="EC17" i="19"/>
  <c r="EB17" i="19"/>
  <c r="EA17" i="19"/>
  <c r="EG16" i="19"/>
  <c r="EF16" i="19"/>
  <c r="ED16" i="19"/>
  <c r="EC16" i="19"/>
  <c r="EB16" i="19"/>
  <c r="EA16" i="19"/>
  <c r="EG15" i="19"/>
  <c r="EF15" i="19"/>
  <c r="ED15" i="19"/>
  <c r="EC15" i="19"/>
  <c r="EB15" i="19"/>
  <c r="EA15" i="19"/>
  <c r="EG14" i="19"/>
  <c r="EF14" i="19"/>
  <c r="ED14" i="19"/>
  <c r="EC14" i="19"/>
  <c r="EB14" i="19"/>
  <c r="EA14" i="19"/>
  <c r="EG13" i="19"/>
  <c r="EF13" i="19"/>
  <c r="ED13" i="19"/>
  <c r="EC13" i="19"/>
  <c r="EB13" i="19"/>
  <c r="EA13" i="19"/>
  <c r="EG12" i="19"/>
  <c r="EF12" i="19"/>
  <c r="ED12" i="19"/>
  <c r="EC12" i="19"/>
  <c r="EB12" i="19"/>
  <c r="EA12" i="19"/>
  <c r="EG11" i="19"/>
  <c r="EF11" i="19"/>
  <c r="ED11" i="19"/>
  <c r="EC11" i="19"/>
  <c r="EB11" i="19"/>
  <c r="EA11" i="19"/>
  <c r="EG10" i="19"/>
  <c r="EF10" i="19"/>
  <c r="ED10" i="19"/>
  <c r="EC10" i="19"/>
  <c r="EB10" i="19"/>
  <c r="EA10" i="19"/>
  <c r="EG9" i="19"/>
  <c r="EF9" i="19"/>
  <c r="ED9" i="19"/>
  <c r="EC9" i="19"/>
  <c r="EB9" i="19"/>
  <c r="EA9" i="19"/>
  <c r="EG8" i="19"/>
  <c r="EF8" i="19"/>
  <c r="ED8" i="19"/>
  <c r="EC8" i="19"/>
  <c r="EB8" i="19"/>
  <c r="EA8" i="19"/>
  <c r="EG7" i="19"/>
  <c r="EF7" i="19"/>
  <c r="ED7" i="19"/>
  <c r="EC7" i="19"/>
  <c r="EB7" i="19"/>
  <c r="EA7" i="19"/>
  <c r="EG6" i="19"/>
  <c r="EF6" i="19"/>
  <c r="ED6" i="19"/>
  <c r="EC6" i="19"/>
  <c r="EB6" i="19"/>
  <c r="EA6" i="19"/>
  <c r="EG5" i="19"/>
  <c r="EF5" i="19"/>
  <c r="ED5" i="19"/>
  <c r="EC5" i="19"/>
  <c r="EB5" i="19"/>
  <c r="EA5" i="19"/>
  <c r="EG4" i="19"/>
  <c r="EF4" i="19"/>
  <c r="ED4" i="19"/>
  <c r="EC4" i="19"/>
  <c r="EB4" i="19"/>
  <c r="EA4" i="19"/>
  <c r="PA20" i="27"/>
  <c r="OZ20" i="27"/>
  <c r="OX20" i="27"/>
  <c r="OW20" i="27"/>
  <c r="OV20" i="27"/>
  <c r="OU20" i="27"/>
  <c r="PA19" i="27"/>
  <c r="OZ19" i="27"/>
  <c r="OX19" i="27"/>
  <c r="OW19" i="27"/>
  <c r="OV19" i="27"/>
  <c r="PB19" i="27" s="1"/>
  <c r="OU19" i="27"/>
  <c r="PA18" i="27"/>
  <c r="OZ18" i="27"/>
  <c r="OX18" i="27"/>
  <c r="OW18" i="27"/>
  <c r="OV18" i="27"/>
  <c r="OU18" i="27"/>
  <c r="PA17" i="27"/>
  <c r="OZ17" i="27"/>
  <c r="OX17" i="27"/>
  <c r="OW17" i="27"/>
  <c r="OV17" i="27"/>
  <c r="OU17" i="27"/>
  <c r="PA16" i="27"/>
  <c r="OZ16" i="27"/>
  <c r="OX16" i="27"/>
  <c r="OW16" i="27"/>
  <c r="OV16" i="27"/>
  <c r="OU16" i="27"/>
  <c r="PA15" i="27"/>
  <c r="OZ15" i="27"/>
  <c r="OX15" i="27"/>
  <c r="OW15" i="27"/>
  <c r="OV15" i="27"/>
  <c r="PB15" i="27" s="1"/>
  <c r="OU15" i="27"/>
  <c r="PA14" i="27"/>
  <c r="OZ14" i="27"/>
  <c r="OX14" i="27"/>
  <c r="OW14" i="27"/>
  <c r="OV14" i="27"/>
  <c r="OU14" i="27"/>
  <c r="PA13" i="27"/>
  <c r="OZ13" i="27"/>
  <c r="OX13" i="27"/>
  <c r="OW13" i="27"/>
  <c r="OV13" i="27"/>
  <c r="OU13" i="27"/>
  <c r="PA12" i="27"/>
  <c r="OZ12" i="27"/>
  <c r="OX12" i="27"/>
  <c r="OW12" i="27"/>
  <c r="OV12" i="27"/>
  <c r="OU12" i="27"/>
  <c r="PA11" i="27"/>
  <c r="OZ11" i="27"/>
  <c r="OX11" i="27"/>
  <c r="OW11" i="27"/>
  <c r="OV11" i="27"/>
  <c r="PB11" i="27" s="1"/>
  <c r="OU11" i="27"/>
  <c r="PA10" i="27"/>
  <c r="OZ10" i="27"/>
  <c r="OX10" i="27"/>
  <c r="OW10" i="27"/>
  <c r="OV10" i="27"/>
  <c r="OU10" i="27"/>
  <c r="PA9" i="27"/>
  <c r="OZ9" i="27"/>
  <c r="OX9" i="27"/>
  <c r="OW9" i="27"/>
  <c r="OV9" i="27"/>
  <c r="OU9" i="27"/>
  <c r="PA8" i="27"/>
  <c r="OZ8" i="27"/>
  <c r="OX8" i="27"/>
  <c r="OW8" i="27"/>
  <c r="OV8" i="27"/>
  <c r="OU8" i="27"/>
  <c r="PA7" i="27"/>
  <c r="OZ7" i="27"/>
  <c r="OX7" i="27"/>
  <c r="OW7" i="27"/>
  <c r="OV7" i="27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20" i="27"/>
  <c r="NX20" i="27"/>
  <c r="NV20" i="27"/>
  <c r="NU20" i="27"/>
  <c r="NT20" i="27"/>
  <c r="NS20" i="27"/>
  <c r="NY19" i="27"/>
  <c r="NX19" i="27"/>
  <c r="NV19" i="27"/>
  <c r="NU19" i="27"/>
  <c r="NT19" i="27"/>
  <c r="NS19" i="27"/>
  <c r="NY18" i="27"/>
  <c r="NX18" i="27"/>
  <c r="NV18" i="27"/>
  <c r="NU18" i="27"/>
  <c r="NT18" i="27"/>
  <c r="NS18" i="27"/>
  <c r="NY17" i="27"/>
  <c r="NX17" i="27"/>
  <c r="NV17" i="27"/>
  <c r="NU17" i="27"/>
  <c r="NT17" i="27"/>
  <c r="NS17" i="27"/>
  <c r="NY16" i="27"/>
  <c r="NX16" i="27"/>
  <c r="NV16" i="27"/>
  <c r="NU16" i="27"/>
  <c r="NT16" i="27"/>
  <c r="NZ16" i="27" s="1"/>
  <c r="NS16" i="27"/>
  <c r="NY15" i="27"/>
  <c r="NX15" i="27"/>
  <c r="NV15" i="27"/>
  <c r="NU15" i="27"/>
  <c r="NT15" i="27"/>
  <c r="NS15" i="27"/>
  <c r="NY14" i="27"/>
  <c r="NX14" i="27"/>
  <c r="NV14" i="27"/>
  <c r="NU14" i="27"/>
  <c r="NT14" i="27"/>
  <c r="NS14" i="27"/>
  <c r="NY13" i="27"/>
  <c r="NX13" i="27"/>
  <c r="NV13" i="27"/>
  <c r="NU13" i="27"/>
  <c r="NT13" i="27"/>
  <c r="NS13" i="27"/>
  <c r="NY12" i="27"/>
  <c r="NX12" i="27"/>
  <c r="NV12" i="27"/>
  <c r="NU12" i="27"/>
  <c r="NT12" i="27"/>
  <c r="NZ12" i="27" s="1"/>
  <c r="NS12" i="27"/>
  <c r="NY11" i="27"/>
  <c r="NX11" i="27"/>
  <c r="NV11" i="27"/>
  <c r="NU11" i="27"/>
  <c r="NT11" i="27"/>
  <c r="NS11" i="27"/>
  <c r="NY10" i="27"/>
  <c r="NX10" i="27"/>
  <c r="NV10" i="27"/>
  <c r="NU10" i="27"/>
  <c r="NT10" i="27"/>
  <c r="NS10" i="27"/>
  <c r="NY9" i="27"/>
  <c r="NX9" i="27"/>
  <c r="NV9" i="27"/>
  <c r="NU9" i="27"/>
  <c r="NT9" i="27"/>
  <c r="NS9" i="27"/>
  <c r="NY8" i="27"/>
  <c r="NX8" i="27"/>
  <c r="NV8" i="27"/>
  <c r="NU8" i="27"/>
  <c r="NT8" i="27"/>
  <c r="NZ8" i="27" s="1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Z4" i="27" s="1"/>
  <c r="NS4" i="27"/>
  <c r="MW20" i="27"/>
  <c r="MV20" i="27"/>
  <c r="MT20" i="27"/>
  <c r="MS20" i="27"/>
  <c r="MR20" i="27"/>
  <c r="MQ20" i="27"/>
  <c r="MW19" i="27"/>
  <c r="MV19" i="27"/>
  <c r="MT19" i="27"/>
  <c r="MS19" i="27"/>
  <c r="MR19" i="27"/>
  <c r="MQ19" i="27"/>
  <c r="MW18" i="27"/>
  <c r="MV18" i="27"/>
  <c r="MT18" i="27"/>
  <c r="MS18" i="27"/>
  <c r="MR18" i="27"/>
  <c r="MQ18" i="27"/>
  <c r="MW17" i="27"/>
  <c r="MV17" i="27"/>
  <c r="MT17" i="27"/>
  <c r="MS17" i="27"/>
  <c r="MR17" i="27"/>
  <c r="MQ17" i="27"/>
  <c r="MW16" i="27"/>
  <c r="MV16" i="27"/>
  <c r="MT16" i="27"/>
  <c r="MS16" i="27"/>
  <c r="MR16" i="27"/>
  <c r="MQ16" i="27"/>
  <c r="MW15" i="27"/>
  <c r="MV15" i="27"/>
  <c r="MT15" i="27"/>
  <c r="MS15" i="27"/>
  <c r="MR15" i="27"/>
  <c r="MQ15" i="27"/>
  <c r="MW14" i="27"/>
  <c r="MV14" i="27"/>
  <c r="MT14" i="27"/>
  <c r="MS14" i="27"/>
  <c r="MR14" i="27"/>
  <c r="MQ14" i="27"/>
  <c r="MW13" i="27"/>
  <c r="MV13" i="27"/>
  <c r="MT13" i="27"/>
  <c r="MS13" i="27"/>
  <c r="MR13" i="27"/>
  <c r="MQ13" i="27"/>
  <c r="MW12" i="27"/>
  <c r="MV12" i="27"/>
  <c r="MT12" i="27"/>
  <c r="MS12" i="27"/>
  <c r="MR12" i="27"/>
  <c r="MQ12" i="27"/>
  <c r="MW11" i="27"/>
  <c r="MV11" i="27"/>
  <c r="MT11" i="27"/>
  <c r="MS11" i="27"/>
  <c r="MR11" i="27"/>
  <c r="MQ11" i="27"/>
  <c r="MW10" i="27"/>
  <c r="MV10" i="27"/>
  <c r="MT10" i="27"/>
  <c r="MS10" i="27"/>
  <c r="MR10" i="27"/>
  <c r="MQ10" i="27"/>
  <c r="MW9" i="27"/>
  <c r="MV9" i="27"/>
  <c r="MT9" i="27"/>
  <c r="MS9" i="27"/>
  <c r="MR9" i="27"/>
  <c r="MQ9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Q5" i="27"/>
  <c r="MW4" i="27"/>
  <c r="MV4" i="27"/>
  <c r="MT4" i="27"/>
  <c r="MS4" i="27"/>
  <c r="MR4" i="27"/>
  <c r="MQ4" i="27"/>
  <c r="LU20" i="27"/>
  <c r="LT20" i="27"/>
  <c r="LR20" i="27"/>
  <c r="LQ20" i="27"/>
  <c r="LP20" i="27"/>
  <c r="LO20" i="27"/>
  <c r="LU19" i="27"/>
  <c r="LT19" i="27"/>
  <c r="LR19" i="27"/>
  <c r="LQ19" i="27"/>
  <c r="LP19" i="27"/>
  <c r="LO19" i="27"/>
  <c r="LU18" i="27"/>
  <c r="LT18" i="27"/>
  <c r="LR18" i="27"/>
  <c r="LQ18" i="27"/>
  <c r="LP18" i="27"/>
  <c r="LO18" i="27"/>
  <c r="LU17" i="27"/>
  <c r="LT17" i="27"/>
  <c r="LR17" i="27"/>
  <c r="LQ17" i="27"/>
  <c r="LP17" i="27"/>
  <c r="LO17" i="27"/>
  <c r="LU16" i="27"/>
  <c r="LT16" i="27"/>
  <c r="LR16" i="27"/>
  <c r="LQ16" i="27"/>
  <c r="LP16" i="27"/>
  <c r="LO16" i="27"/>
  <c r="LU15" i="27"/>
  <c r="LT15" i="27"/>
  <c r="LR15" i="27"/>
  <c r="LQ15" i="27"/>
  <c r="LP15" i="27"/>
  <c r="LO15" i="27"/>
  <c r="LU14" i="27"/>
  <c r="LT14" i="27"/>
  <c r="LR14" i="27"/>
  <c r="LQ14" i="27"/>
  <c r="LP14" i="27"/>
  <c r="LO14" i="27"/>
  <c r="LU13" i="27"/>
  <c r="LT13" i="27"/>
  <c r="LR13" i="27"/>
  <c r="LQ13" i="27"/>
  <c r="LP13" i="27"/>
  <c r="LO13" i="27"/>
  <c r="LU12" i="27"/>
  <c r="LT12" i="27"/>
  <c r="LR12" i="27"/>
  <c r="LQ12" i="27"/>
  <c r="LP12" i="27"/>
  <c r="LO12" i="27"/>
  <c r="LU11" i="27"/>
  <c r="LT11" i="27"/>
  <c r="LR11" i="27"/>
  <c r="LQ11" i="27"/>
  <c r="LP11" i="27"/>
  <c r="LO11" i="27"/>
  <c r="LU10" i="27"/>
  <c r="LT10" i="27"/>
  <c r="LR10" i="27"/>
  <c r="LQ10" i="27"/>
  <c r="LP10" i="27"/>
  <c r="LO10" i="27"/>
  <c r="LU9" i="27"/>
  <c r="LT9" i="27"/>
  <c r="LR9" i="27"/>
  <c r="LQ9" i="27"/>
  <c r="LP9" i="27"/>
  <c r="LO9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6" i="27"/>
  <c r="LT6" i="27"/>
  <c r="LR6" i="27"/>
  <c r="LQ6" i="27"/>
  <c r="LP6" i="27"/>
  <c r="LO6" i="27"/>
  <c r="LU5" i="27"/>
  <c r="LT5" i="27"/>
  <c r="LR5" i="27"/>
  <c r="LQ5" i="27"/>
  <c r="LP5" i="27"/>
  <c r="LO5" i="27"/>
  <c r="LU4" i="27"/>
  <c r="LT4" i="27"/>
  <c r="LR4" i="27"/>
  <c r="LQ4" i="27"/>
  <c r="LP4" i="27"/>
  <c r="LO4" i="27"/>
  <c r="KS20" i="27"/>
  <c r="KR20" i="27"/>
  <c r="KP20" i="27"/>
  <c r="KO20" i="27"/>
  <c r="KN20" i="27"/>
  <c r="KM20" i="27"/>
  <c r="KS19" i="27"/>
  <c r="KR19" i="27"/>
  <c r="KP19" i="27"/>
  <c r="KO19" i="27"/>
  <c r="KN19" i="27"/>
  <c r="KM19" i="27"/>
  <c r="KS18" i="27"/>
  <c r="KR18" i="27"/>
  <c r="KP18" i="27"/>
  <c r="KO18" i="27"/>
  <c r="KN18" i="27"/>
  <c r="KM18" i="27"/>
  <c r="KS17" i="27"/>
  <c r="KR17" i="27"/>
  <c r="KP17" i="27"/>
  <c r="KO17" i="27"/>
  <c r="KN17" i="27"/>
  <c r="KM17" i="27"/>
  <c r="KS16" i="27"/>
  <c r="KR16" i="27"/>
  <c r="KP16" i="27"/>
  <c r="KO16" i="27"/>
  <c r="KN16" i="27"/>
  <c r="KM16" i="27"/>
  <c r="KS15" i="27"/>
  <c r="KR15" i="27"/>
  <c r="KP15" i="27"/>
  <c r="KO15" i="27"/>
  <c r="KN15" i="27"/>
  <c r="KM15" i="27"/>
  <c r="KS14" i="27"/>
  <c r="KR14" i="27"/>
  <c r="KP14" i="27"/>
  <c r="KO14" i="27"/>
  <c r="KN14" i="27"/>
  <c r="KM14" i="27"/>
  <c r="KS13" i="27"/>
  <c r="KR13" i="27"/>
  <c r="KP13" i="27"/>
  <c r="KO13" i="27"/>
  <c r="KN13" i="27"/>
  <c r="KM13" i="27"/>
  <c r="KS12" i="27"/>
  <c r="KR12" i="27"/>
  <c r="KP12" i="27"/>
  <c r="KO12" i="27"/>
  <c r="KN12" i="27"/>
  <c r="KM12" i="27"/>
  <c r="KS11" i="27"/>
  <c r="KR11" i="27"/>
  <c r="KP11" i="27"/>
  <c r="KO11" i="27"/>
  <c r="KN11" i="27"/>
  <c r="KM11" i="27"/>
  <c r="KS10" i="27"/>
  <c r="KR10" i="27"/>
  <c r="KP10" i="27"/>
  <c r="KO10" i="27"/>
  <c r="KN10" i="27"/>
  <c r="KM10" i="27"/>
  <c r="KS9" i="27"/>
  <c r="KR9" i="27"/>
  <c r="KP9" i="27"/>
  <c r="KO9" i="27"/>
  <c r="KN9" i="27"/>
  <c r="KM9" i="27"/>
  <c r="KS8" i="27"/>
  <c r="KR8" i="27"/>
  <c r="KP8" i="27"/>
  <c r="KO8" i="27"/>
  <c r="KN8" i="27"/>
  <c r="KM8" i="27"/>
  <c r="KS7" i="27"/>
  <c r="KR7" i="27"/>
  <c r="KP7" i="27"/>
  <c r="KO7" i="27"/>
  <c r="KN7" i="27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M4" i="27"/>
  <c r="JQ20" i="27"/>
  <c r="JP20" i="27"/>
  <c r="JN20" i="27"/>
  <c r="JM20" i="27"/>
  <c r="JL20" i="27"/>
  <c r="JK20" i="27"/>
  <c r="JQ19" i="27"/>
  <c r="JP19" i="27"/>
  <c r="JN19" i="27"/>
  <c r="JM19" i="27"/>
  <c r="JL19" i="27"/>
  <c r="JK19" i="27"/>
  <c r="JQ18" i="27"/>
  <c r="JP18" i="27"/>
  <c r="JN18" i="27"/>
  <c r="JM18" i="27"/>
  <c r="JL18" i="27"/>
  <c r="JK18" i="27"/>
  <c r="JQ17" i="27"/>
  <c r="JP17" i="27"/>
  <c r="JN17" i="27"/>
  <c r="JM17" i="27"/>
  <c r="JL17" i="27"/>
  <c r="JK17" i="27"/>
  <c r="JQ16" i="27"/>
  <c r="JP16" i="27"/>
  <c r="JN16" i="27"/>
  <c r="JM16" i="27"/>
  <c r="JL16" i="27"/>
  <c r="JK16" i="27"/>
  <c r="JQ15" i="27"/>
  <c r="JP15" i="27"/>
  <c r="JN15" i="27"/>
  <c r="JM15" i="27"/>
  <c r="JL15" i="27"/>
  <c r="JK15" i="27"/>
  <c r="JQ14" i="27"/>
  <c r="JP14" i="27"/>
  <c r="JN14" i="27"/>
  <c r="JM14" i="27"/>
  <c r="JL14" i="27"/>
  <c r="JK14" i="27"/>
  <c r="JQ13" i="27"/>
  <c r="JP13" i="27"/>
  <c r="JN13" i="27"/>
  <c r="JM13" i="27"/>
  <c r="JL13" i="27"/>
  <c r="JK13" i="27"/>
  <c r="JQ12" i="27"/>
  <c r="JP12" i="27"/>
  <c r="JN12" i="27"/>
  <c r="JM12" i="27"/>
  <c r="JL12" i="27"/>
  <c r="JK12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9" i="27"/>
  <c r="JP9" i="27"/>
  <c r="JN9" i="27"/>
  <c r="JM9" i="27"/>
  <c r="JL9" i="27"/>
  <c r="JK9" i="27"/>
  <c r="JQ8" i="27"/>
  <c r="JP8" i="27"/>
  <c r="JN8" i="27"/>
  <c r="JM8" i="27"/>
  <c r="JL8" i="27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K4" i="27"/>
  <c r="IO20" i="27"/>
  <c r="IN20" i="27"/>
  <c r="IL20" i="27"/>
  <c r="IK20" i="27"/>
  <c r="IJ20" i="27"/>
  <c r="II20" i="27"/>
  <c r="IO19" i="27"/>
  <c r="IN19" i="27"/>
  <c r="IL19" i="27"/>
  <c r="IK19" i="27"/>
  <c r="IJ19" i="27"/>
  <c r="II19" i="27"/>
  <c r="IO18" i="27"/>
  <c r="IN18" i="27"/>
  <c r="IL18" i="27"/>
  <c r="IK18" i="27"/>
  <c r="IJ18" i="27"/>
  <c r="II18" i="27"/>
  <c r="IO17" i="27"/>
  <c r="IN17" i="27"/>
  <c r="IL17" i="27"/>
  <c r="IK17" i="27"/>
  <c r="IJ17" i="27"/>
  <c r="II17" i="27"/>
  <c r="IO16" i="27"/>
  <c r="IN16" i="27"/>
  <c r="IL16" i="27"/>
  <c r="IK16" i="27"/>
  <c r="IJ16" i="27"/>
  <c r="II16" i="27"/>
  <c r="IO15" i="27"/>
  <c r="IN15" i="27"/>
  <c r="IL15" i="27"/>
  <c r="IK15" i="27"/>
  <c r="IJ15" i="27"/>
  <c r="II15" i="27"/>
  <c r="IO14" i="27"/>
  <c r="IN14" i="27"/>
  <c r="IL14" i="27"/>
  <c r="IK14" i="27"/>
  <c r="IJ14" i="27"/>
  <c r="II14" i="27"/>
  <c r="IO13" i="27"/>
  <c r="IN13" i="27"/>
  <c r="IL13" i="27"/>
  <c r="IK13" i="27"/>
  <c r="IJ13" i="27"/>
  <c r="II13" i="27"/>
  <c r="IO12" i="27"/>
  <c r="IN12" i="27"/>
  <c r="IL12" i="27"/>
  <c r="IK12" i="27"/>
  <c r="IJ12" i="27"/>
  <c r="II12" i="27"/>
  <c r="IO11" i="27"/>
  <c r="IN11" i="27"/>
  <c r="IL11" i="27"/>
  <c r="IK11" i="27"/>
  <c r="IJ11" i="27"/>
  <c r="II11" i="27"/>
  <c r="IO10" i="27"/>
  <c r="IN10" i="27"/>
  <c r="IL10" i="27"/>
  <c r="IK10" i="27"/>
  <c r="IJ10" i="27"/>
  <c r="II10" i="27"/>
  <c r="IO9" i="27"/>
  <c r="IN9" i="27"/>
  <c r="IL9" i="27"/>
  <c r="IK9" i="27"/>
  <c r="IJ9" i="27"/>
  <c r="II9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I5" i="27"/>
  <c r="IO4" i="27"/>
  <c r="IN4" i="27"/>
  <c r="IL4" i="27"/>
  <c r="IK4" i="27"/>
  <c r="IJ4" i="27"/>
  <c r="II4" i="27"/>
  <c r="HM20" i="27"/>
  <c r="HL20" i="27"/>
  <c r="HJ20" i="27"/>
  <c r="HI20" i="27"/>
  <c r="HH20" i="27"/>
  <c r="HG20" i="27"/>
  <c r="HM19" i="27"/>
  <c r="HL19" i="27"/>
  <c r="HJ19" i="27"/>
  <c r="HI19" i="27"/>
  <c r="HH19" i="27"/>
  <c r="HG19" i="27"/>
  <c r="HM18" i="27"/>
  <c r="HL18" i="27"/>
  <c r="HJ18" i="27"/>
  <c r="HI18" i="27"/>
  <c r="HH18" i="27"/>
  <c r="HG18" i="27"/>
  <c r="HM17" i="27"/>
  <c r="HL17" i="27"/>
  <c r="HJ17" i="27"/>
  <c r="HI17" i="27"/>
  <c r="HH17" i="27"/>
  <c r="HG17" i="27"/>
  <c r="HM16" i="27"/>
  <c r="HL16" i="27"/>
  <c r="HJ16" i="27"/>
  <c r="HI16" i="27"/>
  <c r="HH16" i="27"/>
  <c r="HG16" i="27"/>
  <c r="HM15" i="27"/>
  <c r="HL15" i="27"/>
  <c r="HJ15" i="27"/>
  <c r="HI15" i="27"/>
  <c r="HH15" i="27"/>
  <c r="HG15" i="27"/>
  <c r="HM14" i="27"/>
  <c r="HL14" i="27"/>
  <c r="HJ14" i="27"/>
  <c r="HI14" i="27"/>
  <c r="HH14" i="27"/>
  <c r="HG14" i="27"/>
  <c r="HM13" i="27"/>
  <c r="HL13" i="27"/>
  <c r="HJ13" i="27"/>
  <c r="HI13" i="27"/>
  <c r="HH13" i="27"/>
  <c r="HG13" i="27"/>
  <c r="HM12" i="27"/>
  <c r="HL12" i="27"/>
  <c r="HJ12" i="27"/>
  <c r="HI12" i="27"/>
  <c r="HH12" i="27"/>
  <c r="HG12" i="27"/>
  <c r="HM11" i="27"/>
  <c r="HL11" i="27"/>
  <c r="HJ11" i="27"/>
  <c r="HI11" i="27"/>
  <c r="HH11" i="27"/>
  <c r="HG11" i="27"/>
  <c r="HM10" i="27"/>
  <c r="HL10" i="27"/>
  <c r="HJ10" i="27"/>
  <c r="HI10" i="27"/>
  <c r="HH10" i="27"/>
  <c r="HG10" i="27"/>
  <c r="HM9" i="27"/>
  <c r="HL9" i="27"/>
  <c r="HJ9" i="27"/>
  <c r="HI9" i="27"/>
  <c r="HH9" i="27"/>
  <c r="HG9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20" i="27"/>
  <c r="GJ20" i="27"/>
  <c r="GH20" i="27"/>
  <c r="GG20" i="27"/>
  <c r="GF20" i="27"/>
  <c r="GE20" i="27"/>
  <c r="GK19" i="27"/>
  <c r="GJ19" i="27"/>
  <c r="GH19" i="27"/>
  <c r="GG19" i="27"/>
  <c r="GF19" i="27"/>
  <c r="GE19" i="27"/>
  <c r="GK18" i="27"/>
  <c r="GJ18" i="27"/>
  <c r="GH18" i="27"/>
  <c r="GG18" i="27"/>
  <c r="GF18" i="27"/>
  <c r="GE18" i="27"/>
  <c r="GK17" i="27"/>
  <c r="GJ17" i="27"/>
  <c r="GH17" i="27"/>
  <c r="GG17" i="27"/>
  <c r="GF17" i="27"/>
  <c r="GE17" i="27"/>
  <c r="GK16" i="27"/>
  <c r="GJ16" i="27"/>
  <c r="GH16" i="27"/>
  <c r="GG16" i="27"/>
  <c r="GF16" i="27"/>
  <c r="GE16" i="27"/>
  <c r="GK15" i="27"/>
  <c r="GJ15" i="27"/>
  <c r="GH15" i="27"/>
  <c r="GG15" i="27"/>
  <c r="GF15" i="27"/>
  <c r="GE15" i="27"/>
  <c r="GK14" i="27"/>
  <c r="GJ14" i="27"/>
  <c r="GH14" i="27"/>
  <c r="GG14" i="27"/>
  <c r="GF14" i="27"/>
  <c r="GE14" i="27"/>
  <c r="GK13" i="27"/>
  <c r="GJ13" i="27"/>
  <c r="GH13" i="27"/>
  <c r="GG13" i="27"/>
  <c r="GF13" i="27"/>
  <c r="GE13" i="27"/>
  <c r="GK12" i="27"/>
  <c r="GJ12" i="27"/>
  <c r="GH12" i="27"/>
  <c r="GG12" i="27"/>
  <c r="GF12" i="27"/>
  <c r="GE12" i="27"/>
  <c r="GK11" i="27"/>
  <c r="GJ11" i="27"/>
  <c r="GH11" i="27"/>
  <c r="GG11" i="27"/>
  <c r="GF11" i="27"/>
  <c r="GE11" i="27"/>
  <c r="GK10" i="27"/>
  <c r="GJ10" i="27"/>
  <c r="GH10" i="27"/>
  <c r="GG10" i="27"/>
  <c r="GF10" i="27"/>
  <c r="GE10" i="27"/>
  <c r="GK9" i="27"/>
  <c r="GJ9" i="27"/>
  <c r="GH9" i="27"/>
  <c r="GG9" i="27"/>
  <c r="GF9" i="27"/>
  <c r="GE9" i="27"/>
  <c r="GK8" i="27"/>
  <c r="GJ8" i="27"/>
  <c r="GH8" i="27"/>
  <c r="GG8" i="27"/>
  <c r="GF8" i="27"/>
  <c r="GE8" i="27"/>
  <c r="GK7" i="27"/>
  <c r="GJ7" i="27"/>
  <c r="GH7" i="27"/>
  <c r="GG7" i="27"/>
  <c r="GF7" i="27"/>
  <c r="GE7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E4" i="27"/>
  <c r="FI20" i="27"/>
  <c r="FH20" i="27"/>
  <c r="FF20" i="27"/>
  <c r="FE20" i="27"/>
  <c r="FD20" i="27"/>
  <c r="FC20" i="27"/>
  <c r="FI19" i="27"/>
  <c r="FH19" i="27"/>
  <c r="FF19" i="27"/>
  <c r="FE19" i="27"/>
  <c r="FD19" i="27"/>
  <c r="FC19" i="27"/>
  <c r="FI18" i="27"/>
  <c r="FH18" i="27"/>
  <c r="FF18" i="27"/>
  <c r="FE18" i="27"/>
  <c r="FD18" i="27"/>
  <c r="FC18" i="27"/>
  <c r="FI17" i="27"/>
  <c r="FH17" i="27"/>
  <c r="FF17" i="27"/>
  <c r="FE17" i="27"/>
  <c r="FD17" i="27"/>
  <c r="FC17" i="27"/>
  <c r="FI16" i="27"/>
  <c r="FH16" i="27"/>
  <c r="FF16" i="27"/>
  <c r="FE16" i="27"/>
  <c r="FD16" i="27"/>
  <c r="FC16" i="27"/>
  <c r="FI15" i="27"/>
  <c r="FH15" i="27"/>
  <c r="FF15" i="27"/>
  <c r="FE15" i="27"/>
  <c r="FD15" i="27"/>
  <c r="FC15" i="27"/>
  <c r="FI14" i="27"/>
  <c r="FH14" i="27"/>
  <c r="FF14" i="27"/>
  <c r="FE14" i="27"/>
  <c r="FD14" i="27"/>
  <c r="FC14" i="27"/>
  <c r="FI13" i="27"/>
  <c r="FH13" i="27"/>
  <c r="FF13" i="27"/>
  <c r="FE13" i="27"/>
  <c r="FD13" i="27"/>
  <c r="FC13" i="27"/>
  <c r="FI12" i="27"/>
  <c r="FH12" i="27"/>
  <c r="FF12" i="27"/>
  <c r="FE12" i="27"/>
  <c r="FD12" i="27"/>
  <c r="FC12" i="27"/>
  <c r="FI11" i="27"/>
  <c r="FH11" i="27"/>
  <c r="FF11" i="27"/>
  <c r="FE11" i="27"/>
  <c r="FD11" i="27"/>
  <c r="FC11" i="27"/>
  <c r="FI10" i="27"/>
  <c r="FH10" i="27"/>
  <c r="FF10" i="27"/>
  <c r="FE10" i="27"/>
  <c r="FD10" i="27"/>
  <c r="FC10" i="27"/>
  <c r="FI9" i="27"/>
  <c r="FH9" i="27"/>
  <c r="FF9" i="27"/>
  <c r="FE9" i="27"/>
  <c r="FD9" i="27"/>
  <c r="FC9" i="27"/>
  <c r="FI8" i="27"/>
  <c r="FH8" i="27"/>
  <c r="FF8" i="27"/>
  <c r="FE8" i="27"/>
  <c r="FD8" i="27"/>
  <c r="FC8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C4" i="27"/>
  <c r="EG20" i="27"/>
  <c r="EF20" i="27"/>
  <c r="ED20" i="27"/>
  <c r="EC20" i="27"/>
  <c r="EB20" i="27"/>
  <c r="EA20" i="27"/>
  <c r="EG19" i="27"/>
  <c r="EF19" i="27"/>
  <c r="ED19" i="27"/>
  <c r="EC19" i="27"/>
  <c r="EB19" i="27"/>
  <c r="EA19" i="27"/>
  <c r="EG18" i="27"/>
  <c r="EF18" i="27"/>
  <c r="ED18" i="27"/>
  <c r="EC18" i="27"/>
  <c r="EB18" i="27"/>
  <c r="EA18" i="27"/>
  <c r="EG17" i="27"/>
  <c r="EF17" i="27"/>
  <c r="ED17" i="27"/>
  <c r="EC17" i="27"/>
  <c r="EB17" i="27"/>
  <c r="EA17" i="27"/>
  <c r="EG16" i="27"/>
  <c r="EF16" i="27"/>
  <c r="ED16" i="27"/>
  <c r="EC16" i="27"/>
  <c r="EB16" i="27"/>
  <c r="EA16" i="27"/>
  <c r="EG15" i="27"/>
  <c r="EF15" i="27"/>
  <c r="ED15" i="27"/>
  <c r="EC15" i="27"/>
  <c r="EB15" i="27"/>
  <c r="EA15" i="27"/>
  <c r="EG14" i="27"/>
  <c r="EF14" i="27"/>
  <c r="ED14" i="27"/>
  <c r="EC14" i="27"/>
  <c r="EB14" i="27"/>
  <c r="EA14" i="27"/>
  <c r="EG13" i="27"/>
  <c r="EF13" i="27"/>
  <c r="ED13" i="27"/>
  <c r="EC13" i="27"/>
  <c r="EB13" i="27"/>
  <c r="EA13" i="27"/>
  <c r="EG12" i="27"/>
  <c r="EF12" i="27"/>
  <c r="ED12" i="27"/>
  <c r="EC12" i="27"/>
  <c r="EB12" i="27"/>
  <c r="EA12" i="27"/>
  <c r="EG11" i="27"/>
  <c r="EF11" i="27"/>
  <c r="ED11" i="27"/>
  <c r="EC11" i="27"/>
  <c r="EB11" i="27"/>
  <c r="EA11" i="27"/>
  <c r="EG10" i="27"/>
  <c r="EF10" i="27"/>
  <c r="ED10" i="27"/>
  <c r="EC10" i="27"/>
  <c r="EB10" i="27"/>
  <c r="EA10" i="27"/>
  <c r="EG9" i="27"/>
  <c r="EF9" i="27"/>
  <c r="ED9" i="27"/>
  <c r="EC9" i="27"/>
  <c r="EB9" i="27"/>
  <c r="EA9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21" i="26"/>
  <c r="OZ21" i="26"/>
  <c r="OX21" i="26"/>
  <c r="OW21" i="26"/>
  <c r="OV21" i="26"/>
  <c r="OU21" i="26"/>
  <c r="PA20" i="26"/>
  <c r="OZ20" i="26"/>
  <c r="OX20" i="26"/>
  <c r="OW20" i="26"/>
  <c r="OV20" i="26"/>
  <c r="OU20" i="26"/>
  <c r="PA19" i="26"/>
  <c r="OZ19" i="26"/>
  <c r="OX19" i="26"/>
  <c r="OW19" i="26"/>
  <c r="OV19" i="26"/>
  <c r="OU19" i="26"/>
  <c r="PA18" i="26"/>
  <c r="OZ18" i="26"/>
  <c r="OX18" i="26"/>
  <c r="OW18" i="26"/>
  <c r="OV18" i="26"/>
  <c r="OU18" i="26"/>
  <c r="PA17" i="26"/>
  <c r="OZ17" i="26"/>
  <c r="OX17" i="26"/>
  <c r="OW17" i="26"/>
  <c r="OV17" i="26"/>
  <c r="OU17" i="26"/>
  <c r="PA16" i="26"/>
  <c r="OZ16" i="26"/>
  <c r="OX16" i="26"/>
  <c r="OW16" i="26"/>
  <c r="OV16" i="26"/>
  <c r="OU16" i="26"/>
  <c r="PA15" i="26"/>
  <c r="OZ15" i="26"/>
  <c r="OX15" i="26"/>
  <c r="OW15" i="26"/>
  <c r="OV15" i="26"/>
  <c r="OU15" i="26"/>
  <c r="PA14" i="26"/>
  <c r="OZ14" i="26"/>
  <c r="OX14" i="26"/>
  <c r="OW14" i="26"/>
  <c r="OV14" i="26"/>
  <c r="OU14" i="26"/>
  <c r="PA13" i="26"/>
  <c r="OZ13" i="26"/>
  <c r="OX13" i="26"/>
  <c r="OW13" i="26"/>
  <c r="OV13" i="26"/>
  <c r="OU13" i="26"/>
  <c r="PA12" i="26"/>
  <c r="OZ12" i="26"/>
  <c r="OX12" i="26"/>
  <c r="OW12" i="26"/>
  <c r="OV12" i="26"/>
  <c r="OU12" i="26"/>
  <c r="PA11" i="26"/>
  <c r="OZ11" i="26"/>
  <c r="OX11" i="26"/>
  <c r="OW11" i="26"/>
  <c r="OV11" i="26"/>
  <c r="OU11" i="26"/>
  <c r="PA10" i="26"/>
  <c r="OZ10" i="26"/>
  <c r="OX10" i="26"/>
  <c r="OW10" i="26"/>
  <c r="OV10" i="26"/>
  <c r="OU10" i="26"/>
  <c r="PA9" i="26"/>
  <c r="OZ9" i="26"/>
  <c r="OX9" i="26"/>
  <c r="OW9" i="26"/>
  <c r="OV9" i="26"/>
  <c r="OU9" i="26"/>
  <c r="PA7" i="26"/>
  <c r="OZ7" i="26"/>
  <c r="OX7" i="26"/>
  <c r="OW7" i="26"/>
  <c r="OV7" i="26"/>
  <c r="OU7" i="26"/>
  <c r="PA8" i="26"/>
  <c r="OZ8" i="26"/>
  <c r="OX8" i="26"/>
  <c r="OW8" i="26"/>
  <c r="OV8" i="26"/>
  <c r="OU8" i="26"/>
  <c r="PA6" i="26"/>
  <c r="OZ6" i="26"/>
  <c r="OX6" i="26"/>
  <c r="OW6" i="26"/>
  <c r="OV6" i="26"/>
  <c r="OU6" i="26"/>
  <c r="PA5" i="26"/>
  <c r="OZ5" i="26"/>
  <c r="OX5" i="26"/>
  <c r="OW5" i="26"/>
  <c r="OV5" i="26"/>
  <c r="OU5" i="26"/>
  <c r="PA4" i="26"/>
  <c r="OZ4" i="26"/>
  <c r="OX4" i="26"/>
  <c r="OW4" i="26"/>
  <c r="OV4" i="26"/>
  <c r="OU4" i="26"/>
  <c r="NY21" i="26"/>
  <c r="NX21" i="26"/>
  <c r="NV21" i="26"/>
  <c r="NU21" i="26"/>
  <c r="NT21" i="26"/>
  <c r="NS21" i="26"/>
  <c r="NY20" i="26"/>
  <c r="NX20" i="26"/>
  <c r="NV20" i="26"/>
  <c r="NU20" i="26"/>
  <c r="NT20" i="26"/>
  <c r="NS20" i="26"/>
  <c r="NY19" i="26"/>
  <c r="NX19" i="26"/>
  <c r="NV19" i="26"/>
  <c r="NU19" i="26"/>
  <c r="NT19" i="26"/>
  <c r="NS19" i="26"/>
  <c r="NY18" i="26"/>
  <c r="NX18" i="26"/>
  <c r="NV18" i="26"/>
  <c r="NU18" i="26"/>
  <c r="NT18" i="26"/>
  <c r="NS18" i="26"/>
  <c r="NY17" i="26"/>
  <c r="NX17" i="26"/>
  <c r="NV17" i="26"/>
  <c r="NU17" i="26"/>
  <c r="NT17" i="26"/>
  <c r="NS17" i="26"/>
  <c r="NY16" i="26"/>
  <c r="NX16" i="26"/>
  <c r="NV16" i="26"/>
  <c r="NU16" i="26"/>
  <c r="NT16" i="26"/>
  <c r="NS16" i="26"/>
  <c r="NY15" i="26"/>
  <c r="NX15" i="26"/>
  <c r="NV15" i="26"/>
  <c r="NU15" i="26"/>
  <c r="NT15" i="26"/>
  <c r="NS15" i="26"/>
  <c r="NY14" i="26"/>
  <c r="NX14" i="26"/>
  <c r="NV14" i="26"/>
  <c r="NU14" i="26"/>
  <c r="NT14" i="26"/>
  <c r="NS14" i="26"/>
  <c r="NY13" i="26"/>
  <c r="NX13" i="26"/>
  <c r="NV13" i="26"/>
  <c r="NU13" i="26"/>
  <c r="NT13" i="26"/>
  <c r="NS13" i="26"/>
  <c r="NY12" i="26"/>
  <c r="NX12" i="26"/>
  <c r="NV12" i="26"/>
  <c r="NU12" i="26"/>
  <c r="NT12" i="26"/>
  <c r="NS12" i="26"/>
  <c r="NY11" i="26"/>
  <c r="NX11" i="26"/>
  <c r="NV11" i="26"/>
  <c r="NU11" i="26"/>
  <c r="NT11" i="26"/>
  <c r="NS11" i="26"/>
  <c r="NY10" i="26"/>
  <c r="NX10" i="26"/>
  <c r="NV10" i="26"/>
  <c r="NU10" i="26"/>
  <c r="NT10" i="26"/>
  <c r="NS10" i="26"/>
  <c r="NY9" i="26"/>
  <c r="NX9" i="26"/>
  <c r="NV9" i="26"/>
  <c r="NU9" i="26"/>
  <c r="NT9" i="26"/>
  <c r="NS9" i="26"/>
  <c r="NY7" i="26"/>
  <c r="NX7" i="26"/>
  <c r="NV7" i="26"/>
  <c r="NU7" i="26"/>
  <c r="NT7" i="26"/>
  <c r="NS7" i="26"/>
  <c r="NY8" i="26"/>
  <c r="NX8" i="26"/>
  <c r="NV8" i="26"/>
  <c r="NU8" i="26"/>
  <c r="NT8" i="26"/>
  <c r="NS8" i="26"/>
  <c r="NY6" i="26"/>
  <c r="NX6" i="26"/>
  <c r="NV6" i="26"/>
  <c r="NU6" i="26"/>
  <c r="NT6" i="26"/>
  <c r="NS6" i="26"/>
  <c r="NY5" i="26"/>
  <c r="NX5" i="26"/>
  <c r="NV5" i="26"/>
  <c r="NU5" i="26"/>
  <c r="NT5" i="26"/>
  <c r="NS5" i="26"/>
  <c r="NY4" i="26"/>
  <c r="NX4" i="26"/>
  <c r="NV4" i="26"/>
  <c r="NU4" i="26"/>
  <c r="NT4" i="26"/>
  <c r="NS4" i="26"/>
  <c r="MW21" i="26"/>
  <c r="MV21" i="26"/>
  <c r="MT21" i="26"/>
  <c r="MS21" i="26"/>
  <c r="MR21" i="26"/>
  <c r="MQ21" i="26"/>
  <c r="MW20" i="26"/>
  <c r="MV20" i="26"/>
  <c r="MT20" i="26"/>
  <c r="MS20" i="26"/>
  <c r="MR20" i="26"/>
  <c r="MQ20" i="26"/>
  <c r="MW19" i="26"/>
  <c r="MV19" i="26"/>
  <c r="MT19" i="26"/>
  <c r="MS19" i="26"/>
  <c r="MR19" i="26"/>
  <c r="MQ19" i="26"/>
  <c r="MW18" i="26"/>
  <c r="MV18" i="26"/>
  <c r="MT18" i="26"/>
  <c r="MS18" i="26"/>
  <c r="MR18" i="26"/>
  <c r="MQ18" i="26"/>
  <c r="MW17" i="26"/>
  <c r="MV17" i="26"/>
  <c r="MT17" i="26"/>
  <c r="MS17" i="26"/>
  <c r="MR17" i="26"/>
  <c r="MQ17" i="26"/>
  <c r="MW16" i="26"/>
  <c r="MV16" i="26"/>
  <c r="MT16" i="26"/>
  <c r="MS16" i="26"/>
  <c r="MR16" i="26"/>
  <c r="MQ16" i="26"/>
  <c r="MW15" i="26"/>
  <c r="MV15" i="26"/>
  <c r="MT15" i="26"/>
  <c r="MS15" i="26"/>
  <c r="MR15" i="26"/>
  <c r="MQ15" i="26"/>
  <c r="MW14" i="26"/>
  <c r="MV14" i="26"/>
  <c r="MT14" i="26"/>
  <c r="MS14" i="26"/>
  <c r="MR14" i="26"/>
  <c r="MQ14" i="26"/>
  <c r="MW13" i="26"/>
  <c r="MV13" i="26"/>
  <c r="MT13" i="26"/>
  <c r="MS13" i="26"/>
  <c r="MR13" i="26"/>
  <c r="MQ13" i="26"/>
  <c r="MW12" i="26"/>
  <c r="MV12" i="26"/>
  <c r="MT12" i="26"/>
  <c r="MS12" i="26"/>
  <c r="MR12" i="26"/>
  <c r="MQ12" i="26"/>
  <c r="MW11" i="26"/>
  <c r="MV11" i="26"/>
  <c r="MT11" i="26"/>
  <c r="MS11" i="26"/>
  <c r="MR11" i="26"/>
  <c r="MQ11" i="26"/>
  <c r="MW10" i="26"/>
  <c r="MV10" i="26"/>
  <c r="MT10" i="26"/>
  <c r="MS10" i="26"/>
  <c r="MR10" i="26"/>
  <c r="MQ10" i="26"/>
  <c r="MW9" i="26"/>
  <c r="MV9" i="26"/>
  <c r="MT9" i="26"/>
  <c r="MS9" i="26"/>
  <c r="MR9" i="26"/>
  <c r="MQ9" i="26"/>
  <c r="MW7" i="26"/>
  <c r="MV7" i="26"/>
  <c r="MT7" i="26"/>
  <c r="MS7" i="26"/>
  <c r="MR7" i="26"/>
  <c r="MQ7" i="26"/>
  <c r="MW8" i="26"/>
  <c r="MV8" i="26"/>
  <c r="MT8" i="26"/>
  <c r="MS8" i="26"/>
  <c r="MR8" i="26"/>
  <c r="MQ8" i="26"/>
  <c r="MW6" i="26"/>
  <c r="MV6" i="26"/>
  <c r="MT6" i="26"/>
  <c r="MS6" i="26"/>
  <c r="MR6" i="26"/>
  <c r="MQ6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21" i="26"/>
  <c r="LT21" i="26"/>
  <c r="LR21" i="26"/>
  <c r="LQ21" i="26"/>
  <c r="LP21" i="26"/>
  <c r="LO21" i="26"/>
  <c r="LU20" i="26"/>
  <c r="LT20" i="26"/>
  <c r="LR20" i="26"/>
  <c r="LQ20" i="26"/>
  <c r="LP20" i="26"/>
  <c r="LO20" i="26"/>
  <c r="LU19" i="26"/>
  <c r="LT19" i="26"/>
  <c r="LR19" i="26"/>
  <c r="LQ19" i="26"/>
  <c r="LP19" i="26"/>
  <c r="LO19" i="26"/>
  <c r="LU18" i="26"/>
  <c r="LT18" i="26"/>
  <c r="LR18" i="26"/>
  <c r="LQ18" i="26"/>
  <c r="LP18" i="26"/>
  <c r="LO18" i="26"/>
  <c r="LU17" i="26"/>
  <c r="LT17" i="26"/>
  <c r="LR17" i="26"/>
  <c r="LQ17" i="26"/>
  <c r="LP17" i="26"/>
  <c r="LO17" i="26"/>
  <c r="LU16" i="26"/>
  <c r="LT16" i="26"/>
  <c r="LR16" i="26"/>
  <c r="LQ16" i="26"/>
  <c r="LP16" i="26"/>
  <c r="LO16" i="26"/>
  <c r="LU15" i="26"/>
  <c r="LT15" i="26"/>
  <c r="LR15" i="26"/>
  <c r="LQ15" i="26"/>
  <c r="LP15" i="26"/>
  <c r="LO15" i="26"/>
  <c r="LU14" i="26"/>
  <c r="LT14" i="26"/>
  <c r="LR14" i="26"/>
  <c r="LQ14" i="26"/>
  <c r="LP14" i="26"/>
  <c r="LO14" i="26"/>
  <c r="LU13" i="26"/>
  <c r="LT13" i="26"/>
  <c r="LR13" i="26"/>
  <c r="LQ13" i="26"/>
  <c r="LP13" i="26"/>
  <c r="LO13" i="26"/>
  <c r="LU12" i="26"/>
  <c r="LT12" i="26"/>
  <c r="LR12" i="26"/>
  <c r="LQ12" i="26"/>
  <c r="LP12" i="26"/>
  <c r="LO12" i="26"/>
  <c r="LU11" i="26"/>
  <c r="LT11" i="26"/>
  <c r="LR11" i="26"/>
  <c r="LQ11" i="26"/>
  <c r="LP11" i="26"/>
  <c r="LO11" i="26"/>
  <c r="LU10" i="26"/>
  <c r="LT10" i="26"/>
  <c r="LR10" i="26"/>
  <c r="LQ10" i="26"/>
  <c r="LP10" i="26"/>
  <c r="LO10" i="26"/>
  <c r="LU9" i="26"/>
  <c r="LT9" i="26"/>
  <c r="LR9" i="26"/>
  <c r="LQ9" i="26"/>
  <c r="LP9" i="26"/>
  <c r="LO9" i="26"/>
  <c r="LU7" i="26"/>
  <c r="LT7" i="26"/>
  <c r="LR7" i="26"/>
  <c r="LQ7" i="26"/>
  <c r="LP7" i="26"/>
  <c r="LO7" i="26"/>
  <c r="LU8" i="26"/>
  <c r="LT8" i="26"/>
  <c r="LR8" i="26"/>
  <c r="LQ8" i="26"/>
  <c r="LP8" i="26"/>
  <c r="LO8" i="26"/>
  <c r="LU6" i="26"/>
  <c r="LT6" i="26"/>
  <c r="LR6" i="26"/>
  <c r="LQ6" i="26"/>
  <c r="LP6" i="26"/>
  <c r="LO6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21" i="26"/>
  <c r="KR21" i="26"/>
  <c r="KP21" i="26"/>
  <c r="KO21" i="26"/>
  <c r="KN21" i="26"/>
  <c r="KM21" i="26"/>
  <c r="KS20" i="26"/>
  <c r="KR20" i="26"/>
  <c r="KP20" i="26"/>
  <c r="KO20" i="26"/>
  <c r="KN20" i="26"/>
  <c r="KM20" i="26"/>
  <c r="KS19" i="26"/>
  <c r="KR19" i="26"/>
  <c r="KP19" i="26"/>
  <c r="KO19" i="26"/>
  <c r="KN19" i="26"/>
  <c r="KM19" i="26"/>
  <c r="KS18" i="26"/>
  <c r="KR18" i="26"/>
  <c r="KP18" i="26"/>
  <c r="KO18" i="26"/>
  <c r="KN18" i="26"/>
  <c r="KM18" i="26"/>
  <c r="KS17" i="26"/>
  <c r="KR17" i="26"/>
  <c r="KP17" i="26"/>
  <c r="KO17" i="26"/>
  <c r="KN17" i="26"/>
  <c r="KM17" i="26"/>
  <c r="KS16" i="26"/>
  <c r="KR16" i="26"/>
  <c r="KP16" i="26"/>
  <c r="KO16" i="26"/>
  <c r="KN16" i="26"/>
  <c r="KM16" i="26"/>
  <c r="KS15" i="26"/>
  <c r="KR15" i="26"/>
  <c r="KP15" i="26"/>
  <c r="KO15" i="26"/>
  <c r="KN15" i="26"/>
  <c r="KM15" i="26"/>
  <c r="KS14" i="26"/>
  <c r="KR14" i="26"/>
  <c r="KP14" i="26"/>
  <c r="KO14" i="26"/>
  <c r="KN14" i="26"/>
  <c r="KM14" i="26"/>
  <c r="KS13" i="26"/>
  <c r="KR13" i="26"/>
  <c r="KP13" i="26"/>
  <c r="KO13" i="26"/>
  <c r="KN13" i="26"/>
  <c r="KM13" i="26"/>
  <c r="KS12" i="26"/>
  <c r="KR12" i="26"/>
  <c r="KP12" i="26"/>
  <c r="KO12" i="26"/>
  <c r="KN12" i="26"/>
  <c r="KM12" i="26"/>
  <c r="KS11" i="26"/>
  <c r="KR11" i="26"/>
  <c r="KP11" i="26"/>
  <c r="KO11" i="26"/>
  <c r="KN11" i="26"/>
  <c r="KM11" i="26"/>
  <c r="KS10" i="26"/>
  <c r="KR10" i="26"/>
  <c r="KP10" i="26"/>
  <c r="KO10" i="26"/>
  <c r="KN10" i="26"/>
  <c r="KM10" i="26"/>
  <c r="KS9" i="26"/>
  <c r="KR9" i="26"/>
  <c r="KP9" i="26"/>
  <c r="KO9" i="26"/>
  <c r="KN9" i="26"/>
  <c r="KM9" i="26"/>
  <c r="KS7" i="26"/>
  <c r="KR7" i="26"/>
  <c r="KP7" i="26"/>
  <c r="KO7" i="26"/>
  <c r="KN7" i="26"/>
  <c r="KM7" i="26"/>
  <c r="KS8" i="26"/>
  <c r="KR8" i="26"/>
  <c r="KP8" i="26"/>
  <c r="KO8" i="26"/>
  <c r="KN8" i="26"/>
  <c r="KM8" i="26"/>
  <c r="KS6" i="26"/>
  <c r="KR6" i="26"/>
  <c r="KP6" i="26"/>
  <c r="KO6" i="26"/>
  <c r="KN6" i="26"/>
  <c r="KM6" i="26"/>
  <c r="KS5" i="26"/>
  <c r="KR5" i="26"/>
  <c r="KP5" i="26"/>
  <c r="KO5" i="26"/>
  <c r="KN5" i="26"/>
  <c r="KM5" i="26"/>
  <c r="KS4" i="26"/>
  <c r="KR4" i="26"/>
  <c r="KP4" i="26"/>
  <c r="KO4" i="26"/>
  <c r="KN4" i="26"/>
  <c r="KM4" i="26"/>
  <c r="JQ21" i="26"/>
  <c r="JP21" i="26"/>
  <c r="JN21" i="26"/>
  <c r="JM21" i="26"/>
  <c r="JL21" i="26"/>
  <c r="JK21" i="26"/>
  <c r="JQ20" i="26"/>
  <c r="JP20" i="26"/>
  <c r="JN20" i="26"/>
  <c r="JM20" i="26"/>
  <c r="JL20" i="26"/>
  <c r="JK20" i="26"/>
  <c r="JQ19" i="26"/>
  <c r="JP19" i="26"/>
  <c r="JN19" i="26"/>
  <c r="JM19" i="26"/>
  <c r="JL19" i="26"/>
  <c r="JK19" i="26"/>
  <c r="JQ18" i="26"/>
  <c r="JP18" i="26"/>
  <c r="JN18" i="26"/>
  <c r="JM18" i="26"/>
  <c r="JL18" i="26"/>
  <c r="JK18" i="26"/>
  <c r="JQ17" i="26"/>
  <c r="JP17" i="26"/>
  <c r="JN17" i="26"/>
  <c r="JM17" i="26"/>
  <c r="JL17" i="26"/>
  <c r="JK17" i="26"/>
  <c r="JQ16" i="26"/>
  <c r="JP16" i="26"/>
  <c r="JN16" i="26"/>
  <c r="JM16" i="26"/>
  <c r="JL16" i="26"/>
  <c r="JK16" i="26"/>
  <c r="JQ15" i="26"/>
  <c r="JP15" i="26"/>
  <c r="JN15" i="26"/>
  <c r="JM15" i="26"/>
  <c r="JL15" i="26"/>
  <c r="JK15" i="26"/>
  <c r="JQ14" i="26"/>
  <c r="JP14" i="26"/>
  <c r="JN14" i="26"/>
  <c r="JM14" i="26"/>
  <c r="JL14" i="26"/>
  <c r="JK14" i="26"/>
  <c r="JQ13" i="26"/>
  <c r="JP13" i="26"/>
  <c r="JN13" i="26"/>
  <c r="JM13" i="26"/>
  <c r="JL13" i="26"/>
  <c r="JK13" i="26"/>
  <c r="JQ12" i="26"/>
  <c r="JP12" i="26"/>
  <c r="JN12" i="26"/>
  <c r="JM12" i="26"/>
  <c r="JL12" i="26"/>
  <c r="JK12" i="26"/>
  <c r="JQ11" i="26"/>
  <c r="JP11" i="26"/>
  <c r="JN11" i="26"/>
  <c r="JM11" i="26"/>
  <c r="JL11" i="26"/>
  <c r="JK11" i="26"/>
  <c r="JQ10" i="26"/>
  <c r="JP10" i="26"/>
  <c r="JN10" i="26"/>
  <c r="JM10" i="26"/>
  <c r="JL10" i="26"/>
  <c r="JK10" i="26"/>
  <c r="JQ9" i="26"/>
  <c r="JP9" i="26"/>
  <c r="JN9" i="26"/>
  <c r="JM9" i="26"/>
  <c r="JL9" i="26"/>
  <c r="JK9" i="26"/>
  <c r="JQ7" i="26"/>
  <c r="JP7" i="26"/>
  <c r="JN7" i="26"/>
  <c r="JM7" i="26"/>
  <c r="JL7" i="26"/>
  <c r="JK7" i="26"/>
  <c r="JQ8" i="26"/>
  <c r="JP8" i="26"/>
  <c r="JN8" i="26"/>
  <c r="JM8" i="26"/>
  <c r="JL8" i="26"/>
  <c r="JK8" i="26"/>
  <c r="JQ6" i="26"/>
  <c r="JP6" i="26"/>
  <c r="JN6" i="26"/>
  <c r="JM6" i="26"/>
  <c r="JL6" i="26"/>
  <c r="JK6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21" i="26"/>
  <c r="IN21" i="26"/>
  <c r="IL21" i="26"/>
  <c r="IK21" i="26"/>
  <c r="IJ21" i="26"/>
  <c r="II21" i="26"/>
  <c r="IO20" i="26"/>
  <c r="IN20" i="26"/>
  <c r="IL20" i="26"/>
  <c r="IK20" i="26"/>
  <c r="IJ20" i="26"/>
  <c r="II20" i="26"/>
  <c r="IO19" i="26"/>
  <c r="IN19" i="26"/>
  <c r="IL19" i="26"/>
  <c r="IK19" i="26"/>
  <c r="IJ19" i="26"/>
  <c r="II19" i="26"/>
  <c r="IO18" i="26"/>
  <c r="IN18" i="26"/>
  <c r="IL18" i="26"/>
  <c r="IK18" i="26"/>
  <c r="IJ18" i="26"/>
  <c r="II18" i="26"/>
  <c r="IO17" i="26"/>
  <c r="IN17" i="26"/>
  <c r="IL17" i="26"/>
  <c r="IK17" i="26"/>
  <c r="IJ17" i="26"/>
  <c r="II17" i="26"/>
  <c r="IO16" i="26"/>
  <c r="IN16" i="26"/>
  <c r="IL16" i="26"/>
  <c r="IK16" i="26"/>
  <c r="IJ16" i="26"/>
  <c r="II16" i="26"/>
  <c r="IO15" i="26"/>
  <c r="IN15" i="26"/>
  <c r="IL15" i="26"/>
  <c r="IK15" i="26"/>
  <c r="IJ15" i="26"/>
  <c r="II15" i="26"/>
  <c r="IO14" i="26"/>
  <c r="IN14" i="26"/>
  <c r="IL14" i="26"/>
  <c r="IK14" i="26"/>
  <c r="IJ14" i="26"/>
  <c r="II14" i="26"/>
  <c r="IO13" i="26"/>
  <c r="IN13" i="26"/>
  <c r="IL13" i="26"/>
  <c r="IK13" i="26"/>
  <c r="IJ13" i="26"/>
  <c r="II13" i="26"/>
  <c r="IO12" i="26"/>
  <c r="IN12" i="26"/>
  <c r="IL12" i="26"/>
  <c r="IK12" i="26"/>
  <c r="IJ12" i="26"/>
  <c r="II12" i="26"/>
  <c r="IO11" i="26"/>
  <c r="IN11" i="26"/>
  <c r="IL11" i="26"/>
  <c r="IK11" i="26"/>
  <c r="IJ11" i="26"/>
  <c r="II11" i="26"/>
  <c r="IO10" i="26"/>
  <c r="IN10" i="26"/>
  <c r="IL10" i="26"/>
  <c r="IK10" i="26"/>
  <c r="IJ10" i="26"/>
  <c r="II10" i="26"/>
  <c r="IO9" i="26"/>
  <c r="IN9" i="26"/>
  <c r="IL9" i="26"/>
  <c r="IK9" i="26"/>
  <c r="IJ9" i="26"/>
  <c r="II9" i="26"/>
  <c r="IO7" i="26"/>
  <c r="IN7" i="26"/>
  <c r="IL7" i="26"/>
  <c r="IK7" i="26"/>
  <c r="IJ7" i="26"/>
  <c r="II7" i="26"/>
  <c r="IO8" i="26"/>
  <c r="IN8" i="26"/>
  <c r="IL8" i="26"/>
  <c r="IK8" i="26"/>
  <c r="IJ8" i="26"/>
  <c r="II8" i="26"/>
  <c r="IO6" i="26"/>
  <c r="IN6" i="26"/>
  <c r="IL6" i="26"/>
  <c r="IK6" i="26"/>
  <c r="IJ6" i="26"/>
  <c r="II6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21" i="26"/>
  <c r="HL21" i="26"/>
  <c r="HJ21" i="26"/>
  <c r="HI21" i="26"/>
  <c r="HH21" i="26"/>
  <c r="HG21" i="26"/>
  <c r="HM20" i="26"/>
  <c r="HL20" i="26"/>
  <c r="HJ20" i="26"/>
  <c r="HI20" i="26"/>
  <c r="HH20" i="26"/>
  <c r="HG20" i="26"/>
  <c r="HM19" i="26"/>
  <c r="HL19" i="26"/>
  <c r="HJ19" i="26"/>
  <c r="HI19" i="26"/>
  <c r="HH19" i="26"/>
  <c r="HG19" i="26"/>
  <c r="HM18" i="26"/>
  <c r="HL18" i="26"/>
  <c r="HJ18" i="26"/>
  <c r="HI18" i="26"/>
  <c r="HH18" i="26"/>
  <c r="HG18" i="26"/>
  <c r="HM17" i="26"/>
  <c r="HL17" i="26"/>
  <c r="HJ17" i="26"/>
  <c r="HI17" i="26"/>
  <c r="HH17" i="26"/>
  <c r="HG17" i="26"/>
  <c r="HM16" i="26"/>
  <c r="HL16" i="26"/>
  <c r="HJ16" i="26"/>
  <c r="HI16" i="26"/>
  <c r="HH16" i="26"/>
  <c r="HG16" i="26"/>
  <c r="HM15" i="26"/>
  <c r="HL15" i="26"/>
  <c r="HJ15" i="26"/>
  <c r="HI15" i="26"/>
  <c r="HH15" i="26"/>
  <c r="HG15" i="26"/>
  <c r="HM14" i="26"/>
  <c r="HL14" i="26"/>
  <c r="HJ14" i="26"/>
  <c r="HI14" i="26"/>
  <c r="HH14" i="26"/>
  <c r="HG14" i="26"/>
  <c r="HM13" i="26"/>
  <c r="HL13" i="26"/>
  <c r="HJ13" i="26"/>
  <c r="HI13" i="26"/>
  <c r="HH13" i="26"/>
  <c r="HG13" i="26"/>
  <c r="HM12" i="26"/>
  <c r="HL12" i="26"/>
  <c r="HJ12" i="26"/>
  <c r="HI12" i="26"/>
  <c r="HH12" i="26"/>
  <c r="HG12" i="26"/>
  <c r="HM11" i="26"/>
  <c r="HL11" i="26"/>
  <c r="HJ11" i="26"/>
  <c r="HI11" i="26"/>
  <c r="HH11" i="26"/>
  <c r="HG11" i="26"/>
  <c r="HM10" i="26"/>
  <c r="HL10" i="26"/>
  <c r="HJ10" i="26"/>
  <c r="HI10" i="26"/>
  <c r="HH10" i="26"/>
  <c r="HG10" i="26"/>
  <c r="HM9" i="26"/>
  <c r="HL9" i="26"/>
  <c r="HJ9" i="26"/>
  <c r="HI9" i="26"/>
  <c r="HH9" i="26"/>
  <c r="HG9" i="26"/>
  <c r="HM7" i="26"/>
  <c r="HL7" i="26"/>
  <c r="HJ7" i="26"/>
  <c r="HI7" i="26"/>
  <c r="HH7" i="26"/>
  <c r="HG7" i="26"/>
  <c r="HM8" i="26"/>
  <c r="HL8" i="26"/>
  <c r="HJ8" i="26"/>
  <c r="HI8" i="26"/>
  <c r="HH8" i="26"/>
  <c r="HG8" i="26"/>
  <c r="HM6" i="26"/>
  <c r="HL6" i="26"/>
  <c r="HJ6" i="26"/>
  <c r="HI6" i="26"/>
  <c r="HH6" i="26"/>
  <c r="HG6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21" i="26"/>
  <c r="GJ21" i="26"/>
  <c r="GH21" i="26"/>
  <c r="GG21" i="26"/>
  <c r="GF21" i="26"/>
  <c r="GE21" i="26"/>
  <c r="GK20" i="26"/>
  <c r="GJ20" i="26"/>
  <c r="GH20" i="26"/>
  <c r="GG20" i="26"/>
  <c r="GF20" i="26"/>
  <c r="GE20" i="26"/>
  <c r="GK19" i="26"/>
  <c r="GJ19" i="26"/>
  <c r="GH19" i="26"/>
  <c r="GG19" i="26"/>
  <c r="GF19" i="26"/>
  <c r="GE19" i="26"/>
  <c r="GK18" i="26"/>
  <c r="GJ18" i="26"/>
  <c r="GH18" i="26"/>
  <c r="GG18" i="26"/>
  <c r="GF18" i="26"/>
  <c r="GE18" i="26"/>
  <c r="GK17" i="26"/>
  <c r="GJ17" i="26"/>
  <c r="GH17" i="26"/>
  <c r="GG17" i="26"/>
  <c r="GF17" i="26"/>
  <c r="GE17" i="26"/>
  <c r="GK16" i="26"/>
  <c r="GJ16" i="26"/>
  <c r="GH16" i="26"/>
  <c r="GG16" i="26"/>
  <c r="GF16" i="26"/>
  <c r="GE16" i="26"/>
  <c r="GK15" i="26"/>
  <c r="GJ15" i="26"/>
  <c r="GH15" i="26"/>
  <c r="GG15" i="26"/>
  <c r="GF15" i="26"/>
  <c r="GE15" i="26"/>
  <c r="GK14" i="26"/>
  <c r="GJ14" i="26"/>
  <c r="GH14" i="26"/>
  <c r="GG14" i="26"/>
  <c r="GF14" i="26"/>
  <c r="GE14" i="26"/>
  <c r="GK13" i="26"/>
  <c r="GJ13" i="26"/>
  <c r="GH13" i="26"/>
  <c r="GG13" i="26"/>
  <c r="GF13" i="26"/>
  <c r="GE13" i="26"/>
  <c r="GK12" i="26"/>
  <c r="GJ12" i="26"/>
  <c r="GH12" i="26"/>
  <c r="GG12" i="26"/>
  <c r="GF12" i="26"/>
  <c r="GE12" i="26"/>
  <c r="GK11" i="26"/>
  <c r="GJ11" i="26"/>
  <c r="GH11" i="26"/>
  <c r="GG11" i="26"/>
  <c r="GF11" i="26"/>
  <c r="GE11" i="26"/>
  <c r="GK10" i="26"/>
  <c r="GJ10" i="26"/>
  <c r="GH10" i="26"/>
  <c r="GG10" i="26"/>
  <c r="GF10" i="26"/>
  <c r="GE10" i="26"/>
  <c r="GK9" i="26"/>
  <c r="GJ9" i="26"/>
  <c r="GH9" i="26"/>
  <c r="GG9" i="26"/>
  <c r="GF9" i="26"/>
  <c r="GE9" i="26"/>
  <c r="GK7" i="26"/>
  <c r="GJ7" i="26"/>
  <c r="GH7" i="26"/>
  <c r="GG7" i="26"/>
  <c r="GF7" i="26"/>
  <c r="GE7" i="26"/>
  <c r="GK8" i="26"/>
  <c r="GJ8" i="26"/>
  <c r="GH8" i="26"/>
  <c r="GG8" i="26"/>
  <c r="GF8" i="26"/>
  <c r="GE8" i="26"/>
  <c r="GK6" i="26"/>
  <c r="GJ6" i="26"/>
  <c r="GH6" i="26"/>
  <c r="GG6" i="26"/>
  <c r="GF6" i="26"/>
  <c r="GE6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21" i="26"/>
  <c r="FH21" i="26"/>
  <c r="FF21" i="26"/>
  <c r="FE21" i="26"/>
  <c r="FD21" i="26"/>
  <c r="FC21" i="26"/>
  <c r="FI20" i="26"/>
  <c r="FH20" i="26"/>
  <c r="FF20" i="26"/>
  <c r="FE20" i="26"/>
  <c r="FD20" i="26"/>
  <c r="FC20" i="26"/>
  <c r="FI19" i="26"/>
  <c r="FH19" i="26"/>
  <c r="FF19" i="26"/>
  <c r="FE19" i="26"/>
  <c r="FD19" i="26"/>
  <c r="FC19" i="26"/>
  <c r="FI18" i="26"/>
  <c r="FH18" i="26"/>
  <c r="FF18" i="26"/>
  <c r="FE18" i="26"/>
  <c r="FD18" i="26"/>
  <c r="FC18" i="26"/>
  <c r="FI17" i="26"/>
  <c r="FH17" i="26"/>
  <c r="FF17" i="26"/>
  <c r="FE17" i="26"/>
  <c r="FD17" i="26"/>
  <c r="FC17" i="26"/>
  <c r="FI16" i="26"/>
  <c r="FH16" i="26"/>
  <c r="FF16" i="26"/>
  <c r="FE16" i="26"/>
  <c r="FD16" i="26"/>
  <c r="FC16" i="26"/>
  <c r="FI15" i="26"/>
  <c r="FH15" i="26"/>
  <c r="FF15" i="26"/>
  <c r="FE15" i="26"/>
  <c r="FD15" i="26"/>
  <c r="FC15" i="26"/>
  <c r="FI14" i="26"/>
  <c r="FH14" i="26"/>
  <c r="FF14" i="26"/>
  <c r="FE14" i="26"/>
  <c r="FD14" i="26"/>
  <c r="FC14" i="26"/>
  <c r="FI13" i="26"/>
  <c r="FH13" i="26"/>
  <c r="FF13" i="26"/>
  <c r="FE13" i="26"/>
  <c r="FD13" i="26"/>
  <c r="FC13" i="26"/>
  <c r="FI12" i="26"/>
  <c r="FH12" i="26"/>
  <c r="FF12" i="26"/>
  <c r="FE12" i="26"/>
  <c r="FD12" i="26"/>
  <c r="FC12" i="26"/>
  <c r="FI11" i="26"/>
  <c r="FH11" i="26"/>
  <c r="FF11" i="26"/>
  <c r="FE11" i="26"/>
  <c r="FD11" i="26"/>
  <c r="FC11" i="26"/>
  <c r="FI10" i="26"/>
  <c r="FH10" i="26"/>
  <c r="FF10" i="26"/>
  <c r="FE10" i="26"/>
  <c r="FD10" i="26"/>
  <c r="FC10" i="26"/>
  <c r="FI9" i="26"/>
  <c r="FH9" i="26"/>
  <c r="FF9" i="26"/>
  <c r="FE9" i="26"/>
  <c r="FD9" i="26"/>
  <c r="FC9" i="26"/>
  <c r="FI7" i="26"/>
  <c r="FH7" i="26"/>
  <c r="FF7" i="26"/>
  <c r="FE7" i="26"/>
  <c r="FD7" i="26"/>
  <c r="FC7" i="26"/>
  <c r="FI8" i="26"/>
  <c r="FH8" i="26"/>
  <c r="FF8" i="26"/>
  <c r="FE8" i="26"/>
  <c r="FD8" i="26"/>
  <c r="FC8" i="26"/>
  <c r="FI6" i="26"/>
  <c r="FH6" i="26"/>
  <c r="FF6" i="26"/>
  <c r="FE6" i="26"/>
  <c r="FD6" i="26"/>
  <c r="FC6" i="26"/>
  <c r="FI5" i="26"/>
  <c r="FH5" i="26"/>
  <c r="FF5" i="26"/>
  <c r="FE5" i="26"/>
  <c r="FD5" i="26"/>
  <c r="FC5" i="26"/>
  <c r="FI4" i="26"/>
  <c r="FH4" i="26"/>
  <c r="FF4" i="26"/>
  <c r="FE4" i="26"/>
  <c r="FD4" i="26"/>
  <c r="FC4" i="26"/>
  <c r="EG21" i="26"/>
  <c r="EF21" i="26"/>
  <c r="ED21" i="26"/>
  <c r="EC21" i="26"/>
  <c r="EB21" i="26"/>
  <c r="EA21" i="26"/>
  <c r="EG20" i="26"/>
  <c r="EF20" i="26"/>
  <c r="ED20" i="26"/>
  <c r="EC20" i="26"/>
  <c r="EB20" i="26"/>
  <c r="EA20" i="26"/>
  <c r="EG19" i="26"/>
  <c r="EF19" i="26"/>
  <c r="ED19" i="26"/>
  <c r="EC19" i="26"/>
  <c r="EB19" i="26"/>
  <c r="EA19" i="26"/>
  <c r="EG18" i="26"/>
  <c r="EF18" i="26"/>
  <c r="ED18" i="26"/>
  <c r="EC18" i="26"/>
  <c r="EB18" i="26"/>
  <c r="EA18" i="26"/>
  <c r="EG17" i="26"/>
  <c r="EF17" i="26"/>
  <c r="ED17" i="26"/>
  <c r="EC17" i="26"/>
  <c r="EB17" i="26"/>
  <c r="EA17" i="26"/>
  <c r="EG16" i="26"/>
  <c r="EF16" i="26"/>
  <c r="ED16" i="26"/>
  <c r="EC16" i="26"/>
  <c r="EB16" i="26"/>
  <c r="EA16" i="26"/>
  <c r="EG15" i="26"/>
  <c r="EF15" i="26"/>
  <c r="ED15" i="26"/>
  <c r="EC15" i="26"/>
  <c r="EB15" i="26"/>
  <c r="EA15" i="26"/>
  <c r="EG14" i="26"/>
  <c r="EF14" i="26"/>
  <c r="ED14" i="26"/>
  <c r="EC14" i="26"/>
  <c r="EB14" i="26"/>
  <c r="EA14" i="26"/>
  <c r="EG13" i="26"/>
  <c r="EF13" i="26"/>
  <c r="ED13" i="26"/>
  <c r="EC13" i="26"/>
  <c r="EB13" i="26"/>
  <c r="EA13" i="26"/>
  <c r="EG12" i="26"/>
  <c r="EF12" i="26"/>
  <c r="ED12" i="26"/>
  <c r="EC12" i="26"/>
  <c r="EB12" i="26"/>
  <c r="EA12" i="26"/>
  <c r="EG11" i="26"/>
  <c r="EF11" i="26"/>
  <c r="ED11" i="26"/>
  <c r="EC11" i="26"/>
  <c r="EB11" i="26"/>
  <c r="EA11" i="26"/>
  <c r="EG10" i="26"/>
  <c r="EF10" i="26"/>
  <c r="ED10" i="26"/>
  <c r="EC10" i="26"/>
  <c r="EB10" i="26"/>
  <c r="EA10" i="26"/>
  <c r="EG9" i="26"/>
  <c r="EF9" i="26"/>
  <c r="ED9" i="26"/>
  <c r="EC9" i="26"/>
  <c r="EB9" i="26"/>
  <c r="EA9" i="26"/>
  <c r="EG7" i="26"/>
  <c r="EF7" i="26"/>
  <c r="ED7" i="26"/>
  <c r="EC7" i="26"/>
  <c r="EB7" i="26"/>
  <c r="EA7" i="26"/>
  <c r="EG8" i="26"/>
  <c r="EF8" i="26"/>
  <c r="ED8" i="26"/>
  <c r="EC8" i="26"/>
  <c r="EB8" i="26"/>
  <c r="EA8" i="26"/>
  <c r="EG6" i="26"/>
  <c r="EF6" i="26"/>
  <c r="ED6" i="26"/>
  <c r="EC6" i="26"/>
  <c r="EB6" i="26"/>
  <c r="EA6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AM32" i="22"/>
  <c r="AN32" i="22"/>
  <c r="AO32" i="22"/>
  <c r="AP32" i="22"/>
  <c r="AQ32" i="22"/>
  <c r="AR32" i="22"/>
  <c r="AT32" i="22"/>
  <c r="AU32" i="22"/>
  <c r="AV32" i="22"/>
  <c r="BN32" i="22"/>
  <c r="BO32" i="22"/>
  <c r="BP32" i="22"/>
  <c r="BT32" i="22" s="1"/>
  <c r="BX32" i="22" s="1"/>
  <c r="BQ32" i="22"/>
  <c r="BR32" i="22"/>
  <c r="BS32" i="22"/>
  <c r="BU32" i="22"/>
  <c r="BV32" i="22"/>
  <c r="BW32" i="22"/>
  <c r="CO32" i="22"/>
  <c r="CP32" i="22"/>
  <c r="CQ32" i="22"/>
  <c r="CU32" i="22" s="1"/>
  <c r="CR32" i="22"/>
  <c r="CS32" i="22"/>
  <c r="CT32" i="22"/>
  <c r="CV32" i="22"/>
  <c r="CW32" i="22"/>
  <c r="CX32" i="22"/>
  <c r="DV32" i="22"/>
  <c r="DW32" i="22"/>
  <c r="DX32" i="22"/>
  <c r="DY32" i="22"/>
  <c r="DZ32" i="22"/>
  <c r="EA32" i="22"/>
  <c r="EC32" i="22"/>
  <c r="ED32" i="22"/>
  <c r="EE32" i="22"/>
  <c r="EF32" i="22"/>
  <c r="EG32" i="22"/>
  <c r="EH32" i="22"/>
  <c r="FD32" i="22"/>
  <c r="FE32" i="22"/>
  <c r="FF32" i="22"/>
  <c r="FG32" i="22"/>
  <c r="FH32" i="22"/>
  <c r="FI32" i="22"/>
  <c r="FK32" i="22"/>
  <c r="FL32" i="22"/>
  <c r="FM32" i="22"/>
  <c r="FN32" i="22"/>
  <c r="FO32" i="22"/>
  <c r="FP32" i="22"/>
  <c r="GL32" i="22"/>
  <c r="GM32" i="22"/>
  <c r="GN32" i="22"/>
  <c r="GO32" i="22"/>
  <c r="GP32" i="22"/>
  <c r="GQ32" i="22"/>
  <c r="GS32" i="22"/>
  <c r="GT32" i="22"/>
  <c r="GU32" i="22"/>
  <c r="GV32" i="22"/>
  <c r="GW32" i="22"/>
  <c r="GX32" i="22"/>
  <c r="HT32" i="22"/>
  <c r="HU32" i="22"/>
  <c r="HV32" i="22"/>
  <c r="HW32" i="22"/>
  <c r="HX32" i="22"/>
  <c r="HY32" i="22"/>
  <c r="IA32" i="22"/>
  <c r="IB32" i="22"/>
  <c r="IC32" i="22"/>
  <c r="ID32" i="22"/>
  <c r="IE32" i="22"/>
  <c r="IF32" i="22"/>
  <c r="JB32" i="22"/>
  <c r="JC32" i="22"/>
  <c r="JD32" i="22"/>
  <c r="JE32" i="22"/>
  <c r="JF32" i="22"/>
  <c r="JG32" i="22"/>
  <c r="JI32" i="22"/>
  <c r="JJ32" i="22"/>
  <c r="JK32" i="22"/>
  <c r="JL32" i="22"/>
  <c r="JM32" i="22"/>
  <c r="JN32" i="22"/>
  <c r="KJ32" i="22"/>
  <c r="KK32" i="22"/>
  <c r="KL32" i="22"/>
  <c r="KM32" i="22"/>
  <c r="KN32" i="22"/>
  <c r="KO32" i="22"/>
  <c r="KQ32" i="22"/>
  <c r="KR32" i="22"/>
  <c r="KS32" i="22"/>
  <c r="KT32" i="22"/>
  <c r="KU32" i="22"/>
  <c r="KV32" i="22"/>
  <c r="LR32" i="22"/>
  <c r="LS32" i="22"/>
  <c r="LT32" i="22"/>
  <c r="LU32" i="22"/>
  <c r="LV32" i="22"/>
  <c r="LW32" i="22"/>
  <c r="LY32" i="22"/>
  <c r="LZ32" i="22"/>
  <c r="MA32" i="22"/>
  <c r="MB32" i="22"/>
  <c r="MC32" i="22"/>
  <c r="MD32" i="22"/>
  <c r="MZ32" i="22"/>
  <c r="NA32" i="22"/>
  <c r="NB32" i="22"/>
  <c r="NC32" i="22"/>
  <c r="ND32" i="22"/>
  <c r="NE32" i="22"/>
  <c r="NF32" i="22" s="1"/>
  <c r="NG32" i="22"/>
  <c r="NH32" i="22"/>
  <c r="NI32" i="22"/>
  <c r="NJ32" i="22"/>
  <c r="NK32" i="22"/>
  <c r="NL32" i="22"/>
  <c r="OH32" i="22"/>
  <c r="OI32" i="22"/>
  <c r="OJ32" i="22"/>
  <c r="OK32" i="22"/>
  <c r="OL32" i="22"/>
  <c r="OM32" i="22"/>
  <c r="OO32" i="22"/>
  <c r="OP32" i="22"/>
  <c r="OQ32" i="22"/>
  <c r="OR32" i="22"/>
  <c r="OS32" i="22"/>
  <c r="OT32" i="22"/>
  <c r="PP32" i="22"/>
  <c r="PQ32" i="22"/>
  <c r="PR32" i="22"/>
  <c r="PS32" i="22"/>
  <c r="PT32" i="22"/>
  <c r="PU32" i="22"/>
  <c r="PW32" i="22"/>
  <c r="PX32" i="22"/>
  <c r="PY32" i="22"/>
  <c r="PZ32" i="22"/>
  <c r="QA32" i="22"/>
  <c r="QB32" i="22"/>
  <c r="QX32" i="22"/>
  <c r="QY32" i="22"/>
  <c r="QZ32" i="22"/>
  <c r="RA32" i="22"/>
  <c r="RB32" i="22"/>
  <c r="RC32" i="22"/>
  <c r="RE32" i="22"/>
  <c r="RF32" i="22"/>
  <c r="RG32" i="22"/>
  <c r="RH32" i="22"/>
  <c r="RI32" i="22"/>
  <c r="RJ32" i="22"/>
  <c r="SF32" i="22"/>
  <c r="SG32" i="22"/>
  <c r="SH32" i="22"/>
  <c r="SI32" i="22"/>
  <c r="SJ32" i="22"/>
  <c r="SK32" i="22"/>
  <c r="SM32" i="22"/>
  <c r="SN32" i="22"/>
  <c r="SO32" i="22"/>
  <c r="SP32" i="22"/>
  <c r="SQ32" i="22"/>
  <c r="SR32" i="22"/>
  <c r="ST32" i="22"/>
  <c r="SU32" i="22"/>
  <c r="SV32" i="22"/>
  <c r="TJ32" i="22" s="1"/>
  <c r="SW32" i="22"/>
  <c r="TK32" i="22" s="1"/>
  <c r="SX32" i="22"/>
  <c r="SY32" i="22"/>
  <c r="SZ32" i="22"/>
  <c r="TA32" i="22"/>
  <c r="TM32" i="22" s="1"/>
  <c r="TB32" i="22"/>
  <c r="TN32" i="22" s="1"/>
  <c r="TC32" i="22"/>
  <c r="TD32" i="22"/>
  <c r="TE32" i="22"/>
  <c r="TF32" i="22"/>
  <c r="TQ32" i="22" s="1"/>
  <c r="TG32" i="22"/>
  <c r="TR32" i="22" s="1"/>
  <c r="TH32" i="22"/>
  <c r="AM33" i="22"/>
  <c r="AN33" i="22"/>
  <c r="AO33" i="22"/>
  <c r="AP33" i="22"/>
  <c r="AQ33" i="22"/>
  <c r="AR33" i="22"/>
  <c r="AT33" i="22"/>
  <c r="AU33" i="22"/>
  <c r="AV33" i="22"/>
  <c r="BN33" i="22"/>
  <c r="BO33" i="22"/>
  <c r="BP33" i="22"/>
  <c r="BT33" i="22" s="1"/>
  <c r="BQ33" i="22"/>
  <c r="BR33" i="22"/>
  <c r="BS33" i="22"/>
  <c r="BU33" i="22"/>
  <c r="BV33" i="22"/>
  <c r="BW33" i="22"/>
  <c r="CO33" i="22"/>
  <c r="CP33" i="22"/>
  <c r="CQ33" i="22"/>
  <c r="CR33" i="22"/>
  <c r="CS33" i="22"/>
  <c r="CT33" i="22"/>
  <c r="CV33" i="22"/>
  <c r="CW33" i="22"/>
  <c r="CX33" i="22"/>
  <c r="DV33" i="22"/>
  <c r="DW33" i="22"/>
  <c r="DX33" i="22"/>
  <c r="DY33" i="22"/>
  <c r="DZ33" i="22"/>
  <c r="EA33" i="22"/>
  <c r="EC33" i="22"/>
  <c r="ED33" i="22"/>
  <c r="EE33" i="22"/>
  <c r="EF33" i="22"/>
  <c r="EG33" i="22"/>
  <c r="EH33" i="22"/>
  <c r="FD33" i="22"/>
  <c r="FE33" i="22"/>
  <c r="FF33" i="22"/>
  <c r="FG33" i="22"/>
  <c r="FH33" i="22"/>
  <c r="FI33" i="22"/>
  <c r="FK33" i="22"/>
  <c r="FL33" i="22"/>
  <c r="FM33" i="22"/>
  <c r="FN33" i="22"/>
  <c r="FO33" i="22"/>
  <c r="FP33" i="22"/>
  <c r="GL33" i="22"/>
  <c r="GM33" i="22"/>
  <c r="GN33" i="22"/>
  <c r="GO33" i="22"/>
  <c r="GP33" i="22"/>
  <c r="GQ33" i="22"/>
  <c r="GS33" i="22"/>
  <c r="GT33" i="22"/>
  <c r="GU33" i="22"/>
  <c r="GV33" i="22"/>
  <c r="GW33" i="22"/>
  <c r="GX33" i="22"/>
  <c r="HT33" i="22"/>
  <c r="HU33" i="22"/>
  <c r="HV33" i="22"/>
  <c r="HW33" i="22"/>
  <c r="HX33" i="22"/>
  <c r="HY33" i="22"/>
  <c r="IA33" i="22"/>
  <c r="IB33" i="22"/>
  <c r="IC33" i="22"/>
  <c r="ID33" i="22"/>
  <c r="IE33" i="22"/>
  <c r="IF33" i="22"/>
  <c r="JB33" i="22"/>
  <c r="JC33" i="22"/>
  <c r="JD33" i="22"/>
  <c r="JE33" i="22"/>
  <c r="JF33" i="22"/>
  <c r="JG33" i="22"/>
  <c r="JI33" i="22"/>
  <c r="JJ33" i="22"/>
  <c r="JK33" i="22"/>
  <c r="JL33" i="22"/>
  <c r="JM33" i="22"/>
  <c r="JN33" i="22"/>
  <c r="KJ33" i="22"/>
  <c r="KK33" i="22"/>
  <c r="KL33" i="22"/>
  <c r="KM33" i="22"/>
  <c r="KN33" i="22"/>
  <c r="KO33" i="22"/>
  <c r="KQ33" i="22"/>
  <c r="KR33" i="22"/>
  <c r="KS33" i="22"/>
  <c r="KT33" i="22"/>
  <c r="KU33" i="22"/>
  <c r="KV33" i="22"/>
  <c r="LR33" i="22"/>
  <c r="LS33" i="22"/>
  <c r="LT33" i="22"/>
  <c r="LU33" i="22"/>
  <c r="LV33" i="22"/>
  <c r="LW33" i="22"/>
  <c r="LY33" i="22"/>
  <c r="LZ33" i="22"/>
  <c r="MA33" i="22"/>
  <c r="MB33" i="22"/>
  <c r="MC33" i="22"/>
  <c r="MD33" i="22"/>
  <c r="MZ33" i="22"/>
  <c r="NA33" i="22"/>
  <c r="NB33" i="22"/>
  <c r="NC33" i="22"/>
  <c r="ND33" i="22"/>
  <c r="NE33" i="22"/>
  <c r="NG33" i="22"/>
  <c r="NH33" i="22"/>
  <c r="NI33" i="22"/>
  <c r="NJ33" i="22"/>
  <c r="NK33" i="22"/>
  <c r="NL33" i="22"/>
  <c r="OH33" i="22"/>
  <c r="OI33" i="22"/>
  <c r="OJ33" i="22"/>
  <c r="OK33" i="22"/>
  <c r="OL33" i="22"/>
  <c r="OM33" i="22"/>
  <c r="OO33" i="22"/>
  <c r="OP33" i="22"/>
  <c r="OQ33" i="22"/>
  <c r="OR33" i="22"/>
  <c r="OS33" i="22"/>
  <c r="OT33" i="22"/>
  <c r="PP33" i="22"/>
  <c r="PQ33" i="22"/>
  <c r="PR33" i="22"/>
  <c r="PS33" i="22"/>
  <c r="PT33" i="22"/>
  <c r="PU33" i="22"/>
  <c r="PW33" i="22"/>
  <c r="PX33" i="22"/>
  <c r="PY33" i="22"/>
  <c r="PZ33" i="22"/>
  <c r="QA33" i="22"/>
  <c r="QB33" i="22"/>
  <c r="QX33" i="22"/>
  <c r="QY33" i="22"/>
  <c r="QZ33" i="22"/>
  <c r="RA33" i="22"/>
  <c r="RB33" i="22"/>
  <c r="RC33" i="22"/>
  <c r="RE33" i="22"/>
  <c r="RF33" i="22"/>
  <c r="RG33" i="22"/>
  <c r="RH33" i="22"/>
  <c r="RI33" i="22"/>
  <c r="RJ33" i="22"/>
  <c r="SF33" i="22"/>
  <c r="SG33" i="22"/>
  <c r="SH33" i="22"/>
  <c r="SI33" i="22"/>
  <c r="SJ33" i="22"/>
  <c r="SK33" i="22"/>
  <c r="SM33" i="22"/>
  <c r="SN33" i="22"/>
  <c r="SO33" i="22"/>
  <c r="SP33" i="22"/>
  <c r="SQ33" i="22"/>
  <c r="SR33" i="22"/>
  <c r="ST33" i="22"/>
  <c r="SU33" i="22"/>
  <c r="SV33" i="22"/>
  <c r="TJ33" i="22" s="1"/>
  <c r="SW33" i="22"/>
  <c r="TK33" i="22" s="1"/>
  <c r="SX33" i="22"/>
  <c r="SY33" i="22"/>
  <c r="SZ33" i="22"/>
  <c r="TA33" i="22"/>
  <c r="TM33" i="22" s="1"/>
  <c r="TB33" i="22"/>
  <c r="TN33" i="22" s="1"/>
  <c r="TC33" i="22"/>
  <c r="TD33" i="22"/>
  <c r="TE33" i="22"/>
  <c r="TF33" i="22"/>
  <c r="TG33" i="22"/>
  <c r="TR33" i="22" s="1"/>
  <c r="TH33" i="22"/>
  <c r="AM26" i="22"/>
  <c r="AN26" i="22"/>
  <c r="AO26" i="22"/>
  <c r="AP26" i="22"/>
  <c r="AQ26" i="22"/>
  <c r="AR26" i="22"/>
  <c r="AT26" i="22"/>
  <c r="AU26" i="22"/>
  <c r="AV26" i="22"/>
  <c r="BN26" i="22"/>
  <c r="BO26" i="22"/>
  <c r="BP26" i="22"/>
  <c r="BT26" i="22" s="1"/>
  <c r="BQ26" i="22"/>
  <c r="BR26" i="22"/>
  <c r="BS26" i="22"/>
  <c r="BU26" i="22"/>
  <c r="BV26" i="22"/>
  <c r="BW26" i="22"/>
  <c r="CO26" i="22"/>
  <c r="CP26" i="22"/>
  <c r="CQ26" i="22"/>
  <c r="CR26" i="22"/>
  <c r="CS26" i="22"/>
  <c r="CT26" i="22"/>
  <c r="CV26" i="22"/>
  <c r="CW26" i="22"/>
  <c r="CX26" i="22"/>
  <c r="DV26" i="22"/>
  <c r="DW26" i="22"/>
  <c r="DX26" i="22"/>
  <c r="DY26" i="22"/>
  <c r="DZ26" i="22"/>
  <c r="EA26" i="22"/>
  <c r="EC26" i="22"/>
  <c r="ED26" i="22"/>
  <c r="EE26" i="22"/>
  <c r="EF26" i="22"/>
  <c r="EG26" i="22"/>
  <c r="EH26" i="22"/>
  <c r="FD26" i="22"/>
  <c r="FE26" i="22"/>
  <c r="FF26" i="22"/>
  <c r="FG26" i="22"/>
  <c r="FH26" i="22"/>
  <c r="FI26" i="22"/>
  <c r="FK26" i="22"/>
  <c r="FL26" i="22"/>
  <c r="FM26" i="22"/>
  <c r="FN26" i="22"/>
  <c r="FO26" i="22"/>
  <c r="FP26" i="22"/>
  <c r="GL26" i="22"/>
  <c r="GM26" i="22"/>
  <c r="GN26" i="22"/>
  <c r="GO26" i="22"/>
  <c r="GP26" i="22"/>
  <c r="GQ26" i="22"/>
  <c r="GS26" i="22"/>
  <c r="GT26" i="22"/>
  <c r="GU26" i="22"/>
  <c r="GV26" i="22"/>
  <c r="GW26" i="22"/>
  <c r="GX26" i="22"/>
  <c r="HT26" i="22"/>
  <c r="HU26" i="22"/>
  <c r="HV26" i="22"/>
  <c r="HW26" i="22"/>
  <c r="HX26" i="22"/>
  <c r="HY26" i="22"/>
  <c r="IA26" i="22"/>
  <c r="IB26" i="22"/>
  <c r="IC26" i="22"/>
  <c r="ID26" i="22"/>
  <c r="IE26" i="22"/>
  <c r="IF26" i="22"/>
  <c r="JB26" i="22"/>
  <c r="JC26" i="22"/>
  <c r="JD26" i="22"/>
  <c r="JE26" i="22"/>
  <c r="JF26" i="22"/>
  <c r="JG26" i="22"/>
  <c r="JI26" i="22"/>
  <c r="JJ26" i="22"/>
  <c r="JK26" i="22"/>
  <c r="JL26" i="22"/>
  <c r="JM26" i="22"/>
  <c r="JN26" i="22"/>
  <c r="KJ26" i="22"/>
  <c r="KK26" i="22"/>
  <c r="KL26" i="22"/>
  <c r="KM26" i="22"/>
  <c r="KN26" i="22"/>
  <c r="KO26" i="22"/>
  <c r="KQ26" i="22"/>
  <c r="KR26" i="22"/>
  <c r="KS26" i="22"/>
  <c r="KT26" i="22"/>
  <c r="KU26" i="22"/>
  <c r="KV26" i="22"/>
  <c r="LR26" i="22"/>
  <c r="LS26" i="22"/>
  <c r="LT26" i="22"/>
  <c r="LU26" i="22"/>
  <c r="LV26" i="22"/>
  <c r="LW26" i="22"/>
  <c r="LY26" i="22"/>
  <c r="LZ26" i="22"/>
  <c r="MA26" i="22"/>
  <c r="MB26" i="22"/>
  <c r="MC26" i="22"/>
  <c r="MD26" i="22"/>
  <c r="MZ26" i="22"/>
  <c r="NA26" i="22"/>
  <c r="NB26" i="22"/>
  <c r="NC26" i="22"/>
  <c r="ND26" i="22"/>
  <c r="NE26" i="22"/>
  <c r="NG26" i="22"/>
  <c r="NH26" i="22"/>
  <c r="NI26" i="22"/>
  <c r="NJ26" i="22"/>
  <c r="NK26" i="22"/>
  <c r="NL26" i="22"/>
  <c r="OH26" i="22"/>
  <c r="OI26" i="22"/>
  <c r="OJ26" i="22"/>
  <c r="OK26" i="22"/>
  <c r="OL26" i="22"/>
  <c r="OM26" i="22"/>
  <c r="ON26" i="22" s="1"/>
  <c r="OO26" i="22"/>
  <c r="OP26" i="22"/>
  <c r="OQ26" i="22"/>
  <c r="OR26" i="22"/>
  <c r="OS26" i="22"/>
  <c r="OT26" i="22"/>
  <c r="PP26" i="22"/>
  <c r="PQ26" i="22"/>
  <c r="PR26" i="22"/>
  <c r="PS26" i="22"/>
  <c r="PT26" i="22"/>
  <c r="PU26" i="22"/>
  <c r="PW26" i="22"/>
  <c r="PX26" i="22"/>
  <c r="PY26" i="22"/>
  <c r="PZ26" i="22"/>
  <c r="QA26" i="22"/>
  <c r="QB26" i="22"/>
  <c r="QX26" i="22"/>
  <c r="QY26" i="22"/>
  <c r="QZ26" i="22"/>
  <c r="RA26" i="22"/>
  <c r="RB26" i="22"/>
  <c r="RC26" i="22"/>
  <c r="RE26" i="22"/>
  <c r="RF26" i="22"/>
  <c r="RG26" i="22"/>
  <c r="RH26" i="22"/>
  <c r="RI26" i="22"/>
  <c r="RJ26" i="22"/>
  <c r="SF26" i="22"/>
  <c r="SG26" i="22"/>
  <c r="SH26" i="22"/>
  <c r="SI26" i="22"/>
  <c r="SJ26" i="22"/>
  <c r="SK26" i="22"/>
  <c r="SM26" i="22"/>
  <c r="SN26" i="22"/>
  <c r="SO26" i="22"/>
  <c r="SP26" i="22"/>
  <c r="SQ26" i="22"/>
  <c r="SR26" i="22"/>
  <c r="ST26" i="22"/>
  <c r="SU26" i="22"/>
  <c r="SV26" i="22"/>
  <c r="TJ26" i="22" s="1"/>
  <c r="SW26" i="22"/>
  <c r="TK26" i="22" s="1"/>
  <c r="SX26" i="22"/>
  <c r="SY26" i="22"/>
  <c r="SZ26" i="22"/>
  <c r="TA26" i="22"/>
  <c r="TM26" i="22" s="1"/>
  <c r="TB26" i="22"/>
  <c r="TN26" i="22" s="1"/>
  <c r="TC26" i="22"/>
  <c r="TD26" i="22"/>
  <c r="TE26" i="22"/>
  <c r="TF26" i="22"/>
  <c r="TG26" i="22"/>
  <c r="TR26" i="22" s="1"/>
  <c r="TH26" i="22"/>
  <c r="AM27" i="22"/>
  <c r="AN27" i="22"/>
  <c r="AO27" i="22"/>
  <c r="AP27" i="22"/>
  <c r="AQ27" i="22"/>
  <c r="AR27" i="22"/>
  <c r="AT27" i="22"/>
  <c r="AU27" i="22"/>
  <c r="AV27" i="22"/>
  <c r="BN27" i="22"/>
  <c r="BO27" i="22"/>
  <c r="BP27" i="22"/>
  <c r="BT27" i="22" s="1"/>
  <c r="BQ27" i="22"/>
  <c r="BR27" i="22"/>
  <c r="BS27" i="22"/>
  <c r="BU27" i="22"/>
  <c r="BV27" i="22"/>
  <c r="BW27" i="22"/>
  <c r="CO27" i="22"/>
  <c r="CP27" i="22"/>
  <c r="CQ27" i="22"/>
  <c r="CR27" i="22"/>
  <c r="CS27" i="22"/>
  <c r="CT27" i="22"/>
  <c r="CV27" i="22"/>
  <c r="CW27" i="22"/>
  <c r="CX27" i="22"/>
  <c r="DV27" i="22"/>
  <c r="DW27" i="22"/>
  <c r="DX27" i="22"/>
  <c r="DY27" i="22"/>
  <c r="DZ27" i="22"/>
  <c r="EA27" i="22"/>
  <c r="EC27" i="22"/>
  <c r="ED27" i="22"/>
  <c r="EE27" i="22"/>
  <c r="EF27" i="22"/>
  <c r="EG27" i="22"/>
  <c r="EH27" i="22"/>
  <c r="FD27" i="22"/>
  <c r="FE27" i="22"/>
  <c r="FF27" i="22"/>
  <c r="FG27" i="22"/>
  <c r="FH27" i="22"/>
  <c r="FI27" i="22"/>
  <c r="FK27" i="22"/>
  <c r="FL27" i="22"/>
  <c r="FM27" i="22"/>
  <c r="FN27" i="22"/>
  <c r="FO27" i="22"/>
  <c r="FP27" i="22"/>
  <c r="GL27" i="22"/>
  <c r="GM27" i="22"/>
  <c r="GN27" i="22"/>
  <c r="GO27" i="22"/>
  <c r="GP27" i="22"/>
  <c r="GQ27" i="22"/>
  <c r="GS27" i="22"/>
  <c r="GT27" i="22"/>
  <c r="GU27" i="22"/>
  <c r="GV27" i="22"/>
  <c r="GW27" i="22"/>
  <c r="GX27" i="22"/>
  <c r="HT27" i="22"/>
  <c r="HU27" i="22"/>
  <c r="HV27" i="22"/>
  <c r="HW27" i="22"/>
  <c r="HX27" i="22"/>
  <c r="HY27" i="22"/>
  <c r="IA27" i="22"/>
  <c r="IB27" i="22"/>
  <c r="IC27" i="22"/>
  <c r="ID27" i="22"/>
  <c r="IE27" i="22"/>
  <c r="IF27" i="22"/>
  <c r="JB27" i="22"/>
  <c r="JC27" i="22"/>
  <c r="JD27" i="22"/>
  <c r="JE27" i="22"/>
  <c r="JF27" i="22"/>
  <c r="JG27" i="22"/>
  <c r="JI27" i="22"/>
  <c r="JJ27" i="22"/>
  <c r="JK27" i="22"/>
  <c r="JL27" i="22"/>
  <c r="JM27" i="22"/>
  <c r="JN27" i="22"/>
  <c r="KJ27" i="22"/>
  <c r="KK27" i="22"/>
  <c r="KL27" i="22"/>
  <c r="KM27" i="22"/>
  <c r="KN27" i="22"/>
  <c r="KO27" i="22"/>
  <c r="KQ27" i="22"/>
  <c r="KR27" i="22"/>
  <c r="KS27" i="22"/>
  <c r="KT27" i="22"/>
  <c r="KU27" i="22"/>
  <c r="KV27" i="22"/>
  <c r="LR27" i="22"/>
  <c r="LS27" i="22"/>
  <c r="LT27" i="22"/>
  <c r="LU27" i="22"/>
  <c r="LV27" i="22"/>
  <c r="LW27" i="22"/>
  <c r="LY27" i="22"/>
  <c r="LZ27" i="22"/>
  <c r="MA27" i="22"/>
  <c r="MB27" i="22"/>
  <c r="MC27" i="22"/>
  <c r="MD27" i="22"/>
  <c r="MZ27" i="22"/>
  <c r="NA27" i="22"/>
  <c r="NB27" i="22"/>
  <c r="NC27" i="22"/>
  <c r="ND27" i="22"/>
  <c r="NE27" i="22"/>
  <c r="NG27" i="22"/>
  <c r="NH27" i="22"/>
  <c r="NI27" i="22"/>
  <c r="NJ27" i="22"/>
  <c r="NK27" i="22"/>
  <c r="NL27" i="22"/>
  <c r="OH27" i="22"/>
  <c r="OI27" i="22"/>
  <c r="OJ27" i="22"/>
  <c r="OK27" i="22"/>
  <c r="OL27" i="22"/>
  <c r="OM27" i="22"/>
  <c r="OO27" i="22"/>
  <c r="OP27" i="22"/>
  <c r="OQ27" i="22"/>
  <c r="OR27" i="22"/>
  <c r="OS27" i="22"/>
  <c r="OT27" i="22"/>
  <c r="PP27" i="22"/>
  <c r="PQ27" i="22"/>
  <c r="PR27" i="22"/>
  <c r="PS27" i="22"/>
  <c r="PT27" i="22"/>
  <c r="PU27" i="22"/>
  <c r="PW27" i="22"/>
  <c r="PX27" i="22"/>
  <c r="PY27" i="22"/>
  <c r="PZ27" i="22"/>
  <c r="QA27" i="22"/>
  <c r="QB27" i="22"/>
  <c r="QX27" i="22"/>
  <c r="QY27" i="22"/>
  <c r="QZ27" i="22"/>
  <c r="RA27" i="22"/>
  <c r="RB27" i="22"/>
  <c r="RC27" i="22"/>
  <c r="RE27" i="22"/>
  <c r="RF27" i="22"/>
  <c r="RG27" i="22"/>
  <c r="RH27" i="22"/>
  <c r="RI27" i="22"/>
  <c r="RJ27" i="22"/>
  <c r="SF27" i="22"/>
  <c r="SG27" i="22"/>
  <c r="SH27" i="22"/>
  <c r="SI27" i="22"/>
  <c r="SJ27" i="22"/>
  <c r="SK27" i="22"/>
  <c r="SM27" i="22"/>
  <c r="SN27" i="22"/>
  <c r="SO27" i="22"/>
  <c r="SP27" i="22"/>
  <c r="SQ27" i="22"/>
  <c r="SR27" i="22"/>
  <c r="ST27" i="22"/>
  <c r="SU27" i="22"/>
  <c r="SV27" i="22"/>
  <c r="TJ27" i="22" s="1"/>
  <c r="SW27" i="22"/>
  <c r="TK27" i="22" s="1"/>
  <c r="SX27" i="22"/>
  <c r="SY27" i="22"/>
  <c r="SZ27" i="22"/>
  <c r="TA27" i="22"/>
  <c r="TM27" i="22" s="1"/>
  <c r="TB27" i="22"/>
  <c r="TN27" i="22" s="1"/>
  <c r="TC27" i="22"/>
  <c r="TD27" i="22"/>
  <c r="TE27" i="22"/>
  <c r="TF27" i="22"/>
  <c r="TG27" i="22"/>
  <c r="TR27" i="22" s="1"/>
  <c r="TH27" i="22"/>
  <c r="AM30" i="22"/>
  <c r="AN30" i="22"/>
  <c r="AO30" i="22"/>
  <c r="AP30" i="22"/>
  <c r="AQ30" i="22"/>
  <c r="AR30" i="22"/>
  <c r="AT30" i="22"/>
  <c r="AU30" i="22"/>
  <c r="AV30" i="22"/>
  <c r="BN30" i="22"/>
  <c r="BO30" i="22"/>
  <c r="BP30" i="22"/>
  <c r="BT30" i="22" s="1"/>
  <c r="BQ30" i="22"/>
  <c r="BR30" i="22"/>
  <c r="BS30" i="22"/>
  <c r="BU30" i="22"/>
  <c r="BV30" i="22"/>
  <c r="BW30" i="22"/>
  <c r="CO30" i="22"/>
  <c r="CP30" i="22"/>
  <c r="CQ30" i="22"/>
  <c r="CR30" i="22"/>
  <c r="CS30" i="22"/>
  <c r="CT30" i="22"/>
  <c r="CV30" i="22"/>
  <c r="CW30" i="22"/>
  <c r="CX30" i="22"/>
  <c r="DV30" i="22"/>
  <c r="DW30" i="22"/>
  <c r="DX30" i="22"/>
  <c r="DY30" i="22"/>
  <c r="DZ30" i="22"/>
  <c r="EA30" i="22"/>
  <c r="EC30" i="22"/>
  <c r="ED30" i="22"/>
  <c r="EE30" i="22"/>
  <c r="EF30" i="22"/>
  <c r="EG30" i="22"/>
  <c r="EH30" i="22"/>
  <c r="FD30" i="22"/>
  <c r="FE30" i="22"/>
  <c r="FF30" i="22"/>
  <c r="FG30" i="22"/>
  <c r="FH30" i="22"/>
  <c r="FI30" i="22"/>
  <c r="FK30" i="22"/>
  <c r="FL30" i="22"/>
  <c r="FM30" i="22"/>
  <c r="FN30" i="22"/>
  <c r="FO30" i="22"/>
  <c r="FP30" i="22"/>
  <c r="GL30" i="22"/>
  <c r="GM30" i="22"/>
  <c r="GN30" i="22"/>
  <c r="GO30" i="22"/>
  <c r="GP30" i="22"/>
  <c r="GQ30" i="22"/>
  <c r="GS30" i="22"/>
  <c r="GT30" i="22"/>
  <c r="GU30" i="22"/>
  <c r="GV30" i="22"/>
  <c r="GW30" i="22"/>
  <c r="GX30" i="22"/>
  <c r="HT30" i="22"/>
  <c r="HU30" i="22"/>
  <c r="HV30" i="22"/>
  <c r="HW30" i="22"/>
  <c r="HX30" i="22"/>
  <c r="HY30" i="22"/>
  <c r="IA30" i="22"/>
  <c r="IB30" i="22"/>
  <c r="IC30" i="22"/>
  <c r="ID30" i="22"/>
  <c r="IE30" i="22"/>
  <c r="IF30" i="22"/>
  <c r="JB30" i="22"/>
  <c r="JC30" i="22"/>
  <c r="JD30" i="22"/>
  <c r="JE30" i="22"/>
  <c r="JF30" i="22"/>
  <c r="JG30" i="22"/>
  <c r="JI30" i="22"/>
  <c r="JJ30" i="22"/>
  <c r="JK30" i="22"/>
  <c r="JL30" i="22"/>
  <c r="JM30" i="22"/>
  <c r="JN30" i="22"/>
  <c r="KJ30" i="22"/>
  <c r="KK30" i="22"/>
  <c r="KL30" i="22"/>
  <c r="KM30" i="22"/>
  <c r="KN30" i="22"/>
  <c r="KO30" i="22"/>
  <c r="KQ30" i="22"/>
  <c r="KR30" i="22"/>
  <c r="KS30" i="22"/>
  <c r="KT30" i="22"/>
  <c r="KU30" i="22"/>
  <c r="KV30" i="22"/>
  <c r="LR30" i="22"/>
  <c r="LS30" i="22"/>
  <c r="LT30" i="22"/>
  <c r="LU30" i="22"/>
  <c r="LV30" i="22"/>
  <c r="LW30" i="22"/>
  <c r="LY30" i="22"/>
  <c r="LZ30" i="22"/>
  <c r="MA30" i="22"/>
  <c r="MB30" i="22"/>
  <c r="MC30" i="22"/>
  <c r="MD30" i="22"/>
  <c r="MZ30" i="22"/>
  <c r="NA30" i="22"/>
  <c r="NB30" i="22"/>
  <c r="NC30" i="22"/>
  <c r="ND30" i="22"/>
  <c r="NE30" i="22"/>
  <c r="NG30" i="22"/>
  <c r="NH30" i="22"/>
  <c r="NI30" i="22"/>
  <c r="NJ30" i="22"/>
  <c r="NK30" i="22"/>
  <c r="NL30" i="22"/>
  <c r="OH30" i="22"/>
  <c r="OI30" i="22"/>
  <c r="OJ30" i="22"/>
  <c r="OK30" i="22"/>
  <c r="OL30" i="22"/>
  <c r="OM30" i="22"/>
  <c r="OO30" i="22"/>
  <c r="OP30" i="22"/>
  <c r="OQ30" i="22"/>
  <c r="OR30" i="22"/>
  <c r="OS30" i="22"/>
  <c r="OT30" i="22"/>
  <c r="PP30" i="22"/>
  <c r="PQ30" i="22"/>
  <c r="PR30" i="22"/>
  <c r="PS30" i="22"/>
  <c r="PT30" i="22"/>
  <c r="PU30" i="22"/>
  <c r="PW30" i="22"/>
  <c r="PX30" i="22"/>
  <c r="PY30" i="22"/>
  <c r="PZ30" i="22"/>
  <c r="QA30" i="22"/>
  <c r="QB30" i="22"/>
  <c r="QX30" i="22"/>
  <c r="QY30" i="22"/>
  <c r="QZ30" i="22"/>
  <c r="RA30" i="22"/>
  <c r="RB30" i="22"/>
  <c r="RC30" i="22"/>
  <c r="RE30" i="22"/>
  <c r="RF30" i="22"/>
  <c r="RG30" i="22"/>
  <c r="RH30" i="22"/>
  <c r="RI30" i="22"/>
  <c r="RJ30" i="22"/>
  <c r="SF30" i="22"/>
  <c r="SG30" i="22"/>
  <c r="SH30" i="22"/>
  <c r="SI30" i="22"/>
  <c r="SJ30" i="22"/>
  <c r="SK30" i="22"/>
  <c r="SM30" i="22"/>
  <c r="SN30" i="22"/>
  <c r="SO30" i="22"/>
  <c r="SP30" i="22"/>
  <c r="SQ30" i="22"/>
  <c r="SR30" i="22"/>
  <c r="ST30" i="22"/>
  <c r="SU30" i="22"/>
  <c r="SV30" i="22"/>
  <c r="TJ30" i="22" s="1"/>
  <c r="SW30" i="22"/>
  <c r="TK30" i="22" s="1"/>
  <c r="SX30" i="22"/>
  <c r="SY30" i="22"/>
  <c r="SZ30" i="22"/>
  <c r="TA30" i="22"/>
  <c r="TM30" i="22" s="1"/>
  <c r="TB30" i="22"/>
  <c r="TN30" i="22" s="1"/>
  <c r="TC30" i="22"/>
  <c r="TD30" i="22"/>
  <c r="TE30" i="22"/>
  <c r="TF30" i="22"/>
  <c r="TQ30" i="22" s="1"/>
  <c r="TG30" i="22"/>
  <c r="TR30" i="22" s="1"/>
  <c r="TH30" i="22"/>
  <c r="AM31" i="22"/>
  <c r="AN31" i="22"/>
  <c r="AO31" i="22"/>
  <c r="AP31" i="22"/>
  <c r="AQ31" i="22"/>
  <c r="AR31" i="22"/>
  <c r="AT31" i="22"/>
  <c r="AU31" i="22"/>
  <c r="AV31" i="22"/>
  <c r="BN31" i="22"/>
  <c r="BO31" i="22"/>
  <c r="BP31" i="22"/>
  <c r="BT31" i="22" s="1"/>
  <c r="BQ31" i="22"/>
  <c r="BR31" i="22"/>
  <c r="BS31" i="22"/>
  <c r="BU31" i="22"/>
  <c r="BV31" i="22"/>
  <c r="BW31" i="22"/>
  <c r="CO31" i="22"/>
  <c r="CP31" i="22"/>
  <c r="CQ31" i="22"/>
  <c r="CR31" i="22"/>
  <c r="CS31" i="22"/>
  <c r="CT31" i="22"/>
  <c r="CV31" i="22"/>
  <c r="CW31" i="22"/>
  <c r="CX31" i="22"/>
  <c r="DV31" i="22"/>
  <c r="DW31" i="22"/>
  <c r="DX31" i="22"/>
  <c r="DY31" i="22"/>
  <c r="DZ31" i="22"/>
  <c r="EA31" i="22"/>
  <c r="EC31" i="22"/>
  <c r="ED31" i="22"/>
  <c r="EE31" i="22"/>
  <c r="EF31" i="22"/>
  <c r="EG31" i="22"/>
  <c r="EH31" i="22"/>
  <c r="FD31" i="22"/>
  <c r="FE31" i="22"/>
  <c r="FF31" i="22"/>
  <c r="FG31" i="22"/>
  <c r="FH31" i="22"/>
  <c r="FI31" i="22"/>
  <c r="FK31" i="22"/>
  <c r="FL31" i="22"/>
  <c r="FM31" i="22"/>
  <c r="FN31" i="22"/>
  <c r="FO31" i="22"/>
  <c r="FP31" i="22"/>
  <c r="GL31" i="22"/>
  <c r="GM31" i="22"/>
  <c r="GN31" i="22"/>
  <c r="GO31" i="22"/>
  <c r="GP31" i="22"/>
  <c r="GQ31" i="22"/>
  <c r="GS31" i="22"/>
  <c r="GT31" i="22"/>
  <c r="GU31" i="22"/>
  <c r="GV31" i="22"/>
  <c r="GW31" i="22"/>
  <c r="GX31" i="22"/>
  <c r="HT31" i="22"/>
  <c r="HU31" i="22"/>
  <c r="HV31" i="22"/>
  <c r="HW31" i="22"/>
  <c r="HX31" i="22"/>
  <c r="HY31" i="22"/>
  <c r="IA31" i="22"/>
  <c r="IB31" i="22"/>
  <c r="IC31" i="22"/>
  <c r="ID31" i="22"/>
  <c r="IE31" i="22"/>
  <c r="IF31" i="22"/>
  <c r="JB31" i="22"/>
  <c r="JC31" i="22"/>
  <c r="JD31" i="22"/>
  <c r="JE31" i="22"/>
  <c r="JF31" i="22"/>
  <c r="JG31" i="22"/>
  <c r="JI31" i="22"/>
  <c r="JJ31" i="22"/>
  <c r="JK31" i="22"/>
  <c r="JL31" i="22"/>
  <c r="JM31" i="22"/>
  <c r="JN31" i="22"/>
  <c r="KJ31" i="22"/>
  <c r="KK31" i="22"/>
  <c r="KL31" i="22"/>
  <c r="KM31" i="22"/>
  <c r="KN31" i="22"/>
  <c r="KO31" i="22"/>
  <c r="KQ31" i="22"/>
  <c r="KR31" i="22"/>
  <c r="KS31" i="22"/>
  <c r="KT31" i="22"/>
  <c r="KU31" i="22"/>
  <c r="KV31" i="22"/>
  <c r="LR31" i="22"/>
  <c r="LS31" i="22"/>
  <c r="LT31" i="22"/>
  <c r="LU31" i="22"/>
  <c r="LV31" i="22"/>
  <c r="LW31" i="22"/>
  <c r="LY31" i="22"/>
  <c r="LZ31" i="22"/>
  <c r="MA31" i="22"/>
  <c r="MB31" i="22"/>
  <c r="MC31" i="22"/>
  <c r="MD31" i="22"/>
  <c r="MZ31" i="22"/>
  <c r="NA31" i="22"/>
  <c r="NB31" i="22"/>
  <c r="NC31" i="22"/>
  <c r="ND31" i="22"/>
  <c r="NE31" i="22"/>
  <c r="NG31" i="22"/>
  <c r="NH31" i="22"/>
  <c r="NI31" i="22"/>
  <c r="NJ31" i="22"/>
  <c r="NK31" i="22"/>
  <c r="NL31" i="22"/>
  <c r="OH31" i="22"/>
  <c r="OI31" i="22"/>
  <c r="OJ31" i="22"/>
  <c r="OK31" i="22"/>
  <c r="OL31" i="22"/>
  <c r="OM31" i="22"/>
  <c r="OO31" i="22"/>
  <c r="OP31" i="22"/>
  <c r="OQ31" i="22"/>
  <c r="OR31" i="22"/>
  <c r="OS31" i="22"/>
  <c r="OT31" i="22"/>
  <c r="PP31" i="22"/>
  <c r="PQ31" i="22"/>
  <c r="PR31" i="22"/>
  <c r="PS31" i="22"/>
  <c r="PT31" i="22"/>
  <c r="PU31" i="22"/>
  <c r="PW31" i="22"/>
  <c r="PX31" i="22"/>
  <c r="PY31" i="22"/>
  <c r="PZ31" i="22"/>
  <c r="QA31" i="22"/>
  <c r="QB31" i="22"/>
  <c r="QX31" i="22"/>
  <c r="QY31" i="22"/>
  <c r="QZ31" i="22"/>
  <c r="RA31" i="22"/>
  <c r="RB31" i="22"/>
  <c r="RC31" i="22"/>
  <c r="RE31" i="22"/>
  <c r="RF31" i="22"/>
  <c r="RG31" i="22"/>
  <c r="RH31" i="22"/>
  <c r="RI31" i="22"/>
  <c r="RJ31" i="22"/>
  <c r="SF31" i="22"/>
  <c r="SG31" i="22"/>
  <c r="SH31" i="22"/>
  <c r="SI31" i="22"/>
  <c r="SJ31" i="22"/>
  <c r="SK31" i="22"/>
  <c r="SM31" i="22"/>
  <c r="SN31" i="22"/>
  <c r="SO31" i="22"/>
  <c r="SP31" i="22"/>
  <c r="SQ31" i="22"/>
  <c r="SR31" i="22"/>
  <c r="ST31" i="22"/>
  <c r="SU31" i="22"/>
  <c r="SV31" i="22"/>
  <c r="TJ31" i="22" s="1"/>
  <c r="SW31" i="22"/>
  <c r="TK31" i="22" s="1"/>
  <c r="SX31" i="22"/>
  <c r="SY31" i="22"/>
  <c r="SZ31" i="22"/>
  <c r="TA31" i="22"/>
  <c r="TM31" i="22" s="1"/>
  <c r="TB31" i="22"/>
  <c r="TN31" i="22" s="1"/>
  <c r="TC31" i="22"/>
  <c r="TD31" i="22"/>
  <c r="TE31" i="22"/>
  <c r="TF31" i="22"/>
  <c r="TQ31" i="22" s="1"/>
  <c r="TG31" i="22"/>
  <c r="TR31" i="22" s="1"/>
  <c r="TH31" i="22"/>
  <c r="AM25" i="22"/>
  <c r="AN25" i="22"/>
  <c r="AO25" i="22"/>
  <c r="AP25" i="22"/>
  <c r="AQ25" i="22"/>
  <c r="AR25" i="22"/>
  <c r="AT25" i="22"/>
  <c r="AU25" i="22"/>
  <c r="AV25" i="22"/>
  <c r="BN25" i="22"/>
  <c r="BO25" i="22"/>
  <c r="BP25" i="22"/>
  <c r="BT25" i="22" s="1"/>
  <c r="BQ25" i="22"/>
  <c r="BR25" i="22"/>
  <c r="BS25" i="22"/>
  <c r="BU25" i="22"/>
  <c r="BV25" i="22"/>
  <c r="BW25" i="22"/>
  <c r="CO25" i="22"/>
  <c r="CP25" i="22"/>
  <c r="CQ25" i="22"/>
  <c r="CR25" i="22"/>
  <c r="CS25" i="22"/>
  <c r="CT25" i="22"/>
  <c r="CV25" i="22"/>
  <c r="CW25" i="22"/>
  <c r="CX25" i="22"/>
  <c r="DV25" i="22"/>
  <c r="DW25" i="22"/>
  <c r="DX25" i="22"/>
  <c r="DY25" i="22"/>
  <c r="DZ25" i="22"/>
  <c r="EA25" i="22"/>
  <c r="EC25" i="22"/>
  <c r="ED25" i="22"/>
  <c r="EE25" i="22"/>
  <c r="EF25" i="22"/>
  <c r="EG25" i="22"/>
  <c r="EH25" i="22"/>
  <c r="FD25" i="22"/>
  <c r="FE25" i="22"/>
  <c r="FF25" i="22"/>
  <c r="FG25" i="22"/>
  <c r="FH25" i="22"/>
  <c r="FI25" i="22"/>
  <c r="FK25" i="22"/>
  <c r="FL25" i="22"/>
  <c r="FM25" i="22"/>
  <c r="FN25" i="22"/>
  <c r="FO25" i="22"/>
  <c r="FP25" i="22"/>
  <c r="GL25" i="22"/>
  <c r="GM25" i="22"/>
  <c r="GN25" i="22"/>
  <c r="GO25" i="22"/>
  <c r="GP25" i="22"/>
  <c r="GQ25" i="22"/>
  <c r="GS25" i="22"/>
  <c r="GT25" i="22"/>
  <c r="GU25" i="22"/>
  <c r="GV25" i="22"/>
  <c r="GW25" i="22"/>
  <c r="GX25" i="22"/>
  <c r="HT25" i="22"/>
  <c r="HU25" i="22"/>
  <c r="HV25" i="22"/>
  <c r="HW25" i="22"/>
  <c r="HX25" i="22"/>
  <c r="HY25" i="22"/>
  <c r="IA25" i="22"/>
  <c r="IB25" i="22"/>
  <c r="IC25" i="22"/>
  <c r="ID25" i="22"/>
  <c r="IE25" i="22"/>
  <c r="IF25" i="22"/>
  <c r="JB25" i="22"/>
  <c r="JC25" i="22"/>
  <c r="JD25" i="22"/>
  <c r="JE25" i="22"/>
  <c r="JF25" i="22"/>
  <c r="JG25" i="22"/>
  <c r="JI25" i="22"/>
  <c r="JJ25" i="22"/>
  <c r="JK25" i="22"/>
  <c r="JL25" i="22"/>
  <c r="JM25" i="22"/>
  <c r="JN25" i="22"/>
  <c r="KJ25" i="22"/>
  <c r="KK25" i="22"/>
  <c r="KL25" i="22"/>
  <c r="KM25" i="22"/>
  <c r="KN25" i="22"/>
  <c r="KO25" i="22"/>
  <c r="KQ25" i="22"/>
  <c r="KR25" i="22"/>
  <c r="KS25" i="22"/>
  <c r="KT25" i="22"/>
  <c r="KU25" i="22"/>
  <c r="KV25" i="22"/>
  <c r="LR25" i="22"/>
  <c r="LS25" i="22"/>
  <c r="LT25" i="22"/>
  <c r="LU25" i="22"/>
  <c r="LV25" i="22"/>
  <c r="LW25" i="22"/>
  <c r="LY25" i="22"/>
  <c r="LZ25" i="22"/>
  <c r="MA25" i="22"/>
  <c r="MB25" i="22"/>
  <c r="MC25" i="22"/>
  <c r="MD25" i="22"/>
  <c r="MZ25" i="22"/>
  <c r="NA25" i="22"/>
  <c r="NB25" i="22"/>
  <c r="NC25" i="22"/>
  <c r="ND25" i="22"/>
  <c r="NE25" i="22"/>
  <c r="NG25" i="22"/>
  <c r="NH25" i="22"/>
  <c r="NI25" i="22"/>
  <c r="NJ25" i="22"/>
  <c r="NK25" i="22"/>
  <c r="NL25" i="22"/>
  <c r="OH25" i="22"/>
  <c r="OI25" i="22"/>
  <c r="OJ25" i="22"/>
  <c r="OK25" i="22"/>
  <c r="OL25" i="22"/>
  <c r="OM25" i="22"/>
  <c r="OO25" i="22"/>
  <c r="OP25" i="22"/>
  <c r="OQ25" i="22"/>
  <c r="OR25" i="22"/>
  <c r="OS25" i="22"/>
  <c r="OT25" i="22"/>
  <c r="PP25" i="22"/>
  <c r="PQ25" i="22"/>
  <c r="PR25" i="22"/>
  <c r="PS25" i="22"/>
  <c r="PT25" i="22"/>
  <c r="PU25" i="22"/>
  <c r="PW25" i="22"/>
  <c r="PX25" i="22"/>
  <c r="PY25" i="22"/>
  <c r="PZ25" i="22"/>
  <c r="QA25" i="22"/>
  <c r="QB25" i="22"/>
  <c r="QX25" i="22"/>
  <c r="QY25" i="22"/>
  <c r="QZ25" i="22"/>
  <c r="RA25" i="22"/>
  <c r="RB25" i="22"/>
  <c r="RC25" i="22"/>
  <c r="RE25" i="22"/>
  <c r="RF25" i="22"/>
  <c r="RG25" i="22"/>
  <c r="RH25" i="22"/>
  <c r="RI25" i="22"/>
  <c r="RJ25" i="22"/>
  <c r="SF25" i="22"/>
  <c r="SG25" i="22"/>
  <c r="SH25" i="22"/>
  <c r="SI25" i="22"/>
  <c r="SJ25" i="22"/>
  <c r="SK25" i="22"/>
  <c r="SM25" i="22"/>
  <c r="SN25" i="22"/>
  <c r="SO25" i="22"/>
  <c r="SP25" i="22"/>
  <c r="SQ25" i="22"/>
  <c r="SR25" i="22"/>
  <c r="ST25" i="22"/>
  <c r="SU25" i="22"/>
  <c r="SV25" i="22"/>
  <c r="TJ25" i="22" s="1"/>
  <c r="SW25" i="22"/>
  <c r="TK25" i="22" s="1"/>
  <c r="SX25" i="22"/>
  <c r="SY25" i="22"/>
  <c r="SZ25" i="22"/>
  <c r="TA25" i="22"/>
  <c r="TM25" i="22" s="1"/>
  <c r="TB25" i="22"/>
  <c r="TN25" i="22" s="1"/>
  <c r="TC25" i="22"/>
  <c r="TD25" i="22"/>
  <c r="TE25" i="22"/>
  <c r="TF25" i="22"/>
  <c r="TQ25" i="22" s="1"/>
  <c r="TG25" i="22"/>
  <c r="TR25" i="22" s="1"/>
  <c r="TH25" i="22"/>
  <c r="AM23" i="22"/>
  <c r="AN23" i="22"/>
  <c r="AO23" i="22"/>
  <c r="AP23" i="22"/>
  <c r="AQ23" i="22"/>
  <c r="AR23" i="22"/>
  <c r="AT23" i="22"/>
  <c r="AU23" i="22"/>
  <c r="AV23" i="22"/>
  <c r="BN23" i="22"/>
  <c r="BO23" i="22"/>
  <c r="BP23" i="22"/>
  <c r="BT23" i="22" s="1"/>
  <c r="BQ23" i="22"/>
  <c r="BR23" i="22"/>
  <c r="BS23" i="22"/>
  <c r="BU23" i="22"/>
  <c r="BV23" i="22"/>
  <c r="BW23" i="22"/>
  <c r="CO23" i="22"/>
  <c r="CP23" i="22"/>
  <c r="CQ23" i="22"/>
  <c r="CR23" i="22"/>
  <c r="CS23" i="22"/>
  <c r="CT23" i="22"/>
  <c r="CV23" i="22"/>
  <c r="CW23" i="22"/>
  <c r="CX23" i="22"/>
  <c r="DV23" i="22"/>
  <c r="DW23" i="22"/>
  <c r="DX23" i="22"/>
  <c r="DY23" i="22"/>
  <c r="DZ23" i="22"/>
  <c r="EA23" i="22"/>
  <c r="EC23" i="22"/>
  <c r="ED23" i="22"/>
  <c r="EE23" i="22"/>
  <c r="EF23" i="22"/>
  <c r="EG23" i="22"/>
  <c r="EH23" i="22"/>
  <c r="FD23" i="22"/>
  <c r="FE23" i="22"/>
  <c r="FF23" i="22"/>
  <c r="FG23" i="22"/>
  <c r="FH23" i="22"/>
  <c r="FI23" i="22"/>
  <c r="FK23" i="22"/>
  <c r="FL23" i="22"/>
  <c r="FM23" i="22"/>
  <c r="FN23" i="22"/>
  <c r="FO23" i="22"/>
  <c r="FP23" i="22"/>
  <c r="GL23" i="22"/>
  <c r="GM23" i="22"/>
  <c r="GN23" i="22"/>
  <c r="GO23" i="22"/>
  <c r="GP23" i="22"/>
  <c r="GQ23" i="22"/>
  <c r="GS23" i="22"/>
  <c r="GT23" i="22"/>
  <c r="GU23" i="22"/>
  <c r="GV23" i="22"/>
  <c r="GW23" i="22"/>
  <c r="GX23" i="22"/>
  <c r="HT23" i="22"/>
  <c r="HU23" i="22"/>
  <c r="HV23" i="22"/>
  <c r="HW23" i="22"/>
  <c r="HX23" i="22"/>
  <c r="HY23" i="22"/>
  <c r="IA23" i="22"/>
  <c r="IB23" i="22"/>
  <c r="IC23" i="22"/>
  <c r="ID23" i="22"/>
  <c r="IE23" i="22"/>
  <c r="IF23" i="22"/>
  <c r="JB23" i="22"/>
  <c r="JC23" i="22"/>
  <c r="JD23" i="22"/>
  <c r="JE23" i="22"/>
  <c r="JF23" i="22"/>
  <c r="JG23" i="22"/>
  <c r="JI23" i="22"/>
  <c r="JJ23" i="22"/>
  <c r="JK23" i="22"/>
  <c r="JL23" i="22"/>
  <c r="JM23" i="22"/>
  <c r="JN23" i="22"/>
  <c r="KJ23" i="22"/>
  <c r="KK23" i="22"/>
  <c r="KL23" i="22"/>
  <c r="KM23" i="22"/>
  <c r="KN23" i="22"/>
  <c r="KO23" i="22"/>
  <c r="KQ23" i="22"/>
  <c r="KR23" i="22"/>
  <c r="KS23" i="22"/>
  <c r="KT23" i="22"/>
  <c r="KU23" i="22"/>
  <c r="KV23" i="22"/>
  <c r="LR23" i="22"/>
  <c r="LS23" i="22"/>
  <c r="LT23" i="22"/>
  <c r="LU23" i="22"/>
  <c r="LV23" i="22"/>
  <c r="LW23" i="22"/>
  <c r="LY23" i="22"/>
  <c r="LZ23" i="22"/>
  <c r="MA23" i="22"/>
  <c r="MB23" i="22"/>
  <c r="MC23" i="22"/>
  <c r="MD23" i="22"/>
  <c r="MZ23" i="22"/>
  <c r="NA23" i="22"/>
  <c r="NB23" i="22"/>
  <c r="NC23" i="22"/>
  <c r="ND23" i="22"/>
  <c r="NE23" i="22"/>
  <c r="NG23" i="22"/>
  <c r="NH23" i="22"/>
  <c r="NI23" i="22"/>
  <c r="NJ23" i="22"/>
  <c r="NK23" i="22"/>
  <c r="NL23" i="22"/>
  <c r="OH23" i="22"/>
  <c r="OI23" i="22"/>
  <c r="OJ23" i="22"/>
  <c r="OK23" i="22"/>
  <c r="OL23" i="22"/>
  <c r="OM23" i="22"/>
  <c r="OO23" i="22"/>
  <c r="OP23" i="22"/>
  <c r="OQ23" i="22"/>
  <c r="OR23" i="22"/>
  <c r="OS23" i="22"/>
  <c r="OT23" i="22"/>
  <c r="PP23" i="22"/>
  <c r="PQ23" i="22"/>
  <c r="PR23" i="22"/>
  <c r="PS23" i="22"/>
  <c r="PT23" i="22"/>
  <c r="PU23" i="22"/>
  <c r="PW23" i="22"/>
  <c r="PX23" i="22"/>
  <c r="PY23" i="22"/>
  <c r="PZ23" i="22"/>
  <c r="QA23" i="22"/>
  <c r="QB23" i="22"/>
  <c r="QX23" i="22"/>
  <c r="QY23" i="22"/>
  <c r="QZ23" i="22"/>
  <c r="RA23" i="22"/>
  <c r="RB23" i="22"/>
  <c r="RC23" i="22"/>
  <c r="RE23" i="22"/>
  <c r="RF23" i="22"/>
  <c r="RG23" i="22"/>
  <c r="RH23" i="22"/>
  <c r="RI23" i="22"/>
  <c r="RJ23" i="22"/>
  <c r="SF23" i="22"/>
  <c r="SG23" i="22"/>
  <c r="SH23" i="22"/>
  <c r="SI23" i="22"/>
  <c r="SJ23" i="22"/>
  <c r="SK23" i="22"/>
  <c r="SM23" i="22"/>
  <c r="SN23" i="22"/>
  <c r="SO23" i="22"/>
  <c r="SP23" i="22"/>
  <c r="SQ23" i="22"/>
  <c r="SR23" i="22"/>
  <c r="ST23" i="22"/>
  <c r="SU23" i="22"/>
  <c r="SV23" i="22"/>
  <c r="TJ23" i="22" s="1"/>
  <c r="SW23" i="22"/>
  <c r="TK23" i="22" s="1"/>
  <c r="SX23" i="22"/>
  <c r="SY23" i="22"/>
  <c r="SZ23" i="22"/>
  <c r="TA23" i="22"/>
  <c r="TM23" i="22" s="1"/>
  <c r="TB23" i="22"/>
  <c r="TN23" i="22" s="1"/>
  <c r="TC23" i="22"/>
  <c r="TD23" i="22"/>
  <c r="TE23" i="22"/>
  <c r="TF23" i="22"/>
  <c r="TQ23" i="22" s="1"/>
  <c r="TG23" i="22"/>
  <c r="TR23" i="22" s="1"/>
  <c r="TH23" i="22"/>
  <c r="AM20" i="22"/>
  <c r="AN20" i="22"/>
  <c r="AO20" i="22"/>
  <c r="AP20" i="22"/>
  <c r="AQ20" i="22"/>
  <c r="AR20" i="22"/>
  <c r="AT20" i="22"/>
  <c r="AU20" i="22"/>
  <c r="AV20" i="22"/>
  <c r="BN20" i="22"/>
  <c r="BO20" i="22"/>
  <c r="BP20" i="22"/>
  <c r="BT20" i="22" s="1"/>
  <c r="BQ20" i="22"/>
  <c r="BR20" i="22"/>
  <c r="BS20" i="22"/>
  <c r="BU20" i="22"/>
  <c r="BV20" i="22"/>
  <c r="BW20" i="22"/>
  <c r="CO20" i="22"/>
  <c r="CP20" i="22"/>
  <c r="CQ20" i="22"/>
  <c r="CR20" i="22"/>
  <c r="CS20" i="22"/>
  <c r="CT20" i="22"/>
  <c r="CV20" i="22"/>
  <c r="CW20" i="22"/>
  <c r="CX20" i="22"/>
  <c r="DV20" i="22"/>
  <c r="DW20" i="22"/>
  <c r="DX20" i="22"/>
  <c r="DY20" i="22"/>
  <c r="DZ20" i="22"/>
  <c r="EA20" i="22"/>
  <c r="EC20" i="22"/>
  <c r="ED20" i="22"/>
  <c r="EE20" i="22"/>
  <c r="EF20" i="22"/>
  <c r="EG20" i="22"/>
  <c r="EH20" i="22"/>
  <c r="FD20" i="22"/>
  <c r="FE20" i="22"/>
  <c r="FF20" i="22"/>
  <c r="FG20" i="22"/>
  <c r="FH20" i="22"/>
  <c r="FI20" i="22"/>
  <c r="FK20" i="22"/>
  <c r="FL20" i="22"/>
  <c r="FM20" i="22"/>
  <c r="FN20" i="22"/>
  <c r="FO20" i="22"/>
  <c r="FP20" i="22"/>
  <c r="GL20" i="22"/>
  <c r="GM20" i="22"/>
  <c r="GN20" i="22"/>
  <c r="GO20" i="22"/>
  <c r="GP20" i="22"/>
  <c r="GQ20" i="22"/>
  <c r="GS20" i="22"/>
  <c r="GT20" i="22"/>
  <c r="GU20" i="22"/>
  <c r="GV20" i="22"/>
  <c r="GW20" i="22"/>
  <c r="GX20" i="22"/>
  <c r="HT20" i="22"/>
  <c r="HU20" i="22"/>
  <c r="HV20" i="22"/>
  <c r="HW20" i="22"/>
  <c r="HX20" i="22"/>
  <c r="HY20" i="22"/>
  <c r="IA20" i="22"/>
  <c r="IB20" i="22"/>
  <c r="IC20" i="22"/>
  <c r="ID20" i="22"/>
  <c r="IE20" i="22"/>
  <c r="IF20" i="22"/>
  <c r="JB20" i="22"/>
  <c r="JC20" i="22"/>
  <c r="JD20" i="22"/>
  <c r="JE20" i="22"/>
  <c r="JF20" i="22"/>
  <c r="JG20" i="22"/>
  <c r="JI20" i="22"/>
  <c r="JJ20" i="22"/>
  <c r="JK20" i="22"/>
  <c r="JL20" i="22"/>
  <c r="JM20" i="22"/>
  <c r="JN20" i="22"/>
  <c r="KJ20" i="22"/>
  <c r="KK20" i="22"/>
  <c r="KL20" i="22"/>
  <c r="KM20" i="22"/>
  <c r="KN20" i="22"/>
  <c r="KO20" i="22"/>
  <c r="KQ20" i="22"/>
  <c r="KR20" i="22"/>
  <c r="KS20" i="22"/>
  <c r="KT20" i="22"/>
  <c r="KU20" i="22"/>
  <c r="KV20" i="22"/>
  <c r="LR20" i="22"/>
  <c r="LS20" i="22"/>
  <c r="LT20" i="22"/>
  <c r="LU20" i="22"/>
  <c r="LV20" i="22"/>
  <c r="LW20" i="22"/>
  <c r="LY20" i="22"/>
  <c r="LZ20" i="22"/>
  <c r="MA20" i="22"/>
  <c r="MB20" i="22"/>
  <c r="MC20" i="22"/>
  <c r="MD20" i="22"/>
  <c r="MZ20" i="22"/>
  <c r="NA20" i="22"/>
  <c r="NB20" i="22"/>
  <c r="NC20" i="22"/>
  <c r="ND20" i="22"/>
  <c r="NE20" i="22"/>
  <c r="NG20" i="22"/>
  <c r="NH20" i="22"/>
  <c r="NI20" i="22"/>
  <c r="NJ20" i="22"/>
  <c r="NK20" i="22"/>
  <c r="NL20" i="22"/>
  <c r="OH20" i="22"/>
  <c r="OI20" i="22"/>
  <c r="OJ20" i="22"/>
  <c r="OK20" i="22"/>
  <c r="OL20" i="22"/>
  <c r="OM20" i="22"/>
  <c r="OO20" i="22"/>
  <c r="OP20" i="22"/>
  <c r="OQ20" i="22"/>
  <c r="OR20" i="22"/>
  <c r="OS20" i="22"/>
  <c r="OT20" i="22"/>
  <c r="PP20" i="22"/>
  <c r="PQ20" i="22"/>
  <c r="PR20" i="22"/>
  <c r="PS20" i="22"/>
  <c r="PT20" i="22"/>
  <c r="PU20" i="22"/>
  <c r="PW20" i="22"/>
  <c r="PX20" i="22"/>
  <c r="PY20" i="22"/>
  <c r="PZ20" i="22"/>
  <c r="QA20" i="22"/>
  <c r="QB20" i="22"/>
  <c r="QX20" i="22"/>
  <c r="QY20" i="22"/>
  <c r="QZ20" i="22"/>
  <c r="RA20" i="22"/>
  <c r="RB20" i="22"/>
  <c r="RC20" i="22"/>
  <c r="RE20" i="22"/>
  <c r="RF20" i="22"/>
  <c r="RG20" i="22"/>
  <c r="RH20" i="22"/>
  <c r="RI20" i="22"/>
  <c r="RJ20" i="22"/>
  <c r="SF20" i="22"/>
  <c r="SG20" i="22"/>
  <c r="SH20" i="22"/>
  <c r="SI20" i="22"/>
  <c r="SJ20" i="22"/>
  <c r="SK20" i="22"/>
  <c r="SM20" i="22"/>
  <c r="SN20" i="22"/>
  <c r="SO20" i="22"/>
  <c r="SP20" i="22"/>
  <c r="SQ20" i="22"/>
  <c r="SR20" i="22"/>
  <c r="ST20" i="22"/>
  <c r="SU20" i="22"/>
  <c r="SV20" i="22"/>
  <c r="TJ20" i="22" s="1"/>
  <c r="SW20" i="22"/>
  <c r="TK20" i="22" s="1"/>
  <c r="SX20" i="22"/>
  <c r="SY20" i="22"/>
  <c r="SZ20" i="22"/>
  <c r="TA20" i="22"/>
  <c r="TM20" i="22" s="1"/>
  <c r="TB20" i="22"/>
  <c r="TN20" i="22" s="1"/>
  <c r="TC20" i="22"/>
  <c r="TD20" i="22"/>
  <c r="TE20" i="22"/>
  <c r="TF20" i="22"/>
  <c r="TQ20" i="22" s="1"/>
  <c r="TG20" i="22"/>
  <c r="TR20" i="22" s="1"/>
  <c r="TH20" i="22"/>
  <c r="AM9" i="22"/>
  <c r="AN9" i="22"/>
  <c r="AO9" i="22"/>
  <c r="AP9" i="22"/>
  <c r="AQ9" i="22"/>
  <c r="AR9" i="22"/>
  <c r="AT9" i="22"/>
  <c r="AU9" i="22"/>
  <c r="AV9" i="22"/>
  <c r="BN9" i="22"/>
  <c r="BO9" i="22"/>
  <c r="BP9" i="22"/>
  <c r="BT9" i="22" s="1"/>
  <c r="BQ9" i="22"/>
  <c r="BR9" i="22"/>
  <c r="BS9" i="22"/>
  <c r="BU9" i="22"/>
  <c r="BV9" i="22"/>
  <c r="BW9" i="22"/>
  <c r="CO9" i="22"/>
  <c r="CP9" i="22"/>
  <c r="CQ9" i="22"/>
  <c r="CR9" i="22"/>
  <c r="CS9" i="22"/>
  <c r="CT9" i="22"/>
  <c r="CV9" i="22"/>
  <c r="CW9" i="22"/>
  <c r="CX9" i="22"/>
  <c r="DV9" i="22"/>
  <c r="DW9" i="22"/>
  <c r="DX9" i="22"/>
  <c r="DY9" i="22"/>
  <c r="DZ9" i="22"/>
  <c r="EA9" i="22"/>
  <c r="EC9" i="22"/>
  <c r="ED9" i="22"/>
  <c r="EE9" i="22"/>
  <c r="EF9" i="22"/>
  <c r="EG9" i="22"/>
  <c r="EH9" i="22"/>
  <c r="FD9" i="22"/>
  <c r="FE9" i="22"/>
  <c r="FF9" i="22"/>
  <c r="FG9" i="22"/>
  <c r="FH9" i="22"/>
  <c r="FI9" i="22"/>
  <c r="FK9" i="22"/>
  <c r="FL9" i="22"/>
  <c r="FM9" i="22"/>
  <c r="FN9" i="22"/>
  <c r="FO9" i="22"/>
  <c r="FP9" i="22"/>
  <c r="GL9" i="22"/>
  <c r="GM9" i="22"/>
  <c r="GN9" i="22"/>
  <c r="GO9" i="22"/>
  <c r="GP9" i="22"/>
  <c r="GQ9" i="22"/>
  <c r="GS9" i="22"/>
  <c r="GT9" i="22"/>
  <c r="GU9" i="22"/>
  <c r="GV9" i="22"/>
  <c r="GW9" i="22"/>
  <c r="GX9" i="22"/>
  <c r="HT9" i="22"/>
  <c r="HU9" i="22"/>
  <c r="HV9" i="22"/>
  <c r="HW9" i="22"/>
  <c r="HX9" i="22"/>
  <c r="HY9" i="22"/>
  <c r="IA9" i="22"/>
  <c r="IB9" i="22"/>
  <c r="IC9" i="22"/>
  <c r="ID9" i="22"/>
  <c r="IE9" i="22"/>
  <c r="IF9" i="22"/>
  <c r="JB9" i="22"/>
  <c r="JC9" i="22"/>
  <c r="JD9" i="22"/>
  <c r="JE9" i="22"/>
  <c r="JF9" i="22"/>
  <c r="JG9" i="22"/>
  <c r="JI9" i="22"/>
  <c r="JJ9" i="22"/>
  <c r="JK9" i="22"/>
  <c r="JL9" i="22"/>
  <c r="JM9" i="22"/>
  <c r="JN9" i="22"/>
  <c r="KJ9" i="22"/>
  <c r="KK9" i="22"/>
  <c r="KL9" i="22"/>
  <c r="KM9" i="22"/>
  <c r="KN9" i="22"/>
  <c r="KO9" i="22"/>
  <c r="KQ9" i="22"/>
  <c r="KR9" i="22"/>
  <c r="KS9" i="22"/>
  <c r="KT9" i="22"/>
  <c r="KU9" i="22"/>
  <c r="KV9" i="22"/>
  <c r="LR9" i="22"/>
  <c r="LS9" i="22"/>
  <c r="LT9" i="22"/>
  <c r="LU9" i="22"/>
  <c r="LV9" i="22"/>
  <c r="LW9" i="22"/>
  <c r="LY9" i="22"/>
  <c r="LZ9" i="22"/>
  <c r="MA9" i="22"/>
  <c r="MB9" i="22"/>
  <c r="MC9" i="22"/>
  <c r="MD9" i="22"/>
  <c r="MZ9" i="22"/>
  <c r="NA9" i="22"/>
  <c r="NB9" i="22"/>
  <c r="NC9" i="22"/>
  <c r="ND9" i="22"/>
  <c r="NE9" i="22"/>
  <c r="NG9" i="22"/>
  <c r="NH9" i="22"/>
  <c r="NI9" i="22"/>
  <c r="NJ9" i="22"/>
  <c r="NK9" i="22"/>
  <c r="NL9" i="22"/>
  <c r="OH9" i="22"/>
  <c r="OI9" i="22"/>
  <c r="OJ9" i="22"/>
  <c r="OK9" i="22"/>
  <c r="OL9" i="22"/>
  <c r="OM9" i="22"/>
  <c r="OO9" i="22"/>
  <c r="OP9" i="22"/>
  <c r="OQ9" i="22"/>
  <c r="OR9" i="22"/>
  <c r="OS9" i="22"/>
  <c r="OT9" i="22"/>
  <c r="PP9" i="22"/>
  <c r="PQ9" i="22"/>
  <c r="PR9" i="22"/>
  <c r="PS9" i="22"/>
  <c r="PT9" i="22"/>
  <c r="PU9" i="22"/>
  <c r="PW9" i="22"/>
  <c r="PX9" i="22"/>
  <c r="PY9" i="22"/>
  <c r="PZ9" i="22"/>
  <c r="QA9" i="22"/>
  <c r="QB9" i="22"/>
  <c r="QX9" i="22"/>
  <c r="QY9" i="22"/>
  <c r="QZ9" i="22"/>
  <c r="RA9" i="22"/>
  <c r="RB9" i="22"/>
  <c r="RC9" i="22"/>
  <c r="RE9" i="22"/>
  <c r="RF9" i="22"/>
  <c r="RG9" i="22"/>
  <c r="RH9" i="22"/>
  <c r="RI9" i="22"/>
  <c r="RJ9" i="22"/>
  <c r="SF9" i="22"/>
  <c r="SG9" i="22"/>
  <c r="SH9" i="22"/>
  <c r="SI9" i="22"/>
  <c r="SJ9" i="22"/>
  <c r="SK9" i="22"/>
  <c r="SM9" i="22"/>
  <c r="SN9" i="22"/>
  <c r="SO9" i="22"/>
  <c r="SP9" i="22"/>
  <c r="SQ9" i="22"/>
  <c r="SR9" i="22"/>
  <c r="ST9" i="22"/>
  <c r="SU9" i="22"/>
  <c r="SV9" i="22"/>
  <c r="TJ9" i="22" s="1"/>
  <c r="SW9" i="22"/>
  <c r="TK9" i="22" s="1"/>
  <c r="SX9" i="22"/>
  <c r="SY9" i="22"/>
  <c r="SZ9" i="22"/>
  <c r="TA9" i="22"/>
  <c r="TM9" i="22" s="1"/>
  <c r="TB9" i="22"/>
  <c r="TN9" i="22" s="1"/>
  <c r="TC9" i="22"/>
  <c r="TD9" i="22"/>
  <c r="TE9" i="22"/>
  <c r="TF9" i="22"/>
  <c r="TQ9" i="22" s="1"/>
  <c r="TG9" i="22"/>
  <c r="TR9" i="22" s="1"/>
  <c r="TH9" i="22"/>
  <c r="AM32" i="4"/>
  <c r="AN32" i="4"/>
  <c r="AO32" i="4"/>
  <c r="AP32" i="4"/>
  <c r="AQ32" i="4"/>
  <c r="AR32" i="4"/>
  <c r="AT32" i="4"/>
  <c r="AU32" i="4"/>
  <c r="AV32" i="4"/>
  <c r="BN32" i="4"/>
  <c r="BO32" i="4"/>
  <c r="BP32" i="4"/>
  <c r="BT32" i="4" s="1"/>
  <c r="BQ32" i="4"/>
  <c r="BR32" i="4"/>
  <c r="BS32" i="4"/>
  <c r="BU32" i="4"/>
  <c r="BV32" i="4"/>
  <c r="BW32" i="4"/>
  <c r="CO32" i="4"/>
  <c r="CP32" i="4"/>
  <c r="CQ32" i="4"/>
  <c r="CR32" i="4"/>
  <c r="CS32" i="4"/>
  <c r="CT32" i="4"/>
  <c r="CV32" i="4"/>
  <c r="CW32" i="4"/>
  <c r="CX32" i="4"/>
  <c r="DV32" i="4"/>
  <c r="DW32" i="4"/>
  <c r="DX32" i="4"/>
  <c r="DY32" i="4"/>
  <c r="DZ32" i="4"/>
  <c r="EA32" i="4"/>
  <c r="EC32" i="4"/>
  <c r="ED32" i="4"/>
  <c r="EE32" i="4"/>
  <c r="EF32" i="4"/>
  <c r="EG32" i="4"/>
  <c r="EH32" i="4"/>
  <c r="FD32" i="4"/>
  <c r="FE32" i="4"/>
  <c r="FF32" i="4"/>
  <c r="FG32" i="4"/>
  <c r="FH32" i="4"/>
  <c r="FI32" i="4"/>
  <c r="FK32" i="4"/>
  <c r="FL32" i="4"/>
  <c r="FM32" i="4"/>
  <c r="FN32" i="4"/>
  <c r="FO32" i="4"/>
  <c r="FP32" i="4"/>
  <c r="GL32" i="4"/>
  <c r="GM32" i="4"/>
  <c r="GN32" i="4"/>
  <c r="GO32" i="4"/>
  <c r="GP32" i="4"/>
  <c r="GQ32" i="4"/>
  <c r="GS32" i="4"/>
  <c r="GT32" i="4"/>
  <c r="GU32" i="4"/>
  <c r="GV32" i="4"/>
  <c r="GW32" i="4"/>
  <c r="GX32" i="4"/>
  <c r="HT32" i="4"/>
  <c r="HU32" i="4"/>
  <c r="HV32" i="4"/>
  <c r="HZ32" i="4" s="1"/>
  <c r="HW32" i="4"/>
  <c r="HX32" i="4"/>
  <c r="HY32" i="4"/>
  <c r="IA32" i="4"/>
  <c r="IB32" i="4"/>
  <c r="IC32" i="4"/>
  <c r="ID32" i="4"/>
  <c r="IE32" i="4"/>
  <c r="IF32" i="4"/>
  <c r="JB32" i="4"/>
  <c r="JC32" i="4"/>
  <c r="JD32" i="4"/>
  <c r="JE32" i="4"/>
  <c r="JF32" i="4"/>
  <c r="JG32" i="4"/>
  <c r="JI32" i="4"/>
  <c r="JJ32" i="4"/>
  <c r="JK32" i="4"/>
  <c r="JL32" i="4"/>
  <c r="JM32" i="4"/>
  <c r="JN32" i="4"/>
  <c r="KJ32" i="4"/>
  <c r="KK32" i="4"/>
  <c r="KL32" i="4"/>
  <c r="KM32" i="4"/>
  <c r="KN32" i="4"/>
  <c r="KO32" i="4"/>
  <c r="KQ32" i="4"/>
  <c r="KR32" i="4"/>
  <c r="KS32" i="4"/>
  <c r="KT32" i="4"/>
  <c r="KU32" i="4"/>
  <c r="KV32" i="4"/>
  <c r="LR32" i="4"/>
  <c r="LS32" i="4"/>
  <c r="LT32" i="4"/>
  <c r="LU32" i="4"/>
  <c r="LV32" i="4"/>
  <c r="LW32" i="4"/>
  <c r="LY32" i="4"/>
  <c r="LZ32" i="4"/>
  <c r="MA32" i="4"/>
  <c r="MB32" i="4"/>
  <c r="MC32" i="4"/>
  <c r="MD32" i="4"/>
  <c r="MZ32" i="4"/>
  <c r="NA32" i="4"/>
  <c r="NB32" i="4"/>
  <c r="NF32" i="4" s="1"/>
  <c r="NC32" i="4"/>
  <c r="ND32" i="4"/>
  <c r="NE32" i="4"/>
  <c r="NG32" i="4"/>
  <c r="NH32" i="4"/>
  <c r="NI32" i="4"/>
  <c r="NJ32" i="4"/>
  <c r="NK32" i="4"/>
  <c r="NL32" i="4"/>
  <c r="OH32" i="4"/>
  <c r="OI32" i="4"/>
  <c r="OJ32" i="4"/>
  <c r="OK32" i="4"/>
  <c r="OL32" i="4"/>
  <c r="OM32" i="4"/>
  <c r="OO32" i="4"/>
  <c r="OP32" i="4"/>
  <c r="OQ32" i="4"/>
  <c r="OR32" i="4"/>
  <c r="OS32" i="4"/>
  <c r="OT32" i="4"/>
  <c r="PP32" i="4"/>
  <c r="PQ32" i="4"/>
  <c r="PR32" i="4"/>
  <c r="PS32" i="4"/>
  <c r="PT32" i="4"/>
  <c r="PU32" i="4"/>
  <c r="PW32" i="4"/>
  <c r="PX32" i="4"/>
  <c r="PY32" i="4"/>
  <c r="PZ32" i="4"/>
  <c r="QA32" i="4"/>
  <c r="QB32" i="4"/>
  <c r="QX32" i="4"/>
  <c r="QY32" i="4"/>
  <c r="QZ32" i="4"/>
  <c r="RA32" i="4"/>
  <c r="RB32" i="4"/>
  <c r="RC32" i="4"/>
  <c r="RE32" i="4"/>
  <c r="RF32" i="4"/>
  <c r="RG32" i="4"/>
  <c r="RH32" i="4"/>
  <c r="RI32" i="4"/>
  <c r="RJ32" i="4"/>
  <c r="SF32" i="4"/>
  <c r="SG32" i="4"/>
  <c r="SH32" i="4"/>
  <c r="SI32" i="4"/>
  <c r="SJ32" i="4"/>
  <c r="SK32" i="4"/>
  <c r="SM32" i="4"/>
  <c r="SN32" i="4"/>
  <c r="SO32" i="4"/>
  <c r="SP32" i="4"/>
  <c r="SQ32" i="4"/>
  <c r="SR32" i="4"/>
  <c r="ST32" i="4"/>
  <c r="SU32" i="4"/>
  <c r="SV32" i="4"/>
  <c r="TJ32" i="4" s="1"/>
  <c r="SW32" i="4"/>
  <c r="TK32" i="4" s="1"/>
  <c r="SX32" i="4"/>
  <c r="SY32" i="4"/>
  <c r="SZ32" i="4"/>
  <c r="TA32" i="4"/>
  <c r="TM32" i="4" s="1"/>
  <c r="TB32" i="4"/>
  <c r="TN32" i="4" s="1"/>
  <c r="TC32" i="4"/>
  <c r="TD32" i="4"/>
  <c r="TE32" i="4"/>
  <c r="TF32" i="4"/>
  <c r="TQ32" i="4" s="1"/>
  <c r="TG32" i="4"/>
  <c r="TR32" i="4" s="1"/>
  <c r="TH32" i="4"/>
  <c r="AM30" i="4"/>
  <c r="AN30" i="4"/>
  <c r="AO30" i="4"/>
  <c r="AP30" i="4"/>
  <c r="AQ30" i="4"/>
  <c r="AR30" i="4"/>
  <c r="AT30" i="4"/>
  <c r="AU30" i="4"/>
  <c r="AV30" i="4"/>
  <c r="BN30" i="4"/>
  <c r="BO30" i="4"/>
  <c r="BP30" i="4"/>
  <c r="BT30" i="4" s="1"/>
  <c r="BQ30" i="4"/>
  <c r="BR30" i="4"/>
  <c r="BS30" i="4"/>
  <c r="BU30" i="4"/>
  <c r="BV30" i="4"/>
  <c r="BW30" i="4"/>
  <c r="CO30" i="4"/>
  <c r="CP30" i="4"/>
  <c r="CQ30" i="4"/>
  <c r="CR30" i="4"/>
  <c r="CS30" i="4"/>
  <c r="CT30" i="4"/>
  <c r="CV30" i="4"/>
  <c r="CW30" i="4"/>
  <c r="CX30" i="4"/>
  <c r="DV30" i="4"/>
  <c r="DW30" i="4"/>
  <c r="DX30" i="4"/>
  <c r="DY30" i="4"/>
  <c r="DZ30" i="4"/>
  <c r="EA30" i="4"/>
  <c r="EC30" i="4"/>
  <c r="ED30" i="4"/>
  <c r="EE30" i="4"/>
  <c r="EF30" i="4"/>
  <c r="EG30" i="4"/>
  <c r="EH30" i="4"/>
  <c r="FD30" i="4"/>
  <c r="FE30" i="4"/>
  <c r="FF30" i="4"/>
  <c r="FG30" i="4"/>
  <c r="FH30" i="4"/>
  <c r="FI30" i="4"/>
  <c r="FK30" i="4"/>
  <c r="FL30" i="4"/>
  <c r="FM30" i="4"/>
  <c r="FN30" i="4"/>
  <c r="FO30" i="4"/>
  <c r="FP30" i="4"/>
  <c r="GL30" i="4"/>
  <c r="GM30" i="4"/>
  <c r="GN30" i="4"/>
  <c r="GO30" i="4"/>
  <c r="GP30" i="4"/>
  <c r="GQ30" i="4"/>
  <c r="GS30" i="4"/>
  <c r="GT30" i="4"/>
  <c r="GU30" i="4"/>
  <c r="GV30" i="4"/>
  <c r="GW30" i="4"/>
  <c r="GX30" i="4"/>
  <c r="HT30" i="4"/>
  <c r="HU30" i="4"/>
  <c r="HV30" i="4"/>
  <c r="HW30" i="4"/>
  <c r="HX30" i="4"/>
  <c r="HY30" i="4"/>
  <c r="IA30" i="4"/>
  <c r="IB30" i="4"/>
  <c r="IC30" i="4"/>
  <c r="ID30" i="4"/>
  <c r="IE30" i="4"/>
  <c r="IF30" i="4"/>
  <c r="JB30" i="4"/>
  <c r="JC30" i="4"/>
  <c r="JD30" i="4"/>
  <c r="JE30" i="4"/>
  <c r="JF30" i="4"/>
  <c r="JG30" i="4"/>
  <c r="JI30" i="4"/>
  <c r="JJ30" i="4"/>
  <c r="JK30" i="4"/>
  <c r="JL30" i="4"/>
  <c r="JM30" i="4"/>
  <c r="JN30" i="4"/>
  <c r="KJ30" i="4"/>
  <c r="KK30" i="4"/>
  <c r="KL30" i="4"/>
  <c r="KM30" i="4"/>
  <c r="KN30" i="4"/>
  <c r="KO30" i="4"/>
  <c r="KQ30" i="4"/>
  <c r="KR30" i="4"/>
  <c r="KS30" i="4"/>
  <c r="KT30" i="4"/>
  <c r="KU30" i="4"/>
  <c r="KV30" i="4"/>
  <c r="LR30" i="4"/>
  <c r="LS30" i="4"/>
  <c r="LT30" i="4"/>
  <c r="LU30" i="4"/>
  <c r="LV30" i="4"/>
  <c r="LW30" i="4"/>
  <c r="LY30" i="4"/>
  <c r="LZ30" i="4"/>
  <c r="MA30" i="4"/>
  <c r="MB30" i="4"/>
  <c r="MC30" i="4"/>
  <c r="MD30" i="4"/>
  <c r="MZ30" i="4"/>
  <c r="NA30" i="4"/>
  <c r="NB30" i="4"/>
  <c r="NC30" i="4"/>
  <c r="ND30" i="4"/>
  <c r="NE30" i="4"/>
  <c r="NG30" i="4"/>
  <c r="NH30" i="4"/>
  <c r="NI30" i="4"/>
  <c r="NJ30" i="4"/>
  <c r="NK30" i="4"/>
  <c r="NL30" i="4"/>
  <c r="OH30" i="4"/>
  <c r="OI30" i="4"/>
  <c r="OJ30" i="4"/>
  <c r="OK30" i="4"/>
  <c r="OL30" i="4"/>
  <c r="OM30" i="4"/>
  <c r="OO30" i="4"/>
  <c r="OP30" i="4"/>
  <c r="OQ30" i="4"/>
  <c r="OR30" i="4"/>
  <c r="OS30" i="4"/>
  <c r="OT30" i="4"/>
  <c r="PP30" i="4"/>
  <c r="PQ30" i="4"/>
  <c r="PR30" i="4"/>
  <c r="PS30" i="4"/>
  <c r="PT30" i="4"/>
  <c r="PU30" i="4"/>
  <c r="PW30" i="4"/>
  <c r="PX30" i="4"/>
  <c r="PY30" i="4"/>
  <c r="PZ30" i="4"/>
  <c r="QA30" i="4"/>
  <c r="QB30" i="4"/>
  <c r="QX30" i="4"/>
  <c r="QY30" i="4"/>
  <c r="QZ30" i="4"/>
  <c r="RA30" i="4"/>
  <c r="RB30" i="4"/>
  <c r="RC30" i="4"/>
  <c r="RE30" i="4"/>
  <c r="RF30" i="4"/>
  <c r="RG30" i="4"/>
  <c r="RH30" i="4"/>
  <c r="RI30" i="4"/>
  <c r="RJ30" i="4"/>
  <c r="SF30" i="4"/>
  <c r="SG30" i="4"/>
  <c r="SH30" i="4"/>
  <c r="SI30" i="4"/>
  <c r="SJ30" i="4"/>
  <c r="SK30" i="4"/>
  <c r="SM30" i="4"/>
  <c r="SN30" i="4"/>
  <c r="SO30" i="4"/>
  <c r="SP30" i="4"/>
  <c r="SQ30" i="4"/>
  <c r="SR30" i="4"/>
  <c r="ST30" i="4"/>
  <c r="SU30" i="4"/>
  <c r="SV30" i="4"/>
  <c r="TJ30" i="4" s="1"/>
  <c r="SW30" i="4"/>
  <c r="TK30" i="4" s="1"/>
  <c r="SX30" i="4"/>
  <c r="SY30" i="4"/>
  <c r="SZ30" i="4"/>
  <c r="TA30" i="4"/>
  <c r="TM30" i="4" s="1"/>
  <c r="TB30" i="4"/>
  <c r="TN30" i="4" s="1"/>
  <c r="TC30" i="4"/>
  <c r="TD30" i="4"/>
  <c r="TE30" i="4"/>
  <c r="TF30" i="4"/>
  <c r="TQ30" i="4" s="1"/>
  <c r="TG30" i="4"/>
  <c r="TR30" i="4" s="1"/>
  <c r="TH30" i="4"/>
  <c r="AM29" i="4"/>
  <c r="AN29" i="4"/>
  <c r="AO29" i="4"/>
  <c r="AP29" i="4"/>
  <c r="AQ29" i="4"/>
  <c r="AR29" i="4"/>
  <c r="AT29" i="4"/>
  <c r="AU29" i="4"/>
  <c r="AV29" i="4"/>
  <c r="BN29" i="4"/>
  <c r="BO29" i="4"/>
  <c r="BP29" i="4"/>
  <c r="BT29" i="4" s="1"/>
  <c r="BQ29" i="4"/>
  <c r="BR29" i="4"/>
  <c r="BS29" i="4"/>
  <c r="BU29" i="4"/>
  <c r="BV29" i="4"/>
  <c r="BW29" i="4"/>
  <c r="CO29" i="4"/>
  <c r="CP29" i="4"/>
  <c r="CQ29" i="4"/>
  <c r="CR29" i="4"/>
  <c r="CS29" i="4"/>
  <c r="CT29" i="4"/>
  <c r="CV29" i="4"/>
  <c r="CW29" i="4"/>
  <c r="CX29" i="4"/>
  <c r="DV29" i="4"/>
  <c r="DW29" i="4"/>
  <c r="DX29" i="4"/>
  <c r="DY29" i="4"/>
  <c r="DZ29" i="4"/>
  <c r="EA29" i="4"/>
  <c r="EC29" i="4"/>
  <c r="ED29" i="4"/>
  <c r="EE29" i="4"/>
  <c r="EF29" i="4"/>
  <c r="EG29" i="4"/>
  <c r="EH29" i="4"/>
  <c r="FD29" i="4"/>
  <c r="FE29" i="4"/>
  <c r="FF29" i="4"/>
  <c r="FG29" i="4"/>
  <c r="FH29" i="4"/>
  <c r="FI29" i="4"/>
  <c r="FK29" i="4"/>
  <c r="FL29" i="4"/>
  <c r="FM29" i="4"/>
  <c r="FN29" i="4"/>
  <c r="FO29" i="4"/>
  <c r="FP29" i="4"/>
  <c r="GL29" i="4"/>
  <c r="GM29" i="4"/>
  <c r="GN29" i="4"/>
  <c r="GO29" i="4"/>
  <c r="GP29" i="4"/>
  <c r="GQ29" i="4"/>
  <c r="GS29" i="4"/>
  <c r="GT29" i="4"/>
  <c r="GU29" i="4"/>
  <c r="GV29" i="4"/>
  <c r="GW29" i="4"/>
  <c r="GX29" i="4"/>
  <c r="HT29" i="4"/>
  <c r="HU29" i="4"/>
  <c r="HV29" i="4"/>
  <c r="HW29" i="4"/>
  <c r="HX29" i="4"/>
  <c r="HY29" i="4"/>
  <c r="IA29" i="4"/>
  <c r="IB29" i="4"/>
  <c r="IC29" i="4"/>
  <c r="ID29" i="4"/>
  <c r="IE29" i="4"/>
  <c r="IF29" i="4"/>
  <c r="JB29" i="4"/>
  <c r="JC29" i="4"/>
  <c r="JD29" i="4"/>
  <c r="JE29" i="4"/>
  <c r="JF29" i="4"/>
  <c r="JG29" i="4"/>
  <c r="JI29" i="4"/>
  <c r="JJ29" i="4"/>
  <c r="JK29" i="4"/>
  <c r="JL29" i="4"/>
  <c r="JM29" i="4"/>
  <c r="JN29" i="4"/>
  <c r="KJ29" i="4"/>
  <c r="KK29" i="4"/>
  <c r="KL29" i="4"/>
  <c r="KM29" i="4"/>
  <c r="KN29" i="4"/>
  <c r="KO29" i="4"/>
  <c r="KQ29" i="4"/>
  <c r="KR29" i="4"/>
  <c r="KS29" i="4"/>
  <c r="KT29" i="4"/>
  <c r="KU29" i="4"/>
  <c r="KV29" i="4"/>
  <c r="LR29" i="4"/>
  <c r="LS29" i="4"/>
  <c r="LT29" i="4"/>
  <c r="LU29" i="4"/>
  <c r="LV29" i="4"/>
  <c r="LW29" i="4"/>
  <c r="LY29" i="4"/>
  <c r="LZ29" i="4"/>
  <c r="MA29" i="4"/>
  <c r="MB29" i="4"/>
  <c r="MC29" i="4"/>
  <c r="MD29" i="4"/>
  <c r="MZ29" i="4"/>
  <c r="NA29" i="4"/>
  <c r="NB29" i="4"/>
  <c r="NC29" i="4"/>
  <c r="ND29" i="4"/>
  <c r="NE29" i="4"/>
  <c r="NG29" i="4"/>
  <c r="NH29" i="4"/>
  <c r="NI29" i="4"/>
  <c r="NJ29" i="4"/>
  <c r="NK29" i="4"/>
  <c r="NL29" i="4"/>
  <c r="OH29" i="4"/>
  <c r="OI29" i="4"/>
  <c r="OJ29" i="4"/>
  <c r="OK29" i="4"/>
  <c r="OL29" i="4"/>
  <c r="OM29" i="4"/>
  <c r="OO29" i="4"/>
  <c r="OP29" i="4"/>
  <c r="OQ29" i="4"/>
  <c r="OR29" i="4"/>
  <c r="OS29" i="4"/>
  <c r="OT29" i="4"/>
  <c r="PP29" i="4"/>
  <c r="PQ29" i="4"/>
  <c r="PR29" i="4"/>
  <c r="PS29" i="4"/>
  <c r="PT29" i="4"/>
  <c r="PU29" i="4"/>
  <c r="PW29" i="4"/>
  <c r="PX29" i="4"/>
  <c r="PY29" i="4"/>
  <c r="PZ29" i="4"/>
  <c r="QA29" i="4"/>
  <c r="QB29" i="4"/>
  <c r="QX29" i="4"/>
  <c r="QY29" i="4"/>
  <c r="QZ29" i="4"/>
  <c r="RA29" i="4"/>
  <c r="RB29" i="4"/>
  <c r="RC29" i="4"/>
  <c r="RE29" i="4"/>
  <c r="RF29" i="4"/>
  <c r="RG29" i="4"/>
  <c r="RH29" i="4"/>
  <c r="RI29" i="4"/>
  <c r="RJ29" i="4"/>
  <c r="SF29" i="4"/>
  <c r="SG29" i="4"/>
  <c r="SH29" i="4"/>
  <c r="SI29" i="4"/>
  <c r="SJ29" i="4"/>
  <c r="SK29" i="4"/>
  <c r="SM29" i="4"/>
  <c r="SN29" i="4"/>
  <c r="SO29" i="4"/>
  <c r="SP29" i="4"/>
  <c r="SQ29" i="4"/>
  <c r="SR29" i="4"/>
  <c r="ST29" i="4"/>
  <c r="SU29" i="4"/>
  <c r="SV29" i="4"/>
  <c r="TJ29" i="4" s="1"/>
  <c r="SW29" i="4"/>
  <c r="TK29" i="4" s="1"/>
  <c r="SX29" i="4"/>
  <c r="SY29" i="4"/>
  <c r="SZ29" i="4"/>
  <c r="TA29" i="4"/>
  <c r="TM29" i="4" s="1"/>
  <c r="TB29" i="4"/>
  <c r="TN29" i="4" s="1"/>
  <c r="TC29" i="4"/>
  <c r="TD29" i="4"/>
  <c r="TE29" i="4"/>
  <c r="TF29" i="4"/>
  <c r="TG29" i="4"/>
  <c r="TR29" i="4" s="1"/>
  <c r="TH29" i="4"/>
  <c r="AP11" i="27"/>
  <c r="AQ11" i="27"/>
  <c r="AR11" i="27"/>
  <c r="AS11" i="27"/>
  <c r="AU11" i="27"/>
  <c r="AV11" i="27"/>
  <c r="BS11" i="27"/>
  <c r="BT11" i="27"/>
  <c r="BU11" i="27"/>
  <c r="BV11" i="27"/>
  <c r="BX11" i="27"/>
  <c r="BY11" i="27"/>
  <c r="CV11" i="27"/>
  <c r="CW11" i="27"/>
  <c r="CX11" i="27"/>
  <c r="CY11" i="27"/>
  <c r="DA11" i="27"/>
  <c r="DB11" i="27"/>
  <c r="PW11" i="27"/>
  <c r="PX11" i="27"/>
  <c r="PY11" i="27"/>
  <c r="PZ11" i="27"/>
  <c r="QB11" i="27"/>
  <c r="QC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AP16" i="27"/>
  <c r="AQ16" i="27"/>
  <c r="AR16" i="27"/>
  <c r="AS16" i="27"/>
  <c r="AU16" i="27"/>
  <c r="AV16" i="27"/>
  <c r="BS16" i="27"/>
  <c r="BT16" i="27"/>
  <c r="BU16" i="27"/>
  <c r="BV16" i="27"/>
  <c r="BX16" i="27"/>
  <c r="BY16" i="27"/>
  <c r="CV16" i="27"/>
  <c r="CW16" i="27"/>
  <c r="CX16" i="27"/>
  <c r="CY16" i="27"/>
  <c r="DA16" i="27"/>
  <c r="DB16" i="27"/>
  <c r="PW16" i="27"/>
  <c r="PX16" i="27"/>
  <c r="PY16" i="27"/>
  <c r="PZ16" i="27"/>
  <c r="QB16" i="27"/>
  <c r="QC16" i="27"/>
  <c r="QE16" i="27"/>
  <c r="QF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QX16" i="27"/>
  <c r="AP17" i="27"/>
  <c r="AQ17" i="27"/>
  <c r="AR17" i="27"/>
  <c r="AS17" i="27"/>
  <c r="AU17" i="27"/>
  <c r="AV17" i="27"/>
  <c r="BS17" i="27"/>
  <c r="BT17" i="27"/>
  <c r="BU17" i="27"/>
  <c r="BV17" i="27"/>
  <c r="BX17" i="27"/>
  <c r="BY17" i="27"/>
  <c r="CV17" i="27"/>
  <c r="CW17" i="27"/>
  <c r="CX17" i="27"/>
  <c r="CY17" i="27"/>
  <c r="DA17" i="27"/>
  <c r="DB17" i="27"/>
  <c r="PW17" i="27"/>
  <c r="PX17" i="27"/>
  <c r="PY17" i="27"/>
  <c r="PZ17" i="27"/>
  <c r="QB17" i="27"/>
  <c r="QC17" i="27"/>
  <c r="QE17" i="27"/>
  <c r="QF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QX17" i="27"/>
  <c r="AP19" i="27"/>
  <c r="AQ19" i="27"/>
  <c r="AR19" i="27"/>
  <c r="AS19" i="27"/>
  <c r="AU19" i="27"/>
  <c r="AV19" i="27"/>
  <c r="BS19" i="27"/>
  <c r="BT19" i="27"/>
  <c r="BU19" i="27"/>
  <c r="BV19" i="27"/>
  <c r="BX19" i="27"/>
  <c r="BY19" i="27"/>
  <c r="CV19" i="27"/>
  <c r="CW19" i="27"/>
  <c r="CX19" i="27"/>
  <c r="CY19" i="27"/>
  <c r="DA19" i="27"/>
  <c r="DB19" i="27"/>
  <c r="PW19" i="27"/>
  <c r="PX19" i="27"/>
  <c r="PY19" i="27"/>
  <c r="PZ19" i="27"/>
  <c r="QB19" i="27"/>
  <c r="QC19" i="27"/>
  <c r="QE19" i="27"/>
  <c r="QF19" i="27"/>
  <c r="QG19" i="27"/>
  <c r="QH19" i="27"/>
  <c r="QI19" i="27"/>
  <c r="QJ19" i="27"/>
  <c r="QK19" i="27"/>
  <c r="QL19" i="27"/>
  <c r="QM19" i="27"/>
  <c r="QN19" i="27"/>
  <c r="QO19" i="27"/>
  <c r="QP19" i="27"/>
  <c r="QQ19" i="27"/>
  <c r="QR19" i="27"/>
  <c r="QS19" i="27"/>
  <c r="QT19" i="27"/>
  <c r="QU19" i="27"/>
  <c r="QV19" i="27"/>
  <c r="QW19" i="27"/>
  <c r="QX19" i="27"/>
  <c r="AP20" i="26"/>
  <c r="AQ20" i="26"/>
  <c r="AR20" i="26"/>
  <c r="AS20" i="26"/>
  <c r="AU20" i="26"/>
  <c r="AV20" i="26"/>
  <c r="BS20" i="26"/>
  <c r="BT20" i="26"/>
  <c r="BU20" i="26"/>
  <c r="BV20" i="26"/>
  <c r="BX20" i="26"/>
  <c r="BY20" i="26"/>
  <c r="CV20" i="26"/>
  <c r="CW20" i="26"/>
  <c r="CX20" i="26"/>
  <c r="CY20" i="26"/>
  <c r="DA20" i="26"/>
  <c r="DB20" i="26"/>
  <c r="PW20" i="26"/>
  <c r="PX20" i="26"/>
  <c r="PY20" i="26"/>
  <c r="PZ20" i="26"/>
  <c r="QB20" i="26"/>
  <c r="QC20" i="26"/>
  <c r="QE20" i="26"/>
  <c r="QF20" i="26"/>
  <c r="QG20" i="26"/>
  <c r="QH20" i="26"/>
  <c r="QI20" i="26"/>
  <c r="QJ20" i="26"/>
  <c r="QK20" i="26"/>
  <c r="QL20" i="26"/>
  <c r="QM20" i="26"/>
  <c r="QN20" i="26"/>
  <c r="QO20" i="26"/>
  <c r="QP20" i="26"/>
  <c r="QQ20" i="26"/>
  <c r="QR20" i="26"/>
  <c r="QS20" i="26"/>
  <c r="QT20" i="26"/>
  <c r="QU20" i="26"/>
  <c r="QV20" i="26"/>
  <c r="QW20" i="26"/>
  <c r="QX20" i="26"/>
  <c r="AP18" i="26"/>
  <c r="AQ18" i="26"/>
  <c r="AR18" i="26"/>
  <c r="AS18" i="26"/>
  <c r="AU18" i="26"/>
  <c r="AV18" i="26"/>
  <c r="BS18" i="26"/>
  <c r="BT18" i="26"/>
  <c r="BU18" i="26"/>
  <c r="BV18" i="26"/>
  <c r="BX18" i="26"/>
  <c r="BY18" i="26"/>
  <c r="CV18" i="26"/>
  <c r="CW18" i="26"/>
  <c r="CX18" i="26"/>
  <c r="PW18" i="26"/>
  <c r="PX18" i="26"/>
  <c r="PY18" i="26"/>
  <c r="PZ18" i="26"/>
  <c r="QB18" i="26"/>
  <c r="QC18" i="26"/>
  <c r="QE18" i="26"/>
  <c r="QF18" i="26"/>
  <c r="QG18" i="26"/>
  <c r="QH18" i="26"/>
  <c r="QI18" i="26"/>
  <c r="QJ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QX18" i="26"/>
  <c r="AP16" i="26"/>
  <c r="AQ16" i="26"/>
  <c r="AR16" i="26"/>
  <c r="AS16" i="26"/>
  <c r="AU16" i="26"/>
  <c r="AV16" i="26"/>
  <c r="BS16" i="26"/>
  <c r="BT16" i="26"/>
  <c r="BU16" i="26"/>
  <c r="BV16" i="26"/>
  <c r="BX16" i="26"/>
  <c r="BY16" i="26"/>
  <c r="CV16" i="26"/>
  <c r="CW16" i="26"/>
  <c r="CX16" i="26"/>
  <c r="CY16" i="26"/>
  <c r="DA16" i="26"/>
  <c r="DB16" i="26"/>
  <c r="PW16" i="26"/>
  <c r="PX16" i="26"/>
  <c r="PY16" i="26"/>
  <c r="PZ16" i="26"/>
  <c r="QB16" i="26"/>
  <c r="QC16" i="26"/>
  <c r="QE16" i="26"/>
  <c r="QF16" i="26"/>
  <c r="QG16" i="26"/>
  <c r="QH16" i="26"/>
  <c r="QI16" i="26"/>
  <c r="QJ16" i="26"/>
  <c r="QK16" i="26"/>
  <c r="QL16" i="26"/>
  <c r="QM16" i="26"/>
  <c r="QN16" i="26"/>
  <c r="QO16" i="26"/>
  <c r="QP16" i="26"/>
  <c r="QQ16" i="26"/>
  <c r="QR16" i="26"/>
  <c r="QS16" i="26"/>
  <c r="QT16" i="26"/>
  <c r="QU16" i="26"/>
  <c r="QV16" i="26"/>
  <c r="QW16" i="26"/>
  <c r="QX16" i="26"/>
  <c r="AP13" i="26"/>
  <c r="AQ13" i="26"/>
  <c r="AR13" i="26"/>
  <c r="AS13" i="26"/>
  <c r="AU13" i="26"/>
  <c r="AV13" i="26"/>
  <c r="BS13" i="26"/>
  <c r="BT13" i="26"/>
  <c r="BU13" i="26"/>
  <c r="BV13" i="26"/>
  <c r="BX13" i="26"/>
  <c r="BY13" i="26"/>
  <c r="CV13" i="26"/>
  <c r="CW13" i="26"/>
  <c r="CX13" i="26"/>
  <c r="CY13" i="26"/>
  <c r="DA13" i="26"/>
  <c r="DB13" i="26"/>
  <c r="PW13" i="26"/>
  <c r="PX13" i="26"/>
  <c r="PY13" i="26"/>
  <c r="PZ13" i="26"/>
  <c r="QB13" i="26"/>
  <c r="QC13" i="26"/>
  <c r="QE13" i="26"/>
  <c r="QF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QX13" i="26"/>
  <c r="AP37" i="19"/>
  <c r="AQ37" i="19"/>
  <c r="AR37" i="19"/>
  <c r="AS37" i="19"/>
  <c r="AU37" i="19"/>
  <c r="AV37" i="19"/>
  <c r="BS37" i="19"/>
  <c r="BT37" i="19"/>
  <c r="BU37" i="19"/>
  <c r="BV37" i="19"/>
  <c r="BX37" i="19"/>
  <c r="BY37" i="19"/>
  <c r="CV37" i="19"/>
  <c r="CW37" i="19"/>
  <c r="CX37" i="19"/>
  <c r="CY37" i="19"/>
  <c r="DA37" i="19"/>
  <c r="DB37" i="19"/>
  <c r="PW37" i="19"/>
  <c r="PX37" i="19"/>
  <c r="PY37" i="19"/>
  <c r="PZ37" i="19"/>
  <c r="QB37" i="19"/>
  <c r="QC37" i="19"/>
  <c r="QE37" i="19"/>
  <c r="QF37" i="19"/>
  <c r="QG37" i="19"/>
  <c r="QH37" i="19"/>
  <c r="QI37" i="19"/>
  <c r="QJ37" i="19"/>
  <c r="QK37" i="19"/>
  <c r="QL37" i="19"/>
  <c r="QM37" i="19"/>
  <c r="QN37" i="19"/>
  <c r="QO37" i="19"/>
  <c r="QP37" i="19"/>
  <c r="QQ37" i="19"/>
  <c r="QR37" i="19"/>
  <c r="QS37" i="19"/>
  <c r="QT37" i="19"/>
  <c r="QU37" i="19"/>
  <c r="QV37" i="19"/>
  <c r="QW37" i="19"/>
  <c r="QX37" i="19"/>
  <c r="AP35" i="19"/>
  <c r="AQ35" i="19"/>
  <c r="AR35" i="19"/>
  <c r="AS35" i="19"/>
  <c r="AU35" i="19"/>
  <c r="AV35" i="19"/>
  <c r="BS35" i="19"/>
  <c r="BT35" i="19"/>
  <c r="BU35" i="19"/>
  <c r="BV35" i="19"/>
  <c r="BX35" i="19"/>
  <c r="BY35" i="19"/>
  <c r="CV35" i="19"/>
  <c r="CW35" i="19"/>
  <c r="CX35" i="19"/>
  <c r="CY35" i="19"/>
  <c r="DA35" i="19"/>
  <c r="DB35" i="19"/>
  <c r="PW35" i="19"/>
  <c r="PX35" i="19"/>
  <c r="QD35" i="19" s="1"/>
  <c r="PY35" i="19"/>
  <c r="PZ35" i="19"/>
  <c r="QB35" i="19"/>
  <c r="QC35" i="19"/>
  <c r="QE35" i="19"/>
  <c r="QF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X35" i="19"/>
  <c r="AP34" i="19"/>
  <c r="AQ34" i="19"/>
  <c r="AR34" i="19"/>
  <c r="AS34" i="19"/>
  <c r="AU34" i="19"/>
  <c r="AV34" i="19"/>
  <c r="BS34" i="19"/>
  <c r="BT34" i="19"/>
  <c r="BU34" i="19"/>
  <c r="BV34" i="19"/>
  <c r="BX34" i="19"/>
  <c r="BY34" i="19"/>
  <c r="CV34" i="19"/>
  <c r="CW34" i="19"/>
  <c r="CX34" i="19"/>
  <c r="CY34" i="19"/>
  <c r="DA34" i="19"/>
  <c r="DB34" i="19"/>
  <c r="PW34" i="19"/>
  <c r="PX34" i="19"/>
  <c r="PY34" i="19"/>
  <c r="PZ34" i="19"/>
  <c r="QB34" i="19"/>
  <c r="QC34" i="19"/>
  <c r="QE34" i="19"/>
  <c r="QF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QX34" i="19"/>
  <c r="AP24" i="19"/>
  <c r="AQ24" i="19"/>
  <c r="AR24" i="19"/>
  <c r="AS24" i="19"/>
  <c r="AU24" i="19"/>
  <c r="AV24" i="19"/>
  <c r="BS24" i="19"/>
  <c r="BT24" i="19"/>
  <c r="BU24" i="19"/>
  <c r="BV24" i="19"/>
  <c r="BX24" i="19"/>
  <c r="BY24" i="19"/>
  <c r="CV24" i="19"/>
  <c r="CW24" i="19"/>
  <c r="CX24" i="19"/>
  <c r="CY24" i="19"/>
  <c r="DA24" i="19"/>
  <c r="DB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AP31" i="19"/>
  <c r="AQ31" i="19"/>
  <c r="AR31" i="19"/>
  <c r="AS31" i="19"/>
  <c r="AU31" i="19"/>
  <c r="AV31" i="19"/>
  <c r="BS31" i="19"/>
  <c r="BT31" i="19"/>
  <c r="BU31" i="19"/>
  <c r="BV31" i="19"/>
  <c r="BX31" i="19"/>
  <c r="BY31" i="19"/>
  <c r="CV31" i="19"/>
  <c r="CW31" i="19"/>
  <c r="CX31" i="19"/>
  <c r="CY31" i="19"/>
  <c r="DA31" i="19"/>
  <c r="DB31" i="19"/>
  <c r="PW31" i="19"/>
  <c r="PX31" i="19"/>
  <c r="PY31" i="19"/>
  <c r="PZ31" i="19"/>
  <c r="QB31" i="19"/>
  <c r="QC31" i="19"/>
  <c r="QE31" i="19"/>
  <c r="QF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OU26" i="22" l="1"/>
  <c r="NM32" i="22"/>
  <c r="PB16" i="27"/>
  <c r="PB20" i="27"/>
  <c r="EH6" i="26"/>
  <c r="EH10" i="26"/>
  <c r="EH14" i="26"/>
  <c r="EH18" i="26"/>
  <c r="FJ4" i="26"/>
  <c r="FJ7" i="26"/>
  <c r="FJ12" i="26"/>
  <c r="FJ16" i="26"/>
  <c r="FJ20" i="26"/>
  <c r="GL6" i="26"/>
  <c r="GL10" i="26"/>
  <c r="GL14" i="26"/>
  <c r="GL18" i="26"/>
  <c r="HN4" i="26"/>
  <c r="HN7" i="26"/>
  <c r="HN12" i="26"/>
  <c r="HN16" i="26"/>
  <c r="HN20" i="26"/>
  <c r="IP6" i="26"/>
  <c r="IP10" i="26"/>
  <c r="IP14" i="26"/>
  <c r="IP18" i="26"/>
  <c r="JR4" i="26"/>
  <c r="JR7" i="26"/>
  <c r="JR12" i="26"/>
  <c r="JR16" i="26"/>
  <c r="JR20" i="26"/>
  <c r="KT6" i="26"/>
  <c r="KT10" i="26"/>
  <c r="KT14" i="26"/>
  <c r="KT18" i="26"/>
  <c r="LV4" i="26"/>
  <c r="LV7" i="26"/>
  <c r="LV12" i="26"/>
  <c r="LV16" i="26"/>
  <c r="LV20" i="26"/>
  <c r="MX6" i="26"/>
  <c r="MX10" i="26"/>
  <c r="MX14" i="26"/>
  <c r="MX18" i="26"/>
  <c r="NZ4" i="26"/>
  <c r="NZ7" i="26"/>
  <c r="NZ12" i="26"/>
  <c r="NZ16" i="26"/>
  <c r="EH7" i="19"/>
  <c r="EH11" i="19"/>
  <c r="EH15" i="19"/>
  <c r="EH19" i="19"/>
  <c r="EH23" i="19"/>
  <c r="EH31" i="19"/>
  <c r="EH35" i="19"/>
  <c r="EH39" i="19"/>
  <c r="FJ6" i="19"/>
  <c r="FJ10" i="19"/>
  <c r="FJ14" i="19"/>
  <c r="FJ18" i="19"/>
  <c r="FJ22" i="19"/>
  <c r="FJ26" i="19"/>
  <c r="FJ30" i="19"/>
  <c r="FJ34" i="19"/>
  <c r="FJ38" i="19"/>
  <c r="GL5" i="19"/>
  <c r="GL9" i="19"/>
  <c r="GL13" i="19"/>
  <c r="GL17" i="19"/>
  <c r="GL21" i="19"/>
  <c r="GL25" i="19"/>
  <c r="GL29" i="19"/>
  <c r="GL33" i="19"/>
  <c r="GL37" i="19"/>
  <c r="HN4" i="19"/>
  <c r="HN8" i="19"/>
  <c r="HN12" i="19"/>
  <c r="HN16" i="19"/>
  <c r="HN20" i="19"/>
  <c r="HN24" i="19"/>
  <c r="HN28" i="19"/>
  <c r="HN32" i="19"/>
  <c r="HN36" i="19"/>
  <c r="HN40" i="19"/>
  <c r="IP7" i="19"/>
  <c r="IP11" i="19"/>
  <c r="IP15" i="19"/>
  <c r="IP19" i="19"/>
  <c r="IP23" i="19"/>
  <c r="IP27" i="19"/>
  <c r="IP31" i="19"/>
  <c r="IP35" i="19"/>
  <c r="IP39" i="19"/>
  <c r="JR6" i="19"/>
  <c r="JR10" i="19"/>
  <c r="JR14" i="19"/>
  <c r="JR18" i="19"/>
  <c r="JR22" i="19"/>
  <c r="JR26" i="19"/>
  <c r="JR30" i="19"/>
  <c r="JR34" i="19"/>
  <c r="JR38" i="19"/>
  <c r="KT5" i="19"/>
  <c r="KT9" i="19"/>
  <c r="KT13" i="19"/>
  <c r="KT17" i="19"/>
  <c r="KT21" i="19"/>
  <c r="KT25" i="19"/>
  <c r="KT29" i="19"/>
  <c r="KT33" i="19"/>
  <c r="KT37" i="19"/>
  <c r="LV4" i="19"/>
  <c r="LV8" i="19"/>
  <c r="LV12" i="19"/>
  <c r="LV16" i="19"/>
  <c r="LV20" i="19"/>
  <c r="LV24" i="19"/>
  <c r="LV28" i="19"/>
  <c r="LV32" i="19"/>
  <c r="NZ30" i="19"/>
  <c r="NZ34" i="19"/>
  <c r="NZ38" i="19"/>
  <c r="PB5" i="19"/>
  <c r="PB9" i="19"/>
  <c r="PB13" i="19"/>
  <c r="PB17" i="19"/>
  <c r="PB21" i="19"/>
  <c r="PB25" i="19"/>
  <c r="PB29" i="19"/>
  <c r="PB33" i="19"/>
  <c r="F35" i="19"/>
  <c r="EH27" i="19"/>
  <c r="EH6" i="19"/>
  <c r="EH10" i="19"/>
  <c r="EH14" i="19"/>
  <c r="EH18" i="19"/>
  <c r="EH22" i="19"/>
  <c r="EH26" i="19"/>
  <c r="EH30" i="19"/>
  <c r="EH34" i="19"/>
  <c r="EH38" i="19"/>
  <c r="FJ5" i="19"/>
  <c r="FJ9" i="19"/>
  <c r="FJ13" i="19"/>
  <c r="FJ17" i="19"/>
  <c r="FJ21" i="19"/>
  <c r="FJ25" i="19"/>
  <c r="FJ29" i="19"/>
  <c r="FJ33" i="19"/>
  <c r="FJ37" i="19"/>
  <c r="GL4" i="19"/>
  <c r="GL8" i="19"/>
  <c r="GL12" i="19"/>
  <c r="GL16" i="19"/>
  <c r="GL20" i="19"/>
  <c r="GL24" i="19"/>
  <c r="GL28" i="19"/>
  <c r="GL32" i="19"/>
  <c r="GL36" i="19"/>
  <c r="GL40" i="19"/>
  <c r="HN7" i="19"/>
  <c r="HN11" i="19"/>
  <c r="HN15" i="19"/>
  <c r="G19" i="27"/>
  <c r="EH5" i="26"/>
  <c r="EH9" i="26"/>
  <c r="EH13" i="26"/>
  <c r="EH17" i="26"/>
  <c r="EH21" i="26"/>
  <c r="FJ8" i="26"/>
  <c r="FJ11" i="26"/>
  <c r="FJ15" i="26"/>
  <c r="FJ19" i="26"/>
  <c r="GL5" i="26"/>
  <c r="GL9" i="26"/>
  <c r="GL13" i="26"/>
  <c r="GL17" i="26"/>
  <c r="GL21" i="26"/>
  <c r="HN8" i="26"/>
  <c r="HN11" i="26"/>
  <c r="HN15" i="26"/>
  <c r="HN19" i="26"/>
  <c r="IP5" i="26"/>
  <c r="IP9" i="26"/>
  <c r="IP13" i="26"/>
  <c r="IP17" i="26"/>
  <c r="IP21" i="26"/>
  <c r="JR8" i="26"/>
  <c r="JR11" i="26"/>
  <c r="JR15" i="26"/>
  <c r="JR19" i="26"/>
  <c r="KT5" i="26"/>
  <c r="KT9" i="26"/>
  <c r="KT13" i="26"/>
  <c r="KT17" i="26"/>
  <c r="KT21" i="26"/>
  <c r="PB20" i="26"/>
  <c r="F32" i="4"/>
  <c r="G24" i="19"/>
  <c r="F24" i="19"/>
  <c r="G35" i="19"/>
  <c r="G34" i="19"/>
  <c r="HN19" i="19"/>
  <c r="HN23" i="19"/>
  <c r="HN27" i="19"/>
  <c r="HN31" i="19"/>
  <c r="HN35" i="19"/>
  <c r="HN39" i="19"/>
  <c r="IP6" i="19"/>
  <c r="IP10" i="19"/>
  <c r="IP14" i="19"/>
  <c r="IP18" i="19"/>
  <c r="IP22" i="19"/>
  <c r="IP26" i="19"/>
  <c r="IP30" i="19"/>
  <c r="IP34" i="19"/>
  <c r="IP38" i="19"/>
  <c r="JR5" i="19"/>
  <c r="JR9" i="19"/>
  <c r="JR13" i="19"/>
  <c r="JR17" i="19"/>
  <c r="JR21" i="19"/>
  <c r="JR25" i="19"/>
  <c r="JR29" i="19"/>
  <c r="JR33" i="19"/>
  <c r="JR37" i="19"/>
  <c r="KT4" i="19"/>
  <c r="KT8" i="19"/>
  <c r="KT12" i="19"/>
  <c r="KT16" i="19"/>
  <c r="KT20" i="19"/>
  <c r="KT24" i="19"/>
  <c r="KT28" i="19"/>
  <c r="KT32" i="19"/>
  <c r="KT36" i="19"/>
  <c r="KT40" i="19"/>
  <c r="LV7" i="19"/>
  <c r="LV11" i="19"/>
  <c r="LV15" i="19"/>
  <c r="LV19" i="19"/>
  <c r="LV23" i="19"/>
  <c r="LV27" i="19"/>
  <c r="LV31" i="19"/>
  <c r="LV35" i="19"/>
  <c r="LV39" i="19"/>
  <c r="MX6" i="19"/>
  <c r="MX10" i="19"/>
  <c r="MX14" i="19"/>
  <c r="MX18" i="19"/>
  <c r="MX22" i="19"/>
  <c r="MX26" i="19"/>
  <c r="G31" i="19"/>
  <c r="F31" i="19"/>
  <c r="F34" i="19"/>
  <c r="G37" i="19"/>
  <c r="F37" i="19"/>
  <c r="F19" i="27"/>
  <c r="G16" i="27"/>
  <c r="F16" i="27"/>
  <c r="NZ20" i="27"/>
  <c r="G17" i="27"/>
  <c r="G11" i="27"/>
  <c r="F17" i="27"/>
  <c r="F11" i="27"/>
  <c r="GL16" i="27"/>
  <c r="GL20" i="27"/>
  <c r="HN11" i="27"/>
  <c r="HN15" i="27"/>
  <c r="HN19" i="27"/>
  <c r="IP6" i="27"/>
  <c r="IP10" i="27"/>
  <c r="IP14" i="27"/>
  <c r="IP18" i="27"/>
  <c r="JR5" i="27"/>
  <c r="JR9" i="27"/>
  <c r="JR13" i="27"/>
  <c r="JR17" i="27"/>
  <c r="KT4" i="27"/>
  <c r="KT8" i="27"/>
  <c r="KT12" i="27"/>
  <c r="KT16" i="27"/>
  <c r="KT20" i="27"/>
  <c r="LV7" i="27"/>
  <c r="LV11" i="27"/>
  <c r="LV15" i="27"/>
  <c r="LV19" i="27"/>
  <c r="MX6" i="27"/>
  <c r="MX10" i="27"/>
  <c r="MX14" i="27"/>
  <c r="MX18" i="27"/>
  <c r="NZ5" i="27"/>
  <c r="NZ9" i="27"/>
  <c r="NZ13" i="27"/>
  <c r="NZ17" i="27"/>
  <c r="PB4" i="27"/>
  <c r="PB8" i="27"/>
  <c r="PB12" i="27"/>
  <c r="G16" i="26"/>
  <c r="G20" i="26"/>
  <c r="NZ20" i="26"/>
  <c r="PB6" i="26"/>
  <c r="F16" i="26"/>
  <c r="F20" i="26"/>
  <c r="LV8" i="26"/>
  <c r="LV11" i="26"/>
  <c r="LV15" i="26"/>
  <c r="LV19" i="26"/>
  <c r="MX5" i="26"/>
  <c r="MX9" i="26"/>
  <c r="MX13" i="26"/>
  <c r="MX17" i="26"/>
  <c r="MX21" i="26"/>
  <c r="NZ8" i="26"/>
  <c r="NZ11" i="26"/>
  <c r="NZ15" i="26"/>
  <c r="NZ19" i="26"/>
  <c r="PB9" i="26"/>
  <c r="PB13" i="26"/>
  <c r="PB17" i="26"/>
  <c r="PB21" i="26"/>
  <c r="G13" i="26"/>
  <c r="G18" i="26"/>
  <c r="F13" i="26"/>
  <c r="F18" i="26"/>
  <c r="F9" i="22"/>
  <c r="G20" i="22"/>
  <c r="F31" i="22"/>
  <c r="G30" i="22"/>
  <c r="F33" i="22"/>
  <c r="G32" i="22"/>
  <c r="F20" i="22"/>
  <c r="G23" i="22"/>
  <c r="F30" i="22"/>
  <c r="G27" i="22"/>
  <c r="F32" i="22"/>
  <c r="F23" i="22"/>
  <c r="G25" i="22"/>
  <c r="F27" i="22"/>
  <c r="G26" i="22"/>
  <c r="RD32" i="22"/>
  <c r="RK32" i="22" s="1"/>
  <c r="LX32" i="22"/>
  <c r="ME32" i="22" s="1"/>
  <c r="GR32" i="22"/>
  <c r="G9" i="22"/>
  <c r="F25" i="22"/>
  <c r="G31" i="22"/>
  <c r="F26" i="22"/>
  <c r="G33" i="22"/>
  <c r="CY32" i="22"/>
  <c r="HZ27" i="22"/>
  <c r="IG27" i="22" s="1"/>
  <c r="NF26" i="22"/>
  <c r="NM26" i="22" s="1"/>
  <c r="G29" i="4"/>
  <c r="G30" i="4"/>
  <c r="F29" i="4"/>
  <c r="F30" i="4"/>
  <c r="G32" i="4"/>
  <c r="SL32" i="4"/>
  <c r="SS32" i="4" s="1"/>
  <c r="LV36" i="19"/>
  <c r="LV40" i="19"/>
  <c r="MX7" i="19"/>
  <c r="MX11" i="19"/>
  <c r="MX15" i="19"/>
  <c r="MX19" i="19"/>
  <c r="MX23" i="19"/>
  <c r="MX27" i="19"/>
  <c r="MX31" i="19"/>
  <c r="MX35" i="19"/>
  <c r="MX39" i="19"/>
  <c r="NZ6" i="19"/>
  <c r="NZ10" i="19"/>
  <c r="NZ14" i="19"/>
  <c r="NZ18" i="19"/>
  <c r="NZ22" i="19"/>
  <c r="NZ26" i="19"/>
  <c r="MX30" i="19"/>
  <c r="PB39" i="19"/>
  <c r="PB37" i="19"/>
  <c r="MX34" i="19"/>
  <c r="MX38" i="19"/>
  <c r="NZ5" i="19"/>
  <c r="NZ9" i="19"/>
  <c r="NZ13" i="19"/>
  <c r="NZ17" i="19"/>
  <c r="NZ21" i="19"/>
  <c r="NZ25" i="19"/>
  <c r="NZ29" i="19"/>
  <c r="NZ33" i="19"/>
  <c r="NZ37" i="19"/>
  <c r="PB4" i="19"/>
  <c r="PB8" i="19"/>
  <c r="PB12" i="19"/>
  <c r="PB16" i="19"/>
  <c r="PB20" i="19"/>
  <c r="PB24" i="19"/>
  <c r="PB28" i="19"/>
  <c r="PB32" i="19"/>
  <c r="PB36" i="19"/>
  <c r="PB40" i="19"/>
  <c r="EH6" i="27"/>
  <c r="EH10" i="27"/>
  <c r="EH14" i="27"/>
  <c r="EH18" i="27"/>
  <c r="FJ5" i="27"/>
  <c r="FJ9" i="27"/>
  <c r="FJ13" i="27"/>
  <c r="FJ17" i="27"/>
  <c r="GL4" i="27"/>
  <c r="GL8" i="27"/>
  <c r="GL12" i="27"/>
  <c r="HN7" i="27"/>
  <c r="EH5" i="27"/>
  <c r="EH9" i="27"/>
  <c r="EH13" i="27"/>
  <c r="EH17" i="27"/>
  <c r="FJ4" i="27"/>
  <c r="FJ8" i="27"/>
  <c r="FJ12" i="27"/>
  <c r="FJ16" i="27"/>
  <c r="FJ20" i="27"/>
  <c r="GL7" i="27"/>
  <c r="GL11" i="27"/>
  <c r="GL15" i="27"/>
  <c r="GL19" i="27"/>
  <c r="HN6" i="27"/>
  <c r="HN10" i="27"/>
  <c r="HN14" i="27"/>
  <c r="HN18" i="27"/>
  <c r="IP5" i="27"/>
  <c r="IP9" i="27"/>
  <c r="IP13" i="27"/>
  <c r="IP17" i="27"/>
  <c r="JR4" i="27"/>
  <c r="JR8" i="27"/>
  <c r="JR12" i="27"/>
  <c r="JR16" i="27"/>
  <c r="JR20" i="27"/>
  <c r="KT7" i="27"/>
  <c r="KT11" i="27"/>
  <c r="KT15" i="27"/>
  <c r="KT19" i="27"/>
  <c r="LV6" i="27"/>
  <c r="LV10" i="27"/>
  <c r="LV14" i="27"/>
  <c r="LV18" i="27"/>
  <c r="MX5" i="27"/>
  <c r="MX9" i="27"/>
  <c r="MX13" i="27"/>
  <c r="MX17" i="27"/>
  <c r="NZ18" i="27"/>
  <c r="PB5" i="27"/>
  <c r="PB9" i="27"/>
  <c r="PB10" i="26"/>
  <c r="BW16" i="26"/>
  <c r="BW13" i="26"/>
  <c r="AT13" i="26"/>
  <c r="AT18" i="26"/>
  <c r="PB8" i="26"/>
  <c r="PB11" i="26"/>
  <c r="PB15" i="26"/>
  <c r="PB19" i="26"/>
  <c r="PB14" i="26"/>
  <c r="BX33" i="22"/>
  <c r="EH5" i="19"/>
  <c r="EH9" i="19"/>
  <c r="EH13" i="19"/>
  <c r="EH17" i="19"/>
  <c r="EH21" i="19"/>
  <c r="EH25" i="19"/>
  <c r="EH33" i="19"/>
  <c r="EH37" i="19"/>
  <c r="FJ4" i="19"/>
  <c r="FJ8" i="19"/>
  <c r="FJ12" i="19"/>
  <c r="FJ16" i="19"/>
  <c r="FJ20" i="19"/>
  <c r="FJ24" i="19"/>
  <c r="FJ28" i="19"/>
  <c r="FJ32" i="19"/>
  <c r="EH29" i="19"/>
  <c r="AT31" i="19"/>
  <c r="EH4" i="19"/>
  <c r="EH8" i="19"/>
  <c r="EH12" i="19"/>
  <c r="EH16" i="19"/>
  <c r="EH20" i="19"/>
  <c r="EH24" i="19"/>
  <c r="EH28" i="19"/>
  <c r="EH32" i="19"/>
  <c r="EH36" i="19"/>
  <c r="EH40" i="19"/>
  <c r="FJ7" i="19"/>
  <c r="FJ11" i="19"/>
  <c r="FJ15" i="19"/>
  <c r="FJ19" i="19"/>
  <c r="FJ23" i="19"/>
  <c r="FJ27" i="19"/>
  <c r="FJ31" i="19"/>
  <c r="FJ36" i="19"/>
  <c r="FJ40" i="19"/>
  <c r="GL7" i="19"/>
  <c r="GL11" i="19"/>
  <c r="GL15" i="19"/>
  <c r="GL19" i="19"/>
  <c r="GL23" i="19"/>
  <c r="GL27" i="19"/>
  <c r="GL31" i="19"/>
  <c r="GL35" i="19"/>
  <c r="GL39" i="19"/>
  <c r="HN6" i="19"/>
  <c r="HN10" i="19"/>
  <c r="HN14" i="19"/>
  <c r="HN18" i="19"/>
  <c r="HN22" i="19"/>
  <c r="HN26" i="19"/>
  <c r="HN30" i="19"/>
  <c r="HN34" i="19"/>
  <c r="HN38" i="19"/>
  <c r="IP5" i="19"/>
  <c r="IP9" i="19"/>
  <c r="IP13" i="19"/>
  <c r="IP17" i="19"/>
  <c r="IP21" i="19"/>
  <c r="IP25" i="19"/>
  <c r="IP29" i="19"/>
  <c r="IP33" i="19"/>
  <c r="IP37" i="19"/>
  <c r="JR4" i="19"/>
  <c r="JR8" i="19"/>
  <c r="JR12" i="19"/>
  <c r="JR16" i="19"/>
  <c r="JR20" i="19"/>
  <c r="JR24" i="19"/>
  <c r="JR28" i="19"/>
  <c r="JR32" i="19"/>
  <c r="JR36" i="19"/>
  <c r="JR40" i="19"/>
  <c r="KT7" i="19"/>
  <c r="KT11" i="19"/>
  <c r="KT15" i="19"/>
  <c r="KT19" i="19"/>
  <c r="KT23" i="19"/>
  <c r="KT27" i="19"/>
  <c r="KT31" i="19"/>
  <c r="KT35" i="19"/>
  <c r="KT39" i="19"/>
  <c r="LV6" i="19"/>
  <c r="LV10" i="19"/>
  <c r="LV14" i="19"/>
  <c r="LV18" i="19"/>
  <c r="LV22" i="19"/>
  <c r="LV26" i="19"/>
  <c r="LV30" i="19"/>
  <c r="LV34" i="19"/>
  <c r="LV38" i="19"/>
  <c r="MX5" i="19"/>
  <c r="MX9" i="19"/>
  <c r="MX13" i="19"/>
  <c r="MX17" i="19"/>
  <c r="MX21" i="19"/>
  <c r="MX25" i="19"/>
  <c r="MX29" i="19"/>
  <c r="MX33" i="19"/>
  <c r="MX37" i="19"/>
  <c r="NZ4" i="19"/>
  <c r="NZ8" i="19"/>
  <c r="NZ12" i="19"/>
  <c r="NZ16" i="19"/>
  <c r="NZ20" i="19"/>
  <c r="NZ24" i="19"/>
  <c r="NZ28" i="19"/>
  <c r="NZ32" i="19"/>
  <c r="NZ36" i="19"/>
  <c r="NZ40" i="19"/>
  <c r="PB7" i="19"/>
  <c r="PB11" i="19"/>
  <c r="PB15" i="19"/>
  <c r="PB19" i="19"/>
  <c r="PB23" i="19"/>
  <c r="PB27" i="19"/>
  <c r="PB31" i="19"/>
  <c r="PB35" i="19"/>
  <c r="FJ35" i="19"/>
  <c r="FJ39" i="19"/>
  <c r="GL6" i="19"/>
  <c r="GL10" i="19"/>
  <c r="GL14" i="19"/>
  <c r="GL18" i="19"/>
  <c r="GL22" i="19"/>
  <c r="GL26" i="19"/>
  <c r="GL30" i="19"/>
  <c r="GL34" i="19"/>
  <c r="GL38" i="19"/>
  <c r="HN5" i="19"/>
  <c r="HN9" i="19"/>
  <c r="HN13" i="19"/>
  <c r="HN17" i="19"/>
  <c r="HN21" i="19"/>
  <c r="HN25" i="19"/>
  <c r="HN29" i="19"/>
  <c r="HN33" i="19"/>
  <c r="HN37" i="19"/>
  <c r="IP4" i="19"/>
  <c r="IP8" i="19"/>
  <c r="IP12" i="19"/>
  <c r="IP16" i="19"/>
  <c r="IP20" i="19"/>
  <c r="IP24" i="19"/>
  <c r="IP28" i="19"/>
  <c r="IP32" i="19"/>
  <c r="IP36" i="19"/>
  <c r="IP40" i="19"/>
  <c r="JR7" i="19"/>
  <c r="JR11" i="19"/>
  <c r="JR15" i="19"/>
  <c r="JR19" i="19"/>
  <c r="JR23" i="19"/>
  <c r="JR27" i="19"/>
  <c r="JR31" i="19"/>
  <c r="JR35" i="19"/>
  <c r="JR39" i="19"/>
  <c r="KT6" i="19"/>
  <c r="KT10" i="19"/>
  <c r="KT14" i="19"/>
  <c r="KT18" i="19"/>
  <c r="KT22" i="19"/>
  <c r="KT26" i="19"/>
  <c r="KT30" i="19"/>
  <c r="KT34" i="19"/>
  <c r="KT38" i="19"/>
  <c r="LV5" i="19"/>
  <c r="LV9" i="19"/>
  <c r="LV13" i="19"/>
  <c r="LV17" i="19"/>
  <c r="LV21" i="19"/>
  <c r="LV25" i="19"/>
  <c r="LV29" i="19"/>
  <c r="LV33" i="19"/>
  <c r="LV37" i="19"/>
  <c r="MX4" i="19"/>
  <c r="MX8" i="19"/>
  <c r="MX12" i="19"/>
  <c r="MX16" i="19"/>
  <c r="MX20" i="19"/>
  <c r="MX24" i="19"/>
  <c r="MX28" i="19"/>
  <c r="MX32" i="19"/>
  <c r="MX36" i="19"/>
  <c r="MX40" i="19"/>
  <c r="NZ7" i="19"/>
  <c r="NZ11" i="19"/>
  <c r="NZ15" i="19"/>
  <c r="NZ19" i="19"/>
  <c r="NZ23" i="19"/>
  <c r="NZ27" i="19"/>
  <c r="NZ31" i="19"/>
  <c r="NZ35" i="19"/>
  <c r="NZ39" i="19"/>
  <c r="PB6" i="19"/>
  <c r="PB10" i="19"/>
  <c r="PB14" i="19"/>
  <c r="PB18" i="19"/>
  <c r="PB22" i="19"/>
  <c r="PB26" i="19"/>
  <c r="PB30" i="19"/>
  <c r="PB34" i="19"/>
  <c r="PB38" i="19"/>
  <c r="PB7" i="27"/>
  <c r="PB13" i="27"/>
  <c r="QA11" i="27"/>
  <c r="EH4" i="27"/>
  <c r="EH8" i="27"/>
  <c r="EH12" i="27"/>
  <c r="EH16" i="27"/>
  <c r="EH20" i="27"/>
  <c r="FJ7" i="27"/>
  <c r="FJ11" i="27"/>
  <c r="FJ15" i="27"/>
  <c r="FJ19" i="27"/>
  <c r="GL6" i="27"/>
  <c r="GL10" i="27"/>
  <c r="GL14" i="27"/>
  <c r="GL18" i="27"/>
  <c r="HN5" i="27"/>
  <c r="HN9" i="27"/>
  <c r="HN13" i="27"/>
  <c r="HN17" i="27"/>
  <c r="IP4" i="27"/>
  <c r="IP8" i="27"/>
  <c r="IP12" i="27"/>
  <c r="IP16" i="27"/>
  <c r="IP20" i="27"/>
  <c r="JR7" i="27"/>
  <c r="JR11" i="27"/>
  <c r="JR15" i="27"/>
  <c r="JR19" i="27"/>
  <c r="KT6" i="27"/>
  <c r="KT10" i="27"/>
  <c r="KT14" i="27"/>
  <c r="KT18" i="27"/>
  <c r="LV5" i="27"/>
  <c r="LV9" i="27"/>
  <c r="LV13" i="27"/>
  <c r="LV17" i="27"/>
  <c r="MX4" i="27"/>
  <c r="MX8" i="27"/>
  <c r="MX12" i="27"/>
  <c r="MX16" i="27"/>
  <c r="MX20" i="27"/>
  <c r="NZ7" i="27"/>
  <c r="NZ11" i="27"/>
  <c r="NZ15" i="27"/>
  <c r="NZ19" i="27"/>
  <c r="PB6" i="27"/>
  <c r="PB10" i="27"/>
  <c r="PB14" i="27"/>
  <c r="PB18" i="27"/>
  <c r="EH7" i="27"/>
  <c r="EH11" i="27"/>
  <c r="EH15" i="27"/>
  <c r="EH19" i="27"/>
  <c r="FJ6" i="27"/>
  <c r="FJ10" i="27"/>
  <c r="FJ14" i="27"/>
  <c r="FJ18" i="27"/>
  <c r="GL5" i="27"/>
  <c r="GL9" i="27"/>
  <c r="GL13" i="27"/>
  <c r="GL17" i="27"/>
  <c r="HN4" i="27"/>
  <c r="HN8" i="27"/>
  <c r="HN12" i="27"/>
  <c r="HN16" i="27"/>
  <c r="HN20" i="27"/>
  <c r="IP7" i="27"/>
  <c r="IP11" i="27"/>
  <c r="IP15" i="27"/>
  <c r="IP19" i="27"/>
  <c r="JR6" i="27"/>
  <c r="JR10" i="27"/>
  <c r="JR14" i="27"/>
  <c r="JR18" i="27"/>
  <c r="KT5" i="27"/>
  <c r="KT9" i="27"/>
  <c r="KT13" i="27"/>
  <c r="KT17" i="27"/>
  <c r="LV4" i="27"/>
  <c r="LV8" i="27"/>
  <c r="LV12" i="27"/>
  <c r="LV16" i="27"/>
  <c r="LV20" i="27"/>
  <c r="MX7" i="27"/>
  <c r="MX11" i="27"/>
  <c r="MX15" i="27"/>
  <c r="MX19" i="27"/>
  <c r="NZ6" i="27"/>
  <c r="NZ10" i="27"/>
  <c r="NZ14" i="27"/>
  <c r="PB17" i="27"/>
  <c r="MX19" i="26"/>
  <c r="NZ5" i="26"/>
  <c r="NZ9" i="26"/>
  <c r="NZ17" i="26"/>
  <c r="PB18" i="26"/>
  <c r="EH4" i="26"/>
  <c r="EH7" i="26"/>
  <c r="EH12" i="26"/>
  <c r="EH16" i="26"/>
  <c r="EH20" i="26"/>
  <c r="FJ6" i="26"/>
  <c r="FJ10" i="26"/>
  <c r="FJ14" i="26"/>
  <c r="FJ18" i="26"/>
  <c r="GL4" i="26"/>
  <c r="GL7" i="26"/>
  <c r="GL12" i="26"/>
  <c r="GL16" i="26"/>
  <c r="GL20" i="26"/>
  <c r="HN6" i="26"/>
  <c r="HN10" i="26"/>
  <c r="HN14" i="26"/>
  <c r="HN18" i="26"/>
  <c r="IP4" i="26"/>
  <c r="IP7" i="26"/>
  <c r="IP12" i="26"/>
  <c r="IP16" i="26"/>
  <c r="IP20" i="26"/>
  <c r="JR6" i="26"/>
  <c r="JR10" i="26"/>
  <c r="JR14" i="26"/>
  <c r="JR18" i="26"/>
  <c r="KT4" i="26"/>
  <c r="KT7" i="26"/>
  <c r="KT12" i="26"/>
  <c r="KT16" i="26"/>
  <c r="KT20" i="26"/>
  <c r="LV6" i="26"/>
  <c r="LV10" i="26"/>
  <c r="LV14" i="26"/>
  <c r="LV18" i="26"/>
  <c r="MX4" i="26"/>
  <c r="MX7" i="26"/>
  <c r="MX12" i="26"/>
  <c r="MX16" i="26"/>
  <c r="MX20" i="26"/>
  <c r="NZ6" i="26"/>
  <c r="NZ10" i="26"/>
  <c r="NZ14" i="26"/>
  <c r="NZ18" i="26"/>
  <c r="PB4" i="26"/>
  <c r="PB7" i="26"/>
  <c r="PB12" i="26"/>
  <c r="PB16" i="26"/>
  <c r="N20" i="26"/>
  <c r="DE20" i="26" s="1"/>
  <c r="BW18" i="26"/>
  <c r="DC13" i="26"/>
  <c r="RE16" i="26"/>
  <c r="QZ16" i="26"/>
  <c r="EH8" i="26"/>
  <c r="EH11" i="26"/>
  <c r="EH15" i="26"/>
  <c r="EH19" i="26"/>
  <c r="FJ5" i="26"/>
  <c r="FJ9" i="26"/>
  <c r="FJ13" i="26"/>
  <c r="FJ17" i="26"/>
  <c r="FJ21" i="26"/>
  <c r="GL8" i="26"/>
  <c r="GL11" i="26"/>
  <c r="GL15" i="26"/>
  <c r="GL19" i="26"/>
  <c r="HN5" i="26"/>
  <c r="HN9" i="26"/>
  <c r="HN13" i="26"/>
  <c r="HN17" i="26"/>
  <c r="HN21" i="26"/>
  <c r="IP8" i="26"/>
  <c r="IP11" i="26"/>
  <c r="IP15" i="26"/>
  <c r="IP19" i="26"/>
  <c r="JR5" i="26"/>
  <c r="JR9" i="26"/>
  <c r="JR13" i="26"/>
  <c r="JR17" i="26"/>
  <c r="JR21" i="26"/>
  <c r="KT8" i="26"/>
  <c r="KT11" i="26"/>
  <c r="KT15" i="26"/>
  <c r="KT19" i="26"/>
  <c r="LV5" i="26"/>
  <c r="LV9" i="26"/>
  <c r="LV13" i="26"/>
  <c r="LV17" i="26"/>
  <c r="LV21" i="26"/>
  <c r="MX8" i="26"/>
  <c r="MX11" i="26"/>
  <c r="MX15" i="26"/>
  <c r="NZ13" i="26"/>
  <c r="NZ21" i="26"/>
  <c r="QA20" i="26"/>
  <c r="PB5" i="26"/>
  <c r="BX27" i="22"/>
  <c r="OY4" i="19"/>
  <c r="OY5" i="19"/>
  <c r="OY6" i="19"/>
  <c r="OY7" i="19"/>
  <c r="OY8" i="19"/>
  <c r="OY9" i="19"/>
  <c r="OY10" i="19"/>
  <c r="OY11" i="19"/>
  <c r="OY12" i="19"/>
  <c r="OY13" i="19"/>
  <c r="OY14" i="19"/>
  <c r="OY15" i="19"/>
  <c r="OY16" i="19"/>
  <c r="OY17" i="19"/>
  <c r="OY18" i="19"/>
  <c r="OY19" i="19"/>
  <c r="OY20" i="19"/>
  <c r="OY21" i="19"/>
  <c r="OY22" i="19"/>
  <c r="OY23" i="19"/>
  <c r="OY24" i="19"/>
  <c r="OY25" i="19"/>
  <c r="OY26" i="19"/>
  <c r="OY27" i="19"/>
  <c r="OY28" i="19"/>
  <c r="OY29" i="19"/>
  <c r="OY30" i="19"/>
  <c r="OY31" i="19"/>
  <c r="OY32" i="19"/>
  <c r="OY33" i="19"/>
  <c r="OY34" i="19"/>
  <c r="OY35" i="19"/>
  <c r="OY36" i="19"/>
  <c r="OY37" i="19"/>
  <c r="OY38" i="19"/>
  <c r="OY39" i="19"/>
  <c r="OY40" i="19"/>
  <c r="NW4" i="19"/>
  <c r="NW5" i="19"/>
  <c r="NW6" i="19"/>
  <c r="NW7" i="19"/>
  <c r="NW8" i="19"/>
  <c r="NW9" i="19"/>
  <c r="NW10" i="19"/>
  <c r="NW11" i="19"/>
  <c r="NW12" i="19"/>
  <c r="NW13" i="19"/>
  <c r="NW14" i="19"/>
  <c r="NW15" i="19"/>
  <c r="NW16" i="19"/>
  <c r="NW17" i="19"/>
  <c r="NW18" i="19"/>
  <c r="NW19" i="19"/>
  <c r="NW20" i="19"/>
  <c r="NW21" i="19"/>
  <c r="NW22" i="19"/>
  <c r="NW23" i="19"/>
  <c r="NW24" i="19"/>
  <c r="NW25" i="19"/>
  <c r="NW26" i="19"/>
  <c r="NW27" i="19"/>
  <c r="NW28" i="19"/>
  <c r="NW29" i="19"/>
  <c r="NW30" i="19"/>
  <c r="NW31" i="19"/>
  <c r="NW32" i="19"/>
  <c r="NW33" i="19"/>
  <c r="NW34" i="19"/>
  <c r="NW35" i="19"/>
  <c r="NW36" i="19"/>
  <c r="NW37" i="19"/>
  <c r="NW38" i="19"/>
  <c r="NW39" i="19"/>
  <c r="NW40" i="19"/>
  <c r="MU4" i="19"/>
  <c r="MU5" i="19"/>
  <c r="MU6" i="19"/>
  <c r="MU7" i="19"/>
  <c r="MU8" i="19"/>
  <c r="MU9" i="19"/>
  <c r="MU10" i="19"/>
  <c r="MU11" i="19"/>
  <c r="MU12" i="19"/>
  <c r="MU13" i="19"/>
  <c r="MU14" i="19"/>
  <c r="MU15" i="19"/>
  <c r="MU16" i="19"/>
  <c r="MU17" i="19"/>
  <c r="MU18" i="19"/>
  <c r="MU19" i="19"/>
  <c r="MU20" i="19"/>
  <c r="MU21" i="19"/>
  <c r="MU22" i="19"/>
  <c r="MU23" i="19"/>
  <c r="MU24" i="19"/>
  <c r="MU25" i="19"/>
  <c r="MU26" i="19"/>
  <c r="MU27" i="19"/>
  <c r="MU28" i="19"/>
  <c r="MU29" i="19"/>
  <c r="MU30" i="19"/>
  <c r="MU31" i="19"/>
  <c r="MU32" i="19"/>
  <c r="MU33" i="19"/>
  <c r="MU34" i="19"/>
  <c r="MU35" i="19"/>
  <c r="MU36" i="19"/>
  <c r="MU37" i="19"/>
  <c r="MU38" i="19"/>
  <c r="MU39" i="19"/>
  <c r="MU40" i="19"/>
  <c r="LS4" i="19"/>
  <c r="LS5" i="19"/>
  <c r="LS6" i="19"/>
  <c r="LS7" i="19"/>
  <c r="LS8" i="19"/>
  <c r="LS9" i="19"/>
  <c r="LS10" i="19"/>
  <c r="LS11" i="19"/>
  <c r="LS12" i="19"/>
  <c r="LS13" i="19"/>
  <c r="LS14" i="19"/>
  <c r="LS15" i="19"/>
  <c r="LS16" i="19"/>
  <c r="LS17" i="19"/>
  <c r="LS18" i="19"/>
  <c r="LS19" i="19"/>
  <c r="LS20" i="19"/>
  <c r="LS21" i="19"/>
  <c r="LS22" i="19"/>
  <c r="LS23" i="19"/>
  <c r="LS24" i="19"/>
  <c r="LS25" i="19"/>
  <c r="LS26" i="19"/>
  <c r="LS27" i="19"/>
  <c r="LS28" i="19"/>
  <c r="LS29" i="19"/>
  <c r="LS30" i="19"/>
  <c r="LS31" i="19"/>
  <c r="LS32" i="19"/>
  <c r="LS33" i="19"/>
  <c r="LS34" i="19"/>
  <c r="LS35" i="19"/>
  <c r="LS36" i="19"/>
  <c r="LS37" i="19"/>
  <c r="LS38" i="19"/>
  <c r="LS39" i="19"/>
  <c r="LS40" i="19"/>
  <c r="KQ4" i="19"/>
  <c r="KQ5" i="19"/>
  <c r="KQ6" i="19"/>
  <c r="KQ7" i="19"/>
  <c r="KQ8" i="19"/>
  <c r="KQ9" i="19"/>
  <c r="KQ10" i="19"/>
  <c r="KQ11" i="19"/>
  <c r="KQ12" i="19"/>
  <c r="KQ13" i="19"/>
  <c r="KQ14" i="19"/>
  <c r="KQ15" i="19"/>
  <c r="KQ16" i="19"/>
  <c r="KQ17" i="19"/>
  <c r="KQ18" i="19"/>
  <c r="KQ19" i="19"/>
  <c r="KQ20" i="19"/>
  <c r="KQ21" i="19"/>
  <c r="KQ22" i="19"/>
  <c r="KQ23" i="19"/>
  <c r="KQ24" i="19"/>
  <c r="KQ25" i="19"/>
  <c r="KQ26" i="19"/>
  <c r="KQ27" i="19"/>
  <c r="KQ28" i="19"/>
  <c r="KQ29" i="19"/>
  <c r="KQ30" i="19"/>
  <c r="KQ31" i="19"/>
  <c r="KQ32" i="19"/>
  <c r="KQ33" i="19"/>
  <c r="KQ34" i="19"/>
  <c r="KQ35" i="19"/>
  <c r="KQ36" i="19"/>
  <c r="KQ37" i="19"/>
  <c r="KQ38" i="19"/>
  <c r="KQ39" i="19"/>
  <c r="KQ40" i="19"/>
  <c r="JO4" i="19"/>
  <c r="JO5" i="19"/>
  <c r="JO6" i="19"/>
  <c r="JO7" i="19"/>
  <c r="JO8" i="19"/>
  <c r="JO9" i="19"/>
  <c r="JO10" i="19"/>
  <c r="JO11" i="19"/>
  <c r="JO12" i="19"/>
  <c r="JO13" i="19"/>
  <c r="JO14" i="19"/>
  <c r="JO15" i="19"/>
  <c r="JO16" i="19"/>
  <c r="JO17" i="19"/>
  <c r="JO18" i="19"/>
  <c r="JO19" i="19"/>
  <c r="JO20" i="19"/>
  <c r="JO21" i="19"/>
  <c r="JO22" i="19"/>
  <c r="JO23" i="19"/>
  <c r="JO24" i="19"/>
  <c r="JO25" i="19"/>
  <c r="JO26" i="19"/>
  <c r="JO27" i="19"/>
  <c r="JO28" i="19"/>
  <c r="JO29" i="19"/>
  <c r="JO30" i="19"/>
  <c r="JO31" i="19"/>
  <c r="JO32" i="19"/>
  <c r="JO33" i="19"/>
  <c r="JO34" i="19"/>
  <c r="JO35" i="19"/>
  <c r="JO36" i="19"/>
  <c r="JO37" i="19"/>
  <c r="JO38" i="19"/>
  <c r="JO39" i="19"/>
  <c r="JO40" i="19"/>
  <c r="IM4" i="19"/>
  <c r="IM5" i="19"/>
  <c r="IM6" i="19"/>
  <c r="IM7" i="19"/>
  <c r="IM8" i="19"/>
  <c r="IM9" i="19"/>
  <c r="IM10" i="19"/>
  <c r="IM11" i="19"/>
  <c r="IM12" i="19"/>
  <c r="IM13" i="19"/>
  <c r="IM14" i="19"/>
  <c r="IM15" i="19"/>
  <c r="IM16" i="19"/>
  <c r="IM17" i="19"/>
  <c r="IM18" i="19"/>
  <c r="IM19" i="19"/>
  <c r="IM20" i="19"/>
  <c r="IM21" i="19"/>
  <c r="IM22" i="19"/>
  <c r="IM23" i="19"/>
  <c r="IM24" i="19"/>
  <c r="IM25" i="19"/>
  <c r="IM26" i="19"/>
  <c r="IM27" i="19"/>
  <c r="IM28" i="19"/>
  <c r="IM29" i="19"/>
  <c r="IM30" i="19"/>
  <c r="IM31" i="19"/>
  <c r="IM32" i="19"/>
  <c r="IM33" i="19"/>
  <c r="IM34" i="19"/>
  <c r="IM35" i="19"/>
  <c r="IM36" i="19"/>
  <c r="IM37" i="19"/>
  <c r="IM38" i="19"/>
  <c r="IM39" i="19"/>
  <c r="IM40" i="19"/>
  <c r="HK4" i="19"/>
  <c r="HK5" i="19"/>
  <c r="HK6" i="19"/>
  <c r="HK7" i="19"/>
  <c r="HK8" i="19"/>
  <c r="HK9" i="19"/>
  <c r="HK10" i="19"/>
  <c r="HK11" i="19"/>
  <c r="HK12" i="19"/>
  <c r="HK13" i="19"/>
  <c r="HK14" i="19"/>
  <c r="HK15" i="19"/>
  <c r="HK16" i="19"/>
  <c r="HK17" i="19"/>
  <c r="HK18" i="19"/>
  <c r="HK19" i="19"/>
  <c r="HK20" i="19"/>
  <c r="HK21" i="19"/>
  <c r="HK22" i="19"/>
  <c r="HK23" i="19"/>
  <c r="HK24" i="19"/>
  <c r="HK25" i="19"/>
  <c r="HK26" i="19"/>
  <c r="HK27" i="19"/>
  <c r="HK28" i="19"/>
  <c r="HK29" i="19"/>
  <c r="HK30" i="19"/>
  <c r="HK31" i="19"/>
  <c r="HK32" i="19"/>
  <c r="HK33" i="19"/>
  <c r="HK34" i="19"/>
  <c r="HK35" i="19"/>
  <c r="HK36" i="19"/>
  <c r="HK37" i="19"/>
  <c r="HK38" i="19"/>
  <c r="HK39" i="19"/>
  <c r="HK40" i="19"/>
  <c r="GI4" i="19"/>
  <c r="GI5" i="19"/>
  <c r="GI6" i="19"/>
  <c r="GI7" i="19"/>
  <c r="GI8" i="19"/>
  <c r="GI9" i="19"/>
  <c r="GI10" i="19"/>
  <c r="GI11" i="19"/>
  <c r="GI12" i="19"/>
  <c r="GI13" i="19"/>
  <c r="GI14" i="19"/>
  <c r="GI15" i="19"/>
  <c r="GI16" i="19"/>
  <c r="GI17" i="19"/>
  <c r="GI18" i="19"/>
  <c r="GI19" i="19"/>
  <c r="GI20" i="19"/>
  <c r="GI21" i="19"/>
  <c r="GI22" i="19"/>
  <c r="GI23" i="19"/>
  <c r="GI24" i="19"/>
  <c r="GI25" i="19"/>
  <c r="GI26" i="19"/>
  <c r="GI27" i="19"/>
  <c r="GI28" i="19"/>
  <c r="GI29" i="19"/>
  <c r="GI30" i="19"/>
  <c r="GI31" i="19"/>
  <c r="GI32" i="19"/>
  <c r="GI33" i="19"/>
  <c r="GI34" i="19"/>
  <c r="GI35" i="19"/>
  <c r="GI36" i="19"/>
  <c r="GI37" i="19"/>
  <c r="GI38" i="19"/>
  <c r="GI39" i="19"/>
  <c r="GI40" i="19"/>
  <c r="FG4" i="19"/>
  <c r="FG5" i="19"/>
  <c r="FG6" i="19"/>
  <c r="FG7" i="19"/>
  <c r="FG8" i="19"/>
  <c r="FG9" i="19"/>
  <c r="FG10" i="19"/>
  <c r="FG11" i="19"/>
  <c r="FG12" i="19"/>
  <c r="FG13" i="19"/>
  <c r="FG14" i="19"/>
  <c r="FG15" i="19"/>
  <c r="FG16" i="19"/>
  <c r="FG17" i="19"/>
  <c r="FG18" i="19"/>
  <c r="FG19" i="19"/>
  <c r="FG20" i="19"/>
  <c r="FG21" i="19"/>
  <c r="FG22" i="19"/>
  <c r="FG23" i="19"/>
  <c r="FG24" i="19"/>
  <c r="FG25" i="19"/>
  <c r="FG26" i="19"/>
  <c r="FG27" i="19"/>
  <c r="FG28" i="19"/>
  <c r="FG29" i="19"/>
  <c r="FG30" i="19"/>
  <c r="FG31" i="19"/>
  <c r="FG32" i="19"/>
  <c r="FG33" i="19"/>
  <c r="FG34" i="19"/>
  <c r="FG35" i="19"/>
  <c r="FG36" i="19"/>
  <c r="FG37" i="19"/>
  <c r="FG38" i="19"/>
  <c r="FG39" i="19"/>
  <c r="FG40" i="19"/>
  <c r="EE4" i="19"/>
  <c r="EE5" i="19"/>
  <c r="EE6" i="19"/>
  <c r="EE7" i="19"/>
  <c r="EE8" i="19"/>
  <c r="EE9" i="19"/>
  <c r="EE10" i="19"/>
  <c r="EE11" i="19"/>
  <c r="EE12" i="19"/>
  <c r="EE13" i="19"/>
  <c r="EE14" i="19"/>
  <c r="EE15" i="19"/>
  <c r="EE16" i="19"/>
  <c r="EE17" i="19"/>
  <c r="EE18" i="19"/>
  <c r="EE19" i="19"/>
  <c r="EE20" i="19"/>
  <c r="EE21" i="19"/>
  <c r="EE22" i="19"/>
  <c r="EE23" i="19"/>
  <c r="EE24" i="19"/>
  <c r="EE25" i="19"/>
  <c r="EE26" i="19"/>
  <c r="EE27" i="19"/>
  <c r="EE28" i="19"/>
  <c r="EE29" i="19"/>
  <c r="EE30" i="19"/>
  <c r="EE31" i="19"/>
  <c r="EE32" i="19"/>
  <c r="EE33" i="19"/>
  <c r="EE34" i="19"/>
  <c r="EE35" i="19"/>
  <c r="EE36" i="19"/>
  <c r="EE37" i="19"/>
  <c r="EE38" i="19"/>
  <c r="EE39" i="19"/>
  <c r="EE40" i="19"/>
  <c r="OY4" i="27"/>
  <c r="OY5" i="27"/>
  <c r="OY6" i="27"/>
  <c r="OY7" i="27"/>
  <c r="OY8" i="27"/>
  <c r="OY9" i="27"/>
  <c r="OY10" i="27"/>
  <c r="OY11" i="27"/>
  <c r="OY12" i="27"/>
  <c r="OY13" i="27"/>
  <c r="OY14" i="27"/>
  <c r="OY15" i="27"/>
  <c r="OY16" i="27"/>
  <c r="OY17" i="27"/>
  <c r="OY18" i="27"/>
  <c r="OY19" i="27"/>
  <c r="OY20" i="27"/>
  <c r="NW4" i="27"/>
  <c r="NW5" i="27"/>
  <c r="NW6" i="27"/>
  <c r="NW7" i="27"/>
  <c r="NW8" i="27"/>
  <c r="NW9" i="27"/>
  <c r="NW10" i="27"/>
  <c r="NW11" i="27"/>
  <c r="NW12" i="27"/>
  <c r="NW13" i="27"/>
  <c r="NW14" i="27"/>
  <c r="NW15" i="27"/>
  <c r="NW16" i="27"/>
  <c r="NW17" i="27"/>
  <c r="NW18" i="27"/>
  <c r="NW19" i="27"/>
  <c r="NW20" i="27"/>
  <c r="MU4" i="27"/>
  <c r="MU5" i="27"/>
  <c r="MU6" i="27"/>
  <c r="MU7" i="27"/>
  <c r="MU8" i="27"/>
  <c r="MU9" i="27"/>
  <c r="MU10" i="27"/>
  <c r="MU11" i="27"/>
  <c r="MU12" i="27"/>
  <c r="MU13" i="27"/>
  <c r="MU14" i="27"/>
  <c r="MU15" i="27"/>
  <c r="MU16" i="27"/>
  <c r="MU17" i="27"/>
  <c r="MU18" i="27"/>
  <c r="MU19" i="27"/>
  <c r="MU20" i="27"/>
  <c r="LS4" i="27"/>
  <c r="LS5" i="27"/>
  <c r="LS6" i="27"/>
  <c r="LS7" i="27"/>
  <c r="LS8" i="27"/>
  <c r="LS9" i="27"/>
  <c r="LS10" i="27"/>
  <c r="LS11" i="27"/>
  <c r="LS12" i="27"/>
  <c r="LS13" i="27"/>
  <c r="LS14" i="27"/>
  <c r="LS15" i="27"/>
  <c r="LS16" i="27"/>
  <c r="LS17" i="27"/>
  <c r="LS18" i="27"/>
  <c r="LS19" i="27"/>
  <c r="LS20" i="27"/>
  <c r="KQ4" i="27"/>
  <c r="KQ5" i="27"/>
  <c r="KQ6" i="27"/>
  <c r="KQ7" i="27"/>
  <c r="KQ8" i="27"/>
  <c r="KQ9" i="27"/>
  <c r="KQ10" i="27"/>
  <c r="KQ11" i="27"/>
  <c r="KQ12" i="27"/>
  <c r="KQ13" i="27"/>
  <c r="KQ14" i="27"/>
  <c r="KQ15" i="27"/>
  <c r="KQ16" i="27"/>
  <c r="KQ17" i="27"/>
  <c r="KQ18" i="27"/>
  <c r="KQ19" i="27"/>
  <c r="KQ20" i="27"/>
  <c r="JO4" i="27"/>
  <c r="JO5" i="27"/>
  <c r="JO6" i="27"/>
  <c r="JO7" i="27"/>
  <c r="JO8" i="27"/>
  <c r="JO9" i="27"/>
  <c r="JO10" i="27"/>
  <c r="JO11" i="27"/>
  <c r="JO12" i="27"/>
  <c r="JO13" i="27"/>
  <c r="JO14" i="27"/>
  <c r="JO15" i="27"/>
  <c r="JO16" i="27"/>
  <c r="JO17" i="27"/>
  <c r="JO18" i="27"/>
  <c r="JO19" i="27"/>
  <c r="JO20" i="27"/>
  <c r="IM4" i="27"/>
  <c r="IM5" i="27"/>
  <c r="IM6" i="27"/>
  <c r="IM7" i="27"/>
  <c r="IM8" i="27"/>
  <c r="IM9" i="27"/>
  <c r="IM10" i="27"/>
  <c r="IM11" i="27"/>
  <c r="IM12" i="27"/>
  <c r="IM13" i="27"/>
  <c r="IM14" i="27"/>
  <c r="IM15" i="27"/>
  <c r="IM16" i="27"/>
  <c r="IM17" i="27"/>
  <c r="IM18" i="27"/>
  <c r="IM19" i="27"/>
  <c r="IM20" i="27"/>
  <c r="HK4" i="27"/>
  <c r="HK5" i="27"/>
  <c r="HK6" i="27"/>
  <c r="HK7" i="27"/>
  <c r="HK8" i="27"/>
  <c r="HK9" i="27"/>
  <c r="HK10" i="27"/>
  <c r="HK11" i="27"/>
  <c r="HK12" i="27"/>
  <c r="HK13" i="27"/>
  <c r="HK14" i="27"/>
  <c r="HK15" i="27"/>
  <c r="HK16" i="27"/>
  <c r="HK17" i="27"/>
  <c r="HK18" i="27"/>
  <c r="HK19" i="27"/>
  <c r="HK20" i="27"/>
  <c r="GI4" i="27"/>
  <c r="GI5" i="27"/>
  <c r="GI6" i="27"/>
  <c r="GI7" i="27"/>
  <c r="GI8" i="27"/>
  <c r="GI9" i="27"/>
  <c r="GI10" i="27"/>
  <c r="GI11" i="27"/>
  <c r="GI12" i="27"/>
  <c r="GI13" i="27"/>
  <c r="GI14" i="27"/>
  <c r="GI15" i="27"/>
  <c r="GI16" i="27"/>
  <c r="GI17" i="27"/>
  <c r="GI18" i="27"/>
  <c r="GI19" i="27"/>
  <c r="GI20" i="27"/>
  <c r="FG4" i="27"/>
  <c r="FG5" i="27"/>
  <c r="FG6" i="27"/>
  <c r="FG7" i="27"/>
  <c r="FG8" i="27"/>
  <c r="FG9" i="27"/>
  <c r="FG10" i="27"/>
  <c r="FG11" i="27"/>
  <c r="FG12" i="27"/>
  <c r="FG13" i="27"/>
  <c r="FG14" i="27"/>
  <c r="FG15" i="27"/>
  <c r="FG16" i="27"/>
  <c r="FG17" i="27"/>
  <c r="FG18" i="27"/>
  <c r="FG19" i="27"/>
  <c r="FG20" i="27"/>
  <c r="EE4" i="27"/>
  <c r="EE5" i="27"/>
  <c r="EE6" i="27"/>
  <c r="EE7" i="27"/>
  <c r="EE8" i="27"/>
  <c r="EE9" i="27"/>
  <c r="EE10" i="27"/>
  <c r="EE11" i="27"/>
  <c r="EE12" i="27"/>
  <c r="EE13" i="27"/>
  <c r="EE14" i="27"/>
  <c r="EE15" i="27"/>
  <c r="EE16" i="27"/>
  <c r="EE17" i="27"/>
  <c r="EE18" i="27"/>
  <c r="EE19" i="27"/>
  <c r="EE20" i="27"/>
  <c r="QA13" i="26"/>
  <c r="QA18" i="26"/>
  <c r="OY4" i="26"/>
  <c r="OY5" i="26"/>
  <c r="OY6" i="26"/>
  <c r="OY8" i="26"/>
  <c r="OY7" i="26"/>
  <c r="OY9" i="26"/>
  <c r="OY10" i="26"/>
  <c r="OY11" i="26"/>
  <c r="OY12" i="26"/>
  <c r="OY13" i="26"/>
  <c r="OY14" i="26"/>
  <c r="OY15" i="26"/>
  <c r="OY16" i="26"/>
  <c r="OY17" i="26"/>
  <c r="OY18" i="26"/>
  <c r="OY19" i="26"/>
  <c r="OY20" i="26"/>
  <c r="OY21" i="26"/>
  <c r="NW4" i="26"/>
  <c r="NW5" i="26"/>
  <c r="NW6" i="26"/>
  <c r="NW8" i="26"/>
  <c r="NW7" i="26"/>
  <c r="NW9" i="26"/>
  <c r="NW10" i="26"/>
  <c r="NW11" i="26"/>
  <c r="NW12" i="26"/>
  <c r="NW13" i="26"/>
  <c r="NW14" i="26"/>
  <c r="NW15" i="26"/>
  <c r="NW16" i="26"/>
  <c r="NW17" i="26"/>
  <c r="NW18" i="26"/>
  <c r="NW19" i="26"/>
  <c r="NW20" i="26"/>
  <c r="NW21" i="26"/>
  <c r="MU4" i="26"/>
  <c r="MU5" i="26"/>
  <c r="MU6" i="26"/>
  <c r="MU8" i="26"/>
  <c r="MU7" i="26"/>
  <c r="MU9" i="26"/>
  <c r="MU10" i="26"/>
  <c r="MU11" i="26"/>
  <c r="MU12" i="26"/>
  <c r="MU13" i="26"/>
  <c r="MU14" i="26"/>
  <c r="MU15" i="26"/>
  <c r="MU16" i="26"/>
  <c r="MU17" i="26"/>
  <c r="MU18" i="26"/>
  <c r="MU19" i="26"/>
  <c r="MU20" i="26"/>
  <c r="MU21" i="26"/>
  <c r="LS4" i="26"/>
  <c r="LS5" i="26"/>
  <c r="LS6" i="26"/>
  <c r="LS8" i="26"/>
  <c r="LS7" i="26"/>
  <c r="LS9" i="26"/>
  <c r="LS10" i="26"/>
  <c r="LS11" i="26"/>
  <c r="LS12" i="26"/>
  <c r="LS13" i="26"/>
  <c r="LS14" i="26"/>
  <c r="LS15" i="26"/>
  <c r="LS16" i="26"/>
  <c r="LS17" i="26"/>
  <c r="LS18" i="26"/>
  <c r="LS19" i="26"/>
  <c r="LS20" i="26"/>
  <c r="LS21" i="26"/>
  <c r="KQ4" i="26"/>
  <c r="KQ5" i="26"/>
  <c r="KQ6" i="26"/>
  <c r="KQ8" i="26"/>
  <c r="KQ7" i="26"/>
  <c r="KQ9" i="26"/>
  <c r="KQ10" i="26"/>
  <c r="KQ11" i="26"/>
  <c r="KQ12" i="26"/>
  <c r="KQ13" i="26"/>
  <c r="KQ14" i="26"/>
  <c r="KQ15" i="26"/>
  <c r="KQ16" i="26"/>
  <c r="KQ17" i="26"/>
  <c r="KQ18" i="26"/>
  <c r="KQ19" i="26"/>
  <c r="KQ20" i="26"/>
  <c r="KQ21" i="26"/>
  <c r="JO4" i="26"/>
  <c r="JO5" i="26"/>
  <c r="JO6" i="26"/>
  <c r="JO8" i="26"/>
  <c r="JO7" i="26"/>
  <c r="JO9" i="26"/>
  <c r="JO10" i="26"/>
  <c r="JO11" i="26"/>
  <c r="JO12" i="26"/>
  <c r="JO13" i="26"/>
  <c r="JO14" i="26"/>
  <c r="JO15" i="26"/>
  <c r="JO16" i="26"/>
  <c r="JO17" i="26"/>
  <c r="JO18" i="26"/>
  <c r="JO19" i="26"/>
  <c r="JO20" i="26"/>
  <c r="JO21" i="26"/>
  <c r="IM4" i="26"/>
  <c r="IM5" i="26"/>
  <c r="IM6" i="26"/>
  <c r="IM8" i="26"/>
  <c r="IM7" i="26"/>
  <c r="IM9" i="26"/>
  <c r="IM10" i="26"/>
  <c r="IM11" i="26"/>
  <c r="IM12" i="26"/>
  <c r="IM13" i="26"/>
  <c r="IM14" i="26"/>
  <c r="IM15" i="26"/>
  <c r="IM16" i="26"/>
  <c r="IM17" i="26"/>
  <c r="IM18" i="26"/>
  <c r="IM19" i="26"/>
  <c r="IM20" i="26"/>
  <c r="IM21" i="26"/>
  <c r="HK4" i="26"/>
  <c r="HK5" i="26"/>
  <c r="HK6" i="26"/>
  <c r="HK8" i="26"/>
  <c r="HK7" i="26"/>
  <c r="HK9" i="26"/>
  <c r="HK10" i="26"/>
  <c r="HK11" i="26"/>
  <c r="HK12" i="26"/>
  <c r="HK13" i="26"/>
  <c r="HK14" i="26"/>
  <c r="HK15" i="26"/>
  <c r="HK16" i="26"/>
  <c r="HK17" i="26"/>
  <c r="HK18" i="26"/>
  <c r="HK19" i="26"/>
  <c r="HK20" i="26"/>
  <c r="HK21" i="26"/>
  <c r="GI4" i="26"/>
  <c r="GI5" i="26"/>
  <c r="GI6" i="26"/>
  <c r="GI8" i="26"/>
  <c r="GI7" i="26"/>
  <c r="GI9" i="26"/>
  <c r="GI10" i="26"/>
  <c r="GI11" i="26"/>
  <c r="GI12" i="26"/>
  <c r="GI13" i="26"/>
  <c r="GI14" i="26"/>
  <c r="GI15" i="26"/>
  <c r="GI16" i="26"/>
  <c r="GI17" i="26"/>
  <c r="GI18" i="26"/>
  <c r="GI19" i="26"/>
  <c r="GI20" i="26"/>
  <c r="GI21" i="26"/>
  <c r="FG4" i="26"/>
  <c r="FG5" i="26"/>
  <c r="FG6" i="26"/>
  <c r="FG8" i="26"/>
  <c r="FG7" i="26"/>
  <c r="FG9" i="26"/>
  <c r="FG10" i="26"/>
  <c r="FG11" i="26"/>
  <c r="FG12" i="26"/>
  <c r="FG13" i="26"/>
  <c r="FG14" i="26"/>
  <c r="FG15" i="26"/>
  <c r="FG16" i="26"/>
  <c r="FG17" i="26"/>
  <c r="FG18" i="26"/>
  <c r="FG19" i="26"/>
  <c r="FG20" i="26"/>
  <c r="FG21" i="26"/>
  <c r="EE4" i="26"/>
  <c r="EE5" i="26"/>
  <c r="EE6" i="26"/>
  <c r="EE8" i="26"/>
  <c r="EE7" i="26"/>
  <c r="EE9" i="26"/>
  <c r="EE10" i="26"/>
  <c r="EE11" i="26"/>
  <c r="EE12" i="26"/>
  <c r="EE13" i="26"/>
  <c r="EE14" i="26"/>
  <c r="EE15" i="26"/>
  <c r="EE16" i="26"/>
  <c r="EE17" i="26"/>
  <c r="EE18" i="26"/>
  <c r="EE19" i="26"/>
  <c r="EE20" i="26"/>
  <c r="EE21" i="26"/>
  <c r="IG32" i="4"/>
  <c r="NM32" i="4"/>
  <c r="NF29" i="4"/>
  <c r="NM29" i="4" s="1"/>
  <c r="BZ16" i="27"/>
  <c r="RC24" i="19"/>
  <c r="BZ24" i="19"/>
  <c r="BZ35" i="19"/>
  <c r="QD37" i="19"/>
  <c r="RE24" i="19"/>
  <c r="BW31" i="19"/>
  <c r="DC35" i="19"/>
  <c r="QZ37" i="19"/>
  <c r="BZ37" i="19"/>
  <c r="DC37" i="19"/>
  <c r="AT19" i="27"/>
  <c r="DC17" i="27"/>
  <c r="RE16" i="27"/>
  <c r="QZ16" i="27"/>
  <c r="QA17" i="27"/>
  <c r="P17" i="27"/>
  <c r="DF17" i="27" s="1"/>
  <c r="BZ11" i="27"/>
  <c r="DC19" i="27"/>
  <c r="P19" i="27"/>
  <c r="Q19" i="27" s="1"/>
  <c r="RE17" i="27"/>
  <c r="QZ17" i="27"/>
  <c r="QD16" i="27"/>
  <c r="DC16" i="27"/>
  <c r="DC11" i="27"/>
  <c r="P11" i="27"/>
  <c r="Q11" i="27" s="1"/>
  <c r="AT20" i="26"/>
  <c r="QZ13" i="26"/>
  <c r="BW20" i="26"/>
  <c r="AT16" i="26"/>
  <c r="DC18" i="26"/>
  <c r="QA16" i="26"/>
  <c r="DC16" i="26"/>
  <c r="DC20" i="26"/>
  <c r="P16" i="26"/>
  <c r="DF16" i="26" s="1"/>
  <c r="P20" i="26"/>
  <c r="RE18" i="26"/>
  <c r="QZ18" i="26"/>
  <c r="QZ20" i="26"/>
  <c r="CU23" i="22"/>
  <c r="CY23" i="22" s="1"/>
  <c r="SL30" i="22"/>
  <c r="SS30" i="22" s="1"/>
  <c r="PV30" i="22"/>
  <c r="QC30" i="22" s="1"/>
  <c r="HZ30" i="22"/>
  <c r="IG30" i="22" s="1"/>
  <c r="CU27" i="22"/>
  <c r="CY27" i="22" s="1"/>
  <c r="CU25" i="22"/>
  <c r="CY25" i="22" s="1"/>
  <c r="BX25" i="22"/>
  <c r="SL31" i="22"/>
  <c r="SS31" i="22" s="1"/>
  <c r="NF31" i="22"/>
  <c r="NM31" i="22" s="1"/>
  <c r="BX26" i="22"/>
  <c r="CU9" i="22"/>
  <c r="CY9" i="22" s="1"/>
  <c r="NF27" i="22"/>
  <c r="NM27" i="22" s="1"/>
  <c r="HZ31" i="22"/>
  <c r="IG31" i="22" s="1"/>
  <c r="CU31" i="22"/>
  <c r="CY31" i="22" s="1"/>
  <c r="CU26" i="22"/>
  <c r="CY26" i="22" s="1"/>
  <c r="RD33" i="22"/>
  <c r="RK33" i="22" s="1"/>
  <c r="ON33" i="22"/>
  <c r="OU33" i="22" s="1"/>
  <c r="LX33" i="22"/>
  <c r="ME33" i="22" s="1"/>
  <c r="JH33" i="22"/>
  <c r="JO33" i="22" s="1"/>
  <c r="GR33" i="22"/>
  <c r="GY33" i="22" s="1"/>
  <c r="EB33" i="22"/>
  <c r="EI33" i="22" s="1"/>
  <c r="SL32" i="22"/>
  <c r="SS32" i="22" s="1"/>
  <c r="HZ32" i="22"/>
  <c r="IG32" i="22" s="1"/>
  <c r="FJ32" i="22"/>
  <c r="FQ32" i="22" s="1"/>
  <c r="SL33" i="22"/>
  <c r="SS33" i="22" s="1"/>
  <c r="NF33" i="22"/>
  <c r="NM33" i="22" s="1"/>
  <c r="HZ33" i="22"/>
  <c r="IG33" i="22" s="1"/>
  <c r="HZ26" i="22"/>
  <c r="IG26" i="22" s="1"/>
  <c r="BX30" i="4"/>
  <c r="ON29" i="4"/>
  <c r="OU29" i="4" s="1"/>
  <c r="SL30" i="4"/>
  <c r="SS30" i="4" s="1"/>
  <c r="NF30" i="4"/>
  <c r="NM30" i="4" s="1"/>
  <c r="BX32" i="4"/>
  <c r="LX32" i="4"/>
  <c r="ME32" i="4" s="1"/>
  <c r="JH32" i="4"/>
  <c r="JO32" i="4" s="1"/>
  <c r="GR32" i="4"/>
  <c r="GY32" i="4" s="1"/>
  <c r="EB32" i="4"/>
  <c r="EI32" i="4" s="1"/>
  <c r="RD32" i="4"/>
  <c r="RK32" i="4" s="1"/>
  <c r="HZ29" i="4"/>
  <c r="IG29" i="4" s="1"/>
  <c r="RD30" i="4"/>
  <c r="RK30" i="4" s="1"/>
  <c r="ON30" i="4"/>
  <c r="OU30" i="4" s="1"/>
  <c r="CU32" i="4"/>
  <c r="CY32" i="4" s="1"/>
  <c r="LX30" i="4"/>
  <c r="ME30" i="4" s="1"/>
  <c r="JH30" i="4"/>
  <c r="JO30" i="4" s="1"/>
  <c r="GR30" i="4"/>
  <c r="GY30" i="4" s="1"/>
  <c r="EB30" i="4"/>
  <c r="ON32" i="4"/>
  <c r="OU32" i="4" s="1"/>
  <c r="HZ30" i="4"/>
  <c r="IG30" i="4" s="1"/>
  <c r="CU20" i="22"/>
  <c r="CY20" i="22" s="1"/>
  <c r="CU30" i="22"/>
  <c r="CY30" i="22" s="1"/>
  <c r="CU33" i="22"/>
  <c r="CY33" i="22" s="1"/>
  <c r="PV32" i="22"/>
  <c r="QC32" i="22" s="1"/>
  <c r="ON32" i="22"/>
  <c r="OU32" i="22" s="1"/>
  <c r="KP32" i="22"/>
  <c r="KW32" i="22" s="1"/>
  <c r="JH32" i="22"/>
  <c r="JO32" i="22" s="1"/>
  <c r="GY32" i="22"/>
  <c r="EB32" i="22"/>
  <c r="EI32" i="22" s="1"/>
  <c r="TL32" i="22"/>
  <c r="TS32" i="22"/>
  <c r="J32" i="22"/>
  <c r="K32" i="22" s="1"/>
  <c r="R32" i="22"/>
  <c r="S32" i="22" s="1"/>
  <c r="L32" i="22"/>
  <c r="M32" i="22" s="1"/>
  <c r="P32" i="22"/>
  <c r="Q32" i="22" s="1"/>
  <c r="I32" i="22"/>
  <c r="AS32" i="22"/>
  <c r="AW32" i="22" s="1"/>
  <c r="TO32" i="22"/>
  <c r="N32" i="22"/>
  <c r="BX20" i="22"/>
  <c r="LX26" i="22"/>
  <c r="ME26" i="22" s="1"/>
  <c r="JH26" i="22"/>
  <c r="JO26" i="22" s="1"/>
  <c r="GR26" i="22"/>
  <c r="GY26" i="22" s="1"/>
  <c r="EB26" i="22"/>
  <c r="EI26" i="22" s="1"/>
  <c r="LX27" i="22"/>
  <c r="ME27" i="22" s="1"/>
  <c r="JH27" i="22"/>
  <c r="JO27" i="22" s="1"/>
  <c r="SL26" i="22"/>
  <c r="SS26" i="22" s="1"/>
  <c r="PV26" i="22"/>
  <c r="QC26" i="22" s="1"/>
  <c r="PV33" i="22"/>
  <c r="QC33" i="22" s="1"/>
  <c r="KP33" i="22"/>
  <c r="KW33" i="22" s="1"/>
  <c r="FJ33" i="22"/>
  <c r="FQ33" i="22" s="1"/>
  <c r="TS33" i="22"/>
  <c r="TL33" i="22"/>
  <c r="TQ33" i="22"/>
  <c r="TO33" i="22"/>
  <c r="P33" i="22"/>
  <c r="Q33" i="22" s="1"/>
  <c r="L33" i="22"/>
  <c r="M33" i="22" s="1"/>
  <c r="J33" i="22"/>
  <c r="K33" i="22" s="1"/>
  <c r="N33" i="22"/>
  <c r="R33" i="22"/>
  <c r="S33" i="22" s="1"/>
  <c r="AS33" i="22"/>
  <c r="AW33" i="22" s="1"/>
  <c r="I33" i="22"/>
  <c r="RD31" i="22"/>
  <c r="RK31" i="22" s="1"/>
  <c r="EB27" i="22"/>
  <c r="EI27" i="22" s="1"/>
  <c r="TL26" i="22"/>
  <c r="ON31" i="22"/>
  <c r="OU31" i="22" s="1"/>
  <c r="TO26" i="22"/>
  <c r="ON30" i="22"/>
  <c r="OU30" i="22" s="1"/>
  <c r="ON27" i="22"/>
  <c r="OU27" i="22" s="1"/>
  <c r="NF25" i="22"/>
  <c r="NM25" i="22" s="1"/>
  <c r="GR27" i="22"/>
  <c r="GY27" i="22" s="1"/>
  <c r="NF30" i="22"/>
  <c r="NM30" i="22" s="1"/>
  <c r="RD26" i="22"/>
  <c r="RK26" i="22" s="1"/>
  <c r="KP26" i="22"/>
  <c r="KW26" i="22" s="1"/>
  <c r="FJ26" i="22"/>
  <c r="FQ26" i="22" s="1"/>
  <c r="TS26" i="22"/>
  <c r="TQ26" i="22"/>
  <c r="R26" i="22"/>
  <c r="S26" i="22" s="1"/>
  <c r="L26" i="22"/>
  <c r="M26" i="22" s="1"/>
  <c r="J26" i="22"/>
  <c r="K26" i="22" s="1"/>
  <c r="P26" i="22"/>
  <c r="Q26" i="22" s="1"/>
  <c r="I26" i="22"/>
  <c r="N26" i="22"/>
  <c r="AS26" i="22"/>
  <c r="AW26" i="22" s="1"/>
  <c r="LX30" i="22"/>
  <c r="ME30" i="22" s="1"/>
  <c r="JH30" i="22"/>
  <c r="JO30" i="22" s="1"/>
  <c r="BX30" i="22"/>
  <c r="SL27" i="22"/>
  <c r="SS27" i="22" s="1"/>
  <c r="GR30" i="22"/>
  <c r="GY30" i="22" s="1"/>
  <c r="EB30" i="22"/>
  <c r="EI30" i="22" s="1"/>
  <c r="RD27" i="22"/>
  <c r="RK27" i="22" s="1"/>
  <c r="PV27" i="22"/>
  <c r="QC27" i="22" s="1"/>
  <c r="KP27" i="22"/>
  <c r="KW27" i="22" s="1"/>
  <c r="FJ27" i="22"/>
  <c r="FQ27" i="22" s="1"/>
  <c r="TS27" i="22"/>
  <c r="TL27" i="22"/>
  <c r="TQ27" i="22"/>
  <c r="TO27" i="22"/>
  <c r="L27" i="22"/>
  <c r="M27" i="22" s="1"/>
  <c r="I27" i="22"/>
  <c r="J27" i="22"/>
  <c r="K27" i="22" s="1"/>
  <c r="P27" i="22"/>
  <c r="Q27" i="22" s="1"/>
  <c r="N27" i="22"/>
  <c r="R27" i="22"/>
  <c r="S27" i="22" s="1"/>
  <c r="AS27" i="22"/>
  <c r="AW27" i="22" s="1"/>
  <c r="LX31" i="22"/>
  <c r="ME31" i="22" s="1"/>
  <c r="JH31" i="22"/>
  <c r="JO31" i="22" s="1"/>
  <c r="GR31" i="22"/>
  <c r="GY31" i="22" s="1"/>
  <c r="EB31" i="22"/>
  <c r="EI31" i="22" s="1"/>
  <c r="LX25" i="22"/>
  <c r="ME25" i="22" s="1"/>
  <c r="JH25" i="22"/>
  <c r="JO25" i="22" s="1"/>
  <c r="NF23" i="22"/>
  <c r="NM23" i="22" s="1"/>
  <c r="HZ23" i="22"/>
  <c r="IG23" i="22" s="1"/>
  <c r="HZ25" i="22"/>
  <c r="IG25" i="22" s="1"/>
  <c r="HZ9" i="22"/>
  <c r="IG9" i="22" s="1"/>
  <c r="RD30" i="22"/>
  <c r="RK30" i="22" s="1"/>
  <c r="KP30" i="22"/>
  <c r="KW30" i="22" s="1"/>
  <c r="FJ30" i="22"/>
  <c r="FQ30" i="22" s="1"/>
  <c r="TS30" i="22"/>
  <c r="TO30" i="22"/>
  <c r="TL30" i="22"/>
  <c r="L30" i="22"/>
  <c r="M30" i="22" s="1"/>
  <c r="P30" i="22"/>
  <c r="Q30" i="22" s="1"/>
  <c r="J30" i="22"/>
  <c r="K30" i="22" s="1"/>
  <c r="R30" i="22"/>
  <c r="S30" i="22" s="1"/>
  <c r="I30" i="22"/>
  <c r="N30" i="22"/>
  <c r="AS30" i="22"/>
  <c r="AW30" i="22" s="1"/>
  <c r="BX9" i="22"/>
  <c r="GR25" i="22"/>
  <c r="GY25" i="22" s="1"/>
  <c r="EB25" i="22"/>
  <c r="EI25" i="22" s="1"/>
  <c r="PV31" i="22"/>
  <c r="QC31" i="22" s="1"/>
  <c r="ON23" i="22"/>
  <c r="OU23" i="22" s="1"/>
  <c r="FJ31" i="22"/>
  <c r="FQ31" i="22" s="1"/>
  <c r="L31" i="22"/>
  <c r="M31" i="22" s="1"/>
  <c r="HZ20" i="22"/>
  <c r="IG20" i="22" s="1"/>
  <c r="KP31" i="22"/>
  <c r="KW31" i="22" s="1"/>
  <c r="TS31" i="22"/>
  <c r="TL31" i="22"/>
  <c r="R31" i="22"/>
  <c r="S31" i="22" s="1"/>
  <c r="TO31" i="22"/>
  <c r="BX31" i="22"/>
  <c r="J31" i="22"/>
  <c r="K31" i="22" s="1"/>
  <c r="P31" i="22"/>
  <c r="Q31" i="22" s="1"/>
  <c r="I31" i="22"/>
  <c r="N31" i="22"/>
  <c r="AS31" i="22"/>
  <c r="AW31" i="22" s="1"/>
  <c r="LX23" i="22"/>
  <c r="ME23" i="22" s="1"/>
  <c r="GR23" i="22"/>
  <c r="GY23" i="22" s="1"/>
  <c r="EB23" i="22"/>
  <c r="EI23" i="22" s="1"/>
  <c r="JH23" i="22"/>
  <c r="JO23" i="22" s="1"/>
  <c r="SL23" i="22"/>
  <c r="SS23" i="22" s="1"/>
  <c r="PV23" i="22"/>
  <c r="QC23" i="22" s="1"/>
  <c r="SL25" i="22"/>
  <c r="SS25" i="22" s="1"/>
  <c r="BX23" i="22"/>
  <c r="NF9" i="22"/>
  <c r="NM9" i="22" s="1"/>
  <c r="RD25" i="22"/>
  <c r="RK25" i="22" s="1"/>
  <c r="ON25" i="22"/>
  <c r="OU25" i="22" s="1"/>
  <c r="PV25" i="22"/>
  <c r="QC25" i="22" s="1"/>
  <c r="KP25" i="22"/>
  <c r="KW25" i="22" s="1"/>
  <c r="FJ25" i="22"/>
  <c r="FQ25" i="22" s="1"/>
  <c r="TL25" i="22"/>
  <c r="TS25" i="22"/>
  <c r="TO25" i="22"/>
  <c r="P25" i="22"/>
  <c r="Q25" i="22" s="1"/>
  <c r="L25" i="22"/>
  <c r="M25" i="22" s="1"/>
  <c r="J25" i="22"/>
  <c r="K25" i="22" s="1"/>
  <c r="R25" i="22"/>
  <c r="S25" i="22" s="1"/>
  <c r="I25" i="22"/>
  <c r="N25" i="22"/>
  <c r="AS25" i="22"/>
  <c r="AW25" i="22" s="1"/>
  <c r="GR20" i="22"/>
  <c r="GY20" i="22" s="1"/>
  <c r="EB20" i="22"/>
  <c r="EI20" i="22" s="1"/>
  <c r="RD9" i="22"/>
  <c r="RK9" i="22" s="1"/>
  <c r="SL20" i="22"/>
  <c r="SS20" i="22" s="1"/>
  <c r="PV20" i="22"/>
  <c r="QC20" i="22" s="1"/>
  <c r="NF20" i="22"/>
  <c r="NM20" i="22" s="1"/>
  <c r="KP20" i="22"/>
  <c r="KW20" i="22" s="1"/>
  <c r="LX9" i="22"/>
  <c r="ME9" i="22" s="1"/>
  <c r="ON20" i="22"/>
  <c r="OU20" i="22" s="1"/>
  <c r="JH20" i="22"/>
  <c r="JO20" i="22" s="1"/>
  <c r="RD23" i="22"/>
  <c r="RK23" i="22" s="1"/>
  <c r="KP23" i="22"/>
  <c r="KW23" i="22" s="1"/>
  <c r="FJ23" i="22"/>
  <c r="FQ23" i="22" s="1"/>
  <c r="TS23" i="22"/>
  <c r="TL23" i="22"/>
  <c r="TO23" i="22"/>
  <c r="P23" i="22"/>
  <c r="Q23" i="22" s="1"/>
  <c r="L23" i="22"/>
  <c r="M23" i="22" s="1"/>
  <c r="J23" i="22"/>
  <c r="K23" i="22" s="1"/>
  <c r="R23" i="22"/>
  <c r="S23" i="22" s="1"/>
  <c r="I23" i="22"/>
  <c r="N23" i="22"/>
  <c r="AS23" i="22"/>
  <c r="AW23" i="22" s="1"/>
  <c r="GR9" i="22"/>
  <c r="GY9" i="22" s="1"/>
  <c r="SL9" i="22"/>
  <c r="SS9" i="22" s="1"/>
  <c r="TL20" i="22"/>
  <c r="ON9" i="22"/>
  <c r="OU9" i="22" s="1"/>
  <c r="RD20" i="22"/>
  <c r="RK20" i="22" s="1"/>
  <c r="LX20" i="22"/>
  <c r="ME20" i="22" s="1"/>
  <c r="FJ20" i="22"/>
  <c r="FQ20" i="22" s="1"/>
  <c r="TS20" i="22"/>
  <c r="L20" i="22"/>
  <c r="M20" i="22" s="1"/>
  <c r="TO20" i="22"/>
  <c r="J20" i="22"/>
  <c r="K20" i="22" s="1"/>
  <c r="I20" i="22"/>
  <c r="P20" i="22"/>
  <c r="Q20" i="22" s="1"/>
  <c r="R20" i="22"/>
  <c r="S20" i="22" s="1"/>
  <c r="N20" i="22"/>
  <c r="AS20" i="22"/>
  <c r="AW20" i="22" s="1"/>
  <c r="PV9" i="22"/>
  <c r="QC9" i="22" s="1"/>
  <c r="KP9" i="22"/>
  <c r="KW9" i="22" s="1"/>
  <c r="JH9" i="22"/>
  <c r="JO9" i="22" s="1"/>
  <c r="FJ9" i="22"/>
  <c r="FQ9" i="22" s="1"/>
  <c r="EB9" i="22"/>
  <c r="EI9" i="22" s="1"/>
  <c r="TS9" i="22"/>
  <c r="TO9" i="22"/>
  <c r="TL9" i="22"/>
  <c r="R9" i="22"/>
  <c r="S9" i="22" s="1"/>
  <c r="L9" i="22"/>
  <c r="M9" i="22" s="1"/>
  <c r="J9" i="22"/>
  <c r="K9" i="22" s="1"/>
  <c r="I9" i="22"/>
  <c r="P9" i="22"/>
  <c r="Q9" i="22" s="1"/>
  <c r="N9" i="22"/>
  <c r="AS9" i="22"/>
  <c r="AW9" i="22" s="1"/>
  <c r="CU30" i="4"/>
  <c r="CY30" i="4" s="1"/>
  <c r="CU29" i="4"/>
  <c r="CY29" i="4" s="1"/>
  <c r="PV32" i="4"/>
  <c r="QC32" i="4" s="1"/>
  <c r="KP32" i="4"/>
  <c r="KW32" i="4" s="1"/>
  <c r="FJ32" i="4"/>
  <c r="FQ32" i="4" s="1"/>
  <c r="TO32" i="4"/>
  <c r="TS32" i="4"/>
  <c r="TL32" i="4"/>
  <c r="R32" i="4"/>
  <c r="S32" i="4" s="1"/>
  <c r="P32" i="4"/>
  <c r="Q32" i="4" s="1"/>
  <c r="L32" i="4"/>
  <c r="M32" i="4" s="1"/>
  <c r="J32" i="4"/>
  <c r="K32" i="4" s="1"/>
  <c r="I32" i="4"/>
  <c r="N32" i="4"/>
  <c r="AS32" i="4"/>
  <c r="AW32" i="4" s="1"/>
  <c r="LX29" i="4"/>
  <c r="ME29" i="4" s="1"/>
  <c r="BX29" i="4"/>
  <c r="GR29" i="4"/>
  <c r="GY29" i="4" s="1"/>
  <c r="EB29" i="4"/>
  <c r="EI29" i="4" s="1"/>
  <c r="SL29" i="4"/>
  <c r="SS29" i="4" s="1"/>
  <c r="PV29" i="4"/>
  <c r="QC29" i="4" s="1"/>
  <c r="TL30" i="4"/>
  <c r="FJ30" i="4"/>
  <c r="FQ30" i="4" s="1"/>
  <c r="JH29" i="4"/>
  <c r="JO29" i="4" s="1"/>
  <c r="EI30" i="4"/>
  <c r="PV30" i="4"/>
  <c r="QC30" i="4" s="1"/>
  <c r="KP30" i="4"/>
  <c r="KW30" i="4" s="1"/>
  <c r="TS30" i="4"/>
  <c r="TO30" i="4"/>
  <c r="P30" i="4"/>
  <c r="Q30" i="4" s="1"/>
  <c r="L30" i="4"/>
  <c r="M30" i="4" s="1"/>
  <c r="R30" i="4"/>
  <c r="S30" i="4" s="1"/>
  <c r="J30" i="4"/>
  <c r="K30" i="4" s="1"/>
  <c r="I30" i="4"/>
  <c r="N30" i="4"/>
  <c r="AS30" i="4"/>
  <c r="AW30" i="4" s="1"/>
  <c r="TO29" i="4"/>
  <c r="TL29" i="4"/>
  <c r="RD29" i="4"/>
  <c r="RK29" i="4" s="1"/>
  <c r="KP29" i="4"/>
  <c r="KW29" i="4" s="1"/>
  <c r="FJ29" i="4"/>
  <c r="FQ29" i="4" s="1"/>
  <c r="TS29" i="4"/>
  <c r="TQ29" i="4"/>
  <c r="R29" i="4"/>
  <c r="S29" i="4" s="1"/>
  <c r="J29" i="4"/>
  <c r="K29" i="4" s="1"/>
  <c r="P29" i="4"/>
  <c r="Q29" i="4" s="1"/>
  <c r="N29" i="4"/>
  <c r="AS29" i="4"/>
  <c r="AW29" i="4" s="1"/>
  <c r="L29" i="4"/>
  <c r="I29" i="4"/>
  <c r="RE11" i="27"/>
  <c r="RC11" i="27"/>
  <c r="QD11" i="27"/>
  <c r="RB11" i="27"/>
  <c r="N11" i="27"/>
  <c r="DE11" i="27" s="1"/>
  <c r="RF11" i="27"/>
  <c r="RA11" i="27"/>
  <c r="QZ11" i="27"/>
  <c r="L11" i="27"/>
  <c r="M11" i="27" s="1"/>
  <c r="J11" i="27"/>
  <c r="K11" i="27" s="1"/>
  <c r="CZ11" i="27"/>
  <c r="BW11" i="27"/>
  <c r="AT11" i="27"/>
  <c r="AW11" i="27"/>
  <c r="BW19" i="27"/>
  <c r="BZ17" i="27"/>
  <c r="QA16" i="27"/>
  <c r="N16" i="27"/>
  <c r="O16" i="27" s="1"/>
  <c r="RC16" i="27"/>
  <c r="RF16" i="27"/>
  <c r="L16" i="27"/>
  <c r="M16" i="27" s="1"/>
  <c r="RB16" i="27"/>
  <c r="RA16" i="27"/>
  <c r="J16" i="27"/>
  <c r="K16" i="27" s="1"/>
  <c r="CZ16" i="27"/>
  <c r="BW16" i="27"/>
  <c r="AT16" i="27"/>
  <c r="P16" i="27"/>
  <c r="AW16" i="27"/>
  <c r="RF17" i="27"/>
  <c r="RE19" i="27"/>
  <c r="QZ19" i="27"/>
  <c r="QD17" i="27"/>
  <c r="N17" i="27"/>
  <c r="O17" i="27" s="1"/>
  <c r="RB17" i="27"/>
  <c r="RA17" i="27"/>
  <c r="RC17" i="27"/>
  <c r="L17" i="27"/>
  <c r="M17" i="27" s="1"/>
  <c r="J17" i="27"/>
  <c r="K17" i="27" s="1"/>
  <c r="CZ17" i="27"/>
  <c r="BW17" i="27"/>
  <c r="AT17" i="27"/>
  <c r="AW17" i="27"/>
  <c r="QA19" i="27"/>
  <c r="RB19" i="27"/>
  <c r="RA19" i="27"/>
  <c r="CZ19" i="27"/>
  <c r="N19" i="27"/>
  <c r="O19" i="27" s="1"/>
  <c r="L19" i="27"/>
  <c r="DD19" i="27" s="1"/>
  <c r="RF19" i="27"/>
  <c r="BZ19" i="27"/>
  <c r="J19" i="27"/>
  <c r="K19" i="27" s="1"/>
  <c r="RC19" i="27"/>
  <c r="QD19" i="27"/>
  <c r="AW19" i="27"/>
  <c r="RB20" i="26"/>
  <c r="RA20" i="26"/>
  <c r="RF20" i="26"/>
  <c r="RE20" i="26"/>
  <c r="CZ20" i="26"/>
  <c r="L20" i="26"/>
  <c r="DD20" i="26" s="1"/>
  <c r="BZ20" i="26"/>
  <c r="J20" i="26"/>
  <c r="K20" i="26" s="1"/>
  <c r="DF20" i="26"/>
  <c r="Q20" i="26"/>
  <c r="RC20" i="26"/>
  <c r="QD20" i="26"/>
  <c r="AW20" i="26"/>
  <c r="RB18" i="26"/>
  <c r="N13" i="26"/>
  <c r="DE13" i="26" s="1"/>
  <c r="N16" i="26"/>
  <c r="DE16" i="26" s="1"/>
  <c r="RA18" i="26"/>
  <c r="CZ18" i="26"/>
  <c r="N18" i="26"/>
  <c r="DE18" i="26" s="1"/>
  <c r="L18" i="26"/>
  <c r="M18" i="26" s="1"/>
  <c r="RF18" i="26"/>
  <c r="BZ18" i="26"/>
  <c r="J18" i="26"/>
  <c r="K18" i="26" s="1"/>
  <c r="P18" i="26"/>
  <c r="RC18" i="26"/>
  <c r="QD18" i="26"/>
  <c r="AW18" i="26"/>
  <c r="RB16" i="26"/>
  <c r="RA16" i="26"/>
  <c r="CZ16" i="26"/>
  <c r="L16" i="26"/>
  <c r="M16" i="26" s="1"/>
  <c r="RF16" i="26"/>
  <c r="BZ16" i="26"/>
  <c r="J16" i="26"/>
  <c r="K16" i="26" s="1"/>
  <c r="RC16" i="26"/>
  <c r="QD16" i="26"/>
  <c r="AW16" i="26"/>
  <c r="RA13" i="26"/>
  <c r="RB13" i="26"/>
  <c r="RE13" i="26"/>
  <c r="CZ13" i="26"/>
  <c r="P13" i="26"/>
  <c r="DF13" i="26" s="1"/>
  <c r="L13" i="26"/>
  <c r="M13" i="26" s="1"/>
  <c r="RF13" i="26"/>
  <c r="BZ13" i="26"/>
  <c r="J13" i="26"/>
  <c r="K13" i="26" s="1"/>
  <c r="RC13" i="26"/>
  <c r="QD13" i="26"/>
  <c r="AW13" i="26"/>
  <c r="P37" i="19"/>
  <c r="Q37" i="19" s="1"/>
  <c r="DC34" i="19"/>
  <c r="P34" i="19"/>
  <c r="DF34" i="19" s="1"/>
  <c r="RE35" i="19"/>
  <c r="QZ35" i="19"/>
  <c r="QA37" i="19"/>
  <c r="N37" i="19"/>
  <c r="O37" i="19" s="1"/>
  <c r="RC37" i="19"/>
  <c r="RF37" i="19"/>
  <c r="RA37" i="19"/>
  <c r="RB37" i="19"/>
  <c r="L37" i="19"/>
  <c r="DD37" i="19" s="1"/>
  <c r="RE37" i="19"/>
  <c r="J37" i="19"/>
  <c r="CZ37" i="19"/>
  <c r="BW37" i="19"/>
  <c r="AT37" i="19"/>
  <c r="AW37" i="19"/>
  <c r="RE34" i="19"/>
  <c r="BZ34" i="19"/>
  <c r="QA35" i="19"/>
  <c r="N35" i="19"/>
  <c r="O35" i="19" s="1"/>
  <c r="RC35" i="19"/>
  <c r="RF35" i="19"/>
  <c r="L35" i="19"/>
  <c r="DD35" i="19" s="1"/>
  <c r="RB35" i="19"/>
  <c r="RA35" i="19"/>
  <c r="J35" i="19"/>
  <c r="K35" i="19" s="1"/>
  <c r="CZ35" i="19"/>
  <c r="BW35" i="19"/>
  <c r="AT35" i="19"/>
  <c r="P35" i="19"/>
  <c r="AW35" i="19"/>
  <c r="DC24" i="19"/>
  <c r="P24" i="19"/>
  <c r="Q24" i="19" s="1"/>
  <c r="DC31" i="19"/>
  <c r="P31" i="19"/>
  <c r="Q31" i="19" s="1"/>
  <c r="QA34" i="19"/>
  <c r="N34" i="19"/>
  <c r="O34" i="19" s="1"/>
  <c r="RB34" i="19"/>
  <c r="RA34" i="19"/>
  <c r="QZ34" i="19"/>
  <c r="L34" i="19"/>
  <c r="DD34" i="19" s="1"/>
  <c r="RF34" i="19"/>
  <c r="J34" i="19"/>
  <c r="K34" i="19" s="1"/>
  <c r="CZ34" i="19"/>
  <c r="BW34" i="19"/>
  <c r="AT34" i="19"/>
  <c r="RC34" i="19"/>
  <c r="QD34" i="19"/>
  <c r="AW34" i="19"/>
  <c r="QZ31" i="19"/>
  <c r="QA24" i="19"/>
  <c r="N24" i="19"/>
  <c r="O24" i="19" s="1"/>
  <c r="RA24" i="19"/>
  <c r="QZ24" i="19"/>
  <c r="RF24" i="19"/>
  <c r="RB24" i="19"/>
  <c r="L24" i="19"/>
  <c r="DD24" i="19" s="1"/>
  <c r="J24" i="19"/>
  <c r="K24" i="19" s="1"/>
  <c r="CZ24" i="19"/>
  <c r="BW24" i="19"/>
  <c r="AT24" i="19"/>
  <c r="QD24" i="19"/>
  <c r="AW24" i="19"/>
  <c r="QA31" i="19"/>
  <c r="RB31" i="19"/>
  <c r="RA31" i="19"/>
  <c r="RE31" i="19"/>
  <c r="CZ31" i="19"/>
  <c r="L31" i="19"/>
  <c r="M31" i="19" s="1"/>
  <c r="N31" i="19"/>
  <c r="DE31" i="19" s="1"/>
  <c r="RF31" i="19"/>
  <c r="BZ31" i="19"/>
  <c r="J31" i="19"/>
  <c r="K31" i="19" s="1"/>
  <c r="RC31" i="19"/>
  <c r="QD31" i="19"/>
  <c r="AW31" i="19"/>
  <c r="AP21" i="21"/>
  <c r="AQ21" i="21"/>
  <c r="AR21" i="21"/>
  <c r="AS21" i="21"/>
  <c r="AU21" i="21"/>
  <c r="AV21" i="21"/>
  <c r="BS21" i="21"/>
  <c r="BT21" i="21"/>
  <c r="BU21" i="21"/>
  <c r="BV21" i="21"/>
  <c r="BX21" i="21"/>
  <c r="BY21" i="21"/>
  <c r="CV21" i="21"/>
  <c r="CW21" i="21"/>
  <c r="CX21" i="21"/>
  <c r="CY21" i="21"/>
  <c r="DA21" i="21"/>
  <c r="DB21" i="21"/>
  <c r="EA21" i="21"/>
  <c r="EB21" i="21"/>
  <c r="EC21" i="21"/>
  <c r="ED21" i="21"/>
  <c r="EF21" i="21"/>
  <c r="EG21" i="21"/>
  <c r="FC21" i="21"/>
  <c r="FD21" i="21"/>
  <c r="FE21" i="21"/>
  <c r="FF21" i="21"/>
  <c r="FH21" i="21"/>
  <c r="FI21" i="21"/>
  <c r="GE21" i="21"/>
  <c r="GF21" i="21"/>
  <c r="GG21" i="21"/>
  <c r="GH21" i="21"/>
  <c r="GJ21" i="21"/>
  <c r="GK21" i="21"/>
  <c r="HG21" i="21"/>
  <c r="HH21" i="21"/>
  <c r="HI21" i="21"/>
  <c r="HJ21" i="21"/>
  <c r="HL21" i="21"/>
  <c r="HM21" i="21"/>
  <c r="II21" i="21"/>
  <c r="IJ21" i="21"/>
  <c r="IK21" i="21"/>
  <c r="IL21" i="21"/>
  <c r="IN21" i="21"/>
  <c r="IO21" i="21"/>
  <c r="JK21" i="21"/>
  <c r="JL21" i="21"/>
  <c r="JM21" i="21"/>
  <c r="JN21" i="21"/>
  <c r="JP21" i="21"/>
  <c r="JQ21" i="21"/>
  <c r="KM21" i="21"/>
  <c r="KN21" i="21"/>
  <c r="KO21" i="21"/>
  <c r="KP21" i="21"/>
  <c r="KR21" i="21"/>
  <c r="KS21" i="21"/>
  <c r="LO21" i="21"/>
  <c r="LP21" i="21"/>
  <c r="LQ21" i="21"/>
  <c r="LR21" i="21"/>
  <c r="LT21" i="21"/>
  <c r="LU21" i="21"/>
  <c r="MQ21" i="21"/>
  <c r="MR21" i="21"/>
  <c r="MS21" i="21"/>
  <c r="MT21" i="21"/>
  <c r="MV21" i="21"/>
  <c r="MW21" i="21"/>
  <c r="NS21" i="21"/>
  <c r="NT21" i="21"/>
  <c r="NU21" i="21"/>
  <c r="NV21" i="21"/>
  <c r="NX21" i="21"/>
  <c r="NY21" i="21"/>
  <c r="OU21" i="21"/>
  <c r="OV21" i="21"/>
  <c r="OW21" i="21"/>
  <c r="OX21" i="21"/>
  <c r="OZ21" i="21"/>
  <c r="PA21" i="21"/>
  <c r="PW21" i="21"/>
  <c r="PX21" i="21"/>
  <c r="PY21" i="21"/>
  <c r="PZ21" i="21"/>
  <c r="QB21" i="21"/>
  <c r="QC21" i="21"/>
  <c r="QE21" i="21"/>
  <c r="QF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QX21" i="21"/>
  <c r="AP23" i="21"/>
  <c r="AQ23" i="21"/>
  <c r="AR23" i="21"/>
  <c r="AS23" i="21"/>
  <c r="AU23" i="21"/>
  <c r="AV23" i="21"/>
  <c r="BS23" i="21"/>
  <c r="BT23" i="21"/>
  <c r="BU23" i="21"/>
  <c r="BV23" i="21"/>
  <c r="BX23" i="21"/>
  <c r="BY23" i="21"/>
  <c r="CV23" i="21"/>
  <c r="CW23" i="21"/>
  <c r="CX23" i="21"/>
  <c r="CY23" i="21"/>
  <c r="DA23" i="21"/>
  <c r="DB23" i="21"/>
  <c r="EA23" i="21"/>
  <c r="EB23" i="21"/>
  <c r="EC23" i="21"/>
  <c r="ED23" i="21"/>
  <c r="EF23" i="21"/>
  <c r="EG23" i="21"/>
  <c r="FC23" i="21"/>
  <c r="FD23" i="21"/>
  <c r="FE23" i="21"/>
  <c r="FF23" i="21"/>
  <c r="FH23" i="21"/>
  <c r="FI23" i="21"/>
  <c r="GE23" i="21"/>
  <c r="GF23" i="21"/>
  <c r="GG23" i="21"/>
  <c r="GH23" i="21"/>
  <c r="GJ23" i="21"/>
  <c r="GK23" i="21"/>
  <c r="HG23" i="21"/>
  <c r="HH23" i="21"/>
  <c r="HI23" i="21"/>
  <c r="HJ23" i="21"/>
  <c r="HL23" i="21"/>
  <c r="HM23" i="21"/>
  <c r="II23" i="21"/>
  <c r="IJ23" i="21"/>
  <c r="IK23" i="21"/>
  <c r="IL23" i="21"/>
  <c r="IN23" i="21"/>
  <c r="IO23" i="21"/>
  <c r="JK23" i="21"/>
  <c r="JL23" i="21"/>
  <c r="JM23" i="21"/>
  <c r="JN23" i="21"/>
  <c r="JP23" i="21"/>
  <c r="JQ23" i="21"/>
  <c r="KM23" i="21"/>
  <c r="KN23" i="21"/>
  <c r="KO23" i="21"/>
  <c r="KP23" i="21"/>
  <c r="KR23" i="21"/>
  <c r="KS23" i="21"/>
  <c r="LO23" i="21"/>
  <c r="LP23" i="21"/>
  <c r="LQ23" i="21"/>
  <c r="LR23" i="21"/>
  <c r="LT23" i="21"/>
  <c r="LU23" i="21"/>
  <c r="MQ23" i="21"/>
  <c r="MR23" i="21"/>
  <c r="MS23" i="21"/>
  <c r="MT23" i="21"/>
  <c r="MV23" i="21"/>
  <c r="MW23" i="21"/>
  <c r="NS23" i="21"/>
  <c r="NT23" i="21"/>
  <c r="NU23" i="21"/>
  <c r="NV23" i="21"/>
  <c r="NX23" i="21"/>
  <c r="NY23" i="21"/>
  <c r="OU23" i="21"/>
  <c r="OV23" i="21"/>
  <c r="OW23" i="21"/>
  <c r="OX23" i="21"/>
  <c r="OZ23" i="21"/>
  <c r="PA23" i="21"/>
  <c r="PW23" i="21"/>
  <c r="PX23" i="21"/>
  <c r="PY23" i="21"/>
  <c r="PZ23" i="21"/>
  <c r="QB23" i="21"/>
  <c r="QC23" i="21"/>
  <c r="QE23" i="21"/>
  <c r="QF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QX23" i="21"/>
  <c r="AP9" i="21"/>
  <c r="AQ9" i="21"/>
  <c r="AR9" i="21"/>
  <c r="AS9" i="21"/>
  <c r="AU9" i="21"/>
  <c r="AV9" i="21"/>
  <c r="BS9" i="21"/>
  <c r="BT9" i="21"/>
  <c r="BU9" i="21"/>
  <c r="BV9" i="21"/>
  <c r="BX9" i="21"/>
  <c r="BY9" i="21"/>
  <c r="CV9" i="21"/>
  <c r="CW9" i="21"/>
  <c r="CX9" i="21"/>
  <c r="CY9" i="21"/>
  <c r="DA9" i="21"/>
  <c r="DB9" i="21"/>
  <c r="EA9" i="21"/>
  <c r="EB9" i="21"/>
  <c r="EC9" i="21"/>
  <c r="ED9" i="21"/>
  <c r="EF9" i="21"/>
  <c r="EG9" i="21"/>
  <c r="FC9" i="21"/>
  <c r="FD9" i="21"/>
  <c r="FE9" i="21"/>
  <c r="FF9" i="21"/>
  <c r="FH9" i="21"/>
  <c r="FI9" i="21"/>
  <c r="GE9" i="21"/>
  <c r="GF9" i="21"/>
  <c r="GG9" i="21"/>
  <c r="GH9" i="21"/>
  <c r="GJ9" i="21"/>
  <c r="GK9" i="21"/>
  <c r="HG9" i="21"/>
  <c r="HH9" i="21"/>
  <c r="HI9" i="21"/>
  <c r="HJ9" i="21"/>
  <c r="HL9" i="21"/>
  <c r="HM9" i="21"/>
  <c r="II9" i="21"/>
  <c r="IJ9" i="21"/>
  <c r="IK9" i="21"/>
  <c r="IL9" i="21"/>
  <c r="IN9" i="21"/>
  <c r="IO9" i="21"/>
  <c r="JK9" i="21"/>
  <c r="JL9" i="21"/>
  <c r="JM9" i="21"/>
  <c r="JN9" i="21"/>
  <c r="JP9" i="21"/>
  <c r="JQ9" i="21"/>
  <c r="KM9" i="21"/>
  <c r="KN9" i="21"/>
  <c r="KO9" i="21"/>
  <c r="KP9" i="21"/>
  <c r="KR9" i="21"/>
  <c r="KS9" i="21"/>
  <c r="LO9" i="21"/>
  <c r="LP9" i="21"/>
  <c r="LQ9" i="21"/>
  <c r="LR9" i="21"/>
  <c r="LT9" i="21"/>
  <c r="LU9" i="21"/>
  <c r="MQ9" i="21"/>
  <c r="MR9" i="21"/>
  <c r="MS9" i="21"/>
  <c r="MT9" i="21"/>
  <c r="MV9" i="21"/>
  <c r="MW9" i="21"/>
  <c r="NS9" i="21"/>
  <c r="NT9" i="21"/>
  <c r="NU9" i="21"/>
  <c r="NV9" i="21"/>
  <c r="NX9" i="21"/>
  <c r="NY9" i="21"/>
  <c r="OU9" i="21"/>
  <c r="OV9" i="21"/>
  <c r="OW9" i="21"/>
  <c r="OX9" i="21"/>
  <c r="OZ9" i="21"/>
  <c r="PA9" i="21"/>
  <c r="PW9" i="21"/>
  <c r="PX9" i="21"/>
  <c r="PY9" i="21"/>
  <c r="PZ9" i="21"/>
  <c r="QB9" i="21"/>
  <c r="QC9" i="21"/>
  <c r="QE9" i="21"/>
  <c r="QF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X9" i="21"/>
  <c r="AP10" i="21"/>
  <c r="AQ10" i="21"/>
  <c r="AR10" i="21"/>
  <c r="AS10" i="21"/>
  <c r="AU10" i="21"/>
  <c r="AV10" i="21"/>
  <c r="BS10" i="21"/>
  <c r="BT10" i="21"/>
  <c r="BU10" i="21"/>
  <c r="BV10" i="21"/>
  <c r="BX10" i="21"/>
  <c r="BY10" i="21"/>
  <c r="CV10" i="21"/>
  <c r="CW10" i="21"/>
  <c r="CX10" i="21"/>
  <c r="CY10" i="21"/>
  <c r="DA10" i="21"/>
  <c r="DB10" i="21"/>
  <c r="EA10" i="21"/>
  <c r="EB10" i="21"/>
  <c r="EC10" i="21"/>
  <c r="ED10" i="21"/>
  <c r="EF10" i="21"/>
  <c r="EG10" i="21"/>
  <c r="FC10" i="21"/>
  <c r="FD10" i="21"/>
  <c r="FE10" i="21"/>
  <c r="FF10" i="21"/>
  <c r="FH10" i="21"/>
  <c r="FI10" i="21"/>
  <c r="GE10" i="21"/>
  <c r="GF10" i="21"/>
  <c r="GG10" i="21"/>
  <c r="GH10" i="21"/>
  <c r="GJ10" i="21"/>
  <c r="GK10" i="21"/>
  <c r="HG10" i="21"/>
  <c r="HH10" i="21"/>
  <c r="HI10" i="21"/>
  <c r="HJ10" i="21"/>
  <c r="HL10" i="21"/>
  <c r="HM10" i="21"/>
  <c r="II10" i="21"/>
  <c r="IJ10" i="21"/>
  <c r="IK10" i="21"/>
  <c r="IL10" i="21"/>
  <c r="IN10" i="21"/>
  <c r="IO10" i="21"/>
  <c r="JK10" i="21"/>
  <c r="JL10" i="21"/>
  <c r="JM10" i="21"/>
  <c r="JN10" i="21"/>
  <c r="JP10" i="21"/>
  <c r="JQ10" i="21"/>
  <c r="KM10" i="21"/>
  <c r="KN10" i="21"/>
  <c r="KO10" i="21"/>
  <c r="KP10" i="21"/>
  <c r="KR10" i="21"/>
  <c r="KS10" i="21"/>
  <c r="LO10" i="21"/>
  <c r="LP10" i="21"/>
  <c r="LQ10" i="21"/>
  <c r="LR10" i="21"/>
  <c r="LT10" i="21"/>
  <c r="LU10" i="21"/>
  <c r="MQ10" i="21"/>
  <c r="MR10" i="21"/>
  <c r="MS10" i="21"/>
  <c r="MT10" i="21"/>
  <c r="MV10" i="21"/>
  <c r="MW10" i="21"/>
  <c r="NS10" i="21"/>
  <c r="NT10" i="21"/>
  <c r="NU10" i="21"/>
  <c r="NV10" i="21"/>
  <c r="NX10" i="21"/>
  <c r="NY10" i="21"/>
  <c r="OU10" i="21"/>
  <c r="OV10" i="21"/>
  <c r="OW10" i="21"/>
  <c r="OX10" i="21"/>
  <c r="OZ10" i="21"/>
  <c r="PA10" i="21"/>
  <c r="PW10" i="21"/>
  <c r="PX10" i="21"/>
  <c r="PY10" i="21"/>
  <c r="PZ10" i="21"/>
  <c r="QB10" i="21"/>
  <c r="QC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BY19" i="21"/>
  <c r="BX19" i="21"/>
  <c r="BV19" i="21"/>
  <c r="BU19" i="21"/>
  <c r="BT19" i="21"/>
  <c r="BS19" i="21"/>
  <c r="BY25" i="21"/>
  <c r="BX25" i="21"/>
  <c r="BV25" i="21"/>
  <c r="BU25" i="21"/>
  <c r="BT25" i="21"/>
  <c r="BS25" i="21"/>
  <c r="BY26" i="21"/>
  <c r="BX26" i="21"/>
  <c r="BV26" i="21"/>
  <c r="BU26" i="21"/>
  <c r="BT26" i="21"/>
  <c r="BS26" i="21"/>
  <c r="BY20" i="21"/>
  <c r="BX20" i="21"/>
  <c r="BV20" i="21"/>
  <c r="BU20" i="21"/>
  <c r="BT20" i="21"/>
  <c r="BS20" i="21"/>
  <c r="BY22" i="21"/>
  <c r="BX22" i="21"/>
  <c r="BV22" i="21"/>
  <c r="BU22" i="21"/>
  <c r="BT22" i="21"/>
  <c r="BS22" i="21"/>
  <c r="BY14" i="21"/>
  <c r="BX14" i="21"/>
  <c r="BV14" i="21"/>
  <c r="BU14" i="21"/>
  <c r="BT14" i="21"/>
  <c r="BS14" i="21"/>
  <c r="BY24" i="21"/>
  <c r="BX24" i="21"/>
  <c r="BV24" i="21"/>
  <c r="BU24" i="21"/>
  <c r="BT24" i="21"/>
  <c r="BS24" i="21"/>
  <c r="BY18" i="21"/>
  <c r="BX18" i="21"/>
  <c r="BV18" i="21"/>
  <c r="BU18" i="21"/>
  <c r="BT18" i="21"/>
  <c r="BS18" i="21"/>
  <c r="BY17" i="21"/>
  <c r="BX17" i="21"/>
  <c r="BV17" i="21"/>
  <c r="BU17" i="21"/>
  <c r="BT17" i="21"/>
  <c r="BS17" i="21"/>
  <c r="BY16" i="21"/>
  <c r="BX16" i="21"/>
  <c r="BV16" i="21"/>
  <c r="BU16" i="21"/>
  <c r="BT16" i="21"/>
  <c r="BS16" i="21"/>
  <c r="BY15" i="21"/>
  <c r="BX15" i="21"/>
  <c r="BV15" i="21"/>
  <c r="BU15" i="21"/>
  <c r="BT15" i="21"/>
  <c r="BS15" i="21"/>
  <c r="BY13" i="21"/>
  <c r="BX13" i="21"/>
  <c r="BV13" i="21"/>
  <c r="BU13" i="21"/>
  <c r="BT13" i="21"/>
  <c r="BS13" i="21"/>
  <c r="BY12" i="21"/>
  <c r="BX12" i="21"/>
  <c r="BV12" i="21"/>
  <c r="BU12" i="21"/>
  <c r="BT12" i="21"/>
  <c r="BS12" i="21"/>
  <c r="BY8" i="21"/>
  <c r="BX8" i="21"/>
  <c r="BV8" i="21"/>
  <c r="BU8" i="21"/>
  <c r="BT8" i="21"/>
  <c r="BS8" i="21"/>
  <c r="BY7" i="21"/>
  <c r="BX7" i="21"/>
  <c r="BV7" i="21"/>
  <c r="BU7" i="21"/>
  <c r="BT7" i="21"/>
  <c r="BS7" i="21"/>
  <c r="BY11" i="21"/>
  <c r="BX11" i="21"/>
  <c r="BV11" i="21"/>
  <c r="BU11" i="21"/>
  <c r="BT11" i="21"/>
  <c r="BS11" i="21"/>
  <c r="BY6" i="21"/>
  <c r="BX6" i="21"/>
  <c r="BV6" i="21"/>
  <c r="BU6" i="21"/>
  <c r="BT6" i="2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19" i="21"/>
  <c r="AU19" i="21"/>
  <c r="AS19" i="21"/>
  <c r="AR19" i="21"/>
  <c r="AQ19" i="21"/>
  <c r="AP19" i="21"/>
  <c r="AV25" i="21"/>
  <c r="AU25" i="21"/>
  <c r="AS25" i="21"/>
  <c r="AR25" i="21"/>
  <c r="AQ25" i="21"/>
  <c r="AP25" i="21"/>
  <c r="AV26" i="21"/>
  <c r="AU26" i="21"/>
  <c r="AS26" i="21"/>
  <c r="AR26" i="21"/>
  <c r="AQ26" i="21"/>
  <c r="AP26" i="21"/>
  <c r="AV20" i="21"/>
  <c r="AU20" i="21"/>
  <c r="AS20" i="21"/>
  <c r="AR20" i="21"/>
  <c r="AQ20" i="21"/>
  <c r="AP20" i="21"/>
  <c r="AV22" i="21"/>
  <c r="AU22" i="21"/>
  <c r="AS22" i="21"/>
  <c r="AR22" i="21"/>
  <c r="AQ22" i="21"/>
  <c r="AP22" i="21"/>
  <c r="AV14" i="21"/>
  <c r="AU14" i="21"/>
  <c r="AS14" i="21"/>
  <c r="AR14" i="21"/>
  <c r="AQ14" i="21"/>
  <c r="AP14" i="21"/>
  <c r="AV24" i="21"/>
  <c r="AU24" i="21"/>
  <c r="AS24" i="21"/>
  <c r="AR24" i="21"/>
  <c r="AQ24" i="21"/>
  <c r="AP24" i="21"/>
  <c r="AV18" i="21"/>
  <c r="AU18" i="21"/>
  <c r="AS18" i="21"/>
  <c r="AR18" i="21"/>
  <c r="AQ18" i="21"/>
  <c r="AP18" i="21"/>
  <c r="AV17" i="21"/>
  <c r="AU17" i="21"/>
  <c r="AS17" i="21"/>
  <c r="AR17" i="21"/>
  <c r="AQ17" i="21"/>
  <c r="AP17" i="21"/>
  <c r="AV16" i="21"/>
  <c r="AU16" i="21"/>
  <c r="AS16" i="21"/>
  <c r="AR16" i="21"/>
  <c r="AQ16" i="21"/>
  <c r="AP16" i="21"/>
  <c r="AV15" i="21"/>
  <c r="AU15" i="21"/>
  <c r="AS15" i="21"/>
  <c r="AR15" i="21"/>
  <c r="AQ15" i="21"/>
  <c r="AP15" i="21"/>
  <c r="AV13" i="21"/>
  <c r="AU13" i="21"/>
  <c r="AS13" i="21"/>
  <c r="AR13" i="21"/>
  <c r="AQ13" i="21"/>
  <c r="AP13" i="21"/>
  <c r="AV12" i="21"/>
  <c r="AU12" i="21"/>
  <c r="AS12" i="21"/>
  <c r="AR12" i="21"/>
  <c r="AQ12" i="21"/>
  <c r="AP12" i="21"/>
  <c r="AV8" i="21"/>
  <c r="AU8" i="21"/>
  <c r="AS8" i="21"/>
  <c r="AR8" i="21"/>
  <c r="AQ8" i="21"/>
  <c r="AP8" i="21"/>
  <c r="AV7" i="21"/>
  <c r="AU7" i="21"/>
  <c r="AS7" i="21"/>
  <c r="AR7" i="21"/>
  <c r="AQ7" i="21"/>
  <c r="AP7" i="21"/>
  <c r="AV11" i="21"/>
  <c r="AU11" i="21"/>
  <c r="AS11" i="21"/>
  <c r="AR11" i="21"/>
  <c r="AQ11" i="21"/>
  <c r="AP11" i="21"/>
  <c r="AV6" i="21"/>
  <c r="AU6" i="21"/>
  <c r="AS6" i="21"/>
  <c r="AR6" i="21"/>
  <c r="AQ6" i="21"/>
  <c r="AP6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32" i="19"/>
  <c r="BX32" i="19"/>
  <c r="BV32" i="19"/>
  <c r="BU32" i="19"/>
  <c r="BT32" i="19"/>
  <c r="BS32" i="19"/>
  <c r="BY39" i="19"/>
  <c r="BX39" i="19"/>
  <c r="BV39" i="19"/>
  <c r="BU39" i="19"/>
  <c r="BT39" i="19"/>
  <c r="BS39" i="19"/>
  <c r="BY33" i="19"/>
  <c r="BX33" i="19"/>
  <c r="BV33" i="19"/>
  <c r="BU33" i="19"/>
  <c r="BT33" i="19"/>
  <c r="BS33" i="19"/>
  <c r="BY36" i="19"/>
  <c r="BX36" i="19"/>
  <c r="BV36" i="19"/>
  <c r="BU36" i="19"/>
  <c r="BT36" i="19"/>
  <c r="BS36" i="19"/>
  <c r="BY40" i="19"/>
  <c r="BX40" i="19"/>
  <c r="BV40" i="19"/>
  <c r="BU40" i="19"/>
  <c r="BT40" i="19"/>
  <c r="BS40" i="19"/>
  <c r="BY38" i="19"/>
  <c r="BX38" i="19"/>
  <c r="BV38" i="19"/>
  <c r="BU38" i="19"/>
  <c r="BT38" i="19"/>
  <c r="BS38" i="19"/>
  <c r="BY26" i="19"/>
  <c r="BX26" i="19"/>
  <c r="BV26" i="19"/>
  <c r="BU26" i="19"/>
  <c r="BT26" i="19"/>
  <c r="BS26" i="19"/>
  <c r="BY28" i="19"/>
  <c r="BX28" i="19"/>
  <c r="BV28" i="19"/>
  <c r="BU28" i="19"/>
  <c r="BT28" i="19"/>
  <c r="BS28" i="19"/>
  <c r="BY23" i="19"/>
  <c r="BX23" i="19"/>
  <c r="BV23" i="19"/>
  <c r="BU23" i="19"/>
  <c r="BT23" i="19"/>
  <c r="BS23" i="19"/>
  <c r="BY27" i="19"/>
  <c r="BX27" i="19"/>
  <c r="BV27" i="19"/>
  <c r="BU27" i="19"/>
  <c r="BT27" i="19"/>
  <c r="BS27" i="19"/>
  <c r="BY29" i="19"/>
  <c r="BX29" i="19"/>
  <c r="BV29" i="19"/>
  <c r="BU29" i="19"/>
  <c r="BT29" i="19"/>
  <c r="BS29" i="19"/>
  <c r="BY19" i="19"/>
  <c r="BX19" i="19"/>
  <c r="BV19" i="19"/>
  <c r="BU19" i="19"/>
  <c r="BT19" i="19"/>
  <c r="BS19" i="19"/>
  <c r="BY30" i="19"/>
  <c r="BX30" i="19"/>
  <c r="BV30" i="19"/>
  <c r="BU30" i="19"/>
  <c r="BT30" i="19"/>
  <c r="BS30" i="19"/>
  <c r="BY14" i="19"/>
  <c r="BX14" i="19"/>
  <c r="BV14" i="19"/>
  <c r="BU14" i="19"/>
  <c r="BT14" i="19"/>
  <c r="BS14" i="19"/>
  <c r="BY13" i="19"/>
  <c r="BX13" i="19"/>
  <c r="BV13" i="19"/>
  <c r="BU13" i="19"/>
  <c r="BT13" i="19"/>
  <c r="BS13" i="19"/>
  <c r="BY25" i="19"/>
  <c r="BX25" i="19"/>
  <c r="BV25" i="19"/>
  <c r="BU25" i="19"/>
  <c r="BT25" i="19"/>
  <c r="BS25" i="19"/>
  <c r="BY21" i="19"/>
  <c r="BX21" i="19"/>
  <c r="BV21" i="19"/>
  <c r="BU21" i="19"/>
  <c r="BT21" i="19"/>
  <c r="BS21" i="19"/>
  <c r="BY20" i="19"/>
  <c r="BX20" i="19"/>
  <c r="BV20" i="19"/>
  <c r="BU20" i="19"/>
  <c r="BT20" i="19"/>
  <c r="BS20" i="19"/>
  <c r="BY11" i="19"/>
  <c r="BX11" i="19"/>
  <c r="BV11" i="19"/>
  <c r="BU11" i="19"/>
  <c r="BT11" i="19"/>
  <c r="BS11" i="19"/>
  <c r="BY16" i="19"/>
  <c r="BX16" i="19"/>
  <c r="BV16" i="19"/>
  <c r="BU16" i="19"/>
  <c r="BT16" i="19"/>
  <c r="BS16" i="19"/>
  <c r="BY17" i="19"/>
  <c r="BX17" i="19"/>
  <c r="BV17" i="19"/>
  <c r="BU17" i="19"/>
  <c r="BT17" i="19"/>
  <c r="BS17" i="19"/>
  <c r="BY22" i="19"/>
  <c r="BX22" i="19"/>
  <c r="BV22" i="19"/>
  <c r="BU22" i="19"/>
  <c r="BT22" i="19"/>
  <c r="BS22" i="19"/>
  <c r="BY18" i="19"/>
  <c r="BX18" i="19"/>
  <c r="BV18" i="19"/>
  <c r="BU18" i="19"/>
  <c r="BT18" i="19"/>
  <c r="BS18" i="19"/>
  <c r="BY9" i="19"/>
  <c r="BX9" i="19"/>
  <c r="BV9" i="19"/>
  <c r="BU9" i="19"/>
  <c r="BT9" i="19"/>
  <c r="BS9" i="19"/>
  <c r="BY12" i="19"/>
  <c r="BX12" i="19"/>
  <c r="BV12" i="19"/>
  <c r="BU12" i="19"/>
  <c r="BT12" i="19"/>
  <c r="BS12" i="19"/>
  <c r="BY15" i="19"/>
  <c r="BX15" i="19"/>
  <c r="BV15" i="19"/>
  <c r="BU15" i="19"/>
  <c r="BT15" i="19"/>
  <c r="BS15" i="19"/>
  <c r="BY7" i="19"/>
  <c r="BX7" i="19"/>
  <c r="BV7" i="19"/>
  <c r="BU7" i="19"/>
  <c r="BT7" i="19"/>
  <c r="BS7" i="19"/>
  <c r="BY8" i="19"/>
  <c r="BX8" i="19"/>
  <c r="BV8" i="19"/>
  <c r="BU8" i="19"/>
  <c r="BT8" i="19"/>
  <c r="BS8" i="19"/>
  <c r="BY10" i="19"/>
  <c r="BX10" i="19"/>
  <c r="BV10" i="19"/>
  <c r="BU10" i="19"/>
  <c r="BT10" i="19"/>
  <c r="BS10" i="19"/>
  <c r="BY6" i="19"/>
  <c r="BX6" i="19"/>
  <c r="BV6" i="19"/>
  <c r="BU6" i="19"/>
  <c r="BT6" i="19"/>
  <c r="BS6" i="19"/>
  <c r="BY5" i="19"/>
  <c r="BX5" i="19"/>
  <c r="BV5" i="19"/>
  <c r="BU5" i="19"/>
  <c r="BT5" i="19"/>
  <c r="BS5" i="19"/>
  <c r="BY4" i="19"/>
  <c r="BX4" i="19"/>
  <c r="BV4" i="19"/>
  <c r="BU4" i="19"/>
  <c r="BT4" i="19"/>
  <c r="BS4" i="19"/>
  <c r="AV32" i="19"/>
  <c r="AU32" i="19"/>
  <c r="AS32" i="19"/>
  <c r="AR32" i="19"/>
  <c r="AQ32" i="19"/>
  <c r="AP32" i="19"/>
  <c r="AV39" i="19"/>
  <c r="AU39" i="19"/>
  <c r="AS39" i="19"/>
  <c r="AR39" i="19"/>
  <c r="AQ39" i="19"/>
  <c r="AP39" i="19"/>
  <c r="AV33" i="19"/>
  <c r="AU33" i="19"/>
  <c r="AS33" i="19"/>
  <c r="AR33" i="19"/>
  <c r="AQ33" i="19"/>
  <c r="AP33" i="19"/>
  <c r="AV36" i="19"/>
  <c r="AU36" i="19"/>
  <c r="AS36" i="19"/>
  <c r="AR36" i="19"/>
  <c r="AQ36" i="19"/>
  <c r="AP36" i="19"/>
  <c r="AV40" i="19"/>
  <c r="AU40" i="19"/>
  <c r="AS40" i="19"/>
  <c r="AR40" i="19"/>
  <c r="AQ40" i="19"/>
  <c r="AP40" i="19"/>
  <c r="AV38" i="19"/>
  <c r="AU38" i="19"/>
  <c r="AS38" i="19"/>
  <c r="AR38" i="19"/>
  <c r="AQ38" i="19"/>
  <c r="AP38" i="19"/>
  <c r="AV26" i="19"/>
  <c r="AU26" i="19"/>
  <c r="AS26" i="19"/>
  <c r="AR26" i="19"/>
  <c r="AQ26" i="19"/>
  <c r="AP26" i="19"/>
  <c r="AV28" i="19"/>
  <c r="AU28" i="19"/>
  <c r="AS28" i="19"/>
  <c r="AR28" i="19"/>
  <c r="AQ28" i="19"/>
  <c r="AP28" i="19"/>
  <c r="AV23" i="19"/>
  <c r="AU23" i="19"/>
  <c r="AS23" i="19"/>
  <c r="AR23" i="19"/>
  <c r="AQ23" i="19"/>
  <c r="AP23" i="19"/>
  <c r="AV27" i="19"/>
  <c r="AU27" i="19"/>
  <c r="AS27" i="19"/>
  <c r="AR27" i="19"/>
  <c r="AQ27" i="19"/>
  <c r="AP27" i="19"/>
  <c r="AV29" i="19"/>
  <c r="AU29" i="19"/>
  <c r="AS29" i="19"/>
  <c r="AR29" i="19"/>
  <c r="AQ29" i="19"/>
  <c r="AP29" i="19"/>
  <c r="AV19" i="19"/>
  <c r="AU19" i="19"/>
  <c r="AS19" i="19"/>
  <c r="AR19" i="19"/>
  <c r="AQ19" i="19"/>
  <c r="AP19" i="19"/>
  <c r="AV30" i="19"/>
  <c r="AU30" i="19"/>
  <c r="AS30" i="19"/>
  <c r="AR30" i="19"/>
  <c r="AQ30" i="19"/>
  <c r="AP30" i="19"/>
  <c r="AV14" i="19"/>
  <c r="AU14" i="19"/>
  <c r="AS14" i="19"/>
  <c r="AR14" i="19"/>
  <c r="AQ14" i="19"/>
  <c r="AP14" i="19"/>
  <c r="AV13" i="19"/>
  <c r="AU13" i="19"/>
  <c r="AS13" i="19"/>
  <c r="AR13" i="19"/>
  <c r="AQ13" i="19"/>
  <c r="AP13" i="19"/>
  <c r="AV25" i="19"/>
  <c r="AU25" i="19"/>
  <c r="AS25" i="19"/>
  <c r="AR25" i="19"/>
  <c r="AQ25" i="19"/>
  <c r="AP25" i="19"/>
  <c r="AV21" i="19"/>
  <c r="AU21" i="19"/>
  <c r="AS21" i="19"/>
  <c r="AR21" i="19"/>
  <c r="AQ21" i="19"/>
  <c r="AP21" i="19"/>
  <c r="AV20" i="19"/>
  <c r="AU20" i="19"/>
  <c r="AS20" i="19"/>
  <c r="AR20" i="19"/>
  <c r="AQ20" i="19"/>
  <c r="AP20" i="19"/>
  <c r="AV11" i="19"/>
  <c r="AU11" i="19"/>
  <c r="AS11" i="19"/>
  <c r="AR11" i="19"/>
  <c r="AQ11" i="19"/>
  <c r="AP11" i="19"/>
  <c r="AV16" i="19"/>
  <c r="AU16" i="19"/>
  <c r="AS16" i="19"/>
  <c r="AR16" i="19"/>
  <c r="AQ16" i="19"/>
  <c r="AP16" i="19"/>
  <c r="AV17" i="19"/>
  <c r="AU17" i="19"/>
  <c r="AS17" i="19"/>
  <c r="AR17" i="19"/>
  <c r="AQ17" i="19"/>
  <c r="AP17" i="19"/>
  <c r="AV22" i="19"/>
  <c r="AU22" i="19"/>
  <c r="AS22" i="19"/>
  <c r="AR22" i="19"/>
  <c r="AQ22" i="19"/>
  <c r="AP22" i="19"/>
  <c r="AV18" i="19"/>
  <c r="AU18" i="19"/>
  <c r="AS18" i="19"/>
  <c r="AR18" i="19"/>
  <c r="AQ18" i="19"/>
  <c r="AP18" i="19"/>
  <c r="AV9" i="19"/>
  <c r="AU9" i="19"/>
  <c r="AS9" i="19"/>
  <c r="AR9" i="19"/>
  <c r="AQ9" i="19"/>
  <c r="AP9" i="19"/>
  <c r="AV12" i="19"/>
  <c r="AU12" i="19"/>
  <c r="AS12" i="19"/>
  <c r="AR12" i="19"/>
  <c r="AQ12" i="19"/>
  <c r="AP12" i="19"/>
  <c r="AV15" i="19"/>
  <c r="AU15" i="19"/>
  <c r="AS15" i="19"/>
  <c r="AR15" i="19"/>
  <c r="AQ15" i="19"/>
  <c r="AP15" i="19"/>
  <c r="AV7" i="19"/>
  <c r="AU7" i="19"/>
  <c r="AS7" i="19"/>
  <c r="AR7" i="19"/>
  <c r="AQ7" i="19"/>
  <c r="AP7" i="19"/>
  <c r="AV8" i="19"/>
  <c r="AU8" i="19"/>
  <c r="AS8" i="19"/>
  <c r="AR8" i="19"/>
  <c r="AQ8" i="19"/>
  <c r="AP8" i="19"/>
  <c r="AV10" i="19"/>
  <c r="AU10" i="19"/>
  <c r="AS10" i="19"/>
  <c r="AR10" i="19"/>
  <c r="AQ10" i="19"/>
  <c r="AP10" i="19"/>
  <c r="AV6" i="19"/>
  <c r="AU6" i="19"/>
  <c r="AS6" i="19"/>
  <c r="AR6" i="19"/>
  <c r="AQ6" i="19"/>
  <c r="AP6" i="19"/>
  <c r="AV5" i="19"/>
  <c r="AU5" i="19"/>
  <c r="AS5" i="19"/>
  <c r="AR5" i="19"/>
  <c r="AQ5" i="19"/>
  <c r="AP5" i="19"/>
  <c r="AV4" i="19"/>
  <c r="AU4" i="19"/>
  <c r="AS4" i="19"/>
  <c r="AR4" i="19"/>
  <c r="AQ4" i="19"/>
  <c r="AP4" i="19"/>
  <c r="BY18" i="27"/>
  <c r="BX18" i="27"/>
  <c r="BV18" i="27"/>
  <c r="BU18" i="27"/>
  <c r="BT18" i="27"/>
  <c r="BS18" i="27"/>
  <c r="BY14" i="27"/>
  <c r="BX14" i="27"/>
  <c r="BV14" i="27"/>
  <c r="BU14" i="27"/>
  <c r="BT14" i="27"/>
  <c r="BS14" i="27"/>
  <c r="BY13" i="27"/>
  <c r="BX13" i="27"/>
  <c r="BV13" i="27"/>
  <c r="BU13" i="27"/>
  <c r="BT13" i="27"/>
  <c r="BS13" i="27"/>
  <c r="BY12" i="27"/>
  <c r="BX12" i="27"/>
  <c r="BV12" i="27"/>
  <c r="BU12" i="27"/>
  <c r="BT12" i="27"/>
  <c r="BS12" i="27"/>
  <c r="BY10" i="27"/>
  <c r="BX10" i="27"/>
  <c r="BV10" i="27"/>
  <c r="BU10" i="27"/>
  <c r="BT10" i="27"/>
  <c r="BS10" i="27"/>
  <c r="BY20" i="27"/>
  <c r="BX20" i="27"/>
  <c r="BV20" i="27"/>
  <c r="BU20" i="27"/>
  <c r="BT20" i="27"/>
  <c r="BS20" i="27"/>
  <c r="BY15" i="27"/>
  <c r="BX15" i="27"/>
  <c r="BV15" i="27"/>
  <c r="BU15" i="27"/>
  <c r="BT15" i="27"/>
  <c r="BS15" i="27"/>
  <c r="BY9" i="27"/>
  <c r="BX9" i="27"/>
  <c r="BV9" i="27"/>
  <c r="BU9" i="27"/>
  <c r="BT9" i="27"/>
  <c r="BS9" i="27"/>
  <c r="BY8" i="27"/>
  <c r="BX8" i="27"/>
  <c r="BV8" i="27"/>
  <c r="BU8" i="27"/>
  <c r="BT8" i="27"/>
  <c r="BS8" i="27"/>
  <c r="BY5" i="27"/>
  <c r="BX5" i="27"/>
  <c r="BV5" i="27"/>
  <c r="BU5" i="27"/>
  <c r="BT5" i="27"/>
  <c r="BS5" i="27"/>
  <c r="BY6" i="27"/>
  <c r="BX6" i="27"/>
  <c r="BV6" i="27"/>
  <c r="BU6" i="27"/>
  <c r="BT6" i="27"/>
  <c r="BS6" i="27"/>
  <c r="BY4" i="27"/>
  <c r="BX4" i="27"/>
  <c r="BV4" i="27"/>
  <c r="BU4" i="27"/>
  <c r="BT4" i="27"/>
  <c r="BS4" i="27"/>
  <c r="BY7" i="27"/>
  <c r="BX7" i="27"/>
  <c r="BV7" i="27"/>
  <c r="BU7" i="27"/>
  <c r="BT7" i="27"/>
  <c r="BS7" i="27"/>
  <c r="AV18" i="27"/>
  <c r="AU18" i="27"/>
  <c r="AS18" i="27"/>
  <c r="AR18" i="27"/>
  <c r="AQ18" i="27"/>
  <c r="AP18" i="27"/>
  <c r="AV14" i="27"/>
  <c r="AU14" i="27"/>
  <c r="AS14" i="27"/>
  <c r="AR14" i="27"/>
  <c r="AQ14" i="27"/>
  <c r="AP14" i="27"/>
  <c r="AV13" i="27"/>
  <c r="AU13" i="27"/>
  <c r="AS13" i="27"/>
  <c r="AR13" i="27"/>
  <c r="AQ13" i="27"/>
  <c r="AP13" i="27"/>
  <c r="AV12" i="27"/>
  <c r="AU12" i="27"/>
  <c r="AS12" i="27"/>
  <c r="AR12" i="27"/>
  <c r="AQ12" i="27"/>
  <c r="AP12" i="27"/>
  <c r="AV10" i="27"/>
  <c r="AU10" i="27"/>
  <c r="AS10" i="27"/>
  <c r="AR10" i="27"/>
  <c r="AQ10" i="27"/>
  <c r="AP10" i="27"/>
  <c r="AV20" i="27"/>
  <c r="AU20" i="27"/>
  <c r="AS20" i="27"/>
  <c r="AR20" i="27"/>
  <c r="AQ20" i="27"/>
  <c r="AP20" i="27"/>
  <c r="AV15" i="27"/>
  <c r="AU15" i="27"/>
  <c r="AS15" i="27"/>
  <c r="AR15" i="27"/>
  <c r="AQ15" i="27"/>
  <c r="AP15" i="27"/>
  <c r="AV9" i="27"/>
  <c r="AU9" i="27"/>
  <c r="AS9" i="27"/>
  <c r="AR9" i="27"/>
  <c r="AQ9" i="27"/>
  <c r="AP9" i="27"/>
  <c r="AV8" i="27"/>
  <c r="AU8" i="27"/>
  <c r="AS8" i="27"/>
  <c r="AR8" i="27"/>
  <c r="AQ8" i="27"/>
  <c r="AP8" i="27"/>
  <c r="AV5" i="27"/>
  <c r="AU5" i="27"/>
  <c r="AS5" i="27"/>
  <c r="AR5" i="27"/>
  <c r="AQ5" i="27"/>
  <c r="AP5" i="27"/>
  <c r="AV6" i="27"/>
  <c r="AU6" i="27"/>
  <c r="AS6" i="27"/>
  <c r="AR6" i="27"/>
  <c r="AQ6" i="27"/>
  <c r="AP6" i="27"/>
  <c r="AV4" i="27"/>
  <c r="AU4" i="27"/>
  <c r="AS4" i="27"/>
  <c r="AR4" i="27"/>
  <c r="AQ4" i="27"/>
  <c r="AP4" i="27"/>
  <c r="AV7" i="27"/>
  <c r="AU7" i="27"/>
  <c r="AS7" i="27"/>
  <c r="AR7" i="27"/>
  <c r="AQ7" i="27"/>
  <c r="AP7" i="27"/>
  <c r="BY14" i="26"/>
  <c r="BX14" i="26"/>
  <c r="BV14" i="26"/>
  <c r="BU14" i="26"/>
  <c r="BT14" i="26"/>
  <c r="BS14" i="26"/>
  <c r="BY12" i="26"/>
  <c r="BX12" i="26"/>
  <c r="BV12" i="26"/>
  <c r="BU12" i="26"/>
  <c r="BT12" i="26"/>
  <c r="BS12" i="26"/>
  <c r="BY19" i="26"/>
  <c r="BX19" i="26"/>
  <c r="BV19" i="26"/>
  <c r="BU19" i="26"/>
  <c r="BT19" i="26"/>
  <c r="BS19" i="26"/>
  <c r="BY15" i="26"/>
  <c r="BX15" i="26"/>
  <c r="BV15" i="26"/>
  <c r="BU15" i="26"/>
  <c r="BT15" i="26"/>
  <c r="BS15" i="26"/>
  <c r="BY9" i="26"/>
  <c r="BX9" i="26"/>
  <c r="BV9" i="26"/>
  <c r="BU9" i="26"/>
  <c r="BT9" i="26"/>
  <c r="BS9" i="26"/>
  <c r="BY17" i="26"/>
  <c r="BX17" i="26"/>
  <c r="BV17" i="26"/>
  <c r="BU17" i="26"/>
  <c r="BT17" i="26"/>
  <c r="BS17" i="26"/>
  <c r="BY11" i="26"/>
  <c r="BX11" i="26"/>
  <c r="BV11" i="26"/>
  <c r="BU11" i="26"/>
  <c r="BT11" i="26"/>
  <c r="BS11" i="26"/>
  <c r="BY21" i="26"/>
  <c r="BX21" i="26"/>
  <c r="BV21" i="26"/>
  <c r="BU21" i="26"/>
  <c r="BT21" i="26"/>
  <c r="BS21" i="26"/>
  <c r="BY10" i="26"/>
  <c r="BX10" i="26"/>
  <c r="BV10" i="26"/>
  <c r="BU10" i="26"/>
  <c r="BT10" i="26"/>
  <c r="BS10" i="26"/>
  <c r="BY8" i="26"/>
  <c r="BX8" i="26"/>
  <c r="BV8" i="26"/>
  <c r="BU8" i="26"/>
  <c r="BT8" i="26"/>
  <c r="BS8" i="26"/>
  <c r="BY7" i="26"/>
  <c r="BX7" i="26"/>
  <c r="BV7" i="26"/>
  <c r="BU7" i="26"/>
  <c r="BT7" i="26"/>
  <c r="BS7" i="26"/>
  <c r="BY6" i="26"/>
  <c r="BX6" i="26"/>
  <c r="BV6" i="26"/>
  <c r="BU6" i="26"/>
  <c r="BT6" i="26"/>
  <c r="BS6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14" i="26"/>
  <c r="AU14" i="26"/>
  <c r="AS14" i="26"/>
  <c r="AR14" i="26"/>
  <c r="AQ14" i="26"/>
  <c r="AP14" i="26"/>
  <c r="AV12" i="26"/>
  <c r="AU12" i="26"/>
  <c r="AS12" i="26"/>
  <c r="AR12" i="26"/>
  <c r="AQ12" i="26"/>
  <c r="AP12" i="26"/>
  <c r="AV19" i="26"/>
  <c r="AU19" i="26"/>
  <c r="AS19" i="26"/>
  <c r="AR19" i="26"/>
  <c r="AQ19" i="26"/>
  <c r="AP19" i="26"/>
  <c r="AV15" i="26"/>
  <c r="AU15" i="26"/>
  <c r="AS15" i="26"/>
  <c r="AR15" i="26"/>
  <c r="AQ15" i="26"/>
  <c r="AP15" i="26"/>
  <c r="AV9" i="26"/>
  <c r="AU9" i="26"/>
  <c r="AS9" i="26"/>
  <c r="AR9" i="26"/>
  <c r="AQ9" i="26"/>
  <c r="AP9" i="26"/>
  <c r="AV17" i="26"/>
  <c r="AU17" i="26"/>
  <c r="AS17" i="26"/>
  <c r="AR17" i="26"/>
  <c r="AQ17" i="26"/>
  <c r="AP17" i="26"/>
  <c r="AV11" i="26"/>
  <c r="AU11" i="26"/>
  <c r="AS11" i="26"/>
  <c r="AR11" i="26"/>
  <c r="AQ11" i="26"/>
  <c r="AP11" i="26"/>
  <c r="AV21" i="26"/>
  <c r="AU21" i="26"/>
  <c r="AS21" i="26"/>
  <c r="AR21" i="26"/>
  <c r="AQ21" i="26"/>
  <c r="AP21" i="26"/>
  <c r="AV10" i="26"/>
  <c r="AU10" i="26"/>
  <c r="AS10" i="26"/>
  <c r="AR10" i="26"/>
  <c r="AQ10" i="26"/>
  <c r="AP10" i="26"/>
  <c r="AV8" i="26"/>
  <c r="AU8" i="26"/>
  <c r="AS8" i="26"/>
  <c r="AR8" i="26"/>
  <c r="AQ8" i="26"/>
  <c r="AP8" i="26"/>
  <c r="AV7" i="26"/>
  <c r="AU7" i="26"/>
  <c r="AS7" i="26"/>
  <c r="AR7" i="26"/>
  <c r="AQ7" i="26"/>
  <c r="AP7" i="26"/>
  <c r="AV6" i="26"/>
  <c r="AU6" i="26"/>
  <c r="AS6" i="26"/>
  <c r="AR6" i="26"/>
  <c r="AQ6" i="26"/>
  <c r="AP6" i="26"/>
  <c r="AV5" i="26"/>
  <c r="AU5" i="26"/>
  <c r="AS5" i="26"/>
  <c r="AR5" i="26"/>
  <c r="AQ5" i="26"/>
  <c r="AP5" i="26"/>
  <c r="AV4" i="26"/>
  <c r="AU4" i="26"/>
  <c r="AS4" i="26"/>
  <c r="AR4" i="26"/>
  <c r="AQ4" i="26"/>
  <c r="AP4" i="26"/>
  <c r="BW24" i="22"/>
  <c r="BV24" i="22"/>
  <c r="BU24" i="22"/>
  <c r="BS24" i="22"/>
  <c r="BR24" i="22"/>
  <c r="BQ24" i="22"/>
  <c r="BP24" i="22"/>
  <c r="BT24" i="22" s="1"/>
  <c r="BO24" i="22"/>
  <c r="BN24" i="22"/>
  <c r="BW12" i="22"/>
  <c r="BV12" i="22"/>
  <c r="BU12" i="22"/>
  <c r="BS12" i="22"/>
  <c r="BR12" i="22"/>
  <c r="BQ12" i="22"/>
  <c r="BP12" i="22"/>
  <c r="BO12" i="22"/>
  <c r="BN12" i="22"/>
  <c r="BW29" i="22"/>
  <c r="BV29" i="22"/>
  <c r="BU29" i="22"/>
  <c r="BS29" i="22"/>
  <c r="BR29" i="22"/>
  <c r="BQ29" i="22"/>
  <c r="BP29" i="22"/>
  <c r="BO29" i="22"/>
  <c r="BN29" i="22"/>
  <c r="BW28" i="22"/>
  <c r="BV28" i="22"/>
  <c r="BU28" i="22"/>
  <c r="BS28" i="22"/>
  <c r="BR28" i="22"/>
  <c r="BQ28" i="22"/>
  <c r="BP28" i="22"/>
  <c r="BO28" i="22"/>
  <c r="BN28" i="22"/>
  <c r="BW16" i="22"/>
  <c r="BV16" i="22"/>
  <c r="BU16" i="22"/>
  <c r="BS16" i="22"/>
  <c r="BR16" i="22"/>
  <c r="BQ16" i="22"/>
  <c r="BP16" i="22"/>
  <c r="BT16" i="22" s="1"/>
  <c r="BO16" i="22"/>
  <c r="BN16" i="22"/>
  <c r="BW19" i="22"/>
  <c r="BV19" i="22"/>
  <c r="BU19" i="22"/>
  <c r="BS19" i="22"/>
  <c r="BR19" i="22"/>
  <c r="BQ19" i="22"/>
  <c r="BP19" i="22"/>
  <c r="BO19" i="22"/>
  <c r="BN19" i="22"/>
  <c r="BW17" i="22"/>
  <c r="BV17" i="22"/>
  <c r="BU17" i="22"/>
  <c r="BS17" i="22"/>
  <c r="BR17" i="22"/>
  <c r="BQ17" i="22"/>
  <c r="BP17" i="22"/>
  <c r="BO17" i="22"/>
  <c r="BN17" i="22"/>
  <c r="BW10" i="22"/>
  <c r="BV10" i="22"/>
  <c r="BU10" i="22"/>
  <c r="BS10" i="22"/>
  <c r="BR10" i="22"/>
  <c r="BQ10" i="22"/>
  <c r="BP10" i="22"/>
  <c r="BO10" i="22"/>
  <c r="BN10" i="22"/>
  <c r="BW21" i="22"/>
  <c r="BV21" i="22"/>
  <c r="BU21" i="22"/>
  <c r="BS21" i="22"/>
  <c r="BR21" i="22"/>
  <c r="BQ21" i="22"/>
  <c r="BP21" i="22"/>
  <c r="BO21" i="22"/>
  <c r="BN21" i="22"/>
  <c r="BW18" i="22"/>
  <c r="BV18" i="22"/>
  <c r="BU18" i="22"/>
  <c r="BS18" i="22"/>
  <c r="BR18" i="22"/>
  <c r="BQ18" i="22"/>
  <c r="BP18" i="22"/>
  <c r="BO18" i="22"/>
  <c r="BN18" i="22"/>
  <c r="BW14" i="22"/>
  <c r="BV14" i="22"/>
  <c r="BU14" i="22"/>
  <c r="BS14" i="22"/>
  <c r="BR14" i="22"/>
  <c r="BQ14" i="22"/>
  <c r="BP14" i="22"/>
  <c r="BO14" i="22"/>
  <c r="BN14" i="22"/>
  <c r="BW15" i="22"/>
  <c r="BV15" i="22"/>
  <c r="BU15" i="22"/>
  <c r="BS15" i="22"/>
  <c r="BR15" i="22"/>
  <c r="BQ15" i="22"/>
  <c r="BP15" i="22"/>
  <c r="BO15" i="22"/>
  <c r="BN15" i="22"/>
  <c r="BW13" i="22"/>
  <c r="BV13" i="22"/>
  <c r="BU13" i="22"/>
  <c r="BS13" i="22"/>
  <c r="BR13" i="22"/>
  <c r="BQ13" i="22"/>
  <c r="BP13" i="22"/>
  <c r="BO13" i="22"/>
  <c r="BN13" i="22"/>
  <c r="BW22" i="22"/>
  <c r="BV22" i="22"/>
  <c r="BU22" i="22"/>
  <c r="BS22" i="22"/>
  <c r="BR22" i="22"/>
  <c r="BQ22" i="22"/>
  <c r="BP22" i="22"/>
  <c r="BO22" i="22"/>
  <c r="BN22" i="22"/>
  <c r="BW11" i="22"/>
  <c r="BV11" i="22"/>
  <c r="BU11" i="22"/>
  <c r="BS11" i="22"/>
  <c r="BR11" i="22"/>
  <c r="BQ11" i="22"/>
  <c r="BP11" i="22"/>
  <c r="BO11" i="22"/>
  <c r="BN11" i="22"/>
  <c r="BW34" i="22"/>
  <c r="BV34" i="22"/>
  <c r="BU34" i="22"/>
  <c r="BS34" i="22"/>
  <c r="BR34" i="22"/>
  <c r="BQ34" i="22"/>
  <c r="BP34" i="22"/>
  <c r="BT34" i="22" s="1"/>
  <c r="BO34" i="22"/>
  <c r="BN34" i="22"/>
  <c r="BW8" i="22"/>
  <c r="BV8" i="22"/>
  <c r="BU8" i="22"/>
  <c r="BS8" i="22"/>
  <c r="BR8" i="22"/>
  <c r="BQ8" i="22"/>
  <c r="BP8" i="22"/>
  <c r="BO8" i="22"/>
  <c r="BN8" i="22"/>
  <c r="BW7" i="22"/>
  <c r="BV7" i="22"/>
  <c r="BU7" i="22"/>
  <c r="BS7" i="22"/>
  <c r="BR7" i="22"/>
  <c r="BQ7" i="22"/>
  <c r="BP7" i="22"/>
  <c r="BO7" i="22"/>
  <c r="BN7" i="22"/>
  <c r="BW5" i="22"/>
  <c r="BV5" i="22"/>
  <c r="BU5" i="22"/>
  <c r="BS5" i="22"/>
  <c r="BR5" i="22"/>
  <c r="BQ5" i="22"/>
  <c r="BP5" i="22"/>
  <c r="BO5" i="22"/>
  <c r="BN5" i="22"/>
  <c r="BW6" i="22"/>
  <c r="BV6" i="22"/>
  <c r="BU6" i="22"/>
  <c r="BS6" i="22"/>
  <c r="BR6" i="22"/>
  <c r="BQ6" i="22"/>
  <c r="BP6" i="22"/>
  <c r="BO6" i="22"/>
  <c r="BN6" i="22"/>
  <c r="BW4" i="22"/>
  <c r="BV4" i="22"/>
  <c r="BU4" i="22"/>
  <c r="BS4" i="22"/>
  <c r="BR4" i="22"/>
  <c r="BQ4" i="22"/>
  <c r="BP4" i="22"/>
  <c r="BO4" i="22"/>
  <c r="BN4" i="22"/>
  <c r="AV24" i="22"/>
  <c r="AU24" i="22"/>
  <c r="AT24" i="22"/>
  <c r="AR24" i="22"/>
  <c r="AQ24" i="22"/>
  <c r="AP24" i="22"/>
  <c r="AO24" i="22"/>
  <c r="AN24" i="22"/>
  <c r="AM24" i="22"/>
  <c r="AV12" i="22"/>
  <c r="AU12" i="22"/>
  <c r="AT12" i="22"/>
  <c r="AR12" i="22"/>
  <c r="AQ12" i="22"/>
  <c r="AP12" i="22"/>
  <c r="AO12" i="22"/>
  <c r="AN12" i="22"/>
  <c r="AM12" i="22"/>
  <c r="AV29" i="22"/>
  <c r="AU29" i="22"/>
  <c r="AT29" i="22"/>
  <c r="AR29" i="22"/>
  <c r="AQ29" i="22"/>
  <c r="AP29" i="22"/>
  <c r="AO29" i="22"/>
  <c r="AN29" i="22"/>
  <c r="AM29" i="22"/>
  <c r="AV28" i="22"/>
  <c r="AU28" i="22"/>
  <c r="AT28" i="22"/>
  <c r="AR28" i="22"/>
  <c r="AQ28" i="22"/>
  <c r="AP28" i="22"/>
  <c r="AO28" i="22"/>
  <c r="AN28" i="22"/>
  <c r="AM28" i="22"/>
  <c r="AV16" i="22"/>
  <c r="AU16" i="22"/>
  <c r="AT16" i="22"/>
  <c r="AR16" i="22"/>
  <c r="AQ16" i="22"/>
  <c r="AP16" i="22"/>
  <c r="AO16" i="22"/>
  <c r="AN16" i="22"/>
  <c r="AM16" i="22"/>
  <c r="AV19" i="22"/>
  <c r="AU19" i="22"/>
  <c r="AT19" i="22"/>
  <c r="AR19" i="22"/>
  <c r="AQ19" i="22"/>
  <c r="AP19" i="22"/>
  <c r="AO19" i="22"/>
  <c r="AN19" i="22"/>
  <c r="AM19" i="22"/>
  <c r="AV17" i="22"/>
  <c r="AU17" i="22"/>
  <c r="AT17" i="22"/>
  <c r="AR17" i="22"/>
  <c r="AQ17" i="22"/>
  <c r="AP17" i="22"/>
  <c r="AO17" i="22"/>
  <c r="AN17" i="22"/>
  <c r="AM17" i="22"/>
  <c r="AV10" i="22"/>
  <c r="AU10" i="22"/>
  <c r="AT10" i="22"/>
  <c r="AR10" i="22"/>
  <c r="AQ10" i="22"/>
  <c r="AP10" i="22"/>
  <c r="AO10" i="22"/>
  <c r="AN10" i="22"/>
  <c r="AM10" i="22"/>
  <c r="AV21" i="22"/>
  <c r="AU21" i="22"/>
  <c r="AT21" i="22"/>
  <c r="AR21" i="22"/>
  <c r="AQ21" i="22"/>
  <c r="AP21" i="22"/>
  <c r="AO21" i="22"/>
  <c r="AN21" i="22"/>
  <c r="AM21" i="22"/>
  <c r="AV18" i="22"/>
  <c r="AU18" i="22"/>
  <c r="AT18" i="22"/>
  <c r="AR18" i="22"/>
  <c r="AQ18" i="22"/>
  <c r="AP18" i="22"/>
  <c r="AO18" i="22"/>
  <c r="AN18" i="22"/>
  <c r="AM18" i="22"/>
  <c r="AV14" i="22"/>
  <c r="AU14" i="22"/>
  <c r="AT14" i="22"/>
  <c r="AR14" i="22"/>
  <c r="AQ14" i="22"/>
  <c r="AP14" i="22"/>
  <c r="AO14" i="22"/>
  <c r="AN14" i="22"/>
  <c r="AM14" i="22"/>
  <c r="AV15" i="22"/>
  <c r="AU15" i="22"/>
  <c r="AT15" i="22"/>
  <c r="AR15" i="22"/>
  <c r="AQ15" i="22"/>
  <c r="AP15" i="22"/>
  <c r="AO15" i="22"/>
  <c r="AN15" i="22"/>
  <c r="AM15" i="22"/>
  <c r="AV13" i="22"/>
  <c r="AU13" i="22"/>
  <c r="AT13" i="22"/>
  <c r="AR13" i="22"/>
  <c r="AQ13" i="22"/>
  <c r="AP13" i="22"/>
  <c r="AO13" i="22"/>
  <c r="AN13" i="22"/>
  <c r="AM13" i="22"/>
  <c r="AV22" i="22"/>
  <c r="AU22" i="22"/>
  <c r="AT22" i="22"/>
  <c r="AR22" i="22"/>
  <c r="AQ22" i="22"/>
  <c r="AP22" i="22"/>
  <c r="AO22" i="22"/>
  <c r="AN22" i="22"/>
  <c r="AM22" i="22"/>
  <c r="AV11" i="22"/>
  <c r="AU11" i="22"/>
  <c r="AT11" i="22"/>
  <c r="AR11" i="22"/>
  <c r="AQ11" i="22"/>
  <c r="AP11" i="22"/>
  <c r="AO11" i="22"/>
  <c r="AN11" i="22"/>
  <c r="AM11" i="22"/>
  <c r="AV34" i="22"/>
  <c r="AU34" i="22"/>
  <c r="AT34" i="22"/>
  <c r="AR34" i="22"/>
  <c r="AQ34" i="22"/>
  <c r="AP34" i="22"/>
  <c r="AO34" i="22"/>
  <c r="AN34" i="22"/>
  <c r="AM34" i="22"/>
  <c r="AV8" i="22"/>
  <c r="AU8" i="22"/>
  <c r="AT8" i="22"/>
  <c r="AR8" i="22"/>
  <c r="AQ8" i="22"/>
  <c r="AP8" i="22"/>
  <c r="AO8" i="22"/>
  <c r="AN8" i="22"/>
  <c r="AM8" i="22"/>
  <c r="AV7" i="22"/>
  <c r="AU7" i="22"/>
  <c r="AT7" i="22"/>
  <c r="AR7" i="22"/>
  <c r="AQ7" i="22"/>
  <c r="AP7" i="22"/>
  <c r="AO7" i="22"/>
  <c r="AN7" i="22"/>
  <c r="AM7" i="22"/>
  <c r="AV5" i="22"/>
  <c r="AU5" i="22"/>
  <c r="AT5" i="22"/>
  <c r="AR5" i="22"/>
  <c r="AQ5" i="22"/>
  <c r="AP5" i="22"/>
  <c r="AO5" i="22"/>
  <c r="AN5" i="22"/>
  <c r="AM5" i="22"/>
  <c r="AV6" i="22"/>
  <c r="AU6" i="22"/>
  <c r="AT6" i="22"/>
  <c r="AR6" i="22"/>
  <c r="AQ6" i="22"/>
  <c r="AP6" i="22"/>
  <c r="AO6" i="22"/>
  <c r="AN6" i="22"/>
  <c r="AM6" i="22"/>
  <c r="AV4" i="22"/>
  <c r="AU4" i="22"/>
  <c r="AT4" i="22"/>
  <c r="AR4" i="22"/>
  <c r="AQ4" i="22"/>
  <c r="AP4" i="22"/>
  <c r="AO4" i="22"/>
  <c r="AN4" i="22"/>
  <c r="AM4" i="22"/>
  <c r="BW26" i="4"/>
  <c r="BV26" i="4"/>
  <c r="BU26" i="4"/>
  <c r="BS26" i="4"/>
  <c r="BR26" i="4"/>
  <c r="BQ26" i="4"/>
  <c r="BP26" i="4"/>
  <c r="BT26" i="4" s="1"/>
  <c r="BO26" i="4"/>
  <c r="BN26" i="4"/>
  <c r="BW13" i="4"/>
  <c r="BV13" i="4"/>
  <c r="BU13" i="4"/>
  <c r="BS13" i="4"/>
  <c r="BR13" i="4"/>
  <c r="BQ13" i="4"/>
  <c r="BP13" i="4"/>
  <c r="BT13" i="4" s="1"/>
  <c r="BO13" i="4"/>
  <c r="BN13" i="4"/>
  <c r="BW31" i="4"/>
  <c r="BV31" i="4"/>
  <c r="BU31" i="4"/>
  <c r="BS31" i="4"/>
  <c r="BR31" i="4"/>
  <c r="BQ31" i="4"/>
  <c r="BP31" i="4"/>
  <c r="BT31" i="4" s="1"/>
  <c r="BO31" i="4"/>
  <c r="BN31" i="4"/>
  <c r="BW18" i="4"/>
  <c r="BV18" i="4"/>
  <c r="BU18" i="4"/>
  <c r="BS18" i="4"/>
  <c r="BR18" i="4"/>
  <c r="BQ18" i="4"/>
  <c r="BP18" i="4"/>
  <c r="BO18" i="4"/>
  <c r="BN18" i="4"/>
  <c r="BW27" i="4"/>
  <c r="BV27" i="4"/>
  <c r="BU27" i="4"/>
  <c r="BS27" i="4"/>
  <c r="BR27" i="4"/>
  <c r="BQ27" i="4"/>
  <c r="BP27" i="4"/>
  <c r="BO27" i="4"/>
  <c r="BN27" i="4"/>
  <c r="BW28" i="4"/>
  <c r="BV28" i="4"/>
  <c r="BU28" i="4"/>
  <c r="BS28" i="4"/>
  <c r="BR28" i="4"/>
  <c r="BQ28" i="4"/>
  <c r="BP28" i="4"/>
  <c r="BO28" i="4"/>
  <c r="BN28" i="4"/>
  <c r="BW24" i="4"/>
  <c r="BV24" i="4"/>
  <c r="BU24" i="4"/>
  <c r="BS24" i="4"/>
  <c r="BR24" i="4"/>
  <c r="BQ24" i="4"/>
  <c r="BP24" i="4"/>
  <c r="BO24" i="4"/>
  <c r="BN24" i="4"/>
  <c r="BW21" i="4"/>
  <c r="BV21" i="4"/>
  <c r="BU21" i="4"/>
  <c r="BS21" i="4"/>
  <c r="BR21" i="4"/>
  <c r="BQ21" i="4"/>
  <c r="BP21" i="4"/>
  <c r="BO21" i="4"/>
  <c r="BN21" i="4"/>
  <c r="BW20" i="4"/>
  <c r="BV20" i="4"/>
  <c r="BU20" i="4"/>
  <c r="BS20" i="4"/>
  <c r="BR20" i="4"/>
  <c r="BQ20" i="4"/>
  <c r="BP20" i="4"/>
  <c r="BO20" i="4"/>
  <c r="BN20" i="4"/>
  <c r="BW22" i="4"/>
  <c r="BV22" i="4"/>
  <c r="BU22" i="4"/>
  <c r="BS22" i="4"/>
  <c r="BR22" i="4"/>
  <c r="BQ22" i="4"/>
  <c r="BP22" i="4"/>
  <c r="BO22" i="4"/>
  <c r="BN22" i="4"/>
  <c r="BW15" i="4"/>
  <c r="BV15" i="4"/>
  <c r="BU15" i="4"/>
  <c r="BS15" i="4"/>
  <c r="BR15" i="4"/>
  <c r="BQ15" i="4"/>
  <c r="BP15" i="4"/>
  <c r="BO15" i="4"/>
  <c r="BN15" i="4"/>
  <c r="BW12" i="4"/>
  <c r="BV12" i="4"/>
  <c r="BU12" i="4"/>
  <c r="BS12" i="4"/>
  <c r="BR12" i="4"/>
  <c r="BQ12" i="4"/>
  <c r="BP12" i="4"/>
  <c r="BO12" i="4"/>
  <c r="BN12" i="4"/>
  <c r="BW16" i="4"/>
  <c r="BV16" i="4"/>
  <c r="BU16" i="4"/>
  <c r="BS16" i="4"/>
  <c r="BR16" i="4"/>
  <c r="BQ16" i="4"/>
  <c r="BP16" i="4"/>
  <c r="BO16" i="4"/>
  <c r="BN16" i="4"/>
  <c r="BW14" i="4"/>
  <c r="BV14" i="4"/>
  <c r="BU14" i="4"/>
  <c r="BS14" i="4"/>
  <c r="BR14" i="4"/>
  <c r="BQ14" i="4"/>
  <c r="BP14" i="4"/>
  <c r="BO14" i="4"/>
  <c r="BN14" i="4"/>
  <c r="BW23" i="4"/>
  <c r="BV23" i="4"/>
  <c r="BU23" i="4"/>
  <c r="BS23" i="4"/>
  <c r="BR23" i="4"/>
  <c r="BQ23" i="4"/>
  <c r="BP23" i="4"/>
  <c r="BO23" i="4"/>
  <c r="BN23" i="4"/>
  <c r="BW17" i="4"/>
  <c r="BV17" i="4"/>
  <c r="BU17" i="4"/>
  <c r="BS17" i="4"/>
  <c r="BR17" i="4"/>
  <c r="BQ17" i="4"/>
  <c r="BP17" i="4"/>
  <c r="BO17" i="4"/>
  <c r="BN17" i="4"/>
  <c r="BW19" i="4"/>
  <c r="BV19" i="4"/>
  <c r="BU19" i="4"/>
  <c r="BS19" i="4"/>
  <c r="BR19" i="4"/>
  <c r="BQ19" i="4"/>
  <c r="BP19" i="4"/>
  <c r="BO19" i="4"/>
  <c r="BN19" i="4"/>
  <c r="BW9" i="4"/>
  <c r="BV9" i="4"/>
  <c r="BU9" i="4"/>
  <c r="BS9" i="4"/>
  <c r="BR9" i="4"/>
  <c r="BQ9" i="4"/>
  <c r="BP9" i="4"/>
  <c r="BO9" i="4"/>
  <c r="BN9" i="4"/>
  <c r="BW25" i="4"/>
  <c r="BV25" i="4"/>
  <c r="BU25" i="4"/>
  <c r="BS25" i="4"/>
  <c r="BR25" i="4"/>
  <c r="BQ25" i="4"/>
  <c r="BP25" i="4"/>
  <c r="BT25" i="4" s="1"/>
  <c r="BO25" i="4"/>
  <c r="BN25" i="4"/>
  <c r="BW11" i="4"/>
  <c r="BV11" i="4"/>
  <c r="BU11" i="4"/>
  <c r="BS11" i="4"/>
  <c r="BR11" i="4"/>
  <c r="BQ11" i="4"/>
  <c r="BP11" i="4"/>
  <c r="BO11" i="4"/>
  <c r="BN11" i="4"/>
  <c r="BW8" i="4"/>
  <c r="BV8" i="4"/>
  <c r="BU8" i="4"/>
  <c r="BS8" i="4"/>
  <c r="BR8" i="4"/>
  <c r="BQ8" i="4"/>
  <c r="BP8" i="4"/>
  <c r="BO8" i="4"/>
  <c r="BN8" i="4"/>
  <c r="BW6" i="4"/>
  <c r="BV6" i="4"/>
  <c r="BU6" i="4"/>
  <c r="BS6" i="4"/>
  <c r="BR6" i="4"/>
  <c r="BQ6" i="4"/>
  <c r="BP6" i="4"/>
  <c r="BO6" i="4"/>
  <c r="BN6" i="4"/>
  <c r="BW10" i="4"/>
  <c r="BV10" i="4"/>
  <c r="BU10" i="4"/>
  <c r="BS10" i="4"/>
  <c r="BR10" i="4"/>
  <c r="BQ10" i="4"/>
  <c r="BP10" i="4"/>
  <c r="BO10" i="4"/>
  <c r="BN10" i="4"/>
  <c r="BW5" i="4"/>
  <c r="BV5" i="4"/>
  <c r="BU5" i="4"/>
  <c r="BS5" i="4"/>
  <c r="BR5" i="4"/>
  <c r="BQ5" i="4"/>
  <c r="BP5" i="4"/>
  <c r="BO5" i="4"/>
  <c r="BN5" i="4"/>
  <c r="BW7" i="4"/>
  <c r="BV7" i="4"/>
  <c r="BU7" i="4"/>
  <c r="BS7" i="4"/>
  <c r="BR7" i="4"/>
  <c r="BQ7" i="4"/>
  <c r="BP7" i="4"/>
  <c r="BO7" i="4"/>
  <c r="BN7" i="4"/>
  <c r="BW4" i="4"/>
  <c r="BV4" i="4"/>
  <c r="BU4" i="4"/>
  <c r="BS4" i="4"/>
  <c r="BR4" i="4"/>
  <c r="BQ4" i="4"/>
  <c r="BP4" i="4"/>
  <c r="BO4" i="4"/>
  <c r="BN4" i="4"/>
  <c r="AV26" i="4"/>
  <c r="AU26" i="4"/>
  <c r="AT26" i="4"/>
  <c r="AR26" i="4"/>
  <c r="AQ26" i="4"/>
  <c r="AP26" i="4"/>
  <c r="AO26" i="4"/>
  <c r="AN26" i="4"/>
  <c r="AM26" i="4"/>
  <c r="AV13" i="4"/>
  <c r="AU13" i="4"/>
  <c r="AT13" i="4"/>
  <c r="AR13" i="4"/>
  <c r="AQ13" i="4"/>
  <c r="AP13" i="4"/>
  <c r="AO13" i="4"/>
  <c r="AN13" i="4"/>
  <c r="AM13" i="4"/>
  <c r="AV31" i="4"/>
  <c r="AU31" i="4"/>
  <c r="AT31" i="4"/>
  <c r="AR31" i="4"/>
  <c r="AQ31" i="4"/>
  <c r="AP31" i="4"/>
  <c r="AO31" i="4"/>
  <c r="AN31" i="4"/>
  <c r="AM31" i="4"/>
  <c r="AV18" i="4"/>
  <c r="AU18" i="4"/>
  <c r="AT18" i="4"/>
  <c r="AR18" i="4"/>
  <c r="AQ18" i="4"/>
  <c r="AP18" i="4"/>
  <c r="AO18" i="4"/>
  <c r="AN18" i="4"/>
  <c r="AM18" i="4"/>
  <c r="AV27" i="4"/>
  <c r="AU27" i="4"/>
  <c r="AT27" i="4"/>
  <c r="AR27" i="4"/>
  <c r="AQ27" i="4"/>
  <c r="AP27" i="4"/>
  <c r="AO27" i="4"/>
  <c r="AN27" i="4"/>
  <c r="AM27" i="4"/>
  <c r="AV28" i="4"/>
  <c r="AU28" i="4"/>
  <c r="AT28" i="4"/>
  <c r="AR28" i="4"/>
  <c r="AQ28" i="4"/>
  <c r="AP28" i="4"/>
  <c r="AO28" i="4"/>
  <c r="AN28" i="4"/>
  <c r="AM28" i="4"/>
  <c r="AV24" i="4"/>
  <c r="AU24" i="4"/>
  <c r="AT24" i="4"/>
  <c r="AR24" i="4"/>
  <c r="AQ24" i="4"/>
  <c r="AP24" i="4"/>
  <c r="AO24" i="4"/>
  <c r="AN24" i="4"/>
  <c r="AM24" i="4"/>
  <c r="AV21" i="4"/>
  <c r="AU21" i="4"/>
  <c r="AT21" i="4"/>
  <c r="AR21" i="4"/>
  <c r="AQ21" i="4"/>
  <c r="AP21" i="4"/>
  <c r="AO21" i="4"/>
  <c r="AN21" i="4"/>
  <c r="AM21" i="4"/>
  <c r="AV20" i="4"/>
  <c r="AU20" i="4"/>
  <c r="AT20" i="4"/>
  <c r="AR20" i="4"/>
  <c r="AQ20" i="4"/>
  <c r="AP20" i="4"/>
  <c r="AO20" i="4"/>
  <c r="AN20" i="4"/>
  <c r="AM20" i="4"/>
  <c r="AV22" i="4"/>
  <c r="AU22" i="4"/>
  <c r="AT22" i="4"/>
  <c r="AR22" i="4"/>
  <c r="AQ22" i="4"/>
  <c r="AP22" i="4"/>
  <c r="AO22" i="4"/>
  <c r="AN22" i="4"/>
  <c r="AM22" i="4"/>
  <c r="AV15" i="4"/>
  <c r="AU15" i="4"/>
  <c r="AT15" i="4"/>
  <c r="AR15" i="4"/>
  <c r="AQ15" i="4"/>
  <c r="AP15" i="4"/>
  <c r="AO15" i="4"/>
  <c r="AN15" i="4"/>
  <c r="AM15" i="4"/>
  <c r="AV12" i="4"/>
  <c r="AU12" i="4"/>
  <c r="AT12" i="4"/>
  <c r="AR12" i="4"/>
  <c r="AQ12" i="4"/>
  <c r="AP12" i="4"/>
  <c r="AO12" i="4"/>
  <c r="AN12" i="4"/>
  <c r="AM12" i="4"/>
  <c r="AV16" i="4"/>
  <c r="AU16" i="4"/>
  <c r="AT16" i="4"/>
  <c r="AR16" i="4"/>
  <c r="AQ16" i="4"/>
  <c r="AP16" i="4"/>
  <c r="AO16" i="4"/>
  <c r="AN16" i="4"/>
  <c r="AM16" i="4"/>
  <c r="AV14" i="4"/>
  <c r="AU14" i="4"/>
  <c r="AT14" i="4"/>
  <c r="AR14" i="4"/>
  <c r="AQ14" i="4"/>
  <c r="AP14" i="4"/>
  <c r="AO14" i="4"/>
  <c r="AN14" i="4"/>
  <c r="AM14" i="4"/>
  <c r="AV23" i="4"/>
  <c r="AU23" i="4"/>
  <c r="AT23" i="4"/>
  <c r="AR23" i="4"/>
  <c r="AQ23" i="4"/>
  <c r="AP23" i="4"/>
  <c r="AO23" i="4"/>
  <c r="AN23" i="4"/>
  <c r="AM23" i="4"/>
  <c r="AV17" i="4"/>
  <c r="AU17" i="4"/>
  <c r="AT17" i="4"/>
  <c r="AR17" i="4"/>
  <c r="AQ17" i="4"/>
  <c r="AP17" i="4"/>
  <c r="AO17" i="4"/>
  <c r="AN17" i="4"/>
  <c r="AM17" i="4"/>
  <c r="AV19" i="4"/>
  <c r="AU19" i="4"/>
  <c r="AT19" i="4"/>
  <c r="AR19" i="4"/>
  <c r="AQ19" i="4"/>
  <c r="AP19" i="4"/>
  <c r="AO19" i="4"/>
  <c r="AN19" i="4"/>
  <c r="AM19" i="4"/>
  <c r="AV9" i="4"/>
  <c r="AU9" i="4"/>
  <c r="AT9" i="4"/>
  <c r="AR9" i="4"/>
  <c r="AQ9" i="4"/>
  <c r="AP9" i="4"/>
  <c r="AO9" i="4"/>
  <c r="AN9" i="4"/>
  <c r="AM9" i="4"/>
  <c r="AV25" i="4"/>
  <c r="AU25" i="4"/>
  <c r="AT25" i="4"/>
  <c r="AR25" i="4"/>
  <c r="AQ25" i="4"/>
  <c r="AP25" i="4"/>
  <c r="AO25" i="4"/>
  <c r="AN25" i="4"/>
  <c r="AM25" i="4"/>
  <c r="AV11" i="4"/>
  <c r="AU11" i="4"/>
  <c r="AT11" i="4"/>
  <c r="AR11" i="4"/>
  <c r="AQ11" i="4"/>
  <c r="AP11" i="4"/>
  <c r="AO11" i="4"/>
  <c r="AN11" i="4"/>
  <c r="AM11" i="4"/>
  <c r="AV8" i="4"/>
  <c r="AU8" i="4"/>
  <c r="AT8" i="4"/>
  <c r="AR8" i="4"/>
  <c r="AQ8" i="4"/>
  <c r="AP8" i="4"/>
  <c r="AO8" i="4"/>
  <c r="AN8" i="4"/>
  <c r="AM8" i="4"/>
  <c r="AV6" i="4"/>
  <c r="AU6" i="4"/>
  <c r="AT6" i="4"/>
  <c r="AR6" i="4"/>
  <c r="AQ6" i="4"/>
  <c r="AP6" i="4"/>
  <c r="AO6" i="4"/>
  <c r="AN6" i="4"/>
  <c r="AM6" i="4"/>
  <c r="AV10" i="4"/>
  <c r="AU10" i="4"/>
  <c r="AT10" i="4"/>
  <c r="AR10" i="4"/>
  <c r="AQ10" i="4"/>
  <c r="AP10" i="4"/>
  <c r="AO10" i="4"/>
  <c r="AN10" i="4"/>
  <c r="AM10" i="4"/>
  <c r="AV5" i="4"/>
  <c r="AU5" i="4"/>
  <c r="AT5" i="4"/>
  <c r="AR5" i="4"/>
  <c r="AQ5" i="4"/>
  <c r="AP5" i="4"/>
  <c r="AO5" i="4"/>
  <c r="AN5" i="4"/>
  <c r="AM5" i="4"/>
  <c r="AV7" i="4"/>
  <c r="AU7" i="4"/>
  <c r="AT7" i="4"/>
  <c r="AR7" i="4"/>
  <c r="AQ7" i="4"/>
  <c r="AP7" i="4"/>
  <c r="AO7" i="4"/>
  <c r="AN7" i="4"/>
  <c r="AM7" i="4"/>
  <c r="AV4" i="4"/>
  <c r="AU4" i="4"/>
  <c r="AT4" i="4"/>
  <c r="AR4" i="4"/>
  <c r="AQ4" i="4"/>
  <c r="AP4" i="4"/>
  <c r="AO4" i="4"/>
  <c r="AN4" i="4"/>
  <c r="AM4" i="4"/>
  <c r="PA19" i="21"/>
  <c r="OZ19" i="21"/>
  <c r="OX19" i="21"/>
  <c r="OW19" i="21"/>
  <c r="OV19" i="21"/>
  <c r="OU19" i="21"/>
  <c r="PA25" i="21"/>
  <c r="OZ25" i="21"/>
  <c r="OX25" i="21"/>
  <c r="OW25" i="21"/>
  <c r="OV25" i="21"/>
  <c r="OU25" i="21"/>
  <c r="PA26" i="21"/>
  <c r="OZ26" i="21"/>
  <c r="OX26" i="21"/>
  <c r="OW26" i="21"/>
  <c r="OV26" i="21"/>
  <c r="OU26" i="21"/>
  <c r="PA20" i="21"/>
  <c r="OZ20" i="21"/>
  <c r="OX20" i="21"/>
  <c r="OW20" i="21"/>
  <c r="OV20" i="21"/>
  <c r="OU20" i="21"/>
  <c r="PA22" i="21"/>
  <c r="OZ22" i="21"/>
  <c r="OX22" i="21"/>
  <c r="OW22" i="21"/>
  <c r="OV22" i="21"/>
  <c r="OU22" i="21"/>
  <c r="PA14" i="21"/>
  <c r="OZ14" i="21"/>
  <c r="OX14" i="21"/>
  <c r="OW14" i="21"/>
  <c r="OV14" i="21"/>
  <c r="OU14" i="21"/>
  <c r="PA24" i="21"/>
  <c r="OZ24" i="21"/>
  <c r="OX24" i="21"/>
  <c r="OW24" i="21"/>
  <c r="OV24" i="21"/>
  <c r="OU24" i="21"/>
  <c r="PA18" i="21"/>
  <c r="OZ18" i="21"/>
  <c r="OX18" i="21"/>
  <c r="OW18" i="21"/>
  <c r="OV18" i="21"/>
  <c r="OU18" i="21"/>
  <c r="PA17" i="21"/>
  <c r="OZ17" i="21"/>
  <c r="OX17" i="21"/>
  <c r="OW17" i="21"/>
  <c r="OV17" i="21"/>
  <c r="OU17" i="21"/>
  <c r="PA16" i="21"/>
  <c r="OZ16" i="21"/>
  <c r="OX16" i="21"/>
  <c r="OW16" i="21"/>
  <c r="OV16" i="21"/>
  <c r="OU16" i="21"/>
  <c r="PA15" i="21"/>
  <c r="OZ15" i="21"/>
  <c r="OX15" i="21"/>
  <c r="OW15" i="21"/>
  <c r="OV15" i="21"/>
  <c r="OU15" i="21"/>
  <c r="PA13" i="21"/>
  <c r="OZ13" i="21"/>
  <c r="OX13" i="21"/>
  <c r="OW13" i="21"/>
  <c r="OV13" i="21"/>
  <c r="OU13" i="21"/>
  <c r="PA12" i="21"/>
  <c r="OZ12" i="21"/>
  <c r="OX12" i="21"/>
  <c r="OW12" i="21"/>
  <c r="OV12" i="21"/>
  <c r="OU12" i="21"/>
  <c r="PA8" i="21"/>
  <c r="OZ8" i="21"/>
  <c r="OX8" i="21"/>
  <c r="OW8" i="21"/>
  <c r="OV8" i="21"/>
  <c r="OU8" i="21"/>
  <c r="PA7" i="21"/>
  <c r="OZ7" i="21"/>
  <c r="OX7" i="21"/>
  <c r="OW7" i="21"/>
  <c r="OV7" i="21"/>
  <c r="OU7" i="21"/>
  <c r="PA11" i="21"/>
  <c r="OZ11" i="21"/>
  <c r="OX11" i="21"/>
  <c r="OW11" i="21"/>
  <c r="OV11" i="21"/>
  <c r="OU11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19" i="21"/>
  <c r="NX19" i="21"/>
  <c r="NV19" i="21"/>
  <c r="NU19" i="21"/>
  <c r="NT19" i="21"/>
  <c r="NS19" i="21"/>
  <c r="NY25" i="21"/>
  <c r="NX25" i="21"/>
  <c r="NV25" i="21"/>
  <c r="NU25" i="21"/>
  <c r="NT25" i="21"/>
  <c r="NS25" i="21"/>
  <c r="NY26" i="21"/>
  <c r="NX26" i="21"/>
  <c r="NV26" i="21"/>
  <c r="NU26" i="21"/>
  <c r="NT26" i="21"/>
  <c r="NS26" i="21"/>
  <c r="NY20" i="21"/>
  <c r="NX20" i="21"/>
  <c r="NV20" i="21"/>
  <c r="NU20" i="21"/>
  <c r="NT20" i="21"/>
  <c r="NS20" i="21"/>
  <c r="NY22" i="21"/>
  <c r="NX22" i="21"/>
  <c r="NV22" i="21"/>
  <c r="NU22" i="21"/>
  <c r="NT22" i="21"/>
  <c r="NS22" i="21"/>
  <c r="NY14" i="21"/>
  <c r="NX14" i="21"/>
  <c r="NV14" i="21"/>
  <c r="NU14" i="21"/>
  <c r="NT14" i="21"/>
  <c r="NS14" i="21"/>
  <c r="NY24" i="21"/>
  <c r="NX24" i="21"/>
  <c r="NV24" i="21"/>
  <c r="NU24" i="21"/>
  <c r="NT24" i="21"/>
  <c r="NS24" i="21"/>
  <c r="NY18" i="21"/>
  <c r="NX18" i="21"/>
  <c r="NV18" i="21"/>
  <c r="NU18" i="21"/>
  <c r="NT18" i="21"/>
  <c r="NS18" i="21"/>
  <c r="NY17" i="21"/>
  <c r="NX17" i="21"/>
  <c r="NV17" i="21"/>
  <c r="NU17" i="21"/>
  <c r="NT17" i="21"/>
  <c r="NS17" i="21"/>
  <c r="NY16" i="21"/>
  <c r="NX16" i="21"/>
  <c r="NV16" i="21"/>
  <c r="NU16" i="21"/>
  <c r="NT16" i="21"/>
  <c r="NS16" i="21"/>
  <c r="NY15" i="21"/>
  <c r="NX15" i="21"/>
  <c r="NV15" i="21"/>
  <c r="NU15" i="21"/>
  <c r="NT15" i="21"/>
  <c r="NS15" i="21"/>
  <c r="NY13" i="21"/>
  <c r="NX13" i="21"/>
  <c r="NV13" i="21"/>
  <c r="NU13" i="21"/>
  <c r="NT13" i="21"/>
  <c r="NS13" i="21"/>
  <c r="NY12" i="21"/>
  <c r="NX12" i="21"/>
  <c r="NV12" i="21"/>
  <c r="NU12" i="21"/>
  <c r="NT12" i="21"/>
  <c r="NS12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11" i="21"/>
  <c r="NX11" i="21"/>
  <c r="NV11" i="21"/>
  <c r="NU11" i="21"/>
  <c r="NT11" i="21"/>
  <c r="NS11" i="21"/>
  <c r="NY6" i="21"/>
  <c r="NX6" i="21"/>
  <c r="NV6" i="21"/>
  <c r="NU6" i="21"/>
  <c r="NT6" i="21"/>
  <c r="NS6" i="21"/>
  <c r="NY5" i="21"/>
  <c r="NX5" i="21"/>
  <c r="NV5" i="21"/>
  <c r="NU5" i="21"/>
  <c r="NT5" i="21"/>
  <c r="NS5" i="21"/>
  <c r="NY4" i="21"/>
  <c r="NX4" i="21"/>
  <c r="NV4" i="21"/>
  <c r="NU4" i="21"/>
  <c r="NT4" i="21"/>
  <c r="NS4" i="21"/>
  <c r="MW19" i="21"/>
  <c r="MV19" i="21"/>
  <c r="MT19" i="21"/>
  <c r="MS19" i="21"/>
  <c r="MR19" i="21"/>
  <c r="MQ19" i="21"/>
  <c r="MW25" i="21"/>
  <c r="MV25" i="21"/>
  <c r="MT25" i="21"/>
  <c r="MS25" i="21"/>
  <c r="MR25" i="21"/>
  <c r="MQ25" i="21"/>
  <c r="MW26" i="21"/>
  <c r="MV26" i="21"/>
  <c r="MT26" i="21"/>
  <c r="MS26" i="21"/>
  <c r="MR26" i="21"/>
  <c r="MQ26" i="21"/>
  <c r="MW20" i="21"/>
  <c r="MV20" i="21"/>
  <c r="MT20" i="21"/>
  <c r="MS20" i="21"/>
  <c r="MR20" i="21"/>
  <c r="MQ20" i="21"/>
  <c r="MW22" i="21"/>
  <c r="MV22" i="21"/>
  <c r="MT22" i="21"/>
  <c r="MS22" i="21"/>
  <c r="MR22" i="21"/>
  <c r="MQ22" i="21"/>
  <c r="MW14" i="21"/>
  <c r="MV14" i="21"/>
  <c r="MT14" i="21"/>
  <c r="MS14" i="21"/>
  <c r="MR14" i="21"/>
  <c r="MQ14" i="21"/>
  <c r="MW24" i="21"/>
  <c r="MV24" i="21"/>
  <c r="MT24" i="21"/>
  <c r="MS24" i="21"/>
  <c r="MR24" i="21"/>
  <c r="MQ24" i="21"/>
  <c r="MW18" i="21"/>
  <c r="MV18" i="21"/>
  <c r="MT18" i="21"/>
  <c r="MS18" i="21"/>
  <c r="MR18" i="21"/>
  <c r="MQ18" i="21"/>
  <c r="MW17" i="21"/>
  <c r="MV17" i="21"/>
  <c r="MT17" i="21"/>
  <c r="MS17" i="21"/>
  <c r="MR17" i="21"/>
  <c r="MQ17" i="21"/>
  <c r="MW16" i="21"/>
  <c r="MV16" i="21"/>
  <c r="MT16" i="21"/>
  <c r="MS16" i="21"/>
  <c r="MR16" i="21"/>
  <c r="MQ16" i="21"/>
  <c r="MW15" i="21"/>
  <c r="MV15" i="21"/>
  <c r="MT15" i="21"/>
  <c r="MS15" i="21"/>
  <c r="MR15" i="21"/>
  <c r="MQ15" i="21"/>
  <c r="MW13" i="21"/>
  <c r="MV13" i="21"/>
  <c r="MT13" i="21"/>
  <c r="MS13" i="21"/>
  <c r="MR13" i="21"/>
  <c r="MQ13" i="21"/>
  <c r="MW12" i="21"/>
  <c r="MV12" i="21"/>
  <c r="MT12" i="21"/>
  <c r="MS12" i="21"/>
  <c r="MR12" i="21"/>
  <c r="MQ12" i="21"/>
  <c r="MW8" i="21"/>
  <c r="MV8" i="21"/>
  <c r="MT8" i="21"/>
  <c r="MS8" i="21"/>
  <c r="MR8" i="21"/>
  <c r="MQ8" i="21"/>
  <c r="MW7" i="21"/>
  <c r="MV7" i="21"/>
  <c r="MT7" i="21"/>
  <c r="MS7" i="21"/>
  <c r="MR7" i="21"/>
  <c r="MQ7" i="21"/>
  <c r="MW11" i="21"/>
  <c r="MV11" i="21"/>
  <c r="MT11" i="21"/>
  <c r="MS11" i="21"/>
  <c r="MR11" i="21"/>
  <c r="MQ11" i="21"/>
  <c r="MW6" i="21"/>
  <c r="MV6" i="21"/>
  <c r="MT6" i="21"/>
  <c r="MS6" i="21"/>
  <c r="MR6" i="21"/>
  <c r="MQ6" i="21"/>
  <c r="MW5" i="21"/>
  <c r="MV5" i="21"/>
  <c r="MT5" i="21"/>
  <c r="MS5" i="21"/>
  <c r="MR5" i="21"/>
  <c r="MQ5" i="21"/>
  <c r="MW4" i="21"/>
  <c r="MV4" i="21"/>
  <c r="MT4" i="21"/>
  <c r="MS4" i="21"/>
  <c r="MR4" i="21"/>
  <c r="MQ4" i="21"/>
  <c r="LU19" i="21"/>
  <c r="LT19" i="21"/>
  <c r="LR19" i="21"/>
  <c r="LQ19" i="21"/>
  <c r="LP19" i="21"/>
  <c r="LO19" i="21"/>
  <c r="LU25" i="21"/>
  <c r="LT25" i="21"/>
  <c r="LR25" i="21"/>
  <c r="LQ25" i="21"/>
  <c r="LP25" i="21"/>
  <c r="LO25" i="21"/>
  <c r="LU26" i="21"/>
  <c r="LT26" i="21"/>
  <c r="LR26" i="21"/>
  <c r="LQ26" i="21"/>
  <c r="LP26" i="21"/>
  <c r="LO26" i="21"/>
  <c r="LU20" i="21"/>
  <c r="LT20" i="21"/>
  <c r="LR20" i="21"/>
  <c r="LQ20" i="21"/>
  <c r="LP20" i="21"/>
  <c r="LO20" i="21"/>
  <c r="LU22" i="21"/>
  <c r="LT22" i="21"/>
  <c r="LR22" i="21"/>
  <c r="LQ22" i="21"/>
  <c r="LP22" i="21"/>
  <c r="LO22" i="21"/>
  <c r="LU14" i="21"/>
  <c r="LT14" i="21"/>
  <c r="LR14" i="21"/>
  <c r="LQ14" i="21"/>
  <c r="LP14" i="21"/>
  <c r="LO14" i="21"/>
  <c r="LU24" i="21"/>
  <c r="LT24" i="21"/>
  <c r="LR24" i="21"/>
  <c r="LQ24" i="21"/>
  <c r="LP24" i="21"/>
  <c r="LO24" i="21"/>
  <c r="LU18" i="21"/>
  <c r="LT18" i="21"/>
  <c r="LR18" i="21"/>
  <c r="LQ18" i="21"/>
  <c r="LP18" i="21"/>
  <c r="LO18" i="21"/>
  <c r="LU17" i="21"/>
  <c r="LT17" i="21"/>
  <c r="LR17" i="21"/>
  <c r="LQ17" i="21"/>
  <c r="LP17" i="21"/>
  <c r="LO17" i="21"/>
  <c r="LU16" i="21"/>
  <c r="LT16" i="21"/>
  <c r="LR16" i="21"/>
  <c r="LQ16" i="21"/>
  <c r="LP16" i="21"/>
  <c r="LO16" i="21"/>
  <c r="LU15" i="21"/>
  <c r="LT15" i="21"/>
  <c r="LR15" i="21"/>
  <c r="LQ15" i="21"/>
  <c r="LP15" i="21"/>
  <c r="LO15" i="21"/>
  <c r="LU13" i="21"/>
  <c r="LT13" i="21"/>
  <c r="LR13" i="21"/>
  <c r="LQ13" i="21"/>
  <c r="LP13" i="21"/>
  <c r="LO13" i="21"/>
  <c r="LU12" i="21"/>
  <c r="LT12" i="21"/>
  <c r="LR12" i="21"/>
  <c r="LQ12" i="21"/>
  <c r="LP12" i="21"/>
  <c r="LO12" i="21"/>
  <c r="LU8" i="21"/>
  <c r="LT8" i="21"/>
  <c r="LR8" i="21"/>
  <c r="LQ8" i="21"/>
  <c r="LP8" i="21"/>
  <c r="LO8" i="21"/>
  <c r="LU7" i="21"/>
  <c r="LT7" i="21"/>
  <c r="LR7" i="21"/>
  <c r="LQ7" i="21"/>
  <c r="LP7" i="21"/>
  <c r="LO7" i="21"/>
  <c r="LU11" i="21"/>
  <c r="LT11" i="21"/>
  <c r="LR11" i="21"/>
  <c r="LQ11" i="21"/>
  <c r="LP11" i="21"/>
  <c r="LO11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O4" i="21"/>
  <c r="KS19" i="21"/>
  <c r="KR19" i="21"/>
  <c r="KP19" i="21"/>
  <c r="KO19" i="21"/>
  <c r="KN19" i="21"/>
  <c r="KM19" i="21"/>
  <c r="KS25" i="21"/>
  <c r="KR25" i="21"/>
  <c r="KP25" i="21"/>
  <c r="KO25" i="21"/>
  <c r="KN25" i="21"/>
  <c r="KM25" i="21"/>
  <c r="KS26" i="21"/>
  <c r="KR26" i="21"/>
  <c r="KP26" i="21"/>
  <c r="KO26" i="21"/>
  <c r="KN26" i="21"/>
  <c r="KM26" i="21"/>
  <c r="KS20" i="21"/>
  <c r="KR20" i="21"/>
  <c r="KP20" i="21"/>
  <c r="KO20" i="21"/>
  <c r="KN20" i="21"/>
  <c r="KM20" i="21"/>
  <c r="KS22" i="21"/>
  <c r="KR22" i="21"/>
  <c r="KP22" i="21"/>
  <c r="KO22" i="21"/>
  <c r="KN22" i="21"/>
  <c r="KM22" i="21"/>
  <c r="KS14" i="21"/>
  <c r="KR14" i="21"/>
  <c r="KP14" i="21"/>
  <c r="KO14" i="21"/>
  <c r="KN14" i="21"/>
  <c r="KM14" i="21"/>
  <c r="KS24" i="21"/>
  <c r="KR24" i="21"/>
  <c r="KP24" i="21"/>
  <c r="KO24" i="21"/>
  <c r="KN24" i="21"/>
  <c r="KM24" i="21"/>
  <c r="KS18" i="21"/>
  <c r="KR18" i="21"/>
  <c r="KP18" i="21"/>
  <c r="KO18" i="21"/>
  <c r="KN18" i="21"/>
  <c r="KM18" i="21"/>
  <c r="KS17" i="21"/>
  <c r="KR17" i="21"/>
  <c r="KP17" i="21"/>
  <c r="KO17" i="21"/>
  <c r="KN17" i="21"/>
  <c r="KM17" i="21"/>
  <c r="KS16" i="21"/>
  <c r="KR16" i="21"/>
  <c r="KP16" i="21"/>
  <c r="KO16" i="21"/>
  <c r="KN16" i="21"/>
  <c r="KM16" i="21"/>
  <c r="KS15" i="21"/>
  <c r="KR15" i="21"/>
  <c r="KP15" i="21"/>
  <c r="KO15" i="21"/>
  <c r="KN15" i="21"/>
  <c r="KM15" i="21"/>
  <c r="KS13" i="21"/>
  <c r="KR13" i="21"/>
  <c r="KP13" i="21"/>
  <c r="KO13" i="21"/>
  <c r="KN13" i="21"/>
  <c r="KM13" i="21"/>
  <c r="KS12" i="21"/>
  <c r="KR12" i="21"/>
  <c r="KP12" i="21"/>
  <c r="KO12" i="21"/>
  <c r="KN12" i="21"/>
  <c r="KM12" i="21"/>
  <c r="KS8" i="21"/>
  <c r="KR8" i="21"/>
  <c r="KP8" i="21"/>
  <c r="KO8" i="21"/>
  <c r="KN8" i="21"/>
  <c r="KM8" i="21"/>
  <c r="KS7" i="21"/>
  <c r="KR7" i="21"/>
  <c r="KP7" i="21"/>
  <c r="KO7" i="21"/>
  <c r="KN7" i="21"/>
  <c r="KM7" i="21"/>
  <c r="KS11" i="21"/>
  <c r="KR11" i="21"/>
  <c r="KP11" i="21"/>
  <c r="KO11" i="21"/>
  <c r="KN11" i="21"/>
  <c r="KM11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19" i="21"/>
  <c r="JP19" i="21"/>
  <c r="JN19" i="21"/>
  <c r="JM19" i="21"/>
  <c r="JL19" i="21"/>
  <c r="JK19" i="21"/>
  <c r="JQ25" i="21"/>
  <c r="JP25" i="21"/>
  <c r="JN25" i="21"/>
  <c r="JM25" i="21"/>
  <c r="JL25" i="21"/>
  <c r="JK25" i="21"/>
  <c r="JQ26" i="21"/>
  <c r="JP26" i="21"/>
  <c r="JN26" i="21"/>
  <c r="JM26" i="21"/>
  <c r="JL26" i="21"/>
  <c r="JK26" i="21"/>
  <c r="JQ20" i="21"/>
  <c r="JP20" i="21"/>
  <c r="JN20" i="21"/>
  <c r="JM20" i="21"/>
  <c r="JL20" i="21"/>
  <c r="JK20" i="21"/>
  <c r="JQ22" i="21"/>
  <c r="JP22" i="21"/>
  <c r="JN22" i="21"/>
  <c r="JM22" i="21"/>
  <c r="JL22" i="21"/>
  <c r="JK22" i="21"/>
  <c r="JQ14" i="21"/>
  <c r="JP14" i="21"/>
  <c r="JN14" i="21"/>
  <c r="JM14" i="21"/>
  <c r="JL14" i="21"/>
  <c r="JK14" i="21"/>
  <c r="JQ24" i="21"/>
  <c r="JP24" i="21"/>
  <c r="JN24" i="21"/>
  <c r="JM24" i="21"/>
  <c r="JL24" i="21"/>
  <c r="JK24" i="21"/>
  <c r="JQ18" i="21"/>
  <c r="JP18" i="21"/>
  <c r="JN18" i="21"/>
  <c r="JM18" i="21"/>
  <c r="JL18" i="21"/>
  <c r="JK18" i="21"/>
  <c r="JQ17" i="21"/>
  <c r="JP17" i="21"/>
  <c r="JN17" i="21"/>
  <c r="JM17" i="21"/>
  <c r="JL17" i="21"/>
  <c r="JK17" i="21"/>
  <c r="JQ16" i="21"/>
  <c r="JP16" i="21"/>
  <c r="JN16" i="21"/>
  <c r="JM16" i="21"/>
  <c r="JL16" i="21"/>
  <c r="JK16" i="21"/>
  <c r="JQ15" i="21"/>
  <c r="JP15" i="21"/>
  <c r="JN15" i="21"/>
  <c r="JM15" i="21"/>
  <c r="JL15" i="21"/>
  <c r="JK15" i="21"/>
  <c r="JQ13" i="21"/>
  <c r="JP13" i="21"/>
  <c r="JN13" i="21"/>
  <c r="JM13" i="21"/>
  <c r="JL13" i="21"/>
  <c r="JK13" i="21"/>
  <c r="JQ12" i="21"/>
  <c r="JP12" i="21"/>
  <c r="JN12" i="21"/>
  <c r="JM12" i="21"/>
  <c r="JL12" i="21"/>
  <c r="JK12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11" i="21"/>
  <c r="JP11" i="21"/>
  <c r="JN11" i="21"/>
  <c r="JM11" i="21"/>
  <c r="JL11" i="21"/>
  <c r="JK11" i="21"/>
  <c r="JQ6" i="21"/>
  <c r="JP6" i="21"/>
  <c r="JN6" i="21"/>
  <c r="JM6" i="21"/>
  <c r="JL6" i="21"/>
  <c r="JK6" i="21"/>
  <c r="JQ5" i="21"/>
  <c r="JP5" i="21"/>
  <c r="JN5" i="21"/>
  <c r="JM5" i="21"/>
  <c r="JL5" i="21"/>
  <c r="JK5" i="21"/>
  <c r="JQ4" i="21"/>
  <c r="JP4" i="21"/>
  <c r="JN4" i="21"/>
  <c r="JM4" i="21"/>
  <c r="JL4" i="21"/>
  <c r="JK4" i="21"/>
  <c r="IO19" i="21"/>
  <c r="IN19" i="21"/>
  <c r="IL19" i="21"/>
  <c r="IK19" i="21"/>
  <c r="IJ19" i="21"/>
  <c r="II19" i="21"/>
  <c r="IO25" i="21"/>
  <c r="IN25" i="21"/>
  <c r="IL25" i="21"/>
  <c r="IK25" i="21"/>
  <c r="IJ25" i="21"/>
  <c r="II25" i="21"/>
  <c r="IO26" i="21"/>
  <c r="IN26" i="21"/>
  <c r="IL26" i="21"/>
  <c r="IK26" i="21"/>
  <c r="IJ26" i="21"/>
  <c r="II26" i="21"/>
  <c r="IO20" i="21"/>
  <c r="IN20" i="21"/>
  <c r="IL20" i="21"/>
  <c r="IK20" i="21"/>
  <c r="IJ20" i="21"/>
  <c r="II20" i="21"/>
  <c r="IO22" i="21"/>
  <c r="IN22" i="21"/>
  <c r="IL22" i="21"/>
  <c r="IK22" i="21"/>
  <c r="IJ22" i="21"/>
  <c r="II22" i="21"/>
  <c r="IO14" i="21"/>
  <c r="IN14" i="21"/>
  <c r="IL14" i="21"/>
  <c r="IK14" i="21"/>
  <c r="IJ14" i="21"/>
  <c r="II14" i="21"/>
  <c r="IO24" i="21"/>
  <c r="IN24" i="21"/>
  <c r="IL24" i="21"/>
  <c r="IK24" i="21"/>
  <c r="IJ24" i="21"/>
  <c r="II24" i="21"/>
  <c r="IO18" i="21"/>
  <c r="IN18" i="21"/>
  <c r="IL18" i="21"/>
  <c r="IK18" i="21"/>
  <c r="IJ18" i="21"/>
  <c r="II18" i="21"/>
  <c r="IO17" i="21"/>
  <c r="IN17" i="21"/>
  <c r="IL17" i="21"/>
  <c r="IK17" i="21"/>
  <c r="IJ17" i="21"/>
  <c r="II17" i="21"/>
  <c r="IO16" i="21"/>
  <c r="IN16" i="21"/>
  <c r="IL16" i="21"/>
  <c r="IK16" i="21"/>
  <c r="IJ16" i="21"/>
  <c r="II16" i="21"/>
  <c r="IO15" i="21"/>
  <c r="IN15" i="21"/>
  <c r="IL15" i="21"/>
  <c r="IK15" i="21"/>
  <c r="IJ15" i="21"/>
  <c r="II15" i="21"/>
  <c r="IO13" i="21"/>
  <c r="IN13" i="21"/>
  <c r="IL13" i="21"/>
  <c r="IK13" i="21"/>
  <c r="IJ13" i="21"/>
  <c r="II13" i="21"/>
  <c r="IO12" i="21"/>
  <c r="IN12" i="21"/>
  <c r="IL12" i="21"/>
  <c r="IK12" i="21"/>
  <c r="IJ12" i="21"/>
  <c r="II12" i="21"/>
  <c r="IO8" i="21"/>
  <c r="IN8" i="21"/>
  <c r="IL8" i="21"/>
  <c r="IK8" i="21"/>
  <c r="IJ8" i="21"/>
  <c r="II8" i="21"/>
  <c r="IO7" i="21"/>
  <c r="IN7" i="21"/>
  <c r="IL7" i="21"/>
  <c r="IK7" i="21"/>
  <c r="IJ7" i="21"/>
  <c r="II7" i="21"/>
  <c r="IO11" i="21"/>
  <c r="IN11" i="21"/>
  <c r="IL11" i="21"/>
  <c r="IK11" i="21"/>
  <c r="IJ11" i="21"/>
  <c r="II11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19" i="21"/>
  <c r="HL19" i="21"/>
  <c r="HJ19" i="21"/>
  <c r="HI19" i="21"/>
  <c r="HH19" i="21"/>
  <c r="HG19" i="21"/>
  <c r="HM25" i="21"/>
  <c r="HL25" i="21"/>
  <c r="HJ25" i="21"/>
  <c r="HI25" i="21"/>
  <c r="HH25" i="21"/>
  <c r="HG25" i="21"/>
  <c r="HM26" i="21"/>
  <c r="HL26" i="21"/>
  <c r="HJ26" i="21"/>
  <c r="HI26" i="21"/>
  <c r="HH26" i="21"/>
  <c r="HG26" i="21"/>
  <c r="HM20" i="21"/>
  <c r="HL20" i="21"/>
  <c r="HJ20" i="21"/>
  <c r="HI20" i="21"/>
  <c r="HH20" i="21"/>
  <c r="HG20" i="21"/>
  <c r="HM22" i="21"/>
  <c r="HL22" i="21"/>
  <c r="HJ22" i="21"/>
  <c r="HI22" i="21"/>
  <c r="HH22" i="21"/>
  <c r="HG22" i="21"/>
  <c r="HM14" i="21"/>
  <c r="HL14" i="21"/>
  <c r="HJ14" i="21"/>
  <c r="HI14" i="21"/>
  <c r="HH14" i="21"/>
  <c r="HG14" i="21"/>
  <c r="HM24" i="21"/>
  <c r="HL24" i="21"/>
  <c r="HJ24" i="21"/>
  <c r="HI24" i="21"/>
  <c r="HH24" i="21"/>
  <c r="HG24" i="21"/>
  <c r="HM18" i="21"/>
  <c r="HL18" i="21"/>
  <c r="HJ18" i="21"/>
  <c r="HI18" i="21"/>
  <c r="HH18" i="21"/>
  <c r="HG18" i="21"/>
  <c r="HM17" i="21"/>
  <c r="HL17" i="21"/>
  <c r="HJ17" i="21"/>
  <c r="HI17" i="21"/>
  <c r="HH17" i="21"/>
  <c r="HG17" i="21"/>
  <c r="HM16" i="21"/>
  <c r="HL16" i="21"/>
  <c r="HJ16" i="21"/>
  <c r="HI16" i="21"/>
  <c r="HH16" i="21"/>
  <c r="HG16" i="21"/>
  <c r="HM15" i="21"/>
  <c r="HL15" i="21"/>
  <c r="HJ15" i="21"/>
  <c r="HI15" i="21"/>
  <c r="HH15" i="21"/>
  <c r="HG15" i="21"/>
  <c r="HM13" i="21"/>
  <c r="HL13" i="21"/>
  <c r="HJ13" i="21"/>
  <c r="HI13" i="21"/>
  <c r="HH13" i="21"/>
  <c r="HG13" i="21"/>
  <c r="HM12" i="21"/>
  <c r="HL12" i="21"/>
  <c r="HJ12" i="21"/>
  <c r="HI12" i="21"/>
  <c r="HH12" i="21"/>
  <c r="HG12" i="21"/>
  <c r="HM8" i="21"/>
  <c r="HL8" i="21"/>
  <c r="HJ8" i="21"/>
  <c r="HI8" i="21"/>
  <c r="HH8" i="21"/>
  <c r="HG8" i="21"/>
  <c r="HM7" i="21"/>
  <c r="HL7" i="21"/>
  <c r="HJ7" i="21"/>
  <c r="HI7" i="21"/>
  <c r="HH7" i="21"/>
  <c r="HG7" i="21"/>
  <c r="HM11" i="21"/>
  <c r="HL11" i="21"/>
  <c r="HJ11" i="21"/>
  <c r="HI11" i="21"/>
  <c r="HH11" i="21"/>
  <c r="HG11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G4" i="21"/>
  <c r="GK19" i="21"/>
  <c r="GJ19" i="21"/>
  <c r="GH19" i="21"/>
  <c r="GG19" i="21"/>
  <c r="GF19" i="21"/>
  <c r="GE19" i="21"/>
  <c r="GK25" i="21"/>
  <c r="GJ25" i="21"/>
  <c r="GH25" i="21"/>
  <c r="GG25" i="21"/>
  <c r="GF25" i="21"/>
  <c r="GE25" i="21"/>
  <c r="GK26" i="21"/>
  <c r="GJ26" i="21"/>
  <c r="GH26" i="21"/>
  <c r="GG26" i="21"/>
  <c r="GF26" i="21"/>
  <c r="GE26" i="21"/>
  <c r="GK20" i="21"/>
  <c r="GJ20" i="21"/>
  <c r="GH20" i="21"/>
  <c r="GG20" i="21"/>
  <c r="GF20" i="21"/>
  <c r="GE20" i="21"/>
  <c r="GK22" i="21"/>
  <c r="GJ22" i="21"/>
  <c r="GH22" i="21"/>
  <c r="GG22" i="21"/>
  <c r="GF22" i="21"/>
  <c r="GE22" i="21"/>
  <c r="GK14" i="21"/>
  <c r="GJ14" i="21"/>
  <c r="GH14" i="21"/>
  <c r="GG14" i="21"/>
  <c r="GF14" i="21"/>
  <c r="GE14" i="21"/>
  <c r="GK24" i="21"/>
  <c r="GJ24" i="21"/>
  <c r="GH24" i="21"/>
  <c r="GG24" i="21"/>
  <c r="GF24" i="21"/>
  <c r="GE24" i="21"/>
  <c r="GK18" i="21"/>
  <c r="GJ18" i="21"/>
  <c r="GH18" i="21"/>
  <c r="GG18" i="21"/>
  <c r="GF18" i="21"/>
  <c r="GE18" i="21"/>
  <c r="GK17" i="21"/>
  <c r="GJ17" i="21"/>
  <c r="GH17" i="21"/>
  <c r="GG17" i="21"/>
  <c r="GF17" i="21"/>
  <c r="GE17" i="21"/>
  <c r="GK16" i="21"/>
  <c r="GJ16" i="21"/>
  <c r="GH16" i="21"/>
  <c r="GG16" i="21"/>
  <c r="GF16" i="21"/>
  <c r="GE16" i="21"/>
  <c r="GK15" i="21"/>
  <c r="GJ15" i="21"/>
  <c r="GH15" i="21"/>
  <c r="GG15" i="21"/>
  <c r="GF15" i="21"/>
  <c r="GE15" i="21"/>
  <c r="GK13" i="21"/>
  <c r="GJ13" i="21"/>
  <c r="GH13" i="21"/>
  <c r="GG13" i="21"/>
  <c r="GF13" i="21"/>
  <c r="GE13" i="21"/>
  <c r="GK12" i="21"/>
  <c r="GJ12" i="21"/>
  <c r="GH12" i="21"/>
  <c r="GG12" i="21"/>
  <c r="GF12" i="21"/>
  <c r="GE12" i="21"/>
  <c r="GK8" i="21"/>
  <c r="GJ8" i="21"/>
  <c r="GH8" i="21"/>
  <c r="GG8" i="21"/>
  <c r="GF8" i="21"/>
  <c r="GE8" i="21"/>
  <c r="GK7" i="21"/>
  <c r="GJ7" i="21"/>
  <c r="GH7" i="21"/>
  <c r="GG7" i="21"/>
  <c r="GF7" i="21"/>
  <c r="GE7" i="21"/>
  <c r="GK11" i="21"/>
  <c r="GJ11" i="21"/>
  <c r="GH11" i="21"/>
  <c r="GG11" i="21"/>
  <c r="GF11" i="21"/>
  <c r="GE11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19" i="21"/>
  <c r="FH19" i="21"/>
  <c r="FF19" i="21"/>
  <c r="FE19" i="21"/>
  <c r="FD19" i="21"/>
  <c r="FC19" i="21"/>
  <c r="FI25" i="21"/>
  <c r="FH25" i="21"/>
  <c r="FF25" i="21"/>
  <c r="FE25" i="21"/>
  <c r="FD25" i="21"/>
  <c r="FC25" i="21"/>
  <c r="FI26" i="21"/>
  <c r="FH26" i="21"/>
  <c r="FF26" i="21"/>
  <c r="FE26" i="21"/>
  <c r="FD26" i="21"/>
  <c r="FC26" i="21"/>
  <c r="FI20" i="21"/>
  <c r="FH20" i="21"/>
  <c r="FF20" i="21"/>
  <c r="FE20" i="21"/>
  <c r="FD20" i="21"/>
  <c r="FC20" i="21"/>
  <c r="FI22" i="21"/>
  <c r="FH22" i="21"/>
  <c r="FF22" i="21"/>
  <c r="FE22" i="21"/>
  <c r="FD22" i="21"/>
  <c r="FC22" i="21"/>
  <c r="FI14" i="21"/>
  <c r="FH14" i="21"/>
  <c r="FF14" i="21"/>
  <c r="FE14" i="21"/>
  <c r="FD14" i="21"/>
  <c r="FC14" i="21"/>
  <c r="FI24" i="21"/>
  <c r="FH24" i="21"/>
  <c r="FF24" i="21"/>
  <c r="FE24" i="21"/>
  <c r="FD24" i="21"/>
  <c r="FC24" i="21"/>
  <c r="FI18" i="21"/>
  <c r="FH18" i="21"/>
  <c r="FF18" i="21"/>
  <c r="FE18" i="21"/>
  <c r="FD18" i="21"/>
  <c r="FC18" i="21"/>
  <c r="FI17" i="21"/>
  <c r="FH17" i="21"/>
  <c r="FF17" i="21"/>
  <c r="FE17" i="21"/>
  <c r="FD17" i="21"/>
  <c r="FC17" i="21"/>
  <c r="FI16" i="21"/>
  <c r="FH16" i="21"/>
  <c r="FF16" i="21"/>
  <c r="FE16" i="21"/>
  <c r="FD16" i="21"/>
  <c r="FC16" i="21"/>
  <c r="FI15" i="21"/>
  <c r="FH15" i="21"/>
  <c r="FF15" i="21"/>
  <c r="FE15" i="21"/>
  <c r="FD15" i="21"/>
  <c r="FC15" i="21"/>
  <c r="FI13" i="21"/>
  <c r="FH13" i="21"/>
  <c r="FF13" i="21"/>
  <c r="FE13" i="21"/>
  <c r="FD13" i="21"/>
  <c r="FC13" i="21"/>
  <c r="FI12" i="21"/>
  <c r="FH12" i="21"/>
  <c r="FF12" i="21"/>
  <c r="FE12" i="21"/>
  <c r="FD12" i="21"/>
  <c r="FC12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11" i="21"/>
  <c r="FH11" i="21"/>
  <c r="FF11" i="21"/>
  <c r="FE11" i="21"/>
  <c r="FD11" i="21"/>
  <c r="FC11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19" i="21"/>
  <c r="EF19" i="21"/>
  <c r="ED19" i="21"/>
  <c r="EC19" i="21"/>
  <c r="EB19" i="21"/>
  <c r="EA19" i="21"/>
  <c r="EG25" i="21"/>
  <c r="EF25" i="21"/>
  <c r="ED25" i="21"/>
  <c r="EC25" i="21"/>
  <c r="EB25" i="21"/>
  <c r="EA25" i="21"/>
  <c r="EG26" i="21"/>
  <c r="EF26" i="21"/>
  <c r="ED26" i="21"/>
  <c r="EC26" i="21"/>
  <c r="EB26" i="21"/>
  <c r="EA26" i="21"/>
  <c r="EG20" i="21"/>
  <c r="EF20" i="21"/>
  <c r="ED20" i="21"/>
  <c r="EC20" i="21"/>
  <c r="EB20" i="21"/>
  <c r="EA20" i="21"/>
  <c r="EG22" i="21"/>
  <c r="EF22" i="21"/>
  <c r="ED22" i="21"/>
  <c r="EC22" i="21"/>
  <c r="EB22" i="21"/>
  <c r="EA22" i="21"/>
  <c r="EG14" i="21"/>
  <c r="EF14" i="21"/>
  <c r="ED14" i="21"/>
  <c r="EC14" i="21"/>
  <c r="EB14" i="21"/>
  <c r="EA14" i="21"/>
  <c r="EG24" i="21"/>
  <c r="EF24" i="21"/>
  <c r="ED24" i="21"/>
  <c r="EC24" i="21"/>
  <c r="EB24" i="21"/>
  <c r="EA24" i="21"/>
  <c r="EG18" i="21"/>
  <c r="EF18" i="21"/>
  <c r="ED18" i="21"/>
  <c r="EC18" i="21"/>
  <c r="EB18" i="21"/>
  <c r="EA18" i="21"/>
  <c r="EG17" i="21"/>
  <c r="EF17" i="21"/>
  <c r="ED17" i="21"/>
  <c r="EC17" i="21"/>
  <c r="EB17" i="21"/>
  <c r="EA17" i="21"/>
  <c r="EG16" i="21"/>
  <c r="EF16" i="21"/>
  <c r="ED16" i="21"/>
  <c r="EC16" i="21"/>
  <c r="EB16" i="21"/>
  <c r="EA16" i="21"/>
  <c r="EG15" i="21"/>
  <c r="EF15" i="21"/>
  <c r="ED15" i="21"/>
  <c r="EC15" i="21"/>
  <c r="EB15" i="21"/>
  <c r="EA15" i="21"/>
  <c r="EG13" i="21"/>
  <c r="EF13" i="21"/>
  <c r="ED13" i="21"/>
  <c r="EC13" i="21"/>
  <c r="EB13" i="21"/>
  <c r="EA13" i="21"/>
  <c r="EG12" i="21"/>
  <c r="EF12" i="21"/>
  <c r="ED12" i="21"/>
  <c r="EC12" i="21"/>
  <c r="EB12" i="21"/>
  <c r="EA12" i="21"/>
  <c r="EG8" i="21"/>
  <c r="EF8" i="21"/>
  <c r="ED8" i="21"/>
  <c r="EC8" i="21"/>
  <c r="EB8" i="21"/>
  <c r="EA8" i="21"/>
  <c r="EG7" i="21"/>
  <c r="EF7" i="21"/>
  <c r="ED7" i="21"/>
  <c r="EC7" i="21"/>
  <c r="EB7" i="21"/>
  <c r="EA7" i="21"/>
  <c r="EG11" i="21"/>
  <c r="EF11" i="21"/>
  <c r="ED11" i="21"/>
  <c r="EC11" i="21"/>
  <c r="EB11" i="21"/>
  <c r="EA11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RJ24" i="22"/>
  <c r="RI24" i="22"/>
  <c r="RH24" i="22"/>
  <c r="RG24" i="22"/>
  <c r="RF24" i="22"/>
  <c r="RE24" i="22"/>
  <c r="RC24" i="22"/>
  <c r="RB24" i="22"/>
  <c r="RA24" i="22"/>
  <c r="QZ24" i="22"/>
  <c r="QY24" i="22"/>
  <c r="QX24" i="22"/>
  <c r="RJ12" i="22"/>
  <c r="RI12" i="22"/>
  <c r="RH12" i="22"/>
  <c r="RG12" i="22"/>
  <c r="RF12" i="22"/>
  <c r="RE12" i="22"/>
  <c r="RC12" i="22"/>
  <c r="RB12" i="22"/>
  <c r="RA12" i="22"/>
  <c r="QZ12" i="22"/>
  <c r="QY12" i="22"/>
  <c r="QX12" i="22"/>
  <c r="RJ29" i="22"/>
  <c r="RI29" i="22"/>
  <c r="RH29" i="22"/>
  <c r="RG29" i="22"/>
  <c r="RF29" i="22"/>
  <c r="RE29" i="22"/>
  <c r="RC29" i="22"/>
  <c r="RB29" i="22"/>
  <c r="RA29" i="22"/>
  <c r="QZ29" i="22"/>
  <c r="QY29" i="22"/>
  <c r="QX29" i="22"/>
  <c r="RJ28" i="22"/>
  <c r="RI28" i="22"/>
  <c r="RH28" i="22"/>
  <c r="RG28" i="22"/>
  <c r="RF28" i="22"/>
  <c r="RE28" i="22"/>
  <c r="RC28" i="22"/>
  <c r="RB28" i="22"/>
  <c r="RA28" i="22"/>
  <c r="QZ28" i="22"/>
  <c r="QY28" i="22"/>
  <c r="QX28" i="22"/>
  <c r="RJ16" i="22"/>
  <c r="RI16" i="22"/>
  <c r="RH16" i="22"/>
  <c r="RG16" i="22"/>
  <c r="RF16" i="22"/>
  <c r="RE16" i="22"/>
  <c r="RC16" i="22"/>
  <c r="RB16" i="22"/>
  <c r="RA16" i="22"/>
  <c r="QZ16" i="22"/>
  <c r="QY16" i="22"/>
  <c r="QX16" i="22"/>
  <c r="RJ19" i="22"/>
  <c r="RI19" i="22"/>
  <c r="RH19" i="22"/>
  <c r="RG19" i="22"/>
  <c r="RF19" i="22"/>
  <c r="RE19" i="22"/>
  <c r="RC19" i="22"/>
  <c r="RB19" i="22"/>
  <c r="RA19" i="22"/>
  <c r="QZ19" i="22"/>
  <c r="QY19" i="22"/>
  <c r="QX19" i="22"/>
  <c r="RJ17" i="22"/>
  <c r="RI17" i="22"/>
  <c r="RH17" i="22"/>
  <c r="RG17" i="22"/>
  <c r="RF17" i="22"/>
  <c r="RE17" i="22"/>
  <c r="RC17" i="22"/>
  <c r="RB17" i="22"/>
  <c r="RA17" i="22"/>
  <c r="QZ17" i="22"/>
  <c r="QY17" i="22"/>
  <c r="QX17" i="22"/>
  <c r="RJ21" i="22"/>
  <c r="RI21" i="22"/>
  <c r="RH21" i="22"/>
  <c r="RG21" i="22"/>
  <c r="RF21" i="22"/>
  <c r="RE21" i="22"/>
  <c r="RC21" i="22"/>
  <c r="RB21" i="22"/>
  <c r="RA21" i="22"/>
  <c r="QZ21" i="22"/>
  <c r="QY21" i="22"/>
  <c r="QX21" i="22"/>
  <c r="RJ18" i="22"/>
  <c r="RI18" i="22"/>
  <c r="RH18" i="22"/>
  <c r="RG18" i="22"/>
  <c r="RF18" i="22"/>
  <c r="RE18" i="22"/>
  <c r="RC18" i="22"/>
  <c r="RB18" i="22"/>
  <c r="RA18" i="22"/>
  <c r="QZ18" i="22"/>
  <c r="QY18" i="22"/>
  <c r="QX18" i="22"/>
  <c r="RJ14" i="22"/>
  <c r="RI14" i="22"/>
  <c r="RH14" i="22"/>
  <c r="RG14" i="22"/>
  <c r="RF14" i="22"/>
  <c r="RE14" i="22"/>
  <c r="RC14" i="22"/>
  <c r="RB14" i="22"/>
  <c r="RA14" i="22"/>
  <c r="QZ14" i="22"/>
  <c r="QY14" i="22"/>
  <c r="QX14" i="22"/>
  <c r="RJ15" i="22"/>
  <c r="RI15" i="22"/>
  <c r="RH15" i="22"/>
  <c r="RG15" i="22"/>
  <c r="RF15" i="22"/>
  <c r="RE15" i="22"/>
  <c r="RC15" i="22"/>
  <c r="RB15" i="22"/>
  <c r="RA15" i="22"/>
  <c r="QZ15" i="22"/>
  <c r="QY15" i="22"/>
  <c r="QX15" i="22"/>
  <c r="RJ10" i="22"/>
  <c r="RI10" i="22"/>
  <c r="RH10" i="22"/>
  <c r="RG10" i="22"/>
  <c r="RF10" i="22"/>
  <c r="RE10" i="22"/>
  <c r="RC10" i="22"/>
  <c r="RB10" i="22"/>
  <c r="RA10" i="22"/>
  <c r="QZ10" i="22"/>
  <c r="QY10" i="22"/>
  <c r="QX10" i="22"/>
  <c r="RJ13" i="22"/>
  <c r="RI13" i="22"/>
  <c r="RH13" i="22"/>
  <c r="RG13" i="22"/>
  <c r="RF13" i="22"/>
  <c r="RE13" i="22"/>
  <c r="RC13" i="22"/>
  <c r="RB13" i="22"/>
  <c r="RA13" i="22"/>
  <c r="QZ13" i="22"/>
  <c r="QY13" i="22"/>
  <c r="QX13" i="22"/>
  <c r="RJ11" i="22"/>
  <c r="RI11" i="22"/>
  <c r="RH11" i="22"/>
  <c r="RG11" i="22"/>
  <c r="RF11" i="22"/>
  <c r="RE11" i="22"/>
  <c r="RC11" i="22"/>
  <c r="RB11" i="22"/>
  <c r="RA11" i="22"/>
  <c r="QZ11" i="22"/>
  <c r="QY11" i="22"/>
  <c r="QX11" i="22"/>
  <c r="RJ22" i="22"/>
  <c r="RI22" i="22"/>
  <c r="RH22" i="22"/>
  <c r="RG22" i="22"/>
  <c r="RF22" i="22"/>
  <c r="RE22" i="22"/>
  <c r="RC22" i="22"/>
  <c r="RB22" i="22"/>
  <c r="RA22" i="22"/>
  <c r="QZ22" i="22"/>
  <c r="QY22" i="22"/>
  <c r="QX22" i="22"/>
  <c r="RJ34" i="22"/>
  <c r="RI34" i="22"/>
  <c r="RH34" i="22"/>
  <c r="RG34" i="22"/>
  <c r="RF34" i="22"/>
  <c r="RE34" i="22"/>
  <c r="RC34" i="22"/>
  <c r="RB34" i="22"/>
  <c r="RA34" i="22"/>
  <c r="QZ34" i="22"/>
  <c r="QY34" i="22"/>
  <c r="QX34" i="22"/>
  <c r="RJ8" i="22"/>
  <c r="RI8" i="22"/>
  <c r="RH8" i="22"/>
  <c r="RG8" i="22"/>
  <c r="RF8" i="22"/>
  <c r="RE8" i="22"/>
  <c r="RC8" i="22"/>
  <c r="RB8" i="22"/>
  <c r="RA8" i="22"/>
  <c r="QZ8" i="22"/>
  <c r="QY8" i="22"/>
  <c r="QX8" i="22"/>
  <c r="RJ7" i="22"/>
  <c r="RI7" i="22"/>
  <c r="RH7" i="22"/>
  <c r="RG7" i="22"/>
  <c r="RF7" i="22"/>
  <c r="RE7" i="22"/>
  <c r="RC7" i="22"/>
  <c r="RB7" i="22"/>
  <c r="RA7" i="22"/>
  <c r="QZ7" i="22"/>
  <c r="QY7" i="22"/>
  <c r="QX7" i="22"/>
  <c r="RJ5" i="22"/>
  <c r="RI5" i="22"/>
  <c r="RH5" i="22"/>
  <c r="RG5" i="22"/>
  <c r="RF5" i="22"/>
  <c r="RE5" i="22"/>
  <c r="RC5" i="22"/>
  <c r="RB5" i="22"/>
  <c r="RA5" i="22"/>
  <c r="QZ5" i="22"/>
  <c r="QY5" i="22"/>
  <c r="QX5" i="22"/>
  <c r="RJ6" i="22"/>
  <c r="RI6" i="22"/>
  <c r="RH6" i="22"/>
  <c r="RG6" i="22"/>
  <c r="RF6" i="22"/>
  <c r="RE6" i="22"/>
  <c r="RC6" i="22"/>
  <c r="RB6" i="22"/>
  <c r="RA6" i="22"/>
  <c r="QZ6" i="22"/>
  <c r="QY6" i="22"/>
  <c r="QX6" i="22"/>
  <c r="RJ4" i="22"/>
  <c r="RI4" i="22"/>
  <c r="RH4" i="22"/>
  <c r="RG4" i="22"/>
  <c r="RF4" i="22"/>
  <c r="RE4" i="22"/>
  <c r="RC4" i="22"/>
  <c r="RB4" i="22"/>
  <c r="RA4" i="22"/>
  <c r="QZ4" i="22"/>
  <c r="QY4" i="22"/>
  <c r="QX4" i="22"/>
  <c r="QB24" i="22"/>
  <c r="QA24" i="22"/>
  <c r="PZ24" i="22"/>
  <c r="PY24" i="22"/>
  <c r="PX24" i="22"/>
  <c r="PW24" i="22"/>
  <c r="PU24" i="22"/>
  <c r="PT24" i="22"/>
  <c r="PS24" i="22"/>
  <c r="PR24" i="22"/>
  <c r="PQ24" i="22"/>
  <c r="PP24" i="22"/>
  <c r="QB12" i="22"/>
  <c r="QA12" i="22"/>
  <c r="PZ12" i="22"/>
  <c r="PY12" i="22"/>
  <c r="PX12" i="22"/>
  <c r="PW12" i="22"/>
  <c r="PU12" i="22"/>
  <c r="PT12" i="22"/>
  <c r="PS12" i="22"/>
  <c r="PR12" i="22"/>
  <c r="PQ12" i="22"/>
  <c r="PP12" i="22"/>
  <c r="QB29" i="22"/>
  <c r="QA29" i="22"/>
  <c r="PZ29" i="22"/>
  <c r="PY29" i="22"/>
  <c r="PX29" i="22"/>
  <c r="PW29" i="22"/>
  <c r="PU29" i="22"/>
  <c r="PT29" i="22"/>
  <c r="PS29" i="22"/>
  <c r="PR29" i="22"/>
  <c r="PQ29" i="22"/>
  <c r="PP29" i="22"/>
  <c r="QB28" i="22"/>
  <c r="QA28" i="22"/>
  <c r="PZ28" i="22"/>
  <c r="PY28" i="22"/>
  <c r="PX28" i="22"/>
  <c r="PW28" i="22"/>
  <c r="PU28" i="22"/>
  <c r="PT28" i="22"/>
  <c r="PS28" i="22"/>
  <c r="PR28" i="22"/>
  <c r="PQ28" i="22"/>
  <c r="PP28" i="22"/>
  <c r="QB16" i="22"/>
  <c r="QA16" i="22"/>
  <c r="PZ16" i="22"/>
  <c r="PY16" i="22"/>
  <c r="PX16" i="22"/>
  <c r="PW16" i="22"/>
  <c r="PU16" i="22"/>
  <c r="PT16" i="22"/>
  <c r="PS16" i="22"/>
  <c r="PR16" i="22"/>
  <c r="PQ16" i="22"/>
  <c r="PP16" i="22"/>
  <c r="QB19" i="22"/>
  <c r="QA19" i="22"/>
  <c r="PZ19" i="22"/>
  <c r="PY19" i="22"/>
  <c r="PX19" i="22"/>
  <c r="PW19" i="22"/>
  <c r="PU19" i="22"/>
  <c r="PT19" i="22"/>
  <c r="PS19" i="22"/>
  <c r="PR19" i="22"/>
  <c r="PQ19" i="22"/>
  <c r="PP19" i="22"/>
  <c r="QB17" i="22"/>
  <c r="QA17" i="22"/>
  <c r="PZ17" i="22"/>
  <c r="PY17" i="22"/>
  <c r="PX17" i="22"/>
  <c r="PW17" i="22"/>
  <c r="PU17" i="22"/>
  <c r="PT17" i="22"/>
  <c r="PS17" i="22"/>
  <c r="PR17" i="22"/>
  <c r="PQ17" i="22"/>
  <c r="PP17" i="22"/>
  <c r="QB21" i="22"/>
  <c r="QA21" i="22"/>
  <c r="PZ21" i="22"/>
  <c r="PY21" i="22"/>
  <c r="PX21" i="22"/>
  <c r="PW21" i="22"/>
  <c r="PU21" i="22"/>
  <c r="PT21" i="22"/>
  <c r="PS21" i="22"/>
  <c r="PR21" i="22"/>
  <c r="PQ21" i="22"/>
  <c r="PP21" i="22"/>
  <c r="QB18" i="22"/>
  <c r="QA18" i="22"/>
  <c r="PZ18" i="22"/>
  <c r="PY18" i="22"/>
  <c r="PX18" i="22"/>
  <c r="PW18" i="22"/>
  <c r="PU18" i="22"/>
  <c r="PT18" i="22"/>
  <c r="PS18" i="22"/>
  <c r="PR18" i="22"/>
  <c r="PQ18" i="22"/>
  <c r="PP18" i="22"/>
  <c r="QB14" i="22"/>
  <c r="QA14" i="22"/>
  <c r="PZ14" i="22"/>
  <c r="PY14" i="22"/>
  <c r="PX14" i="22"/>
  <c r="PW14" i="22"/>
  <c r="PU14" i="22"/>
  <c r="PT14" i="22"/>
  <c r="PS14" i="22"/>
  <c r="PR14" i="22"/>
  <c r="PQ14" i="22"/>
  <c r="PP14" i="22"/>
  <c r="QB15" i="22"/>
  <c r="QA15" i="22"/>
  <c r="PZ15" i="22"/>
  <c r="PY15" i="22"/>
  <c r="PX15" i="22"/>
  <c r="PW15" i="22"/>
  <c r="PU15" i="22"/>
  <c r="PT15" i="22"/>
  <c r="PS15" i="22"/>
  <c r="PR15" i="22"/>
  <c r="PQ15" i="22"/>
  <c r="PP15" i="22"/>
  <c r="QB10" i="22"/>
  <c r="QA10" i="22"/>
  <c r="PZ10" i="22"/>
  <c r="PY10" i="22"/>
  <c r="PX10" i="22"/>
  <c r="PW10" i="22"/>
  <c r="PU10" i="22"/>
  <c r="PT10" i="22"/>
  <c r="PS10" i="22"/>
  <c r="PR10" i="22"/>
  <c r="PQ10" i="22"/>
  <c r="PP10" i="22"/>
  <c r="QB13" i="22"/>
  <c r="QA13" i="22"/>
  <c r="PZ13" i="22"/>
  <c r="PY13" i="22"/>
  <c r="PX13" i="22"/>
  <c r="PW13" i="22"/>
  <c r="PU13" i="22"/>
  <c r="PT13" i="22"/>
  <c r="PS13" i="22"/>
  <c r="PR13" i="22"/>
  <c r="PQ13" i="22"/>
  <c r="PP13" i="22"/>
  <c r="QB11" i="22"/>
  <c r="QA11" i="22"/>
  <c r="PZ11" i="22"/>
  <c r="PY11" i="22"/>
  <c r="PX11" i="22"/>
  <c r="PW11" i="22"/>
  <c r="PU11" i="22"/>
  <c r="PT11" i="22"/>
  <c r="PS11" i="22"/>
  <c r="PR11" i="22"/>
  <c r="PQ11" i="22"/>
  <c r="PP11" i="22"/>
  <c r="QB22" i="22"/>
  <c r="QA22" i="22"/>
  <c r="PZ22" i="22"/>
  <c r="PY22" i="22"/>
  <c r="PX22" i="22"/>
  <c r="PW22" i="22"/>
  <c r="PU22" i="22"/>
  <c r="PT22" i="22"/>
  <c r="PS22" i="22"/>
  <c r="PR22" i="22"/>
  <c r="PQ22" i="22"/>
  <c r="PP22" i="22"/>
  <c r="QB34" i="22"/>
  <c r="QA34" i="22"/>
  <c r="PZ34" i="22"/>
  <c r="PY34" i="22"/>
  <c r="PX34" i="22"/>
  <c r="PW34" i="22"/>
  <c r="PU34" i="22"/>
  <c r="PT34" i="22"/>
  <c r="PS34" i="22"/>
  <c r="PR34" i="22"/>
  <c r="PQ34" i="22"/>
  <c r="PP34" i="22"/>
  <c r="QB8" i="22"/>
  <c r="QA8" i="22"/>
  <c r="PZ8" i="22"/>
  <c r="PY8" i="22"/>
  <c r="PX8" i="22"/>
  <c r="PW8" i="22"/>
  <c r="PU8" i="22"/>
  <c r="PT8" i="22"/>
  <c r="PS8" i="22"/>
  <c r="PR8" i="22"/>
  <c r="PQ8" i="22"/>
  <c r="PP8" i="22"/>
  <c r="QB7" i="22"/>
  <c r="QA7" i="22"/>
  <c r="PZ7" i="22"/>
  <c r="PY7" i="22"/>
  <c r="PX7" i="22"/>
  <c r="PW7" i="22"/>
  <c r="PU7" i="22"/>
  <c r="PT7" i="22"/>
  <c r="PS7" i="22"/>
  <c r="PR7" i="22"/>
  <c r="PQ7" i="22"/>
  <c r="PP7" i="22"/>
  <c r="QB5" i="22"/>
  <c r="QA5" i="22"/>
  <c r="PZ5" i="22"/>
  <c r="PY5" i="22"/>
  <c r="PX5" i="22"/>
  <c r="PW5" i="22"/>
  <c r="PU5" i="22"/>
  <c r="PT5" i="22"/>
  <c r="PS5" i="22"/>
  <c r="PR5" i="22"/>
  <c r="PQ5" i="22"/>
  <c r="PP5" i="22"/>
  <c r="QB6" i="22"/>
  <c r="QA6" i="22"/>
  <c r="PZ6" i="22"/>
  <c r="PY6" i="22"/>
  <c r="PX6" i="22"/>
  <c r="PW6" i="22"/>
  <c r="PU6" i="22"/>
  <c r="PT6" i="22"/>
  <c r="PS6" i="22"/>
  <c r="PR6" i="22"/>
  <c r="PQ6" i="22"/>
  <c r="PP6" i="22"/>
  <c r="QB4" i="22"/>
  <c r="QA4" i="22"/>
  <c r="PZ4" i="22"/>
  <c r="PY4" i="22"/>
  <c r="PX4" i="22"/>
  <c r="PW4" i="22"/>
  <c r="PU4" i="22"/>
  <c r="PT4" i="22"/>
  <c r="PS4" i="22"/>
  <c r="PR4" i="22"/>
  <c r="PQ4" i="22"/>
  <c r="PP4" i="22"/>
  <c r="OT24" i="22"/>
  <c r="OS24" i="22"/>
  <c r="OR24" i="22"/>
  <c r="OQ24" i="22"/>
  <c r="OP24" i="22"/>
  <c r="OO24" i="22"/>
  <c r="OM24" i="22"/>
  <c r="OL24" i="22"/>
  <c r="OK24" i="22"/>
  <c r="OJ24" i="22"/>
  <c r="OI24" i="22"/>
  <c r="OH24" i="22"/>
  <c r="OT12" i="22"/>
  <c r="OS12" i="22"/>
  <c r="OR12" i="22"/>
  <c r="OQ12" i="22"/>
  <c r="OP12" i="22"/>
  <c r="OO12" i="22"/>
  <c r="OM12" i="22"/>
  <c r="OL12" i="22"/>
  <c r="OK12" i="22"/>
  <c r="OJ12" i="22"/>
  <c r="OI12" i="22"/>
  <c r="OH12" i="22"/>
  <c r="OT29" i="22"/>
  <c r="OS29" i="22"/>
  <c r="OR29" i="22"/>
  <c r="OQ29" i="22"/>
  <c r="OP29" i="22"/>
  <c r="OO29" i="22"/>
  <c r="OM29" i="22"/>
  <c r="OL29" i="22"/>
  <c r="OK29" i="22"/>
  <c r="OJ29" i="22"/>
  <c r="OI29" i="22"/>
  <c r="OH29" i="22"/>
  <c r="OT28" i="22"/>
  <c r="OS28" i="22"/>
  <c r="OR28" i="22"/>
  <c r="OQ28" i="22"/>
  <c r="OP28" i="22"/>
  <c r="OO28" i="22"/>
  <c r="OM28" i="22"/>
  <c r="OL28" i="22"/>
  <c r="OK28" i="22"/>
  <c r="OJ28" i="22"/>
  <c r="OI28" i="22"/>
  <c r="OH28" i="22"/>
  <c r="OT16" i="22"/>
  <c r="OS16" i="22"/>
  <c r="OR16" i="22"/>
  <c r="OQ16" i="22"/>
  <c r="OP16" i="22"/>
  <c r="OO16" i="22"/>
  <c r="OM16" i="22"/>
  <c r="OL16" i="22"/>
  <c r="OK16" i="22"/>
  <c r="OJ16" i="22"/>
  <c r="OI16" i="22"/>
  <c r="OH16" i="22"/>
  <c r="OT19" i="22"/>
  <c r="OS19" i="22"/>
  <c r="OR19" i="22"/>
  <c r="OQ19" i="22"/>
  <c r="OP19" i="22"/>
  <c r="OO19" i="22"/>
  <c r="OM19" i="22"/>
  <c r="OL19" i="22"/>
  <c r="OK19" i="22"/>
  <c r="OJ19" i="22"/>
  <c r="OI19" i="22"/>
  <c r="OH19" i="22"/>
  <c r="OT17" i="22"/>
  <c r="OS17" i="22"/>
  <c r="OR17" i="22"/>
  <c r="OQ17" i="22"/>
  <c r="OP17" i="22"/>
  <c r="OO17" i="22"/>
  <c r="OM17" i="22"/>
  <c r="OL17" i="22"/>
  <c r="OK17" i="22"/>
  <c r="OJ17" i="22"/>
  <c r="OI17" i="22"/>
  <c r="OH17" i="22"/>
  <c r="OT21" i="22"/>
  <c r="OS21" i="22"/>
  <c r="OR21" i="22"/>
  <c r="OQ21" i="22"/>
  <c r="OP21" i="22"/>
  <c r="OO21" i="22"/>
  <c r="OM21" i="22"/>
  <c r="OL21" i="22"/>
  <c r="OK21" i="22"/>
  <c r="OJ21" i="22"/>
  <c r="OI21" i="22"/>
  <c r="OH21" i="22"/>
  <c r="OT18" i="22"/>
  <c r="OS18" i="22"/>
  <c r="OR18" i="22"/>
  <c r="OQ18" i="22"/>
  <c r="OP18" i="22"/>
  <c r="OO18" i="22"/>
  <c r="OM18" i="22"/>
  <c r="OL18" i="22"/>
  <c r="OK18" i="22"/>
  <c r="OJ18" i="22"/>
  <c r="OI18" i="22"/>
  <c r="OH18" i="22"/>
  <c r="OT14" i="22"/>
  <c r="OS14" i="22"/>
  <c r="OR14" i="22"/>
  <c r="OQ14" i="22"/>
  <c r="OP14" i="22"/>
  <c r="OO14" i="22"/>
  <c r="OM14" i="22"/>
  <c r="OL14" i="22"/>
  <c r="OK14" i="22"/>
  <c r="OJ14" i="22"/>
  <c r="OI14" i="22"/>
  <c r="OH14" i="22"/>
  <c r="OT15" i="22"/>
  <c r="OS15" i="22"/>
  <c r="OR15" i="22"/>
  <c r="OQ15" i="22"/>
  <c r="OP15" i="22"/>
  <c r="OO15" i="22"/>
  <c r="OM15" i="22"/>
  <c r="OL15" i="22"/>
  <c r="OK15" i="22"/>
  <c r="OJ15" i="22"/>
  <c r="OI15" i="22"/>
  <c r="OH15" i="22"/>
  <c r="OT10" i="22"/>
  <c r="OS10" i="22"/>
  <c r="OR10" i="22"/>
  <c r="OQ10" i="22"/>
  <c r="OP10" i="22"/>
  <c r="OO10" i="22"/>
  <c r="OM10" i="22"/>
  <c r="OL10" i="22"/>
  <c r="OK10" i="22"/>
  <c r="OJ10" i="22"/>
  <c r="OI10" i="22"/>
  <c r="OH10" i="22"/>
  <c r="OT13" i="22"/>
  <c r="OS13" i="22"/>
  <c r="OR13" i="22"/>
  <c r="OQ13" i="22"/>
  <c r="OP13" i="22"/>
  <c r="OO13" i="22"/>
  <c r="OM13" i="22"/>
  <c r="OL13" i="22"/>
  <c r="OK13" i="22"/>
  <c r="OJ13" i="22"/>
  <c r="OI13" i="22"/>
  <c r="OH13" i="22"/>
  <c r="OT11" i="22"/>
  <c r="OS11" i="22"/>
  <c r="OR11" i="22"/>
  <c r="OQ11" i="22"/>
  <c r="OP11" i="22"/>
  <c r="OO11" i="22"/>
  <c r="OM11" i="22"/>
  <c r="OL11" i="22"/>
  <c r="OK11" i="22"/>
  <c r="OJ11" i="22"/>
  <c r="OI11" i="22"/>
  <c r="OH11" i="22"/>
  <c r="OT22" i="22"/>
  <c r="OS22" i="22"/>
  <c r="OR22" i="22"/>
  <c r="OQ22" i="22"/>
  <c r="OP22" i="22"/>
  <c r="OO22" i="22"/>
  <c r="OM22" i="22"/>
  <c r="OL22" i="22"/>
  <c r="OK22" i="22"/>
  <c r="OJ22" i="22"/>
  <c r="OI22" i="22"/>
  <c r="OH22" i="22"/>
  <c r="OT34" i="22"/>
  <c r="OS34" i="22"/>
  <c r="OR34" i="22"/>
  <c r="OQ34" i="22"/>
  <c r="OP34" i="22"/>
  <c r="OO34" i="22"/>
  <c r="OM34" i="22"/>
  <c r="OL34" i="22"/>
  <c r="OK34" i="22"/>
  <c r="OJ34" i="22"/>
  <c r="OI34" i="22"/>
  <c r="OH34" i="22"/>
  <c r="OT8" i="22"/>
  <c r="OS8" i="22"/>
  <c r="OR8" i="22"/>
  <c r="OQ8" i="22"/>
  <c r="OP8" i="22"/>
  <c r="OO8" i="22"/>
  <c r="OM8" i="22"/>
  <c r="OL8" i="22"/>
  <c r="OK8" i="22"/>
  <c r="OJ8" i="22"/>
  <c r="OI8" i="22"/>
  <c r="OH8" i="22"/>
  <c r="OT7" i="22"/>
  <c r="OS7" i="22"/>
  <c r="OR7" i="22"/>
  <c r="OQ7" i="22"/>
  <c r="OP7" i="22"/>
  <c r="OO7" i="22"/>
  <c r="OM7" i="22"/>
  <c r="OL7" i="22"/>
  <c r="OK7" i="22"/>
  <c r="OJ7" i="22"/>
  <c r="OI7" i="22"/>
  <c r="OH7" i="22"/>
  <c r="OT5" i="22"/>
  <c r="OS5" i="22"/>
  <c r="OR5" i="22"/>
  <c r="OQ5" i="22"/>
  <c r="OP5" i="22"/>
  <c r="OO5" i="22"/>
  <c r="OM5" i="22"/>
  <c r="OL5" i="22"/>
  <c r="OK5" i="22"/>
  <c r="OJ5" i="22"/>
  <c r="OI5" i="22"/>
  <c r="OH5" i="22"/>
  <c r="OT6" i="22"/>
  <c r="OS6" i="22"/>
  <c r="OR6" i="22"/>
  <c r="OQ6" i="22"/>
  <c r="OP6" i="22"/>
  <c r="OO6" i="22"/>
  <c r="OM6" i="22"/>
  <c r="OL6" i="22"/>
  <c r="OK6" i="22"/>
  <c r="OJ6" i="22"/>
  <c r="OI6" i="22"/>
  <c r="OH6" i="22"/>
  <c r="OT4" i="22"/>
  <c r="OS4" i="22"/>
  <c r="OR4" i="22"/>
  <c r="OQ4" i="22"/>
  <c r="OP4" i="22"/>
  <c r="OO4" i="22"/>
  <c r="OM4" i="22"/>
  <c r="OL4" i="22"/>
  <c r="OK4" i="22"/>
  <c r="OJ4" i="22"/>
  <c r="OI4" i="22"/>
  <c r="OH4" i="22"/>
  <c r="NL24" i="22"/>
  <c r="NK24" i="22"/>
  <c r="NJ24" i="22"/>
  <c r="NI24" i="22"/>
  <c r="NH24" i="22"/>
  <c r="NG24" i="22"/>
  <c r="NE24" i="22"/>
  <c r="ND24" i="22"/>
  <c r="NC24" i="22"/>
  <c r="NB24" i="22"/>
  <c r="NA24" i="22"/>
  <c r="MZ24" i="22"/>
  <c r="NL12" i="22"/>
  <c r="NK12" i="22"/>
  <c r="NJ12" i="22"/>
  <c r="NI12" i="22"/>
  <c r="NH12" i="22"/>
  <c r="NG12" i="22"/>
  <c r="NE12" i="22"/>
  <c r="ND12" i="22"/>
  <c r="NC12" i="22"/>
  <c r="NB12" i="22"/>
  <c r="NA12" i="22"/>
  <c r="MZ12" i="22"/>
  <c r="NL29" i="22"/>
  <c r="NK29" i="22"/>
  <c r="NJ29" i="22"/>
  <c r="NI29" i="22"/>
  <c r="NH29" i="22"/>
  <c r="NG29" i="22"/>
  <c r="NE29" i="22"/>
  <c r="ND29" i="22"/>
  <c r="NC29" i="22"/>
  <c r="NB29" i="22"/>
  <c r="NA29" i="22"/>
  <c r="MZ29" i="22"/>
  <c r="NL28" i="22"/>
  <c r="NK28" i="22"/>
  <c r="NJ28" i="22"/>
  <c r="NI28" i="22"/>
  <c r="NH28" i="22"/>
  <c r="NG28" i="22"/>
  <c r="NE28" i="22"/>
  <c r="ND28" i="22"/>
  <c r="NC28" i="22"/>
  <c r="NB28" i="22"/>
  <c r="NA28" i="22"/>
  <c r="MZ28" i="22"/>
  <c r="NL16" i="22"/>
  <c r="NK16" i="22"/>
  <c r="NJ16" i="22"/>
  <c r="NI16" i="22"/>
  <c r="NH16" i="22"/>
  <c r="NG16" i="22"/>
  <c r="NE16" i="22"/>
  <c r="ND16" i="22"/>
  <c r="NC16" i="22"/>
  <c r="NB16" i="22"/>
  <c r="NA16" i="22"/>
  <c r="MZ16" i="22"/>
  <c r="NL19" i="22"/>
  <c r="NK19" i="22"/>
  <c r="NJ19" i="22"/>
  <c r="NI19" i="22"/>
  <c r="NH19" i="22"/>
  <c r="NG19" i="22"/>
  <c r="NE19" i="22"/>
  <c r="ND19" i="22"/>
  <c r="NC19" i="22"/>
  <c r="NB19" i="22"/>
  <c r="NA19" i="22"/>
  <c r="MZ19" i="22"/>
  <c r="NL17" i="22"/>
  <c r="NK17" i="22"/>
  <c r="NJ17" i="22"/>
  <c r="NI17" i="22"/>
  <c r="NH17" i="22"/>
  <c r="NG17" i="22"/>
  <c r="NE17" i="22"/>
  <c r="ND17" i="22"/>
  <c r="NC17" i="22"/>
  <c r="NB17" i="22"/>
  <c r="NA17" i="22"/>
  <c r="MZ17" i="22"/>
  <c r="NL21" i="22"/>
  <c r="NK21" i="22"/>
  <c r="NJ21" i="22"/>
  <c r="NI21" i="22"/>
  <c r="NH21" i="22"/>
  <c r="NG21" i="22"/>
  <c r="NE21" i="22"/>
  <c r="ND21" i="22"/>
  <c r="NC21" i="22"/>
  <c r="NB21" i="22"/>
  <c r="NA21" i="22"/>
  <c r="MZ21" i="22"/>
  <c r="NL18" i="22"/>
  <c r="NK18" i="22"/>
  <c r="NJ18" i="22"/>
  <c r="NI18" i="22"/>
  <c r="NH18" i="22"/>
  <c r="NG18" i="22"/>
  <c r="NE18" i="22"/>
  <c r="ND18" i="22"/>
  <c r="NC18" i="22"/>
  <c r="NB18" i="22"/>
  <c r="NA18" i="22"/>
  <c r="MZ18" i="22"/>
  <c r="NL14" i="22"/>
  <c r="NK14" i="22"/>
  <c r="NJ14" i="22"/>
  <c r="NI14" i="22"/>
  <c r="NH14" i="22"/>
  <c r="NG14" i="22"/>
  <c r="NE14" i="22"/>
  <c r="ND14" i="22"/>
  <c r="NC14" i="22"/>
  <c r="NB14" i="22"/>
  <c r="NA14" i="22"/>
  <c r="MZ14" i="22"/>
  <c r="NL15" i="22"/>
  <c r="NK15" i="22"/>
  <c r="NJ15" i="22"/>
  <c r="NI15" i="22"/>
  <c r="NH15" i="22"/>
  <c r="NG15" i="22"/>
  <c r="NE15" i="22"/>
  <c r="ND15" i="22"/>
  <c r="NC15" i="22"/>
  <c r="NB15" i="22"/>
  <c r="NA15" i="22"/>
  <c r="MZ15" i="22"/>
  <c r="NL10" i="22"/>
  <c r="NK10" i="22"/>
  <c r="NJ10" i="22"/>
  <c r="NI10" i="22"/>
  <c r="NH10" i="22"/>
  <c r="NG10" i="22"/>
  <c r="NE10" i="22"/>
  <c r="ND10" i="22"/>
  <c r="NC10" i="22"/>
  <c r="NB10" i="22"/>
  <c r="NA10" i="22"/>
  <c r="MZ10" i="22"/>
  <c r="NL13" i="22"/>
  <c r="NK13" i="22"/>
  <c r="NJ13" i="22"/>
  <c r="NI13" i="22"/>
  <c r="NH13" i="22"/>
  <c r="NG13" i="22"/>
  <c r="NE13" i="22"/>
  <c r="ND13" i="22"/>
  <c r="NC13" i="22"/>
  <c r="NB13" i="22"/>
  <c r="NA13" i="22"/>
  <c r="MZ13" i="22"/>
  <c r="NL11" i="22"/>
  <c r="NK11" i="22"/>
  <c r="NJ11" i="22"/>
  <c r="NI11" i="22"/>
  <c r="NH11" i="22"/>
  <c r="NG11" i="22"/>
  <c r="NE11" i="22"/>
  <c r="ND11" i="22"/>
  <c r="NC11" i="22"/>
  <c r="NB11" i="22"/>
  <c r="NA11" i="22"/>
  <c r="MZ11" i="22"/>
  <c r="NL22" i="22"/>
  <c r="NK22" i="22"/>
  <c r="NJ22" i="22"/>
  <c r="NI22" i="22"/>
  <c r="NH22" i="22"/>
  <c r="NG22" i="22"/>
  <c r="NE22" i="22"/>
  <c r="ND22" i="22"/>
  <c r="NC22" i="22"/>
  <c r="NB22" i="22"/>
  <c r="NA22" i="22"/>
  <c r="MZ22" i="22"/>
  <c r="NL34" i="22"/>
  <c r="NK34" i="22"/>
  <c r="NJ34" i="22"/>
  <c r="NI34" i="22"/>
  <c r="NH34" i="22"/>
  <c r="NG34" i="22"/>
  <c r="NE34" i="22"/>
  <c r="ND34" i="22"/>
  <c r="NC34" i="22"/>
  <c r="NB34" i="22"/>
  <c r="NA34" i="22"/>
  <c r="MZ34" i="22"/>
  <c r="NL8" i="22"/>
  <c r="NK8" i="22"/>
  <c r="NJ8" i="22"/>
  <c r="NI8" i="22"/>
  <c r="NH8" i="22"/>
  <c r="NG8" i="22"/>
  <c r="NE8" i="22"/>
  <c r="ND8" i="22"/>
  <c r="NC8" i="22"/>
  <c r="NB8" i="22"/>
  <c r="NA8" i="22"/>
  <c r="MZ8" i="22"/>
  <c r="NL7" i="22"/>
  <c r="NK7" i="22"/>
  <c r="NJ7" i="22"/>
  <c r="NI7" i="22"/>
  <c r="NH7" i="22"/>
  <c r="NG7" i="22"/>
  <c r="NE7" i="22"/>
  <c r="ND7" i="22"/>
  <c r="NC7" i="22"/>
  <c r="NB7" i="22"/>
  <c r="NA7" i="22"/>
  <c r="MZ7" i="22"/>
  <c r="NL5" i="22"/>
  <c r="NK5" i="22"/>
  <c r="NJ5" i="22"/>
  <c r="NI5" i="22"/>
  <c r="NH5" i="22"/>
  <c r="NG5" i="22"/>
  <c r="NE5" i="22"/>
  <c r="ND5" i="22"/>
  <c r="NC5" i="22"/>
  <c r="NB5" i="22"/>
  <c r="NA5" i="22"/>
  <c r="MZ5" i="22"/>
  <c r="NL6" i="22"/>
  <c r="NK6" i="22"/>
  <c r="NJ6" i="22"/>
  <c r="NI6" i="22"/>
  <c r="NH6" i="22"/>
  <c r="NG6" i="22"/>
  <c r="NE6" i="22"/>
  <c r="ND6" i="22"/>
  <c r="NC6" i="22"/>
  <c r="NB6" i="22"/>
  <c r="NA6" i="22"/>
  <c r="MZ6" i="22"/>
  <c r="NL4" i="22"/>
  <c r="NK4" i="22"/>
  <c r="NJ4" i="22"/>
  <c r="NI4" i="22"/>
  <c r="NH4" i="22"/>
  <c r="NG4" i="22"/>
  <c r="NE4" i="22"/>
  <c r="ND4" i="22"/>
  <c r="NC4" i="22"/>
  <c r="NB4" i="22"/>
  <c r="NA4" i="22"/>
  <c r="MZ4" i="22"/>
  <c r="MD24" i="22"/>
  <c r="MC24" i="22"/>
  <c r="MB24" i="22"/>
  <c r="MA24" i="22"/>
  <c r="LZ24" i="22"/>
  <c r="LY24" i="22"/>
  <c r="LW24" i="22"/>
  <c r="LV24" i="22"/>
  <c r="LU24" i="22"/>
  <c r="LT24" i="22"/>
  <c r="LS24" i="22"/>
  <c r="LR24" i="22"/>
  <c r="MD12" i="22"/>
  <c r="MC12" i="22"/>
  <c r="MB12" i="22"/>
  <c r="MA12" i="22"/>
  <c r="LZ12" i="22"/>
  <c r="LY12" i="22"/>
  <c r="LW12" i="22"/>
  <c r="LV12" i="22"/>
  <c r="LU12" i="22"/>
  <c r="LT12" i="22"/>
  <c r="LS12" i="22"/>
  <c r="LR12" i="22"/>
  <c r="MD29" i="22"/>
  <c r="MC29" i="22"/>
  <c r="MB29" i="22"/>
  <c r="MA29" i="22"/>
  <c r="LZ29" i="22"/>
  <c r="LY29" i="22"/>
  <c r="LW29" i="22"/>
  <c r="LV29" i="22"/>
  <c r="LU29" i="22"/>
  <c r="LT29" i="22"/>
  <c r="LS29" i="22"/>
  <c r="LR29" i="22"/>
  <c r="MD28" i="22"/>
  <c r="MC28" i="22"/>
  <c r="MB28" i="22"/>
  <c r="MA28" i="22"/>
  <c r="LZ28" i="22"/>
  <c r="LY28" i="22"/>
  <c r="LW28" i="22"/>
  <c r="LV28" i="22"/>
  <c r="LU28" i="22"/>
  <c r="LT28" i="22"/>
  <c r="LS28" i="22"/>
  <c r="LR28" i="22"/>
  <c r="MD16" i="22"/>
  <c r="MC16" i="22"/>
  <c r="MB16" i="22"/>
  <c r="MA16" i="22"/>
  <c r="LZ16" i="22"/>
  <c r="LY16" i="22"/>
  <c r="LW16" i="22"/>
  <c r="LV16" i="22"/>
  <c r="LU16" i="22"/>
  <c r="LT16" i="22"/>
  <c r="LS16" i="22"/>
  <c r="LR16" i="22"/>
  <c r="MD19" i="22"/>
  <c r="MC19" i="22"/>
  <c r="MB19" i="22"/>
  <c r="MA19" i="22"/>
  <c r="LZ19" i="22"/>
  <c r="LY19" i="22"/>
  <c r="LW19" i="22"/>
  <c r="LV19" i="22"/>
  <c r="LU19" i="22"/>
  <c r="LT19" i="22"/>
  <c r="LS19" i="22"/>
  <c r="LR19" i="22"/>
  <c r="MD17" i="22"/>
  <c r="MC17" i="22"/>
  <c r="MB17" i="22"/>
  <c r="MA17" i="22"/>
  <c r="LZ17" i="22"/>
  <c r="LY17" i="22"/>
  <c r="LW17" i="22"/>
  <c r="LV17" i="22"/>
  <c r="LU17" i="22"/>
  <c r="LT17" i="22"/>
  <c r="LS17" i="22"/>
  <c r="LR17" i="22"/>
  <c r="MD21" i="22"/>
  <c r="MC21" i="22"/>
  <c r="MB21" i="22"/>
  <c r="MA21" i="22"/>
  <c r="LZ21" i="22"/>
  <c r="LY21" i="22"/>
  <c r="LW21" i="22"/>
  <c r="LV21" i="22"/>
  <c r="LU21" i="22"/>
  <c r="LT21" i="22"/>
  <c r="LS21" i="22"/>
  <c r="LR21" i="22"/>
  <c r="MD18" i="22"/>
  <c r="MC18" i="22"/>
  <c r="MB18" i="22"/>
  <c r="MA18" i="22"/>
  <c r="LZ18" i="22"/>
  <c r="LY18" i="22"/>
  <c r="LW18" i="22"/>
  <c r="LV18" i="22"/>
  <c r="LU18" i="22"/>
  <c r="LT18" i="22"/>
  <c r="LS18" i="22"/>
  <c r="LR18" i="22"/>
  <c r="MD14" i="22"/>
  <c r="MC14" i="22"/>
  <c r="MB14" i="22"/>
  <c r="MA14" i="22"/>
  <c r="LZ14" i="22"/>
  <c r="LY14" i="22"/>
  <c r="LW14" i="22"/>
  <c r="LV14" i="22"/>
  <c r="LU14" i="22"/>
  <c r="LT14" i="22"/>
  <c r="LS14" i="22"/>
  <c r="LR14" i="22"/>
  <c r="MD15" i="22"/>
  <c r="MC15" i="22"/>
  <c r="MB15" i="22"/>
  <c r="MA15" i="22"/>
  <c r="LZ15" i="22"/>
  <c r="LY15" i="22"/>
  <c r="LW15" i="22"/>
  <c r="LV15" i="22"/>
  <c r="LU15" i="22"/>
  <c r="LT15" i="22"/>
  <c r="LS15" i="22"/>
  <c r="LR15" i="22"/>
  <c r="MD10" i="22"/>
  <c r="MC10" i="22"/>
  <c r="MB10" i="22"/>
  <c r="MA10" i="22"/>
  <c r="LZ10" i="22"/>
  <c r="LY10" i="22"/>
  <c r="LW10" i="22"/>
  <c r="LV10" i="22"/>
  <c r="LU10" i="22"/>
  <c r="LT10" i="22"/>
  <c r="LS10" i="22"/>
  <c r="LR10" i="22"/>
  <c r="MD13" i="22"/>
  <c r="MC13" i="22"/>
  <c r="MB13" i="22"/>
  <c r="MA13" i="22"/>
  <c r="LZ13" i="22"/>
  <c r="LY13" i="22"/>
  <c r="LW13" i="22"/>
  <c r="LV13" i="22"/>
  <c r="LU13" i="22"/>
  <c r="LT13" i="22"/>
  <c r="LS13" i="22"/>
  <c r="LR13" i="22"/>
  <c r="MD11" i="22"/>
  <c r="MC11" i="22"/>
  <c r="MB11" i="22"/>
  <c r="MA11" i="22"/>
  <c r="LZ11" i="22"/>
  <c r="LY11" i="22"/>
  <c r="LW11" i="22"/>
  <c r="LV11" i="22"/>
  <c r="LU11" i="22"/>
  <c r="LT11" i="22"/>
  <c r="LS11" i="22"/>
  <c r="LR11" i="22"/>
  <c r="MD22" i="22"/>
  <c r="MC22" i="22"/>
  <c r="MB22" i="22"/>
  <c r="MA22" i="22"/>
  <c r="LZ22" i="22"/>
  <c r="LY22" i="22"/>
  <c r="LW22" i="22"/>
  <c r="LV22" i="22"/>
  <c r="LU22" i="22"/>
  <c r="LT22" i="22"/>
  <c r="LS22" i="22"/>
  <c r="LR22" i="22"/>
  <c r="MD34" i="22"/>
  <c r="MC34" i="22"/>
  <c r="MB34" i="22"/>
  <c r="MA34" i="22"/>
  <c r="LZ34" i="22"/>
  <c r="LY34" i="22"/>
  <c r="LW34" i="22"/>
  <c r="LV34" i="22"/>
  <c r="LU34" i="22"/>
  <c r="LT34" i="22"/>
  <c r="LS34" i="22"/>
  <c r="LR34" i="22"/>
  <c r="MD8" i="22"/>
  <c r="MC8" i="22"/>
  <c r="MB8" i="22"/>
  <c r="MA8" i="22"/>
  <c r="LZ8" i="22"/>
  <c r="LY8" i="22"/>
  <c r="LW8" i="22"/>
  <c r="LV8" i="22"/>
  <c r="LU8" i="22"/>
  <c r="LT8" i="22"/>
  <c r="LS8" i="22"/>
  <c r="LR8" i="22"/>
  <c r="MD7" i="22"/>
  <c r="MC7" i="22"/>
  <c r="MB7" i="22"/>
  <c r="MA7" i="22"/>
  <c r="LZ7" i="22"/>
  <c r="LY7" i="22"/>
  <c r="LW7" i="22"/>
  <c r="LV7" i="22"/>
  <c r="LU7" i="22"/>
  <c r="LT7" i="22"/>
  <c r="LS7" i="22"/>
  <c r="LR7" i="22"/>
  <c r="MD5" i="22"/>
  <c r="MC5" i="22"/>
  <c r="MB5" i="22"/>
  <c r="MA5" i="22"/>
  <c r="LZ5" i="22"/>
  <c r="LY5" i="22"/>
  <c r="LW5" i="22"/>
  <c r="LV5" i="22"/>
  <c r="LU5" i="22"/>
  <c r="LT5" i="22"/>
  <c r="LS5" i="22"/>
  <c r="LR5" i="22"/>
  <c r="MD6" i="22"/>
  <c r="MC6" i="22"/>
  <c r="MB6" i="22"/>
  <c r="MA6" i="22"/>
  <c r="LZ6" i="22"/>
  <c r="LY6" i="22"/>
  <c r="LW6" i="22"/>
  <c r="LV6" i="22"/>
  <c r="LU6" i="22"/>
  <c r="LT6" i="22"/>
  <c r="LS6" i="22"/>
  <c r="LR6" i="22"/>
  <c r="MD4" i="22"/>
  <c r="MC4" i="22"/>
  <c r="MB4" i="22"/>
  <c r="MA4" i="22"/>
  <c r="LZ4" i="22"/>
  <c r="LY4" i="22"/>
  <c r="LW4" i="22"/>
  <c r="LV4" i="22"/>
  <c r="LU4" i="22"/>
  <c r="LT4" i="22"/>
  <c r="LS4" i="22"/>
  <c r="LR4" i="22"/>
  <c r="KV24" i="22"/>
  <c r="KU24" i="22"/>
  <c r="KT24" i="22"/>
  <c r="KS24" i="22"/>
  <c r="KR24" i="22"/>
  <c r="KQ24" i="22"/>
  <c r="KO24" i="22"/>
  <c r="KN24" i="22"/>
  <c r="KM24" i="22"/>
  <c r="KL24" i="22"/>
  <c r="KK24" i="22"/>
  <c r="KJ24" i="22"/>
  <c r="KV12" i="22"/>
  <c r="KU12" i="22"/>
  <c r="KT12" i="22"/>
  <c r="KS12" i="22"/>
  <c r="KR12" i="22"/>
  <c r="KQ12" i="22"/>
  <c r="KO12" i="22"/>
  <c r="KN12" i="22"/>
  <c r="KM12" i="22"/>
  <c r="KL12" i="22"/>
  <c r="KK12" i="22"/>
  <c r="KJ12" i="22"/>
  <c r="KV29" i="22"/>
  <c r="KU29" i="22"/>
  <c r="KT29" i="22"/>
  <c r="KS29" i="22"/>
  <c r="KR29" i="22"/>
  <c r="KQ29" i="22"/>
  <c r="KO29" i="22"/>
  <c r="KN29" i="22"/>
  <c r="KM29" i="22"/>
  <c r="KL29" i="22"/>
  <c r="KK29" i="22"/>
  <c r="KJ29" i="22"/>
  <c r="KV28" i="22"/>
  <c r="KU28" i="22"/>
  <c r="KT28" i="22"/>
  <c r="KS28" i="22"/>
  <c r="KR28" i="22"/>
  <c r="KQ28" i="22"/>
  <c r="KO28" i="22"/>
  <c r="KN28" i="22"/>
  <c r="KM28" i="22"/>
  <c r="KL28" i="22"/>
  <c r="KK28" i="22"/>
  <c r="KJ28" i="22"/>
  <c r="KV16" i="22"/>
  <c r="KU16" i="22"/>
  <c r="KT16" i="22"/>
  <c r="KS16" i="22"/>
  <c r="KR16" i="22"/>
  <c r="KQ16" i="22"/>
  <c r="KO16" i="22"/>
  <c r="KN16" i="22"/>
  <c r="KM16" i="22"/>
  <c r="KL16" i="22"/>
  <c r="KK16" i="22"/>
  <c r="KJ16" i="22"/>
  <c r="KV19" i="22"/>
  <c r="KU19" i="22"/>
  <c r="KT19" i="22"/>
  <c r="KS19" i="22"/>
  <c r="KR19" i="22"/>
  <c r="KQ19" i="22"/>
  <c r="KO19" i="22"/>
  <c r="KN19" i="22"/>
  <c r="KM19" i="22"/>
  <c r="KL19" i="22"/>
  <c r="KK19" i="22"/>
  <c r="KJ19" i="22"/>
  <c r="KV17" i="22"/>
  <c r="KU17" i="22"/>
  <c r="KT17" i="22"/>
  <c r="KS17" i="22"/>
  <c r="KR17" i="22"/>
  <c r="KQ17" i="22"/>
  <c r="KO17" i="22"/>
  <c r="KN17" i="22"/>
  <c r="KM17" i="22"/>
  <c r="KL17" i="22"/>
  <c r="KK17" i="22"/>
  <c r="KJ17" i="22"/>
  <c r="KV21" i="22"/>
  <c r="KU21" i="22"/>
  <c r="KT21" i="22"/>
  <c r="KS21" i="22"/>
  <c r="KR21" i="22"/>
  <c r="KQ21" i="22"/>
  <c r="KO21" i="22"/>
  <c r="KN21" i="22"/>
  <c r="KM21" i="22"/>
  <c r="KL21" i="22"/>
  <c r="KK21" i="22"/>
  <c r="KJ21" i="22"/>
  <c r="KV18" i="22"/>
  <c r="KU18" i="22"/>
  <c r="KT18" i="22"/>
  <c r="KS18" i="22"/>
  <c r="KR18" i="22"/>
  <c r="KQ18" i="22"/>
  <c r="KO18" i="22"/>
  <c r="KN18" i="22"/>
  <c r="KM18" i="22"/>
  <c r="KL18" i="22"/>
  <c r="KK18" i="22"/>
  <c r="KJ18" i="22"/>
  <c r="KV14" i="22"/>
  <c r="KU14" i="22"/>
  <c r="KT14" i="22"/>
  <c r="KS14" i="22"/>
  <c r="KR14" i="22"/>
  <c r="KQ14" i="22"/>
  <c r="KO14" i="22"/>
  <c r="KN14" i="22"/>
  <c r="KM14" i="22"/>
  <c r="KL14" i="22"/>
  <c r="KK14" i="22"/>
  <c r="KJ14" i="22"/>
  <c r="KV15" i="22"/>
  <c r="KU15" i="22"/>
  <c r="KT15" i="22"/>
  <c r="KS15" i="22"/>
  <c r="KR15" i="22"/>
  <c r="KQ15" i="22"/>
  <c r="KO15" i="22"/>
  <c r="KN15" i="22"/>
  <c r="KM15" i="22"/>
  <c r="KL15" i="22"/>
  <c r="KK15" i="22"/>
  <c r="KJ15" i="22"/>
  <c r="KV10" i="22"/>
  <c r="KU10" i="22"/>
  <c r="KT10" i="22"/>
  <c r="KS10" i="22"/>
  <c r="KR10" i="22"/>
  <c r="KQ10" i="22"/>
  <c r="KO10" i="22"/>
  <c r="KN10" i="22"/>
  <c r="KM10" i="22"/>
  <c r="KL10" i="22"/>
  <c r="KK10" i="22"/>
  <c r="KJ10" i="22"/>
  <c r="KV13" i="22"/>
  <c r="KU13" i="22"/>
  <c r="KT13" i="22"/>
  <c r="KS13" i="22"/>
  <c r="KR13" i="22"/>
  <c r="KQ13" i="22"/>
  <c r="KO13" i="22"/>
  <c r="KN13" i="22"/>
  <c r="KM13" i="22"/>
  <c r="KL13" i="22"/>
  <c r="KK13" i="22"/>
  <c r="KJ13" i="22"/>
  <c r="KV11" i="22"/>
  <c r="KU11" i="22"/>
  <c r="KT11" i="22"/>
  <c r="KS11" i="22"/>
  <c r="KR11" i="22"/>
  <c r="KQ11" i="22"/>
  <c r="KO11" i="22"/>
  <c r="KN11" i="22"/>
  <c r="KM11" i="22"/>
  <c r="KL11" i="22"/>
  <c r="KK11" i="22"/>
  <c r="KJ11" i="22"/>
  <c r="KV22" i="22"/>
  <c r="KU22" i="22"/>
  <c r="KT22" i="22"/>
  <c r="KS22" i="22"/>
  <c r="KR22" i="22"/>
  <c r="KQ22" i="22"/>
  <c r="KO22" i="22"/>
  <c r="KN22" i="22"/>
  <c r="KM22" i="22"/>
  <c r="KL22" i="22"/>
  <c r="KK22" i="22"/>
  <c r="KJ22" i="22"/>
  <c r="KV34" i="22"/>
  <c r="KU34" i="22"/>
  <c r="KT34" i="22"/>
  <c r="KS34" i="22"/>
  <c r="KR34" i="22"/>
  <c r="KQ34" i="22"/>
  <c r="KO34" i="22"/>
  <c r="KN34" i="22"/>
  <c r="KM34" i="22"/>
  <c r="KL34" i="22"/>
  <c r="KK34" i="22"/>
  <c r="KJ34" i="22"/>
  <c r="KV8" i="22"/>
  <c r="KU8" i="22"/>
  <c r="KT8" i="22"/>
  <c r="KS8" i="22"/>
  <c r="KR8" i="22"/>
  <c r="KQ8" i="22"/>
  <c r="KO8" i="22"/>
  <c r="KN8" i="22"/>
  <c r="KM8" i="22"/>
  <c r="KL8" i="22"/>
  <c r="KK8" i="22"/>
  <c r="KJ8" i="22"/>
  <c r="KV7" i="22"/>
  <c r="KU7" i="22"/>
  <c r="KT7" i="22"/>
  <c r="KS7" i="22"/>
  <c r="KR7" i="22"/>
  <c r="KQ7" i="22"/>
  <c r="KO7" i="22"/>
  <c r="KN7" i="22"/>
  <c r="KM7" i="22"/>
  <c r="KL7" i="22"/>
  <c r="KK7" i="22"/>
  <c r="KJ7" i="22"/>
  <c r="KV5" i="22"/>
  <c r="KU5" i="22"/>
  <c r="KT5" i="22"/>
  <c r="KS5" i="22"/>
  <c r="KR5" i="22"/>
  <c r="KQ5" i="22"/>
  <c r="KO5" i="22"/>
  <c r="KN5" i="22"/>
  <c r="KM5" i="22"/>
  <c r="KL5" i="22"/>
  <c r="KK5" i="22"/>
  <c r="KJ5" i="22"/>
  <c r="KV6" i="22"/>
  <c r="KU6" i="22"/>
  <c r="KT6" i="22"/>
  <c r="KS6" i="22"/>
  <c r="KR6" i="22"/>
  <c r="KQ6" i="22"/>
  <c r="KO6" i="22"/>
  <c r="KN6" i="22"/>
  <c r="KM6" i="22"/>
  <c r="KL6" i="22"/>
  <c r="KK6" i="22"/>
  <c r="KJ6" i="22"/>
  <c r="KV4" i="22"/>
  <c r="KU4" i="22"/>
  <c r="KT4" i="22"/>
  <c r="KS4" i="22"/>
  <c r="KR4" i="22"/>
  <c r="KQ4" i="22"/>
  <c r="KO4" i="22"/>
  <c r="KN4" i="22"/>
  <c r="KM4" i="22"/>
  <c r="KL4" i="22"/>
  <c r="KK4" i="22"/>
  <c r="KJ4" i="22"/>
  <c r="JN24" i="22"/>
  <c r="JM24" i="22"/>
  <c r="JL24" i="22"/>
  <c r="JK24" i="22"/>
  <c r="JJ24" i="22"/>
  <c r="JI24" i="22"/>
  <c r="JG24" i="22"/>
  <c r="JF24" i="22"/>
  <c r="JE24" i="22"/>
  <c r="JD24" i="22"/>
  <c r="JC24" i="22"/>
  <c r="JB24" i="22"/>
  <c r="JN12" i="22"/>
  <c r="JM12" i="22"/>
  <c r="JL12" i="22"/>
  <c r="JK12" i="22"/>
  <c r="JJ12" i="22"/>
  <c r="JI12" i="22"/>
  <c r="JG12" i="22"/>
  <c r="JF12" i="22"/>
  <c r="JE12" i="22"/>
  <c r="JD12" i="22"/>
  <c r="JC12" i="22"/>
  <c r="JB12" i="22"/>
  <c r="JN29" i="22"/>
  <c r="JM29" i="22"/>
  <c r="JL29" i="22"/>
  <c r="JK29" i="22"/>
  <c r="JJ29" i="22"/>
  <c r="JI29" i="22"/>
  <c r="JG29" i="22"/>
  <c r="JF29" i="22"/>
  <c r="JE29" i="22"/>
  <c r="JD29" i="22"/>
  <c r="JC29" i="22"/>
  <c r="JB29" i="22"/>
  <c r="JN28" i="22"/>
  <c r="JM28" i="22"/>
  <c r="JL28" i="22"/>
  <c r="JK28" i="22"/>
  <c r="JJ28" i="22"/>
  <c r="JI28" i="22"/>
  <c r="JG28" i="22"/>
  <c r="JF28" i="22"/>
  <c r="JE28" i="22"/>
  <c r="JD28" i="22"/>
  <c r="JC28" i="22"/>
  <c r="JB28" i="22"/>
  <c r="JN16" i="22"/>
  <c r="JM16" i="22"/>
  <c r="JL16" i="22"/>
  <c r="JK16" i="22"/>
  <c r="JJ16" i="22"/>
  <c r="JI16" i="22"/>
  <c r="JG16" i="22"/>
  <c r="JF16" i="22"/>
  <c r="JE16" i="22"/>
  <c r="JD16" i="22"/>
  <c r="JC16" i="22"/>
  <c r="JB16" i="22"/>
  <c r="JN19" i="22"/>
  <c r="JM19" i="22"/>
  <c r="JL19" i="22"/>
  <c r="JK19" i="22"/>
  <c r="JJ19" i="22"/>
  <c r="JI19" i="22"/>
  <c r="JG19" i="22"/>
  <c r="JF19" i="22"/>
  <c r="JE19" i="22"/>
  <c r="JD19" i="22"/>
  <c r="JC19" i="22"/>
  <c r="JB19" i="22"/>
  <c r="JN17" i="22"/>
  <c r="JM17" i="22"/>
  <c r="JL17" i="22"/>
  <c r="JK17" i="22"/>
  <c r="JJ17" i="22"/>
  <c r="JI17" i="22"/>
  <c r="JG17" i="22"/>
  <c r="JF17" i="22"/>
  <c r="JE17" i="22"/>
  <c r="JD17" i="22"/>
  <c r="JC17" i="22"/>
  <c r="JB17" i="22"/>
  <c r="JN21" i="22"/>
  <c r="JM21" i="22"/>
  <c r="JL21" i="22"/>
  <c r="JK21" i="22"/>
  <c r="JJ21" i="22"/>
  <c r="JI21" i="22"/>
  <c r="JG21" i="22"/>
  <c r="JF21" i="22"/>
  <c r="JE21" i="22"/>
  <c r="JD21" i="22"/>
  <c r="JC21" i="22"/>
  <c r="JB21" i="22"/>
  <c r="JN18" i="22"/>
  <c r="JM18" i="22"/>
  <c r="JL18" i="22"/>
  <c r="JK18" i="22"/>
  <c r="JJ18" i="22"/>
  <c r="JI18" i="22"/>
  <c r="JG18" i="22"/>
  <c r="JF18" i="22"/>
  <c r="JE18" i="22"/>
  <c r="JD18" i="22"/>
  <c r="JC18" i="22"/>
  <c r="JB18" i="22"/>
  <c r="JN14" i="22"/>
  <c r="JM14" i="22"/>
  <c r="JL14" i="22"/>
  <c r="JK14" i="22"/>
  <c r="JJ14" i="22"/>
  <c r="JI14" i="22"/>
  <c r="JG14" i="22"/>
  <c r="JF14" i="22"/>
  <c r="JE14" i="22"/>
  <c r="JD14" i="22"/>
  <c r="JC14" i="22"/>
  <c r="JB14" i="22"/>
  <c r="JN15" i="22"/>
  <c r="JM15" i="22"/>
  <c r="JL15" i="22"/>
  <c r="JK15" i="22"/>
  <c r="JJ15" i="22"/>
  <c r="JI15" i="22"/>
  <c r="JG15" i="22"/>
  <c r="JF15" i="22"/>
  <c r="JE15" i="22"/>
  <c r="JD15" i="22"/>
  <c r="JC15" i="22"/>
  <c r="JB15" i="22"/>
  <c r="JN10" i="22"/>
  <c r="JM10" i="22"/>
  <c r="JL10" i="22"/>
  <c r="JK10" i="22"/>
  <c r="JJ10" i="22"/>
  <c r="JI10" i="22"/>
  <c r="JG10" i="22"/>
  <c r="JF10" i="22"/>
  <c r="JE10" i="22"/>
  <c r="JD10" i="22"/>
  <c r="JC10" i="22"/>
  <c r="JB10" i="22"/>
  <c r="JN13" i="22"/>
  <c r="JM13" i="22"/>
  <c r="JL13" i="22"/>
  <c r="JK13" i="22"/>
  <c r="JJ13" i="22"/>
  <c r="JI13" i="22"/>
  <c r="JG13" i="22"/>
  <c r="JF13" i="22"/>
  <c r="JE13" i="22"/>
  <c r="JD13" i="22"/>
  <c r="JC13" i="22"/>
  <c r="JB13" i="22"/>
  <c r="JN11" i="22"/>
  <c r="JM11" i="22"/>
  <c r="JL11" i="22"/>
  <c r="JK11" i="22"/>
  <c r="JJ11" i="22"/>
  <c r="JI11" i="22"/>
  <c r="JG11" i="22"/>
  <c r="JF11" i="22"/>
  <c r="JE11" i="22"/>
  <c r="JD11" i="22"/>
  <c r="JC11" i="22"/>
  <c r="JB11" i="22"/>
  <c r="JN22" i="22"/>
  <c r="JM22" i="22"/>
  <c r="JL22" i="22"/>
  <c r="JK22" i="22"/>
  <c r="JJ22" i="22"/>
  <c r="JI22" i="22"/>
  <c r="JG22" i="22"/>
  <c r="JF22" i="22"/>
  <c r="JE22" i="22"/>
  <c r="JD22" i="22"/>
  <c r="JC22" i="22"/>
  <c r="JB22" i="22"/>
  <c r="JN34" i="22"/>
  <c r="JM34" i="22"/>
  <c r="JL34" i="22"/>
  <c r="JK34" i="22"/>
  <c r="JJ34" i="22"/>
  <c r="JI34" i="22"/>
  <c r="JG34" i="22"/>
  <c r="JF34" i="22"/>
  <c r="JE34" i="22"/>
  <c r="JD34" i="22"/>
  <c r="JC34" i="22"/>
  <c r="JB34" i="22"/>
  <c r="JN8" i="22"/>
  <c r="JM8" i="22"/>
  <c r="JL8" i="22"/>
  <c r="JK8" i="22"/>
  <c r="JJ8" i="22"/>
  <c r="JI8" i="22"/>
  <c r="JG8" i="22"/>
  <c r="JF8" i="22"/>
  <c r="JE8" i="22"/>
  <c r="JD8" i="22"/>
  <c r="JC8" i="22"/>
  <c r="JB8" i="22"/>
  <c r="JN7" i="22"/>
  <c r="JM7" i="22"/>
  <c r="JL7" i="22"/>
  <c r="JK7" i="22"/>
  <c r="JJ7" i="22"/>
  <c r="JI7" i="22"/>
  <c r="JG7" i="22"/>
  <c r="JF7" i="22"/>
  <c r="JE7" i="22"/>
  <c r="JD7" i="22"/>
  <c r="JC7" i="22"/>
  <c r="JB7" i="22"/>
  <c r="JN5" i="22"/>
  <c r="JM5" i="22"/>
  <c r="JL5" i="22"/>
  <c r="JK5" i="22"/>
  <c r="JJ5" i="22"/>
  <c r="JI5" i="22"/>
  <c r="JG5" i="22"/>
  <c r="JF5" i="22"/>
  <c r="JE5" i="22"/>
  <c r="JD5" i="22"/>
  <c r="JC5" i="22"/>
  <c r="JB5" i="22"/>
  <c r="JN6" i="22"/>
  <c r="JM6" i="22"/>
  <c r="JL6" i="22"/>
  <c r="JK6" i="22"/>
  <c r="JJ6" i="22"/>
  <c r="JI6" i="22"/>
  <c r="JG6" i="22"/>
  <c r="JF6" i="22"/>
  <c r="JE6" i="22"/>
  <c r="JD6" i="22"/>
  <c r="JC6" i="22"/>
  <c r="JB6" i="22"/>
  <c r="JN4" i="22"/>
  <c r="JM4" i="22"/>
  <c r="JL4" i="22"/>
  <c r="JK4" i="22"/>
  <c r="JJ4" i="22"/>
  <c r="JI4" i="22"/>
  <c r="JG4" i="22"/>
  <c r="JF4" i="22"/>
  <c r="JE4" i="22"/>
  <c r="JD4" i="22"/>
  <c r="JC4" i="22"/>
  <c r="JB4" i="22"/>
  <c r="IF24" i="22"/>
  <c r="IE24" i="22"/>
  <c r="ID24" i="22"/>
  <c r="IC24" i="22"/>
  <c r="IB24" i="22"/>
  <c r="IA24" i="22"/>
  <c r="HY24" i="22"/>
  <c r="HX24" i="22"/>
  <c r="HW24" i="22"/>
  <c r="HV24" i="22"/>
  <c r="HU24" i="22"/>
  <c r="HT24" i="22"/>
  <c r="IF12" i="22"/>
  <c r="IE12" i="22"/>
  <c r="ID12" i="22"/>
  <c r="IC12" i="22"/>
  <c r="IB12" i="22"/>
  <c r="IA12" i="22"/>
  <c r="HY12" i="22"/>
  <c r="HX12" i="22"/>
  <c r="HW12" i="22"/>
  <c r="HV12" i="22"/>
  <c r="HU12" i="22"/>
  <c r="HT12" i="22"/>
  <c r="IF29" i="22"/>
  <c r="IE29" i="22"/>
  <c r="ID29" i="22"/>
  <c r="IC29" i="22"/>
  <c r="IB29" i="22"/>
  <c r="IA29" i="22"/>
  <c r="HY29" i="22"/>
  <c r="HX29" i="22"/>
  <c r="HW29" i="22"/>
  <c r="HV29" i="22"/>
  <c r="HU29" i="22"/>
  <c r="HT29" i="22"/>
  <c r="IF28" i="22"/>
  <c r="IE28" i="22"/>
  <c r="ID28" i="22"/>
  <c r="IC28" i="22"/>
  <c r="IB28" i="22"/>
  <c r="IA28" i="22"/>
  <c r="HY28" i="22"/>
  <c r="HX28" i="22"/>
  <c r="HW28" i="22"/>
  <c r="HV28" i="22"/>
  <c r="HU28" i="22"/>
  <c r="HT28" i="22"/>
  <c r="IF16" i="22"/>
  <c r="IE16" i="22"/>
  <c r="ID16" i="22"/>
  <c r="IC16" i="22"/>
  <c r="IB16" i="22"/>
  <c r="IA16" i="22"/>
  <c r="HY16" i="22"/>
  <c r="HX16" i="22"/>
  <c r="HW16" i="22"/>
  <c r="HV16" i="22"/>
  <c r="HU16" i="22"/>
  <c r="HT16" i="22"/>
  <c r="IF19" i="22"/>
  <c r="IE19" i="22"/>
  <c r="ID19" i="22"/>
  <c r="IC19" i="22"/>
  <c r="IB19" i="22"/>
  <c r="IA19" i="22"/>
  <c r="HY19" i="22"/>
  <c r="HX19" i="22"/>
  <c r="HW19" i="22"/>
  <c r="HV19" i="22"/>
  <c r="HU19" i="22"/>
  <c r="HT19" i="22"/>
  <c r="IF17" i="22"/>
  <c r="IE17" i="22"/>
  <c r="ID17" i="22"/>
  <c r="IC17" i="22"/>
  <c r="IB17" i="22"/>
  <c r="IA17" i="22"/>
  <c r="HY17" i="22"/>
  <c r="HX17" i="22"/>
  <c r="HW17" i="22"/>
  <c r="HV17" i="22"/>
  <c r="HU17" i="22"/>
  <c r="HT17" i="22"/>
  <c r="IF21" i="22"/>
  <c r="IE21" i="22"/>
  <c r="ID21" i="22"/>
  <c r="IC21" i="22"/>
  <c r="IB21" i="22"/>
  <c r="IA21" i="22"/>
  <c r="HY21" i="22"/>
  <c r="HX21" i="22"/>
  <c r="HW21" i="22"/>
  <c r="HV21" i="22"/>
  <c r="HU21" i="22"/>
  <c r="HT21" i="22"/>
  <c r="IF18" i="22"/>
  <c r="IE18" i="22"/>
  <c r="ID18" i="22"/>
  <c r="IC18" i="22"/>
  <c r="IB18" i="22"/>
  <c r="IA18" i="22"/>
  <c r="HY18" i="22"/>
  <c r="HX18" i="22"/>
  <c r="HW18" i="22"/>
  <c r="HV18" i="22"/>
  <c r="HU18" i="22"/>
  <c r="HT18" i="22"/>
  <c r="IF14" i="22"/>
  <c r="IE14" i="22"/>
  <c r="ID14" i="22"/>
  <c r="IC14" i="22"/>
  <c r="IB14" i="22"/>
  <c r="IA14" i="22"/>
  <c r="HY14" i="22"/>
  <c r="HX14" i="22"/>
  <c r="HW14" i="22"/>
  <c r="HV14" i="22"/>
  <c r="HU14" i="22"/>
  <c r="HT14" i="22"/>
  <c r="IF15" i="22"/>
  <c r="IE15" i="22"/>
  <c r="ID15" i="22"/>
  <c r="IC15" i="22"/>
  <c r="IB15" i="22"/>
  <c r="IA15" i="22"/>
  <c r="HY15" i="22"/>
  <c r="HX15" i="22"/>
  <c r="HW15" i="22"/>
  <c r="HV15" i="22"/>
  <c r="HU15" i="22"/>
  <c r="HT15" i="22"/>
  <c r="IF10" i="22"/>
  <c r="IE10" i="22"/>
  <c r="ID10" i="22"/>
  <c r="IC10" i="22"/>
  <c r="IB10" i="22"/>
  <c r="IA10" i="22"/>
  <c r="HY10" i="22"/>
  <c r="HX10" i="22"/>
  <c r="HW10" i="22"/>
  <c r="HV10" i="22"/>
  <c r="HU10" i="22"/>
  <c r="HT10" i="22"/>
  <c r="IF13" i="22"/>
  <c r="IE13" i="22"/>
  <c r="ID13" i="22"/>
  <c r="IC13" i="22"/>
  <c r="IB13" i="22"/>
  <c r="IA13" i="22"/>
  <c r="HY13" i="22"/>
  <c r="HX13" i="22"/>
  <c r="HW13" i="22"/>
  <c r="HV13" i="22"/>
  <c r="HU13" i="22"/>
  <c r="HT13" i="22"/>
  <c r="IF11" i="22"/>
  <c r="IE11" i="22"/>
  <c r="ID11" i="22"/>
  <c r="IC11" i="22"/>
  <c r="IB11" i="22"/>
  <c r="IA11" i="22"/>
  <c r="HY11" i="22"/>
  <c r="HX11" i="22"/>
  <c r="HW11" i="22"/>
  <c r="HV11" i="22"/>
  <c r="HU11" i="22"/>
  <c r="HT11" i="22"/>
  <c r="IF22" i="22"/>
  <c r="IE22" i="22"/>
  <c r="ID22" i="22"/>
  <c r="IC22" i="22"/>
  <c r="IB22" i="22"/>
  <c r="IA22" i="22"/>
  <c r="HY22" i="22"/>
  <c r="HX22" i="22"/>
  <c r="HW22" i="22"/>
  <c r="HV22" i="22"/>
  <c r="HU22" i="22"/>
  <c r="HT22" i="22"/>
  <c r="IF34" i="22"/>
  <c r="IE34" i="22"/>
  <c r="ID34" i="22"/>
  <c r="IC34" i="22"/>
  <c r="IB34" i="22"/>
  <c r="IA34" i="22"/>
  <c r="HY34" i="22"/>
  <c r="HX34" i="22"/>
  <c r="HW34" i="22"/>
  <c r="HV34" i="22"/>
  <c r="HU34" i="22"/>
  <c r="HT34" i="22"/>
  <c r="IF8" i="22"/>
  <c r="IE8" i="22"/>
  <c r="ID8" i="22"/>
  <c r="IC8" i="22"/>
  <c r="IB8" i="22"/>
  <c r="IA8" i="22"/>
  <c r="HY8" i="22"/>
  <c r="HX8" i="22"/>
  <c r="HW8" i="22"/>
  <c r="HV8" i="22"/>
  <c r="HU8" i="22"/>
  <c r="HT8" i="22"/>
  <c r="IF7" i="22"/>
  <c r="IE7" i="22"/>
  <c r="ID7" i="22"/>
  <c r="IC7" i="22"/>
  <c r="IB7" i="22"/>
  <c r="IA7" i="22"/>
  <c r="HY7" i="22"/>
  <c r="HX7" i="22"/>
  <c r="HW7" i="22"/>
  <c r="HV7" i="22"/>
  <c r="HU7" i="22"/>
  <c r="HT7" i="22"/>
  <c r="IF5" i="22"/>
  <c r="IE5" i="22"/>
  <c r="ID5" i="22"/>
  <c r="IC5" i="22"/>
  <c r="IB5" i="22"/>
  <c r="IA5" i="22"/>
  <c r="HY5" i="22"/>
  <c r="HX5" i="22"/>
  <c r="HW5" i="22"/>
  <c r="HV5" i="22"/>
  <c r="HU5" i="22"/>
  <c r="HT5" i="22"/>
  <c r="IF6" i="22"/>
  <c r="IE6" i="22"/>
  <c r="ID6" i="22"/>
  <c r="IC6" i="22"/>
  <c r="IB6" i="22"/>
  <c r="IA6" i="22"/>
  <c r="HY6" i="22"/>
  <c r="HX6" i="22"/>
  <c r="HW6" i="22"/>
  <c r="HV6" i="22"/>
  <c r="HU6" i="22"/>
  <c r="HT6" i="22"/>
  <c r="IF4" i="22"/>
  <c r="IE4" i="22"/>
  <c r="ID4" i="22"/>
  <c r="IC4" i="22"/>
  <c r="IB4" i="22"/>
  <c r="IA4" i="22"/>
  <c r="HY4" i="22"/>
  <c r="HX4" i="22"/>
  <c r="HW4" i="22"/>
  <c r="HV4" i="22"/>
  <c r="HU4" i="22"/>
  <c r="HT4" i="22"/>
  <c r="GX24" i="22"/>
  <c r="GW24" i="22"/>
  <c r="GV24" i="22"/>
  <c r="GU24" i="22"/>
  <c r="GT24" i="22"/>
  <c r="GS24" i="22"/>
  <c r="GQ24" i="22"/>
  <c r="GP24" i="22"/>
  <c r="GO24" i="22"/>
  <c r="GN24" i="22"/>
  <c r="GM24" i="22"/>
  <c r="GL24" i="22"/>
  <c r="GX12" i="22"/>
  <c r="GW12" i="22"/>
  <c r="GV12" i="22"/>
  <c r="GU12" i="22"/>
  <c r="GT12" i="22"/>
  <c r="GS12" i="22"/>
  <c r="GQ12" i="22"/>
  <c r="GP12" i="22"/>
  <c r="GO12" i="22"/>
  <c r="GN12" i="22"/>
  <c r="GM12" i="22"/>
  <c r="GL12" i="22"/>
  <c r="GX29" i="22"/>
  <c r="GW29" i="22"/>
  <c r="GV29" i="22"/>
  <c r="GU29" i="22"/>
  <c r="GT29" i="22"/>
  <c r="GS29" i="22"/>
  <c r="GQ29" i="22"/>
  <c r="GP29" i="22"/>
  <c r="GO29" i="22"/>
  <c r="GN29" i="22"/>
  <c r="GM29" i="22"/>
  <c r="GL29" i="22"/>
  <c r="GX28" i="22"/>
  <c r="GW28" i="22"/>
  <c r="GV28" i="22"/>
  <c r="GU28" i="22"/>
  <c r="GT28" i="22"/>
  <c r="GS28" i="22"/>
  <c r="GQ28" i="22"/>
  <c r="GP28" i="22"/>
  <c r="GO28" i="22"/>
  <c r="GN28" i="22"/>
  <c r="GM28" i="22"/>
  <c r="GL28" i="22"/>
  <c r="GX16" i="22"/>
  <c r="GW16" i="22"/>
  <c r="GV16" i="22"/>
  <c r="GU16" i="22"/>
  <c r="GT16" i="22"/>
  <c r="GS16" i="22"/>
  <c r="GQ16" i="22"/>
  <c r="GP16" i="22"/>
  <c r="GO16" i="22"/>
  <c r="GN16" i="22"/>
  <c r="GM16" i="22"/>
  <c r="GL16" i="22"/>
  <c r="GX19" i="22"/>
  <c r="GW19" i="22"/>
  <c r="GV19" i="22"/>
  <c r="GU19" i="22"/>
  <c r="GT19" i="22"/>
  <c r="GS19" i="22"/>
  <c r="GQ19" i="22"/>
  <c r="GP19" i="22"/>
  <c r="GO19" i="22"/>
  <c r="GN19" i="22"/>
  <c r="GM19" i="22"/>
  <c r="GL19" i="22"/>
  <c r="GX17" i="22"/>
  <c r="GW17" i="22"/>
  <c r="GV17" i="22"/>
  <c r="GU17" i="22"/>
  <c r="GT17" i="22"/>
  <c r="GS17" i="22"/>
  <c r="GQ17" i="22"/>
  <c r="GP17" i="22"/>
  <c r="GO17" i="22"/>
  <c r="GN17" i="22"/>
  <c r="GM17" i="22"/>
  <c r="GL17" i="22"/>
  <c r="GX21" i="22"/>
  <c r="GW21" i="22"/>
  <c r="GV21" i="22"/>
  <c r="GU21" i="22"/>
  <c r="GT21" i="22"/>
  <c r="GS21" i="22"/>
  <c r="GQ21" i="22"/>
  <c r="GP21" i="22"/>
  <c r="GO21" i="22"/>
  <c r="GN21" i="22"/>
  <c r="GM21" i="22"/>
  <c r="GL21" i="22"/>
  <c r="GX18" i="22"/>
  <c r="GW18" i="22"/>
  <c r="GV18" i="22"/>
  <c r="GU18" i="22"/>
  <c r="GT18" i="22"/>
  <c r="GS18" i="22"/>
  <c r="GQ18" i="22"/>
  <c r="GP18" i="22"/>
  <c r="GO18" i="22"/>
  <c r="GN18" i="22"/>
  <c r="GM18" i="22"/>
  <c r="GL18" i="22"/>
  <c r="GX14" i="22"/>
  <c r="GW14" i="22"/>
  <c r="GV14" i="22"/>
  <c r="GU14" i="22"/>
  <c r="GT14" i="22"/>
  <c r="GS14" i="22"/>
  <c r="GQ14" i="22"/>
  <c r="GP14" i="22"/>
  <c r="GO14" i="22"/>
  <c r="GN14" i="22"/>
  <c r="GM14" i="22"/>
  <c r="GL14" i="22"/>
  <c r="GX15" i="22"/>
  <c r="GW15" i="22"/>
  <c r="GV15" i="22"/>
  <c r="GU15" i="22"/>
  <c r="GT15" i="22"/>
  <c r="GS15" i="22"/>
  <c r="GQ15" i="22"/>
  <c r="GP15" i="22"/>
  <c r="GO15" i="22"/>
  <c r="GN15" i="22"/>
  <c r="GM15" i="22"/>
  <c r="GL15" i="22"/>
  <c r="GX10" i="22"/>
  <c r="GW10" i="22"/>
  <c r="GV10" i="22"/>
  <c r="GU10" i="22"/>
  <c r="GT10" i="22"/>
  <c r="GS10" i="22"/>
  <c r="GQ10" i="22"/>
  <c r="GP10" i="22"/>
  <c r="GO10" i="22"/>
  <c r="GN10" i="22"/>
  <c r="GM10" i="22"/>
  <c r="GL10" i="22"/>
  <c r="GX13" i="22"/>
  <c r="GW13" i="22"/>
  <c r="GV13" i="22"/>
  <c r="GU13" i="22"/>
  <c r="GT13" i="22"/>
  <c r="GS13" i="22"/>
  <c r="GQ13" i="22"/>
  <c r="GP13" i="22"/>
  <c r="GO13" i="22"/>
  <c r="GN13" i="22"/>
  <c r="GM13" i="22"/>
  <c r="GL13" i="22"/>
  <c r="GX11" i="22"/>
  <c r="GW11" i="22"/>
  <c r="GV11" i="22"/>
  <c r="GU11" i="22"/>
  <c r="GT11" i="22"/>
  <c r="GS11" i="22"/>
  <c r="GQ11" i="22"/>
  <c r="GP11" i="22"/>
  <c r="GO11" i="22"/>
  <c r="GN11" i="22"/>
  <c r="GM11" i="22"/>
  <c r="GL11" i="22"/>
  <c r="GX22" i="22"/>
  <c r="GW22" i="22"/>
  <c r="GV22" i="22"/>
  <c r="GU22" i="22"/>
  <c r="GT22" i="22"/>
  <c r="GS22" i="22"/>
  <c r="GQ22" i="22"/>
  <c r="GP22" i="22"/>
  <c r="GO22" i="22"/>
  <c r="GN22" i="22"/>
  <c r="GM22" i="22"/>
  <c r="GL22" i="22"/>
  <c r="GX34" i="22"/>
  <c r="GW34" i="22"/>
  <c r="GV34" i="22"/>
  <c r="GU34" i="22"/>
  <c r="GT34" i="22"/>
  <c r="GS34" i="22"/>
  <c r="GQ34" i="22"/>
  <c r="GP34" i="22"/>
  <c r="GO34" i="22"/>
  <c r="GN34" i="22"/>
  <c r="GM34" i="22"/>
  <c r="GL34" i="22"/>
  <c r="GX8" i="22"/>
  <c r="GW8" i="22"/>
  <c r="GV8" i="22"/>
  <c r="GU8" i="22"/>
  <c r="GT8" i="22"/>
  <c r="GS8" i="22"/>
  <c r="GQ8" i="22"/>
  <c r="GP8" i="22"/>
  <c r="GO8" i="22"/>
  <c r="GN8" i="22"/>
  <c r="GM8" i="22"/>
  <c r="GL8" i="22"/>
  <c r="GX7" i="22"/>
  <c r="GW7" i="22"/>
  <c r="GV7" i="22"/>
  <c r="GU7" i="22"/>
  <c r="GT7" i="22"/>
  <c r="GS7" i="22"/>
  <c r="GQ7" i="22"/>
  <c r="GP7" i="22"/>
  <c r="GO7" i="22"/>
  <c r="GN7" i="22"/>
  <c r="GM7" i="22"/>
  <c r="GL7" i="22"/>
  <c r="GX5" i="22"/>
  <c r="GW5" i="22"/>
  <c r="GV5" i="22"/>
  <c r="GU5" i="22"/>
  <c r="GT5" i="22"/>
  <c r="GS5" i="22"/>
  <c r="GQ5" i="22"/>
  <c r="GP5" i="22"/>
  <c r="GO5" i="22"/>
  <c r="GN5" i="22"/>
  <c r="GM5" i="22"/>
  <c r="GL5" i="22"/>
  <c r="GX6" i="22"/>
  <c r="GW6" i="22"/>
  <c r="GV6" i="22"/>
  <c r="GU6" i="22"/>
  <c r="GT6" i="22"/>
  <c r="GS6" i="22"/>
  <c r="GQ6" i="22"/>
  <c r="GP6" i="22"/>
  <c r="GO6" i="22"/>
  <c r="GN6" i="22"/>
  <c r="GM6" i="22"/>
  <c r="GL6" i="22"/>
  <c r="GX4" i="22"/>
  <c r="GW4" i="22"/>
  <c r="GV4" i="22"/>
  <c r="GU4" i="22"/>
  <c r="GT4" i="22"/>
  <c r="GS4" i="22"/>
  <c r="GQ4" i="22"/>
  <c r="GP4" i="22"/>
  <c r="GO4" i="22"/>
  <c r="GN4" i="22"/>
  <c r="GM4" i="22"/>
  <c r="GL4" i="22"/>
  <c r="FP24" i="22"/>
  <c r="FO24" i="22"/>
  <c r="FN24" i="22"/>
  <c r="FM24" i="22"/>
  <c r="FL24" i="22"/>
  <c r="FK24" i="22"/>
  <c r="FI24" i="22"/>
  <c r="FH24" i="22"/>
  <c r="FG24" i="22"/>
  <c r="FF24" i="22"/>
  <c r="FE24" i="22"/>
  <c r="FD24" i="22"/>
  <c r="FP12" i="22"/>
  <c r="FO12" i="22"/>
  <c r="FN12" i="22"/>
  <c r="FM12" i="22"/>
  <c r="FL12" i="22"/>
  <c r="FK12" i="22"/>
  <c r="FI12" i="22"/>
  <c r="FH12" i="22"/>
  <c r="FG12" i="22"/>
  <c r="FF12" i="22"/>
  <c r="FE12" i="22"/>
  <c r="FD12" i="22"/>
  <c r="FP29" i="22"/>
  <c r="FO29" i="22"/>
  <c r="FN29" i="22"/>
  <c r="FM29" i="22"/>
  <c r="FL29" i="22"/>
  <c r="FK29" i="22"/>
  <c r="FI29" i="22"/>
  <c r="FH29" i="22"/>
  <c r="FG29" i="22"/>
  <c r="FF29" i="22"/>
  <c r="FE29" i="22"/>
  <c r="FD29" i="22"/>
  <c r="FP28" i="22"/>
  <c r="FO28" i="22"/>
  <c r="FN28" i="22"/>
  <c r="FM28" i="22"/>
  <c r="FL28" i="22"/>
  <c r="FK28" i="22"/>
  <c r="FI28" i="22"/>
  <c r="FH28" i="22"/>
  <c r="FG28" i="22"/>
  <c r="FF28" i="22"/>
  <c r="FE28" i="22"/>
  <c r="FD28" i="22"/>
  <c r="FP16" i="22"/>
  <c r="FO16" i="22"/>
  <c r="FN16" i="22"/>
  <c r="FM16" i="22"/>
  <c r="FL16" i="22"/>
  <c r="FK16" i="22"/>
  <c r="FI16" i="22"/>
  <c r="FH16" i="22"/>
  <c r="FG16" i="22"/>
  <c r="FF16" i="22"/>
  <c r="FE16" i="22"/>
  <c r="FD16" i="22"/>
  <c r="FP19" i="22"/>
  <c r="FO19" i="22"/>
  <c r="FN19" i="22"/>
  <c r="FM19" i="22"/>
  <c r="FL19" i="22"/>
  <c r="FK19" i="22"/>
  <c r="FI19" i="22"/>
  <c r="FH19" i="22"/>
  <c r="FG19" i="22"/>
  <c r="FF19" i="22"/>
  <c r="FE19" i="22"/>
  <c r="FD19" i="22"/>
  <c r="FP17" i="22"/>
  <c r="FO17" i="22"/>
  <c r="FN17" i="22"/>
  <c r="FM17" i="22"/>
  <c r="FL17" i="22"/>
  <c r="FK17" i="22"/>
  <c r="FI17" i="22"/>
  <c r="FH17" i="22"/>
  <c r="FG17" i="22"/>
  <c r="FF17" i="22"/>
  <c r="FE17" i="22"/>
  <c r="FD17" i="22"/>
  <c r="FP21" i="22"/>
  <c r="FO21" i="22"/>
  <c r="FN21" i="22"/>
  <c r="FM21" i="22"/>
  <c r="FL21" i="22"/>
  <c r="FK21" i="22"/>
  <c r="FI21" i="22"/>
  <c r="FH21" i="22"/>
  <c r="FG21" i="22"/>
  <c r="FF21" i="22"/>
  <c r="FE21" i="22"/>
  <c r="FD21" i="22"/>
  <c r="FP18" i="22"/>
  <c r="FO18" i="22"/>
  <c r="FN18" i="22"/>
  <c r="FM18" i="22"/>
  <c r="FL18" i="22"/>
  <c r="FK18" i="22"/>
  <c r="FI18" i="22"/>
  <c r="FH18" i="22"/>
  <c r="FG18" i="22"/>
  <c r="FF18" i="22"/>
  <c r="FE18" i="22"/>
  <c r="FD18" i="22"/>
  <c r="FP14" i="22"/>
  <c r="FO14" i="22"/>
  <c r="FN14" i="22"/>
  <c r="FM14" i="22"/>
  <c r="FL14" i="22"/>
  <c r="FK14" i="22"/>
  <c r="FI14" i="22"/>
  <c r="FH14" i="22"/>
  <c r="FG14" i="22"/>
  <c r="FF14" i="22"/>
  <c r="FE14" i="22"/>
  <c r="FD14" i="22"/>
  <c r="FP15" i="22"/>
  <c r="FO15" i="22"/>
  <c r="FN15" i="22"/>
  <c r="FM15" i="22"/>
  <c r="FL15" i="22"/>
  <c r="FK15" i="22"/>
  <c r="FI15" i="22"/>
  <c r="FH15" i="22"/>
  <c r="FG15" i="22"/>
  <c r="FF15" i="22"/>
  <c r="FE15" i="22"/>
  <c r="FD15" i="22"/>
  <c r="FP10" i="22"/>
  <c r="FO10" i="22"/>
  <c r="FN10" i="22"/>
  <c r="FM10" i="22"/>
  <c r="FL10" i="22"/>
  <c r="FK10" i="22"/>
  <c r="FI10" i="22"/>
  <c r="FH10" i="22"/>
  <c r="FG10" i="22"/>
  <c r="FF10" i="22"/>
  <c r="FE10" i="22"/>
  <c r="FD10" i="22"/>
  <c r="FP13" i="22"/>
  <c r="FO13" i="22"/>
  <c r="FN13" i="22"/>
  <c r="FM13" i="22"/>
  <c r="FL13" i="22"/>
  <c r="FK13" i="22"/>
  <c r="FI13" i="22"/>
  <c r="FH13" i="22"/>
  <c r="FG13" i="22"/>
  <c r="FF13" i="22"/>
  <c r="FE13" i="22"/>
  <c r="FD13" i="22"/>
  <c r="FP11" i="22"/>
  <c r="FO11" i="22"/>
  <c r="FN11" i="22"/>
  <c r="FM11" i="22"/>
  <c r="FL11" i="22"/>
  <c r="FK11" i="22"/>
  <c r="FI11" i="22"/>
  <c r="FH11" i="22"/>
  <c r="FG11" i="22"/>
  <c r="FF11" i="22"/>
  <c r="FE11" i="22"/>
  <c r="FD11" i="22"/>
  <c r="FP22" i="22"/>
  <c r="FO22" i="22"/>
  <c r="FN22" i="22"/>
  <c r="FM22" i="22"/>
  <c r="FL22" i="22"/>
  <c r="FK22" i="22"/>
  <c r="FI22" i="22"/>
  <c r="FH22" i="22"/>
  <c r="FG22" i="22"/>
  <c r="FF22" i="22"/>
  <c r="FE22" i="22"/>
  <c r="FD22" i="22"/>
  <c r="FP34" i="22"/>
  <c r="FO34" i="22"/>
  <c r="FN34" i="22"/>
  <c r="FM34" i="22"/>
  <c r="FL34" i="22"/>
  <c r="FK34" i="22"/>
  <c r="FI34" i="22"/>
  <c r="FH34" i="22"/>
  <c r="FG34" i="22"/>
  <c r="FF34" i="22"/>
  <c r="FE34" i="22"/>
  <c r="FD34" i="22"/>
  <c r="FP8" i="22"/>
  <c r="FO8" i="22"/>
  <c r="FN8" i="22"/>
  <c r="FM8" i="22"/>
  <c r="FL8" i="22"/>
  <c r="FK8" i="22"/>
  <c r="FI8" i="22"/>
  <c r="FH8" i="22"/>
  <c r="FG8" i="22"/>
  <c r="FF8" i="22"/>
  <c r="FE8" i="22"/>
  <c r="FD8" i="22"/>
  <c r="FP7" i="22"/>
  <c r="FO7" i="22"/>
  <c r="FN7" i="22"/>
  <c r="FM7" i="22"/>
  <c r="FL7" i="22"/>
  <c r="FK7" i="22"/>
  <c r="FI7" i="22"/>
  <c r="FH7" i="22"/>
  <c r="FG7" i="22"/>
  <c r="FF7" i="22"/>
  <c r="FE7" i="22"/>
  <c r="FD7" i="22"/>
  <c r="FP5" i="22"/>
  <c r="FO5" i="22"/>
  <c r="FN5" i="22"/>
  <c r="FM5" i="22"/>
  <c r="FL5" i="22"/>
  <c r="FK5" i="22"/>
  <c r="FI5" i="22"/>
  <c r="FH5" i="22"/>
  <c r="FG5" i="22"/>
  <c r="FF5" i="22"/>
  <c r="FE5" i="22"/>
  <c r="FD5" i="22"/>
  <c r="FP6" i="22"/>
  <c r="FO6" i="22"/>
  <c r="FN6" i="22"/>
  <c r="FM6" i="22"/>
  <c r="FL6" i="22"/>
  <c r="FK6" i="22"/>
  <c r="FI6" i="22"/>
  <c r="FH6" i="22"/>
  <c r="FG6" i="22"/>
  <c r="FF6" i="22"/>
  <c r="FE6" i="22"/>
  <c r="FD6" i="22"/>
  <c r="FP4" i="22"/>
  <c r="FO4" i="22"/>
  <c r="FN4" i="22"/>
  <c r="FM4" i="22"/>
  <c r="FL4" i="22"/>
  <c r="FK4" i="22"/>
  <c r="FI4" i="22"/>
  <c r="FH4" i="22"/>
  <c r="FG4" i="22"/>
  <c r="FF4" i="22"/>
  <c r="FE4" i="22"/>
  <c r="FD4" i="22"/>
  <c r="EH24" i="22"/>
  <c r="EG24" i="22"/>
  <c r="EF24" i="22"/>
  <c r="EE24" i="22"/>
  <c r="ED24" i="22"/>
  <c r="EC24" i="22"/>
  <c r="EA24" i="22"/>
  <c r="DZ24" i="22"/>
  <c r="DY24" i="22"/>
  <c r="DX24" i="22"/>
  <c r="DW24" i="22"/>
  <c r="DV24" i="22"/>
  <c r="EH12" i="22"/>
  <c r="EG12" i="22"/>
  <c r="EF12" i="22"/>
  <c r="EE12" i="22"/>
  <c r="ED12" i="22"/>
  <c r="EC12" i="22"/>
  <c r="EA12" i="22"/>
  <c r="DZ12" i="22"/>
  <c r="DY12" i="22"/>
  <c r="DX12" i="22"/>
  <c r="DW12" i="22"/>
  <c r="DV12" i="22"/>
  <c r="EH29" i="22"/>
  <c r="EG29" i="22"/>
  <c r="EF29" i="22"/>
  <c r="EE29" i="22"/>
  <c r="ED29" i="22"/>
  <c r="EC29" i="22"/>
  <c r="EA29" i="22"/>
  <c r="DZ29" i="22"/>
  <c r="DY29" i="22"/>
  <c r="DX29" i="22"/>
  <c r="DW29" i="22"/>
  <c r="DV29" i="22"/>
  <c r="EH28" i="22"/>
  <c r="EG28" i="22"/>
  <c r="EF28" i="22"/>
  <c r="EE28" i="22"/>
  <c r="ED28" i="22"/>
  <c r="EC28" i="22"/>
  <c r="EA28" i="22"/>
  <c r="DZ28" i="22"/>
  <c r="DY28" i="22"/>
  <c r="DX28" i="22"/>
  <c r="DW28" i="22"/>
  <c r="DV28" i="22"/>
  <c r="EH16" i="22"/>
  <c r="EG16" i="22"/>
  <c r="EF16" i="22"/>
  <c r="EE16" i="22"/>
  <c r="ED16" i="22"/>
  <c r="EC16" i="22"/>
  <c r="EA16" i="22"/>
  <c r="DZ16" i="22"/>
  <c r="DY16" i="22"/>
  <c r="DX16" i="22"/>
  <c r="DW16" i="22"/>
  <c r="DV16" i="22"/>
  <c r="EH19" i="22"/>
  <c r="EG19" i="22"/>
  <c r="EF19" i="22"/>
  <c r="EE19" i="22"/>
  <c r="ED19" i="22"/>
  <c r="EC19" i="22"/>
  <c r="EA19" i="22"/>
  <c r="DZ19" i="22"/>
  <c r="DY19" i="22"/>
  <c r="DX19" i="22"/>
  <c r="DW19" i="22"/>
  <c r="DV19" i="22"/>
  <c r="EH17" i="22"/>
  <c r="EG17" i="22"/>
  <c r="EF17" i="22"/>
  <c r="EE17" i="22"/>
  <c r="ED17" i="22"/>
  <c r="EC17" i="22"/>
  <c r="EA17" i="22"/>
  <c r="DZ17" i="22"/>
  <c r="DY17" i="22"/>
  <c r="DX17" i="22"/>
  <c r="DW17" i="22"/>
  <c r="DV17" i="22"/>
  <c r="EH21" i="22"/>
  <c r="EG21" i="22"/>
  <c r="EF21" i="22"/>
  <c r="EE21" i="22"/>
  <c r="ED21" i="22"/>
  <c r="EC21" i="22"/>
  <c r="EA21" i="22"/>
  <c r="DZ21" i="22"/>
  <c r="DY21" i="22"/>
  <c r="DX21" i="22"/>
  <c r="DW21" i="22"/>
  <c r="DV21" i="22"/>
  <c r="EH18" i="22"/>
  <c r="EG18" i="22"/>
  <c r="EF18" i="22"/>
  <c r="EE18" i="22"/>
  <c r="ED18" i="22"/>
  <c r="EC18" i="22"/>
  <c r="EA18" i="22"/>
  <c r="DZ18" i="22"/>
  <c r="DY18" i="22"/>
  <c r="DX18" i="22"/>
  <c r="DW18" i="22"/>
  <c r="DV18" i="22"/>
  <c r="EH14" i="22"/>
  <c r="EG14" i="22"/>
  <c r="EF14" i="22"/>
  <c r="EE14" i="22"/>
  <c r="ED14" i="22"/>
  <c r="EC14" i="22"/>
  <c r="EA14" i="22"/>
  <c r="DZ14" i="22"/>
  <c r="DY14" i="22"/>
  <c r="DX14" i="22"/>
  <c r="DW14" i="22"/>
  <c r="DV14" i="22"/>
  <c r="EH15" i="22"/>
  <c r="EG15" i="22"/>
  <c r="EF15" i="22"/>
  <c r="EE15" i="22"/>
  <c r="ED15" i="22"/>
  <c r="EC15" i="22"/>
  <c r="EA15" i="22"/>
  <c r="DZ15" i="22"/>
  <c r="DY15" i="22"/>
  <c r="DX15" i="22"/>
  <c r="DW15" i="22"/>
  <c r="DV15" i="22"/>
  <c r="EH10" i="22"/>
  <c r="EG10" i="22"/>
  <c r="EF10" i="22"/>
  <c r="EE10" i="22"/>
  <c r="ED10" i="22"/>
  <c r="EC10" i="22"/>
  <c r="EA10" i="22"/>
  <c r="DZ10" i="22"/>
  <c r="DY10" i="22"/>
  <c r="DX10" i="22"/>
  <c r="DW10" i="22"/>
  <c r="DV10" i="22"/>
  <c r="EH13" i="22"/>
  <c r="EG13" i="22"/>
  <c r="EF13" i="22"/>
  <c r="EE13" i="22"/>
  <c r="ED13" i="22"/>
  <c r="EC13" i="22"/>
  <c r="EA13" i="22"/>
  <c r="DZ13" i="22"/>
  <c r="DY13" i="22"/>
  <c r="DX13" i="22"/>
  <c r="DW13" i="22"/>
  <c r="DV13" i="22"/>
  <c r="EH11" i="22"/>
  <c r="EG11" i="22"/>
  <c r="EF11" i="22"/>
  <c r="EE11" i="22"/>
  <c r="ED11" i="22"/>
  <c r="EC11" i="22"/>
  <c r="EA11" i="22"/>
  <c r="DZ11" i="22"/>
  <c r="DY11" i="22"/>
  <c r="DX11" i="22"/>
  <c r="DW11" i="22"/>
  <c r="DV11" i="22"/>
  <c r="EH22" i="22"/>
  <c r="EG22" i="22"/>
  <c r="EF22" i="22"/>
  <c r="EE22" i="22"/>
  <c r="ED22" i="22"/>
  <c r="EC22" i="22"/>
  <c r="EA22" i="22"/>
  <c r="DZ22" i="22"/>
  <c r="DY22" i="22"/>
  <c r="DX22" i="22"/>
  <c r="DW22" i="22"/>
  <c r="DV22" i="22"/>
  <c r="EH34" i="22"/>
  <c r="EG34" i="22"/>
  <c r="EF34" i="22"/>
  <c r="EE34" i="22"/>
  <c r="ED34" i="22"/>
  <c r="EC34" i="22"/>
  <c r="EA34" i="22"/>
  <c r="DZ34" i="22"/>
  <c r="DY34" i="22"/>
  <c r="DX34" i="22"/>
  <c r="DW34" i="22"/>
  <c r="DV34" i="22"/>
  <c r="EH8" i="22"/>
  <c r="EG8" i="22"/>
  <c r="EF8" i="22"/>
  <c r="EE8" i="22"/>
  <c r="ED8" i="22"/>
  <c r="EC8" i="22"/>
  <c r="EA8" i="22"/>
  <c r="DZ8" i="22"/>
  <c r="DY8" i="22"/>
  <c r="DX8" i="22"/>
  <c r="DW8" i="22"/>
  <c r="DV8" i="22"/>
  <c r="EH7" i="22"/>
  <c r="EG7" i="22"/>
  <c r="EF7" i="22"/>
  <c r="EE7" i="22"/>
  <c r="ED7" i="22"/>
  <c r="EC7" i="22"/>
  <c r="EA7" i="22"/>
  <c r="DZ7" i="22"/>
  <c r="DY7" i="22"/>
  <c r="DX7" i="22"/>
  <c r="DW7" i="22"/>
  <c r="DV7" i="22"/>
  <c r="EH5" i="22"/>
  <c r="EG5" i="22"/>
  <c r="EF5" i="22"/>
  <c r="EE5" i="22"/>
  <c r="ED5" i="22"/>
  <c r="EC5" i="22"/>
  <c r="EA5" i="22"/>
  <c r="DZ5" i="22"/>
  <c r="DY5" i="22"/>
  <c r="DX5" i="22"/>
  <c r="DW5" i="22"/>
  <c r="DV5" i="22"/>
  <c r="EH6" i="22"/>
  <c r="EG6" i="22"/>
  <c r="EF6" i="22"/>
  <c r="EE6" i="22"/>
  <c r="ED6" i="22"/>
  <c r="EC6" i="22"/>
  <c r="EA6" i="22"/>
  <c r="DZ6" i="22"/>
  <c r="DY6" i="22"/>
  <c r="DX6" i="22"/>
  <c r="DW6" i="22"/>
  <c r="DV6" i="22"/>
  <c r="EH4" i="22"/>
  <c r="EG4" i="22"/>
  <c r="EF4" i="22"/>
  <c r="EE4" i="22"/>
  <c r="ED4" i="22"/>
  <c r="EC4" i="22"/>
  <c r="EA4" i="22"/>
  <c r="DZ4" i="22"/>
  <c r="DY4" i="22"/>
  <c r="DX4" i="22"/>
  <c r="DW4" i="22"/>
  <c r="DV4" i="22"/>
  <c r="RD16" i="27" l="1"/>
  <c r="CZ20" i="22"/>
  <c r="G21" i="21"/>
  <c r="F21" i="21"/>
  <c r="G23" i="21"/>
  <c r="F23" i="21"/>
  <c r="F10" i="21"/>
  <c r="G9" i="21"/>
  <c r="F9" i="21"/>
  <c r="G10" i="21"/>
  <c r="RG37" i="19"/>
  <c r="RD20" i="26"/>
  <c r="O20" i="26"/>
  <c r="AS14" i="22"/>
  <c r="AW14" i="22" s="1"/>
  <c r="AS11" i="22"/>
  <c r="AW11" i="22" s="1"/>
  <c r="AS17" i="22"/>
  <c r="AW17" i="22" s="1"/>
  <c r="AS22" i="22"/>
  <c r="AW22" i="22" s="1"/>
  <c r="AS19" i="22"/>
  <c r="AS12" i="22"/>
  <c r="AW12" i="22" s="1"/>
  <c r="AS24" i="22"/>
  <c r="AW24" i="22" s="1"/>
  <c r="AS4" i="22"/>
  <c r="AW4" i="22" s="1"/>
  <c r="AS16" i="22"/>
  <c r="AW16" i="22" s="1"/>
  <c r="AS29" i="22"/>
  <c r="AW29" i="22" s="1"/>
  <c r="AS18" i="22"/>
  <c r="AW18" i="22" s="1"/>
  <c r="AS15" i="22"/>
  <c r="AW15" i="22" s="1"/>
  <c r="AS28" i="22"/>
  <c r="AS9" i="4"/>
  <c r="AS22" i="4"/>
  <c r="AW22" i="4" s="1"/>
  <c r="AS19" i="4"/>
  <c r="AS20" i="4"/>
  <c r="AS26" i="4"/>
  <c r="AW26" i="4" s="1"/>
  <c r="AS15" i="4"/>
  <c r="AW15" i="4" s="1"/>
  <c r="AS31" i="4"/>
  <c r="AW31" i="4" s="1"/>
  <c r="AS13" i="4"/>
  <c r="AW13" i="4" s="1"/>
  <c r="AS17" i="4"/>
  <c r="AS21" i="4"/>
  <c r="AW21" i="4" s="1"/>
  <c r="AS23" i="4"/>
  <c r="AS24" i="4"/>
  <c r="AW24" i="4" s="1"/>
  <c r="AS6" i="4"/>
  <c r="AW6" i="4" s="1"/>
  <c r="AS14" i="4"/>
  <c r="AW14" i="4" s="1"/>
  <c r="AS28" i="4"/>
  <c r="AW28" i="4" s="1"/>
  <c r="AS16" i="4"/>
  <c r="AW16" i="4" s="1"/>
  <c r="AS27" i="4"/>
  <c r="AS18" i="4"/>
  <c r="OY23" i="21"/>
  <c r="KQ23" i="21"/>
  <c r="GI23" i="21"/>
  <c r="LS21" i="21"/>
  <c r="RE21" i="21"/>
  <c r="IP21" i="21"/>
  <c r="EH21" i="21"/>
  <c r="HK21" i="21"/>
  <c r="DE16" i="27"/>
  <c r="AW6" i="27"/>
  <c r="AW15" i="27"/>
  <c r="AW13" i="27"/>
  <c r="AW6" i="26"/>
  <c r="AW21" i="26"/>
  <c r="AW15" i="26"/>
  <c r="BZ4" i="26"/>
  <c r="BZ8" i="26"/>
  <c r="BZ17" i="26"/>
  <c r="BZ12" i="26"/>
  <c r="H30" i="22"/>
  <c r="A30" i="22" s="1" a="1"/>
  <c r="A30" i="22" s="1"/>
  <c r="H32" i="22"/>
  <c r="A32" i="22" s="1" a="1"/>
  <c r="A32" i="22" s="1"/>
  <c r="H31" i="22"/>
  <c r="A31" i="22" s="1" a="1"/>
  <c r="A31" i="22" s="1"/>
  <c r="H33" i="22"/>
  <c r="A33" i="22" s="1" a="1"/>
  <c r="A33" i="22" s="1"/>
  <c r="H29" i="4"/>
  <c r="A29" i="4" s="1" a="1"/>
  <c r="A29" i="4" s="1"/>
  <c r="OY21" i="21"/>
  <c r="KQ21" i="21"/>
  <c r="JO10" i="21"/>
  <c r="OY9" i="21"/>
  <c r="KQ9" i="21"/>
  <c r="GI9" i="21"/>
  <c r="QA23" i="21"/>
  <c r="RD35" i="19"/>
  <c r="DF37" i="19"/>
  <c r="RD37" i="19"/>
  <c r="Q34" i="19"/>
  <c r="RG17" i="27"/>
  <c r="Q16" i="26"/>
  <c r="O16" i="26"/>
  <c r="RG13" i="26"/>
  <c r="CZ32" i="22"/>
  <c r="BX25" i="4"/>
  <c r="TP29" i="4"/>
  <c r="TT29" i="4" s="1"/>
  <c r="BT4" i="4"/>
  <c r="BX4" i="4" s="1"/>
  <c r="BT23" i="4"/>
  <c r="BX23" i="4" s="1"/>
  <c r="BT24" i="4"/>
  <c r="BX24" i="4" s="1"/>
  <c r="BT8" i="4"/>
  <c r="BX8" i="4" s="1"/>
  <c r="BZ5" i="27"/>
  <c r="BZ20" i="27"/>
  <c r="DF11" i="27"/>
  <c r="GI21" i="21"/>
  <c r="PB19" i="21"/>
  <c r="BZ21" i="21"/>
  <c r="IM23" i="21"/>
  <c r="PB17" i="21"/>
  <c r="RE23" i="21"/>
  <c r="RC23" i="21"/>
  <c r="MX23" i="21"/>
  <c r="IP23" i="21"/>
  <c r="EH23" i="21"/>
  <c r="BZ23" i="21"/>
  <c r="JR21" i="21"/>
  <c r="EE23" i="21"/>
  <c r="JO21" i="21"/>
  <c r="LV26" i="21"/>
  <c r="NZ8" i="21"/>
  <c r="NZ15" i="21"/>
  <c r="NZ20" i="21"/>
  <c r="PB6" i="21"/>
  <c r="PB16" i="21"/>
  <c r="PB14" i="21"/>
  <c r="BZ9" i="21"/>
  <c r="NZ23" i="21"/>
  <c r="JR23" i="21"/>
  <c r="FJ23" i="21"/>
  <c r="MU21" i="21"/>
  <c r="DF24" i="19"/>
  <c r="M35" i="19"/>
  <c r="DE37" i="19"/>
  <c r="RG24" i="19"/>
  <c r="DE35" i="19"/>
  <c r="I37" i="19"/>
  <c r="Q17" i="27"/>
  <c r="DD17" i="27"/>
  <c r="DF19" i="27"/>
  <c r="DD11" i="27"/>
  <c r="DE19" i="27"/>
  <c r="O13" i="26"/>
  <c r="M20" i="26"/>
  <c r="I20" i="26"/>
  <c r="RD13" i="26"/>
  <c r="RG20" i="26"/>
  <c r="I18" i="26"/>
  <c r="RG18" i="26"/>
  <c r="TP32" i="22"/>
  <c r="TT32" i="22" s="1"/>
  <c r="BT10" i="4"/>
  <c r="BX10" i="4" s="1"/>
  <c r="AS4" i="4"/>
  <c r="AW4" i="4" s="1"/>
  <c r="AW17" i="4"/>
  <c r="BT15" i="4"/>
  <c r="BX15" i="4" s="1"/>
  <c r="BX31" i="4"/>
  <c r="AS8" i="4"/>
  <c r="AW8" i="4" s="1"/>
  <c r="BT14" i="4"/>
  <c r="BX14" i="4" s="1"/>
  <c r="BT11" i="4"/>
  <c r="BX11" i="4" s="1"/>
  <c r="CZ26" i="22"/>
  <c r="TP26" i="22"/>
  <c r="TT26" i="22" s="1"/>
  <c r="TP33" i="22"/>
  <c r="TT33" i="22" s="1"/>
  <c r="O32" i="22"/>
  <c r="DA32" i="22"/>
  <c r="DA33" i="22"/>
  <c r="O33" i="22"/>
  <c r="CZ33" i="22"/>
  <c r="BT12" i="22"/>
  <c r="BX12" i="22" s="1"/>
  <c r="CZ30" i="22"/>
  <c r="TP30" i="22"/>
  <c r="TT30" i="22" s="1"/>
  <c r="O26" i="22"/>
  <c r="DA26" i="22"/>
  <c r="TP27" i="22"/>
  <c r="TT27" i="22" s="1"/>
  <c r="H27" i="22"/>
  <c r="A27" i="22" s="1" a="1"/>
  <c r="A27" i="22" s="1"/>
  <c r="DA27" i="22"/>
  <c r="O27" i="22"/>
  <c r="CZ27" i="22"/>
  <c r="O30" i="22"/>
  <c r="DA30" i="22"/>
  <c r="TP31" i="22"/>
  <c r="TT31" i="22" s="1"/>
  <c r="TP20" i="22"/>
  <c r="TT20" i="22" s="1"/>
  <c r="TP25" i="22"/>
  <c r="TT25" i="22" s="1"/>
  <c r="O31" i="22"/>
  <c r="DA31" i="22"/>
  <c r="CZ31" i="22"/>
  <c r="CZ25" i="22"/>
  <c r="AW28" i="22"/>
  <c r="TP23" i="22"/>
  <c r="TT23" i="22" s="1"/>
  <c r="O25" i="22"/>
  <c r="DA25" i="22"/>
  <c r="H25" i="22"/>
  <c r="A25" i="22" s="1" a="1"/>
  <c r="A25" i="22" s="1"/>
  <c r="CZ23" i="22"/>
  <c r="BT18" i="22"/>
  <c r="BX18" i="22" s="1"/>
  <c r="BT28" i="22"/>
  <c r="BX28" i="22" s="1"/>
  <c r="BT19" i="22"/>
  <c r="BX19" i="22" s="1"/>
  <c r="BT4" i="22"/>
  <c r="BX4" i="22" s="1"/>
  <c r="BT15" i="22"/>
  <c r="BX15" i="22" s="1"/>
  <c r="O23" i="22"/>
  <c r="DA23" i="22"/>
  <c r="H23" i="22"/>
  <c r="A23" i="22" s="1" a="1"/>
  <c r="A23" i="22" s="1"/>
  <c r="BT10" i="22"/>
  <c r="BX10" i="22" s="1"/>
  <c r="AW19" i="22"/>
  <c r="AS10" i="22"/>
  <c r="AW10" i="22" s="1"/>
  <c r="BT5" i="22"/>
  <c r="BX5" i="22" s="1"/>
  <c r="BT14" i="22"/>
  <c r="BX14" i="22" s="1"/>
  <c r="TP9" i="22"/>
  <c r="TT9" i="22" s="1"/>
  <c r="AS5" i="22"/>
  <c r="AW5" i="22" s="1"/>
  <c r="H20" i="22"/>
  <c r="DA20" i="22"/>
  <c r="T20" i="22" s="1"/>
  <c r="O20" i="22"/>
  <c r="GR16" i="22"/>
  <c r="GY16" i="22" s="1"/>
  <c r="HZ12" i="22"/>
  <c r="IG12" i="22" s="1"/>
  <c r="KP10" i="22"/>
  <c r="KW10" i="22" s="1"/>
  <c r="KP21" i="22"/>
  <c r="KW21" i="22" s="1"/>
  <c r="LX21" i="22"/>
  <c r="ME21" i="22" s="1"/>
  <c r="LX16" i="22"/>
  <c r="ME16" i="22" s="1"/>
  <c r="PV5" i="22"/>
  <c r="QC5" i="22" s="1"/>
  <c r="AS7" i="22"/>
  <c r="AW7" i="22" s="1"/>
  <c r="EB18" i="22"/>
  <c r="EI18" i="22" s="1"/>
  <c r="EB17" i="22"/>
  <c r="EI17" i="22" s="1"/>
  <c r="EB29" i="22"/>
  <c r="EI29" i="22" s="1"/>
  <c r="EB24" i="22"/>
  <c r="EI24" i="22" s="1"/>
  <c r="GR7" i="22"/>
  <c r="GY7" i="22" s="1"/>
  <c r="GR34" i="22"/>
  <c r="GY34" i="22" s="1"/>
  <c r="GR13" i="22"/>
  <c r="GY13" i="22" s="1"/>
  <c r="GR15" i="22"/>
  <c r="GY15" i="22" s="1"/>
  <c r="GR24" i="22"/>
  <c r="GY24" i="22" s="1"/>
  <c r="HZ6" i="22"/>
  <c r="IG6" i="22" s="1"/>
  <c r="HZ7" i="22"/>
  <c r="IG7" i="22" s="1"/>
  <c r="HZ13" i="22"/>
  <c r="IG13" i="22" s="1"/>
  <c r="HZ15" i="22"/>
  <c r="IG15" i="22" s="1"/>
  <c r="HZ18" i="22"/>
  <c r="IG18" i="22" s="1"/>
  <c r="HZ17" i="22"/>
  <c r="IG17" i="22" s="1"/>
  <c r="JH6" i="22"/>
  <c r="JO6" i="22" s="1"/>
  <c r="JH7" i="22"/>
  <c r="JO7" i="22" s="1"/>
  <c r="JH34" i="22"/>
  <c r="JO34" i="22" s="1"/>
  <c r="JH15" i="22"/>
  <c r="JO15" i="22" s="1"/>
  <c r="JH18" i="22"/>
  <c r="JO18" i="22" s="1"/>
  <c r="JH17" i="22"/>
  <c r="JO17" i="22" s="1"/>
  <c r="KP6" i="22"/>
  <c r="KW6" i="22" s="1"/>
  <c r="KP7" i="22"/>
  <c r="KW7" i="22" s="1"/>
  <c r="KP34" i="22"/>
  <c r="KW34" i="22" s="1"/>
  <c r="KP13" i="22"/>
  <c r="KW13" i="22" s="1"/>
  <c r="KP15" i="22"/>
  <c r="KW15" i="22" s="1"/>
  <c r="KP17" i="22"/>
  <c r="KW17" i="22" s="1"/>
  <c r="KP24" i="22"/>
  <c r="KW24" i="22" s="1"/>
  <c r="LX7" i="22"/>
  <c r="ME7" i="22" s="1"/>
  <c r="LX34" i="22"/>
  <c r="ME34" i="22" s="1"/>
  <c r="NF7" i="22"/>
  <c r="NM7" i="22" s="1"/>
  <c r="NF34" i="22"/>
  <c r="NM34" i="22" s="1"/>
  <c r="NF13" i="22"/>
  <c r="NM13" i="22" s="1"/>
  <c r="NF15" i="22"/>
  <c r="NM15" i="22" s="1"/>
  <c r="NF18" i="22"/>
  <c r="NM18" i="22" s="1"/>
  <c r="NF17" i="22"/>
  <c r="NM17" i="22" s="1"/>
  <c r="NF29" i="22"/>
  <c r="NM29" i="22" s="1"/>
  <c r="NF24" i="22"/>
  <c r="NM24" i="22" s="1"/>
  <c r="ON6" i="22"/>
  <c r="OU6" i="22" s="1"/>
  <c r="ON7" i="22"/>
  <c r="OU7" i="22" s="1"/>
  <c r="ON34" i="22"/>
  <c r="OU34" i="22" s="1"/>
  <c r="ON13" i="22"/>
  <c r="OU13" i="22" s="1"/>
  <c r="ON15" i="22"/>
  <c r="OU15" i="22" s="1"/>
  <c r="RD6" i="22"/>
  <c r="RK6" i="22" s="1"/>
  <c r="RD7" i="22"/>
  <c r="RK7" i="22" s="1"/>
  <c r="RD34" i="22"/>
  <c r="RK34" i="22" s="1"/>
  <c r="RD15" i="22"/>
  <c r="RK15" i="22" s="1"/>
  <c r="RD18" i="22"/>
  <c r="RK18" i="22" s="1"/>
  <c r="RD17" i="22"/>
  <c r="RK17" i="22" s="1"/>
  <c r="BT21" i="22"/>
  <c r="BX21" i="22" s="1"/>
  <c r="EB7" i="22"/>
  <c r="EI7" i="22" s="1"/>
  <c r="EB15" i="22"/>
  <c r="EI15" i="22" s="1"/>
  <c r="FJ6" i="22"/>
  <c r="FQ6" i="22" s="1"/>
  <c r="FJ29" i="22"/>
  <c r="FQ29" i="22" s="1"/>
  <c r="FJ24" i="22"/>
  <c r="FQ24" i="22" s="1"/>
  <c r="BX34" i="22"/>
  <c r="O9" i="22"/>
  <c r="DA9" i="22"/>
  <c r="CZ9" i="22"/>
  <c r="H9" i="22"/>
  <c r="A9" i="22" s="1" a="1"/>
  <c r="A9" i="22" s="1"/>
  <c r="AS13" i="22"/>
  <c r="AW13" i="22" s="1"/>
  <c r="BT8" i="22"/>
  <c r="BX8" i="22" s="1"/>
  <c r="BT13" i="22"/>
  <c r="BX13" i="22" s="1"/>
  <c r="BX16" i="22"/>
  <c r="AS8" i="22"/>
  <c r="AW8" i="22" s="1"/>
  <c r="BX24" i="22"/>
  <c r="BT7" i="22"/>
  <c r="BX7" i="22" s="1"/>
  <c r="EB14" i="22"/>
  <c r="EI14" i="22" s="1"/>
  <c r="EB19" i="22"/>
  <c r="EI19" i="22" s="1"/>
  <c r="FJ4" i="22"/>
  <c r="FQ4" i="22" s="1"/>
  <c r="FJ8" i="22"/>
  <c r="FQ8" i="22" s="1"/>
  <c r="FJ19" i="22"/>
  <c r="FQ19" i="22" s="1"/>
  <c r="FJ28" i="22"/>
  <c r="FQ28" i="22" s="1"/>
  <c r="GR8" i="22"/>
  <c r="GY8" i="22" s="1"/>
  <c r="GR11" i="22"/>
  <c r="GY11" i="22" s="1"/>
  <c r="AS21" i="22"/>
  <c r="AW21" i="22" s="1"/>
  <c r="BT11" i="22"/>
  <c r="BX11" i="22" s="1"/>
  <c r="EB8" i="22"/>
  <c r="EI8" i="22" s="1"/>
  <c r="AS6" i="22"/>
  <c r="AW6" i="22" s="1"/>
  <c r="BT6" i="22"/>
  <c r="BX6" i="22" s="1"/>
  <c r="BT22" i="22"/>
  <c r="BX22" i="22" s="1"/>
  <c r="BT17" i="22"/>
  <c r="BX17" i="22" s="1"/>
  <c r="AS34" i="22"/>
  <c r="AW34" i="22" s="1"/>
  <c r="BT29" i="22"/>
  <c r="BX29" i="22" s="1"/>
  <c r="TP32" i="4"/>
  <c r="TT32" i="4" s="1"/>
  <c r="O32" i="4"/>
  <c r="DA32" i="4"/>
  <c r="CZ32" i="4"/>
  <c r="AS5" i="4"/>
  <c r="AW5" i="4" s="1"/>
  <c r="AS10" i="4"/>
  <c r="AW10" i="4" s="1"/>
  <c r="TP30" i="4"/>
  <c r="TT30" i="4" s="1"/>
  <c r="H30" i="4"/>
  <c r="A30" i="4" s="1" a="1"/>
  <c r="A30" i="4" s="1"/>
  <c r="O30" i="4"/>
  <c r="DA30" i="4"/>
  <c r="CZ30" i="4"/>
  <c r="AW27" i="4"/>
  <c r="BX13" i="4"/>
  <c r="AW23" i="4"/>
  <c r="AW20" i="4"/>
  <c r="BT7" i="4"/>
  <c r="BX7" i="4" s="1"/>
  <c r="BT27" i="4"/>
  <c r="BX27" i="4" s="1"/>
  <c r="BX26" i="4"/>
  <c r="BT16" i="4"/>
  <c r="BX16" i="4" s="1"/>
  <c r="BT22" i="4"/>
  <c r="BX22" i="4" s="1"/>
  <c r="AS11" i="4"/>
  <c r="AW11" i="4" s="1"/>
  <c r="BT19" i="4"/>
  <c r="BX19" i="4" s="1"/>
  <c r="BT20" i="4"/>
  <c r="BX20" i="4" s="1"/>
  <c r="BT28" i="4"/>
  <c r="BX28" i="4" s="1"/>
  <c r="BT18" i="4"/>
  <c r="BX18" i="4" s="1"/>
  <c r="O29" i="4"/>
  <c r="DA29" i="4"/>
  <c r="M29" i="4"/>
  <c r="CZ29" i="4"/>
  <c r="AW19" i="4"/>
  <c r="AS12" i="4"/>
  <c r="AW12" i="4" s="1"/>
  <c r="AS25" i="4"/>
  <c r="AW25" i="4" s="1"/>
  <c r="BT17" i="4"/>
  <c r="BX17" i="4" s="1"/>
  <c r="AW9" i="4"/>
  <c r="BT5" i="4"/>
  <c r="BX5" i="4" s="1"/>
  <c r="BT21" i="4"/>
  <c r="BX21" i="4" s="1"/>
  <c r="AW18" i="4"/>
  <c r="BT12" i="4"/>
  <c r="BX12" i="4" s="1"/>
  <c r="AS7" i="4"/>
  <c r="AW7" i="4" s="1"/>
  <c r="BT6" i="4"/>
  <c r="BX6" i="4" s="1"/>
  <c r="BT9" i="4"/>
  <c r="BX9" i="4" s="1"/>
  <c r="O11" i="27"/>
  <c r="RD11" i="27"/>
  <c r="RG11" i="27"/>
  <c r="I11" i="27"/>
  <c r="DE17" i="27"/>
  <c r="RD17" i="27"/>
  <c r="M19" i="27"/>
  <c r="RG19" i="27"/>
  <c r="DD16" i="27"/>
  <c r="RG16" i="27"/>
  <c r="I16" i="27"/>
  <c r="DF16" i="27"/>
  <c r="Q16" i="27"/>
  <c r="AW4" i="27"/>
  <c r="AW9" i="27"/>
  <c r="AW12" i="27"/>
  <c r="AW18" i="27"/>
  <c r="BZ6" i="27"/>
  <c r="BZ15" i="27"/>
  <c r="BZ13" i="27"/>
  <c r="I19" i="27"/>
  <c r="I17" i="27"/>
  <c r="RD19" i="27"/>
  <c r="BZ12" i="27"/>
  <c r="BZ18" i="27"/>
  <c r="AW7" i="27"/>
  <c r="AW8" i="27"/>
  <c r="AW10" i="27"/>
  <c r="BZ4" i="27"/>
  <c r="BZ9" i="27"/>
  <c r="AW5" i="27"/>
  <c r="AW20" i="27"/>
  <c r="AW14" i="27"/>
  <c r="BZ7" i="27"/>
  <c r="BZ8" i="27"/>
  <c r="BZ10" i="27"/>
  <c r="BZ14" i="27"/>
  <c r="RD18" i="26"/>
  <c r="DD18" i="26"/>
  <c r="RD16" i="26"/>
  <c r="O18" i="26"/>
  <c r="R20" i="26"/>
  <c r="I16" i="26"/>
  <c r="DD13" i="26"/>
  <c r="R13" i="26" s="1"/>
  <c r="AW7" i="26"/>
  <c r="AW11" i="26"/>
  <c r="AW19" i="26"/>
  <c r="BZ5" i="26"/>
  <c r="BZ10" i="26"/>
  <c r="BZ9" i="26"/>
  <c r="BZ14" i="26"/>
  <c r="RG16" i="26"/>
  <c r="Q18" i="26"/>
  <c r="DF18" i="26"/>
  <c r="DD16" i="26"/>
  <c r="R16" i="26" s="1"/>
  <c r="I13" i="26"/>
  <c r="Q13" i="26"/>
  <c r="AW5" i="26"/>
  <c r="AW10" i="26"/>
  <c r="AW9" i="26"/>
  <c r="AW14" i="26"/>
  <c r="BZ7" i="26"/>
  <c r="BZ11" i="26"/>
  <c r="BZ19" i="26"/>
  <c r="AW4" i="26"/>
  <c r="AW8" i="26"/>
  <c r="AW17" i="26"/>
  <c r="AW12" i="26"/>
  <c r="BZ6" i="26"/>
  <c r="BZ21" i="26"/>
  <c r="BZ15" i="26"/>
  <c r="RD34" i="19"/>
  <c r="RG34" i="19"/>
  <c r="M37" i="19"/>
  <c r="K37" i="19"/>
  <c r="RG31" i="19"/>
  <c r="AW5" i="19"/>
  <c r="AW7" i="19"/>
  <c r="AW18" i="19"/>
  <c r="AW11" i="19"/>
  <c r="AW13" i="19"/>
  <c r="AW29" i="19"/>
  <c r="AW26" i="19"/>
  <c r="AW33" i="19"/>
  <c r="BZ5" i="19"/>
  <c r="BZ7" i="19"/>
  <c r="BZ18" i="19"/>
  <c r="BZ11" i="19"/>
  <c r="BZ13" i="19"/>
  <c r="BZ29" i="19"/>
  <c r="BZ26" i="19"/>
  <c r="BZ33" i="19"/>
  <c r="RG35" i="19"/>
  <c r="DF35" i="19"/>
  <c r="Q35" i="19"/>
  <c r="I35" i="19"/>
  <c r="DE34" i="19"/>
  <c r="R34" i="19" s="1"/>
  <c r="I34" i="19"/>
  <c r="DF31" i="19"/>
  <c r="RD31" i="19"/>
  <c r="RD24" i="19"/>
  <c r="M34" i="19"/>
  <c r="I31" i="19"/>
  <c r="DD31" i="19"/>
  <c r="DE24" i="19"/>
  <c r="I24" i="19"/>
  <c r="M24" i="19"/>
  <c r="AW6" i="19"/>
  <c r="AW15" i="19"/>
  <c r="AW22" i="19"/>
  <c r="AW20" i="19"/>
  <c r="AW14" i="19"/>
  <c r="AW27" i="19"/>
  <c r="AW38" i="19"/>
  <c r="AW39" i="19"/>
  <c r="BZ6" i="19"/>
  <c r="BZ15" i="19"/>
  <c r="BZ22" i="19"/>
  <c r="BZ20" i="19"/>
  <c r="BZ14" i="19"/>
  <c r="BZ27" i="19"/>
  <c r="BZ38" i="19"/>
  <c r="BZ39" i="19"/>
  <c r="O31" i="19"/>
  <c r="AW4" i="19"/>
  <c r="AW8" i="19"/>
  <c r="AW9" i="19"/>
  <c r="AW16" i="19"/>
  <c r="AW25" i="19"/>
  <c r="AW19" i="19"/>
  <c r="AW28" i="19"/>
  <c r="AW36" i="19"/>
  <c r="BZ4" i="19"/>
  <c r="BZ8" i="19"/>
  <c r="BZ9" i="19"/>
  <c r="BZ16" i="19"/>
  <c r="BZ25" i="19"/>
  <c r="BZ19" i="19"/>
  <c r="BZ28" i="19"/>
  <c r="BZ36" i="19"/>
  <c r="AW10" i="19"/>
  <c r="AW12" i="19"/>
  <c r="AW17" i="19"/>
  <c r="AW21" i="19"/>
  <c r="AW30" i="19"/>
  <c r="AW23" i="19"/>
  <c r="AW40" i="19"/>
  <c r="AW32" i="19"/>
  <c r="BZ10" i="19"/>
  <c r="BZ12" i="19"/>
  <c r="BZ17" i="19"/>
  <c r="BZ21" i="19"/>
  <c r="BZ30" i="19"/>
  <c r="BZ23" i="19"/>
  <c r="BZ40" i="19"/>
  <c r="BZ32" i="19"/>
  <c r="DC23" i="21"/>
  <c r="P23" i="21"/>
  <c r="DF23" i="21" s="1"/>
  <c r="QA21" i="21"/>
  <c r="NW21" i="21"/>
  <c r="LV21" i="21"/>
  <c r="KT21" i="21"/>
  <c r="IM21" i="21"/>
  <c r="HN21" i="21"/>
  <c r="GL21" i="21"/>
  <c r="FJ21" i="21"/>
  <c r="FG21" i="21"/>
  <c r="EE21" i="21"/>
  <c r="DC21" i="21"/>
  <c r="N21" i="21"/>
  <c r="O21" i="21" s="1"/>
  <c r="RF21" i="21"/>
  <c r="P21" i="21"/>
  <c r="Q21" i="21" s="1"/>
  <c r="RB21" i="21"/>
  <c r="RA21" i="21"/>
  <c r="RC21" i="21"/>
  <c r="QZ21" i="21"/>
  <c r="L21" i="21"/>
  <c r="DD21" i="21" s="1"/>
  <c r="J21" i="21"/>
  <c r="K21" i="21" s="1"/>
  <c r="CZ21" i="21"/>
  <c r="BW21" i="21"/>
  <c r="AT21" i="21"/>
  <c r="QD21" i="21"/>
  <c r="PB21" i="21"/>
  <c r="NZ21" i="21"/>
  <c r="MX21" i="21"/>
  <c r="AW21" i="21"/>
  <c r="LS8" i="21"/>
  <c r="LS24" i="21"/>
  <c r="RF9" i="21"/>
  <c r="BZ5" i="21"/>
  <c r="BZ8" i="21"/>
  <c r="BZ16" i="21"/>
  <c r="RE10" i="21"/>
  <c r="IP10" i="21"/>
  <c r="EH10" i="21"/>
  <c r="BZ10" i="21"/>
  <c r="DC9" i="21"/>
  <c r="P9" i="21"/>
  <c r="DF9" i="21" s="1"/>
  <c r="JO23" i="21"/>
  <c r="NW23" i="21"/>
  <c r="MU23" i="21"/>
  <c r="LS23" i="21"/>
  <c r="LV23" i="21"/>
  <c r="KT23" i="21"/>
  <c r="HK23" i="21"/>
  <c r="HN23" i="21"/>
  <c r="GL23" i="21"/>
  <c r="FG23" i="21"/>
  <c r="N23" i="21"/>
  <c r="DE23" i="21" s="1"/>
  <c r="RF23" i="21"/>
  <c r="RB23" i="21"/>
  <c r="RA23" i="21"/>
  <c r="QZ23" i="21"/>
  <c r="L23" i="21"/>
  <c r="M23" i="21" s="1"/>
  <c r="J23" i="21"/>
  <c r="K23" i="21" s="1"/>
  <c r="CZ23" i="21"/>
  <c r="BW23" i="21"/>
  <c r="AT23" i="21"/>
  <c r="QD23" i="21"/>
  <c r="PB23" i="21"/>
  <c r="AW23" i="21"/>
  <c r="GI10" i="21"/>
  <c r="FJ10" i="21"/>
  <c r="DC10" i="21"/>
  <c r="IM9" i="21"/>
  <c r="EE9" i="21"/>
  <c r="JR25" i="21"/>
  <c r="KQ10" i="21"/>
  <c r="MU10" i="21"/>
  <c r="IM10" i="21"/>
  <c r="NW9" i="21"/>
  <c r="JO9" i="21"/>
  <c r="OY10" i="21"/>
  <c r="QA9" i="21"/>
  <c r="MU9" i="21"/>
  <c r="LS9" i="21"/>
  <c r="HK9" i="21"/>
  <c r="FG9" i="21"/>
  <c r="RE9" i="21"/>
  <c r="RB9" i="21"/>
  <c r="QZ9" i="21"/>
  <c r="N9" i="21"/>
  <c r="O9" i="21" s="1"/>
  <c r="L9" i="21"/>
  <c r="M9" i="21" s="1"/>
  <c r="RA9" i="21"/>
  <c r="J9" i="21"/>
  <c r="CZ9" i="21"/>
  <c r="BW9" i="21"/>
  <c r="AT9" i="21"/>
  <c r="RC9" i="21"/>
  <c r="QD9" i="21"/>
  <c r="PB9" i="21"/>
  <c r="NZ9" i="21"/>
  <c r="MX9" i="21"/>
  <c r="LV9" i="21"/>
  <c r="KT9" i="21"/>
  <c r="JR9" i="21"/>
  <c r="IP9" i="21"/>
  <c r="HN9" i="21"/>
  <c r="GL9" i="21"/>
  <c r="FJ9" i="21"/>
  <c r="EH9" i="21"/>
  <c r="AW9" i="21"/>
  <c r="AW11" i="21"/>
  <c r="AW13" i="21"/>
  <c r="AW18" i="21"/>
  <c r="AW22" i="21"/>
  <c r="AW25" i="21"/>
  <c r="BZ4" i="21"/>
  <c r="BZ7" i="21"/>
  <c r="BZ15" i="21"/>
  <c r="BZ24" i="21"/>
  <c r="BZ20" i="21"/>
  <c r="LS10" i="21"/>
  <c r="P10" i="21"/>
  <c r="DF10" i="21" s="1"/>
  <c r="AW6" i="21"/>
  <c r="AW12" i="21"/>
  <c r="AW17" i="21"/>
  <c r="AW26" i="21"/>
  <c r="AW19" i="21"/>
  <c r="BZ11" i="21"/>
  <c r="BZ13" i="21"/>
  <c r="BZ18" i="21"/>
  <c r="BZ25" i="21"/>
  <c r="EE13" i="21"/>
  <c r="JR5" i="21"/>
  <c r="JR15" i="21"/>
  <c r="JR20" i="21"/>
  <c r="MX5" i="21"/>
  <c r="MX8" i="21"/>
  <c r="MX15" i="21"/>
  <c r="MX24" i="21"/>
  <c r="MX20" i="21"/>
  <c r="NZ6" i="21"/>
  <c r="NZ16" i="21"/>
  <c r="NZ14" i="21"/>
  <c r="NZ19" i="21"/>
  <c r="PB11" i="21"/>
  <c r="PB12" i="21"/>
  <c r="PB26" i="21"/>
  <c r="QA10" i="21"/>
  <c r="NW10" i="21"/>
  <c r="HK10" i="21"/>
  <c r="HN10" i="21"/>
  <c r="GL10" i="21"/>
  <c r="FG10" i="21"/>
  <c r="EE10" i="21"/>
  <c r="RB10" i="21"/>
  <c r="RF10" i="21"/>
  <c r="RA10" i="21"/>
  <c r="QZ10" i="21"/>
  <c r="N10" i="21"/>
  <c r="DE10" i="21" s="1"/>
  <c r="L10" i="21"/>
  <c r="M10" i="21" s="1"/>
  <c r="J10" i="21"/>
  <c r="K10" i="21" s="1"/>
  <c r="CZ10" i="21"/>
  <c r="BW10" i="21"/>
  <c r="AT10" i="21"/>
  <c r="RC10" i="21"/>
  <c r="QD10" i="21"/>
  <c r="PB10" i="21"/>
  <c r="NZ10" i="21"/>
  <c r="MX10" i="21"/>
  <c r="LV10" i="21"/>
  <c r="KT10" i="21"/>
  <c r="JR10" i="21"/>
  <c r="AW10" i="21"/>
  <c r="EE16" i="21"/>
  <c r="BZ22" i="21"/>
  <c r="KT11" i="21"/>
  <c r="KT12" i="21"/>
  <c r="LS18" i="21"/>
  <c r="LS25" i="21"/>
  <c r="AW5" i="21"/>
  <c r="AW8" i="21"/>
  <c r="AW16" i="21"/>
  <c r="AW14" i="21"/>
  <c r="BZ6" i="21"/>
  <c r="BZ12" i="21"/>
  <c r="BZ17" i="21"/>
  <c r="BZ26" i="21"/>
  <c r="BZ19" i="21"/>
  <c r="AW4" i="21"/>
  <c r="AW7" i="21"/>
  <c r="AW15" i="21"/>
  <c r="AW24" i="21"/>
  <c r="AW20" i="21"/>
  <c r="BZ14" i="21"/>
  <c r="JO7" i="21"/>
  <c r="JR13" i="21"/>
  <c r="JO18" i="21"/>
  <c r="MX4" i="21"/>
  <c r="MX7" i="21"/>
  <c r="MX13" i="21"/>
  <c r="MX18" i="21"/>
  <c r="MX22" i="21"/>
  <c r="MX25" i="21"/>
  <c r="NZ5" i="21"/>
  <c r="NZ24" i="21"/>
  <c r="BW4" i="21"/>
  <c r="BW5" i="21"/>
  <c r="BW6" i="21"/>
  <c r="BW11" i="21"/>
  <c r="BW7" i="21"/>
  <c r="BW8" i="21"/>
  <c r="BW12" i="21"/>
  <c r="BW13" i="21"/>
  <c r="BW15" i="21"/>
  <c r="BW16" i="21"/>
  <c r="BW17" i="21"/>
  <c r="BW18" i="21"/>
  <c r="BW24" i="21"/>
  <c r="BW14" i="21"/>
  <c r="BW22" i="21"/>
  <c r="BW20" i="21"/>
  <c r="BW26" i="21"/>
  <c r="BW25" i="21"/>
  <c r="BW19" i="21"/>
  <c r="AT4" i="21"/>
  <c r="AT5" i="21"/>
  <c r="AT6" i="21"/>
  <c r="AT11" i="21"/>
  <c r="AT7" i="21"/>
  <c r="AT8" i="21"/>
  <c r="AT12" i="21"/>
  <c r="AT13" i="21"/>
  <c r="AT15" i="21"/>
  <c r="AT16" i="21"/>
  <c r="AT17" i="21"/>
  <c r="AT18" i="21"/>
  <c r="AT24" i="21"/>
  <c r="AT14" i="21"/>
  <c r="AT22" i="21"/>
  <c r="AT20" i="21"/>
  <c r="AT26" i="21"/>
  <c r="AT25" i="21"/>
  <c r="AT19" i="21"/>
  <c r="BW4" i="19"/>
  <c r="BW5" i="19"/>
  <c r="BW6" i="19"/>
  <c r="BW10" i="19"/>
  <c r="BW8" i="19"/>
  <c r="BW7" i="19"/>
  <c r="BW15" i="19"/>
  <c r="BW12" i="19"/>
  <c r="BW9" i="19"/>
  <c r="BW18" i="19"/>
  <c r="BW22" i="19"/>
  <c r="BW17" i="19"/>
  <c r="BW16" i="19"/>
  <c r="BW11" i="19"/>
  <c r="BW20" i="19"/>
  <c r="BW21" i="19"/>
  <c r="BW25" i="19"/>
  <c r="BW13" i="19"/>
  <c r="BW14" i="19"/>
  <c r="BW30" i="19"/>
  <c r="BW19" i="19"/>
  <c r="BW29" i="19"/>
  <c r="BW27" i="19"/>
  <c r="BW23" i="19"/>
  <c r="BW28" i="19"/>
  <c r="BW26" i="19"/>
  <c r="BW38" i="19"/>
  <c r="BW40" i="19"/>
  <c r="BW36" i="19"/>
  <c r="BW33" i="19"/>
  <c r="BW39" i="19"/>
  <c r="BW32" i="19"/>
  <c r="AT4" i="19"/>
  <c r="AT5" i="19"/>
  <c r="AT6" i="19"/>
  <c r="AT10" i="19"/>
  <c r="AT8" i="19"/>
  <c r="AT7" i="19"/>
  <c r="AT15" i="19"/>
  <c r="AT12" i="19"/>
  <c r="AT9" i="19"/>
  <c r="AT18" i="19"/>
  <c r="AT22" i="19"/>
  <c r="AT17" i="19"/>
  <c r="AT16" i="19"/>
  <c r="AT11" i="19"/>
  <c r="AT20" i="19"/>
  <c r="AT21" i="19"/>
  <c r="AT25" i="19"/>
  <c r="AT13" i="19"/>
  <c r="AT14" i="19"/>
  <c r="AT30" i="19"/>
  <c r="AT19" i="19"/>
  <c r="AT29" i="19"/>
  <c r="AT27" i="19"/>
  <c r="AT23" i="19"/>
  <c r="AT28" i="19"/>
  <c r="AT26" i="19"/>
  <c r="AT38" i="19"/>
  <c r="AT40" i="19"/>
  <c r="AT36" i="19"/>
  <c r="AT33" i="19"/>
  <c r="AT39" i="19"/>
  <c r="AT32" i="19"/>
  <c r="BW7" i="27"/>
  <c r="BW4" i="27"/>
  <c r="BW6" i="27"/>
  <c r="BW5" i="27"/>
  <c r="BW8" i="27"/>
  <c r="BW9" i="27"/>
  <c r="BW15" i="27"/>
  <c r="BW20" i="27"/>
  <c r="BW10" i="27"/>
  <c r="BW12" i="27"/>
  <c r="BW13" i="27"/>
  <c r="BW14" i="27"/>
  <c r="BW18" i="27"/>
  <c r="AT7" i="27"/>
  <c r="AT4" i="27"/>
  <c r="AT6" i="27"/>
  <c r="AT5" i="27"/>
  <c r="AT8" i="27"/>
  <c r="AT9" i="27"/>
  <c r="AT15" i="27"/>
  <c r="AT20" i="27"/>
  <c r="AT10" i="27"/>
  <c r="AT12" i="27"/>
  <c r="AT13" i="27"/>
  <c r="AT14" i="27"/>
  <c r="AT18" i="27"/>
  <c r="BW4" i="26"/>
  <c r="BW5" i="26"/>
  <c r="BW6" i="26"/>
  <c r="BW7" i="26"/>
  <c r="BW8" i="26"/>
  <c r="BW10" i="26"/>
  <c r="BW21" i="26"/>
  <c r="BW11" i="26"/>
  <c r="BW17" i="26"/>
  <c r="BW9" i="26"/>
  <c r="BW15" i="26"/>
  <c r="BW19" i="26"/>
  <c r="BW12" i="26"/>
  <c r="BW14" i="26"/>
  <c r="AT4" i="26"/>
  <c r="AT5" i="26"/>
  <c r="AT6" i="26"/>
  <c r="AT7" i="26"/>
  <c r="AT8" i="26"/>
  <c r="AT10" i="26"/>
  <c r="AT21" i="26"/>
  <c r="AT11" i="26"/>
  <c r="AT17" i="26"/>
  <c r="AT9" i="26"/>
  <c r="AT15" i="26"/>
  <c r="AT19" i="26"/>
  <c r="AT12" i="26"/>
  <c r="AT14" i="26"/>
  <c r="EE4" i="21"/>
  <c r="LS13" i="21"/>
  <c r="LV16" i="21"/>
  <c r="EH19" i="21"/>
  <c r="FJ11" i="21"/>
  <c r="FJ12" i="21"/>
  <c r="FJ17" i="21"/>
  <c r="FJ26" i="21"/>
  <c r="GL4" i="21"/>
  <c r="GL7" i="21"/>
  <c r="GL13" i="21"/>
  <c r="GL18" i="21"/>
  <c r="GL22" i="21"/>
  <c r="GL25" i="21"/>
  <c r="HN5" i="21"/>
  <c r="HN8" i="21"/>
  <c r="HN15" i="21"/>
  <c r="HN24" i="21"/>
  <c r="HN20" i="21"/>
  <c r="IP6" i="21"/>
  <c r="IP16" i="21"/>
  <c r="IP14" i="21"/>
  <c r="EE15" i="21"/>
  <c r="JO14" i="21"/>
  <c r="EE6" i="21"/>
  <c r="IP19" i="21"/>
  <c r="JO12" i="21"/>
  <c r="LS11" i="21"/>
  <c r="LS17" i="21"/>
  <c r="EH24" i="21"/>
  <c r="EH20" i="21"/>
  <c r="FJ6" i="21"/>
  <c r="FJ16" i="21"/>
  <c r="FJ14" i="21"/>
  <c r="FJ19" i="21"/>
  <c r="GL11" i="21"/>
  <c r="GL12" i="21"/>
  <c r="GL17" i="21"/>
  <c r="GL26" i="21"/>
  <c r="HN4" i="21"/>
  <c r="HN7" i="21"/>
  <c r="HN13" i="21"/>
  <c r="HN18" i="21"/>
  <c r="HN22" i="21"/>
  <c r="HN25" i="21"/>
  <c r="IP5" i="21"/>
  <c r="IP8" i="21"/>
  <c r="IP15" i="21"/>
  <c r="IP24" i="21"/>
  <c r="IP20" i="21"/>
  <c r="JR26" i="21"/>
  <c r="EE7" i="21"/>
  <c r="JR18" i="21"/>
  <c r="KT4" i="21"/>
  <c r="KT7" i="21"/>
  <c r="KT13" i="21"/>
  <c r="KT18" i="21"/>
  <c r="KT22" i="21"/>
  <c r="KT25" i="21"/>
  <c r="LV5" i="21"/>
  <c r="LV15" i="21"/>
  <c r="EH12" i="21"/>
  <c r="JR11" i="21"/>
  <c r="JR17" i="21"/>
  <c r="LS19" i="21"/>
  <c r="EE18" i="21"/>
  <c r="EE22" i="21"/>
  <c r="JO19" i="21"/>
  <c r="KT17" i="21"/>
  <c r="KT26" i="21"/>
  <c r="LV4" i="21"/>
  <c r="LS7" i="21"/>
  <c r="JH22" i="22"/>
  <c r="JO22" i="22" s="1"/>
  <c r="FJ15" i="22"/>
  <c r="FQ15" i="22" s="1"/>
  <c r="GR17" i="22"/>
  <c r="GY17" i="22" s="1"/>
  <c r="HZ11" i="22"/>
  <c r="IG11" i="22" s="1"/>
  <c r="HZ14" i="22"/>
  <c r="IG14" i="22" s="1"/>
  <c r="JH14" i="22"/>
  <c r="JO14" i="22" s="1"/>
  <c r="JH19" i="22"/>
  <c r="JO19" i="22" s="1"/>
  <c r="LX8" i="22"/>
  <c r="ME8" i="22" s="1"/>
  <c r="NF4" i="22"/>
  <c r="NM4" i="22" s="1"/>
  <c r="NF5" i="22"/>
  <c r="NM5" i="22" s="1"/>
  <c r="NF8" i="22"/>
  <c r="NM8" i="22" s="1"/>
  <c r="NF22" i="22"/>
  <c r="NM22" i="22" s="1"/>
  <c r="NF14" i="22"/>
  <c r="NM14" i="22" s="1"/>
  <c r="NF21" i="22"/>
  <c r="NM21" i="22" s="1"/>
  <c r="NF19" i="22"/>
  <c r="NM19" i="22" s="1"/>
  <c r="NF16" i="22"/>
  <c r="NM16" i="22" s="1"/>
  <c r="NF28" i="22"/>
  <c r="NM28" i="22" s="1"/>
  <c r="NF12" i="22"/>
  <c r="NM12" i="22" s="1"/>
  <c r="ON8" i="22"/>
  <c r="OU8" i="22" s="1"/>
  <c r="ON22" i="22"/>
  <c r="OU22" i="22" s="1"/>
  <c r="ON11" i="22"/>
  <c r="OU11" i="22" s="1"/>
  <c r="ON17" i="22"/>
  <c r="OU17" i="22" s="1"/>
  <c r="PV17" i="22"/>
  <c r="QC17" i="22" s="1"/>
  <c r="PV11" i="22"/>
  <c r="QC11" i="22" s="1"/>
  <c r="PV14" i="22"/>
  <c r="QC14" i="22" s="1"/>
  <c r="PV19" i="22"/>
  <c r="QC19" i="22" s="1"/>
  <c r="RD4" i="22"/>
  <c r="RK4" i="22" s="1"/>
  <c r="RD14" i="22"/>
  <c r="RK14" i="22" s="1"/>
  <c r="RD21" i="22"/>
  <c r="RK21" i="22" s="1"/>
  <c r="RD19" i="22"/>
  <c r="RK19" i="22" s="1"/>
  <c r="RD16" i="22"/>
  <c r="RK16" i="22" s="1"/>
  <c r="FJ7" i="22"/>
  <c r="FQ7" i="22" s="1"/>
  <c r="FJ34" i="22"/>
  <c r="FQ34" i="22" s="1"/>
  <c r="FJ21" i="22"/>
  <c r="FQ21" i="22" s="1"/>
  <c r="JR6" i="21"/>
  <c r="JR16" i="21"/>
  <c r="LV8" i="21"/>
  <c r="LS26" i="21"/>
  <c r="EH5" i="21"/>
  <c r="EE20" i="21"/>
  <c r="JO6" i="21"/>
  <c r="JR22" i="21"/>
  <c r="LS4" i="21"/>
  <c r="LV24" i="21"/>
  <c r="LS14" i="21"/>
  <c r="EH8" i="21"/>
  <c r="JR7" i="21"/>
  <c r="LV11" i="21"/>
  <c r="LV13" i="21"/>
  <c r="LV20" i="21"/>
  <c r="EE5" i="21"/>
  <c r="EH15" i="21"/>
  <c r="EH14" i="21"/>
  <c r="EE25" i="21"/>
  <c r="JO16" i="21"/>
  <c r="JO25" i="21"/>
  <c r="JR4" i="21"/>
  <c r="LV6" i="21"/>
  <c r="LV17" i="21"/>
  <c r="LV22" i="21"/>
  <c r="EH7" i="21"/>
  <c r="EE12" i="21"/>
  <c r="EH18" i="21"/>
  <c r="EH25" i="21"/>
  <c r="JO8" i="21"/>
  <c r="JO24" i="21"/>
  <c r="EH11" i="21"/>
  <c r="EH17" i="21"/>
  <c r="EE14" i="21"/>
  <c r="EH26" i="21"/>
  <c r="EE19" i="21"/>
  <c r="LS6" i="21"/>
  <c r="LV12" i="21"/>
  <c r="LS16" i="21"/>
  <c r="EH6" i="21"/>
  <c r="EE8" i="21"/>
  <c r="EH16" i="21"/>
  <c r="EE24" i="21"/>
  <c r="JO11" i="21"/>
  <c r="JO17" i="21"/>
  <c r="JO26" i="21"/>
  <c r="KT6" i="21"/>
  <c r="KT16" i="21"/>
  <c r="KT14" i="21"/>
  <c r="KT19" i="21"/>
  <c r="LS5" i="21"/>
  <c r="LS15" i="21"/>
  <c r="LV14" i="21"/>
  <c r="LS20" i="21"/>
  <c r="LV19" i="21"/>
  <c r="FJ5" i="21"/>
  <c r="FJ8" i="21"/>
  <c r="FJ15" i="21"/>
  <c r="FJ24" i="21"/>
  <c r="FJ20" i="21"/>
  <c r="GL6" i="21"/>
  <c r="GL16" i="21"/>
  <c r="GL14" i="21"/>
  <c r="GL19" i="21"/>
  <c r="HN11" i="21"/>
  <c r="HN12" i="21"/>
  <c r="HN17" i="21"/>
  <c r="HN26" i="21"/>
  <c r="IP4" i="21"/>
  <c r="IP7" i="21"/>
  <c r="IP13" i="21"/>
  <c r="IP18" i="21"/>
  <c r="IP22" i="21"/>
  <c r="IP25" i="21"/>
  <c r="JR12" i="21"/>
  <c r="LS22" i="21"/>
  <c r="MX11" i="21"/>
  <c r="MX12" i="21"/>
  <c r="MX17" i="21"/>
  <c r="MX26" i="21"/>
  <c r="NZ4" i="21"/>
  <c r="NZ7" i="21"/>
  <c r="NZ13" i="21"/>
  <c r="NZ18" i="21"/>
  <c r="NZ22" i="21"/>
  <c r="NZ25" i="21"/>
  <c r="PB5" i="21"/>
  <c r="PB8" i="21"/>
  <c r="PB15" i="21"/>
  <c r="PB24" i="21"/>
  <c r="PB20" i="21"/>
  <c r="EH4" i="21"/>
  <c r="EE11" i="21"/>
  <c r="EH13" i="21"/>
  <c r="EE17" i="21"/>
  <c r="EH22" i="21"/>
  <c r="EE26" i="21"/>
  <c r="JO5" i="21"/>
  <c r="JO15" i="21"/>
  <c r="JR14" i="21"/>
  <c r="JO20" i="21"/>
  <c r="JR19" i="21"/>
  <c r="KT5" i="21"/>
  <c r="KT8" i="21"/>
  <c r="KT15" i="21"/>
  <c r="KT24" i="21"/>
  <c r="KT20" i="21"/>
  <c r="LV7" i="21"/>
  <c r="LS12" i="21"/>
  <c r="LV18" i="21"/>
  <c r="LV25" i="21"/>
  <c r="FJ4" i="21"/>
  <c r="FJ7" i="21"/>
  <c r="FJ13" i="21"/>
  <c r="FJ18" i="21"/>
  <c r="FJ22" i="21"/>
  <c r="FJ25" i="21"/>
  <c r="GL5" i="21"/>
  <c r="GL8" i="21"/>
  <c r="GL15" i="21"/>
  <c r="GL24" i="21"/>
  <c r="GL20" i="21"/>
  <c r="HN6" i="21"/>
  <c r="HN16" i="21"/>
  <c r="HN14" i="21"/>
  <c r="HN19" i="21"/>
  <c r="IP11" i="21"/>
  <c r="IP12" i="21"/>
  <c r="IP17" i="21"/>
  <c r="IP26" i="21"/>
  <c r="JO4" i="21"/>
  <c r="JR8" i="21"/>
  <c r="JO13" i="21"/>
  <c r="JR24" i="21"/>
  <c r="JO22" i="21"/>
  <c r="MX6" i="21"/>
  <c r="MX16" i="21"/>
  <c r="MX14" i="21"/>
  <c r="MX19" i="21"/>
  <c r="NZ11" i="21"/>
  <c r="NZ12" i="21"/>
  <c r="NZ17" i="21"/>
  <c r="NZ26" i="21"/>
  <c r="PB4" i="21"/>
  <c r="PB7" i="21"/>
  <c r="PB13" i="21"/>
  <c r="PB18" i="21"/>
  <c r="PB22" i="21"/>
  <c r="PB25" i="21"/>
  <c r="FJ17" i="22"/>
  <c r="FQ17" i="22" s="1"/>
  <c r="GR5" i="22"/>
  <c r="GY5" i="22" s="1"/>
  <c r="HZ19" i="22"/>
  <c r="IG19" i="22" s="1"/>
  <c r="LX13" i="22"/>
  <c r="ME13" i="22" s="1"/>
  <c r="LX15" i="22"/>
  <c r="ME15" i="22" s="1"/>
  <c r="LX18" i="22"/>
  <c r="ME18" i="22" s="1"/>
  <c r="LX17" i="22"/>
  <c r="ME17" i="22" s="1"/>
  <c r="LX29" i="22"/>
  <c r="ME29" i="22" s="1"/>
  <c r="LX24" i="22"/>
  <c r="ME24" i="22" s="1"/>
  <c r="NF10" i="22"/>
  <c r="NM10" i="22" s="1"/>
  <c r="ON14" i="22"/>
  <c r="OU14" i="22" s="1"/>
  <c r="ON19" i="22"/>
  <c r="OU19" i="22" s="1"/>
  <c r="ON28" i="22"/>
  <c r="OU28" i="22" s="1"/>
  <c r="PV24" i="22"/>
  <c r="QC24" i="22" s="1"/>
  <c r="JH4" i="22"/>
  <c r="JO4" i="22" s="1"/>
  <c r="JH24" i="22"/>
  <c r="JO24" i="22" s="1"/>
  <c r="RD24" i="22"/>
  <c r="RK24" i="22" s="1"/>
  <c r="EB4" i="22"/>
  <c r="EI4" i="22" s="1"/>
  <c r="GR29" i="22"/>
  <c r="GY29" i="22" s="1"/>
  <c r="HZ5" i="22"/>
  <c r="IG5" i="22" s="1"/>
  <c r="HZ22" i="22"/>
  <c r="IG22" i="22" s="1"/>
  <c r="JH28" i="22"/>
  <c r="JO28" i="22" s="1"/>
  <c r="KP4" i="22"/>
  <c r="KW4" i="22" s="1"/>
  <c r="KP8" i="22"/>
  <c r="KW8" i="22" s="1"/>
  <c r="KP19" i="22"/>
  <c r="KW19" i="22" s="1"/>
  <c r="KP28" i="22"/>
  <c r="KW28" i="22" s="1"/>
  <c r="RD28" i="22"/>
  <c r="RK28" i="22" s="1"/>
  <c r="PV22" i="22"/>
  <c r="QC22" i="22" s="1"/>
  <c r="FJ11" i="22"/>
  <c r="FQ11" i="22" s="1"/>
  <c r="HZ24" i="22"/>
  <c r="IG24" i="22" s="1"/>
  <c r="JH10" i="22"/>
  <c r="JO10" i="22" s="1"/>
  <c r="LX11" i="22"/>
  <c r="ME11" i="22" s="1"/>
  <c r="LX28" i="22"/>
  <c r="ME28" i="22" s="1"/>
  <c r="ON29" i="22"/>
  <c r="OU29" i="22" s="1"/>
  <c r="ON24" i="22"/>
  <c r="OU24" i="22" s="1"/>
  <c r="PV6" i="22"/>
  <c r="QC6" i="22" s="1"/>
  <c r="PV7" i="22"/>
  <c r="QC7" i="22" s="1"/>
  <c r="PV34" i="22"/>
  <c r="QC34" i="22" s="1"/>
  <c r="PV13" i="22"/>
  <c r="QC13" i="22" s="1"/>
  <c r="PV15" i="22"/>
  <c r="QC15" i="22" s="1"/>
  <c r="PV18" i="22"/>
  <c r="QC18" i="22" s="1"/>
  <c r="PV12" i="22"/>
  <c r="QC12" i="22" s="1"/>
  <c r="EB6" i="22"/>
  <c r="EI6" i="22" s="1"/>
  <c r="EB10" i="22"/>
  <c r="EI10" i="22" s="1"/>
  <c r="EB12" i="22"/>
  <c r="EI12" i="22" s="1"/>
  <c r="GR14" i="22"/>
  <c r="GY14" i="22" s="1"/>
  <c r="GR28" i="22"/>
  <c r="GY28" i="22" s="1"/>
  <c r="KP29" i="22"/>
  <c r="KW29" i="22" s="1"/>
  <c r="LX5" i="22"/>
  <c r="ME5" i="22" s="1"/>
  <c r="EB11" i="22"/>
  <c r="EI11" i="22" s="1"/>
  <c r="FJ5" i="22"/>
  <c r="FQ5" i="22" s="1"/>
  <c r="FJ14" i="22"/>
  <c r="FQ14" i="22" s="1"/>
  <c r="GR6" i="22"/>
  <c r="GY6" i="22" s="1"/>
  <c r="GR22" i="22"/>
  <c r="GY22" i="22" s="1"/>
  <c r="GR19" i="22"/>
  <c r="GY19" i="22" s="1"/>
  <c r="HZ34" i="22"/>
  <c r="IG34" i="22" s="1"/>
  <c r="HZ10" i="22"/>
  <c r="IG10" i="22" s="1"/>
  <c r="HZ28" i="22"/>
  <c r="IG28" i="22" s="1"/>
  <c r="JH13" i="22"/>
  <c r="JO13" i="22" s="1"/>
  <c r="JH21" i="22"/>
  <c r="JO21" i="22" s="1"/>
  <c r="KP18" i="22"/>
  <c r="KW18" i="22" s="1"/>
  <c r="KP16" i="22"/>
  <c r="KW16" i="22" s="1"/>
  <c r="LX4" i="22"/>
  <c r="ME4" i="22" s="1"/>
  <c r="LX12" i="22"/>
  <c r="ME12" i="22" s="1"/>
  <c r="PV10" i="22"/>
  <c r="QC10" i="22" s="1"/>
  <c r="PV28" i="22"/>
  <c r="QC28" i="22" s="1"/>
  <c r="RD13" i="22"/>
  <c r="RK13" i="22" s="1"/>
  <c r="EB5" i="22"/>
  <c r="EI5" i="22" s="1"/>
  <c r="FJ22" i="22"/>
  <c r="FQ22" i="22" s="1"/>
  <c r="GR10" i="22"/>
  <c r="GY10" i="22" s="1"/>
  <c r="HZ21" i="22"/>
  <c r="IG21" i="22" s="1"/>
  <c r="JH16" i="22"/>
  <c r="JO16" i="22" s="1"/>
  <c r="KP12" i="22"/>
  <c r="KW12" i="22" s="1"/>
  <c r="ON10" i="22"/>
  <c r="OU10" i="22" s="1"/>
  <c r="PV21" i="22"/>
  <c r="QC21" i="22" s="1"/>
  <c r="EB22" i="22"/>
  <c r="EI22" i="22" s="1"/>
  <c r="FJ10" i="22"/>
  <c r="FQ10" i="22" s="1"/>
  <c r="GR21" i="22"/>
  <c r="GY21" i="22" s="1"/>
  <c r="HZ16" i="22"/>
  <c r="IG16" i="22" s="1"/>
  <c r="JH12" i="22"/>
  <c r="JO12" i="22" s="1"/>
  <c r="ON21" i="22"/>
  <c r="OU21" i="22" s="1"/>
  <c r="PV16" i="22"/>
  <c r="QC16" i="22" s="1"/>
  <c r="RD5" i="22"/>
  <c r="RK5" i="22" s="1"/>
  <c r="RD12" i="22"/>
  <c r="RK12" i="22" s="1"/>
  <c r="EB34" i="22"/>
  <c r="EI34" i="22" s="1"/>
  <c r="EB28" i="22"/>
  <c r="EI28" i="22" s="1"/>
  <c r="FJ13" i="22"/>
  <c r="FQ13" i="22" s="1"/>
  <c r="GR18" i="22"/>
  <c r="GY18" i="22" s="1"/>
  <c r="HZ4" i="22"/>
  <c r="IG4" i="22" s="1"/>
  <c r="JH8" i="22"/>
  <c r="JO8" i="22" s="1"/>
  <c r="JH29" i="22"/>
  <c r="JO29" i="22" s="1"/>
  <c r="KP11" i="22"/>
  <c r="KW11" i="22" s="1"/>
  <c r="LX14" i="22"/>
  <c r="ME14" i="22" s="1"/>
  <c r="NF6" i="22"/>
  <c r="NM6" i="22" s="1"/>
  <c r="NF11" i="22"/>
  <c r="NM11" i="22" s="1"/>
  <c r="ON18" i="22"/>
  <c r="OU18" i="22" s="1"/>
  <c r="ON16" i="22"/>
  <c r="OU16" i="22" s="1"/>
  <c r="PV4" i="22"/>
  <c r="QC4" i="22" s="1"/>
  <c r="RD8" i="22"/>
  <c r="RK8" i="22" s="1"/>
  <c r="RD22" i="22"/>
  <c r="RK22" i="22" s="1"/>
  <c r="RD29" i="22"/>
  <c r="RK29" i="22" s="1"/>
  <c r="EB13" i="22"/>
  <c r="EI13" i="22" s="1"/>
  <c r="EB21" i="22"/>
  <c r="EI21" i="22" s="1"/>
  <c r="FJ18" i="22"/>
  <c r="FQ18" i="22" s="1"/>
  <c r="FJ16" i="22"/>
  <c r="FQ16" i="22" s="1"/>
  <c r="GR4" i="22"/>
  <c r="GY4" i="22" s="1"/>
  <c r="GR12" i="22"/>
  <c r="GY12" i="22" s="1"/>
  <c r="HZ8" i="22"/>
  <c r="IG8" i="22" s="1"/>
  <c r="HZ29" i="22"/>
  <c r="IG29" i="22" s="1"/>
  <c r="JH11" i="22"/>
  <c r="JO11" i="22" s="1"/>
  <c r="KP5" i="22"/>
  <c r="KW5" i="22" s="1"/>
  <c r="KP14" i="22"/>
  <c r="KW14" i="22" s="1"/>
  <c r="LX6" i="22"/>
  <c r="ME6" i="22" s="1"/>
  <c r="LX22" i="22"/>
  <c r="ME22" i="22" s="1"/>
  <c r="LX19" i="22"/>
  <c r="ME19" i="22" s="1"/>
  <c r="ON4" i="22"/>
  <c r="OU4" i="22" s="1"/>
  <c r="ON5" i="22"/>
  <c r="OU5" i="22" s="1"/>
  <c r="ON12" i="22"/>
  <c r="OU12" i="22" s="1"/>
  <c r="PV8" i="22"/>
  <c r="QC8" i="22" s="1"/>
  <c r="PV29" i="22"/>
  <c r="QC29" i="22" s="1"/>
  <c r="RD11" i="22"/>
  <c r="RK11" i="22" s="1"/>
  <c r="RD10" i="22"/>
  <c r="RK10" i="22" s="1"/>
  <c r="EB16" i="22"/>
  <c r="EI16" i="22" s="1"/>
  <c r="FJ12" i="22"/>
  <c r="FQ12" i="22" s="1"/>
  <c r="JH5" i="22"/>
  <c r="JO5" i="22" s="1"/>
  <c r="KP22" i="22"/>
  <c r="KW22" i="22" s="1"/>
  <c r="LX10" i="22"/>
  <c r="ME10" i="22" s="1"/>
  <c r="OY4" i="21"/>
  <c r="OY5" i="21"/>
  <c r="OY6" i="21"/>
  <c r="OY11" i="21"/>
  <c r="OY7" i="21"/>
  <c r="OY8" i="21"/>
  <c r="OY12" i="21"/>
  <c r="OY13" i="21"/>
  <c r="OY15" i="21"/>
  <c r="OY16" i="21"/>
  <c r="OY17" i="21"/>
  <c r="OY18" i="21"/>
  <c r="OY24" i="21"/>
  <c r="OY14" i="21"/>
  <c r="OY22" i="21"/>
  <c r="OY20" i="21"/>
  <c r="OY26" i="21"/>
  <c r="OY25" i="21"/>
  <c r="OY19" i="21"/>
  <c r="NW4" i="21"/>
  <c r="NW5" i="21"/>
  <c r="NW6" i="21"/>
  <c r="NW11" i="21"/>
  <c r="NW7" i="21"/>
  <c r="NW8" i="21"/>
  <c r="NW12" i="21"/>
  <c r="NW13" i="21"/>
  <c r="NW15" i="21"/>
  <c r="NW16" i="21"/>
  <c r="NW17" i="21"/>
  <c r="NW18" i="21"/>
  <c r="NW24" i="21"/>
  <c r="NW14" i="21"/>
  <c r="NW22" i="21"/>
  <c r="NW20" i="21"/>
  <c r="NW26" i="21"/>
  <c r="NW25" i="21"/>
  <c r="NW19" i="21"/>
  <c r="MU4" i="21"/>
  <c r="MU5" i="21"/>
  <c r="MU6" i="21"/>
  <c r="MU11" i="21"/>
  <c r="MU7" i="21"/>
  <c r="MU8" i="21"/>
  <c r="MU12" i="21"/>
  <c r="MU13" i="21"/>
  <c r="MU15" i="21"/>
  <c r="MU16" i="21"/>
  <c r="MU17" i="21"/>
  <c r="MU18" i="21"/>
  <c r="MU24" i="21"/>
  <c r="MU14" i="21"/>
  <c r="MU22" i="21"/>
  <c r="MU20" i="21"/>
  <c r="MU26" i="21"/>
  <c r="MU25" i="21"/>
  <c r="MU19" i="21"/>
  <c r="KQ4" i="21"/>
  <c r="KQ5" i="21"/>
  <c r="KQ6" i="21"/>
  <c r="KQ11" i="21"/>
  <c r="KQ7" i="21"/>
  <c r="KQ8" i="21"/>
  <c r="KQ12" i="21"/>
  <c r="KQ13" i="21"/>
  <c r="KQ15" i="21"/>
  <c r="KQ16" i="21"/>
  <c r="KQ17" i="21"/>
  <c r="KQ18" i="21"/>
  <c r="KQ24" i="21"/>
  <c r="KQ14" i="21"/>
  <c r="KQ22" i="21"/>
  <c r="KQ20" i="21"/>
  <c r="KQ26" i="21"/>
  <c r="KQ25" i="21"/>
  <c r="KQ19" i="21"/>
  <c r="IM4" i="21"/>
  <c r="IM5" i="21"/>
  <c r="IM6" i="21"/>
  <c r="IM11" i="21"/>
  <c r="IM7" i="21"/>
  <c r="IM8" i="21"/>
  <c r="IM12" i="21"/>
  <c r="IM13" i="21"/>
  <c r="IM15" i="21"/>
  <c r="IM16" i="21"/>
  <c r="IM17" i="21"/>
  <c r="IM18" i="21"/>
  <c r="IM24" i="21"/>
  <c r="IM14" i="21"/>
  <c r="IM22" i="21"/>
  <c r="IM20" i="21"/>
  <c r="IM26" i="21"/>
  <c r="IM25" i="21"/>
  <c r="IM19" i="21"/>
  <c r="HK4" i="21"/>
  <c r="HK5" i="21"/>
  <c r="HK6" i="21"/>
  <c r="HK11" i="21"/>
  <c r="HK7" i="21"/>
  <c r="HK8" i="21"/>
  <c r="HK12" i="21"/>
  <c r="HK13" i="21"/>
  <c r="HK15" i="21"/>
  <c r="HK16" i="21"/>
  <c r="HK17" i="21"/>
  <c r="HK18" i="21"/>
  <c r="HK24" i="21"/>
  <c r="HK14" i="21"/>
  <c r="HK22" i="21"/>
  <c r="HK20" i="21"/>
  <c r="HK26" i="21"/>
  <c r="HK25" i="21"/>
  <c r="HK19" i="21"/>
  <c r="GI4" i="21"/>
  <c r="GI5" i="21"/>
  <c r="GI6" i="21"/>
  <c r="GI11" i="21"/>
  <c r="GI7" i="21"/>
  <c r="GI8" i="21"/>
  <c r="GI12" i="21"/>
  <c r="GI13" i="21"/>
  <c r="GI15" i="21"/>
  <c r="GI16" i="21"/>
  <c r="GI17" i="21"/>
  <c r="GI18" i="21"/>
  <c r="GI24" i="21"/>
  <c r="GI14" i="21"/>
  <c r="GI22" i="21"/>
  <c r="GI20" i="21"/>
  <c r="GI26" i="21"/>
  <c r="GI25" i="21"/>
  <c r="GI19" i="21"/>
  <c r="FG4" i="21"/>
  <c r="FG5" i="21"/>
  <c r="FG6" i="21"/>
  <c r="FG11" i="21"/>
  <c r="FG7" i="21"/>
  <c r="FG8" i="21"/>
  <c r="FG12" i="21"/>
  <c r="FG13" i="21"/>
  <c r="FG15" i="21"/>
  <c r="FG16" i="21"/>
  <c r="FG17" i="21"/>
  <c r="FG18" i="21"/>
  <c r="FG24" i="21"/>
  <c r="FG14" i="21"/>
  <c r="FG22" i="21"/>
  <c r="FG20" i="21"/>
  <c r="FG26" i="21"/>
  <c r="FG25" i="21"/>
  <c r="FG19" i="21"/>
  <c r="CV19" i="21"/>
  <c r="CW19" i="21"/>
  <c r="CX19" i="21"/>
  <c r="CY19" i="21"/>
  <c r="DA19" i="21"/>
  <c r="DB19" i="21"/>
  <c r="PW19" i="21"/>
  <c r="PX19" i="21"/>
  <c r="PY19" i="21"/>
  <c r="PZ19" i="21"/>
  <c r="QB19" i="21"/>
  <c r="QC19" i="21"/>
  <c r="QE19" i="21"/>
  <c r="QF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QX19" i="21"/>
  <c r="CV22" i="21"/>
  <c r="CW22" i="21"/>
  <c r="CX22" i="21"/>
  <c r="CY22" i="21"/>
  <c r="DA22" i="21"/>
  <c r="DB22" i="21"/>
  <c r="PW22" i="21"/>
  <c r="PX22" i="21"/>
  <c r="PY22" i="21"/>
  <c r="PZ22" i="21"/>
  <c r="QB22" i="21"/>
  <c r="QC22" i="21"/>
  <c r="QE22" i="21"/>
  <c r="QF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QX22" i="21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8" i="21"/>
  <c r="CW8" i="21"/>
  <c r="CX8" i="21"/>
  <c r="CY8" i="21"/>
  <c r="DA8" i="21"/>
  <c r="DB8" i="21"/>
  <c r="PW8" i="21"/>
  <c r="PX8" i="21"/>
  <c r="PY8" i="21"/>
  <c r="PZ8" i="21"/>
  <c r="QB8" i="21"/>
  <c r="QC8" i="21"/>
  <c r="QE8" i="21"/>
  <c r="QF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X8" i="21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14" i="19"/>
  <c r="CW14" i="19"/>
  <c r="CX14" i="19"/>
  <c r="CY14" i="19"/>
  <c r="DA14" i="19"/>
  <c r="DB14" i="19"/>
  <c r="PW14" i="19"/>
  <c r="PX14" i="19"/>
  <c r="PY14" i="19"/>
  <c r="PZ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CV26" i="19"/>
  <c r="CW26" i="19"/>
  <c r="CX26" i="19"/>
  <c r="CY26" i="19"/>
  <c r="DA26" i="19"/>
  <c r="DB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CV17" i="19"/>
  <c r="CW17" i="19"/>
  <c r="CX17" i="19"/>
  <c r="CY17" i="19"/>
  <c r="DA17" i="19"/>
  <c r="DB17" i="19"/>
  <c r="PW17" i="19"/>
  <c r="PX17" i="19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CV5" i="26"/>
  <c r="CW5" i="26"/>
  <c r="CX5" i="26"/>
  <c r="CY5" i="26"/>
  <c r="DA5" i="26"/>
  <c r="DB5" i="26"/>
  <c r="PW5" i="26"/>
  <c r="PX5" i="26"/>
  <c r="PY5" i="26"/>
  <c r="PZ5" i="26"/>
  <c r="QB5" i="26"/>
  <c r="QC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QX5" i="26"/>
  <c r="F19" i="19" l="1"/>
  <c r="F26" i="19"/>
  <c r="E20" i="26"/>
  <c r="F19" i="21"/>
  <c r="G8" i="21"/>
  <c r="F8" i="21"/>
  <c r="G13" i="21"/>
  <c r="F13" i="21"/>
  <c r="F22" i="21"/>
  <c r="G22" i="21"/>
  <c r="G19" i="21"/>
  <c r="RD21" i="21"/>
  <c r="G19" i="19"/>
  <c r="F14" i="19"/>
  <c r="G17" i="19"/>
  <c r="G26" i="19"/>
  <c r="F17" i="19"/>
  <c r="G14" i="19"/>
  <c r="G5" i="26"/>
  <c r="F5" i="26"/>
  <c r="T32" i="22"/>
  <c r="V32" i="22" s="1"/>
  <c r="H24" i="19"/>
  <c r="R37" i="19"/>
  <c r="S37" i="19" s="1"/>
  <c r="H37" i="19"/>
  <c r="A37" i="19" s="1" a="1"/>
  <c r="A37" i="19" s="1"/>
  <c r="H31" i="19"/>
  <c r="A31" i="19" s="1" a="1"/>
  <c r="A31" i="19" s="1"/>
  <c r="H16" i="27"/>
  <c r="A16" i="27" s="1" a="1"/>
  <c r="A16" i="27" s="1"/>
  <c r="H11" i="27"/>
  <c r="H19" i="27"/>
  <c r="A19" i="27" s="1" a="1"/>
  <c r="A19" i="27" s="1"/>
  <c r="H18" i="26"/>
  <c r="A18" i="26" s="1" a="1"/>
  <c r="A18" i="26" s="1"/>
  <c r="H16" i="26"/>
  <c r="A16" i="26" s="1" a="1"/>
  <c r="A16" i="26" s="1"/>
  <c r="H13" i="26"/>
  <c r="H26" i="22"/>
  <c r="A26" i="22" s="1" a="1"/>
  <c r="A26" i="22" s="1"/>
  <c r="H32" i="4"/>
  <c r="A32" i="4" s="1" a="1"/>
  <c r="A32" i="4" s="1"/>
  <c r="Q23" i="21"/>
  <c r="R24" i="19"/>
  <c r="S24" i="19" s="1"/>
  <c r="R35" i="19"/>
  <c r="S35" i="19" s="1"/>
  <c r="R17" i="27"/>
  <c r="E17" i="27" s="1"/>
  <c r="R19" i="27"/>
  <c r="S19" i="27" s="1"/>
  <c r="R11" i="27"/>
  <c r="E11" i="27" s="1"/>
  <c r="R18" i="26"/>
  <c r="T18" i="26" s="1"/>
  <c r="RD10" i="21"/>
  <c r="O23" i="21"/>
  <c r="DE21" i="21"/>
  <c r="RG21" i="21"/>
  <c r="I21" i="21"/>
  <c r="RD23" i="21"/>
  <c r="T26" i="22"/>
  <c r="E26" i="22" s="1"/>
  <c r="T30" i="22"/>
  <c r="U30" i="22" s="1"/>
  <c r="T33" i="22"/>
  <c r="E33" i="22" s="1"/>
  <c r="T27" i="22"/>
  <c r="E27" i="22" s="1"/>
  <c r="T25" i="22"/>
  <c r="U25" i="22" s="1"/>
  <c r="T23" i="22"/>
  <c r="U23" i="22" s="1"/>
  <c r="T31" i="22"/>
  <c r="E31" i="22" s="1"/>
  <c r="U20" i="22"/>
  <c r="V20" i="22"/>
  <c r="E20" i="22"/>
  <c r="T9" i="22"/>
  <c r="T32" i="4"/>
  <c r="E32" i="4" s="1"/>
  <c r="T30" i="4"/>
  <c r="U30" i="4" s="1"/>
  <c r="T29" i="4"/>
  <c r="U29" i="4" s="1"/>
  <c r="R16" i="27"/>
  <c r="E16" i="27" s="1"/>
  <c r="S20" i="26"/>
  <c r="T20" i="26"/>
  <c r="T16" i="26"/>
  <c r="S16" i="26"/>
  <c r="E16" i="26"/>
  <c r="T13" i="26"/>
  <c r="S13" i="26"/>
  <c r="E13" i="26"/>
  <c r="R31" i="19"/>
  <c r="T31" i="19" s="1"/>
  <c r="T34" i="19"/>
  <c r="S34" i="19"/>
  <c r="E34" i="19"/>
  <c r="Q9" i="21"/>
  <c r="M21" i="21"/>
  <c r="DF21" i="21"/>
  <c r="DD10" i="21"/>
  <c r="R10" i="21" s="1"/>
  <c r="DD23" i="21"/>
  <c r="R23" i="21" s="1"/>
  <c r="RG23" i="21"/>
  <c r="I23" i="21"/>
  <c r="Q10" i="21"/>
  <c r="DE9" i="21"/>
  <c r="DD9" i="21"/>
  <c r="RD9" i="21"/>
  <c r="RG9" i="21"/>
  <c r="I9" i="21"/>
  <c r="K9" i="21"/>
  <c r="O10" i="21"/>
  <c r="RG10" i="21"/>
  <c r="I10" i="21"/>
  <c r="RE19" i="19"/>
  <c r="DC19" i="19"/>
  <c r="P19" i="19"/>
  <c r="DF19" i="19" s="1"/>
  <c r="RE26" i="19"/>
  <c r="DC14" i="19"/>
  <c r="QZ19" i="19"/>
  <c r="QA19" i="19"/>
  <c r="QA19" i="21"/>
  <c r="DC19" i="21"/>
  <c r="P19" i="21"/>
  <c r="DF19" i="21" s="1"/>
  <c r="DC22" i="21"/>
  <c r="QA5" i="26"/>
  <c r="DC5" i="26"/>
  <c r="RA19" i="21"/>
  <c r="P22" i="21"/>
  <c r="Q22" i="21" s="1"/>
  <c r="RE19" i="21"/>
  <c r="QZ19" i="21"/>
  <c r="DC13" i="21"/>
  <c r="RB19" i="21"/>
  <c r="DC8" i="21"/>
  <c r="CZ19" i="21"/>
  <c r="L19" i="21"/>
  <c r="DD19" i="21" s="1"/>
  <c r="N19" i="21"/>
  <c r="DE19" i="21" s="1"/>
  <c r="RF19" i="21"/>
  <c r="J19" i="21"/>
  <c r="K19" i="21" s="1"/>
  <c r="RC19" i="21"/>
  <c r="QD19" i="21"/>
  <c r="QA13" i="21"/>
  <c r="QA22" i="21"/>
  <c r="QA8" i="21"/>
  <c r="P8" i="21"/>
  <c r="Q8" i="21" s="1"/>
  <c r="P13" i="21"/>
  <c r="DF13" i="21" s="1"/>
  <c r="QZ8" i="21"/>
  <c r="QZ13" i="21"/>
  <c r="QZ22" i="21"/>
  <c r="RF22" i="21"/>
  <c r="RE22" i="21"/>
  <c r="CZ22" i="21"/>
  <c r="RA22" i="21"/>
  <c r="N22" i="21"/>
  <c r="DE22" i="21" s="1"/>
  <c r="L22" i="21"/>
  <c r="M22" i="21" s="1"/>
  <c r="RB22" i="21"/>
  <c r="J22" i="21"/>
  <c r="K22" i="21" s="1"/>
  <c r="RC22" i="21"/>
  <c r="QD22" i="21"/>
  <c r="RB13" i="21"/>
  <c r="RA13" i="21"/>
  <c r="RE13" i="21"/>
  <c r="CZ13" i="21"/>
  <c r="N13" i="21"/>
  <c r="O13" i="21" s="1"/>
  <c r="L13" i="21"/>
  <c r="M13" i="21" s="1"/>
  <c r="RF13" i="21"/>
  <c r="J13" i="21"/>
  <c r="K13" i="21" s="1"/>
  <c r="RC13" i="21"/>
  <c r="QD13" i="21"/>
  <c r="RA8" i="21"/>
  <c r="RB8" i="21"/>
  <c r="CZ8" i="21"/>
  <c r="L8" i="21"/>
  <c r="M8" i="21" s="1"/>
  <c r="RE8" i="21"/>
  <c r="N8" i="21"/>
  <c r="DE8" i="21" s="1"/>
  <c r="RF8" i="21"/>
  <c r="J8" i="21"/>
  <c r="K8" i="21" s="1"/>
  <c r="RC8" i="21"/>
  <c r="QD8" i="21"/>
  <c r="DC26" i="19"/>
  <c r="RF19" i="19"/>
  <c r="RC19" i="19"/>
  <c r="N19" i="19"/>
  <c r="DE19" i="19" s="1"/>
  <c r="RB19" i="19"/>
  <c r="L19" i="19"/>
  <c r="M19" i="19" s="1"/>
  <c r="RA19" i="19"/>
  <c r="J19" i="19"/>
  <c r="CZ19" i="19"/>
  <c r="QD19" i="19"/>
  <c r="DC17" i="19"/>
  <c r="QA14" i="19"/>
  <c r="RB14" i="19"/>
  <c r="RA14" i="19"/>
  <c r="RE14" i="19"/>
  <c r="QZ14" i="19"/>
  <c r="CZ14" i="19"/>
  <c r="N14" i="19"/>
  <c r="DE14" i="19" s="1"/>
  <c r="L14" i="19"/>
  <c r="M14" i="19" s="1"/>
  <c r="RF14" i="19"/>
  <c r="J14" i="19"/>
  <c r="K14" i="19" s="1"/>
  <c r="P14" i="19"/>
  <c r="RC14" i="19"/>
  <c r="QD14" i="19"/>
  <c r="QA17" i="19"/>
  <c r="RE17" i="19"/>
  <c r="QZ17" i="19"/>
  <c r="QA26" i="19"/>
  <c r="RF26" i="19"/>
  <c r="P26" i="19"/>
  <c r="DF26" i="19" s="1"/>
  <c r="RB26" i="19"/>
  <c r="RA26" i="19"/>
  <c r="QZ26" i="19"/>
  <c r="L26" i="19"/>
  <c r="M26" i="19" s="1"/>
  <c r="N26" i="19"/>
  <c r="O26" i="19" s="1"/>
  <c r="J26" i="19"/>
  <c r="K26" i="19" s="1"/>
  <c r="CZ26" i="19"/>
  <c r="RC26" i="19"/>
  <c r="QD26" i="19"/>
  <c r="RB17" i="19"/>
  <c r="RA17" i="19"/>
  <c r="P17" i="19"/>
  <c r="DF17" i="19" s="1"/>
  <c r="CZ17" i="19"/>
  <c r="L17" i="19"/>
  <c r="M17" i="19" s="1"/>
  <c r="N17" i="19"/>
  <c r="DE17" i="19" s="1"/>
  <c r="RF17" i="19"/>
  <c r="J17" i="19"/>
  <c r="K17" i="19" s="1"/>
  <c r="RC17" i="19"/>
  <c r="QD17" i="19"/>
  <c r="QZ5" i="26"/>
  <c r="RE5" i="26"/>
  <c r="RF5" i="26"/>
  <c r="CZ5" i="26"/>
  <c r="RB5" i="26"/>
  <c r="P5" i="26"/>
  <c r="DF5" i="26" s="1"/>
  <c r="N5" i="26"/>
  <c r="DE5" i="26" s="1"/>
  <c r="L5" i="26"/>
  <c r="M5" i="26" s="1"/>
  <c r="RA5" i="26"/>
  <c r="J5" i="26"/>
  <c r="K5" i="26" s="1"/>
  <c r="RC5" i="26"/>
  <c r="QD5" i="26"/>
  <c r="E32" i="22" l="1"/>
  <c r="U32" i="22"/>
  <c r="E37" i="19"/>
  <c r="E24" i="19"/>
  <c r="T37" i="19"/>
  <c r="V30" i="22"/>
  <c r="H9" i="21"/>
  <c r="H21" i="21"/>
  <c r="A21" i="21" s="1" a="1"/>
  <c r="A21" i="21" s="1"/>
  <c r="H23" i="21"/>
  <c r="A23" i="21" s="1" a="1"/>
  <c r="A23" i="21" s="1"/>
  <c r="H35" i="19"/>
  <c r="A35" i="19" s="1" a="1"/>
  <c r="A35" i="19" s="1"/>
  <c r="H34" i="19"/>
  <c r="A34" i="19" s="1" a="1"/>
  <c r="A34" i="19" s="1"/>
  <c r="T24" i="19"/>
  <c r="T35" i="19"/>
  <c r="H17" i="27"/>
  <c r="A17" i="27" s="1" a="1"/>
  <c r="A17" i="27" s="1"/>
  <c r="H20" i="26"/>
  <c r="A20" i="26" s="1" a="1"/>
  <c r="A20" i="26" s="1"/>
  <c r="E30" i="22"/>
  <c r="T17" i="27"/>
  <c r="S17" i="27"/>
  <c r="E18" i="26"/>
  <c r="S18" i="26"/>
  <c r="E35" i="19"/>
  <c r="T19" i="27"/>
  <c r="E19" i="27"/>
  <c r="S11" i="27"/>
  <c r="T11" i="27"/>
  <c r="U26" i="22"/>
  <c r="V26" i="22"/>
  <c r="S16" i="27"/>
  <c r="T16" i="27"/>
  <c r="R21" i="21"/>
  <c r="E21" i="21" s="1"/>
  <c r="E31" i="19"/>
  <c r="S31" i="19"/>
  <c r="E23" i="22"/>
  <c r="V23" i="22"/>
  <c r="E25" i="22"/>
  <c r="V33" i="22"/>
  <c r="U33" i="22"/>
  <c r="V25" i="22"/>
  <c r="V27" i="22"/>
  <c r="U27" i="22"/>
  <c r="V31" i="22"/>
  <c r="U31" i="22"/>
  <c r="U9" i="22"/>
  <c r="V9" i="22"/>
  <c r="E9" i="22"/>
  <c r="V32" i="4"/>
  <c r="U32" i="4"/>
  <c r="E30" i="4"/>
  <c r="V30" i="4"/>
  <c r="E29" i="4"/>
  <c r="V29" i="4"/>
  <c r="R9" i="21"/>
  <c r="T9" i="21" s="1"/>
  <c r="T23" i="21"/>
  <c r="S23" i="21"/>
  <c r="E23" i="21"/>
  <c r="Q19" i="21"/>
  <c r="T10" i="21"/>
  <c r="S10" i="21"/>
  <c r="E10" i="21"/>
  <c r="RG19" i="21"/>
  <c r="RD14" i="19"/>
  <c r="Q19" i="19"/>
  <c r="Q26" i="19"/>
  <c r="DF22" i="21"/>
  <c r="M19" i="21"/>
  <c r="RD19" i="21"/>
  <c r="I13" i="21"/>
  <c r="RD22" i="21"/>
  <c r="RG22" i="21"/>
  <c r="I19" i="21"/>
  <c r="RG13" i="21"/>
  <c r="RG19" i="19"/>
  <c r="O19" i="19"/>
  <c r="DF8" i="21"/>
  <c r="DD8" i="21"/>
  <c r="RD8" i="21"/>
  <c r="RD13" i="21"/>
  <c r="O19" i="21"/>
  <c r="R19" i="21"/>
  <c r="Q13" i="21"/>
  <c r="I22" i="21"/>
  <c r="O22" i="21"/>
  <c r="DD22" i="21"/>
  <c r="I8" i="21"/>
  <c r="RG8" i="21"/>
  <c r="DD13" i="21"/>
  <c r="DE13" i="21"/>
  <c r="O8" i="21"/>
  <c r="DD19" i="19"/>
  <c r="R19" i="19" s="1"/>
  <c r="RD19" i="19"/>
  <c r="I19" i="19"/>
  <c r="K19" i="19"/>
  <c r="RG14" i="19"/>
  <c r="I17" i="19"/>
  <c r="RG26" i="19"/>
  <c r="O14" i="19"/>
  <c r="I14" i="19"/>
  <c r="DD14" i="19"/>
  <c r="Q14" i="19"/>
  <c r="DF14" i="19"/>
  <c r="DD17" i="19"/>
  <c r="R17" i="19" s="1"/>
  <c r="I26" i="19"/>
  <c r="RG17" i="19"/>
  <c r="DE26" i="19"/>
  <c r="RD26" i="19"/>
  <c r="DD26" i="19"/>
  <c r="RD17" i="19"/>
  <c r="Q17" i="19"/>
  <c r="O17" i="19"/>
  <c r="RG5" i="26"/>
  <c r="I5" i="26"/>
  <c r="RD5" i="26"/>
  <c r="DD5" i="26"/>
  <c r="R5" i="26" s="1"/>
  <c r="Q5" i="26"/>
  <c r="O5" i="26"/>
  <c r="H10" i="21" l="1"/>
  <c r="H13" i="21"/>
  <c r="A13" i="21" s="1" a="1"/>
  <c r="A13" i="21" s="1"/>
  <c r="H8" i="21"/>
  <c r="H22" i="21"/>
  <c r="A22" i="21" s="1" a="1"/>
  <c r="A22" i="21" s="1"/>
  <c r="H14" i="19"/>
  <c r="H5" i="26"/>
  <c r="T21" i="21"/>
  <c r="S21" i="21"/>
  <c r="E9" i="21"/>
  <c r="S9" i="21"/>
  <c r="R22" i="21"/>
  <c r="E22" i="21" s="1"/>
  <c r="R8" i="21"/>
  <c r="T8" i="21" s="1"/>
  <c r="R13" i="21"/>
  <c r="E13" i="21" s="1"/>
  <c r="T19" i="21"/>
  <c r="S19" i="21"/>
  <c r="E19" i="21"/>
  <c r="E19" i="19"/>
  <c r="T19" i="19"/>
  <c r="S19" i="19"/>
  <c r="E17" i="19"/>
  <c r="R14" i="19"/>
  <c r="T14" i="19" s="1"/>
  <c r="R26" i="19"/>
  <c r="E26" i="19" s="1"/>
  <c r="T17" i="19"/>
  <c r="S17" i="19"/>
  <c r="T5" i="26"/>
  <c r="S5" i="26"/>
  <c r="E5" i="26"/>
  <c r="H19" i="21" l="1"/>
  <c r="A19" i="21" s="1" a="1"/>
  <c r="A19" i="21" s="1"/>
  <c r="H17" i="19"/>
  <c r="H26" i="19"/>
  <c r="A26" i="19" s="1" a="1"/>
  <c r="A26" i="19" s="1"/>
  <c r="H19" i="19"/>
  <c r="E8" i="21"/>
  <c r="S22" i="21"/>
  <c r="T22" i="21"/>
  <c r="S8" i="21"/>
  <c r="S13" i="21"/>
  <c r="T13" i="21"/>
  <c r="S14" i="19"/>
  <c r="E14" i="19"/>
  <c r="T26" i="19"/>
  <c r="S26" i="19"/>
  <c r="CO7" i="22" l="1"/>
  <c r="CP7" i="22"/>
  <c r="CQ7" i="22"/>
  <c r="CR7" i="22"/>
  <c r="CS7" i="22"/>
  <c r="CT7" i="22"/>
  <c r="CV7" i="22"/>
  <c r="CW7" i="22"/>
  <c r="CX7" i="22"/>
  <c r="SF7" i="22"/>
  <c r="SG7" i="22"/>
  <c r="SH7" i="22"/>
  <c r="SI7" i="22"/>
  <c r="SJ7" i="22"/>
  <c r="SK7" i="22"/>
  <c r="SM7" i="22"/>
  <c r="SN7" i="22"/>
  <c r="SO7" i="22"/>
  <c r="SP7" i="22"/>
  <c r="SQ7" i="22"/>
  <c r="SR7" i="22"/>
  <c r="ST7" i="22"/>
  <c r="SU7" i="22"/>
  <c r="SV7" i="22"/>
  <c r="TJ7" i="22" s="1"/>
  <c r="SW7" i="22"/>
  <c r="TK7" i="22" s="1"/>
  <c r="SX7" i="22"/>
  <c r="SY7" i="22"/>
  <c r="SZ7" i="22"/>
  <c r="TA7" i="22"/>
  <c r="TM7" i="22" s="1"/>
  <c r="TB7" i="22"/>
  <c r="TN7" i="22" s="1"/>
  <c r="TC7" i="22"/>
  <c r="TD7" i="22"/>
  <c r="TE7" i="22"/>
  <c r="TF7" i="22"/>
  <c r="TQ7" i="22" s="1"/>
  <c r="TG7" i="22"/>
  <c r="TR7" i="22" s="1"/>
  <c r="TH7" i="22"/>
  <c r="CO5" i="22"/>
  <c r="CP5" i="22"/>
  <c r="CQ5" i="22"/>
  <c r="G5" i="22" s="1"/>
  <c r="CR5" i="22"/>
  <c r="CS5" i="22"/>
  <c r="CT5" i="22"/>
  <c r="CV5" i="22"/>
  <c r="CW5" i="22"/>
  <c r="CX5" i="22"/>
  <c r="SF5" i="22"/>
  <c r="SG5" i="22"/>
  <c r="SH5" i="22"/>
  <c r="SI5" i="22"/>
  <c r="SJ5" i="22"/>
  <c r="SK5" i="22"/>
  <c r="SM5" i="22"/>
  <c r="SN5" i="22"/>
  <c r="SO5" i="22"/>
  <c r="SP5" i="22"/>
  <c r="SQ5" i="22"/>
  <c r="SR5" i="22"/>
  <c r="ST5" i="22"/>
  <c r="SU5" i="22"/>
  <c r="SV5" i="22"/>
  <c r="TJ5" i="22" s="1"/>
  <c r="SW5" i="22"/>
  <c r="TK5" i="22" s="1"/>
  <c r="SX5" i="22"/>
  <c r="SY5" i="22"/>
  <c r="SZ5" i="22"/>
  <c r="TA5" i="22"/>
  <c r="TM5" i="22" s="1"/>
  <c r="TB5" i="22"/>
  <c r="TN5" i="22" s="1"/>
  <c r="TC5" i="22"/>
  <c r="TD5" i="22"/>
  <c r="TE5" i="22"/>
  <c r="TF5" i="22"/>
  <c r="TQ5" i="22" s="1"/>
  <c r="TG5" i="22"/>
  <c r="TR5" i="22" s="1"/>
  <c r="TH5" i="22"/>
  <c r="CO6" i="4"/>
  <c r="CP6" i="4"/>
  <c r="CQ6" i="4"/>
  <c r="CR6" i="4"/>
  <c r="CS6" i="4"/>
  <c r="CT6" i="4"/>
  <c r="CV6" i="4"/>
  <c r="CW6" i="4"/>
  <c r="CX6" i="4"/>
  <c r="DV6" i="4"/>
  <c r="DW6" i="4"/>
  <c r="DX6" i="4"/>
  <c r="DY6" i="4"/>
  <c r="DZ6" i="4"/>
  <c r="EA6" i="4"/>
  <c r="EC6" i="4"/>
  <c r="ED6" i="4"/>
  <c r="EE6" i="4"/>
  <c r="EF6" i="4"/>
  <c r="EG6" i="4"/>
  <c r="EH6" i="4"/>
  <c r="FD6" i="4"/>
  <c r="FE6" i="4"/>
  <c r="FF6" i="4"/>
  <c r="FG6" i="4"/>
  <c r="FH6" i="4"/>
  <c r="FI6" i="4"/>
  <c r="FK6" i="4"/>
  <c r="FL6" i="4"/>
  <c r="FM6" i="4"/>
  <c r="FN6" i="4"/>
  <c r="FO6" i="4"/>
  <c r="FP6" i="4"/>
  <c r="GL6" i="4"/>
  <c r="GM6" i="4"/>
  <c r="GN6" i="4"/>
  <c r="GO6" i="4"/>
  <c r="GP6" i="4"/>
  <c r="GQ6" i="4"/>
  <c r="GS6" i="4"/>
  <c r="GT6" i="4"/>
  <c r="GU6" i="4"/>
  <c r="GV6" i="4"/>
  <c r="GW6" i="4"/>
  <c r="GX6" i="4"/>
  <c r="HT6" i="4"/>
  <c r="HU6" i="4"/>
  <c r="HV6" i="4"/>
  <c r="HW6" i="4"/>
  <c r="HX6" i="4"/>
  <c r="HY6" i="4"/>
  <c r="IA6" i="4"/>
  <c r="IB6" i="4"/>
  <c r="IC6" i="4"/>
  <c r="ID6" i="4"/>
  <c r="IE6" i="4"/>
  <c r="IF6" i="4"/>
  <c r="JB6" i="4"/>
  <c r="JC6" i="4"/>
  <c r="JD6" i="4"/>
  <c r="JE6" i="4"/>
  <c r="JF6" i="4"/>
  <c r="JG6" i="4"/>
  <c r="JI6" i="4"/>
  <c r="JJ6" i="4"/>
  <c r="JK6" i="4"/>
  <c r="JL6" i="4"/>
  <c r="JM6" i="4"/>
  <c r="JN6" i="4"/>
  <c r="KJ6" i="4"/>
  <c r="KK6" i="4"/>
  <c r="KL6" i="4"/>
  <c r="KM6" i="4"/>
  <c r="KN6" i="4"/>
  <c r="KO6" i="4"/>
  <c r="KQ6" i="4"/>
  <c r="KR6" i="4"/>
  <c r="KS6" i="4"/>
  <c r="KT6" i="4"/>
  <c r="KU6" i="4"/>
  <c r="KV6" i="4"/>
  <c r="LR6" i="4"/>
  <c r="LS6" i="4"/>
  <c r="LT6" i="4"/>
  <c r="LU6" i="4"/>
  <c r="LV6" i="4"/>
  <c r="LW6" i="4"/>
  <c r="LY6" i="4"/>
  <c r="LZ6" i="4"/>
  <c r="MA6" i="4"/>
  <c r="MB6" i="4"/>
  <c r="MC6" i="4"/>
  <c r="MD6" i="4"/>
  <c r="MZ6" i="4"/>
  <c r="NA6" i="4"/>
  <c r="NB6" i="4"/>
  <c r="NC6" i="4"/>
  <c r="ND6" i="4"/>
  <c r="NE6" i="4"/>
  <c r="NG6" i="4"/>
  <c r="NH6" i="4"/>
  <c r="NI6" i="4"/>
  <c r="NJ6" i="4"/>
  <c r="NK6" i="4"/>
  <c r="NL6" i="4"/>
  <c r="OH6" i="4"/>
  <c r="OI6" i="4"/>
  <c r="OJ6" i="4"/>
  <c r="OK6" i="4"/>
  <c r="OL6" i="4"/>
  <c r="OM6" i="4"/>
  <c r="OO6" i="4"/>
  <c r="OP6" i="4"/>
  <c r="OQ6" i="4"/>
  <c r="OR6" i="4"/>
  <c r="OS6" i="4"/>
  <c r="OT6" i="4"/>
  <c r="PP6" i="4"/>
  <c r="PQ6" i="4"/>
  <c r="PR6" i="4"/>
  <c r="PS6" i="4"/>
  <c r="PT6" i="4"/>
  <c r="PU6" i="4"/>
  <c r="PW6" i="4"/>
  <c r="PX6" i="4"/>
  <c r="PY6" i="4"/>
  <c r="PZ6" i="4"/>
  <c r="QA6" i="4"/>
  <c r="QB6" i="4"/>
  <c r="QX6" i="4"/>
  <c r="QY6" i="4"/>
  <c r="QZ6" i="4"/>
  <c r="RA6" i="4"/>
  <c r="RB6" i="4"/>
  <c r="RC6" i="4"/>
  <c r="RE6" i="4"/>
  <c r="RF6" i="4"/>
  <c r="RG6" i="4"/>
  <c r="RH6" i="4"/>
  <c r="RI6" i="4"/>
  <c r="RJ6" i="4"/>
  <c r="SF6" i="4"/>
  <c r="SG6" i="4"/>
  <c r="SH6" i="4"/>
  <c r="SI6" i="4"/>
  <c r="SJ6" i="4"/>
  <c r="SK6" i="4"/>
  <c r="SM6" i="4"/>
  <c r="SN6" i="4"/>
  <c r="SO6" i="4"/>
  <c r="SP6" i="4"/>
  <c r="SQ6" i="4"/>
  <c r="SR6" i="4"/>
  <c r="ST6" i="4"/>
  <c r="SU6" i="4"/>
  <c r="SV6" i="4"/>
  <c r="TJ6" i="4" s="1"/>
  <c r="SW6" i="4"/>
  <c r="TK6" i="4" s="1"/>
  <c r="SX6" i="4"/>
  <c r="SY6" i="4"/>
  <c r="SZ6" i="4"/>
  <c r="TA6" i="4"/>
  <c r="TM6" i="4" s="1"/>
  <c r="TB6" i="4"/>
  <c r="TN6" i="4" s="1"/>
  <c r="TC6" i="4"/>
  <c r="TD6" i="4"/>
  <c r="TE6" i="4"/>
  <c r="TF6" i="4"/>
  <c r="TQ6" i="4" s="1"/>
  <c r="TG6" i="4"/>
  <c r="TR6" i="4" s="1"/>
  <c r="TH6" i="4"/>
  <c r="F5" i="22" l="1"/>
  <c r="G7" i="22"/>
  <c r="F7" i="22"/>
  <c r="G6" i="4"/>
  <c r="F6" i="4"/>
  <c r="N5" i="22"/>
  <c r="O5" i="22" s="1"/>
  <c r="N7" i="22"/>
  <c r="O7" i="22" s="1"/>
  <c r="CU6" i="4"/>
  <c r="CY6" i="4" s="1"/>
  <c r="SL7" i="22"/>
  <c r="SS7" i="22" s="1"/>
  <c r="CU7" i="22"/>
  <c r="CY7" i="22" s="1"/>
  <c r="CU5" i="22"/>
  <c r="CY5" i="22" s="1"/>
  <c r="SL5" i="22"/>
  <c r="SS5" i="22" s="1"/>
  <c r="HZ6" i="4"/>
  <c r="IG6" i="4" s="1"/>
  <c r="SL6" i="4"/>
  <c r="SS6" i="4" s="1"/>
  <c r="NF6" i="4"/>
  <c r="NM6" i="4" s="1"/>
  <c r="RD6" i="4"/>
  <c r="RK6" i="4" s="1"/>
  <c r="LX6" i="4"/>
  <c r="ME6" i="4" s="1"/>
  <c r="JH6" i="4"/>
  <c r="JO6" i="4" s="1"/>
  <c r="GR6" i="4"/>
  <c r="GY6" i="4" s="1"/>
  <c r="EB6" i="4"/>
  <c r="EI6" i="4" s="1"/>
  <c r="TO7" i="22"/>
  <c r="TL7" i="22"/>
  <c r="TS7" i="22"/>
  <c r="I7" i="22"/>
  <c r="L7" i="22"/>
  <c r="M7" i="22" s="1"/>
  <c r="R7" i="22"/>
  <c r="S7" i="22" s="1"/>
  <c r="J7" i="22"/>
  <c r="P7" i="22"/>
  <c r="Q7" i="22" s="1"/>
  <c r="TL5" i="22"/>
  <c r="TS5" i="22"/>
  <c r="TO5" i="22"/>
  <c r="L5" i="22"/>
  <c r="M5" i="22" s="1"/>
  <c r="R5" i="22"/>
  <c r="S5" i="22" s="1"/>
  <c r="J5" i="22"/>
  <c r="I5" i="22"/>
  <c r="P5" i="22"/>
  <c r="Q5" i="22" s="1"/>
  <c r="PV6" i="4"/>
  <c r="QC6" i="4" s="1"/>
  <c r="ON6" i="4"/>
  <c r="OU6" i="4" s="1"/>
  <c r="KP6" i="4"/>
  <c r="KW6" i="4" s="1"/>
  <c r="FJ6" i="4"/>
  <c r="FQ6" i="4" s="1"/>
  <c r="TO6" i="4"/>
  <c r="TL6" i="4"/>
  <c r="TS6" i="4"/>
  <c r="L6" i="4"/>
  <c r="M6" i="4" s="1"/>
  <c r="R6" i="4"/>
  <c r="S6" i="4" s="1"/>
  <c r="J6" i="4"/>
  <c r="I6" i="4"/>
  <c r="P6" i="4"/>
  <c r="Q6" i="4" s="1"/>
  <c r="N6" i="4"/>
  <c r="H5" i="22" l="1"/>
  <c r="H7" i="22"/>
  <c r="H6" i="4"/>
  <c r="K5" i="22"/>
  <c r="K7" i="22"/>
  <c r="TP6" i="4"/>
  <c r="TT6" i="4" s="1"/>
  <c r="K6" i="4"/>
  <c r="TP7" i="22"/>
  <c r="TT7" i="22" s="1"/>
  <c r="TP5" i="22"/>
  <c r="TT5" i="22" s="1"/>
  <c r="DA7" i="22"/>
  <c r="CZ7" i="22"/>
  <c r="DA5" i="22"/>
  <c r="CZ5" i="22"/>
  <c r="CZ6" i="4"/>
  <c r="O6" i="4"/>
  <c r="DA6" i="4"/>
  <c r="T6" i="4" l="1"/>
  <c r="E6" i="4" s="1"/>
  <c r="T7" i="22"/>
  <c r="U7" i="22" s="1"/>
  <c r="T5" i="22"/>
  <c r="E5" i="22" s="1"/>
  <c r="V7" i="22" l="1"/>
  <c r="V5" i="22"/>
  <c r="E7" i="22"/>
  <c r="U5" i="22"/>
  <c r="U6" i="4"/>
  <c r="V6" i="4"/>
  <c r="CV10" i="27"/>
  <c r="CW10" i="27"/>
  <c r="G10" i="27" s="1"/>
  <c r="CX10" i="27"/>
  <c r="CY10" i="27"/>
  <c r="DA10" i="27"/>
  <c r="DB10" i="27"/>
  <c r="PW10" i="27"/>
  <c r="PX10" i="27"/>
  <c r="PY10" i="27"/>
  <c r="PZ10" i="27"/>
  <c r="QB10" i="27"/>
  <c r="QC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CV7" i="27"/>
  <c r="CW7" i="27"/>
  <c r="G7" i="27" s="1"/>
  <c r="CX7" i="27"/>
  <c r="CY7" i="27"/>
  <c r="DA7" i="27"/>
  <c r="DB7" i="27"/>
  <c r="PW7" i="27"/>
  <c r="PX7" i="27"/>
  <c r="PY7" i="27"/>
  <c r="PZ7" i="27"/>
  <c r="QB7" i="27"/>
  <c r="QC7" i="27"/>
  <c r="QE7" i="27"/>
  <c r="QF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QX7" i="27"/>
  <c r="F7" i="27" l="1"/>
  <c r="F10" i="27"/>
  <c r="DC10" i="27"/>
  <c r="QA10" i="27"/>
  <c r="DC7" i="27"/>
  <c r="QZ10" i="27"/>
  <c r="RE7" i="27"/>
  <c r="QZ7" i="27"/>
  <c r="N10" i="27"/>
  <c r="DE10" i="27" s="1"/>
  <c r="QA7" i="27"/>
  <c r="RB10" i="27"/>
  <c r="RA10" i="27"/>
  <c r="P10" i="27"/>
  <c r="DF10" i="27" s="1"/>
  <c r="RE10" i="27"/>
  <c r="CZ10" i="27"/>
  <c r="L10" i="27"/>
  <c r="DD10" i="27" s="1"/>
  <c r="RF10" i="27"/>
  <c r="J10" i="27"/>
  <c r="K10" i="27" s="1"/>
  <c r="RC10" i="27"/>
  <c r="QD10" i="27"/>
  <c r="P7" i="27"/>
  <c r="Q7" i="27" s="1"/>
  <c r="RA7" i="27"/>
  <c r="RB7" i="27"/>
  <c r="CZ7" i="27"/>
  <c r="L7" i="27"/>
  <c r="M7" i="27" s="1"/>
  <c r="N7" i="27"/>
  <c r="DE7" i="27" s="1"/>
  <c r="RF7" i="27"/>
  <c r="J7" i="27"/>
  <c r="K7" i="27" s="1"/>
  <c r="RC7" i="27"/>
  <c r="QD7" i="27"/>
  <c r="O10" i="27" l="1"/>
  <c r="RD10" i="27"/>
  <c r="DF7" i="27"/>
  <c r="RD7" i="27"/>
  <c r="Q10" i="27"/>
  <c r="RG10" i="27"/>
  <c r="I10" i="27"/>
  <c r="RG7" i="27"/>
  <c r="M10" i="27"/>
  <c r="R10" i="27"/>
  <c r="O7" i="27"/>
  <c r="DD7" i="27"/>
  <c r="I7" i="27"/>
  <c r="H10" i="27" l="1"/>
  <c r="R7" i="27"/>
  <c r="T7" i="27" s="1"/>
  <c r="T10" i="27"/>
  <c r="S10" i="27"/>
  <c r="E10" i="27"/>
  <c r="H7" i="27" l="1"/>
  <c r="E7" i="27"/>
  <c r="S7" i="27"/>
  <c r="CV18" i="27"/>
  <c r="CW18" i="27"/>
  <c r="CX18" i="27"/>
  <c r="CY18" i="27"/>
  <c r="DA18" i="27"/>
  <c r="DB18" i="27"/>
  <c r="PW18" i="27"/>
  <c r="PX18" i="27"/>
  <c r="PY18" i="27"/>
  <c r="PZ18" i="27"/>
  <c r="QB18" i="27"/>
  <c r="QC18" i="27"/>
  <c r="QE18" i="27"/>
  <c r="QF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QX18" i="27"/>
  <c r="CV11" i="26"/>
  <c r="CW11" i="26"/>
  <c r="CX11" i="26"/>
  <c r="CY11" i="26"/>
  <c r="DA11" i="26"/>
  <c r="DB11" i="26"/>
  <c r="PW11" i="26"/>
  <c r="PX11" i="26"/>
  <c r="PY11" i="26"/>
  <c r="PZ11" i="26"/>
  <c r="QB11" i="26"/>
  <c r="QC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CV14" i="26"/>
  <c r="CW14" i="26"/>
  <c r="CX14" i="26"/>
  <c r="CY14" i="26"/>
  <c r="DA14" i="26"/>
  <c r="DB14" i="26"/>
  <c r="PW14" i="26"/>
  <c r="PX14" i="26"/>
  <c r="PY14" i="26"/>
  <c r="PZ14" i="26"/>
  <c r="QB14" i="26"/>
  <c r="QC14" i="26"/>
  <c r="QE14" i="26"/>
  <c r="QF14" i="26"/>
  <c r="QG14" i="26"/>
  <c r="QH14" i="26"/>
  <c r="QI14" i="26"/>
  <c r="QJ14" i="26"/>
  <c r="QK14" i="26"/>
  <c r="QL14" i="26"/>
  <c r="QM14" i="26"/>
  <c r="QN14" i="26"/>
  <c r="QO14" i="26"/>
  <c r="QP14" i="26"/>
  <c r="QQ14" i="26"/>
  <c r="QR14" i="26"/>
  <c r="QS14" i="26"/>
  <c r="QT14" i="26"/>
  <c r="QU14" i="26"/>
  <c r="QV14" i="26"/>
  <c r="QW14" i="26"/>
  <c r="QX14" i="26"/>
  <c r="CO19" i="4"/>
  <c r="CP19" i="4"/>
  <c r="CQ19" i="4"/>
  <c r="CR19" i="4"/>
  <c r="CS19" i="4"/>
  <c r="CT19" i="4"/>
  <c r="CV19" i="4"/>
  <c r="CW19" i="4"/>
  <c r="CX19" i="4"/>
  <c r="DV19" i="4"/>
  <c r="DW19" i="4"/>
  <c r="DX19" i="4"/>
  <c r="DY19" i="4"/>
  <c r="DZ19" i="4"/>
  <c r="EA19" i="4"/>
  <c r="EC19" i="4"/>
  <c r="ED19" i="4"/>
  <c r="EE19" i="4"/>
  <c r="EF19" i="4"/>
  <c r="EG19" i="4"/>
  <c r="EH19" i="4"/>
  <c r="FD19" i="4"/>
  <c r="FE19" i="4"/>
  <c r="FF19" i="4"/>
  <c r="FG19" i="4"/>
  <c r="FH19" i="4"/>
  <c r="FI19" i="4"/>
  <c r="FK19" i="4"/>
  <c r="FL19" i="4"/>
  <c r="FM19" i="4"/>
  <c r="FN19" i="4"/>
  <c r="FO19" i="4"/>
  <c r="FP19" i="4"/>
  <c r="GL19" i="4"/>
  <c r="GM19" i="4"/>
  <c r="GN19" i="4"/>
  <c r="GO19" i="4"/>
  <c r="GP19" i="4"/>
  <c r="GQ19" i="4"/>
  <c r="GS19" i="4"/>
  <c r="GT19" i="4"/>
  <c r="GU19" i="4"/>
  <c r="GV19" i="4"/>
  <c r="GW19" i="4"/>
  <c r="GX19" i="4"/>
  <c r="HT19" i="4"/>
  <c r="HU19" i="4"/>
  <c r="HV19" i="4"/>
  <c r="HW19" i="4"/>
  <c r="HX19" i="4"/>
  <c r="HY19" i="4"/>
  <c r="IA19" i="4"/>
  <c r="IB19" i="4"/>
  <c r="IC19" i="4"/>
  <c r="ID19" i="4"/>
  <c r="IE19" i="4"/>
  <c r="IF19" i="4"/>
  <c r="JB19" i="4"/>
  <c r="JC19" i="4"/>
  <c r="JD19" i="4"/>
  <c r="JE19" i="4"/>
  <c r="JF19" i="4"/>
  <c r="JG19" i="4"/>
  <c r="JI19" i="4"/>
  <c r="JJ19" i="4"/>
  <c r="JK19" i="4"/>
  <c r="JL19" i="4"/>
  <c r="JM19" i="4"/>
  <c r="JN19" i="4"/>
  <c r="KJ19" i="4"/>
  <c r="KK19" i="4"/>
  <c r="KL19" i="4"/>
  <c r="KM19" i="4"/>
  <c r="KN19" i="4"/>
  <c r="KO19" i="4"/>
  <c r="KQ19" i="4"/>
  <c r="KR19" i="4"/>
  <c r="KS19" i="4"/>
  <c r="KT19" i="4"/>
  <c r="KU19" i="4"/>
  <c r="KV19" i="4"/>
  <c r="LR19" i="4"/>
  <c r="LS19" i="4"/>
  <c r="LT19" i="4"/>
  <c r="LU19" i="4"/>
  <c r="LV19" i="4"/>
  <c r="LW19" i="4"/>
  <c r="LY19" i="4"/>
  <c r="LZ19" i="4"/>
  <c r="MA19" i="4"/>
  <c r="MB19" i="4"/>
  <c r="MC19" i="4"/>
  <c r="MD19" i="4"/>
  <c r="MZ19" i="4"/>
  <c r="NA19" i="4"/>
  <c r="NB19" i="4"/>
  <c r="NC19" i="4"/>
  <c r="ND19" i="4"/>
  <c r="NE19" i="4"/>
  <c r="NG19" i="4"/>
  <c r="NH19" i="4"/>
  <c r="NI19" i="4"/>
  <c r="NJ19" i="4"/>
  <c r="NK19" i="4"/>
  <c r="NL19" i="4"/>
  <c r="OH19" i="4"/>
  <c r="OI19" i="4"/>
  <c r="OJ19" i="4"/>
  <c r="OK19" i="4"/>
  <c r="OL19" i="4"/>
  <c r="OM19" i="4"/>
  <c r="OO19" i="4"/>
  <c r="OP19" i="4"/>
  <c r="OQ19" i="4"/>
  <c r="OR19" i="4"/>
  <c r="OS19" i="4"/>
  <c r="OT19" i="4"/>
  <c r="PP19" i="4"/>
  <c r="PQ19" i="4"/>
  <c r="PR19" i="4"/>
  <c r="PS19" i="4"/>
  <c r="PT19" i="4"/>
  <c r="PU19" i="4"/>
  <c r="PW19" i="4"/>
  <c r="PX19" i="4"/>
  <c r="PY19" i="4"/>
  <c r="PZ19" i="4"/>
  <c r="QA19" i="4"/>
  <c r="QB19" i="4"/>
  <c r="QX19" i="4"/>
  <c r="QY19" i="4"/>
  <c r="QZ19" i="4"/>
  <c r="RA19" i="4"/>
  <c r="RB19" i="4"/>
  <c r="RC19" i="4"/>
  <c r="RE19" i="4"/>
  <c r="RF19" i="4"/>
  <c r="RG19" i="4"/>
  <c r="RH19" i="4"/>
  <c r="RI19" i="4"/>
  <c r="RJ19" i="4"/>
  <c r="SF19" i="4"/>
  <c r="SG19" i="4"/>
  <c r="SH19" i="4"/>
  <c r="SI19" i="4"/>
  <c r="SJ19" i="4"/>
  <c r="SK19" i="4"/>
  <c r="SM19" i="4"/>
  <c r="SN19" i="4"/>
  <c r="SO19" i="4"/>
  <c r="SP19" i="4"/>
  <c r="SQ19" i="4"/>
  <c r="SR19" i="4"/>
  <c r="ST19" i="4"/>
  <c r="SU19" i="4"/>
  <c r="SV19" i="4"/>
  <c r="TJ19" i="4" s="1"/>
  <c r="SW19" i="4"/>
  <c r="TK19" i="4" s="1"/>
  <c r="SX19" i="4"/>
  <c r="SY19" i="4"/>
  <c r="SZ19" i="4"/>
  <c r="TA19" i="4"/>
  <c r="TM19" i="4" s="1"/>
  <c r="TB19" i="4"/>
  <c r="TN19" i="4" s="1"/>
  <c r="TC19" i="4"/>
  <c r="TD19" i="4"/>
  <c r="TE19" i="4"/>
  <c r="TF19" i="4"/>
  <c r="TG19" i="4"/>
  <c r="TR19" i="4" s="1"/>
  <c r="TH19" i="4"/>
  <c r="CO27" i="4"/>
  <c r="CP27" i="4"/>
  <c r="CQ27" i="4"/>
  <c r="CR27" i="4"/>
  <c r="CS27" i="4"/>
  <c r="CT27" i="4"/>
  <c r="CV27" i="4"/>
  <c r="CW27" i="4"/>
  <c r="CX27" i="4"/>
  <c r="DV27" i="4"/>
  <c r="DW27" i="4"/>
  <c r="DX27" i="4"/>
  <c r="DY27" i="4"/>
  <c r="DZ27" i="4"/>
  <c r="EA27" i="4"/>
  <c r="EC27" i="4"/>
  <c r="ED27" i="4"/>
  <c r="EE27" i="4"/>
  <c r="EF27" i="4"/>
  <c r="EG27" i="4"/>
  <c r="EH27" i="4"/>
  <c r="FD27" i="4"/>
  <c r="FE27" i="4"/>
  <c r="FF27" i="4"/>
  <c r="FG27" i="4"/>
  <c r="FH27" i="4"/>
  <c r="FI27" i="4"/>
  <c r="FK27" i="4"/>
  <c r="FL27" i="4"/>
  <c r="FM27" i="4"/>
  <c r="FN27" i="4"/>
  <c r="FO27" i="4"/>
  <c r="FP27" i="4"/>
  <c r="GL27" i="4"/>
  <c r="GM27" i="4"/>
  <c r="GN27" i="4"/>
  <c r="GO27" i="4"/>
  <c r="GP27" i="4"/>
  <c r="GQ27" i="4"/>
  <c r="GS27" i="4"/>
  <c r="GT27" i="4"/>
  <c r="GU27" i="4"/>
  <c r="GV27" i="4"/>
  <c r="GW27" i="4"/>
  <c r="GX27" i="4"/>
  <c r="HT27" i="4"/>
  <c r="HU27" i="4"/>
  <c r="HV27" i="4"/>
  <c r="HW27" i="4"/>
  <c r="HX27" i="4"/>
  <c r="HY27" i="4"/>
  <c r="IA27" i="4"/>
  <c r="IB27" i="4"/>
  <c r="IC27" i="4"/>
  <c r="ID27" i="4"/>
  <c r="IE27" i="4"/>
  <c r="IF27" i="4"/>
  <c r="JB27" i="4"/>
  <c r="JC27" i="4"/>
  <c r="JD27" i="4"/>
  <c r="JE27" i="4"/>
  <c r="JF27" i="4"/>
  <c r="JG27" i="4"/>
  <c r="JI27" i="4"/>
  <c r="JJ27" i="4"/>
  <c r="JK27" i="4"/>
  <c r="JL27" i="4"/>
  <c r="JM27" i="4"/>
  <c r="JN27" i="4"/>
  <c r="KJ27" i="4"/>
  <c r="KK27" i="4"/>
  <c r="KL27" i="4"/>
  <c r="KM27" i="4"/>
  <c r="KN27" i="4"/>
  <c r="KO27" i="4"/>
  <c r="KQ27" i="4"/>
  <c r="KR27" i="4"/>
  <c r="KS27" i="4"/>
  <c r="KT27" i="4"/>
  <c r="KU27" i="4"/>
  <c r="KV27" i="4"/>
  <c r="LR27" i="4"/>
  <c r="LS27" i="4"/>
  <c r="LT27" i="4"/>
  <c r="LU27" i="4"/>
  <c r="LV27" i="4"/>
  <c r="LW27" i="4"/>
  <c r="LY27" i="4"/>
  <c r="LZ27" i="4"/>
  <c r="MA27" i="4"/>
  <c r="MB27" i="4"/>
  <c r="MC27" i="4"/>
  <c r="MD27" i="4"/>
  <c r="MZ27" i="4"/>
  <c r="NA27" i="4"/>
  <c r="NB27" i="4"/>
  <c r="NC27" i="4"/>
  <c r="ND27" i="4"/>
  <c r="NE27" i="4"/>
  <c r="NG27" i="4"/>
  <c r="NH27" i="4"/>
  <c r="NI27" i="4"/>
  <c r="NJ27" i="4"/>
  <c r="NK27" i="4"/>
  <c r="NL27" i="4"/>
  <c r="OH27" i="4"/>
  <c r="OI27" i="4"/>
  <c r="OJ27" i="4"/>
  <c r="OK27" i="4"/>
  <c r="OL27" i="4"/>
  <c r="OM27" i="4"/>
  <c r="OO27" i="4"/>
  <c r="OP27" i="4"/>
  <c r="OQ27" i="4"/>
  <c r="OR27" i="4"/>
  <c r="OS27" i="4"/>
  <c r="OT27" i="4"/>
  <c r="PP27" i="4"/>
  <c r="PQ27" i="4"/>
  <c r="PR27" i="4"/>
  <c r="PS27" i="4"/>
  <c r="PT27" i="4"/>
  <c r="PU27" i="4"/>
  <c r="PW27" i="4"/>
  <c r="PX27" i="4"/>
  <c r="PY27" i="4"/>
  <c r="PZ27" i="4"/>
  <c r="QA27" i="4"/>
  <c r="QB27" i="4"/>
  <c r="QX27" i="4"/>
  <c r="QY27" i="4"/>
  <c r="QZ27" i="4"/>
  <c r="RA27" i="4"/>
  <c r="RB27" i="4"/>
  <c r="RC27" i="4"/>
  <c r="RE27" i="4"/>
  <c r="RF27" i="4"/>
  <c r="RG27" i="4"/>
  <c r="RH27" i="4"/>
  <c r="RI27" i="4"/>
  <c r="RJ27" i="4"/>
  <c r="SF27" i="4"/>
  <c r="SG27" i="4"/>
  <c r="SH27" i="4"/>
  <c r="SI27" i="4"/>
  <c r="SJ27" i="4"/>
  <c r="SK27" i="4"/>
  <c r="SM27" i="4"/>
  <c r="SN27" i="4"/>
  <c r="SO27" i="4"/>
  <c r="SP27" i="4"/>
  <c r="SQ27" i="4"/>
  <c r="SR27" i="4"/>
  <c r="ST27" i="4"/>
  <c r="SU27" i="4"/>
  <c r="SV27" i="4"/>
  <c r="TJ27" i="4" s="1"/>
  <c r="SW27" i="4"/>
  <c r="TK27" i="4" s="1"/>
  <c r="SX27" i="4"/>
  <c r="SY27" i="4"/>
  <c r="SZ27" i="4"/>
  <c r="TA27" i="4"/>
  <c r="TM27" i="4" s="1"/>
  <c r="TB27" i="4"/>
  <c r="TN27" i="4" s="1"/>
  <c r="TC27" i="4"/>
  <c r="TD27" i="4"/>
  <c r="TE27" i="4"/>
  <c r="TF27" i="4"/>
  <c r="TG27" i="4"/>
  <c r="TR27" i="4" s="1"/>
  <c r="TH27" i="4"/>
  <c r="CO24" i="4"/>
  <c r="CP24" i="4"/>
  <c r="CQ24" i="4"/>
  <c r="CR24" i="4"/>
  <c r="CS24" i="4"/>
  <c r="CT24" i="4"/>
  <c r="CV24" i="4"/>
  <c r="CW24" i="4"/>
  <c r="CX24" i="4"/>
  <c r="DV24" i="4"/>
  <c r="DW24" i="4"/>
  <c r="DX24" i="4"/>
  <c r="DY24" i="4"/>
  <c r="DZ24" i="4"/>
  <c r="EA24" i="4"/>
  <c r="EC24" i="4"/>
  <c r="ED24" i="4"/>
  <c r="EE24" i="4"/>
  <c r="EF24" i="4"/>
  <c r="EG24" i="4"/>
  <c r="EH24" i="4"/>
  <c r="FD24" i="4"/>
  <c r="FE24" i="4"/>
  <c r="FF24" i="4"/>
  <c r="FG24" i="4"/>
  <c r="FH24" i="4"/>
  <c r="FI24" i="4"/>
  <c r="FK24" i="4"/>
  <c r="FL24" i="4"/>
  <c r="FM24" i="4"/>
  <c r="FN24" i="4"/>
  <c r="FO24" i="4"/>
  <c r="FP24" i="4"/>
  <c r="GL24" i="4"/>
  <c r="GM24" i="4"/>
  <c r="GN24" i="4"/>
  <c r="GO24" i="4"/>
  <c r="GP24" i="4"/>
  <c r="GQ24" i="4"/>
  <c r="GS24" i="4"/>
  <c r="GT24" i="4"/>
  <c r="GU24" i="4"/>
  <c r="GV24" i="4"/>
  <c r="GW24" i="4"/>
  <c r="GX24" i="4"/>
  <c r="HT24" i="4"/>
  <c r="HU24" i="4"/>
  <c r="HV24" i="4"/>
  <c r="HW24" i="4"/>
  <c r="HX24" i="4"/>
  <c r="HY24" i="4"/>
  <c r="IA24" i="4"/>
  <c r="IB24" i="4"/>
  <c r="IC24" i="4"/>
  <c r="ID24" i="4"/>
  <c r="IE24" i="4"/>
  <c r="IF24" i="4"/>
  <c r="JB24" i="4"/>
  <c r="JC24" i="4"/>
  <c r="JD24" i="4"/>
  <c r="JE24" i="4"/>
  <c r="JF24" i="4"/>
  <c r="JG24" i="4"/>
  <c r="JI24" i="4"/>
  <c r="JJ24" i="4"/>
  <c r="JK24" i="4"/>
  <c r="JL24" i="4"/>
  <c r="JM24" i="4"/>
  <c r="JN24" i="4"/>
  <c r="KJ24" i="4"/>
  <c r="KK24" i="4"/>
  <c r="KL24" i="4"/>
  <c r="KM24" i="4"/>
  <c r="KN24" i="4"/>
  <c r="KO24" i="4"/>
  <c r="KQ24" i="4"/>
  <c r="KR24" i="4"/>
  <c r="KS24" i="4"/>
  <c r="KT24" i="4"/>
  <c r="KU24" i="4"/>
  <c r="KV24" i="4"/>
  <c r="LR24" i="4"/>
  <c r="LS24" i="4"/>
  <c r="LT24" i="4"/>
  <c r="LU24" i="4"/>
  <c r="LV24" i="4"/>
  <c r="LW24" i="4"/>
  <c r="LY24" i="4"/>
  <c r="LZ24" i="4"/>
  <c r="MA24" i="4"/>
  <c r="MB24" i="4"/>
  <c r="MC24" i="4"/>
  <c r="MD24" i="4"/>
  <c r="MZ24" i="4"/>
  <c r="NA24" i="4"/>
  <c r="NB24" i="4"/>
  <c r="NC24" i="4"/>
  <c r="ND24" i="4"/>
  <c r="NE24" i="4"/>
  <c r="NG24" i="4"/>
  <c r="NH24" i="4"/>
  <c r="NI24" i="4"/>
  <c r="NJ24" i="4"/>
  <c r="NK24" i="4"/>
  <c r="NL24" i="4"/>
  <c r="OH24" i="4"/>
  <c r="OI24" i="4"/>
  <c r="OJ24" i="4"/>
  <c r="OK24" i="4"/>
  <c r="OL24" i="4"/>
  <c r="OM24" i="4"/>
  <c r="OO24" i="4"/>
  <c r="OP24" i="4"/>
  <c r="OQ24" i="4"/>
  <c r="OR24" i="4"/>
  <c r="OS24" i="4"/>
  <c r="OT24" i="4"/>
  <c r="PP24" i="4"/>
  <c r="PQ24" i="4"/>
  <c r="PR24" i="4"/>
  <c r="PS24" i="4"/>
  <c r="PT24" i="4"/>
  <c r="PU24" i="4"/>
  <c r="PW24" i="4"/>
  <c r="PX24" i="4"/>
  <c r="PY24" i="4"/>
  <c r="PZ24" i="4"/>
  <c r="QA24" i="4"/>
  <c r="QB24" i="4"/>
  <c r="QX24" i="4"/>
  <c r="QY24" i="4"/>
  <c r="QZ24" i="4"/>
  <c r="RA24" i="4"/>
  <c r="RB24" i="4"/>
  <c r="RC24" i="4"/>
  <c r="RE24" i="4"/>
  <c r="RF24" i="4"/>
  <c r="RG24" i="4"/>
  <c r="RH24" i="4"/>
  <c r="RI24" i="4"/>
  <c r="RJ24" i="4"/>
  <c r="SF24" i="4"/>
  <c r="SG24" i="4"/>
  <c r="SH24" i="4"/>
  <c r="SI24" i="4"/>
  <c r="SJ24" i="4"/>
  <c r="SK24" i="4"/>
  <c r="SM24" i="4"/>
  <c r="SN24" i="4"/>
  <c r="SO24" i="4"/>
  <c r="SP24" i="4"/>
  <c r="SQ24" i="4"/>
  <c r="SR24" i="4"/>
  <c r="ST24" i="4"/>
  <c r="SU24" i="4"/>
  <c r="SV24" i="4"/>
  <c r="TJ24" i="4" s="1"/>
  <c r="SW24" i="4"/>
  <c r="TK24" i="4" s="1"/>
  <c r="SX24" i="4"/>
  <c r="SY24" i="4"/>
  <c r="SZ24" i="4"/>
  <c r="TA24" i="4"/>
  <c r="TM24" i="4" s="1"/>
  <c r="TB24" i="4"/>
  <c r="TN24" i="4" s="1"/>
  <c r="TC24" i="4"/>
  <c r="TD24" i="4"/>
  <c r="TE24" i="4"/>
  <c r="TF24" i="4"/>
  <c r="TQ24" i="4" s="1"/>
  <c r="TG24" i="4"/>
  <c r="TR24" i="4" s="1"/>
  <c r="TH24" i="4"/>
  <c r="CO18" i="4"/>
  <c r="CP18" i="4"/>
  <c r="CQ18" i="4"/>
  <c r="CR18" i="4"/>
  <c r="CS18" i="4"/>
  <c r="CT18" i="4"/>
  <c r="CV18" i="4"/>
  <c r="CW18" i="4"/>
  <c r="CX18" i="4"/>
  <c r="DV18" i="4"/>
  <c r="DW18" i="4"/>
  <c r="DX18" i="4"/>
  <c r="DY18" i="4"/>
  <c r="DZ18" i="4"/>
  <c r="EA18" i="4"/>
  <c r="EC18" i="4"/>
  <c r="ED18" i="4"/>
  <c r="EE18" i="4"/>
  <c r="EF18" i="4"/>
  <c r="EG18" i="4"/>
  <c r="EH18" i="4"/>
  <c r="FD18" i="4"/>
  <c r="FE18" i="4"/>
  <c r="FF18" i="4"/>
  <c r="FG18" i="4"/>
  <c r="FH18" i="4"/>
  <c r="FI18" i="4"/>
  <c r="FK18" i="4"/>
  <c r="FL18" i="4"/>
  <c r="FM18" i="4"/>
  <c r="FN18" i="4"/>
  <c r="FO18" i="4"/>
  <c r="FP18" i="4"/>
  <c r="GL18" i="4"/>
  <c r="GM18" i="4"/>
  <c r="GN18" i="4"/>
  <c r="GO18" i="4"/>
  <c r="GP18" i="4"/>
  <c r="GQ18" i="4"/>
  <c r="GS18" i="4"/>
  <c r="GT18" i="4"/>
  <c r="GU18" i="4"/>
  <c r="GV18" i="4"/>
  <c r="GW18" i="4"/>
  <c r="GX18" i="4"/>
  <c r="HT18" i="4"/>
  <c r="HU18" i="4"/>
  <c r="HV18" i="4"/>
  <c r="HW18" i="4"/>
  <c r="HX18" i="4"/>
  <c r="HY18" i="4"/>
  <c r="IA18" i="4"/>
  <c r="IB18" i="4"/>
  <c r="IC18" i="4"/>
  <c r="ID18" i="4"/>
  <c r="IE18" i="4"/>
  <c r="IF18" i="4"/>
  <c r="JB18" i="4"/>
  <c r="JC18" i="4"/>
  <c r="JD18" i="4"/>
  <c r="JE18" i="4"/>
  <c r="JF18" i="4"/>
  <c r="JG18" i="4"/>
  <c r="JI18" i="4"/>
  <c r="JJ18" i="4"/>
  <c r="JK18" i="4"/>
  <c r="JL18" i="4"/>
  <c r="JM18" i="4"/>
  <c r="JN18" i="4"/>
  <c r="KJ18" i="4"/>
  <c r="KK18" i="4"/>
  <c r="KL18" i="4"/>
  <c r="KM18" i="4"/>
  <c r="KN18" i="4"/>
  <c r="KO18" i="4"/>
  <c r="KQ18" i="4"/>
  <c r="KR18" i="4"/>
  <c r="KS18" i="4"/>
  <c r="KT18" i="4"/>
  <c r="KU18" i="4"/>
  <c r="KV18" i="4"/>
  <c r="LR18" i="4"/>
  <c r="LS18" i="4"/>
  <c r="LT18" i="4"/>
  <c r="LU18" i="4"/>
  <c r="LV18" i="4"/>
  <c r="LW18" i="4"/>
  <c r="LY18" i="4"/>
  <c r="LZ18" i="4"/>
  <c r="MA18" i="4"/>
  <c r="MB18" i="4"/>
  <c r="MC18" i="4"/>
  <c r="MD18" i="4"/>
  <c r="MZ18" i="4"/>
  <c r="NA18" i="4"/>
  <c r="NB18" i="4"/>
  <c r="NC18" i="4"/>
  <c r="ND18" i="4"/>
  <c r="NE18" i="4"/>
  <c r="NG18" i="4"/>
  <c r="NH18" i="4"/>
  <c r="NI18" i="4"/>
  <c r="NJ18" i="4"/>
  <c r="NK18" i="4"/>
  <c r="NL18" i="4"/>
  <c r="OH18" i="4"/>
  <c r="OI18" i="4"/>
  <c r="OJ18" i="4"/>
  <c r="OK18" i="4"/>
  <c r="OL18" i="4"/>
  <c r="OM18" i="4"/>
  <c r="OO18" i="4"/>
  <c r="OP18" i="4"/>
  <c r="OQ18" i="4"/>
  <c r="OR18" i="4"/>
  <c r="OS18" i="4"/>
  <c r="OT18" i="4"/>
  <c r="PP18" i="4"/>
  <c r="PQ18" i="4"/>
  <c r="PR18" i="4"/>
  <c r="PS18" i="4"/>
  <c r="PT18" i="4"/>
  <c r="PU18" i="4"/>
  <c r="PW18" i="4"/>
  <c r="PX18" i="4"/>
  <c r="PY18" i="4"/>
  <c r="PZ18" i="4"/>
  <c r="QA18" i="4"/>
  <c r="QB18" i="4"/>
  <c r="QX18" i="4"/>
  <c r="QY18" i="4"/>
  <c r="QZ18" i="4"/>
  <c r="RA18" i="4"/>
  <c r="RB18" i="4"/>
  <c r="RC18" i="4"/>
  <c r="RE18" i="4"/>
  <c r="RF18" i="4"/>
  <c r="RG18" i="4"/>
  <c r="RH18" i="4"/>
  <c r="RI18" i="4"/>
  <c r="RJ18" i="4"/>
  <c r="SF18" i="4"/>
  <c r="SG18" i="4"/>
  <c r="SH18" i="4"/>
  <c r="SI18" i="4"/>
  <c r="SJ18" i="4"/>
  <c r="SK18" i="4"/>
  <c r="SM18" i="4"/>
  <c r="SN18" i="4"/>
  <c r="SO18" i="4"/>
  <c r="SP18" i="4"/>
  <c r="SQ18" i="4"/>
  <c r="SR18" i="4"/>
  <c r="ST18" i="4"/>
  <c r="SU18" i="4"/>
  <c r="SV18" i="4"/>
  <c r="TJ18" i="4" s="1"/>
  <c r="SW18" i="4"/>
  <c r="TK18" i="4" s="1"/>
  <c r="SX18" i="4"/>
  <c r="SY18" i="4"/>
  <c r="SZ18" i="4"/>
  <c r="TA18" i="4"/>
  <c r="TM18" i="4" s="1"/>
  <c r="TB18" i="4"/>
  <c r="TN18" i="4" s="1"/>
  <c r="TC18" i="4"/>
  <c r="TD18" i="4"/>
  <c r="TE18" i="4"/>
  <c r="TF18" i="4"/>
  <c r="TQ18" i="4" s="1"/>
  <c r="TG18" i="4"/>
  <c r="TR18" i="4" s="1"/>
  <c r="TH18" i="4"/>
  <c r="CO14" i="4"/>
  <c r="CP14" i="4"/>
  <c r="CQ14" i="4"/>
  <c r="CR14" i="4"/>
  <c r="CS14" i="4"/>
  <c r="CT14" i="4"/>
  <c r="CV14" i="4"/>
  <c r="CW14" i="4"/>
  <c r="CX14" i="4"/>
  <c r="DV14" i="4"/>
  <c r="DW14" i="4"/>
  <c r="DX14" i="4"/>
  <c r="DY14" i="4"/>
  <c r="DZ14" i="4"/>
  <c r="EA14" i="4"/>
  <c r="EC14" i="4"/>
  <c r="ED14" i="4"/>
  <c r="EE14" i="4"/>
  <c r="EF14" i="4"/>
  <c r="EG14" i="4"/>
  <c r="EH14" i="4"/>
  <c r="FD14" i="4"/>
  <c r="FE14" i="4"/>
  <c r="FF14" i="4"/>
  <c r="FG14" i="4"/>
  <c r="FH14" i="4"/>
  <c r="FI14" i="4"/>
  <c r="FK14" i="4"/>
  <c r="FL14" i="4"/>
  <c r="FM14" i="4"/>
  <c r="FN14" i="4"/>
  <c r="FO14" i="4"/>
  <c r="FP14" i="4"/>
  <c r="GL14" i="4"/>
  <c r="GM14" i="4"/>
  <c r="GN14" i="4"/>
  <c r="GO14" i="4"/>
  <c r="GP14" i="4"/>
  <c r="GQ14" i="4"/>
  <c r="GS14" i="4"/>
  <c r="GT14" i="4"/>
  <c r="GU14" i="4"/>
  <c r="GV14" i="4"/>
  <c r="GW14" i="4"/>
  <c r="GX14" i="4"/>
  <c r="HT14" i="4"/>
  <c r="HU14" i="4"/>
  <c r="HV14" i="4"/>
  <c r="HW14" i="4"/>
  <c r="HX14" i="4"/>
  <c r="HY14" i="4"/>
  <c r="IA14" i="4"/>
  <c r="IB14" i="4"/>
  <c r="IC14" i="4"/>
  <c r="ID14" i="4"/>
  <c r="IE14" i="4"/>
  <c r="IF14" i="4"/>
  <c r="JB14" i="4"/>
  <c r="JC14" i="4"/>
  <c r="JD14" i="4"/>
  <c r="JE14" i="4"/>
  <c r="JF14" i="4"/>
  <c r="JG14" i="4"/>
  <c r="JI14" i="4"/>
  <c r="JJ14" i="4"/>
  <c r="JK14" i="4"/>
  <c r="JL14" i="4"/>
  <c r="JM14" i="4"/>
  <c r="JN14" i="4"/>
  <c r="KJ14" i="4"/>
  <c r="KK14" i="4"/>
  <c r="KL14" i="4"/>
  <c r="KM14" i="4"/>
  <c r="KN14" i="4"/>
  <c r="KO14" i="4"/>
  <c r="KQ14" i="4"/>
  <c r="KR14" i="4"/>
  <c r="KS14" i="4"/>
  <c r="KT14" i="4"/>
  <c r="KU14" i="4"/>
  <c r="KV14" i="4"/>
  <c r="LR14" i="4"/>
  <c r="LS14" i="4"/>
  <c r="LT14" i="4"/>
  <c r="LU14" i="4"/>
  <c r="LV14" i="4"/>
  <c r="LW14" i="4"/>
  <c r="LY14" i="4"/>
  <c r="LZ14" i="4"/>
  <c r="MA14" i="4"/>
  <c r="MB14" i="4"/>
  <c r="MC14" i="4"/>
  <c r="MD14" i="4"/>
  <c r="MZ14" i="4"/>
  <c r="NA14" i="4"/>
  <c r="NB14" i="4"/>
  <c r="NC14" i="4"/>
  <c r="ND14" i="4"/>
  <c r="NE14" i="4"/>
  <c r="NG14" i="4"/>
  <c r="NH14" i="4"/>
  <c r="NI14" i="4"/>
  <c r="NJ14" i="4"/>
  <c r="NK14" i="4"/>
  <c r="NL14" i="4"/>
  <c r="OH14" i="4"/>
  <c r="OI14" i="4"/>
  <c r="OJ14" i="4"/>
  <c r="OK14" i="4"/>
  <c r="OL14" i="4"/>
  <c r="OM14" i="4"/>
  <c r="OO14" i="4"/>
  <c r="OP14" i="4"/>
  <c r="OQ14" i="4"/>
  <c r="OR14" i="4"/>
  <c r="OS14" i="4"/>
  <c r="OT14" i="4"/>
  <c r="PP14" i="4"/>
  <c r="PQ14" i="4"/>
  <c r="PR14" i="4"/>
  <c r="PS14" i="4"/>
  <c r="PT14" i="4"/>
  <c r="PU14" i="4"/>
  <c r="PW14" i="4"/>
  <c r="PX14" i="4"/>
  <c r="PY14" i="4"/>
  <c r="PZ14" i="4"/>
  <c r="QA14" i="4"/>
  <c r="QB14" i="4"/>
  <c r="QX14" i="4"/>
  <c r="QY14" i="4"/>
  <c r="QZ14" i="4"/>
  <c r="RA14" i="4"/>
  <c r="RB14" i="4"/>
  <c r="RC14" i="4"/>
  <c r="RE14" i="4"/>
  <c r="RF14" i="4"/>
  <c r="RG14" i="4"/>
  <c r="RH14" i="4"/>
  <c r="RI14" i="4"/>
  <c r="RJ14" i="4"/>
  <c r="SF14" i="4"/>
  <c r="SG14" i="4"/>
  <c r="SH14" i="4"/>
  <c r="SI14" i="4"/>
  <c r="SJ14" i="4"/>
  <c r="SK14" i="4"/>
  <c r="SM14" i="4"/>
  <c r="SN14" i="4"/>
  <c r="SO14" i="4"/>
  <c r="SP14" i="4"/>
  <c r="SQ14" i="4"/>
  <c r="SR14" i="4"/>
  <c r="ST14" i="4"/>
  <c r="SU14" i="4"/>
  <c r="SV14" i="4"/>
  <c r="TJ14" i="4" s="1"/>
  <c r="SW14" i="4"/>
  <c r="TK14" i="4" s="1"/>
  <c r="SX14" i="4"/>
  <c r="SY14" i="4"/>
  <c r="SZ14" i="4"/>
  <c r="TA14" i="4"/>
  <c r="TM14" i="4" s="1"/>
  <c r="TB14" i="4"/>
  <c r="TN14" i="4" s="1"/>
  <c r="TC14" i="4"/>
  <c r="TD14" i="4"/>
  <c r="TE14" i="4"/>
  <c r="TF14" i="4"/>
  <c r="TQ14" i="4" s="1"/>
  <c r="TG14" i="4"/>
  <c r="TR14" i="4" s="1"/>
  <c r="TH14" i="4"/>
  <c r="CV33" i="19"/>
  <c r="CW33" i="19"/>
  <c r="CX33" i="19"/>
  <c r="CY33" i="19"/>
  <c r="DA33" i="19"/>
  <c r="DB33" i="19"/>
  <c r="PW33" i="19"/>
  <c r="PX33" i="19"/>
  <c r="PY33" i="19"/>
  <c r="PZ33" i="19"/>
  <c r="QB33" i="19"/>
  <c r="QC33" i="19"/>
  <c r="QE33" i="19"/>
  <c r="QF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QX33" i="19"/>
  <c r="CO21" i="4"/>
  <c r="CP21" i="4"/>
  <c r="CQ21" i="4"/>
  <c r="CR21" i="4"/>
  <c r="CS21" i="4"/>
  <c r="CT21" i="4"/>
  <c r="CV21" i="4"/>
  <c r="CW21" i="4"/>
  <c r="CX21" i="4"/>
  <c r="DV21" i="4"/>
  <c r="DW21" i="4"/>
  <c r="DX21" i="4"/>
  <c r="DY21" i="4"/>
  <c r="DZ21" i="4"/>
  <c r="EA21" i="4"/>
  <c r="EC21" i="4"/>
  <c r="ED21" i="4"/>
  <c r="EE21" i="4"/>
  <c r="EF21" i="4"/>
  <c r="EG21" i="4"/>
  <c r="EH21" i="4"/>
  <c r="FD21" i="4"/>
  <c r="FE21" i="4"/>
  <c r="FF21" i="4"/>
  <c r="FG21" i="4"/>
  <c r="FH21" i="4"/>
  <c r="FI21" i="4"/>
  <c r="FK21" i="4"/>
  <c r="FL21" i="4"/>
  <c r="FM21" i="4"/>
  <c r="FN21" i="4"/>
  <c r="FO21" i="4"/>
  <c r="FP21" i="4"/>
  <c r="GL21" i="4"/>
  <c r="GM21" i="4"/>
  <c r="GN21" i="4"/>
  <c r="GO21" i="4"/>
  <c r="GP21" i="4"/>
  <c r="GQ21" i="4"/>
  <c r="GS21" i="4"/>
  <c r="GT21" i="4"/>
  <c r="GU21" i="4"/>
  <c r="GV21" i="4"/>
  <c r="GW21" i="4"/>
  <c r="GX21" i="4"/>
  <c r="HT21" i="4"/>
  <c r="HU21" i="4"/>
  <c r="HV21" i="4"/>
  <c r="HW21" i="4"/>
  <c r="HX21" i="4"/>
  <c r="HY21" i="4"/>
  <c r="IA21" i="4"/>
  <c r="IB21" i="4"/>
  <c r="IC21" i="4"/>
  <c r="ID21" i="4"/>
  <c r="IE21" i="4"/>
  <c r="IF21" i="4"/>
  <c r="JB21" i="4"/>
  <c r="JC21" i="4"/>
  <c r="JD21" i="4"/>
  <c r="JE21" i="4"/>
  <c r="JF21" i="4"/>
  <c r="JG21" i="4"/>
  <c r="JI21" i="4"/>
  <c r="JJ21" i="4"/>
  <c r="JK21" i="4"/>
  <c r="JL21" i="4"/>
  <c r="JM21" i="4"/>
  <c r="JN21" i="4"/>
  <c r="KJ21" i="4"/>
  <c r="KK21" i="4"/>
  <c r="KL21" i="4"/>
  <c r="KM21" i="4"/>
  <c r="KN21" i="4"/>
  <c r="KO21" i="4"/>
  <c r="KQ21" i="4"/>
  <c r="KR21" i="4"/>
  <c r="KS21" i="4"/>
  <c r="KT21" i="4"/>
  <c r="KU21" i="4"/>
  <c r="KV21" i="4"/>
  <c r="LR21" i="4"/>
  <c r="LS21" i="4"/>
  <c r="LT21" i="4"/>
  <c r="LU21" i="4"/>
  <c r="LV21" i="4"/>
  <c r="LW21" i="4"/>
  <c r="LY21" i="4"/>
  <c r="LZ21" i="4"/>
  <c r="MA21" i="4"/>
  <c r="MB21" i="4"/>
  <c r="MC21" i="4"/>
  <c r="MD21" i="4"/>
  <c r="MZ21" i="4"/>
  <c r="NA21" i="4"/>
  <c r="NB21" i="4"/>
  <c r="NC21" i="4"/>
  <c r="ND21" i="4"/>
  <c r="NE21" i="4"/>
  <c r="NG21" i="4"/>
  <c r="NH21" i="4"/>
  <c r="NI21" i="4"/>
  <c r="NJ21" i="4"/>
  <c r="NK21" i="4"/>
  <c r="NL21" i="4"/>
  <c r="OH21" i="4"/>
  <c r="OI21" i="4"/>
  <c r="OJ21" i="4"/>
  <c r="OK21" i="4"/>
  <c r="OL21" i="4"/>
  <c r="OM21" i="4"/>
  <c r="OO21" i="4"/>
  <c r="OP21" i="4"/>
  <c r="OQ21" i="4"/>
  <c r="OR21" i="4"/>
  <c r="OS21" i="4"/>
  <c r="OT21" i="4"/>
  <c r="PP21" i="4"/>
  <c r="PQ21" i="4"/>
  <c r="PR21" i="4"/>
  <c r="PS21" i="4"/>
  <c r="PT21" i="4"/>
  <c r="PU21" i="4"/>
  <c r="PW21" i="4"/>
  <c r="PX21" i="4"/>
  <c r="PY21" i="4"/>
  <c r="PZ21" i="4"/>
  <c r="QA21" i="4"/>
  <c r="QB21" i="4"/>
  <c r="QX21" i="4"/>
  <c r="QY21" i="4"/>
  <c r="QZ21" i="4"/>
  <c r="RA21" i="4"/>
  <c r="RB21" i="4"/>
  <c r="RC21" i="4"/>
  <c r="RE21" i="4"/>
  <c r="RF21" i="4"/>
  <c r="RG21" i="4"/>
  <c r="RH21" i="4"/>
  <c r="RI21" i="4"/>
  <c r="RJ21" i="4"/>
  <c r="SF21" i="4"/>
  <c r="SG21" i="4"/>
  <c r="SH21" i="4"/>
  <c r="SI21" i="4"/>
  <c r="SJ21" i="4"/>
  <c r="SK21" i="4"/>
  <c r="SM21" i="4"/>
  <c r="SN21" i="4"/>
  <c r="SO21" i="4"/>
  <c r="SP21" i="4"/>
  <c r="SQ21" i="4"/>
  <c r="SR21" i="4"/>
  <c r="ST21" i="4"/>
  <c r="SU21" i="4"/>
  <c r="SV21" i="4"/>
  <c r="TJ21" i="4" s="1"/>
  <c r="SW21" i="4"/>
  <c r="TK21" i="4" s="1"/>
  <c r="SX21" i="4"/>
  <c r="SY21" i="4"/>
  <c r="SZ21" i="4"/>
  <c r="TA21" i="4"/>
  <c r="TM21" i="4" s="1"/>
  <c r="TB21" i="4"/>
  <c r="TN21" i="4" s="1"/>
  <c r="TC21" i="4"/>
  <c r="TD21" i="4"/>
  <c r="TE21" i="4"/>
  <c r="TF21" i="4"/>
  <c r="TG21" i="4"/>
  <c r="TR21" i="4" s="1"/>
  <c r="TH21" i="4"/>
  <c r="CO17" i="22"/>
  <c r="CP17" i="22"/>
  <c r="CQ17" i="22"/>
  <c r="CR17" i="22"/>
  <c r="CS17" i="22"/>
  <c r="CT17" i="22"/>
  <c r="CV17" i="22"/>
  <c r="CW17" i="22"/>
  <c r="CX17" i="22"/>
  <c r="SF17" i="22"/>
  <c r="SG17" i="22"/>
  <c r="SH17" i="22"/>
  <c r="SI17" i="22"/>
  <c r="SJ17" i="22"/>
  <c r="SK17" i="22"/>
  <c r="SM17" i="22"/>
  <c r="SN17" i="22"/>
  <c r="SO17" i="22"/>
  <c r="SP17" i="22"/>
  <c r="SQ17" i="22"/>
  <c r="SR17" i="22"/>
  <c r="ST17" i="22"/>
  <c r="SU17" i="22"/>
  <c r="SV17" i="22"/>
  <c r="TJ17" i="22" s="1"/>
  <c r="SW17" i="22"/>
  <c r="TK17" i="22" s="1"/>
  <c r="SX17" i="22"/>
  <c r="SY17" i="22"/>
  <c r="SZ17" i="22"/>
  <c r="TA17" i="22"/>
  <c r="TM17" i="22" s="1"/>
  <c r="TB17" i="22"/>
  <c r="TN17" i="22" s="1"/>
  <c r="TC17" i="22"/>
  <c r="TD17" i="22"/>
  <c r="TE17" i="22"/>
  <c r="TF17" i="22"/>
  <c r="TQ17" i="22" s="1"/>
  <c r="TG17" i="22"/>
  <c r="TR17" i="22" s="1"/>
  <c r="TH17" i="22"/>
  <c r="CO19" i="22"/>
  <c r="CP19" i="22"/>
  <c r="CQ19" i="22"/>
  <c r="CR19" i="22"/>
  <c r="CS19" i="22"/>
  <c r="CT19" i="22"/>
  <c r="CV19" i="22"/>
  <c r="CW19" i="22"/>
  <c r="CX19" i="22"/>
  <c r="SF19" i="22"/>
  <c r="SG19" i="22"/>
  <c r="SH19" i="22"/>
  <c r="SI19" i="22"/>
  <c r="SJ19" i="22"/>
  <c r="SK19" i="22"/>
  <c r="SM19" i="22"/>
  <c r="SN19" i="22"/>
  <c r="SO19" i="22"/>
  <c r="SP19" i="22"/>
  <c r="SQ19" i="22"/>
  <c r="SR19" i="22"/>
  <c r="ST19" i="22"/>
  <c r="SU19" i="22"/>
  <c r="SV19" i="22"/>
  <c r="TJ19" i="22" s="1"/>
  <c r="SW19" i="22"/>
  <c r="TK19" i="22" s="1"/>
  <c r="SX19" i="22"/>
  <c r="SY19" i="22"/>
  <c r="SZ19" i="22"/>
  <c r="TA19" i="22"/>
  <c r="TM19" i="22" s="1"/>
  <c r="TB19" i="22"/>
  <c r="TN19" i="22" s="1"/>
  <c r="TC19" i="22"/>
  <c r="TD19" i="22"/>
  <c r="TE19" i="22"/>
  <c r="TF19" i="22"/>
  <c r="TQ19" i="22" s="1"/>
  <c r="TG19" i="22"/>
  <c r="TR19" i="22" s="1"/>
  <c r="TH19" i="22"/>
  <c r="CO11" i="22"/>
  <c r="CP11" i="22"/>
  <c r="CQ11" i="22"/>
  <c r="CR11" i="22"/>
  <c r="CS11" i="22"/>
  <c r="CT11" i="22"/>
  <c r="CV11" i="22"/>
  <c r="CW11" i="22"/>
  <c r="CX11" i="22"/>
  <c r="SF11" i="22"/>
  <c r="SG11" i="22"/>
  <c r="SH11" i="22"/>
  <c r="SI11" i="22"/>
  <c r="SJ11" i="22"/>
  <c r="SK11" i="22"/>
  <c r="SM11" i="22"/>
  <c r="SN11" i="22"/>
  <c r="SO11" i="22"/>
  <c r="SP11" i="22"/>
  <c r="SQ11" i="22"/>
  <c r="SR11" i="22"/>
  <c r="ST11" i="22"/>
  <c r="SU11" i="22"/>
  <c r="SV11" i="22"/>
  <c r="TJ11" i="22" s="1"/>
  <c r="SW11" i="22"/>
  <c r="TK11" i="22" s="1"/>
  <c r="SX11" i="22"/>
  <c r="SY11" i="22"/>
  <c r="SZ11" i="22"/>
  <c r="TA11" i="22"/>
  <c r="TM11" i="22" s="1"/>
  <c r="TB11" i="22"/>
  <c r="TN11" i="22" s="1"/>
  <c r="TC11" i="22"/>
  <c r="TD11" i="22"/>
  <c r="TE11" i="22"/>
  <c r="TF11" i="22"/>
  <c r="TQ11" i="22" s="1"/>
  <c r="TG11" i="22"/>
  <c r="TR11" i="22" s="1"/>
  <c r="TH11" i="22"/>
  <c r="CV32" i="19"/>
  <c r="F32" i="19" s="1"/>
  <c r="CW32" i="19"/>
  <c r="CX32" i="19"/>
  <c r="CY32" i="19"/>
  <c r="DA32" i="19"/>
  <c r="DB32" i="19"/>
  <c r="PW32" i="19"/>
  <c r="PX32" i="19"/>
  <c r="PY32" i="19"/>
  <c r="PZ32" i="19"/>
  <c r="QB32" i="19"/>
  <c r="QC32" i="19"/>
  <c r="QE32" i="19"/>
  <c r="QF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QX32" i="19"/>
  <c r="CV20" i="19"/>
  <c r="F20" i="19" s="1"/>
  <c r="CW20" i="19"/>
  <c r="CX20" i="19"/>
  <c r="CY20" i="19"/>
  <c r="DA20" i="19"/>
  <c r="DB20" i="19"/>
  <c r="PW20" i="19"/>
  <c r="PX20" i="19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4" i="21"/>
  <c r="F4" i="21" s="1"/>
  <c r="CW4" i="21"/>
  <c r="CX4" i="21"/>
  <c r="CY4" i="21"/>
  <c r="DA4" i="21"/>
  <c r="DB4" i="21"/>
  <c r="PW4" i="21"/>
  <c r="PX4" i="21"/>
  <c r="PY4" i="21"/>
  <c r="PZ4" i="21"/>
  <c r="QB4" i="21"/>
  <c r="QC4" i="21"/>
  <c r="QE4" i="21"/>
  <c r="QF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QX4" i="21"/>
  <c r="CV5" i="21"/>
  <c r="F5" i="21" s="1"/>
  <c r="CW5" i="21"/>
  <c r="CX5" i="21"/>
  <c r="CY5" i="21"/>
  <c r="DA5" i="21"/>
  <c r="DB5" i="21"/>
  <c r="PW5" i="21"/>
  <c r="PX5" i="21"/>
  <c r="PY5" i="21"/>
  <c r="PZ5" i="21"/>
  <c r="QB5" i="21"/>
  <c r="QC5" i="21"/>
  <c r="QE5" i="21"/>
  <c r="QF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CV6" i="21"/>
  <c r="F6" i="21" s="1"/>
  <c r="CW6" i="21"/>
  <c r="CX6" i="21"/>
  <c r="CY6" i="21"/>
  <c r="DA6" i="21"/>
  <c r="DB6" i="21"/>
  <c r="PW6" i="21"/>
  <c r="PX6" i="21"/>
  <c r="PY6" i="21"/>
  <c r="PZ6" i="21"/>
  <c r="QB6" i="21"/>
  <c r="QC6" i="21"/>
  <c r="QE6" i="21"/>
  <c r="QF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QX6" i="21"/>
  <c r="CV11" i="21"/>
  <c r="F11" i="21" s="1"/>
  <c r="CW11" i="21"/>
  <c r="CX11" i="21"/>
  <c r="CY11" i="21"/>
  <c r="DA11" i="21"/>
  <c r="DB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CV18" i="21"/>
  <c r="F18" i="21" s="1"/>
  <c r="CW18" i="21"/>
  <c r="CX18" i="21"/>
  <c r="CY18" i="21"/>
  <c r="DA18" i="21"/>
  <c r="DB18" i="21"/>
  <c r="PW18" i="21"/>
  <c r="PX18" i="21"/>
  <c r="PY18" i="21"/>
  <c r="PZ18" i="21"/>
  <c r="QB18" i="21"/>
  <c r="QC18" i="21"/>
  <c r="QE18" i="21"/>
  <c r="QF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CV12" i="21"/>
  <c r="F12" i="21" s="1"/>
  <c r="CW12" i="21"/>
  <c r="CX12" i="21"/>
  <c r="CY12" i="21"/>
  <c r="DA12" i="21"/>
  <c r="DB12" i="21"/>
  <c r="PW12" i="21"/>
  <c r="PX12" i="21"/>
  <c r="PY12" i="21"/>
  <c r="PZ12" i="21"/>
  <c r="QB12" i="21"/>
  <c r="QC12" i="21"/>
  <c r="QE12" i="21"/>
  <c r="QF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CV17" i="21"/>
  <c r="F17" i="21" s="1"/>
  <c r="CW17" i="21"/>
  <c r="CX17" i="21"/>
  <c r="CY17" i="21"/>
  <c r="DA17" i="21"/>
  <c r="DB17" i="21"/>
  <c r="PW17" i="21"/>
  <c r="PX17" i="21"/>
  <c r="PY17" i="21"/>
  <c r="PZ17" i="21"/>
  <c r="QB17" i="21"/>
  <c r="QC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CV7" i="21"/>
  <c r="F7" i="21" s="1"/>
  <c r="CW7" i="21"/>
  <c r="CX7" i="21"/>
  <c r="CY7" i="21"/>
  <c r="DA7" i="21"/>
  <c r="DB7" i="21"/>
  <c r="PW7" i="21"/>
  <c r="PX7" i="21"/>
  <c r="PY7" i="21"/>
  <c r="PZ7" i="21"/>
  <c r="QB7" i="21"/>
  <c r="QC7" i="21"/>
  <c r="QE7" i="21"/>
  <c r="QF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QX7" i="21"/>
  <c r="CV16" i="21"/>
  <c r="F16" i="21" s="1"/>
  <c r="CW16" i="21"/>
  <c r="CX16" i="21"/>
  <c r="CY16" i="21"/>
  <c r="DA16" i="21"/>
  <c r="DB16" i="21"/>
  <c r="PW16" i="21"/>
  <c r="PX16" i="21"/>
  <c r="PY16" i="21"/>
  <c r="PZ16" i="21"/>
  <c r="QB16" i="21"/>
  <c r="QC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CV20" i="21"/>
  <c r="F20" i="21" s="1"/>
  <c r="CW20" i="21"/>
  <c r="CX20" i="21"/>
  <c r="CY20" i="21"/>
  <c r="DA20" i="21"/>
  <c r="DB20" i="21"/>
  <c r="PW20" i="21"/>
  <c r="PX20" i="21"/>
  <c r="PY20" i="21"/>
  <c r="PZ20" i="21"/>
  <c r="QB20" i="21"/>
  <c r="QC20" i="21"/>
  <c r="QE20" i="21"/>
  <c r="QF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CV10" i="19"/>
  <c r="F10" i="19" s="1"/>
  <c r="CW10" i="19"/>
  <c r="CX10" i="19"/>
  <c r="CY10" i="19"/>
  <c r="DA10" i="19"/>
  <c r="DB10" i="19"/>
  <c r="PW10" i="19"/>
  <c r="PX10" i="19"/>
  <c r="PY10" i="19"/>
  <c r="PZ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CV9" i="19"/>
  <c r="F9" i="19" s="1"/>
  <c r="CW9" i="19"/>
  <c r="CX9" i="19"/>
  <c r="CY9" i="19"/>
  <c r="DA9" i="19"/>
  <c r="DB9" i="19"/>
  <c r="PW9" i="19"/>
  <c r="PX9" i="19"/>
  <c r="PY9" i="19"/>
  <c r="PZ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CV21" i="19"/>
  <c r="F21" i="19" s="1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38" i="19"/>
  <c r="F38" i="19" s="1"/>
  <c r="CW38" i="19"/>
  <c r="CX38" i="19"/>
  <c r="CY38" i="19"/>
  <c r="DA38" i="19"/>
  <c r="DB38" i="19"/>
  <c r="PW38" i="19"/>
  <c r="PX38" i="19"/>
  <c r="PY38" i="19"/>
  <c r="PZ38" i="19"/>
  <c r="QB38" i="19"/>
  <c r="QC38" i="19"/>
  <c r="QE38" i="19"/>
  <c r="QF38" i="19"/>
  <c r="QG38" i="19"/>
  <c r="QH38" i="19"/>
  <c r="QI38" i="19"/>
  <c r="QJ38" i="19"/>
  <c r="QK38" i="19"/>
  <c r="QL38" i="19"/>
  <c r="QM38" i="19"/>
  <c r="QN38" i="19"/>
  <c r="QO38" i="19"/>
  <c r="QP38" i="19"/>
  <c r="QQ38" i="19"/>
  <c r="QR38" i="19"/>
  <c r="QS38" i="19"/>
  <c r="QT38" i="19"/>
  <c r="QU38" i="19"/>
  <c r="QV38" i="19"/>
  <c r="QW38" i="19"/>
  <c r="QX38" i="19"/>
  <c r="CV15" i="19"/>
  <c r="F15" i="19" s="1"/>
  <c r="CW15" i="19"/>
  <c r="CX15" i="19"/>
  <c r="CY15" i="19"/>
  <c r="DA15" i="19"/>
  <c r="DB15" i="19"/>
  <c r="PW15" i="19"/>
  <c r="PX15" i="19"/>
  <c r="PY15" i="19"/>
  <c r="PZ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CV5" i="27"/>
  <c r="F5" i="27" s="1"/>
  <c r="CW5" i="27"/>
  <c r="CX5" i="27"/>
  <c r="CY5" i="27"/>
  <c r="DA5" i="27"/>
  <c r="DB5" i="27"/>
  <c r="PW5" i="27"/>
  <c r="PX5" i="27"/>
  <c r="PY5" i="27"/>
  <c r="PZ5" i="27"/>
  <c r="QB5" i="27"/>
  <c r="QC5" i="27"/>
  <c r="QE5" i="27"/>
  <c r="QF5" i="27"/>
  <c r="QG5" i="27"/>
  <c r="QH5" i="27"/>
  <c r="QI5" i="27"/>
  <c r="QJ5" i="27"/>
  <c r="QK5" i="27"/>
  <c r="QL5" i="27"/>
  <c r="QM5" i="27"/>
  <c r="QN5" i="27"/>
  <c r="QO5" i="27"/>
  <c r="QP5" i="27"/>
  <c r="QQ5" i="27"/>
  <c r="QR5" i="27"/>
  <c r="QS5" i="27"/>
  <c r="QT5" i="27"/>
  <c r="QU5" i="27"/>
  <c r="QV5" i="27"/>
  <c r="QW5" i="27"/>
  <c r="QX5" i="27"/>
  <c r="CV15" i="27"/>
  <c r="F15" i="27" s="1"/>
  <c r="CW15" i="27"/>
  <c r="CX15" i="27"/>
  <c r="CY15" i="27"/>
  <c r="DA15" i="27"/>
  <c r="DB15" i="27"/>
  <c r="PW15" i="27"/>
  <c r="PX15" i="27"/>
  <c r="PY15" i="27"/>
  <c r="PZ15" i="27"/>
  <c r="QB15" i="27"/>
  <c r="QC15" i="27"/>
  <c r="QE15" i="27"/>
  <c r="QF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CV6" i="27"/>
  <c r="F6" i="27" s="1"/>
  <c r="CW6" i="27"/>
  <c r="CX6" i="27"/>
  <c r="CY6" i="27"/>
  <c r="DA6" i="27"/>
  <c r="DB6" i="27"/>
  <c r="PW6" i="27"/>
  <c r="PX6" i="27"/>
  <c r="PY6" i="27"/>
  <c r="PZ6" i="27"/>
  <c r="QB6" i="27"/>
  <c r="QC6" i="27"/>
  <c r="QE6" i="27"/>
  <c r="QF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QX6" i="27"/>
  <c r="CV4" i="27"/>
  <c r="F4" i="27" s="1"/>
  <c r="CW4" i="27"/>
  <c r="CX4" i="27"/>
  <c r="CY4" i="27"/>
  <c r="DA4" i="27"/>
  <c r="DB4" i="27"/>
  <c r="PW4" i="27"/>
  <c r="PX4" i="27"/>
  <c r="PY4" i="27"/>
  <c r="PZ4" i="27"/>
  <c r="QB4" i="27"/>
  <c r="QC4" i="27"/>
  <c r="QE4" i="27"/>
  <c r="QF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QX4" i="27"/>
  <c r="CV20" i="27"/>
  <c r="F20" i="27" s="1"/>
  <c r="CW20" i="27"/>
  <c r="CX20" i="27"/>
  <c r="CY20" i="27"/>
  <c r="DA20" i="27"/>
  <c r="DB20" i="27"/>
  <c r="PW20" i="27"/>
  <c r="PX20" i="27"/>
  <c r="PY20" i="27"/>
  <c r="PZ20" i="27"/>
  <c r="QB20" i="27"/>
  <c r="QC20" i="27"/>
  <c r="QE20" i="27"/>
  <c r="QF20" i="27"/>
  <c r="QG20" i="27"/>
  <c r="QH20" i="27"/>
  <c r="QI20" i="27"/>
  <c r="QJ20" i="27"/>
  <c r="QK20" i="27"/>
  <c r="QL20" i="27"/>
  <c r="QM20" i="27"/>
  <c r="QN20" i="27"/>
  <c r="QO20" i="27"/>
  <c r="QP20" i="27"/>
  <c r="QQ20" i="27"/>
  <c r="QR20" i="27"/>
  <c r="QS20" i="27"/>
  <c r="QT20" i="27"/>
  <c r="QU20" i="27"/>
  <c r="QV20" i="27"/>
  <c r="QW20" i="27"/>
  <c r="QX20" i="27"/>
  <c r="CV9" i="27"/>
  <c r="F9" i="27" s="1"/>
  <c r="CW9" i="27"/>
  <c r="CX9" i="27"/>
  <c r="CY9" i="27"/>
  <c r="DA9" i="27"/>
  <c r="DB9" i="27"/>
  <c r="PW9" i="27"/>
  <c r="PX9" i="27"/>
  <c r="PY9" i="27"/>
  <c r="PZ9" i="27"/>
  <c r="QB9" i="27"/>
  <c r="QC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CV14" i="27"/>
  <c r="F14" i="27" s="1"/>
  <c r="CW14" i="27"/>
  <c r="CX14" i="27"/>
  <c r="CY14" i="27"/>
  <c r="DA14" i="27"/>
  <c r="DB14" i="27"/>
  <c r="PW14" i="27"/>
  <c r="PX14" i="27"/>
  <c r="PY14" i="27"/>
  <c r="PZ14" i="27"/>
  <c r="QB14" i="27"/>
  <c r="QC14" i="27"/>
  <c r="QE14" i="27"/>
  <c r="QF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CV12" i="27"/>
  <c r="F12" i="27" s="1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CV6" i="26"/>
  <c r="CW6" i="26"/>
  <c r="CX6" i="26"/>
  <c r="CY6" i="26"/>
  <c r="DA6" i="26"/>
  <c r="DB6" i="26"/>
  <c r="PW6" i="26"/>
  <c r="PX6" i="26"/>
  <c r="PY6" i="26"/>
  <c r="PZ6" i="26"/>
  <c r="QB6" i="26"/>
  <c r="QC6" i="26"/>
  <c r="QE6" i="26"/>
  <c r="QF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QX6" i="26"/>
  <c r="CV7" i="26"/>
  <c r="CW7" i="26"/>
  <c r="CX7" i="26"/>
  <c r="CY7" i="26"/>
  <c r="DA7" i="26"/>
  <c r="DB7" i="26"/>
  <c r="PW7" i="26"/>
  <c r="PX7" i="26"/>
  <c r="PY7" i="26"/>
  <c r="PZ7" i="26"/>
  <c r="QB7" i="26"/>
  <c r="QC7" i="26"/>
  <c r="QE7" i="26"/>
  <c r="QF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QX7" i="26"/>
  <c r="CV21" i="26"/>
  <c r="CW21" i="26"/>
  <c r="CX21" i="26"/>
  <c r="CY21" i="26"/>
  <c r="DA21" i="26"/>
  <c r="DB21" i="26"/>
  <c r="PW21" i="26"/>
  <c r="PX21" i="26"/>
  <c r="PY21" i="26"/>
  <c r="PZ21" i="26"/>
  <c r="QB21" i="26"/>
  <c r="QC21" i="26"/>
  <c r="QE21" i="26"/>
  <c r="QF21" i="26"/>
  <c r="QG21" i="26"/>
  <c r="QH21" i="26"/>
  <c r="QI21" i="26"/>
  <c r="QJ21" i="26"/>
  <c r="QK21" i="26"/>
  <c r="QL21" i="26"/>
  <c r="QM21" i="26"/>
  <c r="QN21" i="26"/>
  <c r="QO21" i="26"/>
  <c r="QP21" i="26"/>
  <c r="QQ21" i="26"/>
  <c r="QR21" i="26"/>
  <c r="QS21" i="26"/>
  <c r="QT21" i="26"/>
  <c r="QU21" i="26"/>
  <c r="QV21" i="26"/>
  <c r="QW21" i="26"/>
  <c r="QX21" i="26"/>
  <c r="CV8" i="26"/>
  <c r="CW8" i="26"/>
  <c r="CX8" i="26"/>
  <c r="CY8" i="26"/>
  <c r="DA8" i="26"/>
  <c r="DB8" i="26"/>
  <c r="PW8" i="26"/>
  <c r="PX8" i="26"/>
  <c r="PY8" i="26"/>
  <c r="PZ8" i="26"/>
  <c r="QB8" i="26"/>
  <c r="QC8" i="26"/>
  <c r="QE8" i="26"/>
  <c r="QF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QX8" i="26"/>
  <c r="CV17" i="26"/>
  <c r="CW17" i="26"/>
  <c r="CX17" i="26"/>
  <c r="CY17" i="26"/>
  <c r="DA17" i="26"/>
  <c r="DB17" i="26"/>
  <c r="PW17" i="26"/>
  <c r="PX17" i="26"/>
  <c r="PY17" i="26"/>
  <c r="PZ17" i="26"/>
  <c r="QB17" i="26"/>
  <c r="QC17" i="26"/>
  <c r="QE17" i="26"/>
  <c r="QF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QX17" i="26"/>
  <c r="CV19" i="26"/>
  <c r="CW19" i="26"/>
  <c r="CX19" i="26"/>
  <c r="CY19" i="26"/>
  <c r="DA19" i="26"/>
  <c r="DB19" i="26"/>
  <c r="PW19" i="26"/>
  <c r="PX19" i="26"/>
  <c r="PY19" i="26"/>
  <c r="PZ19" i="26"/>
  <c r="QB19" i="26"/>
  <c r="QC19" i="26"/>
  <c r="QE19" i="26"/>
  <c r="QF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QX19" i="26"/>
  <c r="CV9" i="26"/>
  <c r="CW9" i="26"/>
  <c r="CX9" i="26"/>
  <c r="CY9" i="26"/>
  <c r="DA9" i="26"/>
  <c r="DB9" i="26"/>
  <c r="PW9" i="26"/>
  <c r="PX9" i="26"/>
  <c r="PY9" i="26"/>
  <c r="PZ9" i="26"/>
  <c r="QB9" i="26"/>
  <c r="QC9" i="26"/>
  <c r="QE9" i="26"/>
  <c r="QF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CV10" i="26"/>
  <c r="CW10" i="26"/>
  <c r="CX10" i="26"/>
  <c r="CY10" i="26"/>
  <c r="DA10" i="26"/>
  <c r="DB10" i="26"/>
  <c r="PW10" i="26"/>
  <c r="PX10" i="26"/>
  <c r="PY10" i="26"/>
  <c r="PZ10" i="26"/>
  <c r="QB10" i="26"/>
  <c r="QC10" i="26"/>
  <c r="QE10" i="26"/>
  <c r="QF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CO4" i="22"/>
  <c r="CP4" i="22"/>
  <c r="CQ4" i="22"/>
  <c r="CR4" i="22"/>
  <c r="CS4" i="22"/>
  <c r="CT4" i="22"/>
  <c r="CV4" i="22"/>
  <c r="CW4" i="22"/>
  <c r="CX4" i="22"/>
  <c r="SF4" i="22"/>
  <c r="SG4" i="22"/>
  <c r="SH4" i="22"/>
  <c r="SI4" i="22"/>
  <c r="SJ4" i="22"/>
  <c r="SK4" i="22"/>
  <c r="SM4" i="22"/>
  <c r="SN4" i="22"/>
  <c r="SO4" i="22"/>
  <c r="SP4" i="22"/>
  <c r="SQ4" i="22"/>
  <c r="SR4" i="22"/>
  <c r="ST4" i="22"/>
  <c r="SU4" i="22"/>
  <c r="SV4" i="22"/>
  <c r="TJ4" i="22" s="1"/>
  <c r="SW4" i="22"/>
  <c r="TK4" i="22" s="1"/>
  <c r="SX4" i="22"/>
  <c r="SY4" i="22"/>
  <c r="SZ4" i="22"/>
  <c r="TA4" i="22"/>
  <c r="TM4" i="22" s="1"/>
  <c r="TB4" i="22"/>
  <c r="TN4" i="22" s="1"/>
  <c r="TC4" i="22"/>
  <c r="TD4" i="22"/>
  <c r="TE4" i="22"/>
  <c r="TF4" i="22"/>
  <c r="TQ4" i="22" s="1"/>
  <c r="TG4" i="22"/>
  <c r="TR4" i="22" s="1"/>
  <c r="TH4" i="22"/>
  <c r="CO8" i="22"/>
  <c r="CP8" i="22"/>
  <c r="CQ8" i="22"/>
  <c r="CR8" i="22"/>
  <c r="CS8" i="22"/>
  <c r="CT8" i="22"/>
  <c r="CV8" i="22"/>
  <c r="CW8" i="22"/>
  <c r="CX8" i="22"/>
  <c r="SF8" i="22"/>
  <c r="SG8" i="22"/>
  <c r="SH8" i="22"/>
  <c r="SI8" i="22"/>
  <c r="SJ8" i="22"/>
  <c r="SK8" i="22"/>
  <c r="SM8" i="22"/>
  <c r="SN8" i="22"/>
  <c r="SO8" i="22"/>
  <c r="SP8" i="22"/>
  <c r="SQ8" i="22"/>
  <c r="SR8" i="22"/>
  <c r="ST8" i="22"/>
  <c r="SU8" i="22"/>
  <c r="SV8" i="22"/>
  <c r="TJ8" i="22" s="1"/>
  <c r="SW8" i="22"/>
  <c r="TK8" i="22" s="1"/>
  <c r="SX8" i="22"/>
  <c r="SY8" i="22"/>
  <c r="SZ8" i="22"/>
  <c r="TA8" i="22"/>
  <c r="TM8" i="22" s="1"/>
  <c r="TB8" i="22"/>
  <c r="TN8" i="22" s="1"/>
  <c r="TC8" i="22"/>
  <c r="TD8" i="22"/>
  <c r="TE8" i="22"/>
  <c r="TF8" i="22"/>
  <c r="TQ8" i="22" s="1"/>
  <c r="TG8" i="22"/>
  <c r="TR8" i="22" s="1"/>
  <c r="TH8" i="22"/>
  <c r="CO34" i="22"/>
  <c r="CP34" i="22"/>
  <c r="CQ34" i="22"/>
  <c r="CR34" i="22"/>
  <c r="CS34" i="22"/>
  <c r="CT34" i="22"/>
  <c r="CV34" i="22"/>
  <c r="CW34" i="22"/>
  <c r="CX34" i="22"/>
  <c r="SF34" i="22"/>
  <c r="SG34" i="22"/>
  <c r="SH34" i="22"/>
  <c r="SI34" i="22"/>
  <c r="SJ34" i="22"/>
  <c r="SK34" i="22"/>
  <c r="SM34" i="22"/>
  <c r="SN34" i="22"/>
  <c r="SO34" i="22"/>
  <c r="SP34" i="22"/>
  <c r="SQ34" i="22"/>
  <c r="SR34" i="22"/>
  <c r="ST34" i="22"/>
  <c r="SU34" i="22"/>
  <c r="SV34" i="22"/>
  <c r="TJ34" i="22" s="1"/>
  <c r="SW34" i="22"/>
  <c r="TK34" i="22" s="1"/>
  <c r="SX34" i="22"/>
  <c r="SY34" i="22"/>
  <c r="SZ34" i="22"/>
  <c r="TA34" i="22"/>
  <c r="TM34" i="22" s="1"/>
  <c r="TB34" i="22"/>
  <c r="TN34" i="22" s="1"/>
  <c r="TC34" i="22"/>
  <c r="TD34" i="22"/>
  <c r="TE34" i="22"/>
  <c r="TF34" i="22"/>
  <c r="TQ34" i="22" s="1"/>
  <c r="TG34" i="22"/>
  <c r="TR34" i="22" s="1"/>
  <c r="TH34" i="22"/>
  <c r="CO16" i="22"/>
  <c r="CP16" i="22"/>
  <c r="CQ16" i="22"/>
  <c r="CR16" i="22"/>
  <c r="CS16" i="22"/>
  <c r="CT16" i="22"/>
  <c r="CV16" i="22"/>
  <c r="CW16" i="22"/>
  <c r="CX16" i="22"/>
  <c r="SF16" i="22"/>
  <c r="SG16" i="22"/>
  <c r="SH16" i="22"/>
  <c r="SI16" i="22"/>
  <c r="SJ16" i="22"/>
  <c r="SK16" i="22"/>
  <c r="SM16" i="22"/>
  <c r="SN16" i="22"/>
  <c r="SO16" i="22"/>
  <c r="SP16" i="22"/>
  <c r="SQ16" i="22"/>
  <c r="SR16" i="22"/>
  <c r="ST16" i="22"/>
  <c r="SU16" i="22"/>
  <c r="SV16" i="22"/>
  <c r="TJ16" i="22" s="1"/>
  <c r="SW16" i="22"/>
  <c r="TK16" i="22" s="1"/>
  <c r="SX16" i="22"/>
  <c r="SY16" i="22"/>
  <c r="SZ16" i="22"/>
  <c r="TA16" i="22"/>
  <c r="TM16" i="22" s="1"/>
  <c r="TB16" i="22"/>
  <c r="TN16" i="22" s="1"/>
  <c r="TC16" i="22"/>
  <c r="TD16" i="22"/>
  <c r="TE16" i="22"/>
  <c r="TF16" i="22"/>
  <c r="TQ16" i="22" s="1"/>
  <c r="TG16" i="22"/>
  <c r="TR16" i="22" s="1"/>
  <c r="TH16" i="22"/>
  <c r="CO10" i="22"/>
  <c r="CP10" i="22"/>
  <c r="CQ10" i="22"/>
  <c r="CR10" i="22"/>
  <c r="CS10" i="22"/>
  <c r="CT10" i="22"/>
  <c r="CV10" i="22"/>
  <c r="CW10" i="22"/>
  <c r="CX10" i="22"/>
  <c r="SF10" i="22"/>
  <c r="SG10" i="22"/>
  <c r="SH10" i="22"/>
  <c r="SI10" i="22"/>
  <c r="SJ10" i="22"/>
  <c r="SK10" i="22"/>
  <c r="SM10" i="22"/>
  <c r="SN10" i="22"/>
  <c r="SO10" i="22"/>
  <c r="SP10" i="22"/>
  <c r="SQ10" i="22"/>
  <c r="SR10" i="22"/>
  <c r="ST10" i="22"/>
  <c r="SU10" i="22"/>
  <c r="SV10" i="22"/>
  <c r="TJ10" i="22" s="1"/>
  <c r="SW10" i="22"/>
  <c r="TK10" i="22" s="1"/>
  <c r="SX10" i="22"/>
  <c r="SY10" i="22"/>
  <c r="SZ10" i="22"/>
  <c r="TA10" i="22"/>
  <c r="TM10" i="22" s="1"/>
  <c r="TB10" i="22"/>
  <c r="TN10" i="22" s="1"/>
  <c r="TC10" i="22"/>
  <c r="TD10" i="22"/>
  <c r="TE10" i="22"/>
  <c r="TF10" i="22"/>
  <c r="TQ10" i="22" s="1"/>
  <c r="TG10" i="22"/>
  <c r="TR10" i="22" s="1"/>
  <c r="TH10" i="22"/>
  <c r="CO22" i="22"/>
  <c r="CP22" i="22"/>
  <c r="CQ22" i="22"/>
  <c r="CR22" i="22"/>
  <c r="CS22" i="22"/>
  <c r="CT22" i="22"/>
  <c r="CV22" i="22"/>
  <c r="CW22" i="22"/>
  <c r="CX22" i="22"/>
  <c r="SF22" i="22"/>
  <c r="SG22" i="22"/>
  <c r="SH22" i="22"/>
  <c r="SI22" i="22"/>
  <c r="SJ22" i="22"/>
  <c r="SK22" i="22"/>
  <c r="SM22" i="22"/>
  <c r="SN22" i="22"/>
  <c r="SO22" i="22"/>
  <c r="SP22" i="22"/>
  <c r="SQ22" i="22"/>
  <c r="SR22" i="22"/>
  <c r="ST22" i="22"/>
  <c r="SU22" i="22"/>
  <c r="SV22" i="22"/>
  <c r="TJ22" i="22" s="1"/>
  <c r="SW22" i="22"/>
  <c r="TK22" i="22" s="1"/>
  <c r="SX22" i="22"/>
  <c r="SY22" i="22"/>
  <c r="SZ22" i="22"/>
  <c r="TA22" i="22"/>
  <c r="TM22" i="22" s="1"/>
  <c r="TB22" i="22"/>
  <c r="TN22" i="22" s="1"/>
  <c r="TC22" i="22"/>
  <c r="TD22" i="22"/>
  <c r="TE22" i="22"/>
  <c r="TF22" i="22"/>
  <c r="TQ22" i="22" s="1"/>
  <c r="TG22" i="22"/>
  <c r="TR22" i="22" s="1"/>
  <c r="TH22" i="22"/>
  <c r="CO18" i="22"/>
  <c r="CP18" i="22"/>
  <c r="CQ18" i="22"/>
  <c r="CR18" i="22"/>
  <c r="CS18" i="22"/>
  <c r="CT18" i="22"/>
  <c r="CV18" i="22"/>
  <c r="CW18" i="22"/>
  <c r="CX18" i="22"/>
  <c r="SF18" i="22"/>
  <c r="SG18" i="22"/>
  <c r="SH18" i="22"/>
  <c r="SI18" i="22"/>
  <c r="SJ18" i="22"/>
  <c r="SK18" i="22"/>
  <c r="SM18" i="22"/>
  <c r="SN18" i="22"/>
  <c r="SO18" i="22"/>
  <c r="SP18" i="22"/>
  <c r="SQ18" i="22"/>
  <c r="SR18" i="22"/>
  <c r="ST18" i="22"/>
  <c r="SU18" i="22"/>
  <c r="SV18" i="22"/>
  <c r="TJ18" i="22" s="1"/>
  <c r="SW18" i="22"/>
  <c r="TK18" i="22" s="1"/>
  <c r="SX18" i="22"/>
  <c r="SY18" i="22"/>
  <c r="SZ18" i="22"/>
  <c r="TA18" i="22"/>
  <c r="TM18" i="22" s="1"/>
  <c r="TB18" i="22"/>
  <c r="TN18" i="22" s="1"/>
  <c r="TC18" i="22"/>
  <c r="TD18" i="22"/>
  <c r="TE18" i="22"/>
  <c r="TF18" i="22"/>
  <c r="TQ18" i="22" s="1"/>
  <c r="TG18" i="22"/>
  <c r="TR18" i="22" s="1"/>
  <c r="TH18" i="22"/>
  <c r="CO21" i="22"/>
  <c r="CP21" i="22"/>
  <c r="CQ21" i="22"/>
  <c r="CR21" i="22"/>
  <c r="CS21" i="22"/>
  <c r="CT21" i="22"/>
  <c r="CV21" i="22"/>
  <c r="CW21" i="22"/>
  <c r="CX21" i="22"/>
  <c r="SF21" i="22"/>
  <c r="SG21" i="22"/>
  <c r="SH21" i="22"/>
  <c r="SI21" i="22"/>
  <c r="SJ21" i="22"/>
  <c r="SK21" i="22"/>
  <c r="SM21" i="22"/>
  <c r="SN21" i="22"/>
  <c r="SO21" i="22"/>
  <c r="SP21" i="22"/>
  <c r="SQ21" i="22"/>
  <c r="SR21" i="22"/>
  <c r="ST21" i="22"/>
  <c r="SU21" i="22"/>
  <c r="SV21" i="22"/>
  <c r="TJ21" i="22" s="1"/>
  <c r="SW21" i="22"/>
  <c r="TK21" i="22" s="1"/>
  <c r="SX21" i="22"/>
  <c r="SY21" i="22"/>
  <c r="SZ21" i="22"/>
  <c r="TA21" i="22"/>
  <c r="TM21" i="22" s="1"/>
  <c r="TB21" i="22"/>
  <c r="TN21" i="22" s="1"/>
  <c r="TC21" i="22"/>
  <c r="TD21" i="22"/>
  <c r="TE21" i="22"/>
  <c r="TF21" i="22"/>
  <c r="TQ21" i="22" s="1"/>
  <c r="TG21" i="22"/>
  <c r="TR21" i="22" s="1"/>
  <c r="TH21" i="22"/>
  <c r="CO24" i="22"/>
  <c r="CP24" i="22"/>
  <c r="CQ24" i="22"/>
  <c r="CR24" i="22"/>
  <c r="CS24" i="22"/>
  <c r="CT24" i="22"/>
  <c r="CV24" i="22"/>
  <c r="CW24" i="22"/>
  <c r="CX24" i="22"/>
  <c r="SF24" i="22"/>
  <c r="SG24" i="22"/>
  <c r="SH24" i="22"/>
  <c r="SI24" i="22"/>
  <c r="SJ24" i="22"/>
  <c r="SK24" i="22"/>
  <c r="SM24" i="22"/>
  <c r="SN24" i="22"/>
  <c r="SO24" i="22"/>
  <c r="SP24" i="22"/>
  <c r="SQ24" i="22"/>
  <c r="SR24" i="22"/>
  <c r="ST24" i="22"/>
  <c r="SU24" i="22"/>
  <c r="SV24" i="22"/>
  <c r="TJ24" i="22" s="1"/>
  <c r="SW24" i="22"/>
  <c r="TK24" i="22" s="1"/>
  <c r="SX24" i="22"/>
  <c r="SY24" i="22"/>
  <c r="SZ24" i="22"/>
  <c r="TA24" i="22"/>
  <c r="TB24" i="22"/>
  <c r="TN24" i="22" s="1"/>
  <c r="TC24" i="22"/>
  <c r="TD24" i="22"/>
  <c r="TE24" i="22"/>
  <c r="TF24" i="22"/>
  <c r="TQ24" i="22" s="1"/>
  <c r="TG24" i="22"/>
  <c r="TR24" i="22" s="1"/>
  <c r="TH24" i="22"/>
  <c r="CO28" i="22"/>
  <c r="CP28" i="22"/>
  <c r="CQ28" i="22"/>
  <c r="CR28" i="22"/>
  <c r="CS28" i="22"/>
  <c r="CT28" i="22"/>
  <c r="CV28" i="22"/>
  <c r="CW28" i="22"/>
  <c r="CX28" i="22"/>
  <c r="SF28" i="22"/>
  <c r="SG28" i="22"/>
  <c r="SH28" i="22"/>
  <c r="SI28" i="22"/>
  <c r="SJ28" i="22"/>
  <c r="SK28" i="22"/>
  <c r="SM28" i="22"/>
  <c r="SN28" i="22"/>
  <c r="SO28" i="22"/>
  <c r="SP28" i="22"/>
  <c r="SQ28" i="22"/>
  <c r="SR28" i="22"/>
  <c r="ST28" i="22"/>
  <c r="SU28" i="22"/>
  <c r="SV28" i="22"/>
  <c r="TJ28" i="22" s="1"/>
  <c r="SW28" i="22"/>
  <c r="TK28" i="22" s="1"/>
  <c r="SX28" i="22"/>
  <c r="SY28" i="22"/>
  <c r="SZ28" i="22"/>
  <c r="TA28" i="22"/>
  <c r="TM28" i="22" s="1"/>
  <c r="TB28" i="22"/>
  <c r="TN28" i="22" s="1"/>
  <c r="TC28" i="22"/>
  <c r="TD28" i="22"/>
  <c r="TE28" i="22"/>
  <c r="TF28" i="22"/>
  <c r="TQ28" i="22" s="1"/>
  <c r="TG28" i="22"/>
  <c r="TR28" i="22" s="1"/>
  <c r="TH28" i="22"/>
  <c r="CO14" i="22"/>
  <c r="CP14" i="22"/>
  <c r="CQ14" i="22"/>
  <c r="CR14" i="22"/>
  <c r="CS14" i="22"/>
  <c r="CT14" i="22"/>
  <c r="CV14" i="22"/>
  <c r="CW14" i="22"/>
  <c r="CX14" i="22"/>
  <c r="SF14" i="22"/>
  <c r="SG14" i="22"/>
  <c r="SH14" i="22"/>
  <c r="SI14" i="22"/>
  <c r="SJ14" i="22"/>
  <c r="SK14" i="22"/>
  <c r="SM14" i="22"/>
  <c r="SN14" i="22"/>
  <c r="SO14" i="22"/>
  <c r="SP14" i="22"/>
  <c r="SQ14" i="22"/>
  <c r="SR14" i="22"/>
  <c r="ST14" i="22"/>
  <c r="SU14" i="22"/>
  <c r="SV14" i="22"/>
  <c r="TJ14" i="22" s="1"/>
  <c r="SW14" i="22"/>
  <c r="TK14" i="22" s="1"/>
  <c r="SX14" i="22"/>
  <c r="SY14" i="22"/>
  <c r="SZ14" i="22"/>
  <c r="TA14" i="22"/>
  <c r="TM14" i="22" s="1"/>
  <c r="TB14" i="22"/>
  <c r="TN14" i="22" s="1"/>
  <c r="TC14" i="22"/>
  <c r="TD14" i="22"/>
  <c r="TE14" i="22"/>
  <c r="TF14" i="22"/>
  <c r="TQ14" i="22" s="1"/>
  <c r="TG14" i="22"/>
  <c r="TR14" i="22" s="1"/>
  <c r="TH14" i="22"/>
  <c r="CO15" i="22"/>
  <c r="CP15" i="22"/>
  <c r="CQ15" i="22"/>
  <c r="CR15" i="22"/>
  <c r="CS15" i="22"/>
  <c r="CT15" i="22"/>
  <c r="CV15" i="22"/>
  <c r="CW15" i="22"/>
  <c r="CX15" i="22"/>
  <c r="SF15" i="22"/>
  <c r="SG15" i="22"/>
  <c r="SH15" i="22"/>
  <c r="SI15" i="22"/>
  <c r="SJ15" i="22"/>
  <c r="SK15" i="22"/>
  <c r="SM15" i="22"/>
  <c r="SN15" i="22"/>
  <c r="SO15" i="22"/>
  <c r="SP15" i="22"/>
  <c r="SQ15" i="22"/>
  <c r="SR15" i="22"/>
  <c r="ST15" i="22"/>
  <c r="SU15" i="22"/>
  <c r="SV15" i="22"/>
  <c r="TJ15" i="22" s="1"/>
  <c r="SW15" i="22"/>
  <c r="TK15" i="22" s="1"/>
  <c r="SX15" i="22"/>
  <c r="SY15" i="22"/>
  <c r="SZ15" i="22"/>
  <c r="TA15" i="22"/>
  <c r="TM15" i="22" s="1"/>
  <c r="TB15" i="22"/>
  <c r="TN15" i="22" s="1"/>
  <c r="TC15" i="22"/>
  <c r="TD15" i="22"/>
  <c r="TE15" i="22"/>
  <c r="TF15" i="22"/>
  <c r="TQ15" i="22" s="1"/>
  <c r="TG15" i="22"/>
  <c r="TR15" i="22" s="1"/>
  <c r="TH15" i="22"/>
  <c r="CO29" i="22"/>
  <c r="CP29" i="22"/>
  <c r="CQ29" i="22"/>
  <c r="CR29" i="22"/>
  <c r="CS29" i="22"/>
  <c r="CT29" i="22"/>
  <c r="CV29" i="22"/>
  <c r="CW29" i="22"/>
  <c r="CX29" i="22"/>
  <c r="SF29" i="22"/>
  <c r="SG29" i="22"/>
  <c r="SH29" i="22"/>
  <c r="SI29" i="22"/>
  <c r="SJ29" i="22"/>
  <c r="SK29" i="22"/>
  <c r="SM29" i="22"/>
  <c r="SN29" i="22"/>
  <c r="SO29" i="22"/>
  <c r="SP29" i="22"/>
  <c r="SQ29" i="22"/>
  <c r="SR29" i="22"/>
  <c r="ST29" i="22"/>
  <c r="SU29" i="22"/>
  <c r="SV29" i="22"/>
  <c r="SW29" i="22"/>
  <c r="TK29" i="22" s="1"/>
  <c r="SX29" i="22"/>
  <c r="SY29" i="22"/>
  <c r="SZ29" i="22"/>
  <c r="TA29" i="22"/>
  <c r="TM29" i="22" s="1"/>
  <c r="TB29" i="22"/>
  <c r="TN29" i="22" s="1"/>
  <c r="TC29" i="22"/>
  <c r="TD29" i="22"/>
  <c r="TE29" i="22"/>
  <c r="TF29" i="22"/>
  <c r="TQ29" i="22" s="1"/>
  <c r="TG29" i="22"/>
  <c r="TR29" i="22" s="1"/>
  <c r="TH29" i="22"/>
  <c r="CO12" i="22"/>
  <c r="CP12" i="22"/>
  <c r="CQ12" i="22"/>
  <c r="CR12" i="22"/>
  <c r="CS12" i="22"/>
  <c r="CT12" i="22"/>
  <c r="CV12" i="22"/>
  <c r="CW12" i="22"/>
  <c r="CX12" i="22"/>
  <c r="SF12" i="22"/>
  <c r="SG12" i="22"/>
  <c r="SH12" i="22"/>
  <c r="SI12" i="22"/>
  <c r="SJ12" i="22"/>
  <c r="SK12" i="22"/>
  <c r="SM12" i="22"/>
  <c r="SN12" i="22"/>
  <c r="SO12" i="22"/>
  <c r="SP12" i="22"/>
  <c r="SQ12" i="22"/>
  <c r="SR12" i="22"/>
  <c r="ST12" i="22"/>
  <c r="SU12" i="22"/>
  <c r="SV12" i="22"/>
  <c r="TJ12" i="22" s="1"/>
  <c r="SW12" i="22"/>
  <c r="TK12" i="22" s="1"/>
  <c r="SX12" i="22"/>
  <c r="SY12" i="22"/>
  <c r="SZ12" i="22"/>
  <c r="TA12" i="22"/>
  <c r="TM12" i="22" s="1"/>
  <c r="TB12" i="22"/>
  <c r="TN12" i="22" s="1"/>
  <c r="TC12" i="22"/>
  <c r="TD12" i="22"/>
  <c r="TE12" i="22"/>
  <c r="TF12" i="22"/>
  <c r="TQ12" i="22" s="1"/>
  <c r="TG12" i="22"/>
  <c r="TR12" i="22" s="1"/>
  <c r="TH12" i="22"/>
  <c r="CO13" i="22"/>
  <c r="CP13" i="22"/>
  <c r="CQ13" i="22"/>
  <c r="CR13" i="22"/>
  <c r="CS13" i="22"/>
  <c r="CT13" i="22"/>
  <c r="CV13" i="22"/>
  <c r="CW13" i="22"/>
  <c r="CX13" i="22"/>
  <c r="SF13" i="22"/>
  <c r="SG13" i="22"/>
  <c r="SH13" i="22"/>
  <c r="SI13" i="22"/>
  <c r="SJ13" i="22"/>
  <c r="SK13" i="22"/>
  <c r="SM13" i="22"/>
  <c r="SN13" i="22"/>
  <c r="SO13" i="22"/>
  <c r="SP13" i="22"/>
  <c r="SQ13" i="22"/>
  <c r="SR13" i="22"/>
  <c r="ST13" i="22"/>
  <c r="SU13" i="22"/>
  <c r="SV13" i="22"/>
  <c r="TJ13" i="22" s="1"/>
  <c r="SW13" i="22"/>
  <c r="TK13" i="22" s="1"/>
  <c r="SX13" i="22"/>
  <c r="SY13" i="22"/>
  <c r="SZ13" i="22"/>
  <c r="TA13" i="22"/>
  <c r="TM13" i="22" s="1"/>
  <c r="TB13" i="22"/>
  <c r="TN13" i="22" s="1"/>
  <c r="TC13" i="22"/>
  <c r="TD13" i="22"/>
  <c r="TE13" i="22"/>
  <c r="TF13" i="22"/>
  <c r="TQ13" i="22" s="1"/>
  <c r="TG13" i="22"/>
  <c r="TR13" i="22" s="1"/>
  <c r="TH13" i="22"/>
  <c r="CO4" i="4"/>
  <c r="CP4" i="4"/>
  <c r="CQ4" i="4"/>
  <c r="CR4" i="4"/>
  <c r="CS4" i="4"/>
  <c r="CT4" i="4"/>
  <c r="CV4" i="4"/>
  <c r="CW4" i="4"/>
  <c r="CX4" i="4"/>
  <c r="DV4" i="4"/>
  <c r="DW4" i="4"/>
  <c r="DX4" i="4"/>
  <c r="DY4" i="4"/>
  <c r="DZ4" i="4"/>
  <c r="EA4" i="4"/>
  <c r="EC4" i="4"/>
  <c r="ED4" i="4"/>
  <c r="EE4" i="4"/>
  <c r="EF4" i="4"/>
  <c r="EG4" i="4"/>
  <c r="EH4" i="4"/>
  <c r="FD4" i="4"/>
  <c r="FE4" i="4"/>
  <c r="FF4" i="4"/>
  <c r="FG4" i="4"/>
  <c r="FH4" i="4"/>
  <c r="FI4" i="4"/>
  <c r="FK4" i="4"/>
  <c r="FL4" i="4"/>
  <c r="FM4" i="4"/>
  <c r="FN4" i="4"/>
  <c r="FO4" i="4"/>
  <c r="FP4" i="4"/>
  <c r="GL4" i="4"/>
  <c r="GM4" i="4"/>
  <c r="GN4" i="4"/>
  <c r="GO4" i="4"/>
  <c r="GP4" i="4"/>
  <c r="GQ4" i="4"/>
  <c r="GS4" i="4"/>
  <c r="GT4" i="4"/>
  <c r="GU4" i="4"/>
  <c r="GV4" i="4"/>
  <c r="GW4" i="4"/>
  <c r="GX4" i="4"/>
  <c r="HT4" i="4"/>
  <c r="HU4" i="4"/>
  <c r="HV4" i="4"/>
  <c r="HW4" i="4"/>
  <c r="HX4" i="4"/>
  <c r="HY4" i="4"/>
  <c r="IA4" i="4"/>
  <c r="IB4" i="4"/>
  <c r="IC4" i="4"/>
  <c r="ID4" i="4"/>
  <c r="IE4" i="4"/>
  <c r="IF4" i="4"/>
  <c r="JB4" i="4"/>
  <c r="JC4" i="4"/>
  <c r="JD4" i="4"/>
  <c r="JE4" i="4"/>
  <c r="JF4" i="4"/>
  <c r="JG4" i="4"/>
  <c r="JI4" i="4"/>
  <c r="JJ4" i="4"/>
  <c r="JK4" i="4"/>
  <c r="JL4" i="4"/>
  <c r="JM4" i="4"/>
  <c r="JN4" i="4"/>
  <c r="KJ4" i="4"/>
  <c r="KK4" i="4"/>
  <c r="KL4" i="4"/>
  <c r="KM4" i="4"/>
  <c r="KN4" i="4"/>
  <c r="KO4" i="4"/>
  <c r="KQ4" i="4"/>
  <c r="KR4" i="4"/>
  <c r="KS4" i="4"/>
  <c r="KT4" i="4"/>
  <c r="KU4" i="4"/>
  <c r="KV4" i="4"/>
  <c r="LR4" i="4"/>
  <c r="LS4" i="4"/>
  <c r="LT4" i="4"/>
  <c r="LU4" i="4"/>
  <c r="LV4" i="4"/>
  <c r="LW4" i="4"/>
  <c r="LY4" i="4"/>
  <c r="LZ4" i="4"/>
  <c r="MA4" i="4"/>
  <c r="MB4" i="4"/>
  <c r="MC4" i="4"/>
  <c r="MD4" i="4"/>
  <c r="MZ4" i="4"/>
  <c r="NA4" i="4"/>
  <c r="NB4" i="4"/>
  <c r="NC4" i="4"/>
  <c r="ND4" i="4"/>
  <c r="NE4" i="4"/>
  <c r="NG4" i="4"/>
  <c r="NH4" i="4"/>
  <c r="NI4" i="4"/>
  <c r="NJ4" i="4"/>
  <c r="NK4" i="4"/>
  <c r="NL4" i="4"/>
  <c r="OH4" i="4"/>
  <c r="OI4" i="4"/>
  <c r="OJ4" i="4"/>
  <c r="OK4" i="4"/>
  <c r="OL4" i="4"/>
  <c r="OM4" i="4"/>
  <c r="OO4" i="4"/>
  <c r="OP4" i="4"/>
  <c r="OQ4" i="4"/>
  <c r="OR4" i="4"/>
  <c r="OS4" i="4"/>
  <c r="OT4" i="4"/>
  <c r="PP4" i="4"/>
  <c r="PQ4" i="4"/>
  <c r="PR4" i="4"/>
  <c r="PS4" i="4"/>
  <c r="PT4" i="4"/>
  <c r="PU4" i="4"/>
  <c r="PW4" i="4"/>
  <c r="PX4" i="4"/>
  <c r="PY4" i="4"/>
  <c r="PZ4" i="4"/>
  <c r="QA4" i="4"/>
  <c r="QB4" i="4"/>
  <c r="QX4" i="4"/>
  <c r="QY4" i="4"/>
  <c r="QZ4" i="4"/>
  <c r="RA4" i="4"/>
  <c r="RB4" i="4"/>
  <c r="RC4" i="4"/>
  <c r="RE4" i="4"/>
  <c r="RF4" i="4"/>
  <c r="RG4" i="4"/>
  <c r="RH4" i="4"/>
  <c r="RI4" i="4"/>
  <c r="RJ4" i="4"/>
  <c r="SF4" i="4"/>
  <c r="SG4" i="4"/>
  <c r="SH4" i="4"/>
  <c r="SI4" i="4"/>
  <c r="SJ4" i="4"/>
  <c r="SK4" i="4"/>
  <c r="SM4" i="4"/>
  <c r="SN4" i="4"/>
  <c r="SO4" i="4"/>
  <c r="SP4" i="4"/>
  <c r="SQ4" i="4"/>
  <c r="SR4" i="4"/>
  <c r="ST4" i="4"/>
  <c r="SU4" i="4"/>
  <c r="SV4" i="4"/>
  <c r="TJ4" i="4" s="1"/>
  <c r="SW4" i="4"/>
  <c r="TK4" i="4" s="1"/>
  <c r="SX4" i="4"/>
  <c r="SY4" i="4"/>
  <c r="SZ4" i="4"/>
  <c r="TA4" i="4"/>
  <c r="TM4" i="4" s="1"/>
  <c r="TB4" i="4"/>
  <c r="TN4" i="4" s="1"/>
  <c r="TC4" i="4"/>
  <c r="TD4" i="4"/>
  <c r="TE4" i="4"/>
  <c r="TF4" i="4"/>
  <c r="TQ4" i="4" s="1"/>
  <c r="TG4" i="4"/>
  <c r="TR4" i="4" s="1"/>
  <c r="TH4" i="4"/>
  <c r="CO7" i="4"/>
  <c r="CP7" i="4"/>
  <c r="CQ7" i="4"/>
  <c r="CR7" i="4"/>
  <c r="CS7" i="4"/>
  <c r="CT7" i="4"/>
  <c r="CV7" i="4"/>
  <c r="CW7" i="4"/>
  <c r="CX7" i="4"/>
  <c r="DV7" i="4"/>
  <c r="DW7" i="4"/>
  <c r="DX7" i="4"/>
  <c r="DY7" i="4"/>
  <c r="DZ7" i="4"/>
  <c r="EA7" i="4"/>
  <c r="EC7" i="4"/>
  <c r="ED7" i="4"/>
  <c r="EE7" i="4"/>
  <c r="EF7" i="4"/>
  <c r="EG7" i="4"/>
  <c r="EH7" i="4"/>
  <c r="FD7" i="4"/>
  <c r="FE7" i="4"/>
  <c r="FF7" i="4"/>
  <c r="FG7" i="4"/>
  <c r="FH7" i="4"/>
  <c r="FI7" i="4"/>
  <c r="FK7" i="4"/>
  <c r="FL7" i="4"/>
  <c r="FM7" i="4"/>
  <c r="FN7" i="4"/>
  <c r="FO7" i="4"/>
  <c r="FP7" i="4"/>
  <c r="GL7" i="4"/>
  <c r="GM7" i="4"/>
  <c r="GN7" i="4"/>
  <c r="GO7" i="4"/>
  <c r="GP7" i="4"/>
  <c r="GQ7" i="4"/>
  <c r="GS7" i="4"/>
  <c r="GT7" i="4"/>
  <c r="GU7" i="4"/>
  <c r="GV7" i="4"/>
  <c r="GW7" i="4"/>
  <c r="GX7" i="4"/>
  <c r="HT7" i="4"/>
  <c r="HU7" i="4"/>
  <c r="HV7" i="4"/>
  <c r="HW7" i="4"/>
  <c r="HX7" i="4"/>
  <c r="HY7" i="4"/>
  <c r="IA7" i="4"/>
  <c r="IB7" i="4"/>
  <c r="IC7" i="4"/>
  <c r="ID7" i="4"/>
  <c r="IE7" i="4"/>
  <c r="IF7" i="4"/>
  <c r="JB7" i="4"/>
  <c r="JC7" i="4"/>
  <c r="JD7" i="4"/>
  <c r="JE7" i="4"/>
  <c r="JF7" i="4"/>
  <c r="JG7" i="4"/>
  <c r="JI7" i="4"/>
  <c r="JJ7" i="4"/>
  <c r="JK7" i="4"/>
  <c r="JL7" i="4"/>
  <c r="JM7" i="4"/>
  <c r="JN7" i="4"/>
  <c r="KJ7" i="4"/>
  <c r="KK7" i="4"/>
  <c r="KL7" i="4"/>
  <c r="KM7" i="4"/>
  <c r="KN7" i="4"/>
  <c r="KO7" i="4"/>
  <c r="KQ7" i="4"/>
  <c r="KR7" i="4"/>
  <c r="KS7" i="4"/>
  <c r="KT7" i="4"/>
  <c r="KU7" i="4"/>
  <c r="KV7" i="4"/>
  <c r="LR7" i="4"/>
  <c r="LS7" i="4"/>
  <c r="LT7" i="4"/>
  <c r="LU7" i="4"/>
  <c r="LV7" i="4"/>
  <c r="LW7" i="4"/>
  <c r="LY7" i="4"/>
  <c r="LZ7" i="4"/>
  <c r="MA7" i="4"/>
  <c r="MB7" i="4"/>
  <c r="MC7" i="4"/>
  <c r="MD7" i="4"/>
  <c r="MZ7" i="4"/>
  <c r="NA7" i="4"/>
  <c r="NB7" i="4"/>
  <c r="NC7" i="4"/>
  <c r="ND7" i="4"/>
  <c r="NE7" i="4"/>
  <c r="NG7" i="4"/>
  <c r="NH7" i="4"/>
  <c r="NI7" i="4"/>
  <c r="NJ7" i="4"/>
  <c r="NK7" i="4"/>
  <c r="NL7" i="4"/>
  <c r="OH7" i="4"/>
  <c r="OI7" i="4"/>
  <c r="OJ7" i="4"/>
  <c r="OK7" i="4"/>
  <c r="OL7" i="4"/>
  <c r="OM7" i="4"/>
  <c r="OO7" i="4"/>
  <c r="OP7" i="4"/>
  <c r="OQ7" i="4"/>
  <c r="OR7" i="4"/>
  <c r="OS7" i="4"/>
  <c r="OT7" i="4"/>
  <c r="PP7" i="4"/>
  <c r="PQ7" i="4"/>
  <c r="PR7" i="4"/>
  <c r="PS7" i="4"/>
  <c r="PT7" i="4"/>
  <c r="PU7" i="4"/>
  <c r="PW7" i="4"/>
  <c r="PX7" i="4"/>
  <c r="PY7" i="4"/>
  <c r="PZ7" i="4"/>
  <c r="QA7" i="4"/>
  <c r="QB7" i="4"/>
  <c r="QX7" i="4"/>
  <c r="QY7" i="4"/>
  <c r="QZ7" i="4"/>
  <c r="RA7" i="4"/>
  <c r="RB7" i="4"/>
  <c r="RC7" i="4"/>
  <c r="RE7" i="4"/>
  <c r="RF7" i="4"/>
  <c r="RG7" i="4"/>
  <c r="RH7" i="4"/>
  <c r="RI7" i="4"/>
  <c r="RJ7" i="4"/>
  <c r="SF7" i="4"/>
  <c r="SG7" i="4"/>
  <c r="SH7" i="4"/>
  <c r="SI7" i="4"/>
  <c r="SJ7" i="4"/>
  <c r="SK7" i="4"/>
  <c r="SM7" i="4"/>
  <c r="SN7" i="4"/>
  <c r="SO7" i="4"/>
  <c r="SP7" i="4"/>
  <c r="SQ7" i="4"/>
  <c r="SR7" i="4"/>
  <c r="ST7" i="4"/>
  <c r="SU7" i="4"/>
  <c r="SV7" i="4"/>
  <c r="TJ7" i="4" s="1"/>
  <c r="SW7" i="4"/>
  <c r="TK7" i="4" s="1"/>
  <c r="SX7" i="4"/>
  <c r="SY7" i="4"/>
  <c r="SZ7" i="4"/>
  <c r="TA7" i="4"/>
  <c r="TB7" i="4"/>
  <c r="TN7" i="4" s="1"/>
  <c r="TC7" i="4"/>
  <c r="TD7" i="4"/>
  <c r="TE7" i="4"/>
  <c r="TF7" i="4"/>
  <c r="TQ7" i="4" s="1"/>
  <c r="TG7" i="4"/>
  <c r="TR7" i="4" s="1"/>
  <c r="TH7" i="4"/>
  <c r="CO5" i="4"/>
  <c r="CP5" i="4"/>
  <c r="CQ5" i="4"/>
  <c r="CR5" i="4"/>
  <c r="CS5" i="4"/>
  <c r="CT5" i="4"/>
  <c r="CV5" i="4"/>
  <c r="CW5" i="4"/>
  <c r="CX5" i="4"/>
  <c r="DV5" i="4"/>
  <c r="DW5" i="4"/>
  <c r="DX5" i="4"/>
  <c r="DY5" i="4"/>
  <c r="DZ5" i="4"/>
  <c r="EA5" i="4"/>
  <c r="EC5" i="4"/>
  <c r="ED5" i="4"/>
  <c r="EE5" i="4"/>
  <c r="EF5" i="4"/>
  <c r="EG5" i="4"/>
  <c r="EH5" i="4"/>
  <c r="FD5" i="4"/>
  <c r="FE5" i="4"/>
  <c r="FF5" i="4"/>
  <c r="FG5" i="4"/>
  <c r="FH5" i="4"/>
  <c r="FI5" i="4"/>
  <c r="FK5" i="4"/>
  <c r="FL5" i="4"/>
  <c r="FM5" i="4"/>
  <c r="FN5" i="4"/>
  <c r="FO5" i="4"/>
  <c r="FP5" i="4"/>
  <c r="GL5" i="4"/>
  <c r="GM5" i="4"/>
  <c r="GN5" i="4"/>
  <c r="GO5" i="4"/>
  <c r="GP5" i="4"/>
  <c r="GQ5" i="4"/>
  <c r="GS5" i="4"/>
  <c r="GT5" i="4"/>
  <c r="GU5" i="4"/>
  <c r="GV5" i="4"/>
  <c r="GW5" i="4"/>
  <c r="GX5" i="4"/>
  <c r="HT5" i="4"/>
  <c r="HU5" i="4"/>
  <c r="HV5" i="4"/>
  <c r="HW5" i="4"/>
  <c r="HX5" i="4"/>
  <c r="HY5" i="4"/>
  <c r="IA5" i="4"/>
  <c r="IB5" i="4"/>
  <c r="IC5" i="4"/>
  <c r="ID5" i="4"/>
  <c r="IE5" i="4"/>
  <c r="IF5" i="4"/>
  <c r="JB5" i="4"/>
  <c r="JC5" i="4"/>
  <c r="JD5" i="4"/>
  <c r="JE5" i="4"/>
  <c r="JF5" i="4"/>
  <c r="JG5" i="4"/>
  <c r="JI5" i="4"/>
  <c r="JJ5" i="4"/>
  <c r="JK5" i="4"/>
  <c r="JL5" i="4"/>
  <c r="JM5" i="4"/>
  <c r="JN5" i="4"/>
  <c r="KJ5" i="4"/>
  <c r="KK5" i="4"/>
  <c r="KL5" i="4"/>
  <c r="KM5" i="4"/>
  <c r="KN5" i="4"/>
  <c r="KO5" i="4"/>
  <c r="KQ5" i="4"/>
  <c r="KR5" i="4"/>
  <c r="KS5" i="4"/>
  <c r="KT5" i="4"/>
  <c r="KU5" i="4"/>
  <c r="KV5" i="4"/>
  <c r="LR5" i="4"/>
  <c r="LS5" i="4"/>
  <c r="LT5" i="4"/>
  <c r="LU5" i="4"/>
  <c r="LV5" i="4"/>
  <c r="LW5" i="4"/>
  <c r="LY5" i="4"/>
  <c r="LZ5" i="4"/>
  <c r="MA5" i="4"/>
  <c r="MB5" i="4"/>
  <c r="MC5" i="4"/>
  <c r="MD5" i="4"/>
  <c r="MZ5" i="4"/>
  <c r="NA5" i="4"/>
  <c r="NB5" i="4"/>
  <c r="NC5" i="4"/>
  <c r="ND5" i="4"/>
  <c r="NE5" i="4"/>
  <c r="NG5" i="4"/>
  <c r="NH5" i="4"/>
  <c r="NI5" i="4"/>
  <c r="NJ5" i="4"/>
  <c r="NK5" i="4"/>
  <c r="NL5" i="4"/>
  <c r="OH5" i="4"/>
  <c r="OI5" i="4"/>
  <c r="OJ5" i="4"/>
  <c r="OK5" i="4"/>
  <c r="OL5" i="4"/>
  <c r="OM5" i="4"/>
  <c r="OO5" i="4"/>
  <c r="OP5" i="4"/>
  <c r="OQ5" i="4"/>
  <c r="OR5" i="4"/>
  <c r="OS5" i="4"/>
  <c r="OT5" i="4"/>
  <c r="PP5" i="4"/>
  <c r="PQ5" i="4"/>
  <c r="PR5" i="4"/>
  <c r="PS5" i="4"/>
  <c r="PT5" i="4"/>
  <c r="PU5" i="4"/>
  <c r="PW5" i="4"/>
  <c r="PX5" i="4"/>
  <c r="PY5" i="4"/>
  <c r="PZ5" i="4"/>
  <c r="QA5" i="4"/>
  <c r="QB5" i="4"/>
  <c r="QX5" i="4"/>
  <c r="QY5" i="4"/>
  <c r="QZ5" i="4"/>
  <c r="RA5" i="4"/>
  <c r="RB5" i="4"/>
  <c r="RC5" i="4"/>
  <c r="RE5" i="4"/>
  <c r="RF5" i="4"/>
  <c r="RG5" i="4"/>
  <c r="RH5" i="4"/>
  <c r="RI5" i="4"/>
  <c r="RJ5" i="4"/>
  <c r="SF5" i="4"/>
  <c r="SG5" i="4"/>
  <c r="SH5" i="4"/>
  <c r="SI5" i="4"/>
  <c r="SJ5" i="4"/>
  <c r="SK5" i="4"/>
  <c r="SM5" i="4"/>
  <c r="SN5" i="4"/>
  <c r="SO5" i="4"/>
  <c r="SP5" i="4"/>
  <c r="SQ5" i="4"/>
  <c r="SR5" i="4"/>
  <c r="ST5" i="4"/>
  <c r="SU5" i="4"/>
  <c r="SV5" i="4"/>
  <c r="TJ5" i="4" s="1"/>
  <c r="SW5" i="4"/>
  <c r="TK5" i="4" s="1"/>
  <c r="SX5" i="4"/>
  <c r="SY5" i="4"/>
  <c r="SZ5" i="4"/>
  <c r="TA5" i="4"/>
  <c r="TM5" i="4" s="1"/>
  <c r="TB5" i="4"/>
  <c r="TN5" i="4" s="1"/>
  <c r="TC5" i="4"/>
  <c r="TD5" i="4"/>
  <c r="TE5" i="4"/>
  <c r="TF5" i="4"/>
  <c r="TQ5" i="4" s="1"/>
  <c r="TG5" i="4"/>
  <c r="TR5" i="4" s="1"/>
  <c r="TH5" i="4"/>
  <c r="CO10" i="4"/>
  <c r="CP10" i="4"/>
  <c r="CQ10" i="4"/>
  <c r="CR10" i="4"/>
  <c r="CS10" i="4"/>
  <c r="CT10" i="4"/>
  <c r="CV10" i="4"/>
  <c r="CW10" i="4"/>
  <c r="CX10" i="4"/>
  <c r="DV10" i="4"/>
  <c r="DW10" i="4"/>
  <c r="DX10" i="4"/>
  <c r="DY10" i="4"/>
  <c r="DZ10" i="4"/>
  <c r="EA10" i="4"/>
  <c r="EC10" i="4"/>
  <c r="ED10" i="4"/>
  <c r="EE10" i="4"/>
  <c r="EF10" i="4"/>
  <c r="EG10" i="4"/>
  <c r="EH10" i="4"/>
  <c r="FD10" i="4"/>
  <c r="FE10" i="4"/>
  <c r="FF10" i="4"/>
  <c r="FG10" i="4"/>
  <c r="FH10" i="4"/>
  <c r="FI10" i="4"/>
  <c r="FK10" i="4"/>
  <c r="FL10" i="4"/>
  <c r="FM10" i="4"/>
  <c r="FN10" i="4"/>
  <c r="FO10" i="4"/>
  <c r="FP10" i="4"/>
  <c r="GL10" i="4"/>
  <c r="GM10" i="4"/>
  <c r="GN10" i="4"/>
  <c r="GO10" i="4"/>
  <c r="GP10" i="4"/>
  <c r="GQ10" i="4"/>
  <c r="GS10" i="4"/>
  <c r="GT10" i="4"/>
  <c r="GU10" i="4"/>
  <c r="GV10" i="4"/>
  <c r="GW10" i="4"/>
  <c r="GX10" i="4"/>
  <c r="HT10" i="4"/>
  <c r="HU10" i="4"/>
  <c r="HV10" i="4"/>
  <c r="HW10" i="4"/>
  <c r="HX10" i="4"/>
  <c r="HY10" i="4"/>
  <c r="IA10" i="4"/>
  <c r="IB10" i="4"/>
  <c r="IC10" i="4"/>
  <c r="ID10" i="4"/>
  <c r="IE10" i="4"/>
  <c r="IF10" i="4"/>
  <c r="JB10" i="4"/>
  <c r="JC10" i="4"/>
  <c r="JD10" i="4"/>
  <c r="JE10" i="4"/>
  <c r="JF10" i="4"/>
  <c r="JG10" i="4"/>
  <c r="JI10" i="4"/>
  <c r="JJ10" i="4"/>
  <c r="JK10" i="4"/>
  <c r="JL10" i="4"/>
  <c r="JM10" i="4"/>
  <c r="JN10" i="4"/>
  <c r="KJ10" i="4"/>
  <c r="KK10" i="4"/>
  <c r="KL10" i="4"/>
  <c r="KM10" i="4"/>
  <c r="KN10" i="4"/>
  <c r="KO10" i="4"/>
  <c r="KQ10" i="4"/>
  <c r="KR10" i="4"/>
  <c r="KS10" i="4"/>
  <c r="KT10" i="4"/>
  <c r="KU10" i="4"/>
  <c r="KV10" i="4"/>
  <c r="LR10" i="4"/>
  <c r="LS10" i="4"/>
  <c r="LT10" i="4"/>
  <c r="LU10" i="4"/>
  <c r="LV10" i="4"/>
  <c r="LW10" i="4"/>
  <c r="LY10" i="4"/>
  <c r="LZ10" i="4"/>
  <c r="MA10" i="4"/>
  <c r="MB10" i="4"/>
  <c r="MC10" i="4"/>
  <c r="MD10" i="4"/>
  <c r="MZ10" i="4"/>
  <c r="NA10" i="4"/>
  <c r="NB10" i="4"/>
  <c r="NC10" i="4"/>
  <c r="ND10" i="4"/>
  <c r="NE10" i="4"/>
  <c r="NG10" i="4"/>
  <c r="NH10" i="4"/>
  <c r="NI10" i="4"/>
  <c r="NJ10" i="4"/>
  <c r="NK10" i="4"/>
  <c r="NL10" i="4"/>
  <c r="OH10" i="4"/>
  <c r="OI10" i="4"/>
  <c r="OJ10" i="4"/>
  <c r="OK10" i="4"/>
  <c r="OL10" i="4"/>
  <c r="OM10" i="4"/>
  <c r="OO10" i="4"/>
  <c r="OP10" i="4"/>
  <c r="OQ10" i="4"/>
  <c r="OR10" i="4"/>
  <c r="OS10" i="4"/>
  <c r="OT10" i="4"/>
  <c r="PP10" i="4"/>
  <c r="PQ10" i="4"/>
  <c r="PR10" i="4"/>
  <c r="PS10" i="4"/>
  <c r="PT10" i="4"/>
  <c r="PU10" i="4"/>
  <c r="PW10" i="4"/>
  <c r="PX10" i="4"/>
  <c r="PY10" i="4"/>
  <c r="PZ10" i="4"/>
  <c r="QA10" i="4"/>
  <c r="QB10" i="4"/>
  <c r="QX10" i="4"/>
  <c r="QY10" i="4"/>
  <c r="QZ10" i="4"/>
  <c r="RA10" i="4"/>
  <c r="RB10" i="4"/>
  <c r="RC10" i="4"/>
  <c r="RE10" i="4"/>
  <c r="RF10" i="4"/>
  <c r="RG10" i="4"/>
  <c r="RH10" i="4"/>
  <c r="RI10" i="4"/>
  <c r="RJ10" i="4"/>
  <c r="SF10" i="4"/>
  <c r="SG10" i="4"/>
  <c r="SH10" i="4"/>
  <c r="SI10" i="4"/>
  <c r="SJ10" i="4"/>
  <c r="SK10" i="4"/>
  <c r="SM10" i="4"/>
  <c r="SN10" i="4"/>
  <c r="SO10" i="4"/>
  <c r="SP10" i="4"/>
  <c r="SQ10" i="4"/>
  <c r="SR10" i="4"/>
  <c r="ST10" i="4"/>
  <c r="SU10" i="4"/>
  <c r="SV10" i="4"/>
  <c r="TJ10" i="4" s="1"/>
  <c r="SW10" i="4"/>
  <c r="TK10" i="4" s="1"/>
  <c r="SX10" i="4"/>
  <c r="SY10" i="4"/>
  <c r="SZ10" i="4"/>
  <c r="TA10" i="4"/>
  <c r="TM10" i="4" s="1"/>
  <c r="TB10" i="4"/>
  <c r="TN10" i="4" s="1"/>
  <c r="TC10" i="4"/>
  <c r="TD10" i="4"/>
  <c r="TE10" i="4"/>
  <c r="TF10" i="4"/>
  <c r="TQ10" i="4" s="1"/>
  <c r="TG10" i="4"/>
  <c r="TR10" i="4" s="1"/>
  <c r="TH10" i="4"/>
  <c r="CO9" i="4"/>
  <c r="CP9" i="4"/>
  <c r="CQ9" i="4"/>
  <c r="CR9" i="4"/>
  <c r="CS9" i="4"/>
  <c r="CT9" i="4"/>
  <c r="CV9" i="4"/>
  <c r="CW9" i="4"/>
  <c r="CX9" i="4"/>
  <c r="DV9" i="4"/>
  <c r="DW9" i="4"/>
  <c r="DX9" i="4"/>
  <c r="DY9" i="4"/>
  <c r="DZ9" i="4"/>
  <c r="EA9" i="4"/>
  <c r="EC9" i="4"/>
  <c r="ED9" i="4"/>
  <c r="EE9" i="4"/>
  <c r="EF9" i="4"/>
  <c r="EG9" i="4"/>
  <c r="EH9" i="4"/>
  <c r="FD9" i="4"/>
  <c r="FE9" i="4"/>
  <c r="FF9" i="4"/>
  <c r="FG9" i="4"/>
  <c r="FH9" i="4"/>
  <c r="FI9" i="4"/>
  <c r="FK9" i="4"/>
  <c r="FL9" i="4"/>
  <c r="FM9" i="4"/>
  <c r="FN9" i="4"/>
  <c r="FO9" i="4"/>
  <c r="FP9" i="4"/>
  <c r="GL9" i="4"/>
  <c r="GM9" i="4"/>
  <c r="GN9" i="4"/>
  <c r="GO9" i="4"/>
  <c r="GP9" i="4"/>
  <c r="GQ9" i="4"/>
  <c r="GS9" i="4"/>
  <c r="GT9" i="4"/>
  <c r="GU9" i="4"/>
  <c r="GV9" i="4"/>
  <c r="GW9" i="4"/>
  <c r="GX9" i="4"/>
  <c r="HT9" i="4"/>
  <c r="HU9" i="4"/>
  <c r="HV9" i="4"/>
  <c r="HW9" i="4"/>
  <c r="HX9" i="4"/>
  <c r="HY9" i="4"/>
  <c r="IA9" i="4"/>
  <c r="IB9" i="4"/>
  <c r="IC9" i="4"/>
  <c r="ID9" i="4"/>
  <c r="IE9" i="4"/>
  <c r="IF9" i="4"/>
  <c r="JB9" i="4"/>
  <c r="JC9" i="4"/>
  <c r="JD9" i="4"/>
  <c r="JE9" i="4"/>
  <c r="JF9" i="4"/>
  <c r="JG9" i="4"/>
  <c r="JI9" i="4"/>
  <c r="JJ9" i="4"/>
  <c r="JK9" i="4"/>
  <c r="JL9" i="4"/>
  <c r="JM9" i="4"/>
  <c r="JN9" i="4"/>
  <c r="KJ9" i="4"/>
  <c r="KK9" i="4"/>
  <c r="KL9" i="4"/>
  <c r="KM9" i="4"/>
  <c r="KN9" i="4"/>
  <c r="KO9" i="4"/>
  <c r="KQ9" i="4"/>
  <c r="KR9" i="4"/>
  <c r="KS9" i="4"/>
  <c r="KT9" i="4"/>
  <c r="KU9" i="4"/>
  <c r="KV9" i="4"/>
  <c r="LR9" i="4"/>
  <c r="LS9" i="4"/>
  <c r="LT9" i="4"/>
  <c r="LU9" i="4"/>
  <c r="LV9" i="4"/>
  <c r="LW9" i="4"/>
  <c r="LY9" i="4"/>
  <c r="LZ9" i="4"/>
  <c r="MA9" i="4"/>
  <c r="MB9" i="4"/>
  <c r="MC9" i="4"/>
  <c r="MD9" i="4"/>
  <c r="MZ9" i="4"/>
  <c r="NA9" i="4"/>
  <c r="NB9" i="4"/>
  <c r="NC9" i="4"/>
  <c r="ND9" i="4"/>
  <c r="NE9" i="4"/>
  <c r="NG9" i="4"/>
  <c r="NH9" i="4"/>
  <c r="NI9" i="4"/>
  <c r="NJ9" i="4"/>
  <c r="NK9" i="4"/>
  <c r="NL9" i="4"/>
  <c r="OH9" i="4"/>
  <c r="OI9" i="4"/>
  <c r="OJ9" i="4"/>
  <c r="OK9" i="4"/>
  <c r="OL9" i="4"/>
  <c r="OM9" i="4"/>
  <c r="OO9" i="4"/>
  <c r="OP9" i="4"/>
  <c r="OQ9" i="4"/>
  <c r="OR9" i="4"/>
  <c r="OS9" i="4"/>
  <c r="OT9" i="4"/>
  <c r="PP9" i="4"/>
  <c r="PQ9" i="4"/>
  <c r="PR9" i="4"/>
  <c r="PS9" i="4"/>
  <c r="PT9" i="4"/>
  <c r="PU9" i="4"/>
  <c r="PW9" i="4"/>
  <c r="PX9" i="4"/>
  <c r="PY9" i="4"/>
  <c r="PZ9" i="4"/>
  <c r="QA9" i="4"/>
  <c r="QB9" i="4"/>
  <c r="QX9" i="4"/>
  <c r="QY9" i="4"/>
  <c r="QZ9" i="4"/>
  <c r="RA9" i="4"/>
  <c r="RB9" i="4"/>
  <c r="RC9" i="4"/>
  <c r="RE9" i="4"/>
  <c r="RF9" i="4"/>
  <c r="RG9" i="4"/>
  <c r="RH9" i="4"/>
  <c r="RI9" i="4"/>
  <c r="RJ9" i="4"/>
  <c r="SF9" i="4"/>
  <c r="SG9" i="4"/>
  <c r="SH9" i="4"/>
  <c r="SI9" i="4"/>
  <c r="SJ9" i="4"/>
  <c r="SK9" i="4"/>
  <c r="SM9" i="4"/>
  <c r="SN9" i="4"/>
  <c r="SO9" i="4"/>
  <c r="SP9" i="4"/>
  <c r="SQ9" i="4"/>
  <c r="SR9" i="4"/>
  <c r="ST9" i="4"/>
  <c r="SU9" i="4"/>
  <c r="SV9" i="4"/>
  <c r="TJ9" i="4" s="1"/>
  <c r="SW9" i="4"/>
  <c r="TK9" i="4" s="1"/>
  <c r="SX9" i="4"/>
  <c r="SY9" i="4"/>
  <c r="SZ9" i="4"/>
  <c r="TA9" i="4"/>
  <c r="TM9" i="4" s="1"/>
  <c r="TB9" i="4"/>
  <c r="TN9" i="4" s="1"/>
  <c r="TC9" i="4"/>
  <c r="TD9" i="4"/>
  <c r="TE9" i="4"/>
  <c r="TF9" i="4"/>
  <c r="TQ9" i="4" s="1"/>
  <c r="TG9" i="4"/>
  <c r="TR9" i="4" s="1"/>
  <c r="TH9" i="4"/>
  <c r="CO22" i="4"/>
  <c r="CP22" i="4"/>
  <c r="CQ22" i="4"/>
  <c r="CR22" i="4"/>
  <c r="CS22" i="4"/>
  <c r="CT22" i="4"/>
  <c r="CV22" i="4"/>
  <c r="CW22" i="4"/>
  <c r="CX22" i="4"/>
  <c r="DV22" i="4"/>
  <c r="DW22" i="4"/>
  <c r="DX22" i="4"/>
  <c r="DY22" i="4"/>
  <c r="DZ22" i="4"/>
  <c r="EA22" i="4"/>
  <c r="EC22" i="4"/>
  <c r="ED22" i="4"/>
  <c r="EE22" i="4"/>
  <c r="EF22" i="4"/>
  <c r="EG22" i="4"/>
  <c r="EH22" i="4"/>
  <c r="FD22" i="4"/>
  <c r="FE22" i="4"/>
  <c r="FF22" i="4"/>
  <c r="FG22" i="4"/>
  <c r="FH22" i="4"/>
  <c r="FI22" i="4"/>
  <c r="FK22" i="4"/>
  <c r="FL22" i="4"/>
  <c r="FM22" i="4"/>
  <c r="FN22" i="4"/>
  <c r="FO22" i="4"/>
  <c r="FP22" i="4"/>
  <c r="GL22" i="4"/>
  <c r="GM22" i="4"/>
  <c r="GN22" i="4"/>
  <c r="GO22" i="4"/>
  <c r="GP22" i="4"/>
  <c r="GQ22" i="4"/>
  <c r="GS22" i="4"/>
  <c r="GT22" i="4"/>
  <c r="GU22" i="4"/>
  <c r="GV22" i="4"/>
  <c r="GW22" i="4"/>
  <c r="GX22" i="4"/>
  <c r="HT22" i="4"/>
  <c r="HU22" i="4"/>
  <c r="HV22" i="4"/>
  <c r="HW22" i="4"/>
  <c r="HX22" i="4"/>
  <c r="HY22" i="4"/>
  <c r="IA22" i="4"/>
  <c r="IB22" i="4"/>
  <c r="IC22" i="4"/>
  <c r="ID22" i="4"/>
  <c r="IE22" i="4"/>
  <c r="IF22" i="4"/>
  <c r="JB22" i="4"/>
  <c r="JC22" i="4"/>
  <c r="JD22" i="4"/>
  <c r="JE22" i="4"/>
  <c r="JF22" i="4"/>
  <c r="JG22" i="4"/>
  <c r="JI22" i="4"/>
  <c r="JJ22" i="4"/>
  <c r="JK22" i="4"/>
  <c r="JL22" i="4"/>
  <c r="JM22" i="4"/>
  <c r="JN22" i="4"/>
  <c r="KJ22" i="4"/>
  <c r="KK22" i="4"/>
  <c r="KL22" i="4"/>
  <c r="KM22" i="4"/>
  <c r="KN22" i="4"/>
  <c r="KO22" i="4"/>
  <c r="KQ22" i="4"/>
  <c r="KR22" i="4"/>
  <c r="KS22" i="4"/>
  <c r="KT22" i="4"/>
  <c r="KU22" i="4"/>
  <c r="KV22" i="4"/>
  <c r="LR22" i="4"/>
  <c r="LS22" i="4"/>
  <c r="LT22" i="4"/>
  <c r="LU22" i="4"/>
  <c r="LV22" i="4"/>
  <c r="LW22" i="4"/>
  <c r="LY22" i="4"/>
  <c r="LZ22" i="4"/>
  <c r="MA22" i="4"/>
  <c r="MB22" i="4"/>
  <c r="MC22" i="4"/>
  <c r="MD22" i="4"/>
  <c r="MZ22" i="4"/>
  <c r="NA22" i="4"/>
  <c r="NB22" i="4"/>
  <c r="NC22" i="4"/>
  <c r="ND22" i="4"/>
  <c r="NE22" i="4"/>
  <c r="NG22" i="4"/>
  <c r="NH22" i="4"/>
  <c r="NI22" i="4"/>
  <c r="NJ22" i="4"/>
  <c r="NK22" i="4"/>
  <c r="NL22" i="4"/>
  <c r="OH22" i="4"/>
  <c r="OI22" i="4"/>
  <c r="OJ22" i="4"/>
  <c r="OK22" i="4"/>
  <c r="OL22" i="4"/>
  <c r="OM22" i="4"/>
  <c r="OO22" i="4"/>
  <c r="OP22" i="4"/>
  <c r="OQ22" i="4"/>
  <c r="OR22" i="4"/>
  <c r="OS22" i="4"/>
  <c r="OT22" i="4"/>
  <c r="PP22" i="4"/>
  <c r="PQ22" i="4"/>
  <c r="PR22" i="4"/>
  <c r="PS22" i="4"/>
  <c r="PT22" i="4"/>
  <c r="PU22" i="4"/>
  <c r="PW22" i="4"/>
  <c r="PX22" i="4"/>
  <c r="PY22" i="4"/>
  <c r="PZ22" i="4"/>
  <c r="QA22" i="4"/>
  <c r="QB22" i="4"/>
  <c r="QX22" i="4"/>
  <c r="QY22" i="4"/>
  <c r="QZ22" i="4"/>
  <c r="RA22" i="4"/>
  <c r="RB22" i="4"/>
  <c r="RC22" i="4"/>
  <c r="RE22" i="4"/>
  <c r="RF22" i="4"/>
  <c r="RG22" i="4"/>
  <c r="RH22" i="4"/>
  <c r="RI22" i="4"/>
  <c r="RJ22" i="4"/>
  <c r="SF22" i="4"/>
  <c r="SG22" i="4"/>
  <c r="SH22" i="4"/>
  <c r="SI22" i="4"/>
  <c r="SJ22" i="4"/>
  <c r="SK22" i="4"/>
  <c r="SM22" i="4"/>
  <c r="SN22" i="4"/>
  <c r="SO22" i="4"/>
  <c r="SP22" i="4"/>
  <c r="SQ22" i="4"/>
  <c r="SR22" i="4"/>
  <c r="ST22" i="4"/>
  <c r="SU22" i="4"/>
  <c r="SV22" i="4"/>
  <c r="TJ22" i="4" s="1"/>
  <c r="SW22" i="4"/>
  <c r="TK22" i="4" s="1"/>
  <c r="SX22" i="4"/>
  <c r="SY22" i="4"/>
  <c r="SZ22" i="4"/>
  <c r="TA22" i="4"/>
  <c r="TM22" i="4" s="1"/>
  <c r="TB22" i="4"/>
  <c r="TN22" i="4" s="1"/>
  <c r="TC22" i="4"/>
  <c r="TD22" i="4"/>
  <c r="TE22" i="4"/>
  <c r="TF22" i="4"/>
  <c r="TQ22" i="4" s="1"/>
  <c r="TG22" i="4"/>
  <c r="TR22" i="4" s="1"/>
  <c r="TH22" i="4"/>
  <c r="CO23" i="4"/>
  <c r="CP23" i="4"/>
  <c r="CQ23" i="4"/>
  <c r="CR23" i="4"/>
  <c r="CS23" i="4"/>
  <c r="CT23" i="4"/>
  <c r="CV23" i="4"/>
  <c r="CW23" i="4"/>
  <c r="CX23" i="4"/>
  <c r="DV23" i="4"/>
  <c r="DW23" i="4"/>
  <c r="DX23" i="4"/>
  <c r="DY23" i="4"/>
  <c r="DZ23" i="4"/>
  <c r="EA23" i="4"/>
  <c r="EC23" i="4"/>
  <c r="ED23" i="4"/>
  <c r="EE23" i="4"/>
  <c r="EF23" i="4"/>
  <c r="EG23" i="4"/>
  <c r="EH23" i="4"/>
  <c r="FD23" i="4"/>
  <c r="FE23" i="4"/>
  <c r="FF23" i="4"/>
  <c r="FG23" i="4"/>
  <c r="FH23" i="4"/>
  <c r="FI23" i="4"/>
  <c r="FK23" i="4"/>
  <c r="FL23" i="4"/>
  <c r="FM23" i="4"/>
  <c r="FN23" i="4"/>
  <c r="FO23" i="4"/>
  <c r="FP23" i="4"/>
  <c r="GL23" i="4"/>
  <c r="GM23" i="4"/>
  <c r="GN23" i="4"/>
  <c r="GO23" i="4"/>
  <c r="GP23" i="4"/>
  <c r="GQ23" i="4"/>
  <c r="GS23" i="4"/>
  <c r="GT23" i="4"/>
  <c r="GU23" i="4"/>
  <c r="GV23" i="4"/>
  <c r="GW23" i="4"/>
  <c r="GX23" i="4"/>
  <c r="HT23" i="4"/>
  <c r="HU23" i="4"/>
  <c r="HV23" i="4"/>
  <c r="HW23" i="4"/>
  <c r="HX23" i="4"/>
  <c r="HY23" i="4"/>
  <c r="IA23" i="4"/>
  <c r="IB23" i="4"/>
  <c r="IC23" i="4"/>
  <c r="ID23" i="4"/>
  <c r="IE23" i="4"/>
  <c r="IF23" i="4"/>
  <c r="JB23" i="4"/>
  <c r="JC23" i="4"/>
  <c r="JD23" i="4"/>
  <c r="JE23" i="4"/>
  <c r="JF23" i="4"/>
  <c r="JG23" i="4"/>
  <c r="JI23" i="4"/>
  <c r="JJ23" i="4"/>
  <c r="JK23" i="4"/>
  <c r="JL23" i="4"/>
  <c r="JM23" i="4"/>
  <c r="JN23" i="4"/>
  <c r="KJ23" i="4"/>
  <c r="KK23" i="4"/>
  <c r="KL23" i="4"/>
  <c r="KM23" i="4"/>
  <c r="KN23" i="4"/>
  <c r="KO23" i="4"/>
  <c r="KQ23" i="4"/>
  <c r="KR23" i="4"/>
  <c r="KS23" i="4"/>
  <c r="KT23" i="4"/>
  <c r="KU23" i="4"/>
  <c r="KV23" i="4"/>
  <c r="LR23" i="4"/>
  <c r="LS23" i="4"/>
  <c r="LT23" i="4"/>
  <c r="LU23" i="4"/>
  <c r="LV23" i="4"/>
  <c r="LW23" i="4"/>
  <c r="LY23" i="4"/>
  <c r="LZ23" i="4"/>
  <c r="MA23" i="4"/>
  <c r="MB23" i="4"/>
  <c r="MC23" i="4"/>
  <c r="MD23" i="4"/>
  <c r="MZ23" i="4"/>
  <c r="NA23" i="4"/>
  <c r="NB23" i="4"/>
  <c r="NC23" i="4"/>
  <c r="ND23" i="4"/>
  <c r="NE23" i="4"/>
  <c r="NG23" i="4"/>
  <c r="NH23" i="4"/>
  <c r="NI23" i="4"/>
  <c r="NJ23" i="4"/>
  <c r="NK23" i="4"/>
  <c r="NL23" i="4"/>
  <c r="OH23" i="4"/>
  <c r="OI23" i="4"/>
  <c r="OJ23" i="4"/>
  <c r="OK23" i="4"/>
  <c r="OL23" i="4"/>
  <c r="OM23" i="4"/>
  <c r="OO23" i="4"/>
  <c r="OP23" i="4"/>
  <c r="OQ23" i="4"/>
  <c r="OR23" i="4"/>
  <c r="OS23" i="4"/>
  <c r="OT23" i="4"/>
  <c r="PP23" i="4"/>
  <c r="PQ23" i="4"/>
  <c r="PR23" i="4"/>
  <c r="PS23" i="4"/>
  <c r="PT23" i="4"/>
  <c r="PU23" i="4"/>
  <c r="PW23" i="4"/>
  <c r="PX23" i="4"/>
  <c r="PY23" i="4"/>
  <c r="PZ23" i="4"/>
  <c r="QA23" i="4"/>
  <c r="QB23" i="4"/>
  <c r="QX23" i="4"/>
  <c r="QY23" i="4"/>
  <c r="QZ23" i="4"/>
  <c r="RA23" i="4"/>
  <c r="RB23" i="4"/>
  <c r="RC23" i="4"/>
  <c r="RE23" i="4"/>
  <c r="RF23" i="4"/>
  <c r="RG23" i="4"/>
  <c r="RH23" i="4"/>
  <c r="RI23" i="4"/>
  <c r="RJ23" i="4"/>
  <c r="SF23" i="4"/>
  <c r="SG23" i="4"/>
  <c r="SH23" i="4"/>
  <c r="SI23" i="4"/>
  <c r="SJ23" i="4"/>
  <c r="SK23" i="4"/>
  <c r="SM23" i="4"/>
  <c r="SN23" i="4"/>
  <c r="SO23" i="4"/>
  <c r="SP23" i="4"/>
  <c r="SQ23" i="4"/>
  <c r="SR23" i="4"/>
  <c r="ST23" i="4"/>
  <c r="SU23" i="4"/>
  <c r="SV23" i="4"/>
  <c r="TJ23" i="4" s="1"/>
  <c r="SW23" i="4"/>
  <c r="TK23" i="4" s="1"/>
  <c r="SX23" i="4"/>
  <c r="SY23" i="4"/>
  <c r="SZ23" i="4"/>
  <c r="TA23" i="4"/>
  <c r="TB23" i="4"/>
  <c r="TN23" i="4" s="1"/>
  <c r="TC23" i="4"/>
  <c r="TD23" i="4"/>
  <c r="TE23" i="4"/>
  <c r="TF23" i="4"/>
  <c r="TQ23" i="4" s="1"/>
  <c r="TG23" i="4"/>
  <c r="TR23" i="4" s="1"/>
  <c r="TH23" i="4"/>
  <c r="CO8" i="4"/>
  <c r="CP8" i="4"/>
  <c r="CQ8" i="4"/>
  <c r="CR8" i="4"/>
  <c r="CS8" i="4"/>
  <c r="CT8" i="4"/>
  <c r="CV8" i="4"/>
  <c r="CW8" i="4"/>
  <c r="CX8" i="4"/>
  <c r="DV8" i="4"/>
  <c r="DW8" i="4"/>
  <c r="DX8" i="4"/>
  <c r="DY8" i="4"/>
  <c r="DZ8" i="4"/>
  <c r="EA8" i="4"/>
  <c r="EC8" i="4"/>
  <c r="ED8" i="4"/>
  <c r="EE8" i="4"/>
  <c r="EF8" i="4"/>
  <c r="EG8" i="4"/>
  <c r="EH8" i="4"/>
  <c r="FD8" i="4"/>
  <c r="FE8" i="4"/>
  <c r="FF8" i="4"/>
  <c r="FG8" i="4"/>
  <c r="FH8" i="4"/>
  <c r="FI8" i="4"/>
  <c r="FK8" i="4"/>
  <c r="FL8" i="4"/>
  <c r="FM8" i="4"/>
  <c r="FN8" i="4"/>
  <c r="FO8" i="4"/>
  <c r="FP8" i="4"/>
  <c r="GL8" i="4"/>
  <c r="GM8" i="4"/>
  <c r="GN8" i="4"/>
  <c r="GO8" i="4"/>
  <c r="GP8" i="4"/>
  <c r="GQ8" i="4"/>
  <c r="GS8" i="4"/>
  <c r="GT8" i="4"/>
  <c r="GU8" i="4"/>
  <c r="GV8" i="4"/>
  <c r="GW8" i="4"/>
  <c r="GX8" i="4"/>
  <c r="HT8" i="4"/>
  <c r="HU8" i="4"/>
  <c r="HV8" i="4"/>
  <c r="HW8" i="4"/>
  <c r="HX8" i="4"/>
  <c r="HY8" i="4"/>
  <c r="IA8" i="4"/>
  <c r="IB8" i="4"/>
  <c r="IC8" i="4"/>
  <c r="ID8" i="4"/>
  <c r="IE8" i="4"/>
  <c r="IF8" i="4"/>
  <c r="JB8" i="4"/>
  <c r="JC8" i="4"/>
  <c r="JD8" i="4"/>
  <c r="JE8" i="4"/>
  <c r="JF8" i="4"/>
  <c r="JG8" i="4"/>
  <c r="JI8" i="4"/>
  <c r="JJ8" i="4"/>
  <c r="JK8" i="4"/>
  <c r="JL8" i="4"/>
  <c r="JM8" i="4"/>
  <c r="JN8" i="4"/>
  <c r="KJ8" i="4"/>
  <c r="KK8" i="4"/>
  <c r="KL8" i="4"/>
  <c r="KM8" i="4"/>
  <c r="KN8" i="4"/>
  <c r="KO8" i="4"/>
  <c r="KQ8" i="4"/>
  <c r="KR8" i="4"/>
  <c r="KS8" i="4"/>
  <c r="KT8" i="4"/>
  <c r="KU8" i="4"/>
  <c r="KV8" i="4"/>
  <c r="LR8" i="4"/>
  <c r="LS8" i="4"/>
  <c r="LT8" i="4"/>
  <c r="LU8" i="4"/>
  <c r="LV8" i="4"/>
  <c r="LW8" i="4"/>
  <c r="LY8" i="4"/>
  <c r="LZ8" i="4"/>
  <c r="MA8" i="4"/>
  <c r="MB8" i="4"/>
  <c r="MC8" i="4"/>
  <c r="MD8" i="4"/>
  <c r="MZ8" i="4"/>
  <c r="NA8" i="4"/>
  <c r="NB8" i="4"/>
  <c r="NC8" i="4"/>
  <c r="ND8" i="4"/>
  <c r="NE8" i="4"/>
  <c r="NG8" i="4"/>
  <c r="NH8" i="4"/>
  <c r="NI8" i="4"/>
  <c r="NJ8" i="4"/>
  <c r="NK8" i="4"/>
  <c r="NL8" i="4"/>
  <c r="OH8" i="4"/>
  <c r="OI8" i="4"/>
  <c r="OJ8" i="4"/>
  <c r="OK8" i="4"/>
  <c r="OL8" i="4"/>
  <c r="OM8" i="4"/>
  <c r="OO8" i="4"/>
  <c r="OP8" i="4"/>
  <c r="OQ8" i="4"/>
  <c r="OR8" i="4"/>
  <c r="OS8" i="4"/>
  <c r="OT8" i="4"/>
  <c r="PP8" i="4"/>
  <c r="PQ8" i="4"/>
  <c r="PR8" i="4"/>
  <c r="PS8" i="4"/>
  <c r="PT8" i="4"/>
  <c r="PU8" i="4"/>
  <c r="PW8" i="4"/>
  <c r="PX8" i="4"/>
  <c r="PY8" i="4"/>
  <c r="PZ8" i="4"/>
  <c r="QA8" i="4"/>
  <c r="QB8" i="4"/>
  <c r="QX8" i="4"/>
  <c r="QY8" i="4"/>
  <c r="QZ8" i="4"/>
  <c r="RA8" i="4"/>
  <c r="RB8" i="4"/>
  <c r="RC8" i="4"/>
  <c r="RE8" i="4"/>
  <c r="RF8" i="4"/>
  <c r="RG8" i="4"/>
  <c r="RH8" i="4"/>
  <c r="RI8" i="4"/>
  <c r="RJ8" i="4"/>
  <c r="SF8" i="4"/>
  <c r="SG8" i="4"/>
  <c r="SH8" i="4"/>
  <c r="SI8" i="4"/>
  <c r="SJ8" i="4"/>
  <c r="SK8" i="4"/>
  <c r="SM8" i="4"/>
  <c r="SN8" i="4"/>
  <c r="SO8" i="4"/>
  <c r="SP8" i="4"/>
  <c r="SQ8" i="4"/>
  <c r="SR8" i="4"/>
  <c r="ST8" i="4"/>
  <c r="SU8" i="4"/>
  <c r="SV8" i="4"/>
  <c r="TJ8" i="4" s="1"/>
  <c r="SW8" i="4"/>
  <c r="TK8" i="4" s="1"/>
  <c r="SX8" i="4"/>
  <c r="SY8" i="4"/>
  <c r="SZ8" i="4"/>
  <c r="TA8" i="4"/>
  <c r="TM8" i="4" s="1"/>
  <c r="TB8" i="4"/>
  <c r="TN8" i="4" s="1"/>
  <c r="TC8" i="4"/>
  <c r="TD8" i="4"/>
  <c r="TE8" i="4"/>
  <c r="TF8" i="4"/>
  <c r="TQ8" i="4" s="1"/>
  <c r="TG8" i="4"/>
  <c r="TR8" i="4" s="1"/>
  <c r="TH8" i="4"/>
  <c r="CO25" i="4"/>
  <c r="CP25" i="4"/>
  <c r="CQ25" i="4"/>
  <c r="CR25" i="4"/>
  <c r="CS25" i="4"/>
  <c r="CT25" i="4"/>
  <c r="CV25" i="4"/>
  <c r="CW25" i="4"/>
  <c r="CX25" i="4"/>
  <c r="DV25" i="4"/>
  <c r="DW25" i="4"/>
  <c r="DX25" i="4"/>
  <c r="DY25" i="4"/>
  <c r="DZ25" i="4"/>
  <c r="EA25" i="4"/>
  <c r="EC25" i="4"/>
  <c r="ED25" i="4"/>
  <c r="EE25" i="4"/>
  <c r="EF25" i="4"/>
  <c r="EG25" i="4"/>
  <c r="EH25" i="4"/>
  <c r="FD25" i="4"/>
  <c r="FE25" i="4"/>
  <c r="FF25" i="4"/>
  <c r="FG25" i="4"/>
  <c r="FH25" i="4"/>
  <c r="FI25" i="4"/>
  <c r="FK25" i="4"/>
  <c r="FL25" i="4"/>
  <c r="FM25" i="4"/>
  <c r="FN25" i="4"/>
  <c r="FO25" i="4"/>
  <c r="FP25" i="4"/>
  <c r="GL25" i="4"/>
  <c r="GM25" i="4"/>
  <c r="GN25" i="4"/>
  <c r="GO25" i="4"/>
  <c r="GP25" i="4"/>
  <c r="GQ25" i="4"/>
  <c r="GS25" i="4"/>
  <c r="GT25" i="4"/>
  <c r="GU25" i="4"/>
  <c r="GV25" i="4"/>
  <c r="GW25" i="4"/>
  <c r="GX25" i="4"/>
  <c r="HT25" i="4"/>
  <c r="HU25" i="4"/>
  <c r="HV25" i="4"/>
  <c r="HW25" i="4"/>
  <c r="HX25" i="4"/>
  <c r="HY25" i="4"/>
  <c r="IA25" i="4"/>
  <c r="IB25" i="4"/>
  <c r="IC25" i="4"/>
  <c r="ID25" i="4"/>
  <c r="IE25" i="4"/>
  <c r="IF25" i="4"/>
  <c r="JB25" i="4"/>
  <c r="JC25" i="4"/>
  <c r="JD25" i="4"/>
  <c r="JE25" i="4"/>
  <c r="JF25" i="4"/>
  <c r="JG25" i="4"/>
  <c r="JI25" i="4"/>
  <c r="JJ25" i="4"/>
  <c r="JK25" i="4"/>
  <c r="JL25" i="4"/>
  <c r="JM25" i="4"/>
  <c r="JN25" i="4"/>
  <c r="KJ25" i="4"/>
  <c r="KK25" i="4"/>
  <c r="KL25" i="4"/>
  <c r="KM25" i="4"/>
  <c r="KN25" i="4"/>
  <c r="KO25" i="4"/>
  <c r="KQ25" i="4"/>
  <c r="KR25" i="4"/>
  <c r="KS25" i="4"/>
  <c r="KT25" i="4"/>
  <c r="KU25" i="4"/>
  <c r="KV25" i="4"/>
  <c r="LR25" i="4"/>
  <c r="LS25" i="4"/>
  <c r="LT25" i="4"/>
  <c r="LU25" i="4"/>
  <c r="LV25" i="4"/>
  <c r="LW25" i="4"/>
  <c r="LY25" i="4"/>
  <c r="LZ25" i="4"/>
  <c r="MA25" i="4"/>
  <c r="MB25" i="4"/>
  <c r="MC25" i="4"/>
  <c r="MD25" i="4"/>
  <c r="MZ25" i="4"/>
  <c r="NA25" i="4"/>
  <c r="NB25" i="4"/>
  <c r="NC25" i="4"/>
  <c r="ND25" i="4"/>
  <c r="NE25" i="4"/>
  <c r="NG25" i="4"/>
  <c r="NH25" i="4"/>
  <c r="NI25" i="4"/>
  <c r="NJ25" i="4"/>
  <c r="NK25" i="4"/>
  <c r="NL25" i="4"/>
  <c r="OH25" i="4"/>
  <c r="OI25" i="4"/>
  <c r="OJ25" i="4"/>
  <c r="OK25" i="4"/>
  <c r="OL25" i="4"/>
  <c r="OM25" i="4"/>
  <c r="OO25" i="4"/>
  <c r="OP25" i="4"/>
  <c r="OQ25" i="4"/>
  <c r="OR25" i="4"/>
  <c r="OS25" i="4"/>
  <c r="OT25" i="4"/>
  <c r="PP25" i="4"/>
  <c r="PQ25" i="4"/>
  <c r="PR25" i="4"/>
  <c r="PS25" i="4"/>
  <c r="PT25" i="4"/>
  <c r="PU25" i="4"/>
  <c r="PW25" i="4"/>
  <c r="PX25" i="4"/>
  <c r="PY25" i="4"/>
  <c r="PZ25" i="4"/>
  <c r="QA25" i="4"/>
  <c r="QB25" i="4"/>
  <c r="QX25" i="4"/>
  <c r="QY25" i="4"/>
  <c r="QZ25" i="4"/>
  <c r="RA25" i="4"/>
  <c r="RB25" i="4"/>
  <c r="RC25" i="4"/>
  <c r="RE25" i="4"/>
  <c r="RF25" i="4"/>
  <c r="RG25" i="4"/>
  <c r="RH25" i="4"/>
  <c r="RI25" i="4"/>
  <c r="RJ25" i="4"/>
  <c r="SF25" i="4"/>
  <c r="SG25" i="4"/>
  <c r="SH25" i="4"/>
  <c r="SI25" i="4"/>
  <c r="SJ25" i="4"/>
  <c r="SK25" i="4"/>
  <c r="SM25" i="4"/>
  <c r="SN25" i="4"/>
  <c r="SO25" i="4"/>
  <c r="SP25" i="4"/>
  <c r="SQ25" i="4"/>
  <c r="SR25" i="4"/>
  <c r="ST25" i="4"/>
  <c r="SU25" i="4"/>
  <c r="SV25" i="4"/>
  <c r="TJ25" i="4" s="1"/>
  <c r="SW25" i="4"/>
  <c r="TK25" i="4" s="1"/>
  <c r="SX25" i="4"/>
  <c r="SY25" i="4"/>
  <c r="SZ25" i="4"/>
  <c r="TA25" i="4"/>
  <c r="TM25" i="4" s="1"/>
  <c r="TB25" i="4"/>
  <c r="TN25" i="4" s="1"/>
  <c r="TC25" i="4"/>
  <c r="TD25" i="4"/>
  <c r="TE25" i="4"/>
  <c r="TF25" i="4"/>
  <c r="TQ25" i="4" s="1"/>
  <c r="TG25" i="4"/>
  <c r="TR25" i="4" s="1"/>
  <c r="TH25" i="4"/>
  <c r="CO17" i="4"/>
  <c r="CP17" i="4"/>
  <c r="CQ17" i="4"/>
  <c r="CR17" i="4"/>
  <c r="CS17" i="4"/>
  <c r="CT17" i="4"/>
  <c r="CV17" i="4"/>
  <c r="CW17" i="4"/>
  <c r="CX17" i="4"/>
  <c r="DV17" i="4"/>
  <c r="DW17" i="4"/>
  <c r="DX17" i="4"/>
  <c r="DY17" i="4"/>
  <c r="DZ17" i="4"/>
  <c r="EA17" i="4"/>
  <c r="EC17" i="4"/>
  <c r="ED17" i="4"/>
  <c r="EE17" i="4"/>
  <c r="EF17" i="4"/>
  <c r="EG17" i="4"/>
  <c r="EH17" i="4"/>
  <c r="FD17" i="4"/>
  <c r="FE17" i="4"/>
  <c r="FF17" i="4"/>
  <c r="FG17" i="4"/>
  <c r="FH17" i="4"/>
  <c r="FI17" i="4"/>
  <c r="FK17" i="4"/>
  <c r="FL17" i="4"/>
  <c r="FM17" i="4"/>
  <c r="FN17" i="4"/>
  <c r="FO17" i="4"/>
  <c r="FP17" i="4"/>
  <c r="GL17" i="4"/>
  <c r="GM17" i="4"/>
  <c r="GN17" i="4"/>
  <c r="GO17" i="4"/>
  <c r="GP17" i="4"/>
  <c r="GQ17" i="4"/>
  <c r="GS17" i="4"/>
  <c r="GT17" i="4"/>
  <c r="GU17" i="4"/>
  <c r="GV17" i="4"/>
  <c r="GW17" i="4"/>
  <c r="GX17" i="4"/>
  <c r="HT17" i="4"/>
  <c r="HU17" i="4"/>
  <c r="HV17" i="4"/>
  <c r="HW17" i="4"/>
  <c r="HX17" i="4"/>
  <c r="HY17" i="4"/>
  <c r="IA17" i="4"/>
  <c r="IB17" i="4"/>
  <c r="IC17" i="4"/>
  <c r="ID17" i="4"/>
  <c r="IE17" i="4"/>
  <c r="IF17" i="4"/>
  <c r="JB17" i="4"/>
  <c r="JC17" i="4"/>
  <c r="JD17" i="4"/>
  <c r="JE17" i="4"/>
  <c r="JF17" i="4"/>
  <c r="JG17" i="4"/>
  <c r="JI17" i="4"/>
  <c r="JJ17" i="4"/>
  <c r="JK17" i="4"/>
  <c r="JL17" i="4"/>
  <c r="JM17" i="4"/>
  <c r="JN17" i="4"/>
  <c r="KJ17" i="4"/>
  <c r="KK17" i="4"/>
  <c r="KL17" i="4"/>
  <c r="KM17" i="4"/>
  <c r="KN17" i="4"/>
  <c r="KO17" i="4"/>
  <c r="KQ17" i="4"/>
  <c r="KR17" i="4"/>
  <c r="KS17" i="4"/>
  <c r="KT17" i="4"/>
  <c r="KU17" i="4"/>
  <c r="KV17" i="4"/>
  <c r="LR17" i="4"/>
  <c r="LS17" i="4"/>
  <c r="LT17" i="4"/>
  <c r="LU17" i="4"/>
  <c r="LV17" i="4"/>
  <c r="LW17" i="4"/>
  <c r="LY17" i="4"/>
  <c r="LZ17" i="4"/>
  <c r="MA17" i="4"/>
  <c r="MB17" i="4"/>
  <c r="MC17" i="4"/>
  <c r="MD17" i="4"/>
  <c r="MZ17" i="4"/>
  <c r="NA17" i="4"/>
  <c r="NB17" i="4"/>
  <c r="NC17" i="4"/>
  <c r="ND17" i="4"/>
  <c r="NE17" i="4"/>
  <c r="NG17" i="4"/>
  <c r="NH17" i="4"/>
  <c r="NI17" i="4"/>
  <c r="NJ17" i="4"/>
  <c r="NK17" i="4"/>
  <c r="NL17" i="4"/>
  <c r="OH17" i="4"/>
  <c r="OI17" i="4"/>
  <c r="OJ17" i="4"/>
  <c r="OK17" i="4"/>
  <c r="OL17" i="4"/>
  <c r="OM17" i="4"/>
  <c r="OO17" i="4"/>
  <c r="OP17" i="4"/>
  <c r="OQ17" i="4"/>
  <c r="OR17" i="4"/>
  <c r="OS17" i="4"/>
  <c r="OT17" i="4"/>
  <c r="PP17" i="4"/>
  <c r="PQ17" i="4"/>
  <c r="PR17" i="4"/>
  <c r="PS17" i="4"/>
  <c r="PT17" i="4"/>
  <c r="PU17" i="4"/>
  <c r="PW17" i="4"/>
  <c r="PX17" i="4"/>
  <c r="PY17" i="4"/>
  <c r="PZ17" i="4"/>
  <c r="QA17" i="4"/>
  <c r="QB17" i="4"/>
  <c r="QX17" i="4"/>
  <c r="QY17" i="4"/>
  <c r="QZ17" i="4"/>
  <c r="RA17" i="4"/>
  <c r="RB17" i="4"/>
  <c r="RC17" i="4"/>
  <c r="RE17" i="4"/>
  <c r="RF17" i="4"/>
  <c r="RG17" i="4"/>
  <c r="RH17" i="4"/>
  <c r="RI17" i="4"/>
  <c r="RJ17" i="4"/>
  <c r="SF17" i="4"/>
  <c r="SG17" i="4"/>
  <c r="SH17" i="4"/>
  <c r="SI17" i="4"/>
  <c r="SJ17" i="4"/>
  <c r="SK17" i="4"/>
  <c r="SM17" i="4"/>
  <c r="SN17" i="4"/>
  <c r="SO17" i="4"/>
  <c r="SP17" i="4"/>
  <c r="SQ17" i="4"/>
  <c r="SR17" i="4"/>
  <c r="ST17" i="4"/>
  <c r="SU17" i="4"/>
  <c r="SV17" i="4"/>
  <c r="TJ17" i="4" s="1"/>
  <c r="SW17" i="4"/>
  <c r="TK17" i="4" s="1"/>
  <c r="SX17" i="4"/>
  <c r="SY17" i="4"/>
  <c r="SZ17" i="4"/>
  <c r="TA17" i="4"/>
  <c r="TM17" i="4" s="1"/>
  <c r="TB17" i="4"/>
  <c r="TN17" i="4" s="1"/>
  <c r="TC17" i="4"/>
  <c r="TD17" i="4"/>
  <c r="TE17" i="4"/>
  <c r="TF17" i="4"/>
  <c r="TQ17" i="4" s="1"/>
  <c r="TG17" i="4"/>
  <c r="TR17" i="4" s="1"/>
  <c r="TH17" i="4"/>
  <c r="CO11" i="4"/>
  <c r="CP11" i="4"/>
  <c r="CQ11" i="4"/>
  <c r="CR11" i="4"/>
  <c r="CS11" i="4"/>
  <c r="CT11" i="4"/>
  <c r="CV11" i="4"/>
  <c r="CW11" i="4"/>
  <c r="CX11" i="4"/>
  <c r="DV11" i="4"/>
  <c r="DW11" i="4"/>
  <c r="DX11" i="4"/>
  <c r="DY11" i="4"/>
  <c r="DZ11" i="4"/>
  <c r="EA11" i="4"/>
  <c r="EC11" i="4"/>
  <c r="ED11" i="4"/>
  <c r="EE11" i="4"/>
  <c r="EF11" i="4"/>
  <c r="EG11" i="4"/>
  <c r="EH11" i="4"/>
  <c r="FD11" i="4"/>
  <c r="FE11" i="4"/>
  <c r="FF11" i="4"/>
  <c r="FG11" i="4"/>
  <c r="FH11" i="4"/>
  <c r="FI11" i="4"/>
  <c r="FK11" i="4"/>
  <c r="FL11" i="4"/>
  <c r="FM11" i="4"/>
  <c r="FN11" i="4"/>
  <c r="FO11" i="4"/>
  <c r="FP11" i="4"/>
  <c r="GL11" i="4"/>
  <c r="GM11" i="4"/>
  <c r="GN11" i="4"/>
  <c r="GO11" i="4"/>
  <c r="GP11" i="4"/>
  <c r="GQ11" i="4"/>
  <c r="GS11" i="4"/>
  <c r="GT11" i="4"/>
  <c r="GU11" i="4"/>
  <c r="GV11" i="4"/>
  <c r="GW11" i="4"/>
  <c r="GX11" i="4"/>
  <c r="HT11" i="4"/>
  <c r="HU11" i="4"/>
  <c r="HV11" i="4"/>
  <c r="HW11" i="4"/>
  <c r="HX11" i="4"/>
  <c r="HY11" i="4"/>
  <c r="IA11" i="4"/>
  <c r="IB11" i="4"/>
  <c r="IC11" i="4"/>
  <c r="ID11" i="4"/>
  <c r="IE11" i="4"/>
  <c r="IF11" i="4"/>
  <c r="JB11" i="4"/>
  <c r="JC11" i="4"/>
  <c r="JD11" i="4"/>
  <c r="JE11" i="4"/>
  <c r="JF11" i="4"/>
  <c r="JG11" i="4"/>
  <c r="JI11" i="4"/>
  <c r="JJ11" i="4"/>
  <c r="JK11" i="4"/>
  <c r="JL11" i="4"/>
  <c r="JM11" i="4"/>
  <c r="JN11" i="4"/>
  <c r="KJ11" i="4"/>
  <c r="KK11" i="4"/>
  <c r="KL11" i="4"/>
  <c r="KM11" i="4"/>
  <c r="KN11" i="4"/>
  <c r="KO11" i="4"/>
  <c r="KQ11" i="4"/>
  <c r="KR11" i="4"/>
  <c r="KS11" i="4"/>
  <c r="KT11" i="4"/>
  <c r="KU11" i="4"/>
  <c r="KV11" i="4"/>
  <c r="LR11" i="4"/>
  <c r="LS11" i="4"/>
  <c r="LT11" i="4"/>
  <c r="LU11" i="4"/>
  <c r="LV11" i="4"/>
  <c r="LW11" i="4"/>
  <c r="LY11" i="4"/>
  <c r="LZ11" i="4"/>
  <c r="MA11" i="4"/>
  <c r="MB11" i="4"/>
  <c r="MC11" i="4"/>
  <c r="MD11" i="4"/>
  <c r="MZ11" i="4"/>
  <c r="NA11" i="4"/>
  <c r="NB11" i="4"/>
  <c r="NC11" i="4"/>
  <c r="ND11" i="4"/>
  <c r="NE11" i="4"/>
  <c r="NG11" i="4"/>
  <c r="NH11" i="4"/>
  <c r="NI11" i="4"/>
  <c r="NJ11" i="4"/>
  <c r="NK11" i="4"/>
  <c r="NL11" i="4"/>
  <c r="OH11" i="4"/>
  <c r="OI11" i="4"/>
  <c r="OJ11" i="4"/>
  <c r="OK11" i="4"/>
  <c r="OL11" i="4"/>
  <c r="OM11" i="4"/>
  <c r="OO11" i="4"/>
  <c r="OP11" i="4"/>
  <c r="OQ11" i="4"/>
  <c r="OR11" i="4"/>
  <c r="OS11" i="4"/>
  <c r="OT11" i="4"/>
  <c r="PP11" i="4"/>
  <c r="PQ11" i="4"/>
  <c r="PR11" i="4"/>
  <c r="PS11" i="4"/>
  <c r="PT11" i="4"/>
  <c r="PU11" i="4"/>
  <c r="PW11" i="4"/>
  <c r="PX11" i="4"/>
  <c r="PY11" i="4"/>
  <c r="PZ11" i="4"/>
  <c r="QA11" i="4"/>
  <c r="QB11" i="4"/>
  <c r="QX11" i="4"/>
  <c r="QY11" i="4"/>
  <c r="QZ11" i="4"/>
  <c r="RA11" i="4"/>
  <c r="RB11" i="4"/>
  <c r="RC11" i="4"/>
  <c r="RE11" i="4"/>
  <c r="RF11" i="4"/>
  <c r="RG11" i="4"/>
  <c r="RH11" i="4"/>
  <c r="RI11" i="4"/>
  <c r="RJ11" i="4"/>
  <c r="SF11" i="4"/>
  <c r="SG11" i="4"/>
  <c r="SH11" i="4"/>
  <c r="SI11" i="4"/>
  <c r="SJ11" i="4"/>
  <c r="SK11" i="4"/>
  <c r="SM11" i="4"/>
  <c r="SN11" i="4"/>
  <c r="SO11" i="4"/>
  <c r="SP11" i="4"/>
  <c r="SQ11" i="4"/>
  <c r="SR11" i="4"/>
  <c r="ST11" i="4"/>
  <c r="SU11" i="4"/>
  <c r="SV11" i="4"/>
  <c r="TJ11" i="4" s="1"/>
  <c r="SW11" i="4"/>
  <c r="TK11" i="4" s="1"/>
  <c r="SX11" i="4"/>
  <c r="SY11" i="4"/>
  <c r="SZ11" i="4"/>
  <c r="TA11" i="4"/>
  <c r="TM11" i="4" s="1"/>
  <c r="TB11" i="4"/>
  <c r="TN11" i="4" s="1"/>
  <c r="TC11" i="4"/>
  <c r="TD11" i="4"/>
  <c r="TE11" i="4"/>
  <c r="TF11" i="4"/>
  <c r="TQ11" i="4" s="1"/>
  <c r="TG11" i="4"/>
  <c r="TR11" i="4" s="1"/>
  <c r="TH11" i="4"/>
  <c r="G20" i="21" l="1"/>
  <c r="G16" i="21"/>
  <c r="G7" i="21"/>
  <c r="G17" i="21"/>
  <c r="G12" i="21"/>
  <c r="G18" i="21"/>
  <c r="G11" i="21"/>
  <c r="G6" i="21"/>
  <c r="G5" i="21"/>
  <c r="G4" i="21"/>
  <c r="G15" i="19"/>
  <c r="G38" i="19"/>
  <c r="G21" i="19"/>
  <c r="G9" i="19"/>
  <c r="G10" i="19"/>
  <c r="G33" i="19"/>
  <c r="F33" i="19"/>
  <c r="G20" i="19"/>
  <c r="G32" i="19"/>
  <c r="G18" i="27"/>
  <c r="F18" i="27"/>
  <c r="G12" i="27"/>
  <c r="G14" i="27"/>
  <c r="G9" i="27"/>
  <c r="G20" i="27"/>
  <c r="G4" i="27"/>
  <c r="G6" i="27"/>
  <c r="G15" i="27"/>
  <c r="G5" i="27"/>
  <c r="G14" i="26"/>
  <c r="G11" i="26"/>
  <c r="F10" i="26"/>
  <c r="F9" i="26"/>
  <c r="F19" i="26"/>
  <c r="F17" i="26"/>
  <c r="F8" i="26"/>
  <c r="F21" i="26"/>
  <c r="F7" i="26"/>
  <c r="F6" i="26"/>
  <c r="F14" i="26"/>
  <c r="F11" i="26"/>
  <c r="G10" i="26"/>
  <c r="G9" i="26"/>
  <c r="G19" i="26"/>
  <c r="G17" i="26"/>
  <c r="G8" i="26"/>
  <c r="G21" i="26"/>
  <c r="G7" i="26"/>
  <c r="G6" i="26"/>
  <c r="F13" i="22"/>
  <c r="F29" i="22"/>
  <c r="F14" i="22"/>
  <c r="F24" i="22"/>
  <c r="F18" i="22"/>
  <c r="F10" i="22"/>
  <c r="F34" i="22"/>
  <c r="F4" i="22"/>
  <c r="F19" i="22"/>
  <c r="G12" i="22"/>
  <c r="G15" i="22"/>
  <c r="G28" i="22"/>
  <c r="G21" i="22"/>
  <c r="G22" i="22"/>
  <c r="G16" i="22"/>
  <c r="G8" i="22"/>
  <c r="G11" i="22"/>
  <c r="G17" i="22"/>
  <c r="F12" i="22"/>
  <c r="F15" i="22"/>
  <c r="F28" i="22"/>
  <c r="F21" i="22"/>
  <c r="F22" i="22"/>
  <c r="F16" i="22"/>
  <c r="F8" i="22"/>
  <c r="F11" i="22"/>
  <c r="F17" i="22"/>
  <c r="G13" i="22"/>
  <c r="G29" i="22"/>
  <c r="G14" i="22"/>
  <c r="G24" i="22"/>
  <c r="G18" i="22"/>
  <c r="G10" i="22"/>
  <c r="G34" i="22"/>
  <c r="G4" i="22"/>
  <c r="G19" i="22"/>
  <c r="G11" i="4"/>
  <c r="G25" i="4"/>
  <c r="G10" i="4"/>
  <c r="G5" i="4"/>
  <c r="G27" i="4"/>
  <c r="G19" i="4"/>
  <c r="F22" i="4"/>
  <c r="F9" i="4"/>
  <c r="F10" i="4"/>
  <c r="F5" i="4"/>
  <c r="F7" i="4"/>
  <c r="F4" i="4"/>
  <c r="F21" i="4"/>
  <c r="F14" i="4"/>
  <c r="F18" i="4"/>
  <c r="F24" i="4"/>
  <c r="F27" i="4"/>
  <c r="F19" i="4"/>
  <c r="G8" i="4"/>
  <c r="G22" i="4"/>
  <c r="G4" i="4"/>
  <c r="F25" i="4"/>
  <c r="F8" i="4"/>
  <c r="G23" i="4"/>
  <c r="G9" i="4"/>
  <c r="G14" i="4"/>
  <c r="F11" i="4"/>
  <c r="F17" i="4"/>
  <c r="G17" i="4"/>
  <c r="G7" i="4"/>
  <c r="G21" i="4"/>
  <c r="G18" i="4"/>
  <c r="G24" i="4"/>
  <c r="F23" i="4"/>
  <c r="CU16" i="22"/>
  <c r="CY16" i="22" s="1"/>
  <c r="HZ19" i="4"/>
  <c r="IG19" i="4" s="1"/>
  <c r="DC18" i="27"/>
  <c r="N8" i="22"/>
  <c r="O8" i="22" s="1"/>
  <c r="N34" i="22"/>
  <c r="O34" i="22" s="1"/>
  <c r="N18" i="22"/>
  <c r="O18" i="22" s="1"/>
  <c r="N15" i="22"/>
  <c r="O15" i="22" s="1"/>
  <c r="N17" i="22"/>
  <c r="O17" i="22" s="1"/>
  <c r="N16" i="22"/>
  <c r="O16" i="22" s="1"/>
  <c r="N22" i="22"/>
  <c r="O22" i="22" s="1"/>
  <c r="N21" i="22"/>
  <c r="O21" i="22" s="1"/>
  <c r="N29" i="22"/>
  <c r="O29" i="22" s="1"/>
  <c r="N14" i="22"/>
  <c r="O14" i="22" s="1"/>
  <c r="N12" i="22"/>
  <c r="O12" i="22" s="1"/>
  <c r="N13" i="22"/>
  <c r="O13" i="22" s="1"/>
  <c r="N10" i="22"/>
  <c r="O10" i="22" s="1"/>
  <c r="N24" i="22"/>
  <c r="O24" i="22" s="1"/>
  <c r="N11" i="22"/>
  <c r="O11" i="22" s="1"/>
  <c r="N28" i="22"/>
  <c r="O28" i="22" s="1"/>
  <c r="N4" i="22"/>
  <c r="O4" i="22" s="1"/>
  <c r="N19" i="22"/>
  <c r="O19" i="22" s="1"/>
  <c r="CU19" i="22"/>
  <c r="CY19" i="22" s="1"/>
  <c r="ON19" i="4"/>
  <c r="OU19" i="4" s="1"/>
  <c r="LX19" i="4"/>
  <c r="ME19" i="4" s="1"/>
  <c r="QA14" i="26"/>
  <c r="CU17" i="22"/>
  <c r="CY17" i="22" s="1"/>
  <c r="JH19" i="4"/>
  <c r="JO19" i="4" s="1"/>
  <c r="NF19" i="4"/>
  <c r="NM19" i="4" s="1"/>
  <c r="CU21" i="4"/>
  <c r="CY21" i="4" s="1"/>
  <c r="CU14" i="4"/>
  <c r="CY14" i="4" s="1"/>
  <c r="GR19" i="4"/>
  <c r="GY19" i="4" s="1"/>
  <c r="EB19" i="4"/>
  <c r="EI19" i="4" s="1"/>
  <c r="QA38" i="19"/>
  <c r="RE18" i="27"/>
  <c r="QZ18" i="27"/>
  <c r="QA18" i="27"/>
  <c r="QA11" i="26"/>
  <c r="QZ11" i="26"/>
  <c r="CU11" i="22"/>
  <c r="CY11" i="22" s="1"/>
  <c r="HZ27" i="4"/>
  <c r="IG27" i="4" s="1"/>
  <c r="ON27" i="4"/>
  <c r="OU27" i="4" s="1"/>
  <c r="LX27" i="4"/>
  <c r="ME27" i="4" s="1"/>
  <c r="JH27" i="4"/>
  <c r="JO27" i="4" s="1"/>
  <c r="CU18" i="4"/>
  <c r="CY18" i="4" s="1"/>
  <c r="CU19" i="4"/>
  <c r="CY19" i="4" s="1"/>
  <c r="ON24" i="4"/>
  <c r="OU24" i="4" s="1"/>
  <c r="SL19" i="4"/>
  <c r="SS19" i="4" s="1"/>
  <c r="PV19" i="4"/>
  <c r="QC19" i="4" s="1"/>
  <c r="CU24" i="4"/>
  <c r="CY24" i="4" s="1"/>
  <c r="RB11" i="26"/>
  <c r="CZ11" i="26"/>
  <c r="RA11" i="26"/>
  <c r="N11" i="26"/>
  <c r="O11" i="26" s="1"/>
  <c r="CU29" i="22"/>
  <c r="CY29" i="22" s="1"/>
  <c r="CU15" i="22"/>
  <c r="CY15" i="22" s="1"/>
  <c r="CU14" i="22"/>
  <c r="CY14" i="22" s="1"/>
  <c r="CU18" i="22"/>
  <c r="CY18" i="22" s="1"/>
  <c r="CU22" i="22"/>
  <c r="CY22" i="22" s="1"/>
  <c r="CU17" i="4"/>
  <c r="CY17" i="4" s="1"/>
  <c r="CU22" i="4"/>
  <c r="CY22" i="4" s="1"/>
  <c r="CU12" i="22"/>
  <c r="CY12" i="22" s="1"/>
  <c r="CU28" i="22"/>
  <c r="CY28" i="22" s="1"/>
  <c r="CU27" i="4"/>
  <c r="CY27" i="4" s="1"/>
  <c r="CU23" i="4"/>
  <c r="CY23" i="4" s="1"/>
  <c r="P18" i="27"/>
  <c r="DF18" i="27" s="1"/>
  <c r="RB18" i="27"/>
  <c r="RA18" i="27"/>
  <c r="CZ18" i="27"/>
  <c r="L18" i="27"/>
  <c r="M18" i="27" s="1"/>
  <c r="N18" i="27"/>
  <c r="DE18" i="27" s="1"/>
  <c r="RF18" i="27"/>
  <c r="J18" i="27"/>
  <c r="K18" i="27" s="1"/>
  <c r="RC18" i="27"/>
  <c r="QD18" i="27"/>
  <c r="CZ14" i="27"/>
  <c r="QA20" i="27"/>
  <c r="DC11" i="26"/>
  <c r="RE11" i="26"/>
  <c r="L11" i="26"/>
  <c r="M11" i="26" s="1"/>
  <c r="RF11" i="26"/>
  <c r="J11" i="26"/>
  <c r="K11" i="26" s="1"/>
  <c r="P11" i="26"/>
  <c r="RC11" i="26"/>
  <c r="QD11" i="26"/>
  <c r="DC14" i="26"/>
  <c r="RE14" i="26"/>
  <c r="QZ14" i="26"/>
  <c r="RB14" i="26"/>
  <c r="RA14" i="26"/>
  <c r="QA10" i="26"/>
  <c r="CZ14" i="26"/>
  <c r="L14" i="26"/>
  <c r="M14" i="26" s="1"/>
  <c r="N14" i="26"/>
  <c r="DE14" i="26" s="1"/>
  <c r="RF14" i="26"/>
  <c r="J14" i="26"/>
  <c r="K14" i="26" s="1"/>
  <c r="P14" i="26"/>
  <c r="RC14" i="26"/>
  <c r="QD14" i="26"/>
  <c r="QD33" i="19"/>
  <c r="RE33" i="19"/>
  <c r="QZ33" i="19"/>
  <c r="DC33" i="19"/>
  <c r="DC32" i="19"/>
  <c r="QA33" i="19"/>
  <c r="SL19" i="22"/>
  <c r="SS19" i="22" s="1"/>
  <c r="NF27" i="4"/>
  <c r="NM27" i="4" s="1"/>
  <c r="GR27" i="4"/>
  <c r="GY27" i="4" s="1"/>
  <c r="NF24" i="4"/>
  <c r="NM24" i="4" s="1"/>
  <c r="HZ24" i="4"/>
  <c r="IG24" i="4" s="1"/>
  <c r="EB27" i="4"/>
  <c r="EI27" i="4" s="1"/>
  <c r="TO19" i="4"/>
  <c r="LX24" i="4"/>
  <c r="ME24" i="4" s="1"/>
  <c r="JH24" i="4"/>
  <c r="JO24" i="4" s="1"/>
  <c r="SL27" i="4"/>
  <c r="SS27" i="4" s="1"/>
  <c r="PV27" i="4"/>
  <c r="QC27" i="4" s="1"/>
  <c r="TS19" i="4"/>
  <c r="TL19" i="4"/>
  <c r="SL18" i="4"/>
  <c r="SS18" i="4" s="1"/>
  <c r="RD19" i="4"/>
  <c r="RK19" i="4" s="1"/>
  <c r="KP19" i="4"/>
  <c r="KW19" i="4" s="1"/>
  <c r="FJ19" i="4"/>
  <c r="FQ19" i="4" s="1"/>
  <c r="TQ19" i="4"/>
  <c r="P19" i="4"/>
  <c r="Q19" i="4" s="1"/>
  <c r="J19" i="4"/>
  <c r="N19" i="4"/>
  <c r="L19" i="4"/>
  <c r="R19" i="4"/>
  <c r="S19" i="4" s="1"/>
  <c r="I19" i="4"/>
  <c r="SL24" i="4"/>
  <c r="SS24" i="4" s="1"/>
  <c r="PV24" i="4"/>
  <c r="QC24" i="4" s="1"/>
  <c r="TL27" i="4"/>
  <c r="GR24" i="4"/>
  <c r="GY24" i="4" s="1"/>
  <c r="EB24" i="4"/>
  <c r="EI24" i="4" s="1"/>
  <c r="TO27" i="4"/>
  <c r="RD27" i="4"/>
  <c r="RK27" i="4" s="1"/>
  <c r="KP27" i="4"/>
  <c r="KW27" i="4" s="1"/>
  <c r="FJ27" i="4"/>
  <c r="FQ27" i="4" s="1"/>
  <c r="TS27" i="4"/>
  <c r="TQ27" i="4"/>
  <c r="R27" i="4"/>
  <c r="S27" i="4" s="1"/>
  <c r="L27" i="4"/>
  <c r="M27" i="4" s="1"/>
  <c r="J27" i="4"/>
  <c r="I27" i="4"/>
  <c r="P27" i="4"/>
  <c r="Q27" i="4" s="1"/>
  <c r="N27" i="4"/>
  <c r="RD18" i="4"/>
  <c r="RK18" i="4" s="1"/>
  <c r="ON18" i="4"/>
  <c r="OU18" i="4" s="1"/>
  <c r="LX18" i="4"/>
  <c r="ME18" i="4" s="1"/>
  <c r="JH18" i="4"/>
  <c r="JO18" i="4" s="1"/>
  <c r="GR18" i="4"/>
  <c r="GY18" i="4" s="1"/>
  <c r="EB18" i="4"/>
  <c r="EI18" i="4" s="1"/>
  <c r="TO24" i="4"/>
  <c r="SL14" i="4"/>
  <c r="SS14" i="4" s="1"/>
  <c r="NF14" i="4"/>
  <c r="NM14" i="4" s="1"/>
  <c r="TL24" i="4"/>
  <c r="RD24" i="4"/>
  <c r="RK24" i="4" s="1"/>
  <c r="KP24" i="4"/>
  <c r="KW24" i="4" s="1"/>
  <c r="FJ24" i="4"/>
  <c r="FQ24" i="4" s="1"/>
  <c r="TS24" i="4"/>
  <c r="P24" i="4"/>
  <c r="Q24" i="4" s="1"/>
  <c r="L24" i="4"/>
  <c r="M24" i="4" s="1"/>
  <c r="J24" i="4"/>
  <c r="N24" i="4"/>
  <c r="R24" i="4"/>
  <c r="S24" i="4" s="1"/>
  <c r="I24" i="4"/>
  <c r="TL21" i="4"/>
  <c r="RD14" i="4"/>
  <c r="RK14" i="4" s="1"/>
  <c r="ON14" i="4"/>
  <c r="OU14" i="4" s="1"/>
  <c r="LX14" i="4"/>
  <c r="ME14" i="4" s="1"/>
  <c r="JH14" i="4"/>
  <c r="JO14" i="4" s="1"/>
  <c r="GR14" i="4"/>
  <c r="GY14" i="4" s="1"/>
  <c r="EB14" i="4"/>
  <c r="EI14" i="4" s="1"/>
  <c r="NF18" i="4"/>
  <c r="NM18" i="4" s="1"/>
  <c r="KP18" i="4"/>
  <c r="KW18" i="4" s="1"/>
  <c r="HZ18" i="4"/>
  <c r="IG18" i="4" s="1"/>
  <c r="HZ14" i="4"/>
  <c r="IG14" i="4" s="1"/>
  <c r="PV18" i="4"/>
  <c r="QC18" i="4" s="1"/>
  <c r="FJ18" i="4"/>
  <c r="FQ18" i="4" s="1"/>
  <c r="TS18" i="4"/>
  <c r="TO18" i="4"/>
  <c r="TL18" i="4"/>
  <c r="P18" i="4"/>
  <c r="Q18" i="4" s="1"/>
  <c r="L18" i="4"/>
  <c r="M18" i="4" s="1"/>
  <c r="J18" i="4"/>
  <c r="I18" i="4"/>
  <c r="R18" i="4"/>
  <c r="S18" i="4" s="1"/>
  <c r="N18" i="4"/>
  <c r="TO14" i="4"/>
  <c r="TL14" i="4"/>
  <c r="KP14" i="4"/>
  <c r="KW14" i="4" s="1"/>
  <c r="PV21" i="4"/>
  <c r="QC21" i="4" s="1"/>
  <c r="KP21" i="4"/>
  <c r="KW21" i="4" s="1"/>
  <c r="HZ21" i="4"/>
  <c r="IG21" i="4" s="1"/>
  <c r="PV14" i="4"/>
  <c r="QC14" i="4" s="1"/>
  <c r="FJ14" i="4"/>
  <c r="FQ14" i="4" s="1"/>
  <c r="TS14" i="4"/>
  <c r="R14" i="4"/>
  <c r="S14" i="4" s="1"/>
  <c r="L14" i="4"/>
  <c r="M14" i="4" s="1"/>
  <c r="J14" i="4"/>
  <c r="I14" i="4"/>
  <c r="P14" i="4"/>
  <c r="Q14" i="4" s="1"/>
  <c r="N14" i="4"/>
  <c r="TO21" i="4"/>
  <c r="RD21" i="4"/>
  <c r="RK21" i="4" s="1"/>
  <c r="ON21" i="4"/>
  <c r="OU21" i="4" s="1"/>
  <c r="LX21" i="4"/>
  <c r="ME21" i="4" s="1"/>
  <c r="JH21" i="4"/>
  <c r="JO21" i="4" s="1"/>
  <c r="SL21" i="4"/>
  <c r="SS21" i="4" s="1"/>
  <c r="NF21" i="4"/>
  <c r="NM21" i="4" s="1"/>
  <c r="GR21" i="4"/>
  <c r="GY21" i="4" s="1"/>
  <c r="EB21" i="4"/>
  <c r="EI21" i="4" s="1"/>
  <c r="RB33" i="19"/>
  <c r="RF33" i="19"/>
  <c r="P33" i="19"/>
  <c r="DF33" i="19" s="1"/>
  <c r="RA33" i="19"/>
  <c r="RC33" i="19"/>
  <c r="N33" i="19"/>
  <c r="DE33" i="19" s="1"/>
  <c r="L33" i="19"/>
  <c r="DD33" i="19" s="1"/>
  <c r="J33" i="19"/>
  <c r="CZ33" i="19"/>
  <c r="RE32" i="19"/>
  <c r="CZ32" i="19"/>
  <c r="FJ21" i="4"/>
  <c r="FQ21" i="4" s="1"/>
  <c r="TS21" i="4"/>
  <c r="TQ21" i="4"/>
  <c r="P21" i="4"/>
  <c r="Q21" i="4" s="1"/>
  <c r="J21" i="4"/>
  <c r="R21" i="4"/>
  <c r="S21" i="4" s="1"/>
  <c r="N21" i="4"/>
  <c r="L21" i="4"/>
  <c r="I21" i="4"/>
  <c r="R4" i="4"/>
  <c r="S4" i="4" s="1"/>
  <c r="SL17" i="22"/>
  <c r="SS17" i="22" s="1"/>
  <c r="TO17" i="22"/>
  <c r="TL17" i="22"/>
  <c r="TS17" i="22"/>
  <c r="P17" i="22"/>
  <c r="Q17" i="22" s="1"/>
  <c r="L17" i="22"/>
  <c r="M17" i="22" s="1"/>
  <c r="R17" i="22"/>
  <c r="S17" i="22" s="1"/>
  <c r="J17" i="22"/>
  <c r="I17" i="22"/>
  <c r="SL11" i="22"/>
  <c r="SS11" i="22" s="1"/>
  <c r="TL19" i="22"/>
  <c r="TS19" i="22"/>
  <c r="P19" i="22"/>
  <c r="Q19" i="22" s="1"/>
  <c r="TO19" i="22"/>
  <c r="L19" i="22"/>
  <c r="M19" i="22" s="1"/>
  <c r="R19" i="22"/>
  <c r="S19" i="22" s="1"/>
  <c r="J19" i="22"/>
  <c r="I19" i="22"/>
  <c r="TL11" i="22"/>
  <c r="TS11" i="22"/>
  <c r="P11" i="22"/>
  <c r="Q11" i="22" s="1"/>
  <c r="TO11" i="22"/>
  <c r="L11" i="22"/>
  <c r="M11" i="22" s="1"/>
  <c r="J11" i="22"/>
  <c r="I11" i="22"/>
  <c r="R11" i="22"/>
  <c r="S11" i="22" s="1"/>
  <c r="R24" i="22"/>
  <c r="S24" i="22" s="1"/>
  <c r="R12" i="22"/>
  <c r="S12" i="22" s="1"/>
  <c r="R29" i="22"/>
  <c r="S29" i="22" s="1"/>
  <c r="R34" i="22"/>
  <c r="S34" i="22" s="1"/>
  <c r="R22" i="22"/>
  <c r="S22" i="22" s="1"/>
  <c r="R8" i="22"/>
  <c r="S8" i="22" s="1"/>
  <c r="R18" i="22"/>
  <c r="S18" i="22" s="1"/>
  <c r="R21" i="22"/>
  <c r="S21" i="22" s="1"/>
  <c r="R15" i="22"/>
  <c r="S15" i="22" s="1"/>
  <c r="R28" i="22"/>
  <c r="S28" i="22" s="1"/>
  <c r="R4" i="22"/>
  <c r="S4" i="22" s="1"/>
  <c r="R13" i="22"/>
  <c r="S13" i="22" s="1"/>
  <c r="R10" i="22"/>
  <c r="S10" i="22" s="1"/>
  <c r="R14" i="22"/>
  <c r="S14" i="22" s="1"/>
  <c r="R16" i="22"/>
  <c r="S16" i="22" s="1"/>
  <c r="R23" i="4"/>
  <c r="S23" i="4" s="1"/>
  <c r="R9" i="4"/>
  <c r="S9" i="4" s="1"/>
  <c r="R25" i="4"/>
  <c r="S25" i="4" s="1"/>
  <c r="R8" i="4"/>
  <c r="S8" i="4" s="1"/>
  <c r="R17" i="4"/>
  <c r="S17" i="4" s="1"/>
  <c r="R5" i="4"/>
  <c r="S5" i="4" s="1"/>
  <c r="R10" i="4"/>
  <c r="S10" i="4" s="1"/>
  <c r="R7" i="4"/>
  <c r="S7" i="4" s="1"/>
  <c r="R22" i="4"/>
  <c r="S22" i="4" s="1"/>
  <c r="R11" i="4"/>
  <c r="S11" i="4" s="1"/>
  <c r="QA32" i="19"/>
  <c r="N32" i="19"/>
  <c r="DE32" i="19" s="1"/>
  <c r="RB32" i="19"/>
  <c r="RA32" i="19"/>
  <c r="RF32" i="19"/>
  <c r="QZ32" i="19"/>
  <c r="L32" i="19"/>
  <c r="M32" i="19" s="1"/>
  <c r="J32" i="19"/>
  <c r="K32" i="19" s="1"/>
  <c r="P32" i="19"/>
  <c r="RC32" i="19"/>
  <c r="QD32" i="19"/>
  <c r="DC20" i="19"/>
  <c r="P20" i="19"/>
  <c r="DF20" i="19" s="1"/>
  <c r="QZ20" i="19"/>
  <c r="QA20" i="19"/>
  <c r="RB20" i="19"/>
  <c r="RA20" i="19"/>
  <c r="N20" i="19"/>
  <c r="O20" i="19" s="1"/>
  <c r="RE20" i="19"/>
  <c r="CZ20" i="19"/>
  <c r="L20" i="19"/>
  <c r="M20" i="19" s="1"/>
  <c r="RF20" i="19"/>
  <c r="J20" i="19"/>
  <c r="K20" i="19" s="1"/>
  <c r="RC20" i="19"/>
  <c r="QD20" i="19"/>
  <c r="QD21" i="19"/>
  <c r="RE9" i="19"/>
  <c r="QA12" i="21"/>
  <c r="QA18" i="21"/>
  <c r="N5" i="21"/>
  <c r="O5" i="21" s="1"/>
  <c r="QD20" i="21"/>
  <c r="QZ11" i="21"/>
  <c r="QD15" i="19"/>
  <c r="CZ15" i="19"/>
  <c r="RB10" i="19"/>
  <c r="CZ10" i="19"/>
  <c r="QZ38" i="19"/>
  <c r="QD9" i="19"/>
  <c r="RE20" i="27"/>
  <c r="QZ20" i="27"/>
  <c r="L5" i="27"/>
  <c r="M5" i="27" s="1"/>
  <c r="QA19" i="26"/>
  <c r="QD9" i="26"/>
  <c r="QD21" i="26"/>
  <c r="RE7" i="26"/>
  <c r="QZ7" i="26"/>
  <c r="SL4" i="22"/>
  <c r="SS4" i="22" s="1"/>
  <c r="SL18" i="22"/>
  <c r="SS18" i="22" s="1"/>
  <c r="L4" i="22"/>
  <c r="M4" i="22" s="1"/>
  <c r="ON11" i="4"/>
  <c r="OU11" i="4" s="1"/>
  <c r="RD7" i="4"/>
  <c r="RK7" i="4" s="1"/>
  <c r="LX7" i="4"/>
  <c r="ME7" i="4" s="1"/>
  <c r="NF9" i="4"/>
  <c r="NM9" i="4" s="1"/>
  <c r="QA7" i="21"/>
  <c r="DC16" i="21"/>
  <c r="P16" i="21"/>
  <c r="Q16" i="21" s="1"/>
  <c r="QA20" i="21"/>
  <c r="DC18" i="21"/>
  <c r="P18" i="21"/>
  <c r="Q18" i="21" s="1"/>
  <c r="QD38" i="19"/>
  <c r="DC9" i="19"/>
  <c r="P9" i="19"/>
  <c r="Q9" i="19" s="1"/>
  <c r="CZ21" i="19"/>
  <c r="RC9" i="19"/>
  <c r="QZ9" i="19"/>
  <c r="N15" i="19"/>
  <c r="O15" i="19" s="1"/>
  <c r="RE38" i="19"/>
  <c r="N21" i="19"/>
  <c r="O21" i="19" s="1"/>
  <c r="DC15" i="19"/>
  <c r="P38" i="19"/>
  <c r="Q38" i="19" s="1"/>
  <c r="RE10" i="19"/>
  <c r="RE14" i="27"/>
  <c r="QZ14" i="27"/>
  <c r="RB20" i="27"/>
  <c r="RB5" i="27"/>
  <c r="DC17" i="26"/>
  <c r="RE8" i="26"/>
  <c r="RC8" i="26"/>
  <c r="QZ8" i="26"/>
  <c r="DC19" i="26"/>
  <c r="QA17" i="26"/>
  <c r="N9" i="26"/>
  <c r="O9" i="26" s="1"/>
  <c r="CZ10" i="26"/>
  <c r="CZ7" i="26"/>
  <c r="CZ21" i="26"/>
  <c r="RB19" i="26"/>
  <c r="P19" i="26"/>
  <c r="DF19" i="26" s="1"/>
  <c r="RB6" i="26"/>
  <c r="CZ6" i="26"/>
  <c r="QD10" i="26"/>
  <c r="QA9" i="26"/>
  <c r="QD19" i="26"/>
  <c r="N10" i="26"/>
  <c r="O10" i="26" s="1"/>
  <c r="RF21" i="26"/>
  <c r="RB17" i="26"/>
  <c r="RB10" i="26"/>
  <c r="QD17" i="26"/>
  <c r="SL16" i="22"/>
  <c r="SS16" i="22" s="1"/>
  <c r="SL10" i="22"/>
  <c r="SS10" i="22" s="1"/>
  <c r="DA34" i="22"/>
  <c r="DA8" i="22"/>
  <c r="PV7" i="4"/>
  <c r="QC7" i="4" s="1"/>
  <c r="KP7" i="4"/>
  <c r="KW7" i="4" s="1"/>
  <c r="FJ7" i="4"/>
  <c r="FQ7" i="4" s="1"/>
  <c r="HZ17" i="4"/>
  <c r="IG17" i="4" s="1"/>
  <c r="CU25" i="4"/>
  <c r="CY25" i="4" s="1"/>
  <c r="CU7" i="4"/>
  <c r="CY7" i="4" s="1"/>
  <c r="KP25" i="4"/>
  <c r="KW25" i="4" s="1"/>
  <c r="LX8" i="4"/>
  <c r="ME8" i="4" s="1"/>
  <c r="JH8" i="4"/>
  <c r="JO8" i="4" s="1"/>
  <c r="EB8" i="4"/>
  <c r="EI8" i="4" s="1"/>
  <c r="LX9" i="4"/>
  <c r="ME9" i="4" s="1"/>
  <c r="JH9" i="4"/>
  <c r="JO9" i="4" s="1"/>
  <c r="GR9" i="4"/>
  <c r="GY9" i="4" s="1"/>
  <c r="EB9" i="4"/>
  <c r="EI9" i="4" s="1"/>
  <c r="KP5" i="4"/>
  <c r="KW5" i="4" s="1"/>
  <c r="FJ5" i="4"/>
  <c r="FQ5" i="4" s="1"/>
  <c r="LX4" i="4"/>
  <c r="ME4" i="4" s="1"/>
  <c r="NF11" i="4"/>
  <c r="NM11" i="4" s="1"/>
  <c r="TO18" i="22"/>
  <c r="SL21" i="22"/>
  <c r="SS21" i="22" s="1"/>
  <c r="N8" i="4"/>
  <c r="O8" i="4" s="1"/>
  <c r="CU8" i="4"/>
  <c r="CY8" i="4" s="1"/>
  <c r="NF17" i="4"/>
  <c r="NM17" i="4" s="1"/>
  <c r="ON25" i="4"/>
  <c r="OU25" i="4" s="1"/>
  <c r="SL25" i="4"/>
  <c r="SS25" i="4" s="1"/>
  <c r="SL22" i="4"/>
  <c r="SS22" i="4" s="1"/>
  <c r="RD5" i="4"/>
  <c r="RK5" i="4" s="1"/>
  <c r="SL11" i="4"/>
  <c r="SS11" i="4" s="1"/>
  <c r="PV11" i="4"/>
  <c r="QC11" i="4" s="1"/>
  <c r="HZ11" i="4"/>
  <c r="IG11" i="4" s="1"/>
  <c r="N11" i="4"/>
  <c r="O11" i="4" s="1"/>
  <c r="N10" i="4"/>
  <c r="O10" i="4" s="1"/>
  <c r="N5" i="4"/>
  <c r="DA5" i="4" s="1"/>
  <c r="EB17" i="4"/>
  <c r="EI17" i="4" s="1"/>
  <c r="NF22" i="4"/>
  <c r="NM22" i="4" s="1"/>
  <c r="HZ22" i="4"/>
  <c r="IG22" i="4" s="1"/>
  <c r="SL9" i="4"/>
  <c r="SS9" i="4" s="1"/>
  <c r="ON10" i="4"/>
  <c r="OU10" i="4" s="1"/>
  <c r="JH10" i="4"/>
  <c r="JO10" i="4" s="1"/>
  <c r="EB10" i="4"/>
  <c r="EI10" i="4" s="1"/>
  <c r="ON5" i="4"/>
  <c r="OU5" i="4" s="1"/>
  <c r="JH5" i="4"/>
  <c r="JO5" i="4" s="1"/>
  <c r="EB5" i="4"/>
  <c r="EI5" i="4" s="1"/>
  <c r="JH4" i="4"/>
  <c r="JO4" i="4" s="1"/>
  <c r="GR4" i="4"/>
  <c r="GY4" i="4" s="1"/>
  <c r="EB4" i="4"/>
  <c r="EI4" i="4" s="1"/>
  <c r="SL8" i="4"/>
  <c r="SS8" i="4" s="1"/>
  <c r="PV8" i="4"/>
  <c r="QC8" i="4" s="1"/>
  <c r="NF8" i="4"/>
  <c r="NM8" i="4" s="1"/>
  <c r="RD9" i="4"/>
  <c r="RK9" i="4" s="1"/>
  <c r="CU4" i="4"/>
  <c r="CY4" i="4" s="1"/>
  <c r="N4" i="4"/>
  <c r="DA4" i="4" s="1"/>
  <c r="GR11" i="4"/>
  <c r="GY11" i="4" s="1"/>
  <c r="RD8" i="4"/>
  <c r="RK8" i="4" s="1"/>
  <c r="RD23" i="4"/>
  <c r="RK23" i="4" s="1"/>
  <c r="ON23" i="4"/>
  <c r="OU23" i="4" s="1"/>
  <c r="LX23" i="4"/>
  <c r="ME23" i="4" s="1"/>
  <c r="JH23" i="4"/>
  <c r="JO23" i="4" s="1"/>
  <c r="GR23" i="4"/>
  <c r="GY23" i="4" s="1"/>
  <c r="N23" i="4"/>
  <c r="DA23" i="4" s="1"/>
  <c r="N9" i="4"/>
  <c r="DA9" i="4" s="1"/>
  <c r="N7" i="4"/>
  <c r="O7" i="4" s="1"/>
  <c r="N25" i="4"/>
  <c r="DA25" i="4" s="1"/>
  <c r="EB11" i="4"/>
  <c r="EI11" i="4" s="1"/>
  <c r="SL17" i="4"/>
  <c r="SS17" i="4" s="1"/>
  <c r="PV23" i="4"/>
  <c r="QC23" i="4" s="1"/>
  <c r="KP23" i="4"/>
  <c r="KW23" i="4" s="1"/>
  <c r="FJ23" i="4"/>
  <c r="FQ23" i="4" s="1"/>
  <c r="SL4" i="4"/>
  <c r="SS4" i="4" s="1"/>
  <c r="NF4" i="4"/>
  <c r="NM4" i="4" s="1"/>
  <c r="RD17" i="4"/>
  <c r="RK17" i="4" s="1"/>
  <c r="JH25" i="4"/>
  <c r="JO25" i="4" s="1"/>
  <c r="ON22" i="4"/>
  <c r="OU22" i="4" s="1"/>
  <c r="EB22" i="4"/>
  <c r="EI22" i="4" s="1"/>
  <c r="PV10" i="4"/>
  <c r="QC10" i="4" s="1"/>
  <c r="PV5" i="4"/>
  <c r="QC5" i="4" s="1"/>
  <c r="RD4" i="4"/>
  <c r="RK4" i="4" s="1"/>
  <c r="HZ4" i="4"/>
  <c r="IG4" i="4" s="1"/>
  <c r="N17" i="4"/>
  <c r="DA17" i="4" s="1"/>
  <c r="TL7" i="4"/>
  <c r="KP11" i="4"/>
  <c r="KW11" i="4" s="1"/>
  <c r="PV17" i="4"/>
  <c r="QC17" i="4" s="1"/>
  <c r="RD25" i="4"/>
  <c r="RK25" i="4" s="1"/>
  <c r="SL23" i="4"/>
  <c r="SS23" i="4" s="1"/>
  <c r="PV22" i="4"/>
  <c r="QC22" i="4" s="1"/>
  <c r="KP22" i="4"/>
  <c r="KW22" i="4" s="1"/>
  <c r="FJ22" i="4"/>
  <c r="FQ22" i="4" s="1"/>
  <c r="PV9" i="4"/>
  <c r="QC9" i="4" s="1"/>
  <c r="SL10" i="4"/>
  <c r="SS10" i="4" s="1"/>
  <c r="NF10" i="4"/>
  <c r="NM10" i="4" s="1"/>
  <c r="LX5" i="4"/>
  <c r="ME5" i="4" s="1"/>
  <c r="LX25" i="4"/>
  <c r="ME25" i="4" s="1"/>
  <c r="NF23" i="4"/>
  <c r="NM23" i="4" s="1"/>
  <c r="GR5" i="4"/>
  <c r="GY5" i="4" s="1"/>
  <c r="SL7" i="4"/>
  <c r="SS7" i="4" s="1"/>
  <c r="ON7" i="4"/>
  <c r="OU7" i="4" s="1"/>
  <c r="KP17" i="4"/>
  <c r="KW17" i="4" s="1"/>
  <c r="RD11" i="4"/>
  <c r="RK11" i="4" s="1"/>
  <c r="LX17" i="4"/>
  <c r="ME17" i="4" s="1"/>
  <c r="FJ17" i="4"/>
  <c r="FQ17" i="4" s="1"/>
  <c r="NF25" i="4"/>
  <c r="NM25" i="4" s="1"/>
  <c r="GR25" i="4"/>
  <c r="GY25" i="4" s="1"/>
  <c r="EB25" i="4"/>
  <c r="EI25" i="4" s="1"/>
  <c r="KP8" i="4"/>
  <c r="KW8" i="4" s="1"/>
  <c r="HZ8" i="4"/>
  <c r="IG8" i="4" s="1"/>
  <c r="FJ8" i="4"/>
  <c r="FQ8" i="4" s="1"/>
  <c r="HZ23" i="4"/>
  <c r="IG23" i="4" s="1"/>
  <c r="KP9" i="4"/>
  <c r="KW9" i="4" s="1"/>
  <c r="HZ9" i="4"/>
  <c r="IG9" i="4" s="1"/>
  <c r="NF7" i="4"/>
  <c r="NM7" i="4" s="1"/>
  <c r="JH7" i="4"/>
  <c r="JO7" i="4" s="1"/>
  <c r="GR7" i="4"/>
  <c r="GY7" i="4" s="1"/>
  <c r="EB7" i="4"/>
  <c r="EI7" i="4" s="1"/>
  <c r="ON4" i="4"/>
  <c r="OU4" i="4" s="1"/>
  <c r="N22" i="4"/>
  <c r="GR17" i="4"/>
  <c r="GY17" i="4" s="1"/>
  <c r="HZ25" i="4"/>
  <c r="IG25" i="4" s="1"/>
  <c r="ON8" i="4"/>
  <c r="OU8" i="4" s="1"/>
  <c r="GR8" i="4"/>
  <c r="GY8" i="4" s="1"/>
  <c r="SL5" i="4"/>
  <c r="SS5" i="4" s="1"/>
  <c r="HZ7" i="4"/>
  <c r="IG7" i="4" s="1"/>
  <c r="PV4" i="4"/>
  <c r="QC4" i="4" s="1"/>
  <c r="FJ11" i="4"/>
  <c r="FQ11" i="4" s="1"/>
  <c r="LX11" i="4"/>
  <c r="ME11" i="4" s="1"/>
  <c r="JH11" i="4"/>
  <c r="JO11" i="4" s="1"/>
  <c r="ON17" i="4"/>
  <c r="OU17" i="4" s="1"/>
  <c r="PV25" i="4"/>
  <c r="QC25" i="4" s="1"/>
  <c r="RD22" i="4"/>
  <c r="RK22" i="4" s="1"/>
  <c r="LX22" i="4"/>
  <c r="ME22" i="4" s="1"/>
  <c r="ON9" i="4"/>
  <c r="OU9" i="4" s="1"/>
  <c r="RD10" i="4"/>
  <c r="RK10" i="4" s="1"/>
  <c r="LX10" i="4"/>
  <c r="ME10" i="4" s="1"/>
  <c r="NF5" i="4"/>
  <c r="NM5" i="4" s="1"/>
  <c r="KP4" i="4"/>
  <c r="KW4" i="4" s="1"/>
  <c r="FJ4" i="4"/>
  <c r="FQ4" i="4" s="1"/>
  <c r="RB12" i="21"/>
  <c r="QD6" i="21"/>
  <c r="N20" i="21"/>
  <c r="DE20" i="21" s="1"/>
  <c r="DC4" i="21"/>
  <c r="DC7" i="21"/>
  <c r="DC17" i="21"/>
  <c r="CZ6" i="21"/>
  <c r="RE12" i="21"/>
  <c r="QZ12" i="21"/>
  <c r="P17" i="21"/>
  <c r="Q17" i="21" s="1"/>
  <c r="J5" i="21"/>
  <c r="K5" i="21" s="1"/>
  <c r="N16" i="21"/>
  <c r="O16" i="21" s="1"/>
  <c r="QZ17" i="21"/>
  <c r="N18" i="21"/>
  <c r="O18" i="21" s="1"/>
  <c r="RB18" i="21"/>
  <c r="RF11" i="21"/>
  <c r="RE6" i="21"/>
  <c r="P4" i="21"/>
  <c r="Q4" i="21" s="1"/>
  <c r="RE18" i="21"/>
  <c r="QZ18" i="21"/>
  <c r="P7" i="21"/>
  <c r="DF7" i="21" s="1"/>
  <c r="N11" i="21"/>
  <c r="O11" i="21" s="1"/>
  <c r="N17" i="21"/>
  <c r="O17" i="21" s="1"/>
  <c r="QA16" i="21"/>
  <c r="RB17" i="21"/>
  <c r="N6" i="21"/>
  <c r="O6" i="21" s="1"/>
  <c r="RC16" i="21"/>
  <c r="N12" i="21"/>
  <c r="O12" i="21" s="1"/>
  <c r="RB11" i="21"/>
  <c r="RB16" i="21"/>
  <c r="N7" i="21"/>
  <c r="O7" i="21" s="1"/>
  <c r="RE17" i="21"/>
  <c r="DC12" i="21"/>
  <c r="P12" i="21"/>
  <c r="Q12" i="21" s="1"/>
  <c r="P5" i="21"/>
  <c r="Q5" i="21" s="1"/>
  <c r="RE4" i="21"/>
  <c r="QA11" i="21"/>
  <c r="RA7" i="21"/>
  <c r="RE7" i="21"/>
  <c r="QZ7" i="21"/>
  <c r="RA12" i="21"/>
  <c r="RB20" i="21"/>
  <c r="RA18" i="21"/>
  <c r="QD16" i="21"/>
  <c r="RF12" i="21"/>
  <c r="J4" i="21"/>
  <c r="K4" i="21" s="1"/>
  <c r="CZ11" i="21"/>
  <c r="RA16" i="21"/>
  <c r="RF17" i="21"/>
  <c r="RF18" i="21"/>
  <c r="CZ16" i="21"/>
  <c r="CZ20" i="21"/>
  <c r="RE16" i="21"/>
  <c r="QZ16" i="21"/>
  <c r="RB7" i="21"/>
  <c r="QD7" i="21"/>
  <c r="QD17" i="21"/>
  <c r="RF6" i="21"/>
  <c r="P20" i="21"/>
  <c r="Q20" i="21" s="1"/>
  <c r="L16" i="21"/>
  <c r="M16" i="21" s="1"/>
  <c r="RA17" i="21"/>
  <c r="RA11" i="21"/>
  <c r="CZ4" i="21"/>
  <c r="N4" i="21"/>
  <c r="DE4" i="21" s="1"/>
  <c r="RB4" i="21"/>
  <c r="RA20" i="21"/>
  <c r="RE20" i="21"/>
  <c r="QZ20" i="21"/>
  <c r="RF16" i="21"/>
  <c r="CZ7" i="21"/>
  <c r="RE11" i="21"/>
  <c r="L4" i="21"/>
  <c r="M4" i="21" s="1"/>
  <c r="RB21" i="19"/>
  <c r="DC10" i="19"/>
  <c r="RC21" i="19"/>
  <c r="DC21" i="19"/>
  <c r="N9" i="19"/>
  <c r="O9" i="19" s="1"/>
  <c r="CZ9" i="19"/>
  <c r="J10" i="19"/>
  <c r="K10" i="19" s="1"/>
  <c r="RB15" i="19"/>
  <c r="P21" i="19"/>
  <c r="Q21" i="19" s="1"/>
  <c r="RE15" i="19"/>
  <c r="RF10" i="19"/>
  <c r="RF9" i="19"/>
  <c r="RB9" i="19"/>
  <c r="N10" i="19"/>
  <c r="DE10" i="19" s="1"/>
  <c r="RF38" i="19"/>
  <c r="RB38" i="19"/>
  <c r="RA38" i="19"/>
  <c r="L10" i="19"/>
  <c r="M10" i="19" s="1"/>
  <c r="P15" i="19"/>
  <c r="DF15" i="19" s="1"/>
  <c r="RC38" i="19"/>
  <c r="J15" i="19"/>
  <c r="K15" i="19" s="1"/>
  <c r="RC15" i="27"/>
  <c r="RE5" i="27"/>
  <c r="QZ5" i="27"/>
  <c r="CZ9" i="27"/>
  <c r="QA14" i="27"/>
  <c r="CZ6" i="27"/>
  <c r="RE12" i="27"/>
  <c r="N9" i="27"/>
  <c r="O9" i="27" s="1"/>
  <c r="DC20" i="27"/>
  <c r="P20" i="27"/>
  <c r="Q20" i="27" s="1"/>
  <c r="N14" i="27"/>
  <c r="O14" i="27" s="1"/>
  <c r="CZ12" i="27"/>
  <c r="P12" i="27"/>
  <c r="DF12" i="27" s="1"/>
  <c r="RA4" i="27"/>
  <c r="RF6" i="27"/>
  <c r="RB15" i="27"/>
  <c r="N6" i="27"/>
  <c r="DE6" i="27" s="1"/>
  <c r="J15" i="27"/>
  <c r="K15" i="27" s="1"/>
  <c r="QD9" i="27"/>
  <c r="N20" i="27"/>
  <c r="DE20" i="27" s="1"/>
  <c r="CZ20" i="27"/>
  <c r="J4" i="27"/>
  <c r="K4" i="27" s="1"/>
  <c r="RE6" i="27"/>
  <c r="QD5" i="27"/>
  <c r="DC5" i="27"/>
  <c r="P5" i="27"/>
  <c r="Q5" i="27" s="1"/>
  <c r="RB12" i="27"/>
  <c r="N12" i="27"/>
  <c r="O12" i="27" s="1"/>
  <c r="RB9" i="27"/>
  <c r="N4" i="27"/>
  <c r="O4" i="27" s="1"/>
  <c r="J5" i="27"/>
  <c r="K5" i="27" s="1"/>
  <c r="QD12" i="27"/>
  <c r="RC20" i="27"/>
  <c r="QD6" i="27"/>
  <c r="RF5" i="27"/>
  <c r="RA12" i="27"/>
  <c r="RE9" i="27"/>
  <c r="QZ9" i="27"/>
  <c r="QA9" i="27"/>
  <c r="RF4" i="27"/>
  <c r="RA6" i="27"/>
  <c r="RB14" i="27"/>
  <c r="RA14" i="27"/>
  <c r="DC14" i="27"/>
  <c r="RB4" i="27"/>
  <c r="DC15" i="27"/>
  <c r="P15" i="27"/>
  <c r="Q15" i="27" s="1"/>
  <c r="RC5" i="27"/>
  <c r="RF12" i="27"/>
  <c r="RA20" i="27"/>
  <c r="RE4" i="27"/>
  <c r="QZ4" i="27"/>
  <c r="CZ5" i="27"/>
  <c r="N5" i="27"/>
  <c r="DE5" i="27" s="1"/>
  <c r="RB7" i="26"/>
  <c r="N7" i="26"/>
  <c r="DE7" i="26" s="1"/>
  <c r="N6" i="26"/>
  <c r="O6" i="26" s="1"/>
  <c r="RF19" i="26"/>
  <c r="N19" i="26"/>
  <c r="O19" i="26" s="1"/>
  <c r="RA8" i="26"/>
  <c r="L6" i="26"/>
  <c r="M6" i="26" s="1"/>
  <c r="RB9" i="26"/>
  <c r="DC8" i="26"/>
  <c r="P21" i="26"/>
  <c r="DF21" i="26" s="1"/>
  <c r="DC9" i="26"/>
  <c r="RE17" i="26"/>
  <c r="QZ17" i="26"/>
  <c r="N17" i="26"/>
  <c r="DE17" i="26" s="1"/>
  <c r="RE21" i="26"/>
  <c r="QZ21" i="26"/>
  <c r="RF10" i="26"/>
  <c r="CZ17" i="26"/>
  <c r="J17" i="26"/>
  <c r="K17" i="26" s="1"/>
  <c r="DC6" i="26"/>
  <c r="RE9" i="26"/>
  <c r="QZ9" i="26"/>
  <c r="P9" i="26"/>
  <c r="DF9" i="26" s="1"/>
  <c r="RA9" i="26"/>
  <c r="RF9" i="26"/>
  <c r="RB21" i="26"/>
  <c r="N21" i="26"/>
  <c r="DE21" i="26" s="1"/>
  <c r="RA17" i="26"/>
  <c r="P10" i="26"/>
  <c r="DF10" i="26" s="1"/>
  <c r="N8" i="26"/>
  <c r="O8" i="26" s="1"/>
  <c r="RC10" i="26"/>
  <c r="RC19" i="26"/>
  <c r="RF17" i="26"/>
  <c r="RA10" i="26"/>
  <c r="RA19" i="26"/>
  <c r="RC17" i="26"/>
  <c r="RF8" i="26"/>
  <c r="RA21" i="26"/>
  <c r="RE10" i="26"/>
  <c r="QZ10" i="26"/>
  <c r="RC9" i="26"/>
  <c r="RE19" i="26"/>
  <c r="QZ19" i="26"/>
  <c r="P17" i="26"/>
  <c r="Q17" i="26" s="1"/>
  <c r="RB8" i="26"/>
  <c r="RE6" i="26"/>
  <c r="QZ6" i="26"/>
  <c r="P6" i="26"/>
  <c r="Q6" i="26" s="1"/>
  <c r="J6" i="26"/>
  <c r="K6" i="26" s="1"/>
  <c r="SL13" i="22"/>
  <c r="SS13" i="22" s="1"/>
  <c r="TO12" i="22"/>
  <c r="SL12" i="22"/>
  <c r="SS12" i="22" s="1"/>
  <c r="SL34" i="22"/>
  <c r="SS34" i="22" s="1"/>
  <c r="SL29" i="22"/>
  <c r="SS29" i="22" s="1"/>
  <c r="CU34" i="22"/>
  <c r="CY34" i="22" s="1"/>
  <c r="CU8" i="22"/>
  <c r="CY8" i="22" s="1"/>
  <c r="SL8" i="22"/>
  <c r="SS8" i="22" s="1"/>
  <c r="TS14" i="22"/>
  <c r="CU10" i="22"/>
  <c r="CY10" i="22" s="1"/>
  <c r="SL15" i="22"/>
  <c r="SS15" i="22" s="1"/>
  <c r="CU21" i="22"/>
  <c r="CY21" i="22" s="1"/>
  <c r="SL14" i="22"/>
  <c r="SS14" i="22" s="1"/>
  <c r="TS22" i="22"/>
  <c r="SL24" i="22"/>
  <c r="SS24" i="22" s="1"/>
  <c r="TL21" i="22"/>
  <c r="SL28" i="22"/>
  <c r="SS28" i="22" s="1"/>
  <c r="TS10" i="22"/>
  <c r="TS34" i="22"/>
  <c r="TS15" i="22"/>
  <c r="TO13" i="22"/>
  <c r="TS4" i="22"/>
  <c r="TO15" i="22"/>
  <c r="TO22" i="22"/>
  <c r="TS21" i="22"/>
  <c r="TL8" i="22"/>
  <c r="TL18" i="22"/>
  <c r="CU13" i="22"/>
  <c r="CY13" i="22" s="1"/>
  <c r="TS13" i="22"/>
  <c r="TL29" i="22"/>
  <c r="TS16" i="22"/>
  <c r="TL28" i="22"/>
  <c r="TJ29" i="22"/>
  <c r="TO24" i="22"/>
  <c r="TO34" i="22"/>
  <c r="TL34" i="22"/>
  <c r="TS29" i="22"/>
  <c r="TS8" i="22"/>
  <c r="TL15" i="22"/>
  <c r="TL14" i="22"/>
  <c r="TO28" i="22"/>
  <c r="L21" i="22"/>
  <c r="TS18" i="22"/>
  <c r="J18" i="22"/>
  <c r="TO8" i="22"/>
  <c r="L10" i="22"/>
  <c r="J8" i="22"/>
  <c r="I15" i="22"/>
  <c r="KP10" i="4"/>
  <c r="KW10" i="4" s="1"/>
  <c r="JH22" i="4"/>
  <c r="JO22" i="4" s="1"/>
  <c r="JH17" i="4"/>
  <c r="JO17" i="4" s="1"/>
  <c r="HZ5" i="4"/>
  <c r="IG5" i="4" s="1"/>
  <c r="HZ10" i="4"/>
  <c r="IG10" i="4" s="1"/>
  <c r="GR10" i="4"/>
  <c r="GY10" i="4" s="1"/>
  <c r="GR22" i="4"/>
  <c r="GY22" i="4" s="1"/>
  <c r="FJ9" i="4"/>
  <c r="FQ9" i="4" s="1"/>
  <c r="FJ25" i="4"/>
  <c r="FQ25" i="4" s="1"/>
  <c r="EB23" i="4"/>
  <c r="EI23" i="4" s="1"/>
  <c r="TO17" i="4"/>
  <c r="TL17" i="4"/>
  <c r="CU11" i="4"/>
  <c r="CY11" i="4" s="1"/>
  <c r="TL22" i="4"/>
  <c r="TO23" i="4"/>
  <c r="TO10" i="4"/>
  <c r="CU10" i="4"/>
  <c r="CY10" i="4" s="1"/>
  <c r="TO11" i="4"/>
  <c r="CU5" i="4"/>
  <c r="CY5" i="4" s="1"/>
  <c r="TL23" i="4"/>
  <c r="TS9" i="4"/>
  <c r="TS10" i="4"/>
  <c r="TO5" i="4"/>
  <c r="TM23" i="4"/>
  <c r="TL25" i="4"/>
  <c r="TS17" i="4"/>
  <c r="TO25" i="4"/>
  <c r="TO22" i="4"/>
  <c r="TO9" i="4"/>
  <c r="TS5" i="4"/>
  <c r="TS7" i="4"/>
  <c r="TS4" i="4"/>
  <c r="TO4" i="4"/>
  <c r="TL9" i="4"/>
  <c r="TL11" i="4"/>
  <c r="TL5" i="4"/>
  <c r="TL4" i="4"/>
  <c r="TS25" i="4"/>
  <c r="L8" i="4"/>
  <c r="TS22" i="4"/>
  <c r="L9" i="4"/>
  <c r="TL10" i="4"/>
  <c r="TO7" i="4"/>
  <c r="J7" i="4"/>
  <c r="TS11" i="4"/>
  <c r="TS8" i="4"/>
  <c r="TO8" i="4"/>
  <c r="J9" i="4"/>
  <c r="I7" i="4"/>
  <c r="P17" i="4"/>
  <c r="Q17" i="4" s="1"/>
  <c r="J11" i="4"/>
  <c r="L10" i="4"/>
  <c r="I25" i="4"/>
  <c r="L4" i="4"/>
  <c r="I17" i="4"/>
  <c r="P7" i="4"/>
  <c r="Q7" i="4" s="1"/>
  <c r="J17" i="4"/>
  <c r="L23" i="4"/>
  <c r="P4" i="4"/>
  <c r="Q4" i="4" s="1"/>
  <c r="P11" i="4"/>
  <c r="Q11" i="4" s="1"/>
  <c r="L17" i="4"/>
  <c r="P25" i="4"/>
  <c r="Q25" i="4" s="1"/>
  <c r="I9" i="4"/>
  <c r="L11" i="4"/>
  <c r="J16" i="21"/>
  <c r="J11" i="21"/>
  <c r="RF20" i="21"/>
  <c r="RF7" i="21"/>
  <c r="L20" i="21"/>
  <c r="RC20" i="21"/>
  <c r="L7" i="21"/>
  <c r="QA5" i="21"/>
  <c r="QD5" i="21"/>
  <c r="DC5" i="21"/>
  <c r="CZ5" i="21"/>
  <c r="J20" i="21"/>
  <c r="J7" i="21"/>
  <c r="QA17" i="21"/>
  <c r="L11" i="21"/>
  <c r="RB5" i="21"/>
  <c r="RA5" i="21"/>
  <c r="CZ17" i="21"/>
  <c r="CZ12" i="21"/>
  <c r="CZ18" i="21"/>
  <c r="RE5" i="21"/>
  <c r="RF5" i="21"/>
  <c r="QZ5" i="21"/>
  <c r="RC5" i="21"/>
  <c r="DC20" i="21"/>
  <c r="J17" i="21"/>
  <c r="L17" i="21"/>
  <c r="J12" i="21"/>
  <c r="L12" i="21"/>
  <c r="J18" i="21"/>
  <c r="L18" i="21"/>
  <c r="P6" i="21"/>
  <c r="QZ6" i="21"/>
  <c r="RC6" i="21"/>
  <c r="L5" i="21"/>
  <c r="RA4" i="21"/>
  <c r="QD12" i="21"/>
  <c r="QD18" i="21"/>
  <c r="RB6" i="21"/>
  <c r="QZ4" i="21"/>
  <c r="RC4" i="21"/>
  <c r="RC7" i="21"/>
  <c r="RC17" i="21"/>
  <c r="RC12" i="21"/>
  <c r="RC18" i="21"/>
  <c r="QD11" i="21"/>
  <c r="P11" i="21"/>
  <c r="RF4" i="21"/>
  <c r="RC11" i="21"/>
  <c r="DC11" i="21"/>
  <c r="RA6" i="21"/>
  <c r="L6" i="21"/>
  <c r="J6" i="21"/>
  <c r="DC6" i="21"/>
  <c r="QA6" i="21"/>
  <c r="QA4" i="21"/>
  <c r="QD4" i="21"/>
  <c r="DC38" i="19"/>
  <c r="CZ38" i="19"/>
  <c r="RC15" i="19"/>
  <c r="J38" i="19"/>
  <c r="L21" i="19"/>
  <c r="RF15" i="19"/>
  <c r="N38" i="19"/>
  <c r="L38" i="19"/>
  <c r="RA21" i="19"/>
  <c r="RA15" i="19"/>
  <c r="QA15" i="19"/>
  <c r="RE21" i="19"/>
  <c r="RF21" i="19"/>
  <c r="J21" i="19"/>
  <c r="QZ15" i="19"/>
  <c r="L15" i="19"/>
  <c r="L9" i="19"/>
  <c r="J9" i="19"/>
  <c r="QA10" i="19"/>
  <c r="QD10" i="19"/>
  <c r="RA10" i="19"/>
  <c r="QA21" i="19"/>
  <c r="QZ10" i="19"/>
  <c r="RC10" i="19"/>
  <c r="P10" i="19"/>
  <c r="QZ21" i="19"/>
  <c r="RA9" i="19"/>
  <c r="QA9" i="19"/>
  <c r="J12" i="27"/>
  <c r="J9" i="27"/>
  <c r="L9" i="27"/>
  <c r="RC12" i="27"/>
  <c r="DC12" i="27"/>
  <c r="P14" i="27"/>
  <c r="P6" i="27"/>
  <c r="RF9" i="27"/>
  <c r="RF14" i="27"/>
  <c r="RC9" i="27"/>
  <c r="DC9" i="27"/>
  <c r="P9" i="27"/>
  <c r="RA15" i="27"/>
  <c r="N15" i="27"/>
  <c r="L12" i="27"/>
  <c r="J14" i="27"/>
  <c r="L14" i="27"/>
  <c r="RF20" i="27"/>
  <c r="QZ6" i="27"/>
  <c r="RC6" i="27"/>
  <c r="RE15" i="27"/>
  <c r="RF15" i="27"/>
  <c r="L15" i="27"/>
  <c r="RA9" i="27"/>
  <c r="QA12" i="27"/>
  <c r="QD14" i="27"/>
  <c r="RB6" i="27"/>
  <c r="QZ12" i="27"/>
  <c r="RC14" i="27"/>
  <c r="QD20" i="27"/>
  <c r="DC4" i="27"/>
  <c r="CZ4" i="27"/>
  <c r="L20" i="27"/>
  <c r="QA4" i="27"/>
  <c r="J20" i="27"/>
  <c r="P4" i="27"/>
  <c r="L6" i="27"/>
  <c r="QA15" i="27"/>
  <c r="QD4" i="27"/>
  <c r="QZ15" i="27"/>
  <c r="RA5" i="27"/>
  <c r="QA5" i="27"/>
  <c r="RC4" i="27"/>
  <c r="DC6" i="27"/>
  <c r="J6" i="27"/>
  <c r="L4" i="27"/>
  <c r="QA6" i="27"/>
  <c r="QD15" i="27"/>
  <c r="CZ15" i="27"/>
  <c r="QA7" i="26"/>
  <c r="L19" i="26"/>
  <c r="QA8" i="26"/>
  <c r="RC21" i="26"/>
  <c r="RF7" i="26"/>
  <c r="J8" i="26"/>
  <c r="QA6" i="26"/>
  <c r="QD6" i="26"/>
  <c r="P7" i="26"/>
  <c r="RA6" i="26"/>
  <c r="J10" i="26"/>
  <c r="J9" i="26"/>
  <c r="J19" i="26"/>
  <c r="P8" i="26"/>
  <c r="L21" i="26"/>
  <c r="QD7" i="26"/>
  <c r="RF6" i="26"/>
  <c r="RA7" i="26"/>
  <c r="DC10" i="26"/>
  <c r="L17" i="26"/>
  <c r="CZ9" i="26"/>
  <c r="CZ19" i="26"/>
  <c r="QD8" i="26"/>
  <c r="J21" i="26"/>
  <c r="L7" i="26"/>
  <c r="L10" i="26"/>
  <c r="CZ8" i="26"/>
  <c r="DC21" i="26"/>
  <c r="RC7" i="26"/>
  <c r="J7" i="26"/>
  <c r="L9" i="26"/>
  <c r="L8" i="26"/>
  <c r="QA21" i="26"/>
  <c r="DC7" i="26"/>
  <c r="RC6" i="26"/>
  <c r="P13" i="22"/>
  <c r="Q13" i="22" s="1"/>
  <c r="I12" i="22"/>
  <c r="J15" i="22"/>
  <c r="TO14" i="22"/>
  <c r="TL13" i="22"/>
  <c r="J13" i="22"/>
  <c r="L13" i="22"/>
  <c r="P12" i="22"/>
  <c r="Q12" i="22" s="1"/>
  <c r="P14" i="22"/>
  <c r="Q14" i="22" s="1"/>
  <c r="J24" i="22"/>
  <c r="L24" i="22"/>
  <c r="TS12" i="22"/>
  <c r="P29" i="22"/>
  <c r="Q29" i="22" s="1"/>
  <c r="I28" i="22"/>
  <c r="TO29" i="22"/>
  <c r="L29" i="22"/>
  <c r="TL12" i="22"/>
  <c r="J29" i="22"/>
  <c r="TS28" i="22"/>
  <c r="TM24" i="22"/>
  <c r="L15" i="22"/>
  <c r="J12" i="22"/>
  <c r="I29" i="22"/>
  <c r="P15" i="22"/>
  <c r="Q15" i="22" s="1"/>
  <c r="J14" i="22"/>
  <c r="L14" i="22"/>
  <c r="J28" i="22"/>
  <c r="TS24" i="22"/>
  <c r="P24" i="22"/>
  <c r="Q24" i="22" s="1"/>
  <c r="P21" i="22"/>
  <c r="Q21" i="22" s="1"/>
  <c r="I13" i="22"/>
  <c r="L12" i="22"/>
  <c r="L28" i="22"/>
  <c r="P28" i="22"/>
  <c r="Q28" i="22" s="1"/>
  <c r="CU24" i="22"/>
  <c r="CY24" i="22" s="1"/>
  <c r="I16" i="22"/>
  <c r="P16" i="22"/>
  <c r="Q16" i="22" s="1"/>
  <c r="I14" i="22"/>
  <c r="TL24" i="22"/>
  <c r="I18" i="22"/>
  <c r="P18" i="22"/>
  <c r="Q18" i="22" s="1"/>
  <c r="P22" i="22"/>
  <c r="Q22" i="22" s="1"/>
  <c r="I24" i="22"/>
  <c r="I22" i="22"/>
  <c r="I34" i="22"/>
  <c r="TO4" i="22"/>
  <c r="J16" i="22"/>
  <c r="J21" i="22"/>
  <c r="L18" i="22"/>
  <c r="SL22" i="22"/>
  <c r="SS22" i="22" s="1"/>
  <c r="TO10" i="22"/>
  <c r="P8" i="22"/>
  <c r="Q8" i="22" s="1"/>
  <c r="I8" i="22"/>
  <c r="I21" i="22"/>
  <c r="TL22" i="22"/>
  <c r="TL10" i="22"/>
  <c r="TO21" i="22"/>
  <c r="L22" i="22"/>
  <c r="J22" i="22"/>
  <c r="TO16" i="22"/>
  <c r="P34" i="22"/>
  <c r="Q34" i="22" s="1"/>
  <c r="P4" i="22"/>
  <c r="Q4" i="22" s="1"/>
  <c r="J10" i="22"/>
  <c r="I10" i="22"/>
  <c r="L16" i="22"/>
  <c r="TL4" i="22"/>
  <c r="P10" i="22"/>
  <c r="Q10" i="22" s="1"/>
  <c r="TL16" i="22"/>
  <c r="J34" i="22"/>
  <c r="L34" i="22"/>
  <c r="CU4" i="22"/>
  <c r="CY4" i="22" s="1"/>
  <c r="J4" i="22"/>
  <c r="I4" i="22"/>
  <c r="L8" i="22"/>
  <c r="I8" i="4"/>
  <c r="I11" i="4"/>
  <c r="TL8" i="4"/>
  <c r="P23" i="4"/>
  <c r="Q23" i="4" s="1"/>
  <c r="L25" i="4"/>
  <c r="P8" i="4"/>
  <c r="Q8" i="4" s="1"/>
  <c r="TS23" i="4"/>
  <c r="J8" i="4"/>
  <c r="J25" i="4"/>
  <c r="J23" i="4"/>
  <c r="L5" i="4"/>
  <c r="J4" i="4"/>
  <c r="I23" i="4"/>
  <c r="L22" i="4"/>
  <c r="P10" i="4"/>
  <c r="Q10" i="4" s="1"/>
  <c r="J10" i="4"/>
  <c r="TM7" i="4"/>
  <c r="I4" i="4"/>
  <c r="I10" i="4"/>
  <c r="P5" i="4"/>
  <c r="Q5" i="4" s="1"/>
  <c r="J5" i="4"/>
  <c r="P22" i="4"/>
  <c r="Q22" i="4" s="1"/>
  <c r="J22" i="4"/>
  <c r="CU9" i="4"/>
  <c r="CY9" i="4" s="1"/>
  <c r="FJ10" i="4"/>
  <c r="FQ10" i="4" s="1"/>
  <c r="I5" i="4"/>
  <c r="L7" i="4"/>
  <c r="I22" i="4"/>
  <c r="P9" i="4"/>
  <c r="Q9" i="4" s="1"/>
  <c r="DA29" i="22" l="1"/>
  <c r="H34" i="22"/>
  <c r="A34" i="22" s="1" a="1"/>
  <c r="A34" i="22" s="1"/>
  <c r="H15" i="22"/>
  <c r="A15" i="22" s="1" a="1"/>
  <c r="A15" i="22" s="1"/>
  <c r="H24" i="22"/>
  <c r="A24" i="22" s="1" a="1"/>
  <c r="A24" i="22" s="1"/>
  <c r="H18" i="22"/>
  <c r="A18" i="22" s="1" a="1"/>
  <c r="A18" i="22" s="1"/>
  <c r="H21" i="22"/>
  <c r="A21" i="22" s="1" a="1"/>
  <c r="A21" i="22" s="1"/>
  <c r="DA18" i="22"/>
  <c r="H13" i="22"/>
  <c r="A13" i="22" s="1" a="1"/>
  <c r="A13" i="22" s="1"/>
  <c r="H28" i="22"/>
  <c r="A28" i="22" s="1" a="1"/>
  <c r="A28" i="22" s="1"/>
  <c r="H12" i="22"/>
  <c r="A12" i="22" s="1" a="1"/>
  <c r="A12" i="22" s="1"/>
  <c r="H7" i="4"/>
  <c r="H23" i="4"/>
  <c r="A23" i="4" s="1" a="1"/>
  <c r="A23" i="4" s="1"/>
  <c r="H9" i="4"/>
  <c r="H10" i="4"/>
  <c r="H11" i="4"/>
  <c r="A11" i="4" s="1" a="1"/>
  <c r="A11" i="4" s="1"/>
  <c r="H14" i="4"/>
  <c r="A14" i="4" s="1" a="1"/>
  <c r="A14" i="4" s="1"/>
  <c r="DA10" i="22"/>
  <c r="DA24" i="22"/>
  <c r="DA14" i="22"/>
  <c r="DA21" i="22"/>
  <c r="DA12" i="22"/>
  <c r="DA28" i="22"/>
  <c r="DA16" i="22"/>
  <c r="DA4" i="22"/>
  <c r="DA22" i="22"/>
  <c r="DA15" i="22"/>
  <c r="DA13" i="22"/>
  <c r="K18" i="22"/>
  <c r="K8" i="22"/>
  <c r="K11" i="22"/>
  <c r="K19" i="22"/>
  <c r="K17" i="4"/>
  <c r="K19" i="4"/>
  <c r="K7" i="4"/>
  <c r="K14" i="4"/>
  <c r="K9" i="4"/>
  <c r="K24" i="4"/>
  <c r="K27" i="4"/>
  <c r="K18" i="4"/>
  <c r="K11" i="4"/>
  <c r="K21" i="4"/>
  <c r="DF5" i="21"/>
  <c r="RD17" i="26"/>
  <c r="RG11" i="26"/>
  <c r="RG14" i="26"/>
  <c r="RD20" i="19"/>
  <c r="Q33" i="19"/>
  <c r="DD5" i="27"/>
  <c r="Q18" i="27"/>
  <c r="DD11" i="26"/>
  <c r="I11" i="26"/>
  <c r="DE11" i="26"/>
  <c r="DE12" i="21"/>
  <c r="O7" i="26"/>
  <c r="RD11" i="26"/>
  <c r="DD18" i="27"/>
  <c r="R18" i="27" s="1"/>
  <c r="I18" i="27"/>
  <c r="RD18" i="27"/>
  <c r="DD14" i="26"/>
  <c r="TP24" i="4"/>
  <c r="TT24" i="4" s="1"/>
  <c r="RG18" i="27"/>
  <c r="O18" i="27"/>
  <c r="DF11" i="26"/>
  <c r="Q11" i="26"/>
  <c r="RD14" i="26"/>
  <c r="O14" i="26"/>
  <c r="I14" i="26"/>
  <c r="DF14" i="26"/>
  <c r="Q14" i="26"/>
  <c r="RD33" i="19"/>
  <c r="Q20" i="19"/>
  <c r="RD32" i="19"/>
  <c r="DE19" i="26"/>
  <c r="DE6" i="26"/>
  <c r="CZ28" i="22"/>
  <c r="TP19" i="22"/>
  <c r="TT19" i="22" s="1"/>
  <c r="CZ17" i="22"/>
  <c r="TP17" i="22"/>
  <c r="TT17" i="22" s="1"/>
  <c r="TP19" i="4"/>
  <c r="TT19" i="4" s="1"/>
  <c r="TP27" i="4"/>
  <c r="TT27" i="4" s="1"/>
  <c r="CZ27" i="4"/>
  <c r="M19" i="4"/>
  <c r="CZ19" i="4"/>
  <c r="DA19" i="4"/>
  <c r="O19" i="4"/>
  <c r="CZ14" i="4"/>
  <c r="TP18" i="4"/>
  <c r="TT18" i="4" s="1"/>
  <c r="O27" i="4"/>
  <c r="DA27" i="4"/>
  <c r="H27" i="4"/>
  <c r="A27" i="4" s="1" a="1"/>
  <c r="A27" i="4" s="1"/>
  <c r="TP21" i="4"/>
  <c r="TT21" i="4" s="1"/>
  <c r="TP14" i="4"/>
  <c r="TT14" i="4" s="1"/>
  <c r="H24" i="4"/>
  <c r="A24" i="4" s="1" a="1"/>
  <c r="A24" i="4" s="1"/>
  <c r="O24" i="4"/>
  <c r="DA24" i="4"/>
  <c r="CZ24" i="4"/>
  <c r="H18" i="4"/>
  <c r="A18" i="4" s="1" a="1"/>
  <c r="A18" i="4" s="1"/>
  <c r="CZ18" i="4"/>
  <c r="O18" i="4"/>
  <c r="DA18" i="4"/>
  <c r="O14" i="4"/>
  <c r="DA14" i="4"/>
  <c r="CZ22" i="4"/>
  <c r="M33" i="19"/>
  <c r="O33" i="19"/>
  <c r="RG33" i="19"/>
  <c r="R33" i="19"/>
  <c r="S33" i="19" s="1"/>
  <c r="K33" i="19"/>
  <c r="I33" i="19"/>
  <c r="I32" i="19"/>
  <c r="I20" i="19"/>
  <c r="H21" i="4"/>
  <c r="A21" i="4" s="1" a="1"/>
  <c r="A21" i="4" s="1"/>
  <c r="CZ21" i="4"/>
  <c r="M21" i="4"/>
  <c r="DA21" i="4"/>
  <c r="O21" i="4"/>
  <c r="CZ17" i="4"/>
  <c r="T17" i="4" s="1"/>
  <c r="H17" i="22"/>
  <c r="A17" i="22" s="1" a="1"/>
  <c r="A17" i="22" s="1"/>
  <c r="DA17" i="22"/>
  <c r="K17" i="22"/>
  <c r="H19" i="22"/>
  <c r="A19" i="22" s="1" a="1"/>
  <c r="A19" i="22" s="1"/>
  <c r="DA19" i="22"/>
  <c r="CZ19" i="22"/>
  <c r="TP11" i="22"/>
  <c r="TT11" i="22" s="1"/>
  <c r="CZ11" i="22"/>
  <c r="DA11" i="22"/>
  <c r="RG12" i="21"/>
  <c r="DE20" i="19"/>
  <c r="DD10" i="19"/>
  <c r="DD32" i="19"/>
  <c r="RG32" i="19"/>
  <c r="DD20" i="19"/>
  <c r="O32" i="19"/>
  <c r="DF20" i="27"/>
  <c r="CZ23" i="4"/>
  <c r="T23" i="4" s="1"/>
  <c r="V23" i="4" s="1"/>
  <c r="CZ5" i="4"/>
  <c r="T5" i="4" s="1"/>
  <c r="TP7" i="4"/>
  <c r="TT7" i="4" s="1"/>
  <c r="CZ8" i="4"/>
  <c r="DF32" i="19"/>
  <c r="Q32" i="19"/>
  <c r="RG20" i="19"/>
  <c r="DF38" i="19"/>
  <c r="DE9" i="19"/>
  <c r="DE6" i="21"/>
  <c r="DF17" i="21"/>
  <c r="DE21" i="19"/>
  <c r="O10" i="19"/>
  <c r="Q15" i="19"/>
  <c r="CZ18" i="22"/>
  <c r="CZ8" i="22"/>
  <c r="T8" i="22" s="1"/>
  <c r="CZ4" i="4"/>
  <c r="T4" i="4" s="1"/>
  <c r="V4" i="4" s="1"/>
  <c r="DA11" i="4"/>
  <c r="DE11" i="21"/>
  <c r="DE5" i="21"/>
  <c r="RD20" i="21"/>
  <c r="RG11" i="21"/>
  <c r="RG7" i="21"/>
  <c r="Q7" i="21"/>
  <c r="O20" i="21"/>
  <c r="DE18" i="21"/>
  <c r="RD12" i="21"/>
  <c r="DF18" i="21"/>
  <c r="DF4" i="21"/>
  <c r="DF16" i="21"/>
  <c r="DE17" i="21"/>
  <c r="RD7" i="21"/>
  <c r="RD11" i="21"/>
  <c r="DF9" i="19"/>
  <c r="O6" i="27"/>
  <c r="RD20" i="27"/>
  <c r="Q9" i="26"/>
  <c r="DD6" i="26"/>
  <c r="CZ13" i="22"/>
  <c r="CZ14" i="22"/>
  <c r="T14" i="22" s="1"/>
  <c r="CZ24" i="22"/>
  <c r="CZ4" i="22"/>
  <c r="CZ29" i="22"/>
  <c r="CZ16" i="22"/>
  <c r="CZ12" i="22"/>
  <c r="CZ15" i="22"/>
  <c r="CZ34" i="22"/>
  <c r="CZ22" i="22"/>
  <c r="TP12" i="22"/>
  <c r="TT12" i="22" s="1"/>
  <c r="TP14" i="22"/>
  <c r="TT14" i="22" s="1"/>
  <c r="CZ21" i="22"/>
  <c r="CZ10" i="22"/>
  <c r="TP18" i="22"/>
  <c r="TT18" i="22" s="1"/>
  <c r="CZ9" i="4"/>
  <c r="CZ7" i="4"/>
  <c r="TP11" i="4"/>
  <c r="TT11" i="4" s="1"/>
  <c r="TP23" i="4"/>
  <c r="TT23" i="4" s="1"/>
  <c r="CZ25" i="4"/>
  <c r="T25" i="4" s="1"/>
  <c r="V25" i="4" s="1"/>
  <c r="CZ11" i="4"/>
  <c r="CZ10" i="4"/>
  <c r="O4" i="21"/>
  <c r="DD4" i="21"/>
  <c r="DE7" i="21"/>
  <c r="DE15" i="19"/>
  <c r="RG38" i="19"/>
  <c r="I38" i="19"/>
  <c r="DE9" i="26"/>
  <c r="RD19" i="26"/>
  <c r="Q21" i="26"/>
  <c r="RD10" i="26"/>
  <c r="RG21" i="26"/>
  <c r="RD21" i="26"/>
  <c r="RD9" i="26"/>
  <c r="I19" i="26"/>
  <c r="DF6" i="26"/>
  <c r="O17" i="26"/>
  <c r="DE10" i="26"/>
  <c r="I10" i="26"/>
  <c r="Q19" i="26"/>
  <c r="RG8" i="26"/>
  <c r="M22" i="22"/>
  <c r="M18" i="22"/>
  <c r="M29" i="22"/>
  <c r="M13" i="22"/>
  <c r="M10" i="22"/>
  <c r="M28" i="22"/>
  <c r="TP15" i="22"/>
  <c r="TT15" i="22" s="1"/>
  <c r="M21" i="22"/>
  <c r="M14" i="22"/>
  <c r="M15" i="22"/>
  <c r="M16" i="22"/>
  <c r="M34" i="22"/>
  <c r="M8" i="22"/>
  <c r="M12" i="22"/>
  <c r="M24" i="22"/>
  <c r="TP17" i="4"/>
  <c r="TT17" i="4" s="1"/>
  <c r="O23" i="4"/>
  <c r="DA8" i="4"/>
  <c r="O5" i="4"/>
  <c r="O25" i="4"/>
  <c r="O4" i="4"/>
  <c r="TP8" i="22"/>
  <c r="TT8" i="22" s="1"/>
  <c r="TP5" i="4"/>
  <c r="TT5" i="4" s="1"/>
  <c r="O17" i="4"/>
  <c r="TP9" i="4"/>
  <c r="TT9" i="4" s="1"/>
  <c r="O9" i="4"/>
  <c r="TP22" i="4"/>
  <c r="TT22" i="4" s="1"/>
  <c r="DA10" i="4"/>
  <c r="DA7" i="4"/>
  <c r="M11" i="4"/>
  <c r="M10" i="4"/>
  <c r="M5" i="4"/>
  <c r="TP10" i="4"/>
  <c r="TT10" i="4" s="1"/>
  <c r="DA22" i="4"/>
  <c r="O22" i="4"/>
  <c r="M25" i="4"/>
  <c r="M4" i="4"/>
  <c r="M9" i="4"/>
  <c r="M17" i="4"/>
  <c r="M23" i="4"/>
  <c r="M8" i="4"/>
  <c r="M7" i="4"/>
  <c r="M22" i="4"/>
  <c r="TP8" i="4"/>
  <c r="TT8" i="4" s="1"/>
  <c r="DF12" i="21"/>
  <c r="RD17" i="21"/>
  <c r="I20" i="21"/>
  <c r="RD16" i="21"/>
  <c r="DE16" i="21"/>
  <c r="RG18" i="21"/>
  <c r="RG16" i="21"/>
  <c r="DD16" i="21"/>
  <c r="RD18" i="21"/>
  <c r="I17" i="21"/>
  <c r="RG17" i="21"/>
  <c r="I18" i="21"/>
  <c r="I7" i="21"/>
  <c r="I12" i="21"/>
  <c r="I11" i="21"/>
  <c r="RG20" i="21"/>
  <c r="DF20" i="21"/>
  <c r="I4" i="21"/>
  <c r="I6" i="21"/>
  <c r="I15" i="19"/>
  <c r="I9" i="19"/>
  <c r="DF21" i="19"/>
  <c r="RD38" i="19"/>
  <c r="I10" i="19"/>
  <c r="O20" i="27"/>
  <c r="DE9" i="27"/>
  <c r="RD14" i="27"/>
  <c r="DF5" i="27"/>
  <c r="DE4" i="27"/>
  <c r="RG6" i="27"/>
  <c r="DE14" i="27"/>
  <c r="I20" i="27"/>
  <c r="DE12" i="27"/>
  <c r="RD12" i="27"/>
  <c r="DF15" i="27"/>
  <c r="RD4" i="27"/>
  <c r="RG4" i="27"/>
  <c r="RD6" i="27"/>
  <c r="Q12" i="27"/>
  <c r="RG20" i="27"/>
  <c r="O5" i="27"/>
  <c r="I14" i="27"/>
  <c r="RG14" i="27"/>
  <c r="RG12" i="27"/>
  <c r="I6" i="27"/>
  <c r="I5" i="27"/>
  <c r="I17" i="26"/>
  <c r="I21" i="26"/>
  <c r="RG9" i="26"/>
  <c r="DE8" i="26"/>
  <c r="DF17" i="26"/>
  <c r="Q10" i="26"/>
  <c r="I9" i="26"/>
  <c r="RD8" i="26"/>
  <c r="RG10" i="26"/>
  <c r="RG19" i="26"/>
  <c r="O21" i="26"/>
  <c r="RG17" i="26"/>
  <c r="I6" i="26"/>
  <c r="H14" i="22"/>
  <c r="A14" i="22" s="1" a="1"/>
  <c r="A14" i="22" s="1"/>
  <c r="TP21" i="22"/>
  <c r="TT21" i="22" s="1"/>
  <c r="TP4" i="22"/>
  <c r="TT4" i="22" s="1"/>
  <c r="TP29" i="22"/>
  <c r="TT29" i="22" s="1"/>
  <c r="H29" i="22"/>
  <c r="A29" i="22" s="1" a="1"/>
  <c r="A29" i="22" s="1"/>
  <c r="TP13" i="22"/>
  <c r="TT13" i="22" s="1"/>
  <c r="TP22" i="22"/>
  <c r="TT22" i="22" s="1"/>
  <c r="TP24" i="22"/>
  <c r="TT24" i="22" s="1"/>
  <c r="TP34" i="22"/>
  <c r="TT34" i="22" s="1"/>
  <c r="H22" i="22"/>
  <c r="A22" i="22" s="1" a="1"/>
  <c r="A22" i="22" s="1"/>
  <c r="TP28" i="22"/>
  <c r="TT28" i="22" s="1"/>
  <c r="TP16" i="22"/>
  <c r="TT16" i="22" s="1"/>
  <c r="H8" i="22"/>
  <c r="H16" i="22"/>
  <c r="H22" i="4"/>
  <c r="A22" i="4" s="1" a="1"/>
  <c r="A22" i="4" s="1"/>
  <c r="TP25" i="4"/>
  <c r="TT25" i="4" s="1"/>
  <c r="H5" i="4"/>
  <c r="TP4" i="4"/>
  <c r="TT4" i="4" s="1"/>
  <c r="H8" i="4"/>
  <c r="M6" i="21"/>
  <c r="DD6" i="21"/>
  <c r="K16" i="21"/>
  <c r="M5" i="21"/>
  <c r="DD5" i="21"/>
  <c r="DF6" i="21"/>
  <c r="Q6" i="21"/>
  <c r="K12" i="21"/>
  <c r="DD11" i="21"/>
  <c r="M11" i="21"/>
  <c r="RD4" i="21"/>
  <c r="RG4" i="21"/>
  <c r="DD18" i="21"/>
  <c r="M18" i="21"/>
  <c r="DD17" i="21"/>
  <c r="M17" i="21"/>
  <c r="K11" i="21"/>
  <c r="I5" i="21"/>
  <c r="I16" i="21"/>
  <c r="DD20" i="21"/>
  <c r="M20" i="21"/>
  <c r="K6" i="21"/>
  <c r="K18" i="21"/>
  <c r="K17" i="21"/>
  <c r="K7" i="21"/>
  <c r="K20" i="21"/>
  <c r="RD5" i="21"/>
  <c r="RG5" i="21"/>
  <c r="RG6" i="21"/>
  <c r="RD6" i="21"/>
  <c r="DF11" i="21"/>
  <c r="Q11" i="21"/>
  <c r="DD12" i="21"/>
  <c r="M12" i="21"/>
  <c r="M7" i="21"/>
  <c r="DD7" i="21"/>
  <c r="M15" i="19"/>
  <c r="DD15" i="19"/>
  <c r="DD38" i="19"/>
  <c r="M38" i="19"/>
  <c r="O38" i="19"/>
  <c r="DE38" i="19"/>
  <c r="I21" i="19"/>
  <c r="K38" i="19"/>
  <c r="K21" i="19"/>
  <c r="M9" i="19"/>
  <c r="DD9" i="19"/>
  <c r="K9" i="19"/>
  <c r="RG9" i="19"/>
  <c r="RD9" i="19"/>
  <c r="RG10" i="19"/>
  <c r="RD10" i="19"/>
  <c r="DF10" i="19"/>
  <c r="Q10" i="19"/>
  <c r="RD15" i="19"/>
  <c r="RG15" i="19"/>
  <c r="M21" i="19"/>
  <c r="DD21" i="19"/>
  <c r="RG21" i="19"/>
  <c r="RD21" i="19"/>
  <c r="M15" i="27"/>
  <c r="DD15" i="27"/>
  <c r="Q4" i="27"/>
  <c r="DF4" i="27"/>
  <c r="DD20" i="27"/>
  <c r="M20" i="27"/>
  <c r="I9" i="27"/>
  <c r="I12" i="27"/>
  <c r="DF14" i="27"/>
  <c r="Q14" i="27"/>
  <c r="RD9" i="27"/>
  <c r="RG9" i="27"/>
  <c r="M4" i="27"/>
  <c r="DD4" i="27"/>
  <c r="K20" i="27"/>
  <c r="DD14" i="27"/>
  <c r="M14" i="27"/>
  <c r="M12" i="27"/>
  <c r="DD12" i="27"/>
  <c r="DF9" i="27"/>
  <c r="Q9" i="27"/>
  <c r="M9" i="27"/>
  <c r="DD9" i="27"/>
  <c r="I15" i="27"/>
  <c r="K14" i="27"/>
  <c r="O15" i="27"/>
  <c r="DE15" i="27"/>
  <c r="DF6" i="27"/>
  <c r="Q6" i="27"/>
  <c r="K9" i="27"/>
  <c r="RD15" i="27"/>
  <c r="RG15" i="27"/>
  <c r="K6" i="27"/>
  <c r="RG5" i="27"/>
  <c r="RD5" i="27"/>
  <c r="M6" i="27"/>
  <c r="DD6" i="27"/>
  <c r="I4" i="27"/>
  <c r="K12" i="27"/>
  <c r="RD7" i="26"/>
  <c r="RG7" i="26"/>
  <c r="M21" i="26"/>
  <c r="DD21" i="26"/>
  <c r="R21" i="26" s="1"/>
  <c r="K10" i="26"/>
  <c r="M8" i="26"/>
  <c r="DD8" i="26"/>
  <c r="M9" i="26"/>
  <c r="DD9" i="26"/>
  <c r="RD6" i="26"/>
  <c r="RG6" i="26"/>
  <c r="K8" i="26"/>
  <c r="I7" i="26"/>
  <c r="M10" i="26"/>
  <c r="DD10" i="26"/>
  <c r="Q7" i="26"/>
  <c r="DF7" i="26"/>
  <c r="M19" i="26"/>
  <c r="DD19" i="26"/>
  <c r="M7" i="26"/>
  <c r="DD7" i="26"/>
  <c r="I8" i="26"/>
  <c r="Q8" i="26"/>
  <c r="DF8" i="26"/>
  <c r="K9" i="26"/>
  <c r="K7" i="26"/>
  <c r="DD17" i="26"/>
  <c r="M17" i="26"/>
  <c r="K21" i="26"/>
  <c r="K19" i="26"/>
  <c r="K13" i="22"/>
  <c r="K22" i="22"/>
  <c r="K28" i="22"/>
  <c r="K29" i="22"/>
  <c r="K34" i="22"/>
  <c r="H10" i="22"/>
  <c r="A10" i="22" s="1" a="1"/>
  <c r="A10" i="22" s="1"/>
  <c r="K12" i="22"/>
  <c r="K16" i="22"/>
  <c r="K21" i="22"/>
  <c r="K14" i="22"/>
  <c r="K10" i="22"/>
  <c r="H4" i="22"/>
  <c r="TP10" i="22"/>
  <c r="TT10" i="22" s="1"/>
  <c r="K4" i="22"/>
  <c r="K24" i="22"/>
  <c r="K15" i="22"/>
  <c r="K10" i="4"/>
  <c r="H25" i="4"/>
  <c r="A25" i="4" s="1" a="1"/>
  <c r="A25" i="4" s="1"/>
  <c r="H17" i="4"/>
  <c r="A17" i="4" s="1" a="1"/>
  <c r="A17" i="4" s="1"/>
  <c r="K8" i="4"/>
  <c r="K5" i="4"/>
  <c r="H4" i="4"/>
  <c r="K22" i="4"/>
  <c r="K4" i="4"/>
  <c r="K23" i="4"/>
  <c r="K25" i="4"/>
  <c r="T24" i="22" l="1"/>
  <c r="H5" i="21"/>
  <c r="H17" i="21"/>
  <c r="A17" i="21" s="1" a="1"/>
  <c r="A17" i="21" s="1"/>
  <c r="H16" i="21"/>
  <c r="A16" i="21" s="1" a="1"/>
  <c r="A16" i="21" s="1"/>
  <c r="H4" i="21"/>
  <c r="H7" i="21"/>
  <c r="H20" i="21"/>
  <c r="A20" i="21" s="1" a="1"/>
  <c r="A20" i="21" s="1"/>
  <c r="H33" i="19"/>
  <c r="A33" i="19" s="1" a="1"/>
  <c r="A33" i="19" s="1"/>
  <c r="H15" i="19"/>
  <c r="H10" i="19"/>
  <c r="H20" i="19"/>
  <c r="H18" i="27"/>
  <c r="A18" i="27" s="1" a="1"/>
  <c r="A18" i="27" s="1"/>
  <c r="H6" i="27"/>
  <c r="H15" i="27"/>
  <c r="A15" i="27" s="1" a="1"/>
  <c r="A15" i="27" s="1"/>
  <c r="H5" i="27"/>
  <c r="H12" i="27"/>
  <c r="A12" i="27" s="1" a="1"/>
  <c r="A12" i="27" s="1"/>
  <c r="H4" i="27"/>
  <c r="H7" i="26"/>
  <c r="H6" i="26"/>
  <c r="H9" i="26"/>
  <c r="H10" i="26"/>
  <c r="H14" i="26"/>
  <c r="A14" i="26" s="1" a="1"/>
  <c r="A14" i="26" s="1"/>
  <c r="H21" i="26"/>
  <c r="A21" i="26" s="1" a="1"/>
  <c r="A21" i="26" s="1"/>
  <c r="H11" i="26"/>
  <c r="H8" i="26"/>
  <c r="T18" i="22"/>
  <c r="H11" i="22"/>
  <c r="A11" i="22" s="1" a="1"/>
  <c r="A11" i="22" s="1"/>
  <c r="H19" i="4"/>
  <c r="A19" i="4" s="1" a="1"/>
  <c r="A19" i="4" s="1"/>
  <c r="T4" i="22"/>
  <c r="E4" i="22" s="1"/>
  <c r="T16" i="22"/>
  <c r="U16" i="22" s="1"/>
  <c r="E5" i="4"/>
  <c r="E25" i="4"/>
  <c r="E4" i="4"/>
  <c r="E24" i="22"/>
  <c r="R5" i="27"/>
  <c r="S5" i="27" s="1"/>
  <c r="E14" i="22"/>
  <c r="E8" i="22"/>
  <c r="E18" i="22"/>
  <c r="E17" i="4"/>
  <c r="E23" i="4"/>
  <c r="R14" i="26"/>
  <c r="E14" i="26" s="1"/>
  <c r="R11" i="26"/>
  <c r="E11" i="26" s="1"/>
  <c r="T14" i="4"/>
  <c r="E14" i="4" s="1"/>
  <c r="R20" i="19"/>
  <c r="E20" i="19" s="1"/>
  <c r="T17" i="22"/>
  <c r="V17" i="22" s="1"/>
  <c r="T27" i="4"/>
  <c r="V27" i="4" s="1"/>
  <c r="T18" i="27"/>
  <c r="S18" i="27"/>
  <c r="E18" i="27"/>
  <c r="R19" i="26"/>
  <c r="S19" i="26" s="1"/>
  <c r="R9" i="26"/>
  <c r="S9" i="26" s="1"/>
  <c r="R6" i="26"/>
  <c r="S6" i="26" s="1"/>
  <c r="R10" i="19"/>
  <c r="T10" i="19" s="1"/>
  <c r="T33" i="19"/>
  <c r="T19" i="4"/>
  <c r="E19" i="4" s="1"/>
  <c r="T24" i="4"/>
  <c r="E24" i="4" s="1"/>
  <c r="T18" i="4"/>
  <c r="E18" i="4" s="1"/>
  <c r="E33" i="19"/>
  <c r="T21" i="4"/>
  <c r="E21" i="4" s="1"/>
  <c r="T19" i="22"/>
  <c r="E19" i="22" s="1"/>
  <c r="T11" i="22"/>
  <c r="E11" i="22" s="1"/>
  <c r="R5" i="21"/>
  <c r="E5" i="21" s="1"/>
  <c r="R32" i="19"/>
  <c r="E32" i="19" s="1"/>
  <c r="R20" i="27"/>
  <c r="T20" i="27" s="1"/>
  <c r="R17" i="26"/>
  <c r="T17" i="26" s="1"/>
  <c r="T11" i="4"/>
  <c r="V11" i="4" s="1"/>
  <c r="R15" i="19"/>
  <c r="E15" i="19" s="1"/>
  <c r="R9" i="19"/>
  <c r="S9" i="19" s="1"/>
  <c r="R4" i="21"/>
  <c r="E4" i="21" s="1"/>
  <c r="R12" i="21"/>
  <c r="T12" i="21" s="1"/>
  <c r="R7" i="21"/>
  <c r="S7" i="21" s="1"/>
  <c r="R18" i="21"/>
  <c r="E18" i="21" s="1"/>
  <c r="R17" i="21"/>
  <c r="T17" i="21" s="1"/>
  <c r="R10" i="26"/>
  <c r="E10" i="26" s="1"/>
  <c r="R21" i="19"/>
  <c r="E21" i="19" s="1"/>
  <c r="S21" i="26"/>
  <c r="T21" i="26"/>
  <c r="T7" i="4"/>
  <c r="V7" i="4" s="1"/>
  <c r="T22" i="4"/>
  <c r="V22" i="4" s="1"/>
  <c r="T8" i="4"/>
  <c r="V8" i="4" s="1"/>
  <c r="T34" i="22"/>
  <c r="E34" i="22" s="1"/>
  <c r="T29" i="22"/>
  <c r="V29" i="22" s="1"/>
  <c r="V5" i="4"/>
  <c r="V17" i="4"/>
  <c r="U5" i="4"/>
  <c r="R16" i="21"/>
  <c r="R20" i="21"/>
  <c r="R6" i="27"/>
  <c r="R14" i="27"/>
  <c r="R12" i="27"/>
  <c r="R4" i="27"/>
  <c r="R15" i="27"/>
  <c r="E21" i="26"/>
  <c r="R8" i="26"/>
  <c r="R7" i="26"/>
  <c r="E7" i="26" s="1"/>
  <c r="T12" i="22"/>
  <c r="E12" i="22" s="1"/>
  <c r="T13" i="22"/>
  <c r="E13" i="22" s="1"/>
  <c r="T22" i="22"/>
  <c r="E22" i="22" s="1"/>
  <c r="T28" i="22"/>
  <c r="U28" i="22" s="1"/>
  <c r="T15" i="22"/>
  <c r="E15" i="22" s="1"/>
  <c r="T10" i="4"/>
  <c r="E10" i="4" s="1"/>
  <c r="T9" i="4"/>
  <c r="E9" i="4" s="1"/>
  <c r="U17" i="4"/>
  <c r="R6" i="21"/>
  <c r="R11" i="21"/>
  <c r="R38" i="19"/>
  <c r="R9" i="27"/>
  <c r="U14" i="22"/>
  <c r="V14" i="22"/>
  <c r="T21" i="22"/>
  <c r="E21" i="22" s="1"/>
  <c r="U18" i="22"/>
  <c r="V18" i="22"/>
  <c r="U24" i="22"/>
  <c r="V24" i="22"/>
  <c r="U8" i="22"/>
  <c r="V8" i="22"/>
  <c r="T10" i="22"/>
  <c r="E10" i="22" s="1"/>
  <c r="U25" i="4"/>
  <c r="U4" i="4"/>
  <c r="U23" i="4"/>
  <c r="H11" i="21" l="1"/>
  <c r="H6" i="21"/>
  <c r="H18" i="21"/>
  <c r="A18" i="21" s="1" a="1"/>
  <c r="A18" i="21" s="1"/>
  <c r="H12" i="21"/>
  <c r="A12" i="21" s="1" a="1"/>
  <c r="A12" i="21" s="1"/>
  <c r="H38" i="19"/>
  <c r="A38" i="19" s="1" a="1"/>
  <c r="A38" i="19" s="1"/>
  <c r="H9" i="19"/>
  <c r="H21" i="19"/>
  <c r="H32" i="19"/>
  <c r="A32" i="19" s="1" a="1"/>
  <c r="A32" i="19" s="1"/>
  <c r="H9" i="27"/>
  <c r="H14" i="27"/>
  <c r="A14" i="27" s="1" a="1"/>
  <c r="A14" i="27" s="1"/>
  <c r="H20" i="27"/>
  <c r="A20" i="27" s="1" a="1"/>
  <c r="A20" i="27" s="1"/>
  <c r="H17" i="26"/>
  <c r="A17" i="26" s="1" a="1"/>
  <c r="A17" i="26" s="1"/>
  <c r="H19" i="26"/>
  <c r="A19" i="26" s="1" a="1"/>
  <c r="A19" i="26" s="1"/>
  <c r="U4" i="22"/>
  <c r="V4" i="22"/>
  <c r="E16" i="22"/>
  <c r="V16" i="22"/>
  <c r="E5" i="27"/>
  <c r="T5" i="27"/>
  <c r="V14" i="4"/>
  <c r="U14" i="4"/>
  <c r="E28" i="22"/>
  <c r="E29" i="22"/>
  <c r="E17" i="22"/>
  <c r="E11" i="4"/>
  <c r="E22" i="4"/>
  <c r="E8" i="4"/>
  <c r="E7" i="4"/>
  <c r="E27" i="4"/>
  <c r="S14" i="26"/>
  <c r="T14" i="26"/>
  <c r="S11" i="26"/>
  <c r="T11" i="26"/>
  <c r="U17" i="22"/>
  <c r="T20" i="19"/>
  <c r="S20" i="19"/>
  <c r="V24" i="4"/>
  <c r="U27" i="4"/>
  <c r="T18" i="21"/>
  <c r="E10" i="19"/>
  <c r="S10" i="19"/>
  <c r="U24" i="4"/>
  <c r="T19" i="26"/>
  <c r="E19" i="26"/>
  <c r="T6" i="26"/>
  <c r="E9" i="26"/>
  <c r="T9" i="26"/>
  <c r="E6" i="26"/>
  <c r="S17" i="26"/>
  <c r="T5" i="21"/>
  <c r="S5" i="21"/>
  <c r="E17" i="26"/>
  <c r="V11" i="22"/>
  <c r="U11" i="22"/>
  <c r="V19" i="22"/>
  <c r="U19" i="4"/>
  <c r="V19" i="4"/>
  <c r="U18" i="4"/>
  <c r="V18" i="4"/>
  <c r="S32" i="19"/>
  <c r="T32" i="19"/>
  <c r="U21" i="4"/>
  <c r="V21" i="4"/>
  <c r="U22" i="4"/>
  <c r="U19" i="22"/>
  <c r="T4" i="21"/>
  <c r="S4" i="21"/>
  <c r="S12" i="21"/>
  <c r="E12" i="21"/>
  <c r="E7" i="21"/>
  <c r="S18" i="21"/>
  <c r="E20" i="27"/>
  <c r="S20" i="27"/>
  <c r="T10" i="26"/>
  <c r="S10" i="26"/>
  <c r="U11" i="4"/>
  <c r="S15" i="19"/>
  <c r="T15" i="19"/>
  <c r="T9" i="19"/>
  <c r="E9" i="19"/>
  <c r="T7" i="21"/>
  <c r="E17" i="21"/>
  <c r="U7" i="4"/>
  <c r="S17" i="21"/>
  <c r="U12" i="22"/>
  <c r="U29" i="22"/>
  <c r="U8" i="4"/>
  <c r="U34" i="22"/>
  <c r="V34" i="22"/>
  <c r="V22" i="22"/>
  <c r="E6" i="21"/>
  <c r="S6" i="21"/>
  <c r="T6" i="21"/>
  <c r="E20" i="21"/>
  <c r="S20" i="21"/>
  <c r="T20" i="21"/>
  <c r="S16" i="21"/>
  <c r="T16" i="21"/>
  <c r="E16" i="21"/>
  <c r="E11" i="21"/>
  <c r="S11" i="21"/>
  <c r="T11" i="21"/>
  <c r="S38" i="19"/>
  <c r="T38" i="19"/>
  <c r="S21" i="19"/>
  <c r="T21" i="19"/>
  <c r="S6" i="27"/>
  <c r="T6" i="27"/>
  <c r="E6" i="27"/>
  <c r="E15" i="27"/>
  <c r="S15" i="27"/>
  <c r="T15" i="27"/>
  <c r="S4" i="27"/>
  <c r="T4" i="27"/>
  <c r="E12" i="27"/>
  <c r="T12" i="27"/>
  <c r="S12" i="27"/>
  <c r="S9" i="27"/>
  <c r="T9" i="27"/>
  <c r="E14" i="27"/>
  <c r="S14" i="27"/>
  <c r="T14" i="27"/>
  <c r="S7" i="26"/>
  <c r="T7" i="26"/>
  <c r="T8" i="26"/>
  <c r="S8" i="26"/>
  <c r="V12" i="22"/>
  <c r="U13" i="22"/>
  <c r="V13" i="22"/>
  <c r="U10" i="4"/>
  <c r="V10" i="4"/>
  <c r="V9" i="4"/>
  <c r="U9" i="4"/>
  <c r="E4" i="27"/>
  <c r="E8" i="26"/>
  <c r="U22" i="22"/>
  <c r="V28" i="22"/>
  <c r="V15" i="22"/>
  <c r="U15" i="22"/>
  <c r="E38" i="19"/>
  <c r="E9" i="27"/>
  <c r="V10" i="22"/>
  <c r="U10" i="22"/>
  <c r="V21" i="22"/>
  <c r="U21" i="22"/>
  <c r="QX8" i="27" l="1"/>
  <c r="QW8" i="27"/>
  <c r="QV8" i="27"/>
  <c r="QU8" i="27"/>
  <c r="QT8" i="27"/>
  <c r="QS8" i="27"/>
  <c r="QR8" i="27"/>
  <c r="QQ8" i="27"/>
  <c r="QP8" i="27"/>
  <c r="QO8" i="27"/>
  <c r="QN8" i="27"/>
  <c r="QM8" i="27"/>
  <c r="QL8" i="27"/>
  <c r="QK8" i="27"/>
  <c r="QJ8" i="27"/>
  <c r="QI8" i="27"/>
  <c r="QH8" i="27"/>
  <c r="QG8" i="27"/>
  <c r="QF8" i="27"/>
  <c r="QE8" i="27"/>
  <c r="QC8" i="27"/>
  <c r="QB8" i="27"/>
  <c r="PZ8" i="27"/>
  <c r="PY8" i="27"/>
  <c r="PX8" i="27"/>
  <c r="PW8" i="27"/>
  <c r="DB8" i="27"/>
  <c r="DA8" i="27"/>
  <c r="CY8" i="27"/>
  <c r="CX8" i="27"/>
  <c r="CW8" i="27"/>
  <c r="G8" i="27" s="1"/>
  <c r="CV8" i="27"/>
  <c r="F8" i="27" s="1"/>
  <c r="QX13" i="27"/>
  <c r="QW13" i="27"/>
  <c r="QV13" i="27"/>
  <c r="QU13" i="27"/>
  <c r="QT13" i="27"/>
  <c r="QS13" i="27"/>
  <c r="QR13" i="27"/>
  <c r="QQ13" i="27"/>
  <c r="QP13" i="27"/>
  <c r="QO13" i="27"/>
  <c r="QN13" i="27"/>
  <c r="QM13" i="27"/>
  <c r="QL13" i="27"/>
  <c r="QK13" i="27"/>
  <c r="QJ13" i="27"/>
  <c r="QI13" i="27"/>
  <c r="QH13" i="27"/>
  <c r="QG13" i="27"/>
  <c r="QF13" i="27"/>
  <c r="QE13" i="27"/>
  <c r="QC13" i="27"/>
  <c r="QB13" i="27"/>
  <c r="PZ13" i="27"/>
  <c r="PY13" i="27"/>
  <c r="PX13" i="27"/>
  <c r="PW13" i="27"/>
  <c r="DB13" i="27"/>
  <c r="DA13" i="27"/>
  <c r="CY13" i="27"/>
  <c r="CX13" i="27"/>
  <c r="CW13" i="27"/>
  <c r="G13" i="27" s="1"/>
  <c r="CV13" i="27"/>
  <c r="F13" i="27" s="1"/>
  <c r="QX15" i="26"/>
  <c r="QW15" i="26"/>
  <c r="QV15" i="26"/>
  <c r="QU15" i="26"/>
  <c r="QT15" i="26"/>
  <c r="QS15" i="26"/>
  <c r="QR15" i="26"/>
  <c r="QQ15" i="26"/>
  <c r="QP15" i="26"/>
  <c r="QO15" i="26"/>
  <c r="QN15" i="26"/>
  <c r="QM15" i="26"/>
  <c r="QL15" i="26"/>
  <c r="QK15" i="26"/>
  <c r="QJ15" i="26"/>
  <c r="QI15" i="26"/>
  <c r="QH15" i="26"/>
  <c r="QG15" i="26"/>
  <c r="QF15" i="26"/>
  <c r="QE15" i="26"/>
  <c r="QC15" i="26"/>
  <c r="QB15" i="26"/>
  <c r="PZ15" i="26"/>
  <c r="PY15" i="26"/>
  <c r="PX15" i="26"/>
  <c r="PW15" i="26"/>
  <c r="DB15" i="26"/>
  <c r="DA15" i="26"/>
  <c r="CY15" i="26"/>
  <c r="CX15" i="26"/>
  <c r="CW15" i="26"/>
  <c r="CV15" i="26"/>
  <c r="QX12" i="26"/>
  <c r="QW12" i="26"/>
  <c r="QV12" i="26"/>
  <c r="QU12" i="26"/>
  <c r="QT12" i="26"/>
  <c r="QS12" i="26"/>
  <c r="QR12" i="26"/>
  <c r="QQ12" i="26"/>
  <c r="QP12" i="26"/>
  <c r="QO12" i="26"/>
  <c r="QN12" i="26"/>
  <c r="QM12" i="26"/>
  <c r="QL12" i="26"/>
  <c r="QK12" i="26"/>
  <c r="QJ12" i="26"/>
  <c r="QI12" i="26"/>
  <c r="QH12" i="26"/>
  <c r="QG12" i="26"/>
  <c r="QF12" i="26"/>
  <c r="QE12" i="26"/>
  <c r="QC12" i="26"/>
  <c r="QB12" i="26"/>
  <c r="PZ12" i="26"/>
  <c r="PY12" i="26"/>
  <c r="PX12" i="26"/>
  <c r="PW12" i="26"/>
  <c r="DB12" i="26"/>
  <c r="DA12" i="26"/>
  <c r="CY12" i="26"/>
  <c r="CX12" i="26"/>
  <c r="CW12" i="26"/>
  <c r="CV12" i="26"/>
  <c r="QX4" i="26"/>
  <c r="QW4" i="26"/>
  <c r="QV4" i="26"/>
  <c r="QU4" i="26"/>
  <c r="QT4" i="26"/>
  <c r="QS4" i="26"/>
  <c r="QR4" i="26"/>
  <c r="QQ4" i="26"/>
  <c r="QP4" i="26"/>
  <c r="QO4" i="26"/>
  <c r="QN4" i="26"/>
  <c r="QM4" i="26"/>
  <c r="QL4" i="26"/>
  <c r="QK4" i="26"/>
  <c r="QJ4" i="26"/>
  <c r="QI4" i="26"/>
  <c r="QH4" i="26"/>
  <c r="QG4" i="26"/>
  <c r="QF4" i="26"/>
  <c r="QE4" i="26"/>
  <c r="QC4" i="26"/>
  <c r="QB4" i="26"/>
  <c r="PZ4" i="26"/>
  <c r="PY4" i="26"/>
  <c r="PX4" i="26"/>
  <c r="PW4" i="26"/>
  <c r="DB4" i="26"/>
  <c r="DA4" i="26"/>
  <c r="CY4" i="26"/>
  <c r="CX4" i="26"/>
  <c r="CW4" i="26"/>
  <c r="CV4" i="26"/>
  <c r="RJ26" i="4"/>
  <c r="RI26" i="4"/>
  <c r="RH26" i="4"/>
  <c r="RG26" i="4"/>
  <c r="RF26" i="4"/>
  <c r="RE26" i="4"/>
  <c r="RC26" i="4"/>
  <c r="RB26" i="4"/>
  <c r="RA26" i="4"/>
  <c r="QZ26" i="4"/>
  <c r="QY26" i="4"/>
  <c r="QX26" i="4"/>
  <c r="RJ31" i="4"/>
  <c r="RI31" i="4"/>
  <c r="RH31" i="4"/>
  <c r="RG31" i="4"/>
  <c r="RF31" i="4"/>
  <c r="RE31" i="4"/>
  <c r="RC31" i="4"/>
  <c r="RB31" i="4"/>
  <c r="RA31" i="4"/>
  <c r="QZ31" i="4"/>
  <c r="QY31" i="4"/>
  <c r="QX31" i="4"/>
  <c r="RJ28" i="4"/>
  <c r="RI28" i="4"/>
  <c r="RH28" i="4"/>
  <c r="RG28" i="4"/>
  <c r="RF28" i="4"/>
  <c r="RE28" i="4"/>
  <c r="RC28" i="4"/>
  <c r="RB28" i="4"/>
  <c r="RA28" i="4"/>
  <c r="QZ28" i="4"/>
  <c r="QY28" i="4"/>
  <c r="QX28" i="4"/>
  <c r="RJ20" i="4"/>
  <c r="RI20" i="4"/>
  <c r="RH20" i="4"/>
  <c r="RG20" i="4"/>
  <c r="RF20" i="4"/>
  <c r="RE20" i="4"/>
  <c r="RC20" i="4"/>
  <c r="RB20" i="4"/>
  <c r="RA20" i="4"/>
  <c r="QZ20" i="4"/>
  <c r="QY20" i="4"/>
  <c r="QX20" i="4"/>
  <c r="RJ15" i="4"/>
  <c r="RI15" i="4"/>
  <c r="RH15" i="4"/>
  <c r="RG15" i="4"/>
  <c r="RF15" i="4"/>
  <c r="RE15" i="4"/>
  <c r="RC15" i="4"/>
  <c r="RB15" i="4"/>
  <c r="RA15" i="4"/>
  <c r="QZ15" i="4"/>
  <c r="QY15" i="4"/>
  <c r="QX15" i="4"/>
  <c r="RJ13" i="4"/>
  <c r="RI13" i="4"/>
  <c r="RH13" i="4"/>
  <c r="RG13" i="4"/>
  <c r="RF13" i="4"/>
  <c r="RE13" i="4"/>
  <c r="RC13" i="4"/>
  <c r="RB13" i="4"/>
  <c r="RA13" i="4"/>
  <c r="QZ13" i="4"/>
  <c r="QY13" i="4"/>
  <c r="QX13" i="4"/>
  <c r="RJ16" i="4"/>
  <c r="RI16" i="4"/>
  <c r="RH16" i="4"/>
  <c r="RG16" i="4"/>
  <c r="RF16" i="4"/>
  <c r="RE16" i="4"/>
  <c r="RC16" i="4"/>
  <c r="RB16" i="4"/>
  <c r="RA16" i="4"/>
  <c r="QZ16" i="4"/>
  <c r="QY16" i="4"/>
  <c r="QX16" i="4"/>
  <c r="RJ12" i="4"/>
  <c r="RI12" i="4"/>
  <c r="RH12" i="4"/>
  <c r="RG12" i="4"/>
  <c r="RF12" i="4"/>
  <c r="RE12" i="4"/>
  <c r="RC12" i="4"/>
  <c r="RB12" i="4"/>
  <c r="RA12" i="4"/>
  <c r="QZ12" i="4"/>
  <c r="QY12" i="4"/>
  <c r="QX12" i="4"/>
  <c r="QB26" i="4"/>
  <c r="QA26" i="4"/>
  <c r="PZ26" i="4"/>
  <c r="PY26" i="4"/>
  <c r="PX26" i="4"/>
  <c r="PW26" i="4"/>
  <c r="PU26" i="4"/>
  <c r="PT26" i="4"/>
  <c r="PS26" i="4"/>
  <c r="PR26" i="4"/>
  <c r="PQ26" i="4"/>
  <c r="PP26" i="4"/>
  <c r="QB31" i="4"/>
  <c r="QA31" i="4"/>
  <c r="PZ31" i="4"/>
  <c r="PY31" i="4"/>
  <c r="PX31" i="4"/>
  <c r="PW31" i="4"/>
  <c r="PU31" i="4"/>
  <c r="PT31" i="4"/>
  <c r="PS31" i="4"/>
  <c r="PR31" i="4"/>
  <c r="PQ31" i="4"/>
  <c r="PP31" i="4"/>
  <c r="QB28" i="4"/>
  <c r="QA28" i="4"/>
  <c r="PZ28" i="4"/>
  <c r="PY28" i="4"/>
  <c r="PX28" i="4"/>
  <c r="PW28" i="4"/>
  <c r="PU28" i="4"/>
  <c r="PT28" i="4"/>
  <c r="PS28" i="4"/>
  <c r="PR28" i="4"/>
  <c r="PQ28" i="4"/>
  <c r="PP28" i="4"/>
  <c r="QB20" i="4"/>
  <c r="QA20" i="4"/>
  <c r="PZ20" i="4"/>
  <c r="PY20" i="4"/>
  <c r="PX20" i="4"/>
  <c r="PW20" i="4"/>
  <c r="PU20" i="4"/>
  <c r="PT20" i="4"/>
  <c r="PS20" i="4"/>
  <c r="PR20" i="4"/>
  <c r="PQ20" i="4"/>
  <c r="PP20" i="4"/>
  <c r="QB15" i="4"/>
  <c r="QA15" i="4"/>
  <c r="PZ15" i="4"/>
  <c r="PY15" i="4"/>
  <c r="PX15" i="4"/>
  <c r="PW15" i="4"/>
  <c r="PU15" i="4"/>
  <c r="PT15" i="4"/>
  <c r="PS15" i="4"/>
  <c r="PR15" i="4"/>
  <c r="PQ15" i="4"/>
  <c r="PP15" i="4"/>
  <c r="QB13" i="4"/>
  <c r="QA13" i="4"/>
  <c r="PZ13" i="4"/>
  <c r="PY13" i="4"/>
  <c r="PX13" i="4"/>
  <c r="PW13" i="4"/>
  <c r="PU13" i="4"/>
  <c r="PT13" i="4"/>
  <c r="PS13" i="4"/>
  <c r="PR13" i="4"/>
  <c r="PQ13" i="4"/>
  <c r="PP13" i="4"/>
  <c r="QB16" i="4"/>
  <c r="QA16" i="4"/>
  <c r="PZ16" i="4"/>
  <c r="PY16" i="4"/>
  <c r="PX16" i="4"/>
  <c r="PW16" i="4"/>
  <c r="PU16" i="4"/>
  <c r="PT16" i="4"/>
  <c r="PS16" i="4"/>
  <c r="PR16" i="4"/>
  <c r="PQ16" i="4"/>
  <c r="PP16" i="4"/>
  <c r="QB12" i="4"/>
  <c r="QA12" i="4"/>
  <c r="PZ12" i="4"/>
  <c r="PY12" i="4"/>
  <c r="PX12" i="4"/>
  <c r="PW12" i="4"/>
  <c r="PU12" i="4"/>
  <c r="PT12" i="4"/>
  <c r="PS12" i="4"/>
  <c r="PR12" i="4"/>
  <c r="PQ12" i="4"/>
  <c r="PP12" i="4"/>
  <c r="OT26" i="4"/>
  <c r="OS26" i="4"/>
  <c r="OR26" i="4"/>
  <c r="OQ26" i="4"/>
  <c r="OP26" i="4"/>
  <c r="OO26" i="4"/>
  <c r="OM26" i="4"/>
  <c r="OL26" i="4"/>
  <c r="OK26" i="4"/>
  <c r="OJ26" i="4"/>
  <c r="OI26" i="4"/>
  <c r="OH26" i="4"/>
  <c r="OT31" i="4"/>
  <c r="OS31" i="4"/>
  <c r="OR31" i="4"/>
  <c r="OQ31" i="4"/>
  <c r="OP31" i="4"/>
  <c r="OO31" i="4"/>
  <c r="OM31" i="4"/>
  <c r="OL31" i="4"/>
  <c r="OK31" i="4"/>
  <c r="OJ31" i="4"/>
  <c r="OI31" i="4"/>
  <c r="OH31" i="4"/>
  <c r="OT28" i="4"/>
  <c r="OS28" i="4"/>
  <c r="OR28" i="4"/>
  <c r="OQ28" i="4"/>
  <c r="OP28" i="4"/>
  <c r="OO28" i="4"/>
  <c r="OM28" i="4"/>
  <c r="OL28" i="4"/>
  <c r="OK28" i="4"/>
  <c r="OJ28" i="4"/>
  <c r="OI28" i="4"/>
  <c r="OH28" i="4"/>
  <c r="OT20" i="4"/>
  <c r="OS20" i="4"/>
  <c r="OR20" i="4"/>
  <c r="OQ20" i="4"/>
  <c r="OP20" i="4"/>
  <c r="OO20" i="4"/>
  <c r="OM20" i="4"/>
  <c r="OL20" i="4"/>
  <c r="OK20" i="4"/>
  <c r="OJ20" i="4"/>
  <c r="OI20" i="4"/>
  <c r="OH20" i="4"/>
  <c r="OT15" i="4"/>
  <c r="OS15" i="4"/>
  <c r="OR15" i="4"/>
  <c r="OQ15" i="4"/>
  <c r="OP15" i="4"/>
  <c r="OO15" i="4"/>
  <c r="OM15" i="4"/>
  <c r="OL15" i="4"/>
  <c r="OK15" i="4"/>
  <c r="OJ15" i="4"/>
  <c r="OI15" i="4"/>
  <c r="OH15" i="4"/>
  <c r="OT13" i="4"/>
  <c r="OS13" i="4"/>
  <c r="OR13" i="4"/>
  <c r="OQ13" i="4"/>
  <c r="OP13" i="4"/>
  <c r="OO13" i="4"/>
  <c r="OM13" i="4"/>
  <c r="OL13" i="4"/>
  <c r="OK13" i="4"/>
  <c r="OJ13" i="4"/>
  <c r="OI13" i="4"/>
  <c r="OH13" i="4"/>
  <c r="OT16" i="4"/>
  <c r="OS16" i="4"/>
  <c r="OR16" i="4"/>
  <c r="OQ16" i="4"/>
  <c r="OP16" i="4"/>
  <c r="OO16" i="4"/>
  <c r="OM16" i="4"/>
  <c r="OL16" i="4"/>
  <c r="OK16" i="4"/>
  <c r="OJ16" i="4"/>
  <c r="OI16" i="4"/>
  <c r="OH16" i="4"/>
  <c r="OT12" i="4"/>
  <c r="OS12" i="4"/>
  <c r="OR12" i="4"/>
  <c r="OQ12" i="4"/>
  <c r="OP12" i="4"/>
  <c r="OO12" i="4"/>
  <c r="OM12" i="4"/>
  <c r="OL12" i="4"/>
  <c r="OK12" i="4"/>
  <c r="OJ12" i="4"/>
  <c r="OI12" i="4"/>
  <c r="OH12" i="4"/>
  <c r="NL26" i="4"/>
  <c r="NK26" i="4"/>
  <c r="NJ26" i="4"/>
  <c r="NI26" i="4"/>
  <c r="NH26" i="4"/>
  <c r="NG26" i="4"/>
  <c r="NE26" i="4"/>
  <c r="ND26" i="4"/>
  <c r="NC26" i="4"/>
  <c r="NB26" i="4"/>
  <c r="NA26" i="4"/>
  <c r="MZ26" i="4"/>
  <c r="NL31" i="4"/>
  <c r="NK31" i="4"/>
  <c r="NJ31" i="4"/>
  <c r="NI31" i="4"/>
  <c r="NH31" i="4"/>
  <c r="NG31" i="4"/>
  <c r="NE31" i="4"/>
  <c r="ND31" i="4"/>
  <c r="NC31" i="4"/>
  <c r="NB31" i="4"/>
  <c r="NA31" i="4"/>
  <c r="MZ31" i="4"/>
  <c r="NL28" i="4"/>
  <c r="NK28" i="4"/>
  <c r="NJ28" i="4"/>
  <c r="NI28" i="4"/>
  <c r="NH28" i="4"/>
  <c r="NG28" i="4"/>
  <c r="NE28" i="4"/>
  <c r="ND28" i="4"/>
  <c r="NC28" i="4"/>
  <c r="NB28" i="4"/>
  <c r="NA28" i="4"/>
  <c r="MZ28" i="4"/>
  <c r="NL20" i="4"/>
  <c r="NK20" i="4"/>
  <c r="NJ20" i="4"/>
  <c r="NI20" i="4"/>
  <c r="NH20" i="4"/>
  <c r="NG20" i="4"/>
  <c r="NE20" i="4"/>
  <c r="ND20" i="4"/>
  <c r="NC20" i="4"/>
  <c r="NB20" i="4"/>
  <c r="NA20" i="4"/>
  <c r="MZ20" i="4"/>
  <c r="NL15" i="4"/>
  <c r="NK15" i="4"/>
  <c r="NJ15" i="4"/>
  <c r="NI15" i="4"/>
  <c r="NH15" i="4"/>
  <c r="NG15" i="4"/>
  <c r="NE15" i="4"/>
  <c r="ND15" i="4"/>
  <c r="NC15" i="4"/>
  <c r="NB15" i="4"/>
  <c r="NA15" i="4"/>
  <c r="MZ15" i="4"/>
  <c r="NL13" i="4"/>
  <c r="NK13" i="4"/>
  <c r="NJ13" i="4"/>
  <c r="NI13" i="4"/>
  <c r="NH13" i="4"/>
  <c r="NG13" i="4"/>
  <c r="NE13" i="4"/>
  <c r="ND13" i="4"/>
  <c r="NC13" i="4"/>
  <c r="NB13" i="4"/>
  <c r="NA13" i="4"/>
  <c r="MZ13" i="4"/>
  <c r="NL16" i="4"/>
  <c r="NK16" i="4"/>
  <c r="NJ16" i="4"/>
  <c r="NI16" i="4"/>
  <c r="NH16" i="4"/>
  <c r="NG16" i="4"/>
  <c r="NE16" i="4"/>
  <c r="ND16" i="4"/>
  <c r="NC16" i="4"/>
  <c r="NB16" i="4"/>
  <c r="NA16" i="4"/>
  <c r="MZ16" i="4"/>
  <c r="NL12" i="4"/>
  <c r="NK12" i="4"/>
  <c r="NJ12" i="4"/>
  <c r="NI12" i="4"/>
  <c r="NH12" i="4"/>
  <c r="NG12" i="4"/>
  <c r="NE12" i="4"/>
  <c r="ND12" i="4"/>
  <c r="NC12" i="4"/>
  <c r="NB12" i="4"/>
  <c r="NA12" i="4"/>
  <c r="MZ12" i="4"/>
  <c r="MD26" i="4"/>
  <c r="MC26" i="4"/>
  <c r="MB26" i="4"/>
  <c r="MA26" i="4"/>
  <c r="LZ26" i="4"/>
  <c r="LY26" i="4"/>
  <c r="LW26" i="4"/>
  <c r="LV26" i="4"/>
  <c r="LU26" i="4"/>
  <c r="LT26" i="4"/>
  <c r="LS26" i="4"/>
  <c r="LR26" i="4"/>
  <c r="MD31" i="4"/>
  <c r="MC31" i="4"/>
  <c r="MB31" i="4"/>
  <c r="MA31" i="4"/>
  <c r="LZ31" i="4"/>
  <c r="LY31" i="4"/>
  <c r="LW31" i="4"/>
  <c r="LV31" i="4"/>
  <c r="LU31" i="4"/>
  <c r="LT31" i="4"/>
  <c r="LS31" i="4"/>
  <c r="LR31" i="4"/>
  <c r="MD28" i="4"/>
  <c r="MC28" i="4"/>
  <c r="MB28" i="4"/>
  <c r="MA28" i="4"/>
  <c r="LZ28" i="4"/>
  <c r="LY28" i="4"/>
  <c r="LW28" i="4"/>
  <c r="LV28" i="4"/>
  <c r="LU28" i="4"/>
  <c r="LT28" i="4"/>
  <c r="LS28" i="4"/>
  <c r="LR28" i="4"/>
  <c r="MD20" i="4"/>
  <c r="MC20" i="4"/>
  <c r="MB20" i="4"/>
  <c r="MA20" i="4"/>
  <c r="LZ20" i="4"/>
  <c r="LY20" i="4"/>
  <c r="LW20" i="4"/>
  <c r="LV20" i="4"/>
  <c r="LU20" i="4"/>
  <c r="LT20" i="4"/>
  <c r="LS20" i="4"/>
  <c r="LR20" i="4"/>
  <c r="MD15" i="4"/>
  <c r="MC15" i="4"/>
  <c r="MB15" i="4"/>
  <c r="MA15" i="4"/>
  <c r="LZ15" i="4"/>
  <c r="LY15" i="4"/>
  <c r="LW15" i="4"/>
  <c r="LV15" i="4"/>
  <c r="LU15" i="4"/>
  <c r="LT15" i="4"/>
  <c r="LS15" i="4"/>
  <c r="LR15" i="4"/>
  <c r="MD13" i="4"/>
  <c r="MC13" i="4"/>
  <c r="MB13" i="4"/>
  <c r="MA13" i="4"/>
  <c r="LZ13" i="4"/>
  <c r="LY13" i="4"/>
  <c r="LW13" i="4"/>
  <c r="LV13" i="4"/>
  <c r="LU13" i="4"/>
  <c r="LT13" i="4"/>
  <c r="LS13" i="4"/>
  <c r="LR13" i="4"/>
  <c r="MD16" i="4"/>
  <c r="MC16" i="4"/>
  <c r="MB16" i="4"/>
  <c r="MA16" i="4"/>
  <c r="LZ16" i="4"/>
  <c r="LY16" i="4"/>
  <c r="LW16" i="4"/>
  <c r="LV16" i="4"/>
  <c r="LU16" i="4"/>
  <c r="LT16" i="4"/>
  <c r="LS16" i="4"/>
  <c r="LR16" i="4"/>
  <c r="MD12" i="4"/>
  <c r="MC12" i="4"/>
  <c r="MB12" i="4"/>
  <c r="MA12" i="4"/>
  <c r="LZ12" i="4"/>
  <c r="LY12" i="4"/>
  <c r="LW12" i="4"/>
  <c r="LV12" i="4"/>
  <c r="LU12" i="4"/>
  <c r="LT12" i="4"/>
  <c r="LS12" i="4"/>
  <c r="LR12" i="4"/>
  <c r="KV26" i="4"/>
  <c r="KU26" i="4"/>
  <c r="KT26" i="4"/>
  <c r="KS26" i="4"/>
  <c r="KR26" i="4"/>
  <c r="KQ26" i="4"/>
  <c r="KO26" i="4"/>
  <c r="KN26" i="4"/>
  <c r="KM26" i="4"/>
  <c r="KL26" i="4"/>
  <c r="KK26" i="4"/>
  <c r="KJ26" i="4"/>
  <c r="KV31" i="4"/>
  <c r="KU31" i="4"/>
  <c r="KT31" i="4"/>
  <c r="KS31" i="4"/>
  <c r="KR31" i="4"/>
  <c r="KQ31" i="4"/>
  <c r="KO31" i="4"/>
  <c r="KN31" i="4"/>
  <c r="KM31" i="4"/>
  <c r="KL31" i="4"/>
  <c r="KK31" i="4"/>
  <c r="KJ31" i="4"/>
  <c r="KV28" i="4"/>
  <c r="KU28" i="4"/>
  <c r="KT28" i="4"/>
  <c r="KS28" i="4"/>
  <c r="KR28" i="4"/>
  <c r="KQ28" i="4"/>
  <c r="KO28" i="4"/>
  <c r="KN28" i="4"/>
  <c r="KM28" i="4"/>
  <c r="KL28" i="4"/>
  <c r="KK28" i="4"/>
  <c r="KJ28" i="4"/>
  <c r="KV20" i="4"/>
  <c r="KU20" i="4"/>
  <c r="KT20" i="4"/>
  <c r="KS20" i="4"/>
  <c r="KR20" i="4"/>
  <c r="KQ20" i="4"/>
  <c r="KO20" i="4"/>
  <c r="KN20" i="4"/>
  <c r="KM20" i="4"/>
  <c r="KL20" i="4"/>
  <c r="KK20" i="4"/>
  <c r="KJ20" i="4"/>
  <c r="KV15" i="4"/>
  <c r="KU15" i="4"/>
  <c r="KT15" i="4"/>
  <c r="KS15" i="4"/>
  <c r="KR15" i="4"/>
  <c r="KQ15" i="4"/>
  <c r="KO15" i="4"/>
  <c r="KN15" i="4"/>
  <c r="KM15" i="4"/>
  <c r="KL15" i="4"/>
  <c r="KK15" i="4"/>
  <c r="KJ15" i="4"/>
  <c r="KV13" i="4"/>
  <c r="KU13" i="4"/>
  <c r="KT13" i="4"/>
  <c r="KS13" i="4"/>
  <c r="KR13" i="4"/>
  <c r="KQ13" i="4"/>
  <c r="KO13" i="4"/>
  <c r="KN13" i="4"/>
  <c r="KM13" i="4"/>
  <c r="KL13" i="4"/>
  <c r="KK13" i="4"/>
  <c r="KJ13" i="4"/>
  <c r="KV16" i="4"/>
  <c r="KU16" i="4"/>
  <c r="KT16" i="4"/>
  <c r="KS16" i="4"/>
  <c r="KR16" i="4"/>
  <c r="KQ16" i="4"/>
  <c r="KO16" i="4"/>
  <c r="KN16" i="4"/>
  <c r="KM16" i="4"/>
  <c r="KL16" i="4"/>
  <c r="KK16" i="4"/>
  <c r="KJ16" i="4"/>
  <c r="KV12" i="4"/>
  <c r="KU12" i="4"/>
  <c r="KT12" i="4"/>
  <c r="KS12" i="4"/>
  <c r="KR12" i="4"/>
  <c r="KQ12" i="4"/>
  <c r="KO12" i="4"/>
  <c r="KN12" i="4"/>
  <c r="KM12" i="4"/>
  <c r="KL12" i="4"/>
  <c r="KK12" i="4"/>
  <c r="KJ12" i="4"/>
  <c r="JN26" i="4"/>
  <c r="JM26" i="4"/>
  <c r="JL26" i="4"/>
  <c r="JK26" i="4"/>
  <c r="JJ26" i="4"/>
  <c r="JI26" i="4"/>
  <c r="JG26" i="4"/>
  <c r="JF26" i="4"/>
  <c r="JE26" i="4"/>
  <c r="JD26" i="4"/>
  <c r="JC26" i="4"/>
  <c r="JB26" i="4"/>
  <c r="JN31" i="4"/>
  <c r="JM31" i="4"/>
  <c r="JL31" i="4"/>
  <c r="JK31" i="4"/>
  <c r="JJ31" i="4"/>
  <c r="JI31" i="4"/>
  <c r="JG31" i="4"/>
  <c r="JF31" i="4"/>
  <c r="JE31" i="4"/>
  <c r="JD31" i="4"/>
  <c r="JC31" i="4"/>
  <c r="JB31" i="4"/>
  <c r="JN28" i="4"/>
  <c r="JM28" i="4"/>
  <c r="JL28" i="4"/>
  <c r="JK28" i="4"/>
  <c r="JJ28" i="4"/>
  <c r="JI28" i="4"/>
  <c r="JG28" i="4"/>
  <c r="JF28" i="4"/>
  <c r="JE28" i="4"/>
  <c r="JD28" i="4"/>
  <c r="JC28" i="4"/>
  <c r="JB28" i="4"/>
  <c r="JN20" i="4"/>
  <c r="JM20" i="4"/>
  <c r="JL20" i="4"/>
  <c r="JK20" i="4"/>
  <c r="JJ20" i="4"/>
  <c r="JI20" i="4"/>
  <c r="JG20" i="4"/>
  <c r="JF20" i="4"/>
  <c r="JE20" i="4"/>
  <c r="JD20" i="4"/>
  <c r="JC20" i="4"/>
  <c r="JB20" i="4"/>
  <c r="JN15" i="4"/>
  <c r="JM15" i="4"/>
  <c r="JL15" i="4"/>
  <c r="JK15" i="4"/>
  <c r="JJ15" i="4"/>
  <c r="JI15" i="4"/>
  <c r="JG15" i="4"/>
  <c r="JF15" i="4"/>
  <c r="JE15" i="4"/>
  <c r="JD15" i="4"/>
  <c r="JC15" i="4"/>
  <c r="JB15" i="4"/>
  <c r="JN13" i="4"/>
  <c r="JM13" i="4"/>
  <c r="JL13" i="4"/>
  <c r="JK13" i="4"/>
  <c r="JJ13" i="4"/>
  <c r="JI13" i="4"/>
  <c r="JG13" i="4"/>
  <c r="JF13" i="4"/>
  <c r="JE13" i="4"/>
  <c r="JD13" i="4"/>
  <c r="JC13" i="4"/>
  <c r="JB13" i="4"/>
  <c r="JN16" i="4"/>
  <c r="JM16" i="4"/>
  <c r="JL16" i="4"/>
  <c r="JK16" i="4"/>
  <c r="JJ16" i="4"/>
  <c r="JI16" i="4"/>
  <c r="JG16" i="4"/>
  <c r="JF16" i="4"/>
  <c r="JE16" i="4"/>
  <c r="JD16" i="4"/>
  <c r="JC16" i="4"/>
  <c r="JB16" i="4"/>
  <c r="JN12" i="4"/>
  <c r="JM12" i="4"/>
  <c r="JL12" i="4"/>
  <c r="JK12" i="4"/>
  <c r="JJ12" i="4"/>
  <c r="JI12" i="4"/>
  <c r="JG12" i="4"/>
  <c r="JF12" i="4"/>
  <c r="JE12" i="4"/>
  <c r="JD12" i="4"/>
  <c r="JC12" i="4"/>
  <c r="JB12" i="4"/>
  <c r="IF26" i="4"/>
  <c r="IE26" i="4"/>
  <c r="ID26" i="4"/>
  <c r="IC26" i="4"/>
  <c r="IB26" i="4"/>
  <c r="IA26" i="4"/>
  <c r="HY26" i="4"/>
  <c r="HX26" i="4"/>
  <c r="HW26" i="4"/>
  <c r="HV26" i="4"/>
  <c r="HU26" i="4"/>
  <c r="HT26" i="4"/>
  <c r="IF31" i="4"/>
  <c r="IE31" i="4"/>
  <c r="ID31" i="4"/>
  <c r="IC31" i="4"/>
  <c r="IB31" i="4"/>
  <c r="IA31" i="4"/>
  <c r="HY31" i="4"/>
  <c r="HX31" i="4"/>
  <c r="HW31" i="4"/>
  <c r="HV31" i="4"/>
  <c r="HU31" i="4"/>
  <c r="HT31" i="4"/>
  <c r="IF28" i="4"/>
  <c r="IE28" i="4"/>
  <c r="ID28" i="4"/>
  <c r="IC28" i="4"/>
  <c r="IB28" i="4"/>
  <c r="IA28" i="4"/>
  <c r="HY28" i="4"/>
  <c r="HX28" i="4"/>
  <c r="HW28" i="4"/>
  <c r="HV28" i="4"/>
  <c r="HU28" i="4"/>
  <c r="HT28" i="4"/>
  <c r="IF20" i="4"/>
  <c r="IE20" i="4"/>
  <c r="ID20" i="4"/>
  <c r="IC20" i="4"/>
  <c r="IB20" i="4"/>
  <c r="IA20" i="4"/>
  <c r="HY20" i="4"/>
  <c r="HX20" i="4"/>
  <c r="HW20" i="4"/>
  <c r="HV20" i="4"/>
  <c r="HU20" i="4"/>
  <c r="HT20" i="4"/>
  <c r="IF15" i="4"/>
  <c r="IE15" i="4"/>
  <c r="ID15" i="4"/>
  <c r="IC15" i="4"/>
  <c r="IB15" i="4"/>
  <c r="IA15" i="4"/>
  <c r="HY15" i="4"/>
  <c r="HX15" i="4"/>
  <c r="HW15" i="4"/>
  <c r="HV15" i="4"/>
  <c r="HU15" i="4"/>
  <c r="HT15" i="4"/>
  <c r="IF13" i="4"/>
  <c r="IE13" i="4"/>
  <c r="ID13" i="4"/>
  <c r="IC13" i="4"/>
  <c r="IB13" i="4"/>
  <c r="IA13" i="4"/>
  <c r="HY13" i="4"/>
  <c r="HX13" i="4"/>
  <c r="HW13" i="4"/>
  <c r="HV13" i="4"/>
  <c r="HU13" i="4"/>
  <c r="HT13" i="4"/>
  <c r="IF16" i="4"/>
  <c r="IE16" i="4"/>
  <c r="ID16" i="4"/>
  <c r="IC16" i="4"/>
  <c r="IB16" i="4"/>
  <c r="IA16" i="4"/>
  <c r="HY16" i="4"/>
  <c r="HX16" i="4"/>
  <c r="HW16" i="4"/>
  <c r="HV16" i="4"/>
  <c r="HU16" i="4"/>
  <c r="HT16" i="4"/>
  <c r="IF12" i="4"/>
  <c r="IE12" i="4"/>
  <c r="ID12" i="4"/>
  <c r="IC12" i="4"/>
  <c r="IB12" i="4"/>
  <c r="IA12" i="4"/>
  <c r="HY12" i="4"/>
  <c r="HX12" i="4"/>
  <c r="HW12" i="4"/>
  <c r="HV12" i="4"/>
  <c r="HU12" i="4"/>
  <c r="HT12" i="4"/>
  <c r="GX26" i="4"/>
  <c r="GW26" i="4"/>
  <c r="GV26" i="4"/>
  <c r="GU26" i="4"/>
  <c r="GT26" i="4"/>
  <c r="GS26" i="4"/>
  <c r="GQ26" i="4"/>
  <c r="GP26" i="4"/>
  <c r="GO26" i="4"/>
  <c r="GN26" i="4"/>
  <c r="GM26" i="4"/>
  <c r="GL26" i="4"/>
  <c r="GX31" i="4"/>
  <c r="GW31" i="4"/>
  <c r="GV31" i="4"/>
  <c r="GU31" i="4"/>
  <c r="GT31" i="4"/>
  <c r="GS31" i="4"/>
  <c r="GQ31" i="4"/>
  <c r="GP31" i="4"/>
  <c r="GO31" i="4"/>
  <c r="GN31" i="4"/>
  <c r="GM31" i="4"/>
  <c r="GL31" i="4"/>
  <c r="GX28" i="4"/>
  <c r="GW28" i="4"/>
  <c r="GV28" i="4"/>
  <c r="GU28" i="4"/>
  <c r="GT28" i="4"/>
  <c r="GS28" i="4"/>
  <c r="GQ28" i="4"/>
  <c r="GP28" i="4"/>
  <c r="GO28" i="4"/>
  <c r="GN28" i="4"/>
  <c r="GM28" i="4"/>
  <c r="GL28" i="4"/>
  <c r="GX20" i="4"/>
  <c r="GW20" i="4"/>
  <c r="GV20" i="4"/>
  <c r="GU20" i="4"/>
  <c r="GT20" i="4"/>
  <c r="GS20" i="4"/>
  <c r="GQ20" i="4"/>
  <c r="GP20" i="4"/>
  <c r="GO20" i="4"/>
  <c r="GN20" i="4"/>
  <c r="GM20" i="4"/>
  <c r="GL20" i="4"/>
  <c r="GX15" i="4"/>
  <c r="GW15" i="4"/>
  <c r="GV15" i="4"/>
  <c r="GU15" i="4"/>
  <c r="GT15" i="4"/>
  <c r="GS15" i="4"/>
  <c r="GQ15" i="4"/>
  <c r="GP15" i="4"/>
  <c r="GO15" i="4"/>
  <c r="GN15" i="4"/>
  <c r="GM15" i="4"/>
  <c r="GL15" i="4"/>
  <c r="GX13" i="4"/>
  <c r="GW13" i="4"/>
  <c r="GV13" i="4"/>
  <c r="GU13" i="4"/>
  <c r="GT13" i="4"/>
  <c r="GS13" i="4"/>
  <c r="GQ13" i="4"/>
  <c r="GP13" i="4"/>
  <c r="GO13" i="4"/>
  <c r="GN13" i="4"/>
  <c r="GM13" i="4"/>
  <c r="GL13" i="4"/>
  <c r="GX16" i="4"/>
  <c r="GW16" i="4"/>
  <c r="GV16" i="4"/>
  <c r="GU16" i="4"/>
  <c r="GT16" i="4"/>
  <c r="GS16" i="4"/>
  <c r="GQ16" i="4"/>
  <c r="GP16" i="4"/>
  <c r="GO16" i="4"/>
  <c r="GN16" i="4"/>
  <c r="GM16" i="4"/>
  <c r="GL16" i="4"/>
  <c r="GX12" i="4"/>
  <c r="GW12" i="4"/>
  <c r="GV12" i="4"/>
  <c r="GU12" i="4"/>
  <c r="GT12" i="4"/>
  <c r="GS12" i="4"/>
  <c r="GQ12" i="4"/>
  <c r="GP12" i="4"/>
  <c r="GO12" i="4"/>
  <c r="GN12" i="4"/>
  <c r="GM12" i="4"/>
  <c r="GL12" i="4"/>
  <c r="FP26" i="4"/>
  <c r="FO26" i="4"/>
  <c r="FN26" i="4"/>
  <c r="FM26" i="4"/>
  <c r="FL26" i="4"/>
  <c r="FK26" i="4"/>
  <c r="FI26" i="4"/>
  <c r="FH26" i="4"/>
  <c r="FG26" i="4"/>
  <c r="FF26" i="4"/>
  <c r="FE26" i="4"/>
  <c r="FD26" i="4"/>
  <c r="FP31" i="4"/>
  <c r="FO31" i="4"/>
  <c r="FN31" i="4"/>
  <c r="FM31" i="4"/>
  <c r="FL31" i="4"/>
  <c r="FK31" i="4"/>
  <c r="FI31" i="4"/>
  <c r="FH31" i="4"/>
  <c r="FG31" i="4"/>
  <c r="FF31" i="4"/>
  <c r="FE31" i="4"/>
  <c r="FD31" i="4"/>
  <c r="FP28" i="4"/>
  <c r="FO28" i="4"/>
  <c r="FN28" i="4"/>
  <c r="FM28" i="4"/>
  <c r="FL28" i="4"/>
  <c r="FK28" i="4"/>
  <c r="FI28" i="4"/>
  <c r="FH28" i="4"/>
  <c r="FG28" i="4"/>
  <c r="FF28" i="4"/>
  <c r="FE28" i="4"/>
  <c r="FD28" i="4"/>
  <c r="FP20" i="4"/>
  <c r="FO20" i="4"/>
  <c r="FN20" i="4"/>
  <c r="FM20" i="4"/>
  <c r="FL20" i="4"/>
  <c r="FK20" i="4"/>
  <c r="FI20" i="4"/>
  <c r="FH20" i="4"/>
  <c r="FG20" i="4"/>
  <c r="FF20" i="4"/>
  <c r="FE20" i="4"/>
  <c r="FD20" i="4"/>
  <c r="FP15" i="4"/>
  <c r="FO15" i="4"/>
  <c r="FN15" i="4"/>
  <c r="FM15" i="4"/>
  <c r="FL15" i="4"/>
  <c r="FK15" i="4"/>
  <c r="FI15" i="4"/>
  <c r="FH15" i="4"/>
  <c r="FG15" i="4"/>
  <c r="FF15" i="4"/>
  <c r="FE15" i="4"/>
  <c r="FD15" i="4"/>
  <c r="FP13" i="4"/>
  <c r="FO13" i="4"/>
  <c r="FN13" i="4"/>
  <c r="FM13" i="4"/>
  <c r="FL13" i="4"/>
  <c r="FK13" i="4"/>
  <c r="FI13" i="4"/>
  <c r="FH13" i="4"/>
  <c r="FG13" i="4"/>
  <c r="FF13" i="4"/>
  <c r="FE13" i="4"/>
  <c r="FD13" i="4"/>
  <c r="FP16" i="4"/>
  <c r="FO16" i="4"/>
  <c r="FN16" i="4"/>
  <c r="FM16" i="4"/>
  <c r="FL16" i="4"/>
  <c r="FK16" i="4"/>
  <c r="FI16" i="4"/>
  <c r="FH16" i="4"/>
  <c r="FG16" i="4"/>
  <c r="FF16" i="4"/>
  <c r="FE16" i="4"/>
  <c r="FD16" i="4"/>
  <c r="FP12" i="4"/>
  <c r="FO12" i="4"/>
  <c r="FN12" i="4"/>
  <c r="FM12" i="4"/>
  <c r="FL12" i="4"/>
  <c r="FK12" i="4"/>
  <c r="FI12" i="4"/>
  <c r="FH12" i="4"/>
  <c r="FG12" i="4"/>
  <c r="FF12" i="4"/>
  <c r="FE12" i="4"/>
  <c r="FD12" i="4"/>
  <c r="EH26" i="4"/>
  <c r="EG26" i="4"/>
  <c r="EF26" i="4"/>
  <c r="EE26" i="4"/>
  <c r="ED26" i="4"/>
  <c r="EC26" i="4"/>
  <c r="EA26" i="4"/>
  <c r="DZ26" i="4"/>
  <c r="DY26" i="4"/>
  <c r="DX26" i="4"/>
  <c r="DW26" i="4"/>
  <c r="DV26" i="4"/>
  <c r="EH31" i="4"/>
  <c r="EG31" i="4"/>
  <c r="EF31" i="4"/>
  <c r="EE31" i="4"/>
  <c r="ED31" i="4"/>
  <c r="EC31" i="4"/>
  <c r="EA31" i="4"/>
  <c r="DZ31" i="4"/>
  <c r="DY31" i="4"/>
  <c r="DX31" i="4"/>
  <c r="DW31" i="4"/>
  <c r="DV31" i="4"/>
  <c r="EH28" i="4"/>
  <c r="EG28" i="4"/>
  <c r="EF28" i="4"/>
  <c r="EE28" i="4"/>
  <c r="ED28" i="4"/>
  <c r="EC28" i="4"/>
  <c r="EA28" i="4"/>
  <c r="DZ28" i="4"/>
  <c r="DY28" i="4"/>
  <c r="DX28" i="4"/>
  <c r="DW28" i="4"/>
  <c r="DV28" i="4"/>
  <c r="EH20" i="4"/>
  <c r="EG20" i="4"/>
  <c r="EF20" i="4"/>
  <c r="EE20" i="4"/>
  <c r="ED20" i="4"/>
  <c r="EC20" i="4"/>
  <c r="EA20" i="4"/>
  <c r="DZ20" i="4"/>
  <c r="DY20" i="4"/>
  <c r="DX20" i="4"/>
  <c r="DW20" i="4"/>
  <c r="DV20" i="4"/>
  <c r="EH15" i="4"/>
  <c r="EG15" i="4"/>
  <c r="EF15" i="4"/>
  <c r="EE15" i="4"/>
  <c r="ED15" i="4"/>
  <c r="EC15" i="4"/>
  <c r="EA15" i="4"/>
  <c r="DZ15" i="4"/>
  <c r="DY15" i="4"/>
  <c r="DX15" i="4"/>
  <c r="DW15" i="4"/>
  <c r="DV15" i="4"/>
  <c r="EH13" i="4"/>
  <c r="EG13" i="4"/>
  <c r="EF13" i="4"/>
  <c r="EE13" i="4"/>
  <c r="ED13" i="4"/>
  <c r="EC13" i="4"/>
  <c r="EA13" i="4"/>
  <c r="DZ13" i="4"/>
  <c r="DY13" i="4"/>
  <c r="DX13" i="4"/>
  <c r="DW13" i="4"/>
  <c r="DV13" i="4"/>
  <c r="EH16" i="4"/>
  <c r="EG16" i="4"/>
  <c r="EF16" i="4"/>
  <c r="EE16" i="4"/>
  <c r="ED16" i="4"/>
  <c r="EC16" i="4"/>
  <c r="EA16" i="4"/>
  <c r="DZ16" i="4"/>
  <c r="DY16" i="4"/>
  <c r="DX16" i="4"/>
  <c r="DW16" i="4"/>
  <c r="DV16" i="4"/>
  <c r="EH12" i="4"/>
  <c r="EG12" i="4"/>
  <c r="EF12" i="4"/>
  <c r="EE12" i="4"/>
  <c r="ED12" i="4"/>
  <c r="EC12" i="4"/>
  <c r="EA12" i="4"/>
  <c r="DZ12" i="4"/>
  <c r="DY12" i="4"/>
  <c r="DX12" i="4"/>
  <c r="DW12" i="4"/>
  <c r="DV12" i="4"/>
  <c r="QE4" i="19"/>
  <c r="F4" i="26" l="1"/>
  <c r="F12" i="26"/>
  <c r="F15" i="26"/>
  <c r="G4" i="26"/>
  <c r="G12" i="26"/>
  <c r="G15" i="26"/>
  <c r="QA12" i="26"/>
  <c r="QA8" i="27"/>
  <c r="QD13" i="27"/>
  <c r="RD26" i="4"/>
  <c r="RK26" i="4" s="1"/>
  <c r="RD31" i="4"/>
  <c r="RK31" i="4" s="1"/>
  <c r="JH20" i="4"/>
  <c r="JO20" i="4" s="1"/>
  <c r="LX12" i="4"/>
  <c r="ME12" i="4" s="1"/>
  <c r="NF16" i="4"/>
  <c r="NM16" i="4" s="1"/>
  <c r="PV16" i="4"/>
  <c r="QC16" i="4" s="1"/>
  <c r="PV13" i="4"/>
  <c r="QC13" i="4" s="1"/>
  <c r="PV15" i="4"/>
  <c r="QC15" i="4" s="1"/>
  <c r="LX13" i="4"/>
  <c r="ME13" i="4" s="1"/>
  <c r="LX28" i="4"/>
  <c r="ME28" i="4" s="1"/>
  <c r="GR16" i="4"/>
  <c r="GY16" i="4" s="1"/>
  <c r="KP12" i="4"/>
  <c r="KW12" i="4" s="1"/>
  <c r="KP20" i="4"/>
  <c r="KW20" i="4" s="1"/>
  <c r="KP26" i="4"/>
  <c r="KW26" i="4" s="1"/>
  <c r="PV12" i="4"/>
  <c r="QC12" i="4" s="1"/>
  <c r="PV20" i="4"/>
  <c r="QC20" i="4" s="1"/>
  <c r="PV26" i="4"/>
  <c r="QC26" i="4" s="1"/>
  <c r="HZ12" i="4"/>
  <c r="IG12" i="4" s="1"/>
  <c r="FJ13" i="4"/>
  <c r="FQ13" i="4" s="1"/>
  <c r="FJ28" i="4"/>
  <c r="FQ28" i="4" s="1"/>
  <c r="QZ4" i="26"/>
  <c r="KP16" i="4"/>
  <c r="KW16" i="4" s="1"/>
  <c r="KP15" i="4"/>
  <c r="KW15" i="4" s="1"/>
  <c r="HZ20" i="4"/>
  <c r="IG20" i="4" s="1"/>
  <c r="HZ26" i="4"/>
  <c r="IG26" i="4" s="1"/>
  <c r="JH16" i="4"/>
  <c r="JO16" i="4" s="1"/>
  <c r="JH15" i="4"/>
  <c r="JO15" i="4" s="1"/>
  <c r="EB13" i="4"/>
  <c r="EI13" i="4" s="1"/>
  <c r="EB28" i="4"/>
  <c r="EI28" i="4" s="1"/>
  <c r="GR12" i="4"/>
  <c r="GY12" i="4" s="1"/>
  <c r="GR31" i="4"/>
  <c r="GY31" i="4" s="1"/>
  <c r="HZ15" i="4"/>
  <c r="IG15" i="4" s="1"/>
  <c r="NF12" i="4"/>
  <c r="NM12" i="4" s="1"/>
  <c r="NF31" i="4"/>
  <c r="NM31" i="4" s="1"/>
  <c r="ON28" i="4"/>
  <c r="OU28" i="4" s="1"/>
  <c r="RD16" i="4"/>
  <c r="RK16" i="4" s="1"/>
  <c r="QD8" i="27"/>
  <c r="N12" i="26"/>
  <c r="O12" i="26" s="1"/>
  <c r="QA4" i="26"/>
  <c r="QZ15" i="26"/>
  <c r="QD4" i="26"/>
  <c r="CZ15" i="26"/>
  <c r="QA15" i="26"/>
  <c r="FJ12" i="4"/>
  <c r="FQ12" i="4" s="1"/>
  <c r="FJ20" i="4"/>
  <c r="FQ20" i="4" s="1"/>
  <c r="FJ26" i="4"/>
  <c r="FQ26" i="4" s="1"/>
  <c r="LX20" i="4"/>
  <c r="ME20" i="4" s="1"/>
  <c r="LX26" i="4"/>
  <c r="ME26" i="4" s="1"/>
  <c r="ON16" i="4"/>
  <c r="OU16" i="4" s="1"/>
  <c r="ON12" i="4"/>
  <c r="OU12" i="4" s="1"/>
  <c r="ON20" i="4"/>
  <c r="OU20" i="4" s="1"/>
  <c r="ON31" i="4"/>
  <c r="OU31" i="4" s="1"/>
  <c r="ON26" i="4"/>
  <c r="OU26" i="4" s="1"/>
  <c r="PV28" i="4"/>
  <c r="QC28" i="4" s="1"/>
  <c r="EB12" i="4"/>
  <c r="EI12" i="4" s="1"/>
  <c r="EB20" i="4"/>
  <c r="EI20" i="4" s="1"/>
  <c r="EB31" i="4"/>
  <c r="EI31" i="4" s="1"/>
  <c r="GR28" i="4"/>
  <c r="GY28" i="4" s="1"/>
  <c r="JH31" i="4"/>
  <c r="JO31" i="4" s="1"/>
  <c r="NF28" i="4"/>
  <c r="NM28" i="4" s="1"/>
  <c r="RD12" i="4"/>
  <c r="RK12" i="4" s="1"/>
  <c r="RD28" i="4"/>
  <c r="RK28" i="4" s="1"/>
  <c r="JH12" i="4"/>
  <c r="JO12" i="4" s="1"/>
  <c r="EB26" i="4"/>
  <c r="EI26" i="4" s="1"/>
  <c r="FJ31" i="4"/>
  <c r="FQ31" i="4" s="1"/>
  <c r="GR20" i="4"/>
  <c r="GY20" i="4" s="1"/>
  <c r="HZ28" i="4"/>
  <c r="IG28" i="4" s="1"/>
  <c r="JH13" i="4"/>
  <c r="JO13" i="4" s="1"/>
  <c r="LX16" i="4"/>
  <c r="ME16" i="4" s="1"/>
  <c r="LX31" i="4"/>
  <c r="ME31" i="4" s="1"/>
  <c r="NF20" i="4"/>
  <c r="NM20" i="4" s="1"/>
  <c r="ON15" i="4"/>
  <c r="OU15" i="4" s="1"/>
  <c r="RD15" i="4"/>
  <c r="RK15" i="4" s="1"/>
  <c r="EB16" i="4"/>
  <c r="EI16" i="4" s="1"/>
  <c r="JH28" i="4"/>
  <c r="JO28" i="4" s="1"/>
  <c r="KP13" i="4"/>
  <c r="KW13" i="4" s="1"/>
  <c r="EB15" i="4"/>
  <c r="EI15" i="4" s="1"/>
  <c r="FJ16" i="4"/>
  <c r="FQ16" i="4" s="1"/>
  <c r="GR26" i="4"/>
  <c r="GY26" i="4" s="1"/>
  <c r="HZ31" i="4"/>
  <c r="IG31" i="4" s="1"/>
  <c r="KP28" i="4"/>
  <c r="KW28" i="4" s="1"/>
  <c r="LX15" i="4"/>
  <c r="ME15" i="4" s="1"/>
  <c r="NF26" i="4"/>
  <c r="NM26" i="4" s="1"/>
  <c r="RD13" i="4"/>
  <c r="RK13" i="4" s="1"/>
  <c r="FJ15" i="4"/>
  <c r="FQ15" i="4" s="1"/>
  <c r="GR15" i="4"/>
  <c r="GY15" i="4" s="1"/>
  <c r="HZ16" i="4"/>
  <c r="IG16" i="4" s="1"/>
  <c r="HZ13" i="4"/>
  <c r="IG13" i="4" s="1"/>
  <c r="JH26" i="4"/>
  <c r="JO26" i="4" s="1"/>
  <c r="KP31" i="4"/>
  <c r="KW31" i="4" s="1"/>
  <c r="NF15" i="4"/>
  <c r="NM15" i="4" s="1"/>
  <c r="ON13" i="4"/>
  <c r="OU13" i="4" s="1"/>
  <c r="PV31" i="4"/>
  <c r="QC31" i="4" s="1"/>
  <c r="RD20" i="4"/>
  <c r="RK20" i="4" s="1"/>
  <c r="GR13" i="4"/>
  <c r="GY13" i="4" s="1"/>
  <c r="NF13" i="4"/>
  <c r="NM13" i="4" s="1"/>
  <c r="DC8" i="27"/>
  <c r="N8" i="27"/>
  <c r="O8" i="27" s="1"/>
  <c r="P13" i="27"/>
  <c r="Q13" i="27" s="1"/>
  <c r="QZ8" i="27"/>
  <c r="RE8" i="27"/>
  <c r="P8" i="27"/>
  <c r="Q8" i="27" s="1"/>
  <c r="RB8" i="27"/>
  <c r="N13" i="27"/>
  <c r="DE13" i="27" s="1"/>
  <c r="J13" i="27"/>
  <c r="K13" i="27" s="1"/>
  <c r="RA13" i="27"/>
  <c r="RB13" i="27"/>
  <c r="J8" i="27"/>
  <c r="K8" i="27" s="1"/>
  <c r="RC13" i="27"/>
  <c r="RE13" i="27"/>
  <c r="DC15" i="26"/>
  <c r="RB4" i="26"/>
  <c r="RB12" i="26"/>
  <c r="P4" i="26"/>
  <c r="Q4" i="26" s="1"/>
  <c r="RB15" i="26"/>
  <c r="N15" i="26"/>
  <c r="DE15" i="26" s="1"/>
  <c r="RA4" i="26"/>
  <c r="P15" i="26"/>
  <c r="Q15" i="26" s="1"/>
  <c r="RA15" i="26"/>
  <c r="RF15" i="26"/>
  <c r="RC15" i="26"/>
  <c r="RE15" i="26"/>
  <c r="P12" i="26"/>
  <c r="Q12" i="26" s="1"/>
  <c r="QZ12" i="26"/>
  <c r="RE12" i="26"/>
  <c r="N4" i="26"/>
  <c r="O4" i="26" s="1"/>
  <c r="RC4" i="26"/>
  <c r="QD15" i="26"/>
  <c r="CZ12" i="26"/>
  <c r="QD12" i="26"/>
  <c r="DC13" i="27"/>
  <c r="CZ13" i="27"/>
  <c r="RA8" i="27"/>
  <c r="L8" i="27"/>
  <c r="RC8" i="27"/>
  <c r="CZ8" i="27"/>
  <c r="L13" i="27"/>
  <c r="RF13" i="27"/>
  <c r="QZ13" i="27"/>
  <c r="QA13" i="27"/>
  <c r="RF8" i="27"/>
  <c r="RA12" i="26"/>
  <c r="L4" i="26"/>
  <c r="J4" i="26"/>
  <c r="J12" i="26"/>
  <c r="DC4" i="26"/>
  <c r="CZ4" i="26"/>
  <c r="J15" i="26"/>
  <c r="RF4" i="26"/>
  <c r="RE4" i="26"/>
  <c r="L12" i="26"/>
  <c r="RC12" i="26"/>
  <c r="DC12" i="26"/>
  <c r="RF12" i="26"/>
  <c r="L15" i="26"/>
  <c r="DE12" i="26" l="1"/>
  <c r="I12" i="26"/>
  <c r="O13" i="27"/>
  <c r="RD4" i="26"/>
  <c r="O15" i="26"/>
  <c r="DF4" i="26"/>
  <c r="RG15" i="26"/>
  <c r="DE8" i="27"/>
  <c r="RG13" i="27"/>
  <c r="DF8" i="27"/>
  <c r="RD13" i="27"/>
  <c r="DF13" i="27"/>
  <c r="I8" i="27"/>
  <c r="I13" i="27"/>
  <c r="RG4" i="26"/>
  <c r="RD15" i="26"/>
  <c r="DE4" i="26"/>
  <c r="DF12" i="26"/>
  <c r="I4" i="26"/>
  <c r="DF15" i="26"/>
  <c r="DD8" i="27"/>
  <c r="M8" i="27"/>
  <c r="RG8" i="27"/>
  <c r="RD8" i="27"/>
  <c r="DD13" i="27"/>
  <c r="M13" i="27"/>
  <c r="M15" i="26"/>
  <c r="DD15" i="26"/>
  <c r="M12" i="26"/>
  <c r="DD12" i="26"/>
  <c r="K12" i="26"/>
  <c r="RG12" i="26"/>
  <c r="RD12" i="26"/>
  <c r="K15" i="26"/>
  <c r="DD4" i="26"/>
  <c r="M4" i="26"/>
  <c r="I15" i="26"/>
  <c r="K4" i="26"/>
  <c r="H13" i="27" l="1"/>
  <c r="H8" i="27"/>
  <c r="R13" i="27"/>
  <c r="R8" i="27"/>
  <c r="R4" i="26"/>
  <c r="E4" i="26" s="1"/>
  <c r="R12" i="26"/>
  <c r="R15" i="26"/>
  <c r="H12" i="26" l="1"/>
  <c r="H4" i="26"/>
  <c r="H15" i="26"/>
  <c r="A15" i="26" s="1" a="1"/>
  <c r="A15" i="26" s="1"/>
  <c r="E13" i="27"/>
  <c r="S13" i="27"/>
  <c r="T13" i="27"/>
  <c r="E8" i="27"/>
  <c r="S8" i="27"/>
  <c r="T8" i="27"/>
  <c r="S15" i="26"/>
  <c r="T15" i="26"/>
  <c r="E12" i="26"/>
  <c r="S12" i="26"/>
  <c r="T12" i="26"/>
  <c r="S4" i="26"/>
  <c r="T4" i="26"/>
  <c r="E15" i="26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CV25" i="21"/>
  <c r="CW25" i="21"/>
  <c r="CX25" i="21"/>
  <c r="CY25" i="21"/>
  <c r="DA25" i="21"/>
  <c r="DB25" i="21"/>
  <c r="PW25" i="21"/>
  <c r="PX25" i="21"/>
  <c r="PY25" i="21"/>
  <c r="PZ25" i="21"/>
  <c r="QB25" i="21"/>
  <c r="QC25" i="21"/>
  <c r="QE25" i="21"/>
  <c r="QF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QX25" i="21"/>
  <c r="A9" i="27" l="1" a="1"/>
  <c r="A9" i="27" s="1"/>
  <c r="A13" i="27" a="1"/>
  <c r="A13" i="27" s="1"/>
  <c r="G25" i="21"/>
  <c r="F25" i="21"/>
  <c r="G23" i="19"/>
  <c r="F23" i="19"/>
  <c r="A5" i="27" a="1"/>
  <c r="A5" i="27" s="1"/>
  <c r="A10" i="27" a="1"/>
  <c r="A10" i="27" s="1"/>
  <c r="A4" i="27" a="1"/>
  <c r="A4" i="27" s="1"/>
  <c r="A7" i="27" a="1"/>
  <c r="A7" i="27" s="1"/>
  <c r="A8" i="27" a="1"/>
  <c r="A8" i="27" s="1"/>
  <c r="A6" i="27" a="1"/>
  <c r="A6" i="27" s="1"/>
  <c r="A11" i="27" a="1"/>
  <c r="A11" i="27" s="1"/>
  <c r="A12" i="26" a="1"/>
  <c r="A12" i="26" s="1"/>
  <c r="A4" i="26" a="1"/>
  <c r="A4" i="26" s="1"/>
  <c r="A13" i="26" a="1"/>
  <c r="A13" i="26" s="1"/>
  <c r="A5" i="26" a="1"/>
  <c r="A5" i="26" s="1"/>
  <c r="A10" i="26" a="1"/>
  <c r="A10" i="26" s="1"/>
  <c r="A7" i="26" a="1"/>
  <c r="A7" i="26" s="1"/>
  <c r="A6" i="26" a="1"/>
  <c r="A6" i="26" s="1"/>
  <c r="A11" i="26" a="1"/>
  <c r="A11" i="26" s="1"/>
  <c r="A8" i="26" a="1"/>
  <c r="A8" i="26" s="1"/>
  <c r="A9" i="26" a="1"/>
  <c r="A9" i="26" s="1"/>
  <c r="RE25" i="21"/>
  <c r="QA23" i="19"/>
  <c r="QZ23" i="19"/>
  <c r="DC23" i="19"/>
  <c r="P23" i="19"/>
  <c r="N23" i="19"/>
  <c r="DE23" i="19" s="1"/>
  <c r="RE23" i="19"/>
  <c r="CZ23" i="19"/>
  <c r="RB23" i="19"/>
  <c r="RF23" i="19"/>
  <c r="RA23" i="19"/>
  <c r="L23" i="19"/>
  <c r="J23" i="19"/>
  <c r="RC23" i="19"/>
  <c r="QD23" i="19"/>
  <c r="DC25" i="21"/>
  <c r="P25" i="21"/>
  <c r="QA25" i="21"/>
  <c r="N25" i="21"/>
  <c r="DE25" i="21" s="1"/>
  <c r="RA25" i="21"/>
  <c r="RB25" i="21"/>
  <c r="QZ25" i="21"/>
  <c r="RF25" i="21"/>
  <c r="L25" i="21"/>
  <c r="CZ25" i="21"/>
  <c r="J25" i="21"/>
  <c r="RC25" i="21"/>
  <c r="QD25" i="21"/>
  <c r="Q25" i="21" l="1"/>
  <c r="DF25" i="21"/>
  <c r="M25" i="21"/>
  <c r="DD25" i="21"/>
  <c r="M23" i="19"/>
  <c r="DD23" i="19"/>
  <c r="Q23" i="19"/>
  <c r="DF23" i="19"/>
  <c r="D15" i="11"/>
  <c r="C15" i="11"/>
  <c r="D16" i="11"/>
  <c r="C16" i="11"/>
  <c r="D17" i="11"/>
  <c r="C17" i="11"/>
  <c r="D14" i="11"/>
  <c r="C14" i="11"/>
  <c r="D11" i="11"/>
  <c r="C12" i="11"/>
  <c r="D13" i="11"/>
  <c r="C13" i="11"/>
  <c r="D10" i="11"/>
  <c r="C10" i="11"/>
  <c r="C11" i="11"/>
  <c r="D12" i="11"/>
  <c r="O25" i="21"/>
  <c r="O23" i="19"/>
  <c r="RG23" i="19"/>
  <c r="I23" i="19"/>
  <c r="RD23" i="19"/>
  <c r="K23" i="19"/>
  <c r="RG25" i="21"/>
  <c r="RD25" i="21"/>
  <c r="I25" i="21"/>
  <c r="K25" i="21"/>
  <c r="H23" i="19" l="1"/>
  <c r="R23" i="19"/>
  <c r="R25" i="21"/>
  <c r="H25" i="21" l="1"/>
  <c r="A25" i="21" s="1" a="1"/>
  <c r="A25" i="21" s="1"/>
  <c r="E25" i="21"/>
  <c r="S25" i="21"/>
  <c r="T25" i="21"/>
  <c r="T23" i="19"/>
  <c r="S23" i="19"/>
  <c r="E23" i="19"/>
  <c r="CV16" i="19" l="1"/>
  <c r="CW16" i="19"/>
  <c r="CX16" i="19"/>
  <c r="CY16" i="19"/>
  <c r="DA16" i="19"/>
  <c r="DB16" i="19"/>
  <c r="PW16" i="19"/>
  <c r="PX16" i="19"/>
  <c r="PY16" i="19"/>
  <c r="PZ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CV11" i="19"/>
  <c r="CW11" i="19"/>
  <c r="CX11" i="19"/>
  <c r="CY11" i="19"/>
  <c r="DA11" i="19"/>
  <c r="DB11" i="19"/>
  <c r="PW11" i="19"/>
  <c r="PX11" i="19"/>
  <c r="PY11" i="19"/>
  <c r="PZ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CV12" i="19"/>
  <c r="CW12" i="19"/>
  <c r="CX12" i="19"/>
  <c r="CY12" i="19"/>
  <c r="DA12" i="19"/>
  <c r="DB12" i="19"/>
  <c r="PW12" i="19"/>
  <c r="PX12" i="19"/>
  <c r="PY12" i="19"/>
  <c r="PZ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G18" i="19" l="1"/>
  <c r="G12" i="19"/>
  <c r="G11" i="19"/>
  <c r="G16" i="19"/>
  <c r="F18" i="19"/>
  <c r="F12" i="19"/>
  <c r="F11" i="19"/>
  <c r="F16" i="19"/>
  <c r="DC16" i="19"/>
  <c r="CZ11" i="19"/>
  <c r="RE16" i="19"/>
  <c r="QZ16" i="19"/>
  <c r="P16" i="19"/>
  <c r="QA16" i="19"/>
  <c r="CZ16" i="19"/>
  <c r="N16" i="19"/>
  <c r="DE16" i="19" s="1"/>
  <c r="RB16" i="19"/>
  <c r="RA16" i="19"/>
  <c r="RF16" i="19"/>
  <c r="L16" i="19"/>
  <c r="J16" i="19"/>
  <c r="RC16" i="19"/>
  <c r="QD16" i="19"/>
  <c r="QZ11" i="19"/>
  <c r="DC18" i="19"/>
  <c r="RE12" i="19"/>
  <c r="QA11" i="19"/>
  <c r="RB11" i="19"/>
  <c r="RA11" i="19"/>
  <c r="P11" i="19"/>
  <c r="DF11" i="19" s="1"/>
  <c r="RF11" i="19"/>
  <c r="N11" i="19"/>
  <c r="DE11" i="19" s="1"/>
  <c r="RE11" i="19"/>
  <c r="L11" i="19"/>
  <c r="DD11" i="19" s="1"/>
  <c r="J11" i="19"/>
  <c r="RC11" i="19"/>
  <c r="QD11" i="19"/>
  <c r="DC11" i="19"/>
  <c r="DC12" i="19"/>
  <c r="QZ12" i="19"/>
  <c r="QA12" i="19"/>
  <c r="P12" i="19"/>
  <c r="DF12" i="19" s="1"/>
  <c r="N12" i="19"/>
  <c r="DE12" i="19" s="1"/>
  <c r="CZ12" i="19"/>
  <c r="RA12" i="19"/>
  <c r="RB12" i="19"/>
  <c r="RF12" i="19"/>
  <c r="L12" i="19"/>
  <c r="DD12" i="19" s="1"/>
  <c r="J12" i="19"/>
  <c r="K12" i="19" s="1"/>
  <c r="QD12" i="19"/>
  <c r="RC12" i="19"/>
  <c r="RE18" i="19"/>
  <c r="QA18" i="19"/>
  <c r="RA18" i="19"/>
  <c r="N18" i="19"/>
  <c r="DE18" i="19" s="1"/>
  <c r="CZ18" i="19"/>
  <c r="QZ18" i="19"/>
  <c r="P18" i="19"/>
  <c r="DF18" i="19" s="1"/>
  <c r="RB18" i="19"/>
  <c r="RF18" i="19"/>
  <c r="L18" i="19"/>
  <c r="DD18" i="19" s="1"/>
  <c r="J18" i="19"/>
  <c r="RC18" i="19"/>
  <c r="QD18" i="19"/>
  <c r="Q16" i="19" l="1"/>
  <c r="DF16" i="19"/>
  <c r="M16" i="19"/>
  <c r="DD16" i="19"/>
  <c r="O11" i="19"/>
  <c r="O16" i="19"/>
  <c r="O18" i="19"/>
  <c r="R18" i="19"/>
  <c r="O12" i="19"/>
  <c r="R12" i="19"/>
  <c r="RD11" i="19"/>
  <c r="I11" i="19"/>
  <c r="I16" i="19"/>
  <c r="RG11" i="19"/>
  <c r="Q12" i="19"/>
  <c r="RG12" i="19"/>
  <c r="RG16" i="19"/>
  <c r="RD18" i="19"/>
  <c r="RD16" i="19"/>
  <c r="K16" i="19"/>
  <c r="Q11" i="19"/>
  <c r="M11" i="19"/>
  <c r="R11" i="19"/>
  <c r="K11" i="19"/>
  <c r="Q18" i="19"/>
  <c r="I12" i="19"/>
  <c r="RD12" i="19"/>
  <c r="RG18" i="19"/>
  <c r="M12" i="19"/>
  <c r="I18" i="19"/>
  <c r="M18" i="19"/>
  <c r="K18" i="19"/>
  <c r="H18" i="19" l="1"/>
  <c r="T11" i="19"/>
  <c r="S11" i="19"/>
  <c r="S18" i="19"/>
  <c r="T18" i="19"/>
  <c r="T12" i="19"/>
  <c r="S12" i="19"/>
  <c r="R16" i="19"/>
  <c r="E11" i="19"/>
  <c r="E12" i="19"/>
  <c r="E18" i="19"/>
  <c r="H12" i="19" l="1"/>
  <c r="H11" i="19"/>
  <c r="H16" i="19"/>
  <c r="T16" i="19"/>
  <c r="S16" i="19"/>
  <c r="E16" i="19"/>
  <c r="CV15" i="21" l="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CV29" i="19"/>
  <c r="CW29" i="19"/>
  <c r="CX29" i="19"/>
  <c r="CY29" i="19"/>
  <c r="DA29" i="19"/>
  <c r="DB29" i="19"/>
  <c r="PW29" i="19"/>
  <c r="PX29" i="19"/>
  <c r="PY29" i="19"/>
  <c r="PZ29" i="19"/>
  <c r="QB29" i="19"/>
  <c r="QC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G15" i="21" l="1"/>
  <c r="F15" i="21"/>
  <c r="G29" i="19"/>
  <c r="F29" i="19"/>
  <c r="DC15" i="21"/>
  <c r="P15" i="21"/>
  <c r="DF15" i="21" s="1"/>
  <c r="DC29" i="19"/>
  <c r="QA29" i="19"/>
  <c r="RE15" i="21"/>
  <c r="QZ15" i="21"/>
  <c r="QA15" i="21"/>
  <c r="CZ15" i="21"/>
  <c r="RB15" i="21"/>
  <c r="RA15" i="21"/>
  <c r="N15" i="21"/>
  <c r="DE15" i="21" s="1"/>
  <c r="RF15" i="21"/>
  <c r="L15" i="21"/>
  <c r="J15" i="21"/>
  <c r="QD15" i="21"/>
  <c r="RC15" i="21"/>
  <c r="QZ29" i="19"/>
  <c r="RE29" i="19"/>
  <c r="P29" i="19"/>
  <c r="CZ29" i="19"/>
  <c r="RB29" i="19"/>
  <c r="RA29" i="19"/>
  <c r="RF29" i="19"/>
  <c r="N29" i="19"/>
  <c r="DE29" i="19" s="1"/>
  <c r="L29" i="19"/>
  <c r="J29" i="19"/>
  <c r="K29" i="19" s="1"/>
  <c r="QD29" i="19"/>
  <c r="RC29" i="19"/>
  <c r="M15" i="21" l="1"/>
  <c r="DD15" i="21"/>
  <c r="Q29" i="19"/>
  <c r="DF29" i="19"/>
  <c r="M29" i="19"/>
  <c r="DD29" i="19"/>
  <c r="K15" i="21"/>
  <c r="O15" i="21"/>
  <c r="O29" i="19"/>
  <c r="RD29" i="19"/>
  <c r="RG15" i="21"/>
  <c r="I15" i="21"/>
  <c r="Q15" i="21"/>
  <c r="RD15" i="21"/>
  <c r="RG29" i="19"/>
  <c r="I29" i="19"/>
  <c r="R15" i="21" l="1"/>
  <c r="R29" i="19"/>
  <c r="H15" i="21" l="1"/>
  <c r="A15" i="21" s="1" a="1"/>
  <c r="A15" i="21" s="1"/>
  <c r="H29" i="19"/>
  <c r="A29" i="19" s="1" a="1"/>
  <c r="A29" i="19" s="1"/>
  <c r="S15" i="21"/>
  <c r="T15" i="21"/>
  <c r="T29" i="19"/>
  <c r="S29" i="19"/>
  <c r="E15" i="21"/>
  <c r="E29" i="19"/>
  <c r="TH6" i="22" l="1"/>
  <c r="TG6" i="22"/>
  <c r="TR6" i="22" s="1"/>
  <c r="TF6" i="22"/>
  <c r="TQ6" i="22" s="1"/>
  <c r="TE6" i="22"/>
  <c r="TD6" i="22"/>
  <c r="TC6" i="22"/>
  <c r="TB6" i="22"/>
  <c r="TN6" i="22" s="1"/>
  <c r="TA6" i="22"/>
  <c r="TM6" i="22" s="1"/>
  <c r="SZ6" i="22"/>
  <c r="SY6" i="22"/>
  <c r="SX6" i="22"/>
  <c r="SW6" i="22"/>
  <c r="TK6" i="22" s="1"/>
  <c r="SV6" i="22"/>
  <c r="TJ6" i="22" s="1"/>
  <c r="SU6" i="22"/>
  <c r="ST6" i="22"/>
  <c r="SR6" i="22"/>
  <c r="SQ6" i="22"/>
  <c r="SP6" i="22"/>
  <c r="SO6" i="22"/>
  <c r="SN6" i="22"/>
  <c r="SM6" i="22"/>
  <c r="SK6" i="22"/>
  <c r="SJ6" i="22"/>
  <c r="SI6" i="22"/>
  <c r="SH6" i="22"/>
  <c r="SG6" i="22"/>
  <c r="SF6" i="22"/>
  <c r="CX6" i="22"/>
  <c r="CW6" i="22"/>
  <c r="CV6" i="22"/>
  <c r="CT6" i="22"/>
  <c r="CS6" i="22"/>
  <c r="CR6" i="22"/>
  <c r="CQ6" i="22"/>
  <c r="CP6" i="22"/>
  <c r="CO6" i="22"/>
  <c r="CV28" i="19"/>
  <c r="CW28" i="19"/>
  <c r="CX28" i="19"/>
  <c r="CY28" i="19"/>
  <c r="DA28" i="19"/>
  <c r="DB28" i="19"/>
  <c r="PW28" i="19"/>
  <c r="PX28" i="19"/>
  <c r="PY28" i="19"/>
  <c r="PZ28" i="19"/>
  <c r="QB28" i="19"/>
  <c r="QC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F28" i="19" l="1"/>
  <c r="G28" i="19"/>
  <c r="F6" i="22"/>
  <c r="G6" i="22"/>
  <c r="N6" i="22"/>
  <c r="O6" i="22" s="1"/>
  <c r="R6" i="22"/>
  <c r="S6" i="22" s="1"/>
  <c r="P6" i="22"/>
  <c r="Q6" i="22" s="1"/>
  <c r="CU6" i="22"/>
  <c r="CY6" i="22" s="1"/>
  <c r="SL6" i="22"/>
  <c r="SS6" i="22" s="1"/>
  <c r="TO6" i="22"/>
  <c r="TS6" i="22"/>
  <c r="J6" i="22"/>
  <c r="TL6" i="22"/>
  <c r="I6" i="22"/>
  <c r="L6" i="22"/>
  <c r="QA28" i="19"/>
  <c r="CZ28" i="19"/>
  <c r="P28" i="19"/>
  <c r="DF28" i="19" s="1"/>
  <c r="RB28" i="19"/>
  <c r="RF28" i="19"/>
  <c r="RE28" i="19"/>
  <c r="N28" i="19"/>
  <c r="DE28" i="19" s="1"/>
  <c r="L28" i="19"/>
  <c r="DD28" i="19" s="1"/>
  <c r="RA28" i="19"/>
  <c r="DC28" i="19"/>
  <c r="QZ28" i="19"/>
  <c r="J28" i="19"/>
  <c r="K28" i="19" s="1"/>
  <c r="RC28" i="19"/>
  <c r="QD28" i="19"/>
  <c r="K6" i="22" l="1"/>
  <c r="CZ6" i="22"/>
  <c r="DA6" i="22"/>
  <c r="O28" i="19"/>
  <c r="TP6" i="22"/>
  <c r="TT6" i="22" s="1"/>
  <c r="M6" i="22"/>
  <c r="Q28" i="19"/>
  <c r="M28" i="19"/>
  <c r="RD28" i="19"/>
  <c r="I28" i="19"/>
  <c r="RG28" i="19"/>
  <c r="H6" i="22" l="1"/>
  <c r="A4" i="22" s="1" a="1"/>
  <c r="A4" i="22" s="1"/>
  <c r="T6" i="22"/>
  <c r="E6" i="22" s="1"/>
  <c r="R28" i="19"/>
  <c r="A20" i="22" l="1" a="1"/>
  <c r="A20" i="22" s="1"/>
  <c r="A8" i="22" a="1"/>
  <c r="A8" i="22" s="1"/>
  <c r="A5" i="22" a="1"/>
  <c r="A5" i="22" s="1"/>
  <c r="A6" i="22" a="1"/>
  <c r="A6" i="22" s="1"/>
  <c r="A7" i="22" a="1"/>
  <c r="A7" i="22" s="1"/>
  <c r="A16" i="22" a="1"/>
  <c r="A16" i="22" s="1"/>
  <c r="H28" i="19"/>
  <c r="A28" i="19" s="1" a="1"/>
  <c r="A28" i="19" s="1"/>
  <c r="U6" i="22"/>
  <c r="V6" i="22"/>
  <c r="S28" i="19"/>
  <c r="T28" i="19"/>
  <c r="E28" i="19"/>
  <c r="CV27" i="19"/>
  <c r="CW27" i="19"/>
  <c r="CX27" i="19"/>
  <c r="CY27" i="19"/>
  <c r="DA27" i="19"/>
  <c r="DB27" i="19"/>
  <c r="PW27" i="19"/>
  <c r="PX27" i="19"/>
  <c r="PY27" i="19"/>
  <c r="PZ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F27" i="19" l="1"/>
  <c r="G27" i="19"/>
  <c r="DC27" i="19"/>
  <c r="QA27" i="19"/>
  <c r="N27" i="19"/>
  <c r="DE27" i="19" s="1"/>
  <c r="RE27" i="19"/>
  <c r="CZ27" i="19"/>
  <c r="L27" i="19"/>
  <c r="DD27" i="19" s="1"/>
  <c r="RF27" i="19"/>
  <c r="RB27" i="19"/>
  <c r="RA27" i="19"/>
  <c r="QZ27" i="19"/>
  <c r="P27" i="19"/>
  <c r="DF27" i="19" s="1"/>
  <c r="J27" i="19"/>
  <c r="K27" i="19" s="1"/>
  <c r="RC27" i="19"/>
  <c r="QD27" i="19"/>
  <c r="O27" i="19" l="1"/>
  <c r="D6" i="11"/>
  <c r="C6" i="11"/>
  <c r="D7" i="11"/>
  <c r="C7" i="11"/>
  <c r="D8" i="11"/>
  <c r="C8" i="11"/>
  <c r="D9" i="11"/>
  <c r="C9" i="11"/>
  <c r="M27" i="19"/>
  <c r="Q27" i="19"/>
  <c r="I27" i="19"/>
  <c r="RG27" i="19"/>
  <c r="RD27" i="19"/>
  <c r="R27" i="19" l="1"/>
  <c r="H27" i="19" l="1"/>
  <c r="A27" i="19" s="1" a="1"/>
  <c r="A27" i="19" s="1"/>
  <c r="S27" i="19"/>
  <c r="T27" i="19"/>
  <c r="E27" i="19"/>
  <c r="CO28" i="4"/>
  <c r="CP28" i="4"/>
  <c r="CQ28" i="4"/>
  <c r="CR28" i="4"/>
  <c r="CS28" i="4"/>
  <c r="CT28" i="4"/>
  <c r="CV28" i="4"/>
  <c r="CW28" i="4"/>
  <c r="CX28" i="4"/>
  <c r="SF28" i="4"/>
  <c r="SG28" i="4"/>
  <c r="SH28" i="4"/>
  <c r="SI28" i="4"/>
  <c r="SJ28" i="4"/>
  <c r="SK28" i="4"/>
  <c r="SM28" i="4"/>
  <c r="SN28" i="4"/>
  <c r="SO28" i="4"/>
  <c r="SP28" i="4"/>
  <c r="SQ28" i="4"/>
  <c r="SR28" i="4"/>
  <c r="ST28" i="4"/>
  <c r="SU28" i="4"/>
  <c r="SV28" i="4"/>
  <c r="TJ28" i="4" s="1"/>
  <c r="SW28" i="4"/>
  <c r="TK28" i="4" s="1"/>
  <c r="SX28" i="4"/>
  <c r="SY28" i="4"/>
  <c r="SZ28" i="4"/>
  <c r="TA28" i="4"/>
  <c r="TM28" i="4" s="1"/>
  <c r="TB28" i="4"/>
  <c r="TN28" i="4" s="1"/>
  <c r="TC28" i="4"/>
  <c r="TD28" i="4"/>
  <c r="TE28" i="4"/>
  <c r="TF28" i="4"/>
  <c r="TQ28" i="4" s="1"/>
  <c r="TG28" i="4"/>
  <c r="TR28" i="4" s="1"/>
  <c r="TH28" i="4"/>
  <c r="G28" i="4" l="1"/>
  <c r="F28" i="4"/>
  <c r="R28" i="4"/>
  <c r="S28" i="4" s="1"/>
  <c r="N28" i="4"/>
  <c r="P28" i="4"/>
  <c r="Q28" i="4" s="1"/>
  <c r="SL28" i="4"/>
  <c r="SS28" i="4" s="1"/>
  <c r="CU28" i="4"/>
  <c r="CY28" i="4" s="1"/>
  <c r="TO28" i="4"/>
  <c r="TS28" i="4"/>
  <c r="L28" i="4"/>
  <c r="J28" i="4"/>
  <c r="I28" i="4"/>
  <c r="TL28" i="4"/>
  <c r="CZ28" i="4" l="1"/>
  <c r="DA28" i="4"/>
  <c r="O28" i="4"/>
  <c r="M28" i="4"/>
  <c r="TP28" i="4"/>
  <c r="TT28" i="4" s="1"/>
  <c r="K28" i="4"/>
  <c r="H28" i="4" l="1"/>
  <c r="A28" i="4" s="1" a="1"/>
  <c r="A28" i="4" s="1"/>
  <c r="T28" i="4"/>
  <c r="V28" i="4" s="1"/>
  <c r="E28" i="4" l="1"/>
  <c r="U28" i="4"/>
  <c r="QX14" i="21"/>
  <c r="QW14" i="21"/>
  <c r="QV14" i="21"/>
  <c r="QU14" i="21"/>
  <c r="QT14" i="21"/>
  <c r="QS14" i="21"/>
  <c r="QR14" i="21"/>
  <c r="QQ14" i="21"/>
  <c r="QP14" i="21"/>
  <c r="QO14" i="21"/>
  <c r="QN14" i="21"/>
  <c r="QM14" i="21"/>
  <c r="QL14" i="21"/>
  <c r="QK14" i="21"/>
  <c r="QJ14" i="21"/>
  <c r="QI14" i="21"/>
  <c r="QH14" i="21"/>
  <c r="QG14" i="21"/>
  <c r="QF14" i="21"/>
  <c r="QE14" i="21"/>
  <c r="QC14" i="21"/>
  <c r="QB14" i="21"/>
  <c r="PZ14" i="21"/>
  <c r="PY14" i="21"/>
  <c r="PX14" i="21"/>
  <c r="PW14" i="21"/>
  <c r="DB14" i="21"/>
  <c r="DA14" i="21"/>
  <c r="CY14" i="21"/>
  <c r="CX14" i="21"/>
  <c r="CW14" i="21"/>
  <c r="CV14" i="21"/>
  <c r="QX26" i="21"/>
  <c r="QW26" i="21"/>
  <c r="QV26" i="21"/>
  <c r="QU26" i="21"/>
  <c r="QT26" i="21"/>
  <c r="QS26" i="21"/>
  <c r="QR26" i="21"/>
  <c r="QQ26" i="21"/>
  <c r="QP26" i="21"/>
  <c r="QO26" i="21"/>
  <c r="QN26" i="21"/>
  <c r="QM26" i="21"/>
  <c r="QL26" i="21"/>
  <c r="QK26" i="21"/>
  <c r="QJ26" i="21"/>
  <c r="QI26" i="21"/>
  <c r="QH26" i="21"/>
  <c r="QG26" i="21"/>
  <c r="QF26" i="21"/>
  <c r="QE26" i="21"/>
  <c r="QC26" i="21"/>
  <c r="QB26" i="21"/>
  <c r="PZ26" i="21"/>
  <c r="PY26" i="21"/>
  <c r="PX26" i="21"/>
  <c r="PW26" i="21"/>
  <c r="DB26" i="21"/>
  <c r="DA26" i="21"/>
  <c r="CY26" i="21"/>
  <c r="CX26" i="21"/>
  <c r="CW26" i="21"/>
  <c r="CV26" i="21"/>
  <c r="QX24" i="21"/>
  <c r="QW24" i="21"/>
  <c r="QV24" i="21"/>
  <c r="QU24" i="21"/>
  <c r="QT24" i="21"/>
  <c r="QS24" i="21"/>
  <c r="QR24" i="21"/>
  <c r="QQ24" i="21"/>
  <c r="QP24" i="21"/>
  <c r="QO24" i="21"/>
  <c r="QN24" i="21"/>
  <c r="QM24" i="21"/>
  <c r="QL24" i="21"/>
  <c r="QK24" i="21"/>
  <c r="QJ24" i="21"/>
  <c r="QI24" i="21"/>
  <c r="QH24" i="21"/>
  <c r="QG24" i="21"/>
  <c r="QF24" i="21"/>
  <c r="QE24" i="21"/>
  <c r="QC24" i="21"/>
  <c r="QB24" i="21"/>
  <c r="PZ24" i="21"/>
  <c r="PY24" i="21"/>
  <c r="PX24" i="21"/>
  <c r="PW24" i="21"/>
  <c r="DB24" i="21"/>
  <c r="DA24" i="21"/>
  <c r="CY24" i="21"/>
  <c r="CX24" i="21"/>
  <c r="CW24" i="21"/>
  <c r="CV24" i="21"/>
  <c r="PZ30" i="19"/>
  <c r="PZ40" i="19"/>
  <c r="PZ25" i="19"/>
  <c r="PZ22" i="19"/>
  <c r="PZ8" i="19"/>
  <c r="PZ39" i="19"/>
  <c r="PZ13" i="19"/>
  <c r="PZ36" i="19"/>
  <c r="PZ6" i="19"/>
  <c r="PZ7" i="19"/>
  <c r="PZ4" i="19"/>
  <c r="PZ5" i="19"/>
  <c r="CY30" i="19"/>
  <c r="CY40" i="19"/>
  <c r="CY25" i="19"/>
  <c r="CY22" i="19"/>
  <c r="CY8" i="19"/>
  <c r="CY39" i="19"/>
  <c r="CY13" i="19"/>
  <c r="CY36" i="19"/>
  <c r="CY6" i="19"/>
  <c r="CY7" i="19"/>
  <c r="CY4" i="19"/>
  <c r="CY5" i="19"/>
  <c r="PY4" i="19"/>
  <c r="PY7" i="19"/>
  <c r="PY6" i="19"/>
  <c r="PY36" i="19"/>
  <c r="PY13" i="19"/>
  <c r="PY39" i="19"/>
  <c r="PY8" i="19"/>
  <c r="PY22" i="19"/>
  <c r="PY25" i="19"/>
  <c r="PY40" i="19"/>
  <c r="PY30" i="19"/>
  <c r="PY5" i="19"/>
  <c r="CX5" i="19"/>
  <c r="CX4" i="19"/>
  <c r="CX7" i="19"/>
  <c r="CX6" i="19"/>
  <c r="CX36" i="19"/>
  <c r="CX13" i="19"/>
  <c r="CX39" i="19"/>
  <c r="CX8" i="19"/>
  <c r="CX22" i="19"/>
  <c r="CX25" i="19"/>
  <c r="CX40" i="19"/>
  <c r="CX30" i="19"/>
  <c r="CV36" i="19"/>
  <c r="CW36" i="19"/>
  <c r="DA36" i="19"/>
  <c r="DB36" i="19"/>
  <c r="PW36" i="19"/>
  <c r="PX36" i="19"/>
  <c r="QB36" i="19"/>
  <c r="QC36" i="19"/>
  <c r="QE36" i="19"/>
  <c r="QF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QX36" i="19"/>
  <c r="CV13" i="19"/>
  <c r="CW13" i="19"/>
  <c r="G13" i="19" s="1"/>
  <c r="DA13" i="19"/>
  <c r="DB13" i="19"/>
  <c r="PW13" i="19"/>
  <c r="PX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CV39" i="19"/>
  <c r="CW39" i="19"/>
  <c r="DA39" i="19"/>
  <c r="DB39" i="19"/>
  <c r="PW39" i="19"/>
  <c r="PX39" i="19"/>
  <c r="QA39" i="19" s="1"/>
  <c r="QB39" i="19"/>
  <c r="QC39" i="19"/>
  <c r="QE39" i="19"/>
  <c r="QF39" i="19"/>
  <c r="QG39" i="19"/>
  <c r="QH39" i="19"/>
  <c r="QI39" i="19"/>
  <c r="QJ39" i="19"/>
  <c r="QK39" i="19"/>
  <c r="QL39" i="19"/>
  <c r="QM39" i="19"/>
  <c r="QN39" i="19"/>
  <c r="QO39" i="19"/>
  <c r="QP39" i="19"/>
  <c r="QQ39" i="19"/>
  <c r="QR39" i="19"/>
  <c r="QS39" i="19"/>
  <c r="QT39" i="19"/>
  <c r="QU39" i="19"/>
  <c r="QV39" i="19"/>
  <c r="QW39" i="19"/>
  <c r="QX39" i="19"/>
  <c r="CV8" i="19"/>
  <c r="CW8" i="19"/>
  <c r="G8" i="19" s="1"/>
  <c r="DA8" i="19"/>
  <c r="DB8" i="19"/>
  <c r="PW8" i="19"/>
  <c r="PX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22" i="19"/>
  <c r="CW22" i="19"/>
  <c r="DA22" i="19"/>
  <c r="DB22" i="19"/>
  <c r="PW22" i="19"/>
  <c r="PX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CV25" i="19"/>
  <c r="CW25" i="19"/>
  <c r="G25" i="19" s="1"/>
  <c r="DA25" i="19"/>
  <c r="DB25" i="19"/>
  <c r="PW25" i="19"/>
  <c r="PX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CV40" i="19"/>
  <c r="CW40" i="19"/>
  <c r="DA40" i="19"/>
  <c r="DB40" i="19"/>
  <c r="PW40" i="19"/>
  <c r="PX40" i="19"/>
  <c r="QB40" i="19"/>
  <c r="QC40" i="19"/>
  <c r="QE40" i="19"/>
  <c r="QF40" i="19"/>
  <c r="QG40" i="19"/>
  <c r="QH40" i="19"/>
  <c r="QI40" i="19"/>
  <c r="QJ40" i="19"/>
  <c r="QK40" i="19"/>
  <c r="QL40" i="19"/>
  <c r="QM40" i="19"/>
  <c r="QN40" i="19"/>
  <c r="QO40" i="19"/>
  <c r="QP40" i="19"/>
  <c r="QQ40" i="19"/>
  <c r="QR40" i="19"/>
  <c r="QS40" i="19"/>
  <c r="QT40" i="19"/>
  <c r="QU40" i="19"/>
  <c r="QV40" i="19"/>
  <c r="QW40" i="19"/>
  <c r="QX40" i="19"/>
  <c r="CV30" i="19"/>
  <c r="CW30" i="19"/>
  <c r="G30" i="19" s="1"/>
  <c r="DA30" i="19"/>
  <c r="DB30" i="19"/>
  <c r="PW30" i="19"/>
  <c r="PX30" i="19"/>
  <c r="QB30" i="19"/>
  <c r="QC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QX7" i="19"/>
  <c r="QW7" i="19"/>
  <c r="QV7" i="19"/>
  <c r="QU7" i="19"/>
  <c r="QT7" i="19"/>
  <c r="QS7" i="19"/>
  <c r="QR7" i="19"/>
  <c r="QQ7" i="19"/>
  <c r="QP7" i="19"/>
  <c r="QO7" i="19"/>
  <c r="QN7" i="19"/>
  <c r="QM7" i="19"/>
  <c r="QL7" i="19"/>
  <c r="QK7" i="19"/>
  <c r="QJ7" i="19"/>
  <c r="QI7" i="19"/>
  <c r="QH7" i="19"/>
  <c r="QG7" i="19"/>
  <c r="QF7" i="19"/>
  <c r="QE7" i="19"/>
  <c r="QC7" i="19"/>
  <c r="QB7" i="19"/>
  <c r="PX7" i="19"/>
  <c r="PW7" i="19"/>
  <c r="DB7" i="19"/>
  <c r="DA7" i="19"/>
  <c r="CW7" i="19"/>
  <c r="CV7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G5" i="19" s="1"/>
  <c r="CV5" i="19"/>
  <c r="G6" i="19" l="1"/>
  <c r="F4" i="19"/>
  <c r="F24" i="21"/>
  <c r="F26" i="21"/>
  <c r="F14" i="21"/>
  <c r="G24" i="21"/>
  <c r="G26" i="21"/>
  <c r="G14" i="21"/>
  <c r="G4" i="19"/>
  <c r="F30" i="19"/>
  <c r="F25" i="19"/>
  <c r="F8" i="19"/>
  <c r="F13" i="19"/>
  <c r="F6" i="19"/>
  <c r="G40" i="19"/>
  <c r="G22" i="19"/>
  <c r="G39" i="19"/>
  <c r="G36" i="19"/>
  <c r="F40" i="19"/>
  <c r="F22" i="19"/>
  <c r="F39" i="19"/>
  <c r="F36" i="19"/>
  <c r="F7" i="19"/>
  <c r="F5" i="19"/>
  <c r="G7" i="19"/>
  <c r="QA22" i="19"/>
  <c r="CZ6" i="19"/>
  <c r="CZ13" i="19"/>
  <c r="QA13" i="19"/>
  <c r="QA8" i="19"/>
  <c r="QA40" i="19"/>
  <c r="CZ25" i="19"/>
  <c r="CZ4" i="19"/>
  <c r="QA4" i="19"/>
  <c r="QA7" i="19"/>
  <c r="N30" i="19"/>
  <c r="DE30" i="19" s="1"/>
  <c r="CZ30" i="19"/>
  <c r="QA36" i="19"/>
  <c r="QA5" i="19"/>
  <c r="CZ36" i="19"/>
  <c r="P14" i="21"/>
  <c r="DF14" i="21" s="1"/>
  <c r="QA25" i="19"/>
  <c r="QD14" i="21"/>
  <c r="CZ14" i="21"/>
  <c r="CZ39" i="19"/>
  <c r="QA14" i="21"/>
  <c r="DC24" i="21"/>
  <c r="RC26" i="21"/>
  <c r="L14" i="21"/>
  <c r="DD14" i="21" s="1"/>
  <c r="P26" i="21"/>
  <c r="DF26" i="21" s="1"/>
  <c r="DC26" i="21"/>
  <c r="QD26" i="21"/>
  <c r="QA30" i="19"/>
  <c r="CZ40" i="19"/>
  <c r="CZ7" i="19"/>
  <c r="QA6" i="19"/>
  <c r="P24" i="21"/>
  <c r="DF24" i="21" s="1"/>
  <c r="CZ24" i="21"/>
  <c r="RC14" i="21"/>
  <c r="RE26" i="21"/>
  <c r="RA26" i="21"/>
  <c r="RB26" i="21"/>
  <c r="RF26" i="21"/>
  <c r="RF14" i="21"/>
  <c r="N14" i="21"/>
  <c r="DE14" i="21" s="1"/>
  <c r="QZ14" i="21"/>
  <c r="RE14" i="21"/>
  <c r="L24" i="21"/>
  <c r="DD24" i="21" s="1"/>
  <c r="RC24" i="21"/>
  <c r="RE24" i="21"/>
  <c r="CZ26" i="21"/>
  <c r="N24" i="21"/>
  <c r="DE24" i="21" s="1"/>
  <c r="RB24" i="21"/>
  <c r="QD24" i="21"/>
  <c r="RB14" i="21"/>
  <c r="RF24" i="21"/>
  <c r="RC5" i="19"/>
  <c r="RC6" i="19"/>
  <c r="CZ22" i="19"/>
  <c r="RC36" i="19"/>
  <c r="CZ8" i="19"/>
  <c r="RC13" i="19"/>
  <c r="RC30" i="19"/>
  <c r="RC4" i="19"/>
  <c r="RC40" i="19"/>
  <c r="RC25" i="19"/>
  <c r="RC7" i="19"/>
  <c r="RC22" i="19"/>
  <c r="RC8" i="19"/>
  <c r="CZ5" i="19"/>
  <c r="RC39" i="19"/>
  <c r="RA24" i="21"/>
  <c r="J24" i="21"/>
  <c r="J26" i="21"/>
  <c r="L26" i="21"/>
  <c r="DD26" i="21" s="1"/>
  <c r="DC14" i="21"/>
  <c r="RA14" i="21"/>
  <c r="QA24" i="21"/>
  <c r="QZ24" i="21"/>
  <c r="QA26" i="21"/>
  <c r="QZ26" i="21"/>
  <c r="J14" i="21"/>
  <c r="N26" i="21"/>
  <c r="DE26" i="21" s="1"/>
  <c r="J5" i="19"/>
  <c r="N40" i="19"/>
  <c r="DE40" i="19" s="1"/>
  <c r="N5" i="19"/>
  <c r="DE5" i="19" s="1"/>
  <c r="DC30" i="19"/>
  <c r="QD30" i="19"/>
  <c r="QD25" i="19"/>
  <c r="N25" i="19"/>
  <c r="DE25" i="19" s="1"/>
  <c r="N7" i="19"/>
  <c r="DE7" i="19" s="1"/>
  <c r="N4" i="19"/>
  <c r="DE4" i="19" s="1"/>
  <c r="N36" i="19"/>
  <c r="DE36" i="19" s="1"/>
  <c r="N39" i="19"/>
  <c r="DE39" i="19" s="1"/>
  <c r="N13" i="19"/>
  <c r="DE13" i="19" s="1"/>
  <c r="N6" i="19"/>
  <c r="DE6" i="19" s="1"/>
  <c r="N22" i="19"/>
  <c r="DE22" i="19" s="1"/>
  <c r="N8" i="19"/>
  <c r="DE8" i="19" s="1"/>
  <c r="DC36" i="19"/>
  <c r="QD13" i="19"/>
  <c r="QD40" i="19"/>
  <c r="RE25" i="19"/>
  <c r="DC8" i="19"/>
  <c r="RB25" i="19"/>
  <c r="J40" i="19"/>
  <c r="K40" i="19" s="1"/>
  <c r="DC13" i="19"/>
  <c r="QZ25" i="19"/>
  <c r="QD36" i="19"/>
  <c r="P8" i="19"/>
  <c r="DF8" i="19" s="1"/>
  <c r="RE30" i="19"/>
  <c r="QZ30" i="19"/>
  <c r="RA8" i="19"/>
  <c r="P39" i="19"/>
  <c r="DF39" i="19" s="1"/>
  <c r="DC39" i="19"/>
  <c r="P36" i="19"/>
  <c r="DF36" i="19" s="1"/>
  <c r="RE40" i="19"/>
  <c r="P25" i="19"/>
  <c r="DF25" i="19" s="1"/>
  <c r="RB22" i="19"/>
  <c r="RB36" i="19"/>
  <c r="RA36" i="19"/>
  <c r="DC25" i="19"/>
  <c r="RE36" i="19"/>
  <c r="QZ36" i="19"/>
  <c r="RB8" i="19"/>
  <c r="QZ39" i="19"/>
  <c r="QD39" i="19"/>
  <c r="RA25" i="19"/>
  <c r="RF30" i="19"/>
  <c r="RB30" i="19"/>
  <c r="P30" i="19"/>
  <c r="DF30" i="19" s="1"/>
  <c r="RF39" i="19"/>
  <c r="P13" i="19"/>
  <c r="DF13" i="19" s="1"/>
  <c r="RF40" i="19"/>
  <c r="RB40" i="19"/>
  <c r="RA40" i="19"/>
  <c r="RF25" i="19"/>
  <c r="J25" i="19"/>
  <c r="RA22" i="19"/>
  <c r="DC22" i="19"/>
  <c r="RA30" i="19"/>
  <c r="RE22" i="19"/>
  <c r="QZ22" i="19"/>
  <c r="QD22" i="19"/>
  <c r="RB39" i="19"/>
  <c r="RA39" i="19"/>
  <c r="L30" i="19"/>
  <c r="DD30" i="19" s="1"/>
  <c r="P40" i="19"/>
  <c r="DF40" i="19" s="1"/>
  <c r="RF22" i="19"/>
  <c r="RE8" i="19"/>
  <c r="QZ8" i="19"/>
  <c r="QD8" i="19"/>
  <c r="RE39" i="19"/>
  <c r="QZ40" i="19"/>
  <c r="DC40" i="19"/>
  <c r="RF8" i="19"/>
  <c r="RB13" i="19"/>
  <c r="RA13" i="19"/>
  <c r="L36" i="19"/>
  <c r="DD36" i="19" s="1"/>
  <c r="RE13" i="19"/>
  <c r="QZ13" i="19"/>
  <c r="L13" i="19"/>
  <c r="DD13" i="19" s="1"/>
  <c r="P22" i="19"/>
  <c r="DF22" i="19" s="1"/>
  <c r="L39" i="19"/>
  <c r="DD39" i="19" s="1"/>
  <c r="J36" i="19"/>
  <c r="J30" i="19"/>
  <c r="L8" i="19"/>
  <c r="DD8" i="19" s="1"/>
  <c r="J13" i="19"/>
  <c r="RF36" i="19"/>
  <c r="L22" i="19"/>
  <c r="DD22" i="19" s="1"/>
  <c r="J39" i="19"/>
  <c r="RF13" i="19"/>
  <c r="L25" i="19"/>
  <c r="DD25" i="19" s="1"/>
  <c r="J8" i="19"/>
  <c r="L40" i="19"/>
  <c r="DD40" i="19" s="1"/>
  <c r="J22" i="19"/>
  <c r="QD6" i="19"/>
  <c r="DC7" i="19"/>
  <c r="QD7" i="19"/>
  <c r="RF6" i="19"/>
  <c r="RE6" i="19"/>
  <c r="P7" i="19"/>
  <c r="DF7" i="19" s="1"/>
  <c r="QZ4" i="19"/>
  <c r="QD5" i="19"/>
  <c r="RE5" i="19"/>
  <c r="L5" i="19"/>
  <c r="DD5" i="19" s="1"/>
  <c r="QZ7" i="19"/>
  <c r="P4" i="19"/>
  <c r="DF4" i="19" s="1"/>
  <c r="RF4" i="19"/>
  <c r="P5" i="19"/>
  <c r="DF5" i="19" s="1"/>
  <c r="DC5" i="19"/>
  <c r="J4" i="19"/>
  <c r="RA7" i="19"/>
  <c r="RF5" i="19"/>
  <c r="RF7" i="19"/>
  <c r="L6" i="19"/>
  <c r="DD6" i="19" s="1"/>
  <c r="RA4" i="19"/>
  <c r="RB4" i="19"/>
  <c r="RE7" i="19"/>
  <c r="P6" i="19"/>
  <c r="DF6" i="19" s="1"/>
  <c r="QZ5" i="19"/>
  <c r="J6" i="19"/>
  <c r="QZ6" i="19"/>
  <c r="RA5" i="19"/>
  <c r="RB5" i="19"/>
  <c r="J7" i="19"/>
  <c r="DC6" i="19"/>
  <c r="RA6" i="19"/>
  <c r="RB6" i="19"/>
  <c r="RB7" i="19"/>
  <c r="DC4" i="19"/>
  <c r="QD4" i="19"/>
  <c r="RE4" i="19"/>
  <c r="L7" i="19"/>
  <c r="DD7" i="19" s="1"/>
  <c r="L4" i="19"/>
  <c r="DD4" i="19" s="1"/>
  <c r="O26" i="21" l="1"/>
  <c r="O14" i="21"/>
  <c r="K24" i="21"/>
  <c r="O24" i="21"/>
  <c r="O22" i="19"/>
  <c r="O6" i="19"/>
  <c r="O13" i="19"/>
  <c r="R13" i="19"/>
  <c r="O5" i="19"/>
  <c r="O39" i="19"/>
  <c r="O40" i="19"/>
  <c r="O36" i="19"/>
  <c r="O4" i="19"/>
  <c r="O7" i="19"/>
  <c r="O25" i="19"/>
  <c r="O8" i="19"/>
  <c r="O30" i="19"/>
  <c r="RG26" i="21"/>
  <c r="Q24" i="21"/>
  <c r="Q14" i="21"/>
  <c r="R26" i="21"/>
  <c r="R24" i="21"/>
  <c r="Q4" i="19"/>
  <c r="Q7" i="19"/>
  <c r="Q36" i="19"/>
  <c r="M5" i="19"/>
  <c r="R30" i="19"/>
  <c r="M6" i="19"/>
  <c r="M36" i="19"/>
  <c r="Q25" i="19"/>
  <c r="Q40" i="19"/>
  <c r="Q8" i="19"/>
  <c r="Q6" i="19"/>
  <c r="Q39" i="19"/>
  <c r="M14" i="21"/>
  <c r="M24" i="21"/>
  <c r="RD24" i="21"/>
  <c r="RD26" i="21"/>
  <c r="I36" i="19"/>
  <c r="I14" i="21"/>
  <c r="I40" i="19"/>
  <c r="I25" i="19"/>
  <c r="I4" i="19"/>
  <c r="I13" i="19"/>
  <c r="RD40" i="19"/>
  <c r="RD6" i="19"/>
  <c r="I39" i="19"/>
  <c r="RG24" i="21"/>
  <c r="Q26" i="21"/>
  <c r="K26" i="21"/>
  <c r="I8" i="19"/>
  <c r="K4" i="19"/>
  <c r="K6" i="19"/>
  <c r="K7" i="19"/>
  <c r="K25" i="19"/>
  <c r="I30" i="19"/>
  <c r="M26" i="21"/>
  <c r="RD13" i="19"/>
  <c r="I7" i="19"/>
  <c r="I22" i="19"/>
  <c r="I6" i="19"/>
  <c r="I24" i="21"/>
  <c r="I26" i="21"/>
  <c r="RD36" i="19"/>
  <c r="RD4" i="19"/>
  <c r="RD22" i="19"/>
  <c r="RD7" i="19"/>
  <c r="I5" i="19"/>
  <c r="RD8" i="19"/>
  <c r="RG5" i="19"/>
  <c r="RD5" i="19"/>
  <c r="RD39" i="19"/>
  <c r="RG30" i="19"/>
  <c r="RD30" i="19"/>
  <c r="RD25" i="19"/>
  <c r="RG14" i="21"/>
  <c r="RD14" i="21"/>
  <c r="K14" i="21"/>
  <c r="Q13" i="19"/>
  <c r="RG40" i="19"/>
  <c r="RG13" i="19"/>
  <c r="RG39" i="19"/>
  <c r="M30" i="19"/>
  <c r="RG22" i="19"/>
  <c r="Q30" i="19"/>
  <c r="RG8" i="19"/>
  <c r="RG36" i="19"/>
  <c r="RG25" i="19"/>
  <c r="M8" i="19"/>
  <c r="M40" i="19"/>
  <c r="M13" i="19"/>
  <c r="M25" i="19"/>
  <c r="K13" i="19"/>
  <c r="Q22" i="19"/>
  <c r="K39" i="19"/>
  <c r="M22" i="19"/>
  <c r="K22" i="19"/>
  <c r="K30" i="19"/>
  <c r="K36" i="19"/>
  <c r="K8" i="19"/>
  <c r="M39" i="19"/>
  <c r="Q5" i="19"/>
  <c r="RG6" i="19"/>
  <c r="RG4" i="19"/>
  <c r="RG7" i="19"/>
  <c r="M7" i="19"/>
  <c r="M4" i="19"/>
  <c r="K5" i="19"/>
  <c r="H36" i="19" l="1"/>
  <c r="A36" i="19" s="1" a="1"/>
  <c r="A36" i="19" s="1"/>
  <c r="H22" i="19"/>
  <c r="H8" i="19"/>
  <c r="H4" i="19"/>
  <c r="H40" i="19"/>
  <c r="A40" i="19" s="1" a="1"/>
  <c r="A40" i="19" s="1"/>
  <c r="H30" i="19"/>
  <c r="A30" i="19" s="1" a="1"/>
  <c r="A30" i="19" s="1"/>
  <c r="S24" i="21"/>
  <c r="T24" i="21"/>
  <c r="S26" i="21"/>
  <c r="T26" i="21"/>
  <c r="S30" i="19"/>
  <c r="T30" i="19"/>
  <c r="S13" i="19"/>
  <c r="T13" i="19"/>
  <c r="E24" i="21"/>
  <c r="E26" i="21"/>
  <c r="R14" i="21"/>
  <c r="R5" i="19"/>
  <c r="R36" i="19"/>
  <c r="E30" i="19"/>
  <c r="E13" i="19"/>
  <c r="R39" i="19"/>
  <c r="R8" i="19"/>
  <c r="R25" i="19"/>
  <c r="R40" i="19"/>
  <c r="R22" i="19"/>
  <c r="R7" i="19"/>
  <c r="R4" i="19"/>
  <c r="R6" i="19"/>
  <c r="H14" i="21" l="1"/>
  <c r="H24" i="21"/>
  <c r="A24" i="21" s="1" a="1"/>
  <c r="A24" i="21" s="1"/>
  <c r="H26" i="21"/>
  <c r="A26" i="21" s="1" a="1"/>
  <c r="A26" i="21" s="1"/>
  <c r="H5" i="19"/>
  <c r="H7" i="19"/>
  <c r="H13" i="19"/>
  <c r="H6" i="19"/>
  <c r="H25" i="19"/>
  <c r="H39" i="19"/>
  <c r="A39" i="19" s="1" a="1"/>
  <c r="A39" i="19" s="1"/>
  <c r="S14" i="21"/>
  <c r="T14" i="21"/>
  <c r="T8" i="19"/>
  <c r="S8" i="19"/>
  <c r="E6" i="19"/>
  <c r="S6" i="19"/>
  <c r="T6" i="19"/>
  <c r="E39" i="19"/>
  <c r="T39" i="19"/>
  <c r="S39" i="19"/>
  <c r="S4" i="19"/>
  <c r="T4" i="19"/>
  <c r="S36" i="19"/>
  <c r="T36" i="19"/>
  <c r="S40" i="19"/>
  <c r="T40" i="19"/>
  <c r="S7" i="19"/>
  <c r="T7" i="19"/>
  <c r="E22" i="19"/>
  <c r="S22" i="19"/>
  <c r="T22" i="19"/>
  <c r="E25" i="19"/>
  <c r="T25" i="19"/>
  <c r="S25" i="19"/>
  <c r="S5" i="19"/>
  <c r="T5" i="19"/>
  <c r="E14" i="21"/>
  <c r="E4" i="19"/>
  <c r="E5" i="19"/>
  <c r="E36" i="19"/>
  <c r="E8" i="19"/>
  <c r="E7" i="19"/>
  <c r="E40" i="19"/>
  <c r="A11" i="19" l="1" a="1"/>
  <c r="A11" i="19" s="1"/>
  <c r="A25" i="19" a="1"/>
  <c r="A25" i="19" s="1"/>
  <c r="A6" i="19" a="1"/>
  <c r="A6" i="19" s="1"/>
  <c r="A13" i="19" a="1"/>
  <c r="A13" i="19" s="1"/>
  <c r="A7" i="19" a="1"/>
  <c r="A7" i="19" s="1"/>
  <c r="A14" i="21" a="1"/>
  <c r="A14" i="21" s="1"/>
  <c r="A10" i="21" a="1"/>
  <c r="A10" i="21" s="1"/>
  <c r="A11" i="21" a="1"/>
  <c r="A11" i="21" s="1"/>
  <c r="A6" i="21" a="1"/>
  <c r="A6" i="21" s="1"/>
  <c r="A5" i="21" a="1"/>
  <c r="A5" i="21" s="1"/>
  <c r="A8" i="21" a="1"/>
  <c r="A8" i="21" s="1"/>
  <c r="A7" i="21" a="1"/>
  <c r="A7" i="21" s="1"/>
  <c r="A9" i="21" a="1"/>
  <c r="A9" i="21" s="1"/>
  <c r="A4" i="21" a="1"/>
  <c r="A4" i="21" s="1"/>
  <c r="A21" i="19" a="1"/>
  <c r="A21" i="19" s="1"/>
  <c r="A19" i="19" a="1"/>
  <c r="A19" i="19" s="1"/>
  <c r="A15" i="19" a="1"/>
  <c r="A15" i="19" s="1"/>
  <c r="A23" i="19" a="1"/>
  <c r="A23" i="19" s="1"/>
  <c r="A14" i="19" a="1"/>
  <c r="A14" i="19" s="1"/>
  <c r="A18" i="19" a="1"/>
  <c r="A18" i="19" s="1"/>
  <c r="A10" i="19" a="1"/>
  <c r="A10" i="19" s="1"/>
  <c r="A8" i="19" a="1"/>
  <c r="A8" i="19" s="1"/>
  <c r="A12" i="19" a="1"/>
  <c r="A12" i="19" s="1"/>
  <c r="A4" i="19" a="1"/>
  <c r="A4" i="19" s="1"/>
  <c r="A20" i="19" a="1"/>
  <c r="A20" i="19" s="1"/>
  <c r="A5" i="19" a="1"/>
  <c r="A5" i="19" s="1"/>
  <c r="A22" i="19" a="1"/>
  <c r="A22" i="19" s="1"/>
  <c r="A24" i="19" a="1"/>
  <c r="A24" i="19" s="1"/>
  <c r="A16" i="19" a="1"/>
  <c r="A16" i="19" s="1"/>
  <c r="A17" i="19" a="1"/>
  <c r="A17" i="19" s="1"/>
  <c r="A9" i="19" a="1"/>
  <c r="A9" i="19" s="1"/>
  <c r="C22" i="11" l="1"/>
  <c r="C23" i="11"/>
  <c r="C24" i="11"/>
  <c r="C25" i="11"/>
  <c r="C18" i="11"/>
  <c r="C19" i="11"/>
  <c r="C20" i="11"/>
  <c r="C21" i="11"/>
  <c r="D25" i="11"/>
  <c r="D22" i="11"/>
  <c r="D23" i="11"/>
  <c r="D24" i="11"/>
  <c r="D19" i="11"/>
  <c r="D20" i="11"/>
  <c r="D21" i="11"/>
  <c r="D18" i="11"/>
  <c r="SR26" i="4"/>
  <c r="SQ26" i="4"/>
  <c r="SP26" i="4"/>
  <c r="SO26" i="4"/>
  <c r="SN26" i="4"/>
  <c r="SM26" i="4"/>
  <c r="SK26" i="4"/>
  <c r="SJ26" i="4"/>
  <c r="SI26" i="4"/>
  <c r="SH26" i="4"/>
  <c r="SG26" i="4"/>
  <c r="SF26" i="4"/>
  <c r="SR31" i="4"/>
  <c r="SQ31" i="4"/>
  <c r="SP31" i="4"/>
  <c r="SO31" i="4"/>
  <c r="SN31" i="4"/>
  <c r="SM31" i="4"/>
  <c r="SK31" i="4"/>
  <c r="SJ31" i="4"/>
  <c r="SI31" i="4"/>
  <c r="SH31" i="4"/>
  <c r="SG31" i="4"/>
  <c r="SF31" i="4"/>
  <c r="SR20" i="4"/>
  <c r="SQ20" i="4"/>
  <c r="SP20" i="4"/>
  <c r="SO20" i="4"/>
  <c r="SN20" i="4"/>
  <c r="SM20" i="4"/>
  <c r="SK20" i="4"/>
  <c r="SJ20" i="4"/>
  <c r="SI20" i="4"/>
  <c r="SH20" i="4"/>
  <c r="SG20" i="4"/>
  <c r="SF20" i="4"/>
  <c r="SR15" i="4"/>
  <c r="SQ15" i="4"/>
  <c r="SP15" i="4"/>
  <c r="SO15" i="4"/>
  <c r="SN15" i="4"/>
  <c r="SM15" i="4"/>
  <c r="SK15" i="4"/>
  <c r="SJ15" i="4"/>
  <c r="SI15" i="4"/>
  <c r="SH15" i="4"/>
  <c r="SG15" i="4"/>
  <c r="SF15" i="4"/>
  <c r="SR13" i="4"/>
  <c r="SQ13" i="4"/>
  <c r="SP13" i="4"/>
  <c r="SO13" i="4"/>
  <c r="SN13" i="4"/>
  <c r="SM13" i="4"/>
  <c r="SK13" i="4"/>
  <c r="SJ13" i="4"/>
  <c r="SI13" i="4"/>
  <c r="SH13" i="4"/>
  <c r="SG13" i="4"/>
  <c r="SF13" i="4"/>
  <c r="SR16" i="4"/>
  <c r="SQ16" i="4"/>
  <c r="SP16" i="4"/>
  <c r="SO16" i="4"/>
  <c r="SN16" i="4"/>
  <c r="SM16" i="4"/>
  <c r="SK16" i="4"/>
  <c r="SJ16" i="4"/>
  <c r="SI16" i="4"/>
  <c r="SH16" i="4"/>
  <c r="SG16" i="4"/>
  <c r="SF16" i="4"/>
  <c r="SR12" i="4"/>
  <c r="SQ12" i="4"/>
  <c r="SP12" i="4"/>
  <c r="SO12" i="4"/>
  <c r="SN12" i="4"/>
  <c r="SM12" i="4"/>
  <c r="SK12" i="4"/>
  <c r="SJ12" i="4"/>
  <c r="SI12" i="4"/>
  <c r="SH12" i="4"/>
  <c r="SG12" i="4"/>
  <c r="SF12" i="4"/>
  <c r="CW16" i="4"/>
  <c r="CW13" i="4"/>
  <c r="CW15" i="4"/>
  <c r="CW20" i="4"/>
  <c r="CW31" i="4"/>
  <c r="CW26" i="4"/>
  <c r="CW12" i="4"/>
  <c r="CV12" i="4"/>
  <c r="CS12" i="4"/>
  <c r="CS16" i="4"/>
  <c r="CS13" i="4"/>
  <c r="CS15" i="4"/>
  <c r="CS20" i="4"/>
  <c r="CS31" i="4"/>
  <c r="CS26" i="4"/>
  <c r="CP12" i="4"/>
  <c r="CP16" i="4"/>
  <c r="CP13" i="4"/>
  <c r="CP15" i="4"/>
  <c r="CP20" i="4"/>
  <c r="CP31" i="4"/>
  <c r="CP26" i="4"/>
  <c r="CO12" i="4"/>
  <c r="CO16" i="4"/>
  <c r="CO13" i="4"/>
  <c r="CO15" i="4"/>
  <c r="CO20" i="4"/>
  <c r="CO31" i="4"/>
  <c r="CO26" i="4"/>
  <c r="SL12" i="4" l="1"/>
  <c r="SS12" i="4" s="1"/>
  <c r="SL13" i="4"/>
  <c r="SS13" i="4" s="1"/>
  <c r="SL15" i="4"/>
  <c r="SS15" i="4" s="1"/>
  <c r="SL20" i="4"/>
  <c r="SS20" i="4" s="1"/>
  <c r="SL31" i="4"/>
  <c r="SS31" i="4" s="1"/>
  <c r="SL16" i="4"/>
  <c r="SS16" i="4" s="1"/>
  <c r="SL26" i="4"/>
  <c r="SS26" i="4" s="1"/>
  <c r="CQ26" i="4" l="1"/>
  <c r="CR26" i="4"/>
  <c r="CT26" i="4"/>
  <c r="CV26" i="4"/>
  <c r="CX26" i="4"/>
  <c r="ST26" i="4"/>
  <c r="SU26" i="4"/>
  <c r="SV26" i="4"/>
  <c r="TJ26" i="4" s="1"/>
  <c r="SW26" i="4"/>
  <c r="TK26" i="4" s="1"/>
  <c r="SX26" i="4"/>
  <c r="SY26" i="4"/>
  <c r="SZ26" i="4"/>
  <c r="TA26" i="4"/>
  <c r="TM26" i="4" s="1"/>
  <c r="TB26" i="4"/>
  <c r="TN26" i="4" s="1"/>
  <c r="TC26" i="4"/>
  <c r="TD26" i="4"/>
  <c r="TE26" i="4"/>
  <c r="TF26" i="4"/>
  <c r="TQ26" i="4" s="1"/>
  <c r="TG26" i="4"/>
  <c r="TR26" i="4" s="1"/>
  <c r="TH26" i="4"/>
  <c r="G26" i="4" l="1"/>
  <c r="F26" i="4"/>
  <c r="R26" i="4"/>
  <c r="S26" i="4" s="1"/>
  <c r="N26" i="4"/>
  <c r="P26" i="4"/>
  <c r="Q26" i="4" s="1"/>
  <c r="L26" i="4"/>
  <c r="J26" i="4"/>
  <c r="TS26" i="4"/>
  <c r="I26" i="4"/>
  <c r="TO26" i="4"/>
  <c r="TL26" i="4"/>
  <c r="CU26" i="4"/>
  <c r="CY26" i="4" s="1"/>
  <c r="CQ13" i="4"/>
  <c r="CR13" i="4"/>
  <c r="CT13" i="4"/>
  <c r="CV13" i="4"/>
  <c r="CX13" i="4"/>
  <c r="ST13" i="4"/>
  <c r="SU13" i="4"/>
  <c r="SV13" i="4"/>
  <c r="TJ13" i="4" s="1"/>
  <c r="SW13" i="4"/>
  <c r="TK13" i="4" s="1"/>
  <c r="SX13" i="4"/>
  <c r="SY13" i="4"/>
  <c r="SZ13" i="4"/>
  <c r="TA13" i="4"/>
  <c r="TM13" i="4" s="1"/>
  <c r="TB13" i="4"/>
  <c r="TN13" i="4" s="1"/>
  <c r="TC13" i="4"/>
  <c r="TD13" i="4"/>
  <c r="TE13" i="4"/>
  <c r="TF13" i="4"/>
  <c r="TQ13" i="4" s="1"/>
  <c r="TG13" i="4"/>
  <c r="TR13" i="4" s="1"/>
  <c r="TH13" i="4"/>
  <c r="G13" i="4" l="1"/>
  <c r="F13" i="4"/>
  <c r="N13" i="4"/>
  <c r="DA13" i="4" s="1"/>
  <c r="CZ26" i="4"/>
  <c r="R13" i="4"/>
  <c r="S13" i="4" s="1"/>
  <c r="DA26" i="4"/>
  <c r="O26" i="4"/>
  <c r="P13" i="4"/>
  <c r="Q13" i="4" s="1"/>
  <c r="K26" i="4"/>
  <c r="L13" i="4"/>
  <c r="CZ13" i="4" s="1"/>
  <c r="I13" i="4"/>
  <c r="J13" i="4"/>
  <c r="TP26" i="4"/>
  <c r="TT26" i="4" s="1"/>
  <c r="TS13" i="4"/>
  <c r="TL13" i="4"/>
  <c r="M26" i="4"/>
  <c r="TO13" i="4"/>
  <c r="CU13" i="4"/>
  <c r="CY13" i="4" s="1"/>
  <c r="O13" i="4" l="1"/>
  <c r="H26" i="4"/>
  <c r="A26" i="4" s="1" a="1"/>
  <c r="A26" i="4" s="1"/>
  <c r="T26" i="4"/>
  <c r="V26" i="4" s="1"/>
  <c r="T13" i="4"/>
  <c r="K13" i="4"/>
  <c r="TP13" i="4"/>
  <c r="TT13" i="4" s="1"/>
  <c r="M13" i="4"/>
  <c r="H13" i="4" l="1"/>
  <c r="A13" i="4" s="1" a="1"/>
  <c r="A13" i="4" s="1"/>
  <c r="E13" i="4"/>
  <c r="U26" i="4"/>
  <c r="E26" i="4"/>
  <c r="V13" i="4"/>
  <c r="U13" i="4"/>
  <c r="SX16" i="4" l="1"/>
  <c r="SY16" i="4"/>
  <c r="SZ16" i="4"/>
  <c r="TA16" i="4"/>
  <c r="TM16" i="4" s="1"/>
  <c r="TB16" i="4"/>
  <c r="TN16" i="4" s="1"/>
  <c r="TC16" i="4"/>
  <c r="TD16" i="4"/>
  <c r="TE16" i="4"/>
  <c r="TF16" i="4"/>
  <c r="TQ16" i="4" s="1"/>
  <c r="TG16" i="4"/>
  <c r="TR16" i="4" s="1"/>
  <c r="TH16" i="4"/>
  <c r="SX15" i="4"/>
  <c r="SY15" i="4"/>
  <c r="SZ15" i="4"/>
  <c r="TA15" i="4"/>
  <c r="TM15" i="4" s="1"/>
  <c r="TB15" i="4"/>
  <c r="TN15" i="4" s="1"/>
  <c r="TC15" i="4"/>
  <c r="TD15" i="4"/>
  <c r="TE15" i="4"/>
  <c r="TF15" i="4"/>
  <c r="TQ15" i="4" s="1"/>
  <c r="TG15" i="4"/>
  <c r="TR15" i="4" s="1"/>
  <c r="TH15" i="4"/>
  <c r="SX12" i="4"/>
  <c r="SY12" i="4"/>
  <c r="SZ12" i="4"/>
  <c r="TA12" i="4"/>
  <c r="TM12" i="4" s="1"/>
  <c r="TB12" i="4"/>
  <c r="TN12" i="4" s="1"/>
  <c r="TC12" i="4"/>
  <c r="TD12" i="4"/>
  <c r="TE12" i="4"/>
  <c r="TF12" i="4"/>
  <c r="TQ12" i="4" s="1"/>
  <c r="TG12" i="4"/>
  <c r="TR12" i="4" s="1"/>
  <c r="TH12" i="4"/>
  <c r="SX31" i="4"/>
  <c r="SY31" i="4"/>
  <c r="SZ31" i="4"/>
  <c r="TA31" i="4"/>
  <c r="TM31" i="4" s="1"/>
  <c r="TB31" i="4"/>
  <c r="TN31" i="4" s="1"/>
  <c r="TC31" i="4"/>
  <c r="TD31" i="4"/>
  <c r="TE31" i="4"/>
  <c r="TF31" i="4"/>
  <c r="TQ31" i="4" s="1"/>
  <c r="TG31" i="4"/>
  <c r="TR31" i="4" s="1"/>
  <c r="TH31" i="4"/>
  <c r="SX20" i="4"/>
  <c r="SY20" i="4"/>
  <c r="SZ20" i="4"/>
  <c r="TA20" i="4"/>
  <c r="TM20" i="4" s="1"/>
  <c r="TB20" i="4"/>
  <c r="TN20" i="4" s="1"/>
  <c r="TC20" i="4"/>
  <c r="TD20" i="4"/>
  <c r="TE20" i="4"/>
  <c r="TF20" i="4"/>
  <c r="TQ20" i="4" s="1"/>
  <c r="TG20" i="4"/>
  <c r="TR20" i="4" s="1"/>
  <c r="TH20" i="4"/>
  <c r="CQ16" i="4"/>
  <c r="CR16" i="4"/>
  <c r="CT16" i="4"/>
  <c r="CV16" i="4"/>
  <c r="CX16" i="4"/>
  <c r="CQ15" i="4"/>
  <c r="CR15" i="4"/>
  <c r="CT15" i="4"/>
  <c r="CV15" i="4"/>
  <c r="CX15" i="4"/>
  <c r="CQ12" i="4"/>
  <c r="CR12" i="4"/>
  <c r="R12" i="4" s="1"/>
  <c r="CT12" i="4"/>
  <c r="CX12" i="4"/>
  <c r="CQ31" i="4"/>
  <c r="CR31" i="4"/>
  <c r="CT31" i="4"/>
  <c r="CV31" i="4"/>
  <c r="CX31" i="4"/>
  <c r="CQ20" i="4"/>
  <c r="CR20" i="4"/>
  <c r="CT20" i="4"/>
  <c r="CV20" i="4"/>
  <c r="CX20" i="4"/>
  <c r="G16" i="4" l="1"/>
  <c r="F16" i="4"/>
  <c r="G15" i="4"/>
  <c r="F15" i="4"/>
  <c r="G12" i="4"/>
  <c r="F12" i="4"/>
  <c r="G31" i="4"/>
  <c r="F31" i="4"/>
  <c r="G20" i="4"/>
  <c r="F20" i="4"/>
  <c r="R20" i="4"/>
  <c r="S20" i="4" s="1"/>
  <c r="R16" i="4"/>
  <c r="S16" i="4" s="1"/>
  <c r="R31" i="4"/>
  <c r="S31" i="4" s="1"/>
  <c r="R15" i="4"/>
  <c r="S15" i="4" s="1"/>
  <c r="N31" i="4"/>
  <c r="N16" i="4"/>
  <c r="N12" i="4"/>
  <c r="N20" i="4"/>
  <c r="N15" i="4"/>
  <c r="P15" i="4"/>
  <c r="Q15" i="4" s="1"/>
  <c r="P31" i="4"/>
  <c r="Q31" i="4" s="1"/>
  <c r="P20" i="4"/>
  <c r="Q20" i="4" s="1"/>
  <c r="P16" i="4"/>
  <c r="Q16" i="4" s="1"/>
  <c r="L12" i="4"/>
  <c r="J20" i="4"/>
  <c r="L20" i="4"/>
  <c r="L16" i="4"/>
  <c r="J16" i="4"/>
  <c r="J31" i="4"/>
  <c r="L31" i="4"/>
  <c r="J15" i="4"/>
  <c r="L15" i="4"/>
  <c r="J12" i="4"/>
  <c r="I16" i="4"/>
  <c r="I31" i="4"/>
  <c r="I15" i="4"/>
  <c r="I20" i="4"/>
  <c r="TO15" i="4"/>
  <c r="TS12" i="4"/>
  <c r="TS20" i="4"/>
  <c r="TO31" i="4"/>
  <c r="TS15" i="4"/>
  <c r="TO16" i="4"/>
  <c r="TS31" i="4"/>
  <c r="TO20" i="4"/>
  <c r="TS16" i="4"/>
  <c r="TO12" i="4"/>
  <c r="CU16" i="4"/>
  <c r="CY16" i="4" s="1"/>
  <c r="CU12" i="4"/>
  <c r="CY12" i="4" s="1"/>
  <c r="CU31" i="4"/>
  <c r="CY31" i="4" s="1"/>
  <c r="CU15" i="4"/>
  <c r="CY15" i="4" s="1"/>
  <c r="CU20" i="4"/>
  <c r="CY20" i="4" s="1"/>
  <c r="SU16" i="4"/>
  <c r="SV16" i="4"/>
  <c r="TJ16" i="4" s="1"/>
  <c r="SW16" i="4"/>
  <c r="TK16" i="4" s="1"/>
  <c r="SU15" i="4"/>
  <c r="SV15" i="4"/>
  <c r="TJ15" i="4" s="1"/>
  <c r="SW15" i="4"/>
  <c r="TK15" i="4" s="1"/>
  <c r="SU12" i="4"/>
  <c r="SV12" i="4"/>
  <c r="TJ12" i="4" s="1"/>
  <c r="SW12" i="4"/>
  <c r="TK12" i="4" s="1"/>
  <c r="SU31" i="4"/>
  <c r="SV31" i="4"/>
  <c r="TJ31" i="4" s="1"/>
  <c r="SW31" i="4"/>
  <c r="TK31" i="4" s="1"/>
  <c r="SU20" i="4"/>
  <c r="SV20" i="4"/>
  <c r="TJ20" i="4" s="1"/>
  <c r="SW20" i="4"/>
  <c r="TK20" i="4" s="1"/>
  <c r="ST16" i="4"/>
  <c r="ST15" i="4"/>
  <c r="ST12" i="4"/>
  <c r="ST31" i="4"/>
  <c r="ST20" i="4"/>
  <c r="H15" i="4" l="1"/>
  <c r="A15" i="4" s="1" a="1"/>
  <c r="A15" i="4" s="1"/>
  <c r="H20" i="4"/>
  <c r="A20" i="4" s="1" a="1"/>
  <c r="A20" i="4" s="1"/>
  <c r="H31" i="4"/>
  <c r="A31" i="4" s="1" a="1"/>
  <c r="A31" i="4" s="1"/>
  <c r="CZ16" i="4"/>
  <c r="K15" i="4"/>
  <c r="K12" i="4"/>
  <c r="K20" i="4"/>
  <c r="K31" i="4"/>
  <c r="CZ31" i="4"/>
  <c r="CZ20" i="4"/>
  <c r="CZ12" i="4"/>
  <c r="CZ15" i="4"/>
  <c r="DA12" i="4"/>
  <c r="O12" i="4"/>
  <c r="M12" i="4"/>
  <c r="DA16" i="4"/>
  <c r="O16" i="4"/>
  <c r="DA31" i="4"/>
  <c r="O31" i="4"/>
  <c r="DA15" i="4"/>
  <c r="O15" i="4"/>
  <c r="DA20" i="4"/>
  <c r="O20" i="4"/>
  <c r="K16" i="4"/>
  <c r="H16" i="4"/>
  <c r="A16" i="4" s="1" a="1"/>
  <c r="A16" i="4" s="1"/>
  <c r="TL16" i="4"/>
  <c r="TP16" i="4" s="1"/>
  <c r="TT16" i="4" s="1"/>
  <c r="M20" i="4"/>
  <c r="M16" i="4"/>
  <c r="TL15" i="4"/>
  <c r="TP15" i="4" s="1"/>
  <c r="TT15" i="4" s="1"/>
  <c r="M15" i="4"/>
  <c r="TL12" i="4"/>
  <c r="TP12" i="4" s="1"/>
  <c r="TT12" i="4" s="1"/>
  <c r="TL20" i="4"/>
  <c r="TP20" i="4" s="1"/>
  <c r="TT20" i="4" s="1"/>
  <c r="M31" i="4"/>
  <c r="TL31" i="4"/>
  <c r="TP31" i="4" s="1"/>
  <c r="TT31" i="4" s="1"/>
  <c r="T16" i="4" l="1"/>
  <c r="V16" i="4" s="1"/>
  <c r="T31" i="4"/>
  <c r="V31" i="4" s="1"/>
  <c r="E16" i="4"/>
  <c r="T20" i="4"/>
  <c r="V20" i="4" s="1"/>
  <c r="T15" i="4"/>
  <c r="V15" i="4" s="1"/>
  <c r="U16" i="4"/>
  <c r="U31" i="4" l="1"/>
  <c r="U20" i="4"/>
  <c r="E31" i="4"/>
  <c r="E20" i="4"/>
  <c r="E15" i="4"/>
  <c r="U15" i="4"/>
  <c r="S12" i="4" l="1"/>
  <c r="P12" i="4"/>
  <c r="I12" i="4"/>
  <c r="Q12" i="4" l="1"/>
  <c r="T12" i="4"/>
  <c r="H12" i="4" l="1"/>
  <c r="E12" i="4"/>
  <c r="V12" i="4"/>
  <c r="U12" i="4"/>
  <c r="A12" i="4" l="1" a="1"/>
  <c r="A12" i="4" s="1"/>
  <c r="A5" i="4" a="1"/>
  <c r="A5" i="4" s="1"/>
  <c r="A8" i="4" a="1"/>
  <c r="A8" i="4" s="1"/>
  <c r="A6" i="4" a="1"/>
  <c r="A6" i="4" s="1"/>
  <c r="A7" i="4" a="1"/>
  <c r="A7" i="4" s="1"/>
  <c r="A4" i="4" a="1"/>
  <c r="A4" i="4" s="1"/>
  <c r="A9" i="4" a="1"/>
  <c r="A9" i="4" s="1"/>
  <c r="A10" i="4" a="1"/>
  <c r="A10" i="4" s="1"/>
  <c r="D4" i="11" l="1"/>
  <c r="C5" i="11"/>
  <c r="D2" i="11"/>
  <c r="D3" i="11"/>
  <c r="D5" i="11"/>
  <c r="C4" i="11"/>
  <c r="C2" i="11"/>
  <c r="C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<sst xmlns="http://schemas.openxmlformats.org/spreadsheetml/2006/main" count="4030" uniqueCount="231">
  <si>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</si>
  <si>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</si>
  <si>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</si>
  <si>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</si>
  <si>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</si>
  <si>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</si>
  <si>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</si>
  <si>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</si>
  <si>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</si>
  <si>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</si>
  <si>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</si>
  <si>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</si>
  <si>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</si>
  <si>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</si>
  <si>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</si>
  <si>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</si>
  <si>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</si>
  <si>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</si>
  <si>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</si>
  <si>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</si>
  <si>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</si>
  <si>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</si>
  <si>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</si>
  <si>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</si>
  <si>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</si>
  <si>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</si>
  <si>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</si>
  <si>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</si>
  <si>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</si>
  <si>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</si>
  <si>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</si>
  <si>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</si>
  <si>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</si>
  <si>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</si>
  <si>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</si>
  <si>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</si>
  <si>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</si>
  <si>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</si>
  <si>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</si>
  <si>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</si>
  <si>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</si>
  <si>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</si>
  <si>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</si>
  <si>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</si>
  <si>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</si>
  <si>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</si>
  <si>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</si>
  <si>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</si>
  <si>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</si>
  <si>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</si>
  <si>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</si>
  <si>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</si>
  <si>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</si>
  <si>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</si>
  <si>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</si>
  <si>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</si>
  <si>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</si>
  <si>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</si>
  <si>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</si>
  <si>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</si>
  <si>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</si>
  <si>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</si>
  <si>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</si>
  <si>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 2 DD</t>
  </si>
  <si>
    <t>NAGANO, Mariko</t>
  </si>
  <si>
    <t>BONHAM, Maja</t>
  </si>
  <si>
    <t>PEDERSEN, Mitchel</t>
  </si>
  <si>
    <t>PHANEUF, Zoe</t>
  </si>
  <si>
    <t>ZUREK, Nolan</t>
  </si>
  <si>
    <t>KARWACKI, Jordan</t>
  </si>
  <si>
    <t>Worlds Eligible</t>
  </si>
  <si>
    <t>DODD, Gavin</t>
  </si>
  <si>
    <t>BODNAR, Cassidy</t>
  </si>
  <si>
    <t>PARHAR, Jasmine</t>
  </si>
  <si>
    <t>LEVASSEUR, Nathan</t>
  </si>
  <si>
    <t>METHERAL, Hannah</t>
  </si>
  <si>
    <t>HOWELL, Kayla</t>
  </si>
  <si>
    <t>DONG, Helen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</si>
  <si>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</si>
  <si>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</si>
  <si>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</si>
  <si>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</si>
  <si>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</si>
  <si>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</si>
  <si>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</si>
  <si>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</si>
  <si>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</si>
  <si>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</si>
  <si>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</si>
  <si>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</si>
  <si>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</si>
  <si>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</si>
  <si>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</si>
  <si>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</si>
  <si>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</si>
  <si>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</si>
  <si>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</si>
  <si>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</si>
  <si>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</si>
  <si>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</si>
  <si>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</si>
  <si>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</si>
  <si>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THOMPSON, Justin</t>
  </si>
  <si>
    <t>DYKMAN, Matvey</t>
  </si>
  <si>
    <t>BOLDIZAR, Samson</t>
  </si>
  <si>
    <t>NEUFELD, Simon</t>
  </si>
  <si>
    <t>CLOUTIER, Étienne</t>
  </si>
  <si>
    <t>THOMPSON, Abby</t>
  </si>
  <si>
    <t>MEYER, Jeremy</t>
  </si>
  <si>
    <t>NL</t>
  </si>
  <si>
    <t>EVSTIGNEEV, Gleb</t>
  </si>
  <si>
    <t>BONNE, Rielle</t>
  </si>
  <si>
    <t>STANNARD, Adam</t>
  </si>
  <si>
    <t>MALEK, Philo</t>
  </si>
  <si>
    <t>BOWDITCH, Courtney</t>
  </si>
  <si>
    <t>SCHOLES, Hannah</t>
  </si>
  <si>
    <t>MB</t>
  </si>
  <si>
    <t>KLASSEN, Isaiah</t>
  </si>
  <si>
    <t>2022 3rd Domestic Trial</t>
  </si>
  <si>
    <t>BIANCHET, Anthony</t>
  </si>
  <si>
    <t>IBACH, Sam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</si>
  <si>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</si>
  <si>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</si>
  <si>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</si>
  <si>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</si>
  <si>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</si>
  <si>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</si>
  <si>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</si>
  <si>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</si>
  <si>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</si>
  <si>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COLLINSON, Brody</t>
  </si>
  <si>
    <t>DON, Alex</t>
  </si>
  <si>
    <t>GORDENKO-SADEVICH, Dennis</t>
  </si>
  <si>
    <t>SMITH, Haiden</t>
  </si>
  <si>
    <t>MIMEAULT, Thomas</t>
  </si>
  <si>
    <t>THOMPSON, Derek</t>
  </si>
  <si>
    <t>FARNSWORTH, Brent</t>
  </si>
  <si>
    <t>MALLAIS, Rylan</t>
  </si>
  <si>
    <t>GIESBRECHT, Caleb</t>
  </si>
  <si>
    <t>KRAUSHAR, Sam</t>
  </si>
  <si>
    <t>KOOMAN, Spencer</t>
  </si>
  <si>
    <t>NOSSAK, Sophie</t>
  </si>
  <si>
    <t>PINNOCK, Liana</t>
  </si>
  <si>
    <t>PROBE, Celia</t>
  </si>
  <si>
    <t>KOTKAS, Katarina</t>
  </si>
  <si>
    <t>BECKETT, Lindsey</t>
  </si>
  <si>
    <t>HOUGHTON, Kezia</t>
  </si>
  <si>
    <t>DION, Amélia</t>
  </si>
  <si>
    <t>PEPPER, Nix</t>
  </si>
  <si>
    <t>MCINTOSH, Cyena</t>
  </si>
  <si>
    <t>BECKETT, Aleisha</t>
  </si>
  <si>
    <t>WAX, Sophie</t>
  </si>
  <si>
    <t>RABIE, Zayden</t>
  </si>
  <si>
    <t>MACDONALD, Connor</t>
  </si>
  <si>
    <t>MOORE, Riley</t>
  </si>
  <si>
    <t>COUTURE, Joey</t>
  </si>
  <si>
    <t>MILINKOVIC, Julianna</t>
  </si>
  <si>
    <t>BASTIEN, Rose</t>
  </si>
  <si>
    <t>PROULX, Kegan</t>
  </si>
  <si>
    <t>MATHIEU, Jean</t>
  </si>
  <si>
    <t>PINSK, Benjamin</t>
  </si>
  <si>
    <t>LIVESEY, Ronan</t>
  </si>
  <si>
    <t>KOCHYLEMA, Jacob</t>
  </si>
  <si>
    <t>ANGST, Caelyn</t>
  </si>
  <si>
    <t>LEBLANC, Lauren</t>
  </si>
  <si>
    <t>GROVES, Chelsea</t>
  </si>
  <si>
    <t>PEPPER, Emily</t>
  </si>
  <si>
    <t>CHEW, Keara</t>
  </si>
  <si>
    <t>MOUNTAIN, Dani</t>
  </si>
  <si>
    <t>Best
Final/3rd Best Prelim</t>
  </si>
  <si>
    <t>Optional</t>
  </si>
  <si>
    <t>2023 World Cup AZE (Feb 19)</t>
  </si>
  <si>
    <t>VIAU, Nathan</t>
  </si>
  <si>
    <t>DUCHESNE, Livia</t>
  </si>
  <si>
    <t>FLOYD, Anna</t>
  </si>
  <si>
    <t>2023 Elite Canada</t>
  </si>
  <si>
    <t>BOISSEAU, Mathilde</t>
  </si>
  <si>
    <t>GADSBY, Blythe</t>
  </si>
  <si>
    <t>TOSH, Megan</t>
  </si>
  <si>
    <t>HIGHSTEAD, Declan</t>
  </si>
  <si>
    <t>GAGNÉ, Julien</t>
  </si>
  <si>
    <t>MERCIER, Loïc</t>
  </si>
  <si>
    <t>SUSKO, Matthew</t>
  </si>
  <si>
    <t>ISAAC, Noah</t>
  </si>
  <si>
    <t>PEREIRA, Samuel</t>
  </si>
  <si>
    <t>JACKSON, Claire</t>
  </si>
  <si>
    <t>OLSEN, Brooklyn</t>
  </si>
  <si>
    <t>ADJEMIAN, Alexan</t>
  </si>
  <si>
    <t>ROY, Anne-Jolie</t>
  </si>
  <si>
    <t>JAMES, Roshni</t>
  </si>
  <si>
    <t>MATTHEWS, Jared</t>
  </si>
  <si>
    <t>WYGERIA, Liam</t>
  </si>
  <si>
    <t>GANDZA, Vince</t>
  </si>
  <si>
    <t>BERKENBOSCH, Bence</t>
  </si>
  <si>
    <t>PIPKO, Halle</t>
  </si>
  <si>
    <t>CHRISTENSEN, Destiny</t>
  </si>
  <si>
    <t>RYGA, Ruby</t>
  </si>
  <si>
    <t>2023 Pan Am Championships (May 14)</t>
  </si>
  <si>
    <t>2023 Pan Am Club Championships (May 14)</t>
  </si>
  <si>
    <t>2023 World Cup POR 1 (July 2)</t>
  </si>
  <si>
    <t>2023 World Cup POR 2 (July 8)</t>
  </si>
  <si>
    <t>2023 Nationals</t>
  </si>
  <si>
    <t>FROHNSDORF, Mia</t>
  </si>
  <si>
    <t>ÉTHIER, William</t>
  </si>
  <si>
    <t>BAIR, Xavier</t>
  </si>
  <si>
    <t>NEVALAINEN, Cole</t>
  </si>
  <si>
    <t>DUBUC, Samuel</t>
  </si>
  <si>
    <t>FRITZ, Erik</t>
  </si>
  <si>
    <t>NOVOSOL, Draven</t>
  </si>
  <si>
    <t>CANUEL, Victor</t>
  </si>
  <si>
    <t>WHITE, Ashton</t>
  </si>
  <si>
    <t>KURSOVA, Anastasia</t>
  </si>
  <si>
    <t>BERGERON, Ella</t>
  </si>
  <si>
    <t>JURCIC, Ariana</t>
  </si>
  <si>
    <t>MOORE, Sara</t>
  </si>
  <si>
    <t>NB</t>
  </si>
  <si>
    <t>DAVIS, Eric</t>
  </si>
  <si>
    <t>KENNEDY, Benjamin</t>
  </si>
  <si>
    <t>NOSSACK, Sophie</t>
  </si>
  <si>
    <t>MAILLOUX, Ashley</t>
  </si>
  <si>
    <t>CECCACCI, Jacqueline</t>
  </si>
  <si>
    <t>NS</t>
  </si>
  <si>
    <t>BROWNELL, Abigael</t>
  </si>
  <si>
    <t>ULMER, Lily-ann</t>
  </si>
  <si>
    <t>THÉORET, Élia</t>
  </si>
  <si>
    <t>HOUGHTON, Hope</t>
  </si>
  <si>
    <t>MILNE, Katrien</t>
  </si>
  <si>
    <t>NEWMAN, Ava</t>
  </si>
  <si>
    <t>BOURDAGES, Noémie</t>
  </si>
  <si>
    <t>2023 World Cup USA</t>
  </si>
  <si>
    <t>2023 World Cup USA (Aug 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</si>
</sst>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78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9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10" fillId="8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29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32</v>
      </c>
      <c r="B1" t="s">
        <v>1</v>
      </c>
      <c r="C1" t="s">
        <v>34</v>
      </c>
      <c r="D1" s="36" t="s">
        <v>9</v>
      </c>
    </row>
    <row r="2" spans="1:6" x14ac:dyDescent="0.2">
      <c r="A2" s="6" t="s">
        <v>33</v>
      </c>
      <c r="B2" s="6">
        <v>1</v>
      </c>
      <c r="C2" s="6" t="str">
        <f>IF(B2&gt;MAX('TRA-M'!A:A),"",INDEX('TRA-M'!B:B,MATCH(B2,'TRA-M'!A:A,0)))</f>
        <v>DODD, Gavin</v>
      </c>
      <c r="D2" s="14" t="str">
        <f>IF(B2&gt;MAX('TRA-M'!A:A),"",INDEX('TRA-M'!H:H,MATCH(B2,'TRA-M'!A:A,0)))</f>
        <v>National Team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CLOUTIER, Étienne</v>
      </c>
      <c r="D3" s="14" t="str">
        <f>IF(B3&gt;MAX('TRA-M'!A:A),"",INDEX('TRA-M'!H:H,MATCH(B3,'TRA-M'!A:A,0)))</f>
        <v>National Team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ADJEMIAN, Alexan</v>
      </c>
      <c r="D4" s="14" t="str">
        <f>IF(B4&gt;MAX('TRA-M'!A:A),"",INDEX('TRA-M'!H:H,MATCH(B4,'TRA-M'!A:A,0)))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EVSTIGNEEV, Gleb</v>
      </c>
      <c r="D5" s="14" t="str">
        <f>IF(B5&gt;MAX('TRA-M'!A:A),"",INDEX('TRA-M'!H:H,MATCH(B5,'TRA-M'!A:A,0)))</f>
        <v>National Team</v>
      </c>
    </row>
    <row r="6" spans="1:6" x14ac:dyDescent="0.2">
      <c r="A6" s="7" t="s">
        <v>36</v>
      </c>
      <c r="B6" s="7">
        <v>1</v>
      </c>
      <c r="C6" s="7" t="str">
        <f>IF(B2&gt;MAX('TRA-W'!A:A),"",INDEX('TRA-W'!B:B,MATCH(B2,'TRA-W'!A:A,0)))</f>
        <v>BONNE, Rielle</v>
      </c>
      <c r="D6" s="13" t="str">
        <f>IF(B2&gt;MAX('TRA-W'!A:A),"",INDEX('TRA-W'!H:H,MATCH(B2,'TRA-W'!A:A,0)))</f>
        <v>National Team</v>
      </c>
    </row>
    <row r="7" spans="1:6" x14ac:dyDescent="0.2">
      <c r="A7" s="7"/>
      <c r="B7" s="7">
        <v>2</v>
      </c>
      <c r="C7" s="7" t="str">
        <f>IF(B3&gt;MAX('TRA-W'!A:A),"",INDEX('TRA-W'!B:B,MATCH(B3,'TRA-W'!A:A,0)))</f>
        <v>ROY, Anne-Jolie</v>
      </c>
      <c r="D7" s="13" t="str">
        <f>IF(B3&gt;MAX('TRA-W'!A:A),"",INDEX('TRA-W'!H:H,MATCH(B3,'TRA-W'!A:A,0)))</f>
        <v>National Team</v>
      </c>
    </row>
    <row r="8" spans="1:6" x14ac:dyDescent="0.2">
      <c r="A8" s="7"/>
      <c r="B8" s="7">
        <v>3</v>
      </c>
      <c r="C8" s="7" t="str">
        <f>IF(B4&gt;MAX('TRA-W'!A:A),"",INDEX('TRA-W'!B:B,MATCH(B4,'TRA-W'!A:A,0)))</f>
        <v>BONHAM, Maja</v>
      </c>
      <c r="D8" s="13" t="str">
        <f>IF(B4&gt;MAX('TRA-W'!A:A),"",INDEX('TRA-W'!H:H,MATCH(B4,'TRA-W'!A:A,0)))</f>
        <v>National Team</v>
      </c>
    </row>
    <row r="9" spans="1:6" x14ac:dyDescent="0.2">
      <c r="A9" s="7"/>
      <c r="B9" s="7">
        <v>4</v>
      </c>
      <c r="C9" s="7" t="str">
        <f>IF(B5&gt;MAX('TRA-W'!A:A),"",INDEX('TRA-W'!B:B,MATCH(B5,'TRA-W'!A:A,0)))</f>
        <v>JAMES, Roshni</v>
      </c>
      <c r="D9" s="13" t="str">
        <f>IF(B5&gt;MAX('TRA-W'!A:A),"",INDEX('TRA-W'!H:H,MATCH(B5,'TRA-W'!A:A,0)))</f>
        <v>National Team</v>
      </c>
    </row>
    <row r="10" spans="1:6" x14ac:dyDescent="0.2">
      <c r="A10" s="6" t="s">
        <v>37</v>
      </c>
      <c r="B10" s="6">
        <v>1</v>
      </c>
      <c r="C10" s="6" t="str">
        <f>IF(B2&gt;MAX('TUM-M'!A:A),"",INDEX('TUM-M'!B:B,MATCH(B2,'TUM-M'!A:A,0)))</f>
        <v>THOMPSON, Justin</v>
      </c>
      <c r="D10" s="14" t="str">
        <f>IF(B2&gt;MAX('TUM-M'!A:A),"",INDEX('TUM-M'!H:H,MATCH(B2,'TUM-M'!A:A,0)))</f>
        <v>National Team</v>
      </c>
    </row>
    <row r="11" spans="1:6" x14ac:dyDescent="0.2">
      <c r="A11" s="6"/>
      <c r="B11" s="6">
        <v>2</v>
      </c>
      <c r="C11" s="6" t="str">
        <f>IF(B3&gt;MAX('TUM-M'!A:A),"",INDEX('TUM-M'!B:B,MATCH(B3,'TUM-M'!A:A,0)))</f>
        <v>MATTHEWS, Jared</v>
      </c>
      <c r="D11" s="14" t="str">
        <f>IF(B3&gt;MAX('TUM-M'!A:A),"",INDEX('TUM-M'!H:H,MATCH(B3,'TUM-M'!A:A,0)))</f>
        <v>National Team</v>
      </c>
    </row>
    <row r="12" spans="1:6" x14ac:dyDescent="0.2">
      <c r="A12" s="6"/>
      <c r="B12" s="6">
        <v>3</v>
      </c>
      <c r="C12" s="6" t="str">
        <f>IF(B4&gt;MAX('TUM-M'!A:A),"",INDEX('TUM-M'!B:B,MATCH(B4,'TUM-M'!A:A,0)))</f>
        <v>PEDERSEN, Mitchel</v>
      </c>
      <c r="D12" s="14" t="str">
        <f>IF(B4&gt;MAX('TUM-M'!A:A),"",INDEX('TUM-M'!H:H,MATCH(B4,'TUM-M'!A:A,0)))</f>
        <v>National Team</v>
      </c>
    </row>
    <row r="13" spans="1:6" x14ac:dyDescent="0.2">
      <c r="A13" s="6"/>
      <c r="B13" s="6">
        <v>4</v>
      </c>
      <c r="C13" s="6" t="str">
        <f>IF(B5&gt;MAX('TUM-M'!A:A),"",INDEX('TUM-M'!B:B,MATCH(B5,'TUM-M'!A:A,0)))</f>
        <v>NEUFELD, Simon</v>
      </c>
      <c r="D13" s="14" t="str">
        <f>IF(B5&gt;MAX('TUM-M'!A:A),"",INDEX('TUM-M'!H:H,MATCH(B5,'TUM-M'!A:A,0)))</f>
        <v>National Team</v>
      </c>
    </row>
    <row r="14" spans="1:6" x14ac:dyDescent="0.2">
      <c r="A14" s="7" t="s">
        <v>38</v>
      </c>
      <c r="B14" s="7">
        <v>1</v>
      </c>
      <c r="C14" s="7" t="str">
        <f>IF(B2&gt;MAX('TUM-W'!A:A),"",INDEX('TUM-W'!B:B,MATCH(B2,'TUM-W'!A:A,0)))</f>
        <v>PILLINGER, Taylor</v>
      </c>
      <c r="D14" s="13" t="str">
        <f>IF(B2&gt;MAX('TUM-W'!A:A),"",INDEX('TUM-W'!H:H,MATCH(B2,'TUM-W'!A:A,0)))</f>
        <v>National Team</v>
      </c>
    </row>
    <row r="15" spans="1:6" x14ac:dyDescent="0.2">
      <c r="A15" s="7"/>
      <c r="B15" s="7">
        <v>2</v>
      </c>
      <c r="C15" s="7" t="str">
        <f>IF(B3&gt;MAX('TUM-W'!A:A),"",INDEX('TUM-W'!B:B,MATCH(B3,'TUM-W'!A:A,0)))</f>
        <v>THOMPSON, Abby</v>
      </c>
      <c r="D15" s="13" t="str">
        <f>IF(B3&gt;MAX('TUM-W'!A:A),"",INDEX('TUM-W'!H:H,MATCH(B3,'TUM-W'!A:A,0)))</f>
        <v>National Team</v>
      </c>
    </row>
    <row r="16" spans="1:6" x14ac:dyDescent="0.2">
      <c r="A16" s="7"/>
      <c r="B16" s="7">
        <v>3</v>
      </c>
      <c r="C16" s="7" t="str">
        <f>IF(B4&gt;MAX('TUM-W'!A:A),"",INDEX('TUM-W'!B:B,MATCH(B4,'TUM-W'!A:A,0)))</f>
        <v>IBACH, Sam</v>
      </c>
      <c r="D16" s="13" t="str">
        <f>IF(B4&gt;MAX('TUM-W'!A:A),"",INDEX('TUM-W'!H:H,MATCH(B4,'TUM-W'!A:A,0)))</f>
        <v>National Team</v>
      </c>
    </row>
    <row r="17" spans="1:5" x14ac:dyDescent="0.2">
      <c r="A17" s="7"/>
      <c r="B17" s="7">
        <v>4</v>
      </c>
      <c r="C17" s="7" t="str">
        <f>IF(B5&gt;MAX('TUM-W'!A:A),"",INDEX('TUM-W'!B:B,MATCH(B5,'TUM-W'!A:A,0)))</f>
        <v>JACKSON, Claire</v>
      </c>
      <c r="D17" s="13" t="str">
        <f>IF(B5&gt;MAX('TUM-W'!A:A),"",INDEX('TUM-W'!H:H,MATCH(B5,'TUM-W'!A:A,0)))</f>
        <v>National Team</v>
      </c>
    </row>
    <row r="18" spans="1:5" x14ac:dyDescent="0.2">
      <c r="A18" s="6" t="s">
        <v>39</v>
      </c>
      <c r="B18" s="6">
        <v>1</v>
      </c>
      <c r="C18" s="6" t="str">
        <f>IF(B2&gt;MAX('DMT-M'!A:A),"",INDEX('DMT-M'!B:B,MATCH(B2,'DMT-M'!A:A,0)))</f>
        <v>DODD, Gavin</v>
      </c>
      <c r="D18" s="14" t="str">
        <f>IF(B2&gt;MAX('DMT-M'!A:A),"",INDEX('DMT-M'!H:H,MATCH(B2,'DMT-M'!A:A,0)))</f>
        <v>National Team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LUPISH, Kieran</v>
      </c>
      <c r="D19" s="14" t="str">
        <f>IF(B3&gt;MAX('DMT-M'!A:A),"",INDEX('DMT-M'!H:H,MATCH(B3,'DMT-M'!A:A,0)))</f>
        <v>National Team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ZUREK, Nolan</v>
      </c>
      <c r="D20" s="14" t="str">
        <f>IF(B4&gt;MAX('DMT-M'!A:A),"",INDEX('DMT-M'!H:H,MATCH(B4,'DMT-M'!A:A,0)))</f>
        <v>National Team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MEYER, Jeremy</v>
      </c>
      <c r="D21" s="14" t="str">
        <f>IF(B5&gt;MAX('DMT-M'!A:A),"",INDEX('DMT-M'!H:H,MATCH(B5,'DMT-M'!A:A,0)))</f>
        <v>National Team</v>
      </c>
    </row>
    <row r="22" spans="1:5" x14ac:dyDescent="0.2">
      <c r="A22" s="7" t="s">
        <v>40</v>
      </c>
      <c r="B22" s="7">
        <v>1</v>
      </c>
      <c r="C22" s="7" t="str">
        <f>IF(B2&gt;MAX('DMT-W'!A:A),"",INDEX('DMT-W'!B:B,MATCH(B2,'DMT-W'!A:A,0)))</f>
        <v>METHERAL, Hannah</v>
      </c>
      <c r="D22" s="13" t="str">
        <f>IF(B2&gt;MAX('DMT-W'!A:A),"",INDEX('DMT-W'!H:H,MATCH(B2,'DMT-W'!A:A,0)))</f>
        <v>National Team</v>
      </c>
    </row>
    <row r="23" spans="1:5" x14ac:dyDescent="0.2">
      <c r="A23" s="7"/>
      <c r="B23" s="7">
        <v>2</v>
      </c>
      <c r="C23" s="7" t="str">
        <f>IF(B3&gt;MAX('DMT-W'!A:A),"",INDEX('DMT-W'!B:B,MATCH(B3,'DMT-W'!A:A,0)))</f>
        <v>PHANEUF, Zoe</v>
      </c>
      <c r="D23" s="13" t="str">
        <f>IF(B3&gt;MAX('DMT-W'!A:A),"",INDEX('DMT-W'!H:H,MATCH(B3,'DMT-W'!A:A,0)))</f>
        <v>National Team</v>
      </c>
    </row>
    <row r="24" spans="1:5" x14ac:dyDescent="0.2">
      <c r="A24" s="7"/>
      <c r="B24" s="7">
        <v>3</v>
      </c>
      <c r="C24" s="7" t="str">
        <f>IF(B4&gt;MAX('DMT-W'!A:A),"",INDEX('DMT-W'!B:B,MATCH(B4,'DMT-W'!A:A,0)))</f>
        <v>HOWELL, Kayla</v>
      </c>
      <c r="D24" s="13" t="str">
        <f>IF(B4&gt;MAX('DMT-W'!A:A),"",INDEX('DMT-W'!H:H,MATCH(B4,'DMT-W'!A:A,0)))</f>
        <v>National Team</v>
      </c>
    </row>
    <row r="25" spans="1:5" x14ac:dyDescent="0.2">
      <c r="A25" s="7"/>
      <c r="B25" s="7">
        <v>4</v>
      </c>
      <c r="C25" s="7" t="str">
        <f>IF(B5&gt;MAX('DMT-W'!A:A),"",INDEX('DMT-W'!B:B,MATCH(B5,'DMT-W'!A:A,0)))</f>
        <v>DION, Amélia</v>
      </c>
      <c r="D25" s="13" t="str">
        <f>IF(B5&gt;MAX('DMT-W'!A:A),"",INDEX('DMT-W'!H:H,MATCH(B5,'DMT-W'!A:A,0)))</f>
        <v>National Team</v>
      </c>
    </row>
    <row r="26" spans="1:5" x14ac:dyDescent="0.2">
      <c r="D26" s="36"/>
    </row>
    <row r="27" spans="1:5" x14ac:dyDescent="0.2">
      <c r="B27" t="s">
        <v>30</v>
      </c>
    </row>
    <row r="28" spans="1:5" x14ac:dyDescent="0.2">
      <c r="B28" t="s">
        <v>28</v>
      </c>
    </row>
    <row r="29" spans="1:5" x14ac:dyDescent="0.2">
      <c r="B29" t="s">
        <v>29</v>
      </c>
    </row>
    <row r="30" spans="1:5" x14ac:dyDescent="0.2">
      <c r="B30" s="12" t="s">
        <v>51</v>
      </c>
      <c r="D30" t="s">
        <v>49</v>
      </c>
    </row>
    <row r="31" spans="1:5" x14ac:dyDescent="0.2">
      <c r="B31" s="12" t="s">
        <v>58</v>
      </c>
      <c r="D31" t="s">
        <v>49</v>
      </c>
      <c r="E31" t="s">
        <v>49</v>
      </c>
    </row>
    <row r="32" spans="1:5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4">
        <v>45151</v>
      </c>
      <c r="C34" s="64"/>
    </row>
    <row r="35" spans="1:3" x14ac:dyDescent="0.2">
      <c r="B35" t="s">
        <v>229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D2:D25">
    <cfRule type="containsText" dxfId="428" priority="1" operator="containsText" text="No DD">
      <formula>NOT(ISERROR(SEARCH("No DD",D2)))</formula>
    </cfRule>
    <cfRule type="containsText" dxfId="427" priority="4" operator="containsText" text="Merit">
      <formula>NOT(ISERROR(SEARCH("Merit",D2)))</formula>
    </cfRule>
    <cfRule type="containsText" dxfId="426" priority="5" operator="containsText" text="Excellence">
      <formula>NOT(ISERROR(SEARCH("Excellence",D2)))</formula>
    </cfRule>
    <cfRule type="containsText" dxfId="425" priority="6" operator="containsText" text="Worlds Team">
      <formula>NOT(ISERROR(SEARCH("Worlds Team",D2)))</formula>
    </cfRule>
    <cfRule type="containsText" dxfId="424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"Select,TRA-M,TRA-W,SYN-M,SYN-W,TUM-M,TUM-W,DMT-M,DMT-W"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T64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7.6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customWidth="1"/>
    <col min="18" max="18" width="14.6640625" customWidth="1"/>
    <col min="19" max="19" width="27" customWidth="1"/>
    <col min="20" max="20" width="24.6640625" customWidth="1"/>
    <col min="21" max="21" width="13" customWidth="1"/>
    <col min="22" max="22" width="28" customWidth="1"/>
    <col min="23" max="38" width="10.83203125" hidden="1" customWidth="1"/>
    <col min="39" max="49" width="10.83203125" style="36" customWidth="1"/>
    <col min="50" max="65" width="10.83203125" hidden="1" customWidth="1"/>
    <col min="66" max="76" width="10.83203125" style="36" customWidth="1"/>
    <col min="77" max="92" width="10.83203125" hidden="1" customWidth="1"/>
    <col min="93" max="103" width="10.83203125" style="36" customWidth="1"/>
    <col min="104" max="105" width="12.83203125" style="36" customWidth="1"/>
    <col min="106" max="125" width="10.83203125" hidden="1" customWidth="1"/>
    <col min="126" max="138" width="10.83203125" customWidth="1"/>
    <col min="139" max="139" width="10.83203125" style="36" customWidth="1"/>
    <col min="140" max="159" width="10.83203125" hidden="1" customWidth="1"/>
    <col min="160" max="172" width="10.83203125" customWidth="1"/>
    <col min="173" max="173" width="10.83203125" style="36" customWidth="1"/>
    <col min="174" max="206" width="10.83203125" hidden="1" customWidth="1"/>
    <col min="207" max="207" width="10.83203125" style="36" hidden="1" customWidth="1"/>
    <col min="208" max="240" width="10.83203125" hidden="1" customWidth="1"/>
    <col min="241" max="241" width="10.83203125" style="36" hidden="1" customWidth="1"/>
    <col min="242" max="274" width="10.83203125" hidden="1" customWidth="1"/>
    <col min="275" max="275" width="10.83203125" style="36" hidden="1" customWidth="1"/>
    <col min="276" max="540" width="10.83203125" hidden="1" customWidth="1"/>
  </cols>
  <sheetData>
    <row r="1" spans="1:540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1" t="s">
        <v>8</v>
      </c>
      <c r="H1" s="71" t="s">
        <v>9</v>
      </c>
      <c r="I1" s="71" t="s">
        <v>70</v>
      </c>
      <c r="J1" s="72" t="s">
        <v>78</v>
      </c>
      <c r="K1" s="70" t="s">
        <v>25</v>
      </c>
      <c r="L1" s="72" t="s">
        <v>79</v>
      </c>
      <c r="M1" s="70" t="s">
        <v>25</v>
      </c>
      <c r="N1" s="72" t="s">
        <v>169</v>
      </c>
      <c r="O1" s="70" t="s">
        <v>25</v>
      </c>
      <c r="P1" s="70" t="s">
        <v>80</v>
      </c>
      <c r="Q1" s="70" t="s">
        <v>25</v>
      </c>
      <c r="R1" s="72" t="s">
        <v>81</v>
      </c>
      <c r="S1" s="70" t="s">
        <v>25</v>
      </c>
      <c r="T1" s="73" t="s">
        <v>11</v>
      </c>
      <c r="U1" s="70" t="s">
        <v>26</v>
      </c>
      <c r="V1" s="70" t="s">
        <v>25</v>
      </c>
      <c r="W1" s="66" t="s">
        <v>118</v>
      </c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175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6" t="s">
        <v>201</v>
      </c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9" t="s">
        <v>11</v>
      </c>
      <c r="DA1" s="69"/>
      <c r="DB1" s="66" t="s">
        <v>128</v>
      </c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7" t="s">
        <v>198</v>
      </c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7"/>
      <c r="FM1" s="67"/>
      <c r="FN1" s="67"/>
      <c r="FO1" s="67"/>
      <c r="FP1" s="67"/>
      <c r="FQ1" s="67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7"/>
      <c r="JQ1" s="67"/>
      <c r="JR1" s="67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67"/>
      <c r="KV1" s="67"/>
      <c r="KW1" s="67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7"/>
      <c r="OW1" s="67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  <c r="RH1" s="66"/>
      <c r="RI1" s="66"/>
      <c r="RJ1" s="66"/>
      <c r="RK1" s="66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6" t="s">
        <v>56</v>
      </c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</row>
    <row r="2" spans="1:540" x14ac:dyDescent="0.2">
      <c r="A2" s="71"/>
      <c r="B2" s="71"/>
      <c r="C2" s="71"/>
      <c r="D2" s="71"/>
      <c r="E2" s="71"/>
      <c r="F2" s="74"/>
      <c r="G2" s="71"/>
      <c r="H2" s="71"/>
      <c r="I2" s="71"/>
      <c r="J2" s="72"/>
      <c r="K2" s="70"/>
      <c r="L2" s="72"/>
      <c r="M2" s="70"/>
      <c r="N2" s="72"/>
      <c r="O2" s="70"/>
      <c r="P2" s="70"/>
      <c r="Q2" s="70"/>
      <c r="R2" s="72"/>
      <c r="S2" s="70"/>
      <c r="T2" s="73"/>
      <c r="U2" s="70"/>
      <c r="V2" s="70"/>
      <c r="W2" s="68" t="s">
        <v>16</v>
      </c>
      <c r="X2" s="68"/>
      <c r="Y2" s="68"/>
      <c r="Z2" s="68"/>
      <c r="AA2" s="68"/>
      <c r="AB2" s="68" t="s">
        <v>17</v>
      </c>
      <c r="AC2" s="68"/>
      <c r="AD2" s="68"/>
      <c r="AE2" s="68"/>
      <c r="AF2" s="68"/>
      <c r="AG2" s="68" t="s">
        <v>20</v>
      </c>
      <c r="AH2" s="68"/>
      <c r="AI2" s="68"/>
      <c r="AJ2" s="68"/>
      <c r="AK2" s="68"/>
      <c r="AL2" s="14"/>
      <c r="AM2" s="14" t="s">
        <v>82</v>
      </c>
      <c r="AN2" s="14" t="s">
        <v>83</v>
      </c>
      <c r="AO2" s="14" t="s">
        <v>18</v>
      </c>
      <c r="AP2" s="14" t="s">
        <v>63</v>
      </c>
      <c r="AQ2" s="14" t="s">
        <v>84</v>
      </c>
      <c r="AR2" s="14" t="s">
        <v>19</v>
      </c>
      <c r="AS2" s="14" t="s">
        <v>21</v>
      </c>
      <c r="AT2" s="14" t="s">
        <v>85</v>
      </c>
      <c r="AU2" s="14" t="s">
        <v>86</v>
      </c>
      <c r="AV2" s="14" t="s">
        <v>20</v>
      </c>
      <c r="AW2" s="14" t="s">
        <v>15</v>
      </c>
      <c r="AX2" s="65" t="s">
        <v>16</v>
      </c>
      <c r="AY2" s="65"/>
      <c r="AZ2" s="65"/>
      <c r="BA2" s="65"/>
      <c r="BB2" s="65"/>
      <c r="BC2" s="65" t="s">
        <v>17</v>
      </c>
      <c r="BD2" s="65"/>
      <c r="BE2" s="65"/>
      <c r="BF2" s="65"/>
      <c r="BG2" s="65"/>
      <c r="BH2" s="65" t="s">
        <v>20</v>
      </c>
      <c r="BI2" s="65"/>
      <c r="BJ2" s="65"/>
      <c r="BK2" s="65"/>
      <c r="BL2" s="65"/>
      <c r="BM2" s="13"/>
      <c r="BN2" s="13" t="s">
        <v>82</v>
      </c>
      <c r="BO2" s="13" t="s">
        <v>83</v>
      </c>
      <c r="BP2" s="13" t="s">
        <v>18</v>
      </c>
      <c r="BQ2" s="13" t="s">
        <v>63</v>
      </c>
      <c r="BR2" s="13" t="s">
        <v>84</v>
      </c>
      <c r="BS2" s="13" t="s">
        <v>19</v>
      </c>
      <c r="BT2" s="13" t="s">
        <v>21</v>
      </c>
      <c r="BU2" s="13" t="s">
        <v>85</v>
      </c>
      <c r="BV2" s="13" t="s">
        <v>86</v>
      </c>
      <c r="BW2" s="13" t="s">
        <v>20</v>
      </c>
      <c r="BX2" s="13" t="s">
        <v>15</v>
      </c>
      <c r="BY2" s="68" t="s">
        <v>16</v>
      </c>
      <c r="BZ2" s="68"/>
      <c r="CA2" s="68"/>
      <c r="CB2" s="68"/>
      <c r="CC2" s="68"/>
      <c r="CD2" s="68" t="s">
        <v>17</v>
      </c>
      <c r="CE2" s="68"/>
      <c r="CF2" s="68"/>
      <c r="CG2" s="68"/>
      <c r="CH2" s="68"/>
      <c r="CI2" s="68" t="s">
        <v>20</v>
      </c>
      <c r="CJ2" s="68"/>
      <c r="CK2" s="68"/>
      <c r="CL2" s="68"/>
      <c r="CM2" s="68"/>
      <c r="CN2" s="14"/>
      <c r="CO2" s="14" t="s">
        <v>82</v>
      </c>
      <c r="CP2" s="14" t="s">
        <v>83</v>
      </c>
      <c r="CQ2" s="14" t="s">
        <v>18</v>
      </c>
      <c r="CR2" s="14" t="s">
        <v>63</v>
      </c>
      <c r="CS2" s="14" t="s">
        <v>84</v>
      </c>
      <c r="CT2" s="14" t="s">
        <v>19</v>
      </c>
      <c r="CU2" s="14" t="s">
        <v>21</v>
      </c>
      <c r="CV2" s="14" t="s">
        <v>85</v>
      </c>
      <c r="CW2" s="14" t="s">
        <v>86</v>
      </c>
      <c r="CX2" s="14" t="s">
        <v>20</v>
      </c>
      <c r="CY2" s="14" t="s">
        <v>15</v>
      </c>
      <c r="CZ2" s="49" t="s">
        <v>170</v>
      </c>
      <c r="DA2" s="49" t="s">
        <v>20</v>
      </c>
      <c r="DB2" s="68" t="s">
        <v>16</v>
      </c>
      <c r="DC2" s="68"/>
      <c r="DD2" s="68"/>
      <c r="DE2" s="68"/>
      <c r="DF2" s="68"/>
      <c r="DG2" s="68" t="s">
        <v>17</v>
      </c>
      <c r="DH2" s="68"/>
      <c r="DI2" s="68"/>
      <c r="DJ2" s="68"/>
      <c r="DK2" s="68"/>
      <c r="DL2" s="68" t="s">
        <v>87</v>
      </c>
      <c r="DM2" s="68"/>
      <c r="DN2" s="68"/>
      <c r="DO2" s="68"/>
      <c r="DP2" s="68"/>
      <c r="DQ2" s="68" t="s">
        <v>20</v>
      </c>
      <c r="DR2" s="68"/>
      <c r="DS2" s="68"/>
      <c r="DT2" s="68"/>
      <c r="DU2" s="68"/>
      <c r="DV2" s="14" t="s">
        <v>82</v>
      </c>
      <c r="DW2" s="14" t="s">
        <v>83</v>
      </c>
      <c r="DX2" s="14" t="s">
        <v>18</v>
      </c>
      <c r="DY2" s="14" t="s">
        <v>63</v>
      </c>
      <c r="DZ2" s="14" t="s">
        <v>84</v>
      </c>
      <c r="EA2" s="14" t="s">
        <v>19</v>
      </c>
      <c r="EB2" s="14" t="s">
        <v>21</v>
      </c>
      <c r="EC2" s="14" t="s">
        <v>88</v>
      </c>
      <c r="ED2" s="14" t="s">
        <v>89</v>
      </c>
      <c r="EE2" s="14" t="s">
        <v>87</v>
      </c>
      <c r="EF2" s="14" t="s">
        <v>85</v>
      </c>
      <c r="EG2" s="14" t="s">
        <v>86</v>
      </c>
      <c r="EH2" s="14" t="s">
        <v>20</v>
      </c>
      <c r="EI2" s="14" t="s">
        <v>15</v>
      </c>
      <c r="EJ2" s="65" t="s">
        <v>16</v>
      </c>
      <c r="EK2" s="65"/>
      <c r="EL2" s="65"/>
      <c r="EM2" s="65"/>
      <c r="EN2" s="65"/>
      <c r="EO2" s="65" t="s">
        <v>17</v>
      </c>
      <c r="EP2" s="65"/>
      <c r="EQ2" s="65"/>
      <c r="ER2" s="65"/>
      <c r="ES2" s="65"/>
      <c r="ET2" s="65" t="s">
        <v>87</v>
      </c>
      <c r="EU2" s="65"/>
      <c r="EV2" s="65"/>
      <c r="EW2" s="65"/>
      <c r="EX2" s="65"/>
      <c r="EY2" s="65" t="s">
        <v>20</v>
      </c>
      <c r="EZ2" s="65"/>
      <c r="FA2" s="65"/>
      <c r="FB2" s="65"/>
      <c r="FC2" s="65"/>
      <c r="FD2" s="13" t="s">
        <v>82</v>
      </c>
      <c r="FE2" s="13" t="s">
        <v>83</v>
      </c>
      <c r="FF2" s="13" t="s">
        <v>18</v>
      </c>
      <c r="FG2" s="13" t="s">
        <v>63</v>
      </c>
      <c r="FH2" s="13" t="s">
        <v>84</v>
      </c>
      <c r="FI2" s="13" t="s">
        <v>19</v>
      </c>
      <c r="FJ2" s="13" t="s">
        <v>21</v>
      </c>
      <c r="FK2" s="13" t="s">
        <v>88</v>
      </c>
      <c r="FL2" s="13" t="s">
        <v>89</v>
      </c>
      <c r="FM2" s="13" t="s">
        <v>87</v>
      </c>
      <c r="FN2" s="13" t="s">
        <v>85</v>
      </c>
      <c r="FO2" s="13" t="s">
        <v>86</v>
      </c>
      <c r="FP2" s="13" t="s">
        <v>20</v>
      </c>
      <c r="FQ2" s="13" t="s">
        <v>15</v>
      </c>
      <c r="FR2" s="68" t="s">
        <v>16</v>
      </c>
      <c r="FS2" s="68"/>
      <c r="FT2" s="68"/>
      <c r="FU2" s="68"/>
      <c r="FV2" s="68"/>
      <c r="FW2" s="68" t="s">
        <v>17</v>
      </c>
      <c r="FX2" s="68"/>
      <c r="FY2" s="68"/>
      <c r="FZ2" s="68"/>
      <c r="GA2" s="68"/>
      <c r="GB2" s="68" t="s">
        <v>87</v>
      </c>
      <c r="GC2" s="68"/>
      <c r="GD2" s="68"/>
      <c r="GE2" s="68"/>
      <c r="GF2" s="68"/>
      <c r="GG2" s="68" t="s">
        <v>20</v>
      </c>
      <c r="GH2" s="68"/>
      <c r="GI2" s="68"/>
      <c r="GJ2" s="68"/>
      <c r="GK2" s="68"/>
      <c r="GL2" s="14" t="s">
        <v>82</v>
      </c>
      <c r="GM2" s="14" t="s">
        <v>83</v>
      </c>
      <c r="GN2" s="14" t="s">
        <v>18</v>
      </c>
      <c r="GO2" s="14" t="s">
        <v>63</v>
      </c>
      <c r="GP2" s="14" t="s">
        <v>84</v>
      </c>
      <c r="GQ2" s="14" t="s">
        <v>19</v>
      </c>
      <c r="GR2" s="14" t="s">
        <v>21</v>
      </c>
      <c r="GS2" s="14" t="s">
        <v>88</v>
      </c>
      <c r="GT2" s="14" t="s">
        <v>89</v>
      </c>
      <c r="GU2" s="14" t="s">
        <v>87</v>
      </c>
      <c r="GV2" s="14" t="s">
        <v>85</v>
      </c>
      <c r="GW2" s="14" t="s">
        <v>86</v>
      </c>
      <c r="GX2" s="14" t="s">
        <v>20</v>
      </c>
      <c r="GY2" s="14" t="s">
        <v>15</v>
      </c>
      <c r="GZ2" s="65" t="s">
        <v>16</v>
      </c>
      <c r="HA2" s="65"/>
      <c r="HB2" s="65"/>
      <c r="HC2" s="65"/>
      <c r="HD2" s="65"/>
      <c r="HE2" s="65" t="s">
        <v>17</v>
      </c>
      <c r="HF2" s="65"/>
      <c r="HG2" s="65"/>
      <c r="HH2" s="65"/>
      <c r="HI2" s="65"/>
      <c r="HJ2" s="65" t="s">
        <v>87</v>
      </c>
      <c r="HK2" s="65"/>
      <c r="HL2" s="65"/>
      <c r="HM2" s="65"/>
      <c r="HN2" s="65"/>
      <c r="HO2" s="65" t="s">
        <v>20</v>
      </c>
      <c r="HP2" s="65"/>
      <c r="HQ2" s="65"/>
      <c r="HR2" s="65"/>
      <c r="HS2" s="65"/>
      <c r="HT2" s="13" t="s">
        <v>82</v>
      </c>
      <c r="HU2" s="13" t="s">
        <v>83</v>
      </c>
      <c r="HV2" s="13" t="s">
        <v>18</v>
      </c>
      <c r="HW2" s="13" t="s">
        <v>63</v>
      </c>
      <c r="HX2" s="13" t="s">
        <v>84</v>
      </c>
      <c r="HY2" s="13" t="s">
        <v>19</v>
      </c>
      <c r="HZ2" s="13" t="s">
        <v>21</v>
      </c>
      <c r="IA2" s="13" t="s">
        <v>88</v>
      </c>
      <c r="IB2" s="13" t="s">
        <v>89</v>
      </c>
      <c r="IC2" s="13" t="s">
        <v>87</v>
      </c>
      <c r="ID2" s="13" t="s">
        <v>85</v>
      </c>
      <c r="IE2" s="13" t="s">
        <v>86</v>
      </c>
      <c r="IF2" s="13" t="s">
        <v>20</v>
      </c>
      <c r="IG2" s="13" t="s">
        <v>15</v>
      </c>
      <c r="IH2" s="68" t="s">
        <v>16</v>
      </c>
      <c r="II2" s="68"/>
      <c r="IJ2" s="68"/>
      <c r="IK2" s="68"/>
      <c r="IL2" s="68"/>
      <c r="IM2" s="68" t="s">
        <v>17</v>
      </c>
      <c r="IN2" s="68"/>
      <c r="IO2" s="68"/>
      <c r="IP2" s="68"/>
      <c r="IQ2" s="68"/>
      <c r="IR2" s="68" t="s">
        <v>87</v>
      </c>
      <c r="IS2" s="68"/>
      <c r="IT2" s="68"/>
      <c r="IU2" s="68"/>
      <c r="IV2" s="68"/>
      <c r="IW2" s="68" t="s">
        <v>20</v>
      </c>
      <c r="IX2" s="68"/>
      <c r="IY2" s="68"/>
      <c r="IZ2" s="68"/>
      <c r="JA2" s="68"/>
      <c r="JB2" s="14" t="s">
        <v>82</v>
      </c>
      <c r="JC2" s="14" t="s">
        <v>83</v>
      </c>
      <c r="JD2" s="14" t="s">
        <v>18</v>
      </c>
      <c r="JE2" s="14" t="s">
        <v>63</v>
      </c>
      <c r="JF2" s="14" t="s">
        <v>84</v>
      </c>
      <c r="JG2" s="14" t="s">
        <v>19</v>
      </c>
      <c r="JH2" s="14" t="s">
        <v>21</v>
      </c>
      <c r="JI2" s="14" t="s">
        <v>88</v>
      </c>
      <c r="JJ2" s="14" t="s">
        <v>89</v>
      </c>
      <c r="JK2" s="14" t="s">
        <v>87</v>
      </c>
      <c r="JL2" s="14" t="s">
        <v>85</v>
      </c>
      <c r="JM2" s="14" t="s">
        <v>86</v>
      </c>
      <c r="JN2" s="14" t="s">
        <v>20</v>
      </c>
      <c r="JO2" s="14" t="s">
        <v>15</v>
      </c>
      <c r="JP2" s="65" t="s">
        <v>16</v>
      </c>
      <c r="JQ2" s="65"/>
      <c r="JR2" s="65"/>
      <c r="JS2" s="65"/>
      <c r="JT2" s="65"/>
      <c r="JU2" s="65" t="s">
        <v>17</v>
      </c>
      <c r="JV2" s="65"/>
      <c r="JW2" s="65"/>
      <c r="JX2" s="65"/>
      <c r="JY2" s="65"/>
      <c r="JZ2" s="65" t="s">
        <v>87</v>
      </c>
      <c r="KA2" s="65"/>
      <c r="KB2" s="65"/>
      <c r="KC2" s="65"/>
      <c r="KD2" s="65"/>
      <c r="KE2" s="65" t="s">
        <v>20</v>
      </c>
      <c r="KF2" s="65"/>
      <c r="KG2" s="65"/>
      <c r="KH2" s="65"/>
      <c r="KI2" s="65"/>
      <c r="KJ2" s="13" t="s">
        <v>82</v>
      </c>
      <c r="KK2" s="13" t="s">
        <v>83</v>
      </c>
      <c r="KL2" s="13" t="s">
        <v>18</v>
      </c>
      <c r="KM2" s="13" t="s">
        <v>63</v>
      </c>
      <c r="KN2" s="13" t="s">
        <v>84</v>
      </c>
      <c r="KO2" s="13" t="s">
        <v>19</v>
      </c>
      <c r="KP2" s="13" t="s">
        <v>21</v>
      </c>
      <c r="KQ2" s="13" t="s">
        <v>88</v>
      </c>
      <c r="KR2" s="13" t="s">
        <v>89</v>
      </c>
      <c r="KS2" s="13" t="s">
        <v>87</v>
      </c>
      <c r="KT2" s="13" t="s">
        <v>85</v>
      </c>
      <c r="KU2" s="13" t="s">
        <v>86</v>
      </c>
      <c r="KV2" s="13" t="s">
        <v>20</v>
      </c>
      <c r="KW2" s="13" t="s">
        <v>15</v>
      </c>
      <c r="KX2" s="68" t="s">
        <v>16</v>
      </c>
      <c r="KY2" s="68"/>
      <c r="KZ2" s="68"/>
      <c r="LA2" s="68"/>
      <c r="LB2" s="68"/>
      <c r="LC2" s="68" t="s">
        <v>17</v>
      </c>
      <c r="LD2" s="68"/>
      <c r="LE2" s="68"/>
      <c r="LF2" s="68"/>
      <c r="LG2" s="68"/>
      <c r="LH2" s="68" t="s">
        <v>87</v>
      </c>
      <c r="LI2" s="68"/>
      <c r="LJ2" s="68"/>
      <c r="LK2" s="68"/>
      <c r="LL2" s="68"/>
      <c r="LM2" s="68" t="s">
        <v>20</v>
      </c>
      <c r="LN2" s="68"/>
      <c r="LO2" s="68"/>
      <c r="LP2" s="68"/>
      <c r="LQ2" s="68"/>
      <c r="LR2" s="14" t="s">
        <v>82</v>
      </c>
      <c r="LS2" s="14" t="s">
        <v>83</v>
      </c>
      <c r="LT2" s="14" t="s">
        <v>18</v>
      </c>
      <c r="LU2" s="14" t="s">
        <v>63</v>
      </c>
      <c r="LV2" s="14" t="s">
        <v>84</v>
      </c>
      <c r="LW2" s="14" t="s">
        <v>19</v>
      </c>
      <c r="LX2" s="14" t="s">
        <v>21</v>
      </c>
      <c r="LY2" s="14" t="s">
        <v>88</v>
      </c>
      <c r="LZ2" s="14" t="s">
        <v>89</v>
      </c>
      <c r="MA2" s="14" t="s">
        <v>87</v>
      </c>
      <c r="MB2" s="14" t="s">
        <v>85</v>
      </c>
      <c r="MC2" s="14" t="s">
        <v>86</v>
      </c>
      <c r="MD2" s="14" t="s">
        <v>20</v>
      </c>
      <c r="ME2" s="14" t="s">
        <v>15</v>
      </c>
      <c r="MF2" s="65" t="s">
        <v>16</v>
      </c>
      <c r="MG2" s="65"/>
      <c r="MH2" s="65"/>
      <c r="MI2" s="65"/>
      <c r="MJ2" s="65"/>
      <c r="MK2" s="65" t="s">
        <v>17</v>
      </c>
      <c r="ML2" s="65"/>
      <c r="MM2" s="65"/>
      <c r="MN2" s="65"/>
      <c r="MO2" s="65"/>
      <c r="MP2" s="65" t="s">
        <v>87</v>
      </c>
      <c r="MQ2" s="65"/>
      <c r="MR2" s="65"/>
      <c r="MS2" s="65"/>
      <c r="MT2" s="65"/>
      <c r="MU2" s="65" t="s">
        <v>20</v>
      </c>
      <c r="MV2" s="65"/>
      <c r="MW2" s="65"/>
      <c r="MX2" s="65"/>
      <c r="MY2" s="65"/>
      <c r="MZ2" s="13" t="s">
        <v>82</v>
      </c>
      <c r="NA2" s="13" t="s">
        <v>83</v>
      </c>
      <c r="NB2" s="13" t="s">
        <v>18</v>
      </c>
      <c r="NC2" s="13" t="s">
        <v>63</v>
      </c>
      <c r="ND2" s="13" t="s">
        <v>84</v>
      </c>
      <c r="NE2" s="13" t="s">
        <v>19</v>
      </c>
      <c r="NF2" s="13" t="s">
        <v>21</v>
      </c>
      <c r="NG2" s="13" t="s">
        <v>88</v>
      </c>
      <c r="NH2" s="13" t="s">
        <v>89</v>
      </c>
      <c r="NI2" s="13" t="s">
        <v>87</v>
      </c>
      <c r="NJ2" s="13" t="s">
        <v>85</v>
      </c>
      <c r="NK2" s="13" t="s">
        <v>86</v>
      </c>
      <c r="NL2" s="13" t="s">
        <v>20</v>
      </c>
      <c r="NM2" s="13" t="s">
        <v>15</v>
      </c>
      <c r="NN2" s="68" t="s">
        <v>16</v>
      </c>
      <c r="NO2" s="68"/>
      <c r="NP2" s="68"/>
      <c r="NQ2" s="68"/>
      <c r="NR2" s="68"/>
      <c r="NS2" s="68" t="s">
        <v>17</v>
      </c>
      <c r="NT2" s="68"/>
      <c r="NU2" s="68"/>
      <c r="NV2" s="68"/>
      <c r="NW2" s="68"/>
      <c r="NX2" s="68" t="s">
        <v>87</v>
      </c>
      <c r="NY2" s="68"/>
      <c r="NZ2" s="68"/>
      <c r="OA2" s="68"/>
      <c r="OB2" s="68"/>
      <c r="OC2" s="68" t="s">
        <v>20</v>
      </c>
      <c r="OD2" s="68"/>
      <c r="OE2" s="68"/>
      <c r="OF2" s="68"/>
      <c r="OG2" s="68"/>
      <c r="OH2" s="14" t="s">
        <v>82</v>
      </c>
      <c r="OI2" s="14" t="s">
        <v>83</v>
      </c>
      <c r="OJ2" s="14" t="s">
        <v>18</v>
      </c>
      <c r="OK2" s="14" t="s">
        <v>63</v>
      </c>
      <c r="OL2" s="14" t="s">
        <v>84</v>
      </c>
      <c r="OM2" s="14" t="s">
        <v>19</v>
      </c>
      <c r="ON2" s="14" t="s">
        <v>21</v>
      </c>
      <c r="OO2" s="14" t="s">
        <v>88</v>
      </c>
      <c r="OP2" s="14" t="s">
        <v>89</v>
      </c>
      <c r="OQ2" s="14" t="s">
        <v>87</v>
      </c>
      <c r="OR2" s="14" t="s">
        <v>85</v>
      </c>
      <c r="OS2" s="14" t="s">
        <v>86</v>
      </c>
      <c r="OT2" s="14" t="s">
        <v>20</v>
      </c>
      <c r="OU2" s="14" t="s">
        <v>15</v>
      </c>
      <c r="OV2" s="65" t="s">
        <v>16</v>
      </c>
      <c r="OW2" s="65"/>
      <c r="OX2" s="65"/>
      <c r="OY2" s="65"/>
      <c r="OZ2" s="65"/>
      <c r="PA2" s="65" t="s">
        <v>17</v>
      </c>
      <c r="PB2" s="65"/>
      <c r="PC2" s="65"/>
      <c r="PD2" s="65"/>
      <c r="PE2" s="65"/>
      <c r="PF2" s="65" t="s">
        <v>87</v>
      </c>
      <c r="PG2" s="65"/>
      <c r="PH2" s="65"/>
      <c r="PI2" s="65"/>
      <c r="PJ2" s="65"/>
      <c r="PK2" s="65" t="s">
        <v>20</v>
      </c>
      <c r="PL2" s="65"/>
      <c r="PM2" s="65"/>
      <c r="PN2" s="65"/>
      <c r="PO2" s="65"/>
      <c r="PP2" s="13" t="s">
        <v>82</v>
      </c>
      <c r="PQ2" s="13" t="s">
        <v>83</v>
      </c>
      <c r="PR2" s="13" t="s">
        <v>18</v>
      </c>
      <c r="PS2" s="13" t="s">
        <v>63</v>
      </c>
      <c r="PT2" s="13" t="s">
        <v>84</v>
      </c>
      <c r="PU2" s="13" t="s">
        <v>19</v>
      </c>
      <c r="PV2" s="13" t="s">
        <v>21</v>
      </c>
      <c r="PW2" s="13" t="s">
        <v>88</v>
      </c>
      <c r="PX2" s="13" t="s">
        <v>89</v>
      </c>
      <c r="PY2" s="13" t="s">
        <v>87</v>
      </c>
      <c r="PZ2" s="13" t="s">
        <v>85</v>
      </c>
      <c r="QA2" s="13" t="s">
        <v>86</v>
      </c>
      <c r="QB2" s="13" t="s">
        <v>20</v>
      </c>
      <c r="QC2" s="13" t="s">
        <v>15</v>
      </c>
      <c r="QD2" s="68" t="s">
        <v>16</v>
      </c>
      <c r="QE2" s="68"/>
      <c r="QF2" s="68"/>
      <c r="QG2" s="68"/>
      <c r="QH2" s="68"/>
      <c r="QI2" s="68" t="s">
        <v>17</v>
      </c>
      <c r="QJ2" s="68"/>
      <c r="QK2" s="68"/>
      <c r="QL2" s="68"/>
      <c r="QM2" s="68"/>
      <c r="QN2" s="68" t="s">
        <v>87</v>
      </c>
      <c r="QO2" s="68"/>
      <c r="QP2" s="68"/>
      <c r="QQ2" s="68"/>
      <c r="QR2" s="68"/>
      <c r="QS2" s="68" t="s">
        <v>20</v>
      </c>
      <c r="QT2" s="68"/>
      <c r="QU2" s="68"/>
      <c r="QV2" s="68"/>
      <c r="QW2" s="68"/>
      <c r="QX2" s="14" t="s">
        <v>82</v>
      </c>
      <c r="QY2" s="14" t="s">
        <v>83</v>
      </c>
      <c r="QZ2" s="14" t="s">
        <v>18</v>
      </c>
      <c r="RA2" s="14" t="s">
        <v>63</v>
      </c>
      <c r="RB2" s="14" t="s">
        <v>84</v>
      </c>
      <c r="RC2" s="14" t="s">
        <v>19</v>
      </c>
      <c r="RD2" s="14" t="s">
        <v>21</v>
      </c>
      <c r="RE2" s="14" t="s">
        <v>88</v>
      </c>
      <c r="RF2" s="14" t="s">
        <v>89</v>
      </c>
      <c r="RG2" s="14" t="s">
        <v>87</v>
      </c>
      <c r="RH2" s="14" t="s">
        <v>85</v>
      </c>
      <c r="RI2" s="14" t="s">
        <v>86</v>
      </c>
      <c r="RJ2" s="14" t="s">
        <v>20</v>
      </c>
      <c r="RK2" s="14" t="s">
        <v>15</v>
      </c>
      <c r="RL2" s="65" t="s">
        <v>16</v>
      </c>
      <c r="RM2" s="65"/>
      <c r="RN2" s="65"/>
      <c r="RO2" s="65"/>
      <c r="RP2" s="65"/>
      <c r="RQ2" s="65" t="s">
        <v>17</v>
      </c>
      <c r="RR2" s="65"/>
      <c r="RS2" s="65"/>
      <c r="RT2" s="65"/>
      <c r="RU2" s="65"/>
      <c r="RV2" s="65" t="s">
        <v>87</v>
      </c>
      <c r="RW2" s="65"/>
      <c r="RX2" s="65"/>
      <c r="RY2" s="65"/>
      <c r="RZ2" s="65"/>
      <c r="SA2" s="65" t="s">
        <v>20</v>
      </c>
      <c r="SB2" s="65"/>
      <c r="SC2" s="65"/>
      <c r="SD2" s="65"/>
      <c r="SE2" s="65"/>
      <c r="SF2" s="13" t="s">
        <v>82</v>
      </c>
      <c r="SG2" s="13" t="s">
        <v>83</v>
      </c>
      <c r="SH2" s="13" t="s">
        <v>18</v>
      </c>
      <c r="SI2" s="13" t="s">
        <v>63</v>
      </c>
      <c r="SJ2" s="13" t="s">
        <v>84</v>
      </c>
      <c r="SK2" s="13" t="s">
        <v>19</v>
      </c>
      <c r="SL2" s="13" t="s">
        <v>21</v>
      </c>
      <c r="SM2" s="13" t="s">
        <v>88</v>
      </c>
      <c r="SN2" s="13" t="s">
        <v>89</v>
      </c>
      <c r="SO2" s="13" t="s">
        <v>87</v>
      </c>
      <c r="SP2" s="13" t="s">
        <v>85</v>
      </c>
      <c r="SQ2" s="13" t="s">
        <v>86</v>
      </c>
      <c r="SR2" s="13" t="s">
        <v>20</v>
      </c>
      <c r="SS2" s="13" t="s">
        <v>15</v>
      </c>
      <c r="ST2" s="68" t="s">
        <v>16</v>
      </c>
      <c r="SU2" s="68"/>
      <c r="SV2" s="68"/>
      <c r="SW2" s="68"/>
      <c r="SX2" s="68"/>
      <c r="SY2" s="68" t="s">
        <v>17</v>
      </c>
      <c r="SZ2" s="68"/>
      <c r="TA2" s="68"/>
      <c r="TB2" s="68"/>
      <c r="TC2" s="68"/>
      <c r="TD2" s="68" t="s">
        <v>20</v>
      </c>
      <c r="TE2" s="68"/>
      <c r="TF2" s="68"/>
      <c r="TG2" s="68"/>
      <c r="TH2" s="68"/>
      <c r="TI2" s="14"/>
      <c r="TJ2" s="14" t="s">
        <v>82</v>
      </c>
      <c r="TK2" s="14" t="s">
        <v>83</v>
      </c>
      <c r="TL2" s="14" t="s">
        <v>18</v>
      </c>
      <c r="TM2" s="14" t="s">
        <v>63</v>
      </c>
      <c r="TN2" s="14" t="s">
        <v>84</v>
      </c>
      <c r="TO2" s="14" t="s">
        <v>19</v>
      </c>
      <c r="TP2" s="14" t="s">
        <v>21</v>
      </c>
      <c r="TQ2" s="14" t="s">
        <v>85</v>
      </c>
      <c r="TR2" s="14" t="s">
        <v>86</v>
      </c>
      <c r="TS2" s="14" t="s">
        <v>20</v>
      </c>
      <c r="TT2" s="14" t="s">
        <v>15</v>
      </c>
    </row>
    <row r="3" spans="1:540" x14ac:dyDescent="0.2">
      <c r="A3" s="71"/>
      <c r="B3" s="71"/>
      <c r="C3" s="71"/>
      <c r="D3" s="71"/>
      <c r="E3" s="71"/>
      <c r="F3" s="74"/>
      <c r="G3" s="71"/>
      <c r="H3" s="71"/>
      <c r="I3" s="71"/>
      <c r="J3" s="72"/>
      <c r="K3" s="70"/>
      <c r="L3" s="72"/>
      <c r="M3" s="70"/>
      <c r="N3" s="72"/>
      <c r="O3" s="70"/>
      <c r="P3" s="70"/>
      <c r="Q3" s="70"/>
      <c r="R3" s="72"/>
      <c r="S3" s="70"/>
      <c r="T3" s="73"/>
      <c r="U3" s="70"/>
      <c r="V3" s="70"/>
      <c r="W3" s="14" t="s">
        <v>12</v>
      </c>
      <c r="X3" s="14" t="s">
        <v>13</v>
      </c>
      <c r="Y3" s="14" t="s">
        <v>7</v>
      </c>
      <c r="Z3" s="14" t="s">
        <v>14</v>
      </c>
      <c r="AA3" s="14" t="s">
        <v>23</v>
      </c>
      <c r="AB3" s="14" t="s">
        <v>12</v>
      </c>
      <c r="AC3" s="14" t="s">
        <v>13</v>
      </c>
      <c r="AD3" s="14" t="s">
        <v>7</v>
      </c>
      <c r="AE3" s="14" t="s">
        <v>14</v>
      </c>
      <c r="AF3" s="14" t="s">
        <v>23</v>
      </c>
      <c r="AG3" s="14" t="s">
        <v>12</v>
      </c>
      <c r="AH3" s="14" t="s">
        <v>13</v>
      </c>
      <c r="AI3" s="14" t="s">
        <v>7</v>
      </c>
      <c r="AJ3" s="14" t="s">
        <v>14</v>
      </c>
      <c r="AK3" s="14" t="s">
        <v>23</v>
      </c>
      <c r="AL3" s="14" t="s">
        <v>45</v>
      </c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13</v>
      </c>
      <c r="AZ3" s="13" t="s">
        <v>7</v>
      </c>
      <c r="BA3" s="13" t="s">
        <v>14</v>
      </c>
      <c r="BB3" s="13" t="s">
        <v>23</v>
      </c>
      <c r="BC3" s="13" t="s">
        <v>12</v>
      </c>
      <c r="BD3" s="13" t="s">
        <v>13</v>
      </c>
      <c r="BE3" s="13" t="s">
        <v>7</v>
      </c>
      <c r="BF3" s="13" t="s">
        <v>14</v>
      </c>
      <c r="BG3" s="13" t="s">
        <v>23</v>
      </c>
      <c r="BH3" s="13" t="s">
        <v>12</v>
      </c>
      <c r="BI3" s="13" t="s">
        <v>13</v>
      </c>
      <c r="BJ3" s="13" t="s">
        <v>7</v>
      </c>
      <c r="BK3" s="13" t="s">
        <v>14</v>
      </c>
      <c r="BL3" s="13" t="s">
        <v>23</v>
      </c>
      <c r="BM3" s="13" t="s">
        <v>45</v>
      </c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4" t="s">
        <v>12</v>
      </c>
      <c r="BZ3" s="14" t="s">
        <v>13</v>
      </c>
      <c r="CA3" s="14" t="s">
        <v>7</v>
      </c>
      <c r="CB3" s="14" t="s">
        <v>14</v>
      </c>
      <c r="CC3" s="14" t="s">
        <v>23</v>
      </c>
      <c r="CD3" s="14" t="s">
        <v>12</v>
      </c>
      <c r="CE3" s="14" t="s">
        <v>13</v>
      </c>
      <c r="CF3" s="14" t="s">
        <v>7</v>
      </c>
      <c r="CG3" s="14" t="s">
        <v>14</v>
      </c>
      <c r="CH3" s="14" t="s">
        <v>23</v>
      </c>
      <c r="CI3" s="14" t="s">
        <v>12</v>
      </c>
      <c r="CJ3" s="14" t="s">
        <v>13</v>
      </c>
      <c r="CK3" s="14" t="s">
        <v>7</v>
      </c>
      <c r="CL3" s="14" t="s">
        <v>14</v>
      </c>
      <c r="CM3" s="14" t="s">
        <v>23</v>
      </c>
      <c r="CN3" s="14" t="s">
        <v>45</v>
      </c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49"/>
      <c r="DA3" s="49"/>
      <c r="DB3" s="14" t="s">
        <v>12</v>
      </c>
      <c r="DC3" s="14" t="s">
        <v>13</v>
      </c>
      <c r="DD3" s="14" t="s">
        <v>7</v>
      </c>
      <c r="DE3" s="14" t="s">
        <v>14</v>
      </c>
      <c r="DF3" s="14" t="s">
        <v>23</v>
      </c>
      <c r="DG3" s="14" t="s">
        <v>12</v>
      </c>
      <c r="DH3" s="14" t="s">
        <v>13</v>
      </c>
      <c r="DI3" s="14" t="s">
        <v>7</v>
      </c>
      <c r="DJ3" s="14" t="s">
        <v>14</v>
      </c>
      <c r="DK3" s="14" t="s">
        <v>23</v>
      </c>
      <c r="DL3" s="14" t="s">
        <v>12</v>
      </c>
      <c r="DM3" s="14" t="s">
        <v>13</v>
      </c>
      <c r="DN3" s="14" t="s">
        <v>7</v>
      </c>
      <c r="DO3" s="14" t="s">
        <v>14</v>
      </c>
      <c r="DP3" s="14" t="s">
        <v>23</v>
      </c>
      <c r="DQ3" s="14" t="s">
        <v>12</v>
      </c>
      <c r="DR3" s="14" t="s">
        <v>13</v>
      </c>
      <c r="DS3" s="14" t="s">
        <v>7</v>
      </c>
      <c r="DT3" s="14" t="s">
        <v>14</v>
      </c>
      <c r="DU3" s="14" t="s">
        <v>23</v>
      </c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14"/>
      <c r="EJ3" s="13" t="s">
        <v>12</v>
      </c>
      <c r="EK3" s="13" t="s">
        <v>13</v>
      </c>
      <c r="EL3" s="13" t="s">
        <v>7</v>
      </c>
      <c r="EM3" s="13" t="s">
        <v>14</v>
      </c>
      <c r="EN3" s="13" t="s">
        <v>23</v>
      </c>
      <c r="EO3" s="13" t="s">
        <v>12</v>
      </c>
      <c r="EP3" s="13" t="s">
        <v>13</v>
      </c>
      <c r="EQ3" s="13" t="s">
        <v>7</v>
      </c>
      <c r="ER3" s="13" t="s">
        <v>14</v>
      </c>
      <c r="ES3" s="13" t="s">
        <v>23</v>
      </c>
      <c r="ET3" s="13" t="s">
        <v>12</v>
      </c>
      <c r="EU3" s="13" t="s">
        <v>13</v>
      </c>
      <c r="EV3" s="13" t="s">
        <v>7</v>
      </c>
      <c r="EW3" s="13" t="s">
        <v>14</v>
      </c>
      <c r="EX3" s="13" t="s">
        <v>23</v>
      </c>
      <c r="EY3" s="13" t="s">
        <v>12</v>
      </c>
      <c r="EZ3" s="13" t="s">
        <v>13</v>
      </c>
      <c r="FA3" s="13" t="s">
        <v>7</v>
      </c>
      <c r="FB3" s="13" t="s">
        <v>14</v>
      </c>
      <c r="FC3" s="13" t="s">
        <v>23</v>
      </c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13"/>
      <c r="FR3" s="14" t="s">
        <v>12</v>
      </c>
      <c r="FS3" s="14" t="s">
        <v>13</v>
      </c>
      <c r="FT3" s="14" t="s">
        <v>7</v>
      </c>
      <c r="FU3" s="14" t="s">
        <v>14</v>
      </c>
      <c r="FV3" s="14" t="s">
        <v>23</v>
      </c>
      <c r="FW3" s="14" t="s">
        <v>12</v>
      </c>
      <c r="FX3" s="14" t="s">
        <v>13</v>
      </c>
      <c r="FY3" s="14" t="s">
        <v>7</v>
      </c>
      <c r="FZ3" s="14" t="s">
        <v>14</v>
      </c>
      <c r="GA3" s="14" t="s">
        <v>23</v>
      </c>
      <c r="GB3" s="14" t="s">
        <v>12</v>
      </c>
      <c r="GC3" s="14" t="s">
        <v>13</v>
      </c>
      <c r="GD3" s="14" t="s">
        <v>7</v>
      </c>
      <c r="GE3" s="14" t="s">
        <v>14</v>
      </c>
      <c r="GF3" s="14" t="s">
        <v>23</v>
      </c>
      <c r="GG3" s="14" t="s">
        <v>12</v>
      </c>
      <c r="GH3" s="14" t="s">
        <v>13</v>
      </c>
      <c r="GI3" s="14" t="s">
        <v>7</v>
      </c>
      <c r="GJ3" s="14" t="s">
        <v>14</v>
      </c>
      <c r="GK3" s="14" t="s">
        <v>23</v>
      </c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14"/>
      <c r="GZ3" s="13" t="s">
        <v>12</v>
      </c>
      <c r="HA3" s="13" t="s">
        <v>13</v>
      </c>
      <c r="HB3" s="13" t="s">
        <v>7</v>
      </c>
      <c r="HC3" s="13" t="s">
        <v>14</v>
      </c>
      <c r="HD3" s="13" t="s">
        <v>23</v>
      </c>
      <c r="HE3" s="13" t="s">
        <v>12</v>
      </c>
      <c r="HF3" s="13" t="s">
        <v>13</v>
      </c>
      <c r="HG3" s="13" t="s">
        <v>7</v>
      </c>
      <c r="HH3" s="13" t="s">
        <v>14</v>
      </c>
      <c r="HI3" s="13" t="s">
        <v>23</v>
      </c>
      <c r="HJ3" s="13" t="s">
        <v>12</v>
      </c>
      <c r="HK3" s="13" t="s">
        <v>13</v>
      </c>
      <c r="HL3" s="13" t="s">
        <v>7</v>
      </c>
      <c r="HM3" s="13" t="s">
        <v>14</v>
      </c>
      <c r="HN3" s="13" t="s">
        <v>23</v>
      </c>
      <c r="HO3" s="13" t="s">
        <v>12</v>
      </c>
      <c r="HP3" s="13" t="s">
        <v>13</v>
      </c>
      <c r="HQ3" s="13" t="s">
        <v>7</v>
      </c>
      <c r="HR3" s="13" t="s">
        <v>14</v>
      </c>
      <c r="HS3" s="13" t="s">
        <v>23</v>
      </c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13"/>
      <c r="IH3" s="14" t="s">
        <v>12</v>
      </c>
      <c r="II3" s="14" t="s">
        <v>13</v>
      </c>
      <c r="IJ3" s="14" t="s">
        <v>7</v>
      </c>
      <c r="IK3" s="14" t="s">
        <v>14</v>
      </c>
      <c r="IL3" s="14" t="s">
        <v>23</v>
      </c>
      <c r="IM3" s="14" t="s">
        <v>12</v>
      </c>
      <c r="IN3" s="14" t="s">
        <v>13</v>
      </c>
      <c r="IO3" s="14" t="s">
        <v>7</v>
      </c>
      <c r="IP3" s="14" t="s">
        <v>14</v>
      </c>
      <c r="IQ3" s="14" t="s">
        <v>23</v>
      </c>
      <c r="IR3" s="14" t="s">
        <v>12</v>
      </c>
      <c r="IS3" s="14" t="s">
        <v>13</v>
      </c>
      <c r="IT3" s="14" t="s">
        <v>7</v>
      </c>
      <c r="IU3" s="14" t="s">
        <v>14</v>
      </c>
      <c r="IV3" s="14" t="s">
        <v>23</v>
      </c>
      <c r="IW3" s="14" t="s">
        <v>12</v>
      </c>
      <c r="IX3" s="14" t="s">
        <v>13</v>
      </c>
      <c r="IY3" s="14" t="s">
        <v>7</v>
      </c>
      <c r="IZ3" s="14" t="s">
        <v>14</v>
      </c>
      <c r="JA3" s="14" t="s">
        <v>23</v>
      </c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14"/>
      <c r="JP3" s="13" t="s">
        <v>12</v>
      </c>
      <c r="JQ3" s="13" t="s">
        <v>13</v>
      </c>
      <c r="JR3" s="13" t="s">
        <v>7</v>
      </c>
      <c r="JS3" s="13" t="s">
        <v>14</v>
      </c>
      <c r="JT3" s="13" t="s">
        <v>23</v>
      </c>
      <c r="JU3" s="13" t="s">
        <v>12</v>
      </c>
      <c r="JV3" s="13" t="s">
        <v>13</v>
      </c>
      <c r="JW3" s="13" t="s">
        <v>7</v>
      </c>
      <c r="JX3" s="13" t="s">
        <v>14</v>
      </c>
      <c r="JY3" s="13" t="s">
        <v>23</v>
      </c>
      <c r="JZ3" s="13" t="s">
        <v>12</v>
      </c>
      <c r="KA3" s="13" t="s">
        <v>13</v>
      </c>
      <c r="KB3" s="13" t="s">
        <v>7</v>
      </c>
      <c r="KC3" s="13" t="s">
        <v>14</v>
      </c>
      <c r="KD3" s="13" t="s">
        <v>23</v>
      </c>
      <c r="KE3" s="13" t="s">
        <v>12</v>
      </c>
      <c r="KF3" s="13" t="s">
        <v>13</v>
      </c>
      <c r="KG3" s="13" t="s">
        <v>7</v>
      </c>
      <c r="KH3" s="13" t="s">
        <v>14</v>
      </c>
      <c r="KI3" s="13" t="s">
        <v>23</v>
      </c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14" t="s">
        <v>12</v>
      </c>
      <c r="KY3" s="14" t="s">
        <v>13</v>
      </c>
      <c r="KZ3" s="14" t="s">
        <v>7</v>
      </c>
      <c r="LA3" s="14" t="s">
        <v>14</v>
      </c>
      <c r="LB3" s="14" t="s">
        <v>23</v>
      </c>
      <c r="LC3" s="14" t="s">
        <v>12</v>
      </c>
      <c r="LD3" s="14" t="s">
        <v>13</v>
      </c>
      <c r="LE3" s="14" t="s">
        <v>7</v>
      </c>
      <c r="LF3" s="14" t="s">
        <v>14</v>
      </c>
      <c r="LG3" s="14" t="s">
        <v>23</v>
      </c>
      <c r="LH3" s="14" t="s">
        <v>12</v>
      </c>
      <c r="LI3" s="14" t="s">
        <v>13</v>
      </c>
      <c r="LJ3" s="14" t="s">
        <v>7</v>
      </c>
      <c r="LK3" s="14" t="s">
        <v>14</v>
      </c>
      <c r="LL3" s="14" t="s">
        <v>23</v>
      </c>
      <c r="LM3" s="14" t="s">
        <v>12</v>
      </c>
      <c r="LN3" s="14" t="s">
        <v>13</v>
      </c>
      <c r="LO3" s="14" t="s">
        <v>7</v>
      </c>
      <c r="LP3" s="14" t="s">
        <v>14</v>
      </c>
      <c r="LQ3" s="14" t="s">
        <v>23</v>
      </c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13" t="s">
        <v>12</v>
      </c>
      <c r="MG3" s="13" t="s">
        <v>13</v>
      </c>
      <c r="MH3" s="13" t="s">
        <v>7</v>
      </c>
      <c r="MI3" s="13" t="s">
        <v>14</v>
      </c>
      <c r="MJ3" s="13" t="s">
        <v>23</v>
      </c>
      <c r="MK3" s="13" t="s">
        <v>12</v>
      </c>
      <c r="ML3" s="13" t="s">
        <v>13</v>
      </c>
      <c r="MM3" s="13" t="s">
        <v>7</v>
      </c>
      <c r="MN3" s="13" t="s">
        <v>14</v>
      </c>
      <c r="MO3" s="13" t="s">
        <v>23</v>
      </c>
      <c r="MP3" s="13" t="s">
        <v>12</v>
      </c>
      <c r="MQ3" s="13" t="s">
        <v>13</v>
      </c>
      <c r="MR3" s="13" t="s">
        <v>7</v>
      </c>
      <c r="MS3" s="13" t="s">
        <v>14</v>
      </c>
      <c r="MT3" s="13" t="s">
        <v>23</v>
      </c>
      <c r="MU3" s="13" t="s">
        <v>12</v>
      </c>
      <c r="MV3" s="13" t="s">
        <v>13</v>
      </c>
      <c r="MW3" s="13" t="s">
        <v>7</v>
      </c>
      <c r="MX3" s="13" t="s">
        <v>14</v>
      </c>
      <c r="MY3" s="13" t="s">
        <v>23</v>
      </c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14" t="s">
        <v>12</v>
      </c>
      <c r="NO3" s="14" t="s">
        <v>13</v>
      </c>
      <c r="NP3" s="14" t="s">
        <v>7</v>
      </c>
      <c r="NQ3" s="14" t="s">
        <v>14</v>
      </c>
      <c r="NR3" s="14" t="s">
        <v>23</v>
      </c>
      <c r="NS3" s="14" t="s">
        <v>12</v>
      </c>
      <c r="NT3" s="14" t="s">
        <v>13</v>
      </c>
      <c r="NU3" s="14" t="s">
        <v>7</v>
      </c>
      <c r="NV3" s="14" t="s">
        <v>14</v>
      </c>
      <c r="NW3" s="14" t="s">
        <v>23</v>
      </c>
      <c r="NX3" s="14" t="s">
        <v>12</v>
      </c>
      <c r="NY3" s="14" t="s">
        <v>13</v>
      </c>
      <c r="NZ3" s="14" t="s">
        <v>7</v>
      </c>
      <c r="OA3" s="14" t="s">
        <v>14</v>
      </c>
      <c r="OB3" s="14" t="s">
        <v>23</v>
      </c>
      <c r="OC3" s="14" t="s">
        <v>12</v>
      </c>
      <c r="OD3" s="14" t="s">
        <v>13</v>
      </c>
      <c r="OE3" s="14" t="s">
        <v>7</v>
      </c>
      <c r="OF3" s="14" t="s">
        <v>14</v>
      </c>
      <c r="OG3" s="14" t="s">
        <v>23</v>
      </c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13" t="s">
        <v>12</v>
      </c>
      <c r="OW3" s="13" t="s">
        <v>13</v>
      </c>
      <c r="OX3" s="13" t="s">
        <v>7</v>
      </c>
      <c r="OY3" s="13" t="s">
        <v>14</v>
      </c>
      <c r="OZ3" s="13" t="s">
        <v>23</v>
      </c>
      <c r="PA3" s="13" t="s">
        <v>12</v>
      </c>
      <c r="PB3" s="13" t="s">
        <v>13</v>
      </c>
      <c r="PC3" s="13" t="s">
        <v>7</v>
      </c>
      <c r="PD3" s="13" t="s">
        <v>14</v>
      </c>
      <c r="PE3" s="13" t="s">
        <v>23</v>
      </c>
      <c r="PF3" s="13" t="s">
        <v>12</v>
      </c>
      <c r="PG3" s="13" t="s">
        <v>13</v>
      </c>
      <c r="PH3" s="13" t="s">
        <v>7</v>
      </c>
      <c r="PI3" s="13" t="s">
        <v>14</v>
      </c>
      <c r="PJ3" s="13" t="s">
        <v>23</v>
      </c>
      <c r="PK3" s="13" t="s">
        <v>12</v>
      </c>
      <c r="PL3" s="13" t="s">
        <v>13</v>
      </c>
      <c r="PM3" s="13" t="s">
        <v>7</v>
      </c>
      <c r="PN3" s="13" t="s">
        <v>14</v>
      </c>
      <c r="PO3" s="13" t="s">
        <v>23</v>
      </c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14" t="s">
        <v>12</v>
      </c>
      <c r="QE3" s="14" t="s">
        <v>13</v>
      </c>
      <c r="QF3" s="14" t="s">
        <v>7</v>
      </c>
      <c r="QG3" s="14" t="s">
        <v>14</v>
      </c>
      <c r="QH3" s="14" t="s">
        <v>23</v>
      </c>
      <c r="QI3" s="14" t="s">
        <v>12</v>
      </c>
      <c r="QJ3" s="14" t="s">
        <v>13</v>
      </c>
      <c r="QK3" s="14" t="s">
        <v>7</v>
      </c>
      <c r="QL3" s="14" t="s">
        <v>14</v>
      </c>
      <c r="QM3" s="14" t="s">
        <v>23</v>
      </c>
      <c r="QN3" s="14" t="s">
        <v>12</v>
      </c>
      <c r="QO3" s="14" t="s">
        <v>13</v>
      </c>
      <c r="QP3" s="14" t="s">
        <v>7</v>
      </c>
      <c r="QQ3" s="14" t="s">
        <v>14</v>
      </c>
      <c r="QR3" s="14" t="s">
        <v>23</v>
      </c>
      <c r="QS3" s="14" t="s">
        <v>12</v>
      </c>
      <c r="QT3" s="14" t="s">
        <v>13</v>
      </c>
      <c r="QU3" s="14" t="s">
        <v>7</v>
      </c>
      <c r="QV3" s="14" t="s">
        <v>14</v>
      </c>
      <c r="QW3" s="14" t="s">
        <v>23</v>
      </c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13" t="s">
        <v>12</v>
      </c>
      <c r="RM3" s="13" t="s">
        <v>13</v>
      </c>
      <c r="RN3" s="13" t="s">
        <v>7</v>
      </c>
      <c r="RO3" s="13" t="s">
        <v>14</v>
      </c>
      <c r="RP3" s="13" t="s">
        <v>23</v>
      </c>
      <c r="RQ3" s="13" t="s">
        <v>12</v>
      </c>
      <c r="RR3" s="13" t="s">
        <v>13</v>
      </c>
      <c r="RS3" s="13" t="s">
        <v>7</v>
      </c>
      <c r="RT3" s="13" t="s">
        <v>14</v>
      </c>
      <c r="RU3" s="13" t="s">
        <v>23</v>
      </c>
      <c r="RV3" s="13" t="s">
        <v>12</v>
      </c>
      <c r="RW3" s="13" t="s">
        <v>13</v>
      </c>
      <c r="RX3" s="13" t="s">
        <v>7</v>
      </c>
      <c r="RY3" s="13" t="s">
        <v>14</v>
      </c>
      <c r="RZ3" s="13" t="s">
        <v>23</v>
      </c>
      <c r="SA3" s="13" t="s">
        <v>12</v>
      </c>
      <c r="SB3" s="13" t="s">
        <v>13</v>
      </c>
      <c r="SC3" s="13" t="s">
        <v>7</v>
      </c>
      <c r="SD3" s="13" t="s">
        <v>14</v>
      </c>
      <c r="SE3" s="13" t="s">
        <v>23</v>
      </c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14" t="s">
        <v>12</v>
      </c>
      <c r="SU3" s="14" t="s">
        <v>13</v>
      </c>
      <c r="SV3" s="14" t="s">
        <v>7</v>
      </c>
      <c r="SW3" s="14" t="s">
        <v>14</v>
      </c>
      <c r="SX3" s="14" t="s">
        <v>23</v>
      </c>
      <c r="SY3" s="14" t="s">
        <v>12</v>
      </c>
      <c r="SZ3" s="14" t="s">
        <v>13</v>
      </c>
      <c r="TA3" s="14" t="s">
        <v>7</v>
      </c>
      <c r="TB3" s="14" t="s">
        <v>14</v>
      </c>
      <c r="TC3" s="14" t="s">
        <v>23</v>
      </c>
      <c r="TD3" s="14" t="s">
        <v>12</v>
      </c>
      <c r="TE3" s="14" t="s">
        <v>13</v>
      </c>
      <c r="TF3" s="14" t="s">
        <v>7</v>
      </c>
      <c r="TG3" s="14" t="s">
        <v>14</v>
      </c>
      <c r="TH3" s="14" t="s">
        <v>23</v>
      </c>
      <c r="TI3" s="14" t="s">
        <v>45</v>
      </c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</row>
    <row r="4" spans="1:540" x14ac:dyDescent="0.2">
      <c r="A4" s="4" cm="1">
        <f t="array" ref="A4">IF(AND(H4&lt;&gt;"",H4&lt;&gt;"No DD"),SUMPRODUCT((H$4:H$33&lt;&gt;"")*(H$4:H$33&lt;&gt;"No DD")*(E$4:E$33&gt;E4))+1,IF(H4="No DD",SUMPRODUCT((H$4:H$33="No DD")*(E$4:E$33&gt;E4))+1+SUMPRODUCT((H$4:H$33&lt;&gt;"")*(H$4:H$33&lt;&gt;"No DD")),""))</f>
        <v>1</v>
      </c>
      <c r="B4" s="5" t="s">
        <v>71</v>
      </c>
      <c r="C4" s="4" t="s">
        <v>5</v>
      </c>
      <c r="D4" s="4">
        <v>2003</v>
      </c>
      <c r="E4" s="9">
        <f>SUM(J4:T4)+SUM(J4:R4)*0.0000001+SUM(J4)*0.0000000000001</f>
        <v>197.47001974700558</v>
      </c>
      <c r="F4" s="3" t="str">
        <f>IF(OR(AND(AM4&gt;=AW$35,AM4&lt;&gt;"",AO4&gt;=AW$39,AO4&lt;&gt;"",AL4=""),AND(AP4&gt;=AW$35,AP4&lt;&gt;"",AR4&gt;=AW$39,AR4&lt;&gt;"",AL4=""),AND(AT4&gt;=AW$35,AT4&lt;&gt;"",AV4&gt;=AW$39,AV4&lt;&gt;"",AL4=""),AND(BN4&gt;=BX$35,BN4&lt;&gt;"",BP4&gt;=BX$39,BP4&lt;&gt;"",BM4=""),AND(BQ4&gt;=BX$35,BQ4&lt;&gt;"",BS4&gt;=BX$39,BS4&lt;&gt;"",BM4=""),AND(BU4&gt;=BX$35,BU4&lt;&gt;"",BW4&gt;=BX$39,BW4&lt;&gt;"",BM4=""),AND(CO4&gt;=CY$35,CO4&lt;&gt;"",CQ4&gt;=CY$39,CQ4&lt;&gt;"",CN4=""),AND(CR4&gt;=CY$35,CR4&lt;&gt;"",CT4&gt;=CY$39,CT4&lt;&gt;"",CN4=""),AND(CV4&gt;=CY$35,CV4&lt;&gt;"",CX4&gt;=CY$39,CX4&lt;&gt;"",CN4=""),AND(DV4&gt;=EI$35,DV4&lt;&gt;"",DX4&gt;=EI$39,DX4&lt;&gt;""),AND(DY4&gt;=EI$35,DY4&lt;&gt;"",EA4&gt;=EI$39,EA4&lt;&gt;""),AND(EC4&gt;=EI$35,EC4&lt;&gt;"",EE4&gt;=EI$39,EE4&lt;&gt;""),AND(EF4&gt;=EI$35,EF4&lt;&gt;"",EH4&gt;=EI$39,EH4&lt;&gt;""),AND(FD4&gt;=FQ$35,FD4&lt;&gt;"",FF4&gt;=FQ$39,FF4&lt;&gt;""),AND(FG4&gt;=FQ$35,FG4&lt;&gt;"",FI4&gt;=FQ$39,FI4&lt;&gt;""),AND(FK4&gt;=FQ$35,FK4&lt;&gt;"",FM4&gt;=FQ$39,FM4&lt;&gt;""),AND(FN4&gt;=FQ$35,FN4&lt;&gt;"",FP4&gt;=FQ$39,FP4&lt;&gt;""),AND(GL4&gt;=GY$35,GL4&lt;&gt;"",GN4&gt;=GY$39,GN4&lt;&gt;""),AND(GO4&gt;=GY$35,GO4&lt;&gt;"",GQ4&gt;=GY$39,GQ4&lt;&gt;""),AND(GS4&gt;=GY$35,GS4&lt;&gt;"",GU4&gt;=GY$39,GU4&lt;&gt;""),AND(GV4&gt;=GY$35,GV4&lt;&gt;"",GX4&gt;=GY$39,GX4&lt;&gt;""),AND(HT4&gt;=IG$35,HT4&lt;&gt;"",HV4&gt;=IG$39,HV4&lt;&gt;""),AND(HW4&gt;=IG$35,HW4&lt;&gt;"",HY4&gt;=IG$39,HY4&lt;&gt;""),AND(IA4&gt;=IG$35,IA4&lt;&gt;"",IC4&gt;=IG$39,IC4&lt;&gt;""),AND(ID4&gt;=IG$35,ID4&lt;&gt;"",IF4&gt;=IG$39,IF4&lt;&gt;""),AND(JB4&gt;=JO$35,JB4&lt;&gt;"",JD4&gt;=JO$39,JD4&lt;&gt;""),AND(JE4&gt;=JO$35,JE4&lt;&gt;"",JG4&gt;=JO$39,JG4&lt;&gt;""),AND(JI4&gt;=JO$35,JI4&lt;&gt;"",JK4&gt;=JO$39,JK4&lt;&gt;""),AND(JL4&gt;=JO$35,JL4&lt;&gt;"",JN4&gt;=JO$39,JN4&lt;&gt;""),AND(KJ4&gt;=KW$35,KJ4&lt;&gt;"",KL4&gt;=KW$39,KL4&lt;&gt;""),AND(KM4&gt;=KW$35,KM4&lt;&gt;"",KO4&gt;=KW$39,KO4&lt;&gt;""),AND(KQ4&gt;=KW$35,KQ4&lt;&gt;"",KS4&gt;=KW$39,KS4&lt;&gt;""),AND(KT4&gt;=KW$35,KT4&lt;&gt;"",KV4&gt;=KW$39,KV4&lt;&gt;""),AND(LR4&gt;=ME$35,LR4&lt;&gt;"",LT4&gt;=ME$39,LT4&lt;&gt;""),AND(LU4&gt;=ME$35,LU4&lt;&gt;"",LW4&gt;=ME$39,LW4&lt;&gt;""),AND(LY4&gt;=ME$35,LY4&lt;&gt;"",MA4&gt;=ME$39,MA4&lt;&gt;""),AND(MB4&gt;=ME$35,MB4&lt;&gt;"",MD4&gt;=ME$39,MD4&lt;&gt;""),AND(MZ4&gt;=NM$35,MZ4&lt;&gt;"",NB4&gt;=NM$39,NB4&lt;&gt;""),AND(NC4&gt;=NM$35,NC4&lt;&gt;"",NE4&gt;=NM$39,NE4&lt;&gt;""),AND(NG4&gt;=NM$35,NG4&lt;&gt;"",NI4&gt;=NM$39,NI4&lt;&gt;""),AND(NJ4&gt;=NM$35,NJ4&lt;&gt;"",NL4&gt;=NM$39,NL4&lt;&gt;""),AND(OH4&gt;=OU$35,OH4&lt;&gt;"",OJ4&gt;=OU$39,OJ4&lt;&gt;""),AND(OK4&gt;=OU$35,OK4&lt;&gt;"",OM4&gt;=OU$39,OM4&lt;&gt;""),AND(OO4&gt;=OU$35,OO4&lt;&gt;"",OQ4&gt;=OU$39,OQ4&lt;&gt;""),AND(OR4&gt;=OU$35,OR4&lt;&gt;"",OT4&gt;=OU$39,OT4&lt;&gt;""),AND(PP4&gt;=QC$35,PP4&lt;&gt;"",PR4&gt;=QC$39,PR4&lt;&gt;""),AND(PS4&gt;=QC$35,PS4&lt;&gt;"",PU4&gt;=QC$39,PU4&lt;&gt;""),AND(PW4&gt;=QC$35,PW4&lt;&gt;"",PY4&gt;=QC$39,PY4&lt;&gt;""),AND(PZ4&gt;=QC$35,PZ4&lt;&gt;"",QB4&gt;=QC$39,QB4&lt;&gt;""),AND(QX4&gt;=RK$35,QX4&lt;&gt;"",QZ4&gt;=RK$39,QZ4&lt;&gt;""),AND(RA4&gt;=RK$35,RA4&lt;&gt;"",RC4&gt;=RK$39,RC4&lt;&gt;""),AND(RE4&gt;=RK$35,RE4&lt;&gt;"",RG4&gt;=RK$39,RG4&lt;&gt;""),AND(RH4&gt;=RK$35,RH4&lt;&gt;"",RJ4&gt;=RK$39,RJ4&lt;&gt;""),AND(SF4&gt;=SS$35,SF4&lt;&gt;"",SH4&gt;=SS$39,SH4&lt;&gt;""),AND(SI4&gt;=SS$35,SI4&lt;&gt;"",SK4&gt;=SS$39,SK4&lt;&gt;""),AND(SM4&gt;=SS$35,SM4&lt;&gt;"",SO4&gt;=SS$39,SO4&lt;&gt;""),AND(SP4&gt;=SS$35,SP4&lt;&gt;"",SR4&gt;=SS$39,SR4&lt;&gt;"")),"P","")</f>
        <v>P</v>
      </c>
      <c r="G4" s="3" t="str">
        <f>IF(OR(AND(AO4&gt;=AW$39,AO4&lt;&gt;"",AL4=""),AND(AR4&gt;=AW$39,AR4&lt;&gt;"",AL4=""),AND(AV4&gt;=AW$39,AV4&lt;&gt;"",AL4=""),AND(BP4&gt;=BX$39,BP4&lt;&gt;"",BM4=""),AND(BS4&gt;=BX$39,BS4&lt;&gt;"",BM4=""),AND(BW4&gt;=BX$39,BW4&lt;&gt;"",BM4=""),AND(CQ4&gt;=CY$39,CQ4&lt;&gt;"",CN4=""),AND(CT4&gt;=CY$39,CT4&lt;&gt;"",CN4=""),AND(CX4&gt;=CY$39,CX4&lt;&gt;"",CN4=""),AND(DX4&gt;=EI$39,DX4&lt;&gt;""),AND(EA4&gt;=EI$39,EA4&lt;&gt;""),AND(EE4&gt;=EI$39,EE4&lt;&gt;""),AND(EH4&gt;=EI$39,EH4&lt;&gt;""),AND(FF4&gt;=FQ$39,FF4&lt;&gt;""),AND(FI4&gt;=FQ$39,FI4&lt;&gt;""),AND(FM4&gt;=FQ$39,FM4&lt;&gt;""),AND(FP4&gt;=FQ$39,FP4&lt;&gt;""),AND(GN4&gt;=GY$39,GN4&lt;&gt;""),AND(GQ4&gt;=GY$39,GQ4&lt;&gt;""),AND(GU4&gt;=GY$39,GU4&lt;&gt;""),AND(GX4&gt;=GY$39,GX4&lt;&gt;""),AND(HV4&gt;=IG$39,HV4&lt;&gt;""),AND(HY4&gt;=IG$39,HY4&lt;&gt;""),AND(IC4&gt;=IG$39,IC4&lt;&gt;""),AND(IF4&gt;=IG$39,IF4&lt;&gt;""),AND(JD4&gt;=JO$39,JD4&lt;&gt;""),AND(JG4&gt;=JO$39,JG4&lt;&gt;""),AND(JK4&gt;=JO$39,JK4&lt;&gt;""),AND(JN4&gt;=JO$39,JN4&lt;&gt;""),AND(KL4&gt;=KW$39,KL4&lt;&gt;""),AND(KO4&gt;=KW$39,KO4&lt;&gt;""),AND(KS4&gt;=KW$39,KS4&lt;&gt;""),AND(KV4&gt;=KW$39,KV4&lt;&gt;""),AND(LT4&gt;=ME$39,LT4&lt;&gt;""),AND(LW4&gt;=ME$39,LW4&lt;&gt;""),AND(MA4&gt;=ME$39,MA4&lt;&gt;""),AND(MD4&gt;=ME$39,MD4&lt;&gt;""),AND(NB4&gt;=NM$39,NB4&lt;&gt;""),AND(NE4&gt;=NM$39,NE4&lt;&gt;""),AND(NI4&gt;=NM$39,NI4&lt;&gt;""),AND(NL4&gt;=NM$39,NL4&lt;&gt;""),AND(OJ4&gt;=OU$39,OJ4&lt;&gt;""),AND(OM4&gt;=OU$39,OM4&lt;&gt;""),AND(OQ4&gt;=OU$39,OQ4&lt;&gt;""),AND(OT4&gt;=OU$39,OT4&lt;&gt;""),AND(PR4&gt;=QC$39,PR4&lt;&gt;""),AND(PU4&gt;=QC$39,PU4&lt;&gt;""),AND(PY4&gt;=QC$39,PY4&lt;&gt;""),AND(QB4&gt;=QC$39,QB4&lt;&gt;""),AND(QZ4&gt;=RK$39,QZ4&lt;&gt;""),AND(RC4&gt;=RK$39,RC4&lt;&gt;""),AND(RG4&gt;=RK$39,RG4&lt;&gt;""),AND(RJ4&gt;=RK$39,RJ4&lt;&gt;""),AND(SH4&gt;=SS$39,SH4&lt;&gt;""),AND(SK4&gt;=SS$39,SK4&lt;&gt;""),AND(SO4&gt;=SS$39,SO4&lt;&gt;""),AND(SR4&gt;=SS$39,SR4&lt;&gt;"")),"P","")</f>
        <v>P</v>
      </c>
      <c r="H4" s="36" t="str">
        <f>IF(AND(G4="P",F4=""),"No DD",IF(OR(AND(AM4&gt;=AW$38,AM4&lt;&gt;"",AO4&gt;=AW$42,AO4&lt;&gt;"",AL4=""),AND(AP4&gt;=AW$38,AP4&lt;&gt;"",AR4&gt;=AW$42,AR4&lt;&gt;"",AL4=""),AND(AT4&gt;=AW$38,AT4&lt;&gt;"",AV4&gt;=AW$42,AV4&lt;&gt;"",AL4=""),AND(BN4&gt;=BX$38,BN4&lt;&gt;"",BP4&gt;=BX$42,BP4&lt;&gt;"",BM4=""),AND(BQ4&gt;=BX$38,BQ4&lt;&gt;"",BS4&gt;=BX$42,BS4&lt;&gt;"",BM4=""),AND(BU4&gt;=BX$38,BU4&lt;&gt;"",BW4&gt;=BX$42,BW4&lt;&gt;"",BM4=""),AND(CO4&gt;=CY$38,CO4&lt;&gt;"",CQ4&gt;=CY$42,CQ4&lt;&gt;"",CN4=""),AND(CR4&gt;=CY$38,CR4&lt;&gt;"",CT4&gt;=CY$42,CT4&lt;&gt;"",CN4=""),AND(CV4&gt;=CY$38,CV4&lt;&gt;"",CX4&gt;=CY$42,CX4&lt;&gt;"",CN4=""),AND(DV4&gt;=EI$38,DV4&lt;&gt;"",DX4&gt;=EI$42,DX4&lt;&gt;""),AND(DY4&gt;=EI$38,DY4&lt;&gt;"",EA4&gt;=EI$42,EA4&lt;&gt;""),AND(EC4&gt;=EI$38,EC4&lt;&gt;"",EE4&gt;=EI$42,EE4&lt;&gt;""),AND(EF4&gt;=EI$38,EF4&lt;&gt;"",EH4&gt;=EI$42,EH4&lt;&gt;""),AND(FD4&gt;=FQ$38,FD4&lt;&gt;"",FF4&gt;=FQ$42,FF4&lt;&gt;""),AND(FG4&gt;=FQ$38,FG4&lt;&gt;"",FI4&gt;=FQ$42,FI4&lt;&gt;""),AND(FK4&gt;=FQ$38,FK4&lt;&gt;"",FM4&gt;=FQ$42,FM4&lt;&gt;""),AND(FN4&gt;=FQ$38,FN4&lt;&gt;"",FP4&gt;=FQ$42,FP4&lt;&gt;""),AND(GL4&gt;=GY$38,GL4&lt;&gt;"",GN4&gt;=GY$42,GN4&lt;&gt;""),AND(GO4&gt;=GY$38,GO4&lt;&gt;"",GQ4&gt;=GY$42,GQ4&lt;&gt;""),AND(GS4&gt;=GY$38,GS4&lt;&gt;"",GU4&gt;=GY$42,GU4&lt;&gt;""),AND(GV4&gt;=GY$38,GV4&lt;&gt;"",GX4&gt;=GY$42,GX4&lt;&gt;""),AND(HT4&gt;=IG$38,HT4&lt;&gt;"",HV4&gt;=IG$42,HV4&lt;&gt;""),AND(HW4&gt;=IG$38,HW4&lt;&gt;"",HY4&gt;=IG$42,HY4&lt;&gt;""),AND(IA4&gt;=IG$38,IA4&lt;&gt;"",IC4&gt;=IG$42,IC4&lt;&gt;""),AND(ID4&gt;=IG$38,ID4&lt;&gt;"",IF4&gt;=IG$42,IF4&lt;&gt;""),AND(JB4&gt;=JO$38,JB4&lt;&gt;"",JD4&gt;=JO$42,JD4&lt;&gt;""),AND(JE4&gt;=JO$38,JE4&lt;&gt;"",JG4&gt;=JO$42,JG4&lt;&gt;""),AND(JI4&gt;=JO$38,JI4&lt;&gt;"",JK4&gt;=JO$42,JK4&lt;&gt;""),AND(JL4&gt;=JO$38,JL4&lt;&gt;"",JN4&gt;=JO$42,JN4&lt;&gt;""),AND(KJ4&gt;=KW$38,KJ4&lt;&gt;"",KL4&gt;=KW$42,KL4&lt;&gt;""),AND(KM4&gt;=KW$38,KM4&lt;&gt;"",KO4&gt;=KW$42,KO4&lt;&gt;""),AND(KQ4&gt;=KW$38,KQ4&lt;&gt;"",KS4&gt;=KW$42,KS4&lt;&gt;""),AND(KT4&gt;=KW$38,KT4&lt;&gt;"",KV4&gt;=KW$42,KV4&lt;&gt;""),AND(LR4&gt;=ME$38,LR4&lt;&gt;"",LT4&gt;=ME$42,LT4&lt;&gt;""),AND(LU4&gt;=ME$38,LU4&lt;&gt;"",LW4&gt;=ME$42,LW4&lt;&gt;""),AND(LY4&gt;=ME$38,LY4&lt;&gt;"",MA4&gt;=ME$42,MA4&lt;&gt;""),AND(MB4&gt;=ME$38,MB4&lt;&gt;"",MD4&gt;=ME$42,MD4&lt;&gt;""),AND(MZ4&gt;=NM$38,MZ4&lt;&gt;"",NB4&gt;=NM$42,NB4&lt;&gt;""),AND(NC4&gt;=NM$38,NC4&lt;&gt;"",NE4&gt;=NM$42,NE4&lt;&gt;""),AND(NG4&gt;=NM$38,NG4&lt;&gt;"",NI4&gt;=NM$42,NI4&lt;&gt;""),AND(NJ4&gt;=NM$38,NJ4&lt;&gt;"",NL4&gt;=NM$42,NL4&lt;&gt;""),AND(OH4&gt;=OU$38,OH4&lt;&gt;"",OJ4&gt;=OU$42,OJ4&lt;&gt;""),AND(OK4&gt;=OU$38,OK4&lt;&gt;"",OM4&gt;=OU$42,OM4&lt;&gt;""),AND(OO4&gt;=OU$38,OO4&lt;&gt;"",OQ4&gt;=OU$42,OQ4&lt;&gt;""),AND(OR4&gt;=OU$38,OR4&lt;&gt;"",OT4&gt;=OU$42,OT4&lt;&gt;""),AND(PP4&gt;=QC$38,PP4&lt;&gt;"",PR4&gt;=QC$42,PR4&lt;&gt;""),AND(PS4&gt;=QC$38,PS4&lt;&gt;"",PU4&gt;=QC$42,PU4&lt;&gt;""),AND(PW4&gt;=QC$38,PW4&lt;&gt;"",PY4&gt;=QC$42,PY4&lt;&gt;""),AND(PZ4&gt;=QC$38,PZ4&lt;&gt;"",QB4&gt;=QC$42,QB4&lt;&gt;""),AND(QX4&gt;=RK$38,QX4&lt;&gt;"",QZ4&gt;=RK$42,QZ4&lt;&gt;""),AND(RA4&gt;=RK$38,RA4&lt;&gt;"",RC4&gt;=RK$42,RC4&lt;&gt;""),AND(RE4&gt;=RK$38,RE4&lt;&gt;"",RG4&gt;=RK$42,RG4&lt;&gt;""),AND(RH4&gt;=RK$38,RH4&lt;&gt;"",RJ4&gt;=RK$42,RJ4&lt;&gt;""),AND(SF4&gt;=SS$38,SF4&lt;&gt;"",SH4&gt;=SS$42,SH4&lt;&gt;""),AND(SI4&gt;=SS$38,SI4&lt;&gt;"",SK4&gt;=SS$42,SK4&lt;&gt;""),AND(SM4&gt;=SS$38,SM4&lt;&gt;"",SO4&gt;=SS$42,SO4&lt;&gt;""),AND(SP4&gt;=SS$38,SP4&lt;&gt;"",SR4&gt;=SS$42,SR4&lt;&gt;"")),"Merit",IF(OR(AND(AM4&gt;=AW$37,AM4&lt;&gt;"",AO4&gt;=AW$41,AO4&lt;&gt;"",AL4=""),AND(AP4&gt;=AW$37,AP4&lt;&gt;"",AR4&gt;=AW$41,AR4&lt;&gt;"",AL4=""),AND(AT4&gt;=AW$37,AT4&lt;&gt;"",AV4&gt;=AW$41,AV4&lt;&gt;"",AL4=""),AND(BN4&gt;=BX$37,BN4&lt;&gt;"",BP4&gt;=BX$41,BP4&lt;&gt;"",BM4=""),AND(BQ4&gt;=BX$37,BQ4&lt;&gt;"",BS4&gt;=BX$41,BS4&lt;&gt;"",BM4=""),AND(BU4&gt;=BX$37,BU4&lt;&gt;"",BW4&gt;=BX$41,BW4&lt;&gt;"",BM4=""),AND(CO4&gt;=CY$37,CO4&lt;&gt;"",CQ4&gt;=CY$41,CQ4&lt;&gt;"",CN4=""),AND(CR4&gt;=CY$37,CR4&lt;&gt;"",CT4&gt;=CY$41,CT4&lt;&gt;"",CN4=""),AND(CV4&gt;=CY$37,CV4&lt;&gt;"",CX4&gt;=CY$41,CX4&lt;&gt;"",CN4=""),AND(DV4&gt;=EI$37,DV4&lt;&gt;"",DX4&gt;=EI$41,DX4&lt;&gt;""),AND(DY4&gt;=EI$37,DY4&lt;&gt;"",EA4&gt;=EI$41,EA4&lt;&gt;""),AND(EC4&gt;=EI$37,EC4&lt;&gt;"",EE4&gt;=EI$41,EE4&lt;&gt;""),AND(EF4&gt;=EI$37,EF4&lt;&gt;"",EH4&gt;=EI$41,EH4&lt;&gt;""),AND(FD4&gt;=FQ$37,FD4&lt;&gt;"",FF4&gt;=FQ$41,FF4&lt;&gt;""),AND(FG4&gt;=FQ$37,FG4&lt;&gt;"",FI4&gt;=FQ$41,FI4&lt;&gt;""),AND(FK4&gt;=FQ$37,FK4&lt;&gt;"",FM4&gt;=FQ$41,FM4&lt;&gt;""),AND(FN4&gt;=FQ$37,FN4&lt;&gt;"",FP4&gt;=FQ$41,FP4&lt;&gt;""),AND(GL4&gt;=GY$37,GL4&lt;&gt;"",GN4&gt;=GY$41,GN4&lt;&gt;""),AND(GO4&gt;=GY$37,GO4&lt;&gt;"",GQ4&gt;=GY$41,GQ4&lt;&gt;""),AND(GS4&gt;=GY$37,GS4&lt;&gt;"",GU4&gt;=GY$41,GU4&lt;&gt;""),AND(GV4&gt;=GY$37,GV4&lt;&gt;"",GX4&gt;=GY$41,GX4&lt;&gt;""),AND(HT4&gt;=IG$37,HT4&lt;&gt;"",HV4&gt;=IG$41,HV4&lt;&gt;""),AND(HW4&gt;=IG$37,HW4&lt;&gt;"",HY4&gt;=IG$41,HY4&lt;&gt;""),AND(IA4&gt;=IG$37,IA4&lt;&gt;"",IC4&gt;=IG$41,IC4&lt;&gt;""),AND(ID4&gt;=IG$37,ID4&lt;&gt;"",IF4&gt;=IG$41,IF4&lt;&gt;""),AND(JB4&gt;=JO$37,JB4&lt;&gt;"",JD4&gt;=JO$41,JD4&lt;&gt;""),AND(JE4&gt;=JO$37,JE4&lt;&gt;"",JG4&gt;=JO$41,JG4&lt;&gt;""),AND(JI4&gt;=JO$37,JI4&lt;&gt;"",JK4&gt;=JO$41,JK4&lt;&gt;""),AND(JL4&gt;=JO$37,JL4&lt;&gt;"",JN4&gt;=JO$41,JN4&lt;&gt;""),AND(KJ4&gt;=KW$37,KJ4&lt;&gt;"",KL4&gt;=KW$41,KL4&lt;&gt;""),AND(KM4&gt;=KW$37,KM4&lt;&gt;"",KO4&gt;=KW$41,KO4&lt;&gt;""),AND(KQ4&gt;=KW$37,KQ4&lt;&gt;"",KS4&gt;=KW$41,KS4&lt;&gt;""),AND(KT4&gt;=KW$37,KT4&lt;&gt;"",KV4&gt;=KW$41,KV4&lt;&gt;""),AND(LR4&gt;=ME$37,LR4&lt;&gt;"",LT4&gt;=ME$41,LT4&lt;&gt;""),AND(LU4&gt;=ME$37,LU4&lt;&gt;"",LW4&gt;=ME$41,LW4&lt;&gt;""),AND(LY4&gt;=ME$37,LY4&lt;&gt;"",MA4&gt;=ME$41,MA4&lt;&gt;""),AND(MB4&gt;=ME$37,MB4&lt;&gt;"",MD4&gt;=ME$41,MD4&lt;&gt;""),AND(MZ4&gt;=NM$37,MZ4&lt;&gt;"",NB4&gt;=NM$41,NB4&lt;&gt;""),AND(NC4&gt;=NM$37,NC4&lt;&gt;"",NE4&gt;=NM$41,NE4&lt;&gt;""),AND(NG4&gt;=NM$37,NG4&lt;&gt;"",NI4&gt;=NM$41,NI4&lt;&gt;""),AND(NJ4&gt;=NM$37,NJ4&lt;&gt;"",NL4&gt;=NM$41,NL4&lt;&gt;""),AND(OH4&gt;=OU$37,OH4&lt;&gt;"",OJ4&gt;=OU$41,OJ4&lt;&gt;""),AND(OK4&gt;=OU$37,OK4&lt;&gt;"",OM4&gt;=OU$41,OM4&lt;&gt;""),AND(OO4&gt;=OU$37,OO4&lt;&gt;"",OQ4&gt;=OU$41,OQ4&lt;&gt;""),AND(OR4&gt;=OU$37,OR4&lt;&gt;"",OT4&gt;=OU$41,OT4&lt;&gt;""),AND(PP4&gt;=QC$37,PP4&lt;&gt;"",PR4&gt;=QC$41,PR4&lt;&gt;""),AND(PS4&gt;=QC$37,PS4&lt;&gt;"",PU4&gt;=QC$41,PU4&lt;&gt;""),AND(PW4&gt;=QC$37,PW4&lt;&gt;"",PY4&gt;=QC$41,PY4&lt;&gt;""),AND(PZ4&gt;=QC$37,PZ4&lt;&gt;"",QB4&gt;=QC$41,QB4&lt;&gt;""),AND(QX4&gt;=RK$37,QX4&lt;&gt;"",QZ4&gt;=RK$41,QZ4&lt;&gt;""),AND(RA4&gt;=RK$37,RA4&lt;&gt;"",RC4&gt;=RK$41,RC4&lt;&gt;""),AND(RE4&gt;=RK$37,RE4&lt;&gt;"",RG4&gt;=RK$41,RG4&lt;&gt;""),AND(RH4&gt;=RK$37,RH4&lt;&gt;"",RJ4&gt;=RK$41,RJ4&lt;&gt;""),AND(SF4&gt;=SS$37,SF4&lt;&gt;"",SH4&gt;=SS$41,SH4&lt;&gt;""),AND(SI4&gt;=SS$37,SI4&lt;&gt;"",SK4&gt;=SS$41,SK4&lt;&gt;""),AND(SM4&gt;=SS$37,SM4&lt;&gt;"",SO4&gt;=SS$41,SO4&lt;&gt;""),AND(SP4&gt;=SS$37,SP4&lt;&gt;"",SR4&gt;=SS$41,SR4&lt;&gt;"")),"Excellence",IF(I4="P","Worlds Team",IF(F4="P","National Team","")))))</f>
        <v>National Team</v>
      </c>
      <c r="I4" s="3" t="str">
        <f>IF(OR(AND(AM4&gt;=AW$36,AM4&lt;&gt;"",AO4&gt;=AW$40,AO4&lt;&gt;"",AL4=""),AND(AP4&gt;=AW$36,AP4&lt;&gt;"",AR4&gt;=AW$40,AR4&lt;&gt;"",AL4=""),AND(AT4&gt;=AW$36,AT4&lt;&gt;"",AV4&gt;=AW$40,AV4&lt;&gt;"",AL4=""),AND(BN4&gt;=BX$36,BN4&lt;&gt;"",BP4&gt;=BX$40,BP4&lt;&gt;"",BM4=""),AND(BQ4&gt;=BX$36,BQ4&lt;&gt;"",BS4&gt;=BX$40,BS4&lt;&gt;"",BM4=""),AND(BU4&gt;=BX$36,BU4&lt;&gt;"",BW4&gt;=BX$40,BW4&lt;&gt;"",BM4=""),AND(CO4&gt;=CY$36,CO4&lt;&gt;"",CQ4&gt;=CY$40,CQ4&lt;&gt;"",CN4=""),AND(CR4&gt;=CY$36,CR4&lt;&gt;"",CT4&gt;=CY$40,CT4&lt;&gt;"",CN4=""),AND(CV4&gt;=CY$36,CV4&lt;&gt;"",CX4&gt;=CY$40,CX4&lt;&gt;"",CN4=""),AND(DV4&gt;=EI$36,DV4&lt;&gt;"",DX4&gt;=EI$40,DX4&lt;&gt;""),AND(DY4&gt;=EI$36,DY4&lt;&gt;"",EA4&gt;=EI$40,EA4&lt;&gt;""),AND(EC4&gt;=EI$36,EC4&lt;&gt;"",EE4&gt;=EI$40,EE4&lt;&gt;""),AND(EF4&gt;=EI$36,EF4&lt;&gt;"",EH4&gt;=EI$40,EH4&lt;&gt;""),AND(FD4&gt;=FQ$36,FD4&lt;&gt;"",FF4&gt;=FQ$40,FF4&lt;&gt;""),AND(FG4&gt;=FQ$36,FG4&lt;&gt;"",FI4&gt;=FQ$40,FI4&lt;&gt;""),AND(FK4&gt;=FQ$36,FK4&lt;&gt;"",FM4&gt;=FQ$40,FM4&lt;&gt;""),AND(FN4&gt;=FQ$36,FN4&lt;&gt;"",FP4&gt;=FQ$40,FP4&lt;&gt;""),AND(GL4&gt;=GY$36,GL4&lt;&gt;"",GN4&gt;=GY$40,GN4&lt;&gt;""),AND(GO4&gt;=GY$36,GO4&lt;&gt;"",GQ4&gt;=GY$40,GQ4&lt;&gt;""),AND(GS4&gt;=GY$36,GS4&lt;&gt;"",GU4&gt;=GY$40,GU4&lt;&gt;""),AND(GV4&gt;=GY$36,GV4&lt;&gt;"",GX4&gt;=GY$40,GX4&lt;&gt;""),AND(HT4&gt;=IG$36,HT4&lt;&gt;"",HV4&gt;=IG$40,HV4&lt;&gt;""),AND(HW4&gt;=IG$36,HW4&lt;&gt;"",HY4&gt;=IG$40,HY4&lt;&gt;""),AND(IA4&gt;=IG$36,IA4&lt;&gt;"",IC4&gt;=IG$40,IC4&lt;&gt;""),AND(ID4&gt;=IG$36,ID4&lt;&gt;"",IF4&gt;=IG$40,IF4&lt;&gt;""),AND(JB4&gt;=JO$36,JB4&lt;&gt;"",JD4&gt;=JO$40,JD4&lt;&gt;""),AND(JE4&gt;=JO$36,JE4&lt;&gt;"",JG4&gt;=JO$40,JG4&lt;&gt;""),AND(JI4&gt;=JO$36,JI4&lt;&gt;"",JK4&gt;=JO$40,JK4&lt;&gt;""),AND(JL4&gt;=JO$36,JL4&lt;&gt;"",JN4&gt;=JO$40,JN4&lt;&gt;""),AND(KJ4&gt;=KW$36,KJ4&lt;&gt;"",KL4&gt;=KW$40,KL4&lt;&gt;""),AND(KM4&gt;=KW$36,KM4&lt;&gt;"",KO4&gt;=KW$40,KO4&lt;&gt;""),AND(KQ4&gt;=KW$36,KQ4&lt;&gt;"",KS4&gt;=KW$40,KS4&lt;&gt;""),AND(KT4&gt;=KW$36,KT4&lt;&gt;"",KV4&gt;=KW$40,KV4&lt;&gt;""),AND(LR4&gt;=ME$36,LR4&lt;&gt;"",LT4&gt;=ME$40,LT4&lt;&gt;""),AND(LU4&gt;=ME$36,LU4&lt;&gt;"",LW4&gt;=ME$40,LW4&lt;&gt;""),AND(LY4&gt;=ME$36,LY4&lt;&gt;"",MA4&gt;=ME$40,MA4&lt;&gt;""),AND(MB4&gt;=ME$36,MB4&lt;&gt;"",MD4&gt;=ME$40,MD4&lt;&gt;""),AND(MZ4&gt;=NM$36,MZ4&lt;&gt;"",NB4&gt;=NM$40,NB4&lt;&gt;""),AND(NC4&gt;=NM$36,NC4&lt;&gt;"",NE4&gt;=NM$40,NE4&lt;&gt;""),AND(NG4&gt;=NM$36,NG4&lt;&gt;"",NI4&gt;=NM$40,NI4&lt;&gt;""),AND(NJ4&gt;=NM$36,NJ4&lt;&gt;"",NL4&gt;=NM$40,NL4&lt;&gt;""),AND(OH4&gt;=OU$36,OH4&lt;&gt;"",OJ4&gt;=OU$40,OJ4&lt;&gt;""),AND(OK4&gt;=OU$36,OK4&lt;&gt;"",OM4&gt;=OU$40,OM4&lt;&gt;""),AND(OO4&gt;=OU$36,OO4&lt;&gt;"",OQ4&gt;=OU$40,OQ4&lt;&gt;""),AND(OR4&gt;=OU$36,OR4&lt;&gt;"",OT4&gt;=OU$40,OT4&lt;&gt;""),AND(PP4&gt;=QC$36,PP4&lt;&gt;"",PR4&gt;=QC$40,PR4&lt;&gt;""),AND(PS4&gt;=QC$36,PS4&lt;&gt;"",PU4&gt;=QC$40,PU4&lt;&gt;""),AND(PW4&gt;=QC$36,PW4&lt;&gt;"",PY4&gt;=QC$40,PY4&lt;&gt;""),AND(PZ4&gt;=QC$36,PZ4&lt;&gt;"",QB4&gt;=QC$40,QB4&lt;&gt;""),AND(QX4&gt;=RK$36,QX4&lt;&gt;"",QZ4&gt;=RK$40,QZ4&lt;&gt;""),AND(RA4&gt;=RK$36,RA4&lt;&gt;"",RC4&gt;=RK$40,RC4&lt;&gt;""),AND(RE4&gt;=RK$36,RE4&lt;&gt;"",RG4&gt;=RK$40,RG4&lt;&gt;""),AND(RH4&gt;=RK$36,RH4&lt;&gt;"",RJ4&gt;=RK$40,RJ4&lt;&gt;""),AND(SF4&gt;=SS$36,SF4&lt;&gt;"",SH4&gt;=SS$40,SH4&lt;&gt;""),AND(SI4&gt;=SS$36,SI4&lt;&gt;"",SK4&gt;=SS$40,SK4&lt;&gt;""),AND(SM4&gt;=SS$36,SM4&lt;&gt;"",SO4&gt;=SS$40,SO4&lt;&gt;""),AND(SP4&gt;=SS$36,SP4&lt;&gt;"",SR4&gt;=SS$40,SR4&lt;&gt;"")),"P","")</f>
        <v/>
      </c>
      <c r="J4" s="8">
        <f>IF(COUNT(AO4,AR4,BP4,BS4,CQ4,CT4)&gt;0,LARGE((AO4,AR4,BP4,BS4,CQ4,CT4),1),0)</f>
        <v>55.540000000000006</v>
      </c>
      <c r="K4" s="8" t="str">
        <f>IF(J4="","",IF(OR(J4=CQ4,J4=CT4),$BY$1,IF(OR(J4=BP4,J4=BS4),$AX$1,IF(OR(J4=AO4,J4=AR4),$W$1,""))))</f>
        <v>2023 Elite Canada</v>
      </c>
      <c r="L4" s="8">
        <f>IF(COUNT(AO4,AR4,BP4,BS4,CQ4,CT4)&gt;1,LARGE((AO4,AR4,BP4,BS4,CQ4,CT4),2),0)</f>
        <v>54.879999999999995</v>
      </c>
      <c r="M4" s="8" t="str">
        <f>IF(L4="","",IF(OR(L4=CQ4,L4=CT4),$BY$1,IF(OR(L4=BP4,L4=BS4),$AX$1,IF(OR(L4=AO4,L4=AR4),$W$1,""))))</f>
        <v>2023 Nationals</v>
      </c>
      <c r="N4" s="8">
        <f>IF(COUNT(AO4,AR4,BP4,BS4,CQ4,CT4)&gt;2,MAX(AV4,BW4,CX4,LARGE((AO4,AR4,BP4,BS4,CQ4,CT4),3)),IF(MAX(AV4,BW4,CX4)&gt;0,MAX(AV4,BW4,CX4),0))</f>
        <v>54.870000000000005</v>
      </c>
      <c r="O4" s="8" t="str">
        <f>IF(N4="","",IF(OR(N4=CQ4,N4=CT4,N4=CX4),$BY$1,IF(OR(N4=BP4,N4=BS4,N4=BW4),$AX$1,IF(OR(N4=AO4,N4=AR4,N4=AV4),$W$1,""))))</f>
        <v>2022 3rd Domestic Trial</v>
      </c>
      <c r="P4" s="8">
        <f>IF(MAX(AM4,AP4,AT4,BN4,BQ4,BU4,CO4,CR4,CV4,DV4,DY4,EC4,EF4,FD4,FG4,FK4,FN4,GL4,GO4,GS4,GV4,HT4,HW4,IA4,ID4,JB4,JE4,JI4,JL4,KJ4,KM4,KQ4,KT4,LR4,LU4,LY4,MB4,MZ4,NC4,NG4,NJ4,OH4,OK4,OO4,OR4,PP4,PS4,PW4,PZ4,QX4,RA4,RE4,RH4,SF4,SI4,SM4,SP4)&gt;0,MAX(AM4,AP4,AT4,BN4,BQ4,BU4,CO4,CR4,CV4,DV4,DY4,EC4,EF4,FD4,FG4,FK4,FN4,GL4,GO4,GS4,GV4,HT4,HW4,IA4,ID4,JB4,JE4,JI4,JL4,KJ4,KM4,KQ4,KT4,LR4,LU4,LY4,MB4,MZ4,NC4,NG4,NJ4,OH4,OK4,OO4,OR4,PP4,PS4,PW4,PZ4,QX4,RA4,RE4,RH4,SF4,SI4,SM4,SP4),0)</f>
        <v>15.8</v>
      </c>
      <c r="Q4" s="8" t="str">
        <f>IF(P4=0,"",IF(OR(P4=CO4,P4=CR4,P4=CV4),$BY$1,IF(OR(P4=BN4,P4=BQ4,P4=BU4),$AX$1,IF(OR(P4=AM4,P4=AP4,P4=AT4),$W$1,IF(OR(P4=SF4,P4=SI4,P4=SM4,P4=SP4),$RL$1,IF(OR(P4=QX4,P4=RA4,P4=RE4,P4=RH4),$QD$1,IF(OR(P4=PP4,P4=PS4,P4=PW4,P4=PZ4),$OV$1,IF(OR(P4=OH4,P4=OK4,P4=OO4,P4=OR4),$NN$1,IF(OR(P4=MZ4,P4=NC4,P4=NG4,P4=NJ4),$MF$1,IF(OR(P4=LR4,P4=LU4,P4=LY4,P4=MB4),$KX$1,IF(OR(P4=KJ4,P4=KM4,P4=KQ4,P4=KT4),$JP$1,IF(OR(P4=JB4,P4=JE4,P4=JI4,P4=JL4),$IH$1,IF(OR(P4=HT4,P4=HW4,P4=IA4,P4=ID4),$GZ$1,IF(OR(P4=GL4,P4=GO4,P4=GS4,P4=GV4),$FR$1,IF(OR(P4=FD4,P4=FG4,P4=FK4,P4=FN4),$EJ$1,IF(OR(P4=DV4,P4=DY4,P4=EC4,P4=EF4),$DB$1,""))))))))))))))))</f>
        <v>2023 Elite Canada</v>
      </c>
      <c r="R4" s="8">
        <f>IF(MAX(IF(AM4&gt;=$AW$35,AN4,0),IF(AP4&gt;=$AW$35,AQ4,0),IF(AT4&gt;=$AW$35,AU4,0),IF(BN4&gt;=$BX$35,BO4,0),IF(BQ4&gt;=$BX$35,BR4,0),IF(BU4&gt;=$BX$35,BV4,0),IF(CO4&gt;=$CY$35,CP4,0),IF(CR4&gt;=$CY$35,CS4,0),IF(CV4&gt;=$CY$35,CW4,0),IF(DV4&gt;=$EI$35,DW4,0),IF(DY4&gt;=$EI$35,DZ4,0),IF(EC4&gt;=$EI$35,ED4,0),IF(EF4&gt;=$EI$35,EG4,0),IF(FD4&gt;=$FQ$35,FE4,0),IF(FG4&gt;=$FQ$35,FH4,0),IF(FK4&gt;=$FQ$35,FL4,0),IF(FN4&gt;=$FQ$35,FO4,0),IF(GL4&gt;=$GY$35,GM4,0),IF(GO4&gt;=$GY$35,GP4,0),IF(GS4&gt;=$GY$35,GT4,0),IF(GV4&gt;=$GY$35,GW4,0),IF(HT4&gt;=$IG$35,HU4,0),IF(HW4&gt;=$IG$35,HX4,0),IF(IA4&gt;=$IG$35,IB4,0),IF(ID4&gt;=$IG$35,IE4,0),IF(JB4&gt;=$JO$35,JC4,0),IF(JE4&gt;=$JO$35,JF4,0),IF(JI4&gt;=$JO$35,JJ4,0),IF(JL4&gt;=$JO$35,JM4,0),IF(KJ4&gt;=$KW$35,KK4,0),IF(KM4&gt;=$KW$35,KN4,0),IF(KQ4&gt;=$KW$35,KR4,0),IF(KT4&gt;=$KW$35,KU4,0),IF(LR4&gt;=$ME$35,LS4,0),IF(LU4&gt;=$ME$35,LV4,0),IF(LY4&gt;=$ME$35,LZ4,0),IF(MB4&gt;=$ME$35,MC4,0),IF(MZ4&gt;=$NM$35,NA4,0),IF(NC4&gt;=$NM$35,ND4,0),IF(NG4&gt;=$NM$35,NH4,0),IF(NJ4&gt;=$NM$35,NK4,0),IF(OH4&gt;=$OU$35,OI4,0),IF(OK4&gt;=$OU$35,OL4,0),IF(OO4&gt;=$OU$35,OP4,0),IF(OR4&gt;=$OU$35,OS4,0),IF(PP4&gt;=$QC$35,PQ4,0),IF(PS4&gt;=$QC$35,PT4,0),IF(PW4&gt;=$QC$35,PX4,0),IF(PZ4&gt;=$QC$35,QA4,0),IF(QX4&gt;=$RK$35,QY4,0),IF(RA4&gt;=$RK$35,RB4,0),IF(RE4&gt;=$RK$35,RF4,0),IF(RH4&gt;=$RK$35,RI4,0),IF(SF4&gt;=$SS$35,SG4,0),IF(SI4&gt;=$SS$35,SJ4,0),IF(SM4&gt;=$SS$35,SN4,0),IF(SP4&gt;=$SS$35,SQ4,0))&gt;0,MAX(IF(AM4&gt;=$AW$35,AN4,0),IF(AP4&gt;=$AW$35,AQ4,0),IF(AT4&gt;=$AW$35,AU4,0),IF(BN4&gt;=$BX$35,BO4,0),IF(BQ4&gt;=$BX$35,BR4,0),IF(BU4&gt;=$BX$35,BV4,0),IF(CO4&gt;=$CY$35,CP4,0),IF(CR4&gt;=$CY$35,CS4,0),IF(CV4&gt;=$CY$35,CW4,0),IF(DV4&gt;=$EI$35,DW4,0),IF(DY4&gt;=$EI$35,DZ4,0),IF(EC4&gt;=$EI$35,ED4,0),IF(EF4&gt;=$EI$35,EG4,0),IF(FD4&gt;=$FQ$35,FE4,0),IF(FG4&gt;=$FQ$35,FH4,0),IF(FK4&gt;=$FQ$35,FL4,0),IF(FN4&gt;=$FQ$35,FO4,0),IF(GL4&gt;=$GY$35,GM4,0),IF(GO4&gt;=$GY$35,GP4,0),IF(GS4&gt;=$GY$35,GT4,0),IF(GV4&gt;=$GY$35,GW4,0),IF(HT4&gt;=$IG$35,HU4,0),IF(HW4&gt;=$IG$35,HX4,0),IF(IA4&gt;=$IG$35,IB4,0),IF(ID4&gt;=$IG$35,IE4,0),IF(JB4&gt;=$JO$35,JC4,0),IF(JE4&gt;=$JO$35,JF4,0),IF(JI4&gt;=$JO$35,JJ4,0),IF(JL4&gt;=$JO$35,JM4,0),IF(KJ4&gt;=$KW$35,KK4,0),IF(KM4&gt;=$KW$35,KN4,0),IF(KQ4&gt;=$KW$35,KR4,0),IF(KT4&gt;=$KW$35,KU4,0),IF(LR4&gt;=$ME$35,LS4,0),IF(LU4&gt;=$ME$35,LV4,0),IF(LY4&gt;=$ME$35,LZ4,0),IF(MB4&gt;=$ME$35,MC4,0),IF(MZ4&gt;=$NM$35,NA4,0),IF(NC4&gt;=$NM$35,ND4,0),IF(NG4&gt;=$NM$35,NH4,0),IF(NJ4&gt;=$NM$35,NK4,0),IF(OH4&gt;=$OU$35,OI4,0),IF(OK4&gt;=$OU$35,OL4,0),IF(OO4&gt;=$OU$35,OP4,0),IF(OR4&gt;=$OU$35,OS4,0),IF(PP4&gt;=$QC$35,PQ4,0),IF(PS4&gt;=$QC$35,PT4,0),IF(PW4&gt;=$QC$35,PX4,0),IF(PZ4&gt;=$QC$35,QA4,0),IF(QX4&gt;=$RK$35,QY4,0),IF(RA4&gt;=$RK$35,RB4,0),IF(RE4&gt;=$RK$35,RF4,0),IF(RH4&gt;=$RK$35,RI4,0),IF(SF4&gt;=$SS$35,SG4,0),IF(SI4&gt;=$SS$35,SJ4,0),IF(SM4&gt;=$SS$35,SN4,0),IF(SP4&gt;=$SS$35,SQ4,0)),0)</f>
        <v>16.38</v>
      </c>
      <c r="S4" s="8" t="str">
        <f>IF(R4=0,"",IF(OR(R4=CP4,R4=CS4,R4=CW4),$BY$1,IF(OR(R4=BO4,R4=BR4,R4=BV4),$AX$1,IF(OR(R4=AN4,R4=AQ4,R4=AU4),$W$1,IF(OR(R4=SG4,R4=SJ4,R4=SN4,R4=SQ4),$RL$1,IF(OR(R4=QY4,R4=RB4,R4=RF4,R4=RI4),$QD$1,IF(OR(R4=PQ4,R4=PT4,R4=PX4,R4=QA4),$OV$1,IF(OR(R4=OI4,R4=OL4,R4=OP4,R4=OS4),$NN$1,IF(OR(R4=NA4,R4=ND4,R4=NH4,R4=NK4),$MF$1,IF(OR(R4=LS4,R4=LV4,R4=LZ4,R4=MC4),$KX$1,IF(OR(R4=KK4,R4=KN4,R4=KR4,R4=KU4),$JP$1,IF(OR(R4=JC4,R4=JF4,R4=JJ4,R4=JM4),$IH$1,IF(OR(R4=HU4,R4=HX4,R4=IB4,R4=IE4),$GZ$1,IF(OR(R4=GM4,R4=GP4,R4=GT4,R4=GW4),$FR$1,IF(OR(R4=FE4,R4=FH4,R4=FL4,R4=FO4),$EJ$1,IF(OR(R4=DW4,R4=DZ4,R4=ED4,R4=EG4),$DB$1,""))))))))))))))))</f>
        <v>2023 Nationals</v>
      </c>
      <c r="T4" s="8" t="str">
        <f>IF(MAX(CZ4,DA4)&gt;0,MAX(CZ4,DA4),"")</f>
        <v/>
      </c>
      <c r="U4" s="11" t="str">
        <f>IF(T4="","",IF(T4=CZ4,"("&amp;CZ$2&amp;")",IF(T4=DA4,"("&amp;DA$2&amp;")")))</f>
        <v/>
      </c>
      <c r="V4" s="8" t="str">
        <f>IF(T4="","",IF(T4=CZ4,IF(T4+IF(N4="",0,N4)=SK4,$RL$1,IF(T4+IF(N4="",0,N4)=RC4,$QD$1,IF(T4+IF(N4="",0,N4)=PU4,$OV$1,IF(T4+IF(N4="",0,N4)=OM4,$NN$1,IF(T4+IF(N4="",0,N4)=NE4,$MF$1,IF(T4+IF(N4="",0,N4)=LW4,$KX$1,IF(T4+IF(N4="",0,N4)=KO4,$JP$1,IF(T4+IF(N4="",0,N4)=JG4,$IH$1,IF(T4+IF(N4="",0,N4)=HY4,$GZ$1,IF(T4+IF(N4="",0,N4)=GQ4,$FR$1,IF(T4+IF(N4="",0,N4)=FI4,$EJ$1,IF(T4+IF(N4="",0,N4)=EA4,$DB$1,IF(T4+IF(N4="",0,N4)=SH4,$RL$1,IF(T4+IF(N4="",0,N4)=QZ4,$QD$1,IF(T4+IF(N4="",0,N4)=PR4,$OV$1,IF(T4+IF(N4="",0,N4)=OJ4,$NN$1,IF(T4+IF(N4="",0,N4)=NB4,$MF$1,IF(T4+IF(N4="",0,N4)=LT4,$KX$1,IF(T4+IF(N4="",0,N4)=KL4,$JP$1,IF(T4+IF(N4="",0,N4)=JD4,$IH$1,IF(T4+IF(N4="",0,N4)=HV4,$GZ$1,IF(T4+IF(N4="",0,N4)=GN4,$FR$1,IF(T4+IF(N4="",0,N4)=FF4,$EJ$1,IF(T4+IF(N4="",0,N4)=DX4,$DB$1,IF(T4+IF(L4="",0,L4)=SK4,$RL$1,IF(T4+IF(L4="",0,L4)=RC4,$QD$1,IF(T4+IF(L4="",0,L4)=PU4,$OV$1,IF(T4+IF(L4="",0,L4)=OM4,$NN$1,IF(T4+IF(L4="",0,L4)=NE4,$MF$1,IF(T4+IF(L4="",0,L4)=LW4,$KX$1,IF(T4+IF(L4="",0,L4)=KO4,$JP$1,IF(T4+IF(L4="",0,L4)=JG4,$IH$1,IF(T4+IF(L4="",0,L4)=HY4,$GZ$1,IF(T4+IF(L4="",0,L4)=GQ4,$FR$1,IF(T4+IF(L4="",0,L4)=FI4,$EJ$1,IF(T4+IF(L4="",0,L4)=EA4,$DB$1,IF(T4+IF(L4="",0,L4)=SH4,$RL$1,IF(T4+IF(L4="",0,L4)=QZ4,$QD$1,IF(T4+IF(L4="",0,L4)=PR4,$OV$1,IF(T4+IF(L4="",0,L4)=OJ4,$NN$1,IF(T4+IF(L4="",0,L4)=NB4,$MF$1,IF(T4+IF(L4="",0,L4)=LT4,$KX$1,IF(T4+IF(L4="",0,L4)=KL4,$JP$1,IF(T4+IF(L4="",0,L4)=JD4,$IH$1,IF(T4+IF(L4="",0,L4)=HV4,$GZ$1,IF(T4+IF(L4="",0,L4)=GN4,$FR$1,IF(T4+IF(L4="",0,L4)=FF4,$EJ$1,IF(T4+IF(L4="",0,L4)=DX4,$DB$1)))))))))))))))))))))))))))))))))))))))))))))))),IF(T4=DA4,IF(T4+IF(N4="",0,N4)=SR4,$RL$1,IF(T4+IF(N4="",0,N4)=RJ4,$QD$1,IF(T4+IF(N4="",0,N4)=QB4,$OV$1,IF(T4+IF(N4="",0,N4)=OT4,$NN$1,IF(T4+IF(N4="",0,N4)=NL4,$MF$1,IF(T4+IF(N4="",0,N4)=MD4,$KX$1,IF(T4+IF(N4="",0,N4)=KV4,$JP$1,IF(T4+IF(N4="",0,N4)=JN4,$IH$1,IF(T4+IF(N4="",0,N4)=IF4,$GZ$1,IF(T4+IF(N4="",0,N4)=GX4,$FR$1,IF(T4+IF(N4="",0,N4)=FP4,$EJ$1,IF(T4+IF(N4="",0,N4)=EH4,$DB$1,IF(T4+IF(N4="",0,N4)=SO4,$RL$1,IF(T4+IF(N4="",0,N4)=RG4,$QD$1,IF(T4+IF(N4="",0,N4)=PY4,$OV$1,IF(T4+IF(N4="",0,N4)=OQ4,$NN$1,IF(T4+IF(N4="",0,N4)=NI4,$MF$1,IF(T4+IF(N4="",0,N4)=MA4,$KX$1,IF(T4+IF(N4="",0,N4)=KS4,$JP$1,IF(T4+IF(N4="",0,N4)=JK4,$IH$1,IF(T4+IF(N4="",0,N4)=IC4,$GZ$1,IF(T4+IF(N4="",0,N4)=GU4,$FR$1,IF(T4+IF(N4="",0,N4)=FM4,$EJ$1,IF(T4+IF(N4="",0,N4)=EE4,$DB$1)))))))))))))))))))))))))))</f>
        <v/>
      </c>
      <c r="W4" s="22">
        <v>14.02</v>
      </c>
      <c r="X4" s="22">
        <v>9</v>
      </c>
      <c r="Y4" s="22">
        <v>15.8</v>
      </c>
      <c r="Z4" s="22">
        <v>16.12</v>
      </c>
      <c r="AA4" s="22">
        <v>0.2</v>
      </c>
      <c r="AB4" s="22">
        <v>6.6</v>
      </c>
      <c r="AC4" s="22">
        <v>4.8</v>
      </c>
      <c r="AD4" s="22">
        <v>8.6</v>
      </c>
      <c r="AE4" s="22">
        <v>8.41</v>
      </c>
      <c r="AF4" s="22">
        <v>0</v>
      </c>
      <c r="AG4" s="22">
        <v>14</v>
      </c>
      <c r="AH4" s="22">
        <v>8.8000000000000007</v>
      </c>
      <c r="AI4" s="22">
        <v>15.8</v>
      </c>
      <c r="AJ4" s="22">
        <v>16.27</v>
      </c>
      <c r="AK4" s="22">
        <v>0</v>
      </c>
      <c r="AL4" s="27"/>
      <c r="AM4" s="38">
        <f>IF(Y4&gt;0,Y4,"")</f>
        <v>15.8</v>
      </c>
      <c r="AN4" s="38">
        <f>IF(Z4&gt;0,Z4,"")</f>
        <v>16.12</v>
      </c>
      <c r="AO4" s="40">
        <f>IF(SUM(W4:Z4)-AA4&gt;0,SUM(W4:Z4)-AA4,"")</f>
        <v>54.739999999999995</v>
      </c>
      <c r="AP4" s="40">
        <f>IF(AD4&gt;0,AD4,"")</f>
        <v>8.6</v>
      </c>
      <c r="AQ4" s="40">
        <f>IF(AE4&gt;0,AE4,"")</f>
        <v>8.41</v>
      </c>
      <c r="AR4" s="40">
        <f>IF(SUM(AB4:AE4)-AF4&gt;0,SUM(AB4:AE4)-AF4,"")</f>
        <v>28.41</v>
      </c>
      <c r="AS4" s="40">
        <f>IF(AO4="","",MAX(AO4,AR4))</f>
        <v>54.739999999999995</v>
      </c>
      <c r="AT4" s="40">
        <f>IF(AI4&gt;0,AI4,"")</f>
        <v>15.8</v>
      </c>
      <c r="AU4" s="40">
        <f>IF(AJ4&gt;0,AJ4,"")</f>
        <v>16.27</v>
      </c>
      <c r="AV4" s="40">
        <f>IF(SUM(AG4:AJ4)-AK4&gt;0,SUM(AG4:AJ4)-AK4,"")</f>
        <v>54.870000000000005</v>
      </c>
      <c r="AW4" s="40">
        <f>IF(SUM(AS4,AV4)&gt;0,SUM(AS4,AV4),"")</f>
        <v>109.61</v>
      </c>
      <c r="AX4" s="26">
        <v>14.6</v>
      </c>
      <c r="AY4" s="26">
        <v>9</v>
      </c>
      <c r="AZ4" s="26">
        <v>14.8</v>
      </c>
      <c r="BA4" s="26">
        <v>15.62</v>
      </c>
      <c r="BB4" s="26">
        <v>0</v>
      </c>
      <c r="BC4" s="26">
        <v>14.9</v>
      </c>
      <c r="BD4" s="26">
        <v>9</v>
      </c>
      <c r="BE4" s="26">
        <v>15.8</v>
      </c>
      <c r="BF4" s="26">
        <v>15.84</v>
      </c>
      <c r="BG4" s="26">
        <v>0</v>
      </c>
      <c r="BH4" s="26">
        <v>14.7</v>
      </c>
      <c r="BI4" s="26">
        <v>9</v>
      </c>
      <c r="BJ4" s="26">
        <v>14.8</v>
      </c>
      <c r="BK4" s="26">
        <v>15.82</v>
      </c>
      <c r="BL4" s="26">
        <v>0</v>
      </c>
      <c r="BM4" s="28"/>
      <c r="BN4" s="39">
        <f>IF(AZ4&gt;0,AZ4,"")</f>
        <v>14.8</v>
      </c>
      <c r="BO4" s="39">
        <f>IF(BA4&gt;0,BA4,"")</f>
        <v>15.62</v>
      </c>
      <c r="BP4" s="11">
        <f>IF(SUM(AX4:BA4)-BB4&gt;0,SUM(AX4:BA4)-BB4,"")</f>
        <v>54.02</v>
      </c>
      <c r="BQ4" s="11">
        <f>IF(BE4&gt;0,BE4,"")</f>
        <v>15.8</v>
      </c>
      <c r="BR4" s="11">
        <f>IF(BF4&gt;0,BF4,"")</f>
        <v>15.84</v>
      </c>
      <c r="BS4" s="11">
        <f>IF(SUM(BC4:BF4)-BG4&gt;0,SUM(BC4:BF4)-BG4,"")</f>
        <v>55.540000000000006</v>
      </c>
      <c r="BT4" s="11">
        <f>IF(BP4="","",MAX(BP4,BS4))</f>
        <v>55.540000000000006</v>
      </c>
      <c r="BU4" s="11">
        <f>IF(BJ4&gt;0,BJ4,"")</f>
        <v>14.8</v>
      </c>
      <c r="BV4" s="11">
        <f>IF(BK4&gt;0,BK4,"")</f>
        <v>15.82</v>
      </c>
      <c r="BW4" s="11">
        <f>IF(SUM(BH4:BK4)-BL4&gt;0,SUM(BH4:BK4)-BL4,"")</f>
        <v>54.32</v>
      </c>
      <c r="BX4" s="11">
        <f>IF(SUM(BT4,BW4)&gt;0,SUM(BT4,BW4),"")</f>
        <v>109.86000000000001</v>
      </c>
      <c r="BY4" s="22">
        <v>14.1</v>
      </c>
      <c r="BZ4" s="22">
        <v>9</v>
      </c>
      <c r="CA4" s="22">
        <v>15.4</v>
      </c>
      <c r="CB4" s="22">
        <v>16.38</v>
      </c>
      <c r="CC4" s="22">
        <v>0</v>
      </c>
      <c r="CD4" s="22">
        <v>1.8</v>
      </c>
      <c r="CE4" s="22">
        <v>0.9</v>
      </c>
      <c r="CF4" s="22">
        <v>2</v>
      </c>
      <c r="CG4" s="22">
        <v>1.75</v>
      </c>
      <c r="CH4" s="22">
        <v>0</v>
      </c>
      <c r="CI4" s="22">
        <v>1.7</v>
      </c>
      <c r="CJ4" s="22">
        <v>0.8</v>
      </c>
      <c r="CK4" s="22">
        <v>2</v>
      </c>
      <c r="CL4" s="22">
        <v>1.76</v>
      </c>
      <c r="CM4" s="22">
        <v>0</v>
      </c>
      <c r="CN4" s="27"/>
      <c r="CO4" s="38">
        <f>IF(CA4&gt;0,CA4,"")</f>
        <v>15.4</v>
      </c>
      <c r="CP4" s="38">
        <f>IF(CB4&gt;0,CB4,"")</f>
        <v>16.38</v>
      </c>
      <c r="CQ4" s="40">
        <f>IF(SUM(BY4:CB4)-CC4&gt;0,SUM(BY4:CB4)-CC4,"")</f>
        <v>54.879999999999995</v>
      </c>
      <c r="CR4" s="40">
        <f>IF(CF4&gt;0,CF4,"")</f>
        <v>2</v>
      </c>
      <c r="CS4" s="40">
        <f>IF(CG4&gt;0,CG4,"")</f>
        <v>1.75</v>
      </c>
      <c r="CT4" s="40">
        <f>IF(SUM(CD4:CG4)-CH4&gt;0,SUM(CD4:CG4)-CH4,"")</f>
        <v>6.45</v>
      </c>
      <c r="CU4" s="40">
        <f>IF(CQ4="","",MAX(CQ4,CT4))</f>
        <v>54.879999999999995</v>
      </c>
      <c r="CV4" s="40">
        <f>IF(CK4&gt;0,CK4,"")</f>
        <v>2</v>
      </c>
      <c r="CW4" s="40">
        <f>IF(CL4&gt;0,CL4,"")</f>
        <v>1.76</v>
      </c>
      <c r="CX4" s="40">
        <f>IF(SUM(CI4:CL4)-CM4&gt;0,SUM(CI4:CL4)-CM4,"")</f>
        <v>6.26</v>
      </c>
      <c r="CY4" s="40">
        <f>IF(SUM(CU4,CX4)&gt;0,SUM(CU4,CX4),"")</f>
        <v>61.139999999999993</v>
      </c>
      <c r="CZ4" s="50" t="str">
        <f>IF(MAX(DX4,EA4,FF4,FI4,GN4,GQ4,HV4,HY4,JD4,JG4,KL4,KO4,LT4,LW4,NB4,NE4,OJ4,OM4,PR4,PU4,QZ4,RC4,SH4,SK4)-MIN(IF(L4="",0,L4),IF(N4="",0,N4))&gt;0.001,MAX(DX4,EA4,FF4,FI4,GN4,GQ4,HV4,HY4,JD4,JG4,KL4,KO4,LT4,LW4,NB4,NE4,OJ4,OM4,PR4,PU4,QZ4,RC4,SH4,SK4)-MIN(IF(L4="",0,L4),IF(N4="",0,N4)),"")</f>
        <v/>
      </c>
      <c r="DA4" s="50" t="str">
        <f>IF(MAX(EE4,EH4,FM4,FP4,GU4,GX4,IC4,IF4,JK4,JN4,KS4,KV4,MA4,MD4,NI4,NL4,OQ4,OT4,PY4,QB4,RG4,RJ4,SO4,SR4)-IF(N4="",0,N4)&gt;0.001,MAX(EE4,EH4,FM4,FP4,GU4,GX4,IC4,IF4,JK4,JN4,KS4,KV4,MA4,MD4,NI4,NL4,OQ4,OT4,PY4,QB4,RG4,RJ4,SO4,SR4)-IF(N4="",0,N4),"")</f>
        <v/>
      </c>
      <c r="DB4" s="17"/>
      <c r="DC4" s="17"/>
      <c r="DD4" s="17"/>
      <c r="DE4" s="17"/>
      <c r="DF4" s="17"/>
      <c r="DG4" s="17">
        <v>12.2</v>
      </c>
      <c r="DH4" s="17">
        <v>9.1</v>
      </c>
      <c r="DI4" s="17">
        <v>15</v>
      </c>
      <c r="DJ4" s="17">
        <v>16.309999999999999</v>
      </c>
      <c r="DK4" s="17">
        <v>0</v>
      </c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40" t="str">
        <f>IF(DD4&gt;0,DD4,"")</f>
        <v/>
      </c>
      <c r="DW4" s="40" t="str">
        <f>IF(DE4&gt;0,DE4,"")</f>
        <v/>
      </c>
      <c r="DX4" s="40" t="str">
        <f>IF(SUM(DB4:DE4)-DF4&gt;0,SUM(DB4:DE4)-DF4,"")</f>
        <v/>
      </c>
      <c r="DY4" s="40">
        <f>IF(DI4&gt;0,DI4,"")</f>
        <v>15</v>
      </c>
      <c r="DZ4" s="40">
        <f>IF(DJ4&gt;0,DJ4,"")</f>
        <v>16.309999999999999</v>
      </c>
      <c r="EA4" s="40">
        <f>IF(SUM(DG4:DJ4)-DK4&gt;0,SUM(DG4:DJ4)-DK4,"")</f>
        <v>52.61</v>
      </c>
      <c r="EB4" s="40">
        <f>IF(MAX(DX4,EA4)&gt;0,MAX(DX4,EA4),"")</f>
        <v>52.61</v>
      </c>
      <c r="EC4" s="40" t="str">
        <f>IF(DN4&gt;0,DN4,"")</f>
        <v/>
      </c>
      <c r="ED4" s="40" t="str">
        <f>IF(DO4&gt;0,DO4,"")</f>
        <v/>
      </c>
      <c r="EE4" s="40" t="str">
        <f>IF(SUM(DL4:DO4)-DP4&gt;0,SUM(DL4:DO4)-DP4,"")</f>
        <v/>
      </c>
      <c r="EF4" s="40" t="str">
        <f>IF(DS4&gt;0,DS4,"")</f>
        <v/>
      </c>
      <c r="EG4" s="40" t="str">
        <f>IF(DT4&gt;0,DT4,"")</f>
        <v/>
      </c>
      <c r="EH4" s="40" t="str">
        <f>IF(SUM(DQ4:DT4)-DU4&gt;0,SUM(DQ4:DT4)-DU4,"")</f>
        <v/>
      </c>
      <c r="EI4" s="40">
        <f>IF(SUM(EB4,EH4)&gt;0,SUM(EB4,EH4),"")</f>
        <v>52.61</v>
      </c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1" t="str">
        <f>IF(EL4&gt;0,EL4,"")</f>
        <v/>
      </c>
      <c r="FE4" s="11" t="str">
        <f>IF(EM4&gt;0,EM4,"")</f>
        <v/>
      </c>
      <c r="FF4" s="11" t="str">
        <f>IF(SUM(EJ4:EM4)-EN4&gt;0,SUM(EJ4:EM4)-EN4,"")</f>
        <v/>
      </c>
      <c r="FG4" s="11" t="str">
        <f>IF(EQ4&gt;0,EQ4,"")</f>
        <v/>
      </c>
      <c r="FH4" s="11" t="str">
        <f>IF(ER4&gt;0,ER4,"")</f>
        <v/>
      </c>
      <c r="FI4" s="11" t="str">
        <f>IF(SUM(EO4:ER4)-ES4&gt;0,SUM(EO4:ER4)-ES4,"")</f>
        <v/>
      </c>
      <c r="FJ4" s="11" t="str">
        <f>IF(MAX(FF4,FI4)&gt;0,MAX(FF4,FI4),"")</f>
        <v/>
      </c>
      <c r="FK4" s="11" t="str">
        <f>IF(EV4&gt;0,EV4,"")</f>
        <v/>
      </c>
      <c r="FL4" s="11" t="str">
        <f>IF(EW4&gt;0,EW4,"")</f>
        <v/>
      </c>
      <c r="FM4" s="11" t="str">
        <f>IF(SUM(ET4:EW4)-EX4&gt;0,SUM(ET4:EW4)-EX4,"")</f>
        <v/>
      </c>
      <c r="FN4" s="11" t="str">
        <f>IF(FA4&gt;0,FA4,"")</f>
        <v/>
      </c>
      <c r="FO4" s="11" t="str">
        <f>IF(FB4&gt;0,FB4,"")</f>
        <v/>
      </c>
      <c r="FP4" s="11" t="str">
        <f>IF(SUM(EY4:FB4)-FC4&gt;0,SUM(EY4:FB4)-FC4,"")</f>
        <v/>
      </c>
      <c r="FQ4" s="11" t="str">
        <f>IF(SUM(FJ4,FP4)&gt;0,SUM(FJ4,FP4),"")</f>
        <v/>
      </c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40" t="str">
        <f>IF(FT4&gt;0,FT4,"")</f>
        <v/>
      </c>
      <c r="GM4" s="40" t="str">
        <f>IF(FU4&gt;0,FU4,"")</f>
        <v/>
      </c>
      <c r="GN4" s="40" t="str">
        <f>IF(SUM(FR4:FU4)-FV4&gt;0,SUM(FR4:FU4)-FV4,"")</f>
        <v/>
      </c>
      <c r="GO4" s="40" t="str">
        <f>IF(FY4&gt;0,FY4,"")</f>
        <v/>
      </c>
      <c r="GP4" s="40" t="str">
        <f>IF(FZ4&gt;0,FZ4,"")</f>
        <v/>
      </c>
      <c r="GQ4" s="40" t="str">
        <f>IF(SUM(FW4:FZ4)-GA4&gt;0,SUM(FW4:FZ4)-GA4,"")</f>
        <v/>
      </c>
      <c r="GR4" s="40" t="str">
        <f>IF(MAX(GN4,GQ4)&gt;0,MAX(GN4,GQ4),"")</f>
        <v/>
      </c>
      <c r="GS4" s="40" t="str">
        <f>IF(GD4&gt;0,GD4,"")</f>
        <v/>
      </c>
      <c r="GT4" s="40" t="str">
        <f>IF(GE4&gt;0,GE4,"")</f>
        <v/>
      </c>
      <c r="GU4" s="40" t="str">
        <f>IF(SUM(GB4:GE4)-GF4&gt;0,SUM(GB4:GE4)-GF4,"")</f>
        <v/>
      </c>
      <c r="GV4" s="40" t="str">
        <f>IF(GI4&gt;0,GI4,"")</f>
        <v/>
      </c>
      <c r="GW4" s="40" t="str">
        <f>IF(GJ4&gt;0,GJ4,"")</f>
        <v/>
      </c>
      <c r="GX4" s="40" t="str">
        <f>IF(SUM(GG4:GJ4)-GK4&gt;0,SUM(GG4:GJ4)-GK4,"")</f>
        <v/>
      </c>
      <c r="GY4" s="40" t="str">
        <f>IF(SUM(GR4,GX4)&gt;0,SUM(GR4,GX4),"")</f>
        <v/>
      </c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1" t="str">
        <f>IF(HB4&gt;0,HB4,"")</f>
        <v/>
      </c>
      <c r="HU4" s="11" t="str">
        <f>IF(HC4&gt;0,HC4,"")</f>
        <v/>
      </c>
      <c r="HV4" s="11" t="str">
        <f>IF(SUM(GZ4:HC4)-HD4&gt;0,SUM(GZ4:HC4)-HD4,"")</f>
        <v/>
      </c>
      <c r="HW4" s="11" t="str">
        <f>IF(HG4&gt;0,HG4,"")</f>
        <v/>
      </c>
      <c r="HX4" s="11" t="str">
        <f>IF(HH4&gt;0,HH4,"")</f>
        <v/>
      </c>
      <c r="HY4" s="11" t="str">
        <f>IF(SUM(HE4:HH4)-HI4&gt;0,SUM(HE4:HH4)-HI4,"")</f>
        <v/>
      </c>
      <c r="HZ4" s="11" t="str">
        <f>IF(MAX(HV4,HY4)&gt;0,MAX(HV4,HY4),"")</f>
        <v/>
      </c>
      <c r="IA4" s="11" t="str">
        <f>IF(HL4&gt;0,HL4,"")</f>
        <v/>
      </c>
      <c r="IB4" s="11" t="str">
        <f>IF(HM4&gt;0,HM4,"")</f>
        <v/>
      </c>
      <c r="IC4" s="11" t="str">
        <f>IF(SUM(HJ4:HM4)-HN4&gt;0,SUM(HJ4:HM4)-HN4,"")</f>
        <v/>
      </c>
      <c r="ID4" s="11" t="str">
        <f>IF(HQ4&gt;0,HQ4,"")</f>
        <v/>
      </c>
      <c r="IE4" s="11" t="str">
        <f>IF(HR4&gt;0,HR4,"")</f>
        <v/>
      </c>
      <c r="IF4" s="11" t="str">
        <f>IF(SUM(HO4:HR4)-HS4&gt;0,SUM(HO4:HR4)-HS4,"")</f>
        <v/>
      </c>
      <c r="IG4" s="11" t="str">
        <f>IF(SUM(HZ4,IF4)&gt;0,SUM(HZ4,IF4),"")</f>
        <v/>
      </c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40" t="str">
        <f>IF(IJ4&gt;0,IJ4,"")</f>
        <v/>
      </c>
      <c r="JC4" s="40" t="str">
        <f>IF(IK4&gt;0,IK4,"")</f>
        <v/>
      </c>
      <c r="JD4" s="40" t="str">
        <f>IF(SUM(IH4:IK4)-IL4&gt;0,SUM(IH4:IK4)-IL4,"")</f>
        <v/>
      </c>
      <c r="JE4" s="40" t="str">
        <f>IF(IO4&gt;0,IO4,"")</f>
        <v/>
      </c>
      <c r="JF4" s="40" t="str">
        <f>IF(IP4&gt;0,IP4,"")</f>
        <v/>
      </c>
      <c r="JG4" s="40" t="str">
        <f>IF(SUM(IM4:IP4)-IQ4&gt;0,SUM(IM4:IP4)-IQ4,"")</f>
        <v/>
      </c>
      <c r="JH4" s="40" t="str">
        <f>IF(MAX(JD4,JG4)&gt;0,MAX(JD4,JG4),"")</f>
        <v/>
      </c>
      <c r="JI4" s="40" t="str">
        <f>IF(IT4&gt;0,IT4,"")</f>
        <v/>
      </c>
      <c r="JJ4" s="40" t="str">
        <f>IF(IU4&gt;0,IU4,"")</f>
        <v/>
      </c>
      <c r="JK4" s="40" t="str">
        <f>IF(SUM(IR4:IU4)-IV4&gt;0,SUM(IR4:IU4)-IV4,"")</f>
        <v/>
      </c>
      <c r="JL4" s="40" t="str">
        <f>IF(IY4&gt;0,IY4,"")</f>
        <v/>
      </c>
      <c r="JM4" s="40" t="str">
        <f>IF(IZ4&gt;0,IZ4,"")</f>
        <v/>
      </c>
      <c r="JN4" s="40" t="str">
        <f>IF(SUM(IW4:IZ4)-JA4&gt;0,SUM(IW4:IZ4)-JA4,"")</f>
        <v/>
      </c>
      <c r="JO4" s="40" t="str">
        <f>IF(SUM(JH4,JN4)&gt;0,SUM(JH4,JN4),"")</f>
        <v/>
      </c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1" t="str">
        <f>IF(JR4&gt;0,JR4,"")</f>
        <v/>
      </c>
      <c r="KK4" s="11" t="str">
        <f>IF(JS4&gt;0,JS4,"")</f>
        <v/>
      </c>
      <c r="KL4" s="11" t="str">
        <f>IF(SUM(JP4:JS4)-JT4&gt;0,SUM(JP4:JS4)-JT4,"")</f>
        <v/>
      </c>
      <c r="KM4" s="11" t="str">
        <f>IF(JW4&gt;0,JW4,"")</f>
        <v/>
      </c>
      <c r="KN4" s="11" t="str">
        <f>IF(JX4&gt;0,JX4,"")</f>
        <v/>
      </c>
      <c r="KO4" s="11" t="str">
        <f>IF(SUM(JU4:JX4)-JY4&gt;0,SUM(JU4:JX4)-JY4,"")</f>
        <v/>
      </c>
      <c r="KP4" s="11" t="str">
        <f>IF(MAX(KL4,KO4)&gt;0,MAX(KL4,KO4),"")</f>
        <v/>
      </c>
      <c r="KQ4" s="11" t="str">
        <f>IF(KB4&gt;0,KB4,"")</f>
        <v/>
      </c>
      <c r="KR4" s="11" t="str">
        <f>IF(KC4&gt;0,KC4,"")</f>
        <v/>
      </c>
      <c r="KS4" s="11" t="str">
        <f>IF(SUM(JZ4:KC4)-KD4&gt;0,SUM(JZ4:KC4)-KD4,"")</f>
        <v/>
      </c>
      <c r="KT4" s="11" t="str">
        <f>IF(KG4&gt;0,KG4,"")</f>
        <v/>
      </c>
      <c r="KU4" s="11" t="str">
        <f>IF(KH4&gt;0,KH4,"")</f>
        <v/>
      </c>
      <c r="KV4" s="11" t="str">
        <f>IF(SUM(KE4:KH4)-KI4&gt;0,SUM(KE4:KH4)-KI4,"")</f>
        <v/>
      </c>
      <c r="KW4" s="11" t="str">
        <f>IF(SUM(KP4,KV4)&gt;0,SUM(KP4,KV4),"")</f>
        <v/>
      </c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40" t="str">
        <f>IF(KZ4&gt;0,KZ4,"")</f>
        <v/>
      </c>
      <c r="LS4" s="40" t="str">
        <f>IF(LA4&gt;0,LA4,"")</f>
        <v/>
      </c>
      <c r="LT4" s="40" t="str">
        <f>IF(SUM(KX4:LA4)-LB4&gt;0,SUM(KX4:LA4)-LB4,"")</f>
        <v/>
      </c>
      <c r="LU4" s="40" t="str">
        <f>IF(LE4&gt;0,LE4,"")</f>
        <v/>
      </c>
      <c r="LV4" s="40" t="str">
        <f>IF(LF4&gt;0,LF4,"")</f>
        <v/>
      </c>
      <c r="LW4" s="40" t="str">
        <f>IF(SUM(LC4:LF4)-LG4&gt;0,SUM(LC4:LF4)-LG4,"")</f>
        <v/>
      </c>
      <c r="LX4" s="40" t="str">
        <f>IF(MAX(LT4,LW4)&gt;0,MAX(LT4,LW4),"")</f>
        <v/>
      </c>
      <c r="LY4" s="40" t="str">
        <f>IF(LJ4&gt;0,LJ4,"")</f>
        <v/>
      </c>
      <c r="LZ4" s="40" t="str">
        <f>IF(LK4&gt;0,LK4,"")</f>
        <v/>
      </c>
      <c r="MA4" s="40" t="str">
        <f>IF(SUM(LH4:LK4)-LL4&gt;0,SUM(LH4:LK4)-LL4,"")</f>
        <v/>
      </c>
      <c r="MB4" s="40" t="str">
        <f>IF(LO4&gt;0,LO4,"")</f>
        <v/>
      </c>
      <c r="MC4" s="40" t="str">
        <f>IF(LP4&gt;0,LP4,"")</f>
        <v/>
      </c>
      <c r="MD4" s="40" t="str">
        <f>IF(SUM(LM4:LP4)-LQ4&gt;0,SUM(LM4:LP4)-LQ4,"")</f>
        <v/>
      </c>
      <c r="ME4" s="40" t="str">
        <f>IF(SUM(LX4,MD4)&gt;0,SUM(LX4,MD4),"")</f>
        <v/>
      </c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1" t="str">
        <f>IF(MH4&gt;0,MH4,"")</f>
        <v/>
      </c>
      <c r="NA4" s="11" t="str">
        <f>IF(MI4&gt;0,MI4,"")</f>
        <v/>
      </c>
      <c r="NB4" s="11" t="str">
        <f>IF(SUM(MF4:MI4)-MJ4&gt;0,SUM(MF4:MI4)-MJ4,"")</f>
        <v/>
      </c>
      <c r="NC4" s="11" t="str">
        <f>IF(MM4&gt;0,MM4,"")</f>
        <v/>
      </c>
      <c r="ND4" s="11" t="str">
        <f>IF(MN4&gt;0,MN4,"")</f>
        <v/>
      </c>
      <c r="NE4" s="11" t="str">
        <f>IF(SUM(MK4:MN4)-MO4&gt;0,SUM(MK4:MN4)-MO4,"")</f>
        <v/>
      </c>
      <c r="NF4" s="11" t="str">
        <f>IF(MAX(NB4,NE4)&gt;0,MAX(NB4,NE4),"")</f>
        <v/>
      </c>
      <c r="NG4" s="11" t="str">
        <f>IF(MR4&gt;0,MR4,"")</f>
        <v/>
      </c>
      <c r="NH4" s="11" t="str">
        <f>IF(MS4&gt;0,MS4,"")</f>
        <v/>
      </c>
      <c r="NI4" s="11" t="str">
        <f>IF(SUM(MP4:MS4)-MT4&gt;0,SUM(MP4:MS4)-MT4,"")</f>
        <v/>
      </c>
      <c r="NJ4" s="11" t="str">
        <f>IF(MW4&gt;0,MW4,"")</f>
        <v/>
      </c>
      <c r="NK4" s="11" t="str">
        <f>IF(MX4&gt;0,MX4,"")</f>
        <v/>
      </c>
      <c r="NL4" s="11" t="str">
        <f>IF(SUM(MU4:MX4)-MY4&gt;0,SUM(MU4:MX4)-MY4,"")</f>
        <v/>
      </c>
      <c r="NM4" s="11" t="str">
        <f>IF(SUM(NF4,NL4)&gt;0,SUM(NF4,NL4),"")</f>
        <v/>
      </c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40" t="str">
        <f>IF(NP4&gt;0,NP4,"")</f>
        <v/>
      </c>
      <c r="OI4" s="40" t="str">
        <f>IF(NQ4&gt;0,NQ4,"")</f>
        <v/>
      </c>
      <c r="OJ4" s="40" t="str">
        <f>IF(SUM(NN4:NQ4)-NR4&gt;0,SUM(NN4:NQ4)-NR4,"")</f>
        <v/>
      </c>
      <c r="OK4" s="40" t="str">
        <f>IF(NU4&gt;0,NU4,"")</f>
        <v/>
      </c>
      <c r="OL4" s="40" t="str">
        <f>IF(NV4&gt;0,NV4,"")</f>
        <v/>
      </c>
      <c r="OM4" s="40" t="str">
        <f>IF(SUM(NS4:NV4)-NW4&gt;0,SUM(NS4:NV4)-NW4,"")</f>
        <v/>
      </c>
      <c r="ON4" s="40" t="str">
        <f>IF(MAX(OJ4,OM4)&gt;0,MAX(OJ4,OM4),"")</f>
        <v/>
      </c>
      <c r="OO4" s="40" t="str">
        <f>IF(NZ4&gt;0,NZ4,"")</f>
        <v/>
      </c>
      <c r="OP4" s="40" t="str">
        <f>IF(OA4&gt;0,OA4,"")</f>
        <v/>
      </c>
      <c r="OQ4" s="40" t="str">
        <f>IF(SUM(NX4:OA4)-OB4&gt;0,SUM(NX4:OA4)-OB4,"")</f>
        <v/>
      </c>
      <c r="OR4" s="40" t="str">
        <f>IF(OE4&gt;0,OE4,"")</f>
        <v/>
      </c>
      <c r="OS4" s="40" t="str">
        <f>IF(OF4&gt;0,OF4,"")</f>
        <v/>
      </c>
      <c r="OT4" s="40" t="str">
        <f>IF(SUM(OC4:OF4)-OG4&gt;0,SUM(OC4:OF4)-OG4,"")</f>
        <v/>
      </c>
      <c r="OU4" s="40" t="str">
        <f>IF(SUM(ON4,OT4)&gt;0,SUM(ON4,OT4),"")</f>
        <v/>
      </c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1" t="str">
        <f>IF(OX4&gt;0,OX4,"")</f>
        <v/>
      </c>
      <c r="PQ4" s="11" t="str">
        <f>IF(OY4&gt;0,OY4,"")</f>
        <v/>
      </c>
      <c r="PR4" s="11" t="str">
        <f>IF(SUM(OV4:OY4)-OZ4&gt;0,SUM(OV4:OY4)-OZ4,"")</f>
        <v/>
      </c>
      <c r="PS4" s="11" t="str">
        <f>IF(PC4&gt;0,PC4,"")</f>
        <v/>
      </c>
      <c r="PT4" s="11" t="str">
        <f>IF(PD4&gt;0,PD4,"")</f>
        <v/>
      </c>
      <c r="PU4" s="11" t="str">
        <f>IF(SUM(PA4:PD4)-PE4&gt;0,SUM(PA4:PD4)-PE4,"")</f>
        <v/>
      </c>
      <c r="PV4" s="11" t="str">
        <f>IF(MAX(PR4,PU4)&gt;0,MAX(PR4,PU4),"")</f>
        <v/>
      </c>
      <c r="PW4" s="11" t="str">
        <f>IF(PH4&gt;0,PH4,"")</f>
        <v/>
      </c>
      <c r="PX4" s="11" t="str">
        <f>IF(PI4&gt;0,PI4,"")</f>
        <v/>
      </c>
      <c r="PY4" s="11" t="str">
        <f>IF(SUM(PF4:PI4)-PJ4&gt;0,SUM(PF4:PI4)-PJ4,"")</f>
        <v/>
      </c>
      <c r="PZ4" s="11" t="str">
        <f>IF(PM4&gt;0,PM4,"")</f>
        <v/>
      </c>
      <c r="QA4" s="11" t="str">
        <f>IF(PN4&gt;0,PN4,"")</f>
        <v/>
      </c>
      <c r="QB4" s="11" t="str">
        <f>IF(SUM(PK4:PN4)-PO4&gt;0,SUM(PK4:PN4)-PO4,"")</f>
        <v/>
      </c>
      <c r="QC4" s="11" t="str">
        <f>IF(SUM(PV4,QB4)&gt;0,SUM(PV4,QB4),"")</f>
        <v/>
      </c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40" t="str">
        <f>IF(QF4&gt;0,QF4,"")</f>
        <v/>
      </c>
      <c r="QY4" s="40" t="str">
        <f>IF(QG4&gt;0,QG4,"")</f>
        <v/>
      </c>
      <c r="QZ4" s="40" t="str">
        <f>IF(SUM(QD4:QG4)-QH4&gt;0,SUM(QD4:QG4)-QH4,"")</f>
        <v/>
      </c>
      <c r="RA4" s="40" t="str">
        <f>IF(QK4&gt;0,QK4,"")</f>
        <v/>
      </c>
      <c r="RB4" s="40" t="str">
        <f>IF(QL4&gt;0,QL4,"")</f>
        <v/>
      </c>
      <c r="RC4" s="40" t="str">
        <f>IF(SUM(QI4:QL4)-QM4&gt;0,SUM(QI4:QL4)-QM4,"")</f>
        <v/>
      </c>
      <c r="RD4" s="40" t="str">
        <f>IF(MAX(QZ4,RC4)&gt;0,MAX(QZ4,RC4),"")</f>
        <v/>
      </c>
      <c r="RE4" s="40" t="str">
        <f>IF(QP4&gt;0,QP4,"")</f>
        <v/>
      </c>
      <c r="RF4" s="40" t="str">
        <f>IF(QQ4&gt;0,QQ4,"")</f>
        <v/>
      </c>
      <c r="RG4" s="40" t="str">
        <f>IF(SUM(QN4:QQ4)-QR4&gt;0,SUM(QN4:QQ4)-QR4,"")</f>
        <v/>
      </c>
      <c r="RH4" s="40" t="str">
        <f>IF(QU4&gt;0,QU4,"")</f>
        <v/>
      </c>
      <c r="RI4" s="40" t="str">
        <f>IF(QV4&gt;0,QV4,"")</f>
        <v/>
      </c>
      <c r="RJ4" s="40" t="str">
        <f>IF(SUM(QS4:QV4)-QW4&gt;0,SUM(QS4:QV4)-QW4,"")</f>
        <v/>
      </c>
      <c r="RK4" s="40" t="str">
        <f>IF(SUM(RD4,RJ4)&gt;0,SUM(RD4,RJ4),"")</f>
        <v/>
      </c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1" t="str">
        <f>IF(RN4&gt;0,RN4,"")</f>
        <v/>
      </c>
      <c r="SG4" s="11" t="str">
        <f>IF(RO4&gt;0,RO4,"")</f>
        <v/>
      </c>
      <c r="SH4" s="11" t="str">
        <f>IF(SUM(RL4:RO4)-RP4&gt;0,SUM(RL4:RO4)-RP4,"")</f>
        <v/>
      </c>
      <c r="SI4" s="11" t="str">
        <f>IF(RS4&gt;0,RS4,"")</f>
        <v/>
      </c>
      <c r="SJ4" s="11" t="str">
        <f>IF(RT4&gt;0,RT4,"")</f>
        <v/>
      </c>
      <c r="SK4" s="11" t="str">
        <f>IF(SUM(RQ4:RT4)-RU4&gt;0,SUM(RQ4:RT4)-RU4,"")</f>
        <v/>
      </c>
      <c r="SL4" s="11" t="str">
        <f>IF(MAX(SH4,SK4)&gt;0,MAX(SH4,SK4),"")</f>
        <v/>
      </c>
      <c r="SM4" s="11" t="str">
        <f>IF(RX4&gt;0,RX4,"")</f>
        <v/>
      </c>
      <c r="SN4" s="11" t="str">
        <f>IF(RY4&gt;0,RY4,"")</f>
        <v/>
      </c>
      <c r="SO4" s="11" t="str">
        <f>IF(SUM(RV4:RY4)-RZ4&gt;0,SUM(RV4:RY4)-RZ4,"")</f>
        <v/>
      </c>
      <c r="SP4" s="11" t="str">
        <f>IF(SC4&gt;0,SC4,"")</f>
        <v/>
      </c>
      <c r="SQ4" s="11" t="str">
        <f>IF(SD4&gt;0,SD4,"")</f>
        <v/>
      </c>
      <c r="SR4" s="11" t="str">
        <f>IF(SUM(SA4:SD4)-SE4&gt;0,SUM(SA4:SD4)-SE4,"")</f>
        <v/>
      </c>
      <c r="SS4" s="11" t="str">
        <f>IF(SUM(SL4,SR4)&gt;0,SUM(SL4,SR4),"")</f>
        <v/>
      </c>
      <c r="ST4" s="22">
        <f>IF($CN4="P",BY4,(BY4+AX4)/2)</f>
        <v>14.35</v>
      </c>
      <c r="SU4" s="22">
        <f>IF($CN4="P",BZ4,(BZ4+AY4)/2)</f>
        <v>9</v>
      </c>
      <c r="SV4" s="22">
        <f>IF($CN4="P",CA4,(CA4+AZ4)/2)</f>
        <v>15.100000000000001</v>
      </c>
      <c r="SW4" s="22">
        <f>IF($CN4="P",CB4,(CB4+BA4)/2)</f>
        <v>16</v>
      </c>
      <c r="SX4" s="22">
        <f>IF($CN4="P",CC4,(CC4+BB4)/2)</f>
        <v>0</v>
      </c>
      <c r="SY4" s="22">
        <f>IF($CN4="P",CD4,(CD4+BC4)/2)</f>
        <v>8.35</v>
      </c>
      <c r="SZ4" s="22">
        <f>IF($CN4="P",CE4,(CE4+BD4)/2)</f>
        <v>4.95</v>
      </c>
      <c r="TA4" s="22">
        <f>IF($CN4="P",CF4,(CF4+BE4)/2)</f>
        <v>8.9</v>
      </c>
      <c r="TB4" s="22">
        <f>IF($CN4="P",CG4,(CG4+BF4)/2)</f>
        <v>8.7949999999999999</v>
      </c>
      <c r="TC4" s="22">
        <f>IF($CN4="P",CH4,(CH4+BG4)/2)</f>
        <v>0</v>
      </c>
      <c r="TD4" s="22">
        <f>IF($CN4="P",CI4,(CI4+BH4)/2)</f>
        <v>8.1999999999999993</v>
      </c>
      <c r="TE4" s="22">
        <f>IF($CN4="P",CJ4,(CJ4+BI4)/2)</f>
        <v>4.9000000000000004</v>
      </c>
      <c r="TF4" s="22">
        <f>IF($CN4="P",CK4,(CK4+BJ4)/2)</f>
        <v>8.4</v>
      </c>
      <c r="TG4" s="22">
        <f>IF($CN4="P",CL4,(CL4+BK4)/2)</f>
        <v>8.7900000000000009</v>
      </c>
      <c r="TH4" s="22">
        <f>IF($CN4="P",CM4,(CM4+BL4)/2)</f>
        <v>0</v>
      </c>
      <c r="TI4" s="27" t="s">
        <v>46</v>
      </c>
      <c r="TJ4" s="40">
        <f>IF(SV4&gt;0,SV4,"")</f>
        <v>15.100000000000001</v>
      </c>
      <c r="TK4" s="40">
        <f>IF(SW4&gt;0,SW4,"")</f>
        <v>16</v>
      </c>
      <c r="TL4" s="40">
        <f>IF(SUM(ST4:SW4)-SX4&gt;0,SUM(ST4:SW4)-SX4,"")</f>
        <v>54.45</v>
      </c>
      <c r="TM4" s="40">
        <f>IF(TA4&gt;0,TA4,"")</f>
        <v>8.9</v>
      </c>
      <c r="TN4" s="40">
        <f>IF(TB4&gt;0,TB4,"")</f>
        <v>8.7949999999999999</v>
      </c>
      <c r="TO4" s="40">
        <f>IF(SUM(SY4:TB4)-TC4&gt;0,SUM(SY4:TB4)-TC4,"")</f>
        <v>30.995000000000005</v>
      </c>
      <c r="TP4" s="40">
        <f>IF(MAX(TL4,TO4)&gt;0,MAX(TL4,TO4),"")</f>
        <v>54.45</v>
      </c>
      <c r="TQ4" s="40">
        <f>IF(TF4&gt;0,TF4,"")</f>
        <v>8.4</v>
      </c>
      <c r="TR4" s="40">
        <f>IF(TG4&gt;0,TG4,"")</f>
        <v>8.7900000000000009</v>
      </c>
      <c r="TS4" s="40">
        <f>IF(SUM(TD4:TG4)-TH4&gt;0,SUM(TD4:TG4)-TH4,"")</f>
        <v>30.29</v>
      </c>
      <c r="TT4" s="40">
        <f>IF(SUM(TP4,TS4)&gt;0,SUM(TP4,TS4),"")</f>
        <v>84.740000000000009</v>
      </c>
    </row>
    <row r="5" spans="1:540" x14ac:dyDescent="0.2">
      <c r="A5" s="4" cm="1">
        <f t="array" ref="A5">IF(AND(H5&lt;&gt;"",H5&lt;&gt;"No DD"),SUMPRODUCT((H$4:H$33&lt;&gt;"")*(H$4:H$33&lt;&gt;"No DD")*(E$4:E$33&gt;E5))+1,IF(H5="No DD",SUMPRODUCT((H$4:H$33="No DD")*(E$4:E$33&gt;E5))+1+SUMPRODUCT((H$4:H$33&lt;&gt;"")*(H$4:H$33&lt;&gt;"No DD")),""))</f>
        <v>2</v>
      </c>
      <c r="B5" s="5" t="s">
        <v>106</v>
      </c>
      <c r="C5" s="4" t="s">
        <v>6</v>
      </c>
      <c r="D5" s="4">
        <v>2005</v>
      </c>
      <c r="E5" s="9">
        <f>SUM(J5:T5)+SUM(J5:R5)*0.0000001+SUM(J5)*0.0000000000001</f>
        <v>193.18001931400551</v>
      </c>
      <c r="F5" s="3" t="str">
        <f>IF(OR(AND(AM5&gt;=AW$35,AM5&lt;&gt;"",AO5&gt;=AW$39,AO5&lt;&gt;"",AL5=""),AND(AP5&gt;=AW$35,AP5&lt;&gt;"",AR5&gt;=AW$39,AR5&lt;&gt;"",AL5=""),AND(AT5&gt;=AW$35,AT5&lt;&gt;"",AV5&gt;=AW$39,AV5&lt;&gt;"",AL5=""),AND(BN5&gt;=BX$35,BN5&lt;&gt;"",BP5&gt;=BX$39,BP5&lt;&gt;"",BM5=""),AND(BQ5&gt;=BX$35,BQ5&lt;&gt;"",BS5&gt;=BX$39,BS5&lt;&gt;"",BM5=""),AND(BU5&gt;=BX$35,BU5&lt;&gt;"",BW5&gt;=BX$39,BW5&lt;&gt;"",BM5=""),AND(CO5&gt;=CY$35,CO5&lt;&gt;"",CQ5&gt;=CY$39,CQ5&lt;&gt;"",CN5=""),AND(CR5&gt;=CY$35,CR5&lt;&gt;"",CT5&gt;=CY$39,CT5&lt;&gt;"",CN5=""),AND(CV5&gt;=CY$35,CV5&lt;&gt;"",CX5&gt;=CY$39,CX5&lt;&gt;"",CN5=""),AND(DV5&gt;=EI$35,DV5&lt;&gt;"",DX5&gt;=EI$39,DX5&lt;&gt;""),AND(DY5&gt;=EI$35,DY5&lt;&gt;"",EA5&gt;=EI$39,EA5&lt;&gt;""),AND(EC5&gt;=EI$35,EC5&lt;&gt;"",EE5&gt;=EI$39,EE5&lt;&gt;""),AND(EF5&gt;=EI$35,EF5&lt;&gt;"",EH5&gt;=EI$39,EH5&lt;&gt;""),AND(FD5&gt;=FQ$35,FD5&lt;&gt;"",FF5&gt;=FQ$39,FF5&lt;&gt;""),AND(FG5&gt;=FQ$35,FG5&lt;&gt;"",FI5&gt;=FQ$39,FI5&lt;&gt;""),AND(FK5&gt;=FQ$35,FK5&lt;&gt;"",FM5&gt;=FQ$39,FM5&lt;&gt;""),AND(FN5&gt;=FQ$35,FN5&lt;&gt;"",FP5&gt;=FQ$39,FP5&lt;&gt;""),AND(GL5&gt;=GY$35,GL5&lt;&gt;"",GN5&gt;=GY$39,GN5&lt;&gt;""),AND(GO5&gt;=GY$35,GO5&lt;&gt;"",GQ5&gt;=GY$39,GQ5&lt;&gt;""),AND(GS5&gt;=GY$35,GS5&lt;&gt;"",GU5&gt;=GY$39,GU5&lt;&gt;""),AND(GV5&gt;=GY$35,GV5&lt;&gt;"",GX5&gt;=GY$39,GX5&lt;&gt;""),AND(HT5&gt;=IG$35,HT5&lt;&gt;"",HV5&gt;=IG$39,HV5&lt;&gt;""),AND(HW5&gt;=IG$35,HW5&lt;&gt;"",HY5&gt;=IG$39,HY5&lt;&gt;""),AND(IA5&gt;=IG$35,IA5&lt;&gt;"",IC5&gt;=IG$39,IC5&lt;&gt;""),AND(ID5&gt;=IG$35,ID5&lt;&gt;"",IF5&gt;=IG$39,IF5&lt;&gt;""),AND(JB5&gt;=JO$35,JB5&lt;&gt;"",JD5&gt;=JO$39,JD5&lt;&gt;""),AND(JE5&gt;=JO$35,JE5&lt;&gt;"",JG5&gt;=JO$39,JG5&lt;&gt;""),AND(JI5&gt;=JO$35,JI5&lt;&gt;"",JK5&gt;=JO$39,JK5&lt;&gt;""),AND(JL5&gt;=JO$35,JL5&lt;&gt;"",JN5&gt;=JO$39,JN5&lt;&gt;""),AND(KJ5&gt;=KW$35,KJ5&lt;&gt;"",KL5&gt;=KW$39,KL5&lt;&gt;""),AND(KM5&gt;=KW$35,KM5&lt;&gt;"",KO5&gt;=KW$39,KO5&lt;&gt;""),AND(KQ5&gt;=KW$35,KQ5&lt;&gt;"",KS5&gt;=KW$39,KS5&lt;&gt;""),AND(KT5&gt;=KW$35,KT5&lt;&gt;"",KV5&gt;=KW$39,KV5&lt;&gt;""),AND(LR5&gt;=ME$35,LR5&lt;&gt;"",LT5&gt;=ME$39,LT5&lt;&gt;""),AND(LU5&gt;=ME$35,LU5&lt;&gt;"",LW5&gt;=ME$39,LW5&lt;&gt;""),AND(LY5&gt;=ME$35,LY5&lt;&gt;"",MA5&gt;=ME$39,MA5&lt;&gt;""),AND(MB5&gt;=ME$35,MB5&lt;&gt;"",MD5&gt;=ME$39,MD5&lt;&gt;""),AND(MZ5&gt;=NM$35,MZ5&lt;&gt;"",NB5&gt;=NM$39,NB5&lt;&gt;""),AND(NC5&gt;=NM$35,NC5&lt;&gt;"",NE5&gt;=NM$39,NE5&lt;&gt;""),AND(NG5&gt;=NM$35,NG5&lt;&gt;"",NI5&gt;=NM$39,NI5&lt;&gt;""),AND(NJ5&gt;=NM$35,NJ5&lt;&gt;"",NL5&gt;=NM$39,NL5&lt;&gt;""),AND(OH5&gt;=OU$35,OH5&lt;&gt;"",OJ5&gt;=OU$39,OJ5&lt;&gt;""),AND(OK5&gt;=OU$35,OK5&lt;&gt;"",OM5&gt;=OU$39,OM5&lt;&gt;""),AND(OO5&gt;=OU$35,OO5&lt;&gt;"",OQ5&gt;=OU$39,OQ5&lt;&gt;""),AND(OR5&gt;=OU$35,OR5&lt;&gt;"",OT5&gt;=OU$39,OT5&lt;&gt;""),AND(PP5&gt;=QC$35,PP5&lt;&gt;"",PR5&gt;=QC$39,PR5&lt;&gt;""),AND(PS5&gt;=QC$35,PS5&lt;&gt;"",PU5&gt;=QC$39,PU5&lt;&gt;""),AND(PW5&gt;=QC$35,PW5&lt;&gt;"",PY5&gt;=QC$39,PY5&lt;&gt;""),AND(PZ5&gt;=QC$35,PZ5&lt;&gt;"",QB5&gt;=QC$39,QB5&lt;&gt;""),AND(QX5&gt;=RK$35,QX5&lt;&gt;"",QZ5&gt;=RK$39,QZ5&lt;&gt;""),AND(RA5&gt;=RK$35,RA5&lt;&gt;"",RC5&gt;=RK$39,RC5&lt;&gt;""),AND(RE5&gt;=RK$35,RE5&lt;&gt;"",RG5&gt;=RK$39,RG5&lt;&gt;""),AND(RH5&gt;=RK$35,RH5&lt;&gt;"",RJ5&gt;=RK$39,RJ5&lt;&gt;""),AND(SF5&gt;=SS$35,SF5&lt;&gt;"",SH5&gt;=SS$39,SH5&lt;&gt;""),AND(SI5&gt;=SS$35,SI5&lt;&gt;"",SK5&gt;=SS$39,SK5&lt;&gt;""),AND(SM5&gt;=SS$35,SM5&lt;&gt;"",SO5&gt;=SS$39,SO5&lt;&gt;""),AND(SP5&gt;=SS$35,SP5&lt;&gt;"",SR5&gt;=SS$39,SR5&lt;&gt;"")),"P","")</f>
        <v>P</v>
      </c>
      <c r="G5" s="3" t="str">
        <f>IF(OR(AND(AO5&gt;=AW$39,AO5&lt;&gt;"",AL5=""),AND(AR5&gt;=AW$39,AR5&lt;&gt;"",AL5=""),AND(AV5&gt;=AW$39,AV5&lt;&gt;"",AL5=""),AND(BP5&gt;=BX$39,BP5&lt;&gt;"",BM5=""),AND(BS5&gt;=BX$39,BS5&lt;&gt;"",BM5=""),AND(BW5&gt;=BX$39,BW5&lt;&gt;"",BM5=""),AND(CQ5&gt;=CY$39,CQ5&lt;&gt;"",CN5=""),AND(CT5&gt;=CY$39,CT5&lt;&gt;"",CN5=""),AND(CX5&gt;=CY$39,CX5&lt;&gt;"",CN5=""),AND(DX5&gt;=EI$39,DX5&lt;&gt;""),AND(EA5&gt;=EI$39,EA5&lt;&gt;""),AND(EE5&gt;=EI$39,EE5&lt;&gt;""),AND(EH5&gt;=EI$39,EH5&lt;&gt;""),AND(FF5&gt;=FQ$39,FF5&lt;&gt;""),AND(FI5&gt;=FQ$39,FI5&lt;&gt;""),AND(FM5&gt;=FQ$39,FM5&lt;&gt;""),AND(FP5&gt;=FQ$39,FP5&lt;&gt;""),AND(GN5&gt;=GY$39,GN5&lt;&gt;""),AND(GQ5&gt;=GY$39,GQ5&lt;&gt;""),AND(GU5&gt;=GY$39,GU5&lt;&gt;""),AND(GX5&gt;=GY$39,GX5&lt;&gt;""),AND(HV5&gt;=IG$39,HV5&lt;&gt;""),AND(HY5&gt;=IG$39,HY5&lt;&gt;""),AND(IC5&gt;=IG$39,IC5&lt;&gt;""),AND(IF5&gt;=IG$39,IF5&lt;&gt;""),AND(JD5&gt;=JO$39,JD5&lt;&gt;""),AND(JG5&gt;=JO$39,JG5&lt;&gt;""),AND(JK5&gt;=JO$39,JK5&lt;&gt;""),AND(JN5&gt;=JO$39,JN5&lt;&gt;""),AND(KL5&gt;=KW$39,KL5&lt;&gt;""),AND(KO5&gt;=KW$39,KO5&lt;&gt;""),AND(KS5&gt;=KW$39,KS5&lt;&gt;""),AND(KV5&gt;=KW$39,KV5&lt;&gt;""),AND(LT5&gt;=ME$39,LT5&lt;&gt;""),AND(LW5&gt;=ME$39,LW5&lt;&gt;""),AND(MA5&gt;=ME$39,MA5&lt;&gt;""),AND(MD5&gt;=ME$39,MD5&lt;&gt;""),AND(NB5&gt;=NM$39,NB5&lt;&gt;""),AND(NE5&gt;=NM$39,NE5&lt;&gt;""),AND(NI5&gt;=NM$39,NI5&lt;&gt;""),AND(NL5&gt;=NM$39,NL5&lt;&gt;""),AND(OJ5&gt;=OU$39,OJ5&lt;&gt;""),AND(OM5&gt;=OU$39,OM5&lt;&gt;""),AND(OQ5&gt;=OU$39,OQ5&lt;&gt;""),AND(OT5&gt;=OU$39,OT5&lt;&gt;""),AND(PR5&gt;=QC$39,PR5&lt;&gt;""),AND(PU5&gt;=QC$39,PU5&lt;&gt;""),AND(PY5&gt;=QC$39,PY5&lt;&gt;""),AND(QB5&gt;=QC$39,QB5&lt;&gt;""),AND(QZ5&gt;=RK$39,QZ5&lt;&gt;""),AND(RC5&gt;=RK$39,RC5&lt;&gt;""),AND(RG5&gt;=RK$39,RG5&lt;&gt;""),AND(RJ5&gt;=RK$39,RJ5&lt;&gt;""),AND(SH5&gt;=SS$39,SH5&lt;&gt;""),AND(SK5&gt;=SS$39,SK5&lt;&gt;""),AND(SO5&gt;=SS$39,SO5&lt;&gt;""),AND(SR5&gt;=SS$39,SR5&lt;&gt;"")),"P","")</f>
        <v>P</v>
      </c>
      <c r="H5" s="36" t="str">
        <f>IF(AND(G5="P",F5=""),"No DD",IF(OR(AND(AM5&gt;=AW$38,AM5&lt;&gt;"",AO5&gt;=AW$42,AO5&lt;&gt;"",AL5=""),AND(AP5&gt;=AW$38,AP5&lt;&gt;"",AR5&gt;=AW$42,AR5&lt;&gt;"",AL5=""),AND(AT5&gt;=AW$38,AT5&lt;&gt;"",AV5&gt;=AW$42,AV5&lt;&gt;"",AL5=""),AND(BN5&gt;=BX$38,BN5&lt;&gt;"",BP5&gt;=BX$42,BP5&lt;&gt;"",BM5=""),AND(BQ5&gt;=BX$38,BQ5&lt;&gt;"",BS5&gt;=BX$42,BS5&lt;&gt;"",BM5=""),AND(BU5&gt;=BX$38,BU5&lt;&gt;"",BW5&gt;=BX$42,BW5&lt;&gt;"",BM5=""),AND(CO5&gt;=CY$38,CO5&lt;&gt;"",CQ5&gt;=CY$42,CQ5&lt;&gt;"",CN5=""),AND(CR5&gt;=CY$38,CR5&lt;&gt;"",CT5&gt;=CY$42,CT5&lt;&gt;"",CN5=""),AND(CV5&gt;=CY$38,CV5&lt;&gt;"",CX5&gt;=CY$42,CX5&lt;&gt;"",CN5=""),AND(DV5&gt;=EI$38,DV5&lt;&gt;"",DX5&gt;=EI$42,DX5&lt;&gt;""),AND(DY5&gt;=EI$38,DY5&lt;&gt;"",EA5&gt;=EI$42,EA5&lt;&gt;""),AND(EC5&gt;=EI$38,EC5&lt;&gt;"",EE5&gt;=EI$42,EE5&lt;&gt;""),AND(EF5&gt;=EI$38,EF5&lt;&gt;"",EH5&gt;=EI$42,EH5&lt;&gt;""),AND(FD5&gt;=FQ$38,FD5&lt;&gt;"",FF5&gt;=FQ$42,FF5&lt;&gt;""),AND(FG5&gt;=FQ$38,FG5&lt;&gt;"",FI5&gt;=FQ$42,FI5&lt;&gt;""),AND(FK5&gt;=FQ$38,FK5&lt;&gt;"",FM5&gt;=FQ$42,FM5&lt;&gt;""),AND(FN5&gt;=FQ$38,FN5&lt;&gt;"",FP5&gt;=FQ$42,FP5&lt;&gt;""),AND(GL5&gt;=GY$38,GL5&lt;&gt;"",GN5&gt;=GY$42,GN5&lt;&gt;""),AND(GO5&gt;=GY$38,GO5&lt;&gt;"",GQ5&gt;=GY$42,GQ5&lt;&gt;""),AND(GS5&gt;=GY$38,GS5&lt;&gt;"",GU5&gt;=GY$42,GU5&lt;&gt;""),AND(GV5&gt;=GY$38,GV5&lt;&gt;"",GX5&gt;=GY$42,GX5&lt;&gt;""),AND(HT5&gt;=IG$38,HT5&lt;&gt;"",HV5&gt;=IG$42,HV5&lt;&gt;""),AND(HW5&gt;=IG$38,HW5&lt;&gt;"",HY5&gt;=IG$42,HY5&lt;&gt;""),AND(IA5&gt;=IG$38,IA5&lt;&gt;"",IC5&gt;=IG$42,IC5&lt;&gt;""),AND(ID5&gt;=IG$38,ID5&lt;&gt;"",IF5&gt;=IG$42,IF5&lt;&gt;""),AND(JB5&gt;=JO$38,JB5&lt;&gt;"",JD5&gt;=JO$42,JD5&lt;&gt;""),AND(JE5&gt;=JO$38,JE5&lt;&gt;"",JG5&gt;=JO$42,JG5&lt;&gt;""),AND(JI5&gt;=JO$38,JI5&lt;&gt;"",JK5&gt;=JO$42,JK5&lt;&gt;""),AND(JL5&gt;=JO$38,JL5&lt;&gt;"",JN5&gt;=JO$42,JN5&lt;&gt;""),AND(KJ5&gt;=KW$38,KJ5&lt;&gt;"",KL5&gt;=KW$42,KL5&lt;&gt;""),AND(KM5&gt;=KW$38,KM5&lt;&gt;"",KO5&gt;=KW$42,KO5&lt;&gt;""),AND(KQ5&gt;=KW$38,KQ5&lt;&gt;"",KS5&gt;=KW$42,KS5&lt;&gt;""),AND(KT5&gt;=KW$38,KT5&lt;&gt;"",KV5&gt;=KW$42,KV5&lt;&gt;""),AND(LR5&gt;=ME$38,LR5&lt;&gt;"",LT5&gt;=ME$42,LT5&lt;&gt;""),AND(LU5&gt;=ME$38,LU5&lt;&gt;"",LW5&gt;=ME$42,LW5&lt;&gt;""),AND(LY5&gt;=ME$38,LY5&lt;&gt;"",MA5&gt;=ME$42,MA5&lt;&gt;""),AND(MB5&gt;=ME$38,MB5&lt;&gt;"",MD5&gt;=ME$42,MD5&lt;&gt;""),AND(MZ5&gt;=NM$38,MZ5&lt;&gt;"",NB5&gt;=NM$42,NB5&lt;&gt;""),AND(NC5&gt;=NM$38,NC5&lt;&gt;"",NE5&gt;=NM$42,NE5&lt;&gt;""),AND(NG5&gt;=NM$38,NG5&lt;&gt;"",NI5&gt;=NM$42,NI5&lt;&gt;""),AND(NJ5&gt;=NM$38,NJ5&lt;&gt;"",NL5&gt;=NM$42,NL5&lt;&gt;""),AND(OH5&gt;=OU$38,OH5&lt;&gt;"",OJ5&gt;=OU$42,OJ5&lt;&gt;""),AND(OK5&gt;=OU$38,OK5&lt;&gt;"",OM5&gt;=OU$42,OM5&lt;&gt;""),AND(OO5&gt;=OU$38,OO5&lt;&gt;"",OQ5&gt;=OU$42,OQ5&lt;&gt;""),AND(OR5&gt;=OU$38,OR5&lt;&gt;"",OT5&gt;=OU$42,OT5&lt;&gt;""),AND(PP5&gt;=QC$38,PP5&lt;&gt;"",PR5&gt;=QC$42,PR5&lt;&gt;""),AND(PS5&gt;=QC$38,PS5&lt;&gt;"",PU5&gt;=QC$42,PU5&lt;&gt;""),AND(PW5&gt;=QC$38,PW5&lt;&gt;"",PY5&gt;=QC$42,PY5&lt;&gt;""),AND(PZ5&gt;=QC$38,PZ5&lt;&gt;"",QB5&gt;=QC$42,QB5&lt;&gt;""),AND(QX5&gt;=RK$38,QX5&lt;&gt;"",QZ5&gt;=RK$42,QZ5&lt;&gt;""),AND(RA5&gt;=RK$38,RA5&lt;&gt;"",RC5&gt;=RK$42,RC5&lt;&gt;""),AND(RE5&gt;=RK$38,RE5&lt;&gt;"",RG5&gt;=RK$42,RG5&lt;&gt;""),AND(RH5&gt;=RK$38,RH5&lt;&gt;"",RJ5&gt;=RK$42,RJ5&lt;&gt;""),AND(SF5&gt;=SS$38,SF5&lt;&gt;"",SH5&gt;=SS$42,SH5&lt;&gt;""),AND(SI5&gt;=SS$38,SI5&lt;&gt;"",SK5&gt;=SS$42,SK5&lt;&gt;""),AND(SM5&gt;=SS$38,SM5&lt;&gt;"",SO5&gt;=SS$42,SO5&lt;&gt;""),AND(SP5&gt;=SS$38,SP5&lt;&gt;"",SR5&gt;=SS$42,SR5&lt;&gt;"")),"Merit",IF(OR(AND(AM5&gt;=AW$37,AM5&lt;&gt;"",AO5&gt;=AW$41,AO5&lt;&gt;"",AL5=""),AND(AP5&gt;=AW$37,AP5&lt;&gt;"",AR5&gt;=AW$41,AR5&lt;&gt;"",AL5=""),AND(AT5&gt;=AW$37,AT5&lt;&gt;"",AV5&gt;=AW$41,AV5&lt;&gt;"",AL5=""),AND(BN5&gt;=BX$37,BN5&lt;&gt;"",BP5&gt;=BX$41,BP5&lt;&gt;"",BM5=""),AND(BQ5&gt;=BX$37,BQ5&lt;&gt;"",BS5&gt;=BX$41,BS5&lt;&gt;"",BM5=""),AND(BU5&gt;=BX$37,BU5&lt;&gt;"",BW5&gt;=BX$41,BW5&lt;&gt;"",BM5=""),AND(CO5&gt;=CY$37,CO5&lt;&gt;"",CQ5&gt;=CY$41,CQ5&lt;&gt;"",CN5=""),AND(CR5&gt;=CY$37,CR5&lt;&gt;"",CT5&gt;=CY$41,CT5&lt;&gt;"",CN5=""),AND(CV5&gt;=CY$37,CV5&lt;&gt;"",CX5&gt;=CY$41,CX5&lt;&gt;"",CN5=""),AND(DV5&gt;=EI$37,DV5&lt;&gt;"",DX5&gt;=EI$41,DX5&lt;&gt;""),AND(DY5&gt;=EI$37,DY5&lt;&gt;"",EA5&gt;=EI$41,EA5&lt;&gt;""),AND(EC5&gt;=EI$37,EC5&lt;&gt;"",EE5&gt;=EI$41,EE5&lt;&gt;""),AND(EF5&gt;=EI$37,EF5&lt;&gt;"",EH5&gt;=EI$41,EH5&lt;&gt;""),AND(FD5&gt;=FQ$37,FD5&lt;&gt;"",FF5&gt;=FQ$41,FF5&lt;&gt;""),AND(FG5&gt;=FQ$37,FG5&lt;&gt;"",FI5&gt;=FQ$41,FI5&lt;&gt;""),AND(FK5&gt;=FQ$37,FK5&lt;&gt;"",FM5&gt;=FQ$41,FM5&lt;&gt;""),AND(FN5&gt;=FQ$37,FN5&lt;&gt;"",FP5&gt;=FQ$41,FP5&lt;&gt;""),AND(GL5&gt;=GY$37,GL5&lt;&gt;"",GN5&gt;=GY$41,GN5&lt;&gt;""),AND(GO5&gt;=GY$37,GO5&lt;&gt;"",GQ5&gt;=GY$41,GQ5&lt;&gt;""),AND(GS5&gt;=GY$37,GS5&lt;&gt;"",GU5&gt;=GY$41,GU5&lt;&gt;""),AND(GV5&gt;=GY$37,GV5&lt;&gt;"",GX5&gt;=GY$41,GX5&lt;&gt;""),AND(HT5&gt;=IG$37,HT5&lt;&gt;"",HV5&gt;=IG$41,HV5&lt;&gt;""),AND(HW5&gt;=IG$37,HW5&lt;&gt;"",HY5&gt;=IG$41,HY5&lt;&gt;""),AND(IA5&gt;=IG$37,IA5&lt;&gt;"",IC5&gt;=IG$41,IC5&lt;&gt;""),AND(ID5&gt;=IG$37,ID5&lt;&gt;"",IF5&gt;=IG$41,IF5&lt;&gt;""),AND(JB5&gt;=JO$37,JB5&lt;&gt;"",JD5&gt;=JO$41,JD5&lt;&gt;""),AND(JE5&gt;=JO$37,JE5&lt;&gt;"",JG5&gt;=JO$41,JG5&lt;&gt;""),AND(JI5&gt;=JO$37,JI5&lt;&gt;"",JK5&gt;=JO$41,JK5&lt;&gt;""),AND(JL5&gt;=JO$37,JL5&lt;&gt;"",JN5&gt;=JO$41,JN5&lt;&gt;""),AND(KJ5&gt;=KW$37,KJ5&lt;&gt;"",KL5&gt;=KW$41,KL5&lt;&gt;""),AND(KM5&gt;=KW$37,KM5&lt;&gt;"",KO5&gt;=KW$41,KO5&lt;&gt;""),AND(KQ5&gt;=KW$37,KQ5&lt;&gt;"",KS5&gt;=KW$41,KS5&lt;&gt;""),AND(KT5&gt;=KW$37,KT5&lt;&gt;"",KV5&gt;=KW$41,KV5&lt;&gt;""),AND(LR5&gt;=ME$37,LR5&lt;&gt;"",LT5&gt;=ME$41,LT5&lt;&gt;""),AND(LU5&gt;=ME$37,LU5&lt;&gt;"",LW5&gt;=ME$41,LW5&lt;&gt;""),AND(LY5&gt;=ME$37,LY5&lt;&gt;"",MA5&gt;=ME$41,MA5&lt;&gt;""),AND(MB5&gt;=ME$37,MB5&lt;&gt;"",MD5&gt;=ME$41,MD5&lt;&gt;""),AND(MZ5&gt;=NM$37,MZ5&lt;&gt;"",NB5&gt;=NM$41,NB5&lt;&gt;""),AND(NC5&gt;=NM$37,NC5&lt;&gt;"",NE5&gt;=NM$41,NE5&lt;&gt;""),AND(NG5&gt;=NM$37,NG5&lt;&gt;"",NI5&gt;=NM$41,NI5&lt;&gt;""),AND(NJ5&gt;=NM$37,NJ5&lt;&gt;"",NL5&gt;=NM$41,NL5&lt;&gt;""),AND(OH5&gt;=OU$37,OH5&lt;&gt;"",OJ5&gt;=OU$41,OJ5&lt;&gt;""),AND(OK5&gt;=OU$37,OK5&lt;&gt;"",OM5&gt;=OU$41,OM5&lt;&gt;""),AND(OO5&gt;=OU$37,OO5&lt;&gt;"",OQ5&gt;=OU$41,OQ5&lt;&gt;""),AND(OR5&gt;=OU$37,OR5&lt;&gt;"",OT5&gt;=OU$41,OT5&lt;&gt;""),AND(PP5&gt;=QC$37,PP5&lt;&gt;"",PR5&gt;=QC$41,PR5&lt;&gt;""),AND(PS5&gt;=QC$37,PS5&lt;&gt;"",PU5&gt;=QC$41,PU5&lt;&gt;""),AND(PW5&gt;=QC$37,PW5&lt;&gt;"",PY5&gt;=QC$41,PY5&lt;&gt;""),AND(PZ5&gt;=QC$37,PZ5&lt;&gt;"",QB5&gt;=QC$41,QB5&lt;&gt;""),AND(QX5&gt;=RK$37,QX5&lt;&gt;"",QZ5&gt;=RK$41,QZ5&lt;&gt;""),AND(RA5&gt;=RK$37,RA5&lt;&gt;"",RC5&gt;=RK$41,RC5&lt;&gt;""),AND(RE5&gt;=RK$37,RE5&lt;&gt;"",RG5&gt;=RK$41,RG5&lt;&gt;""),AND(RH5&gt;=RK$37,RH5&lt;&gt;"",RJ5&gt;=RK$41,RJ5&lt;&gt;""),AND(SF5&gt;=SS$37,SF5&lt;&gt;"",SH5&gt;=SS$41,SH5&lt;&gt;""),AND(SI5&gt;=SS$37,SI5&lt;&gt;"",SK5&gt;=SS$41,SK5&lt;&gt;""),AND(SM5&gt;=SS$37,SM5&lt;&gt;"",SO5&gt;=SS$41,SO5&lt;&gt;""),AND(SP5&gt;=SS$37,SP5&lt;&gt;"",SR5&gt;=SS$41,SR5&lt;&gt;"")),"Excellence",IF(I5="P","Worlds Team",IF(F5="P","National Team","")))))</f>
        <v>National Team</v>
      </c>
      <c r="I5" s="3" t="str">
        <f>IF(OR(AND(AM5&gt;=AW$36,AM5&lt;&gt;"",AO5&gt;=AW$40,AO5&lt;&gt;"",AL5=""),AND(AP5&gt;=AW$36,AP5&lt;&gt;"",AR5&gt;=AW$40,AR5&lt;&gt;"",AL5=""),AND(AT5&gt;=AW$36,AT5&lt;&gt;"",AV5&gt;=AW$40,AV5&lt;&gt;"",AL5=""),AND(BN5&gt;=BX$36,BN5&lt;&gt;"",BP5&gt;=BX$40,BP5&lt;&gt;"",BM5=""),AND(BQ5&gt;=BX$36,BQ5&lt;&gt;"",BS5&gt;=BX$40,BS5&lt;&gt;"",BM5=""),AND(BU5&gt;=BX$36,BU5&lt;&gt;"",BW5&gt;=BX$40,BW5&lt;&gt;"",BM5=""),AND(CO5&gt;=CY$36,CO5&lt;&gt;"",CQ5&gt;=CY$40,CQ5&lt;&gt;"",CN5=""),AND(CR5&gt;=CY$36,CR5&lt;&gt;"",CT5&gt;=CY$40,CT5&lt;&gt;"",CN5=""),AND(CV5&gt;=CY$36,CV5&lt;&gt;"",CX5&gt;=CY$40,CX5&lt;&gt;"",CN5=""),AND(DV5&gt;=EI$36,DV5&lt;&gt;"",DX5&gt;=EI$40,DX5&lt;&gt;""),AND(DY5&gt;=EI$36,DY5&lt;&gt;"",EA5&gt;=EI$40,EA5&lt;&gt;""),AND(EC5&gt;=EI$36,EC5&lt;&gt;"",EE5&gt;=EI$40,EE5&lt;&gt;""),AND(EF5&gt;=EI$36,EF5&lt;&gt;"",EH5&gt;=EI$40,EH5&lt;&gt;""),AND(FD5&gt;=FQ$36,FD5&lt;&gt;"",FF5&gt;=FQ$40,FF5&lt;&gt;""),AND(FG5&gt;=FQ$36,FG5&lt;&gt;"",FI5&gt;=FQ$40,FI5&lt;&gt;""),AND(FK5&gt;=FQ$36,FK5&lt;&gt;"",FM5&gt;=FQ$40,FM5&lt;&gt;""),AND(FN5&gt;=FQ$36,FN5&lt;&gt;"",FP5&gt;=FQ$40,FP5&lt;&gt;""),AND(GL5&gt;=GY$36,GL5&lt;&gt;"",GN5&gt;=GY$40,GN5&lt;&gt;""),AND(GO5&gt;=GY$36,GO5&lt;&gt;"",GQ5&gt;=GY$40,GQ5&lt;&gt;""),AND(GS5&gt;=GY$36,GS5&lt;&gt;"",GU5&gt;=GY$40,GU5&lt;&gt;""),AND(GV5&gt;=GY$36,GV5&lt;&gt;"",GX5&gt;=GY$40,GX5&lt;&gt;""),AND(HT5&gt;=IG$36,HT5&lt;&gt;"",HV5&gt;=IG$40,HV5&lt;&gt;""),AND(HW5&gt;=IG$36,HW5&lt;&gt;"",HY5&gt;=IG$40,HY5&lt;&gt;""),AND(IA5&gt;=IG$36,IA5&lt;&gt;"",IC5&gt;=IG$40,IC5&lt;&gt;""),AND(ID5&gt;=IG$36,ID5&lt;&gt;"",IF5&gt;=IG$40,IF5&lt;&gt;""),AND(JB5&gt;=JO$36,JB5&lt;&gt;"",JD5&gt;=JO$40,JD5&lt;&gt;""),AND(JE5&gt;=JO$36,JE5&lt;&gt;"",JG5&gt;=JO$40,JG5&lt;&gt;""),AND(JI5&gt;=JO$36,JI5&lt;&gt;"",JK5&gt;=JO$40,JK5&lt;&gt;""),AND(JL5&gt;=JO$36,JL5&lt;&gt;"",JN5&gt;=JO$40,JN5&lt;&gt;""),AND(KJ5&gt;=KW$36,KJ5&lt;&gt;"",KL5&gt;=KW$40,KL5&lt;&gt;""),AND(KM5&gt;=KW$36,KM5&lt;&gt;"",KO5&gt;=KW$40,KO5&lt;&gt;""),AND(KQ5&gt;=KW$36,KQ5&lt;&gt;"",KS5&gt;=KW$40,KS5&lt;&gt;""),AND(KT5&gt;=KW$36,KT5&lt;&gt;"",KV5&gt;=KW$40,KV5&lt;&gt;""),AND(LR5&gt;=ME$36,LR5&lt;&gt;"",LT5&gt;=ME$40,LT5&lt;&gt;""),AND(LU5&gt;=ME$36,LU5&lt;&gt;"",LW5&gt;=ME$40,LW5&lt;&gt;""),AND(LY5&gt;=ME$36,LY5&lt;&gt;"",MA5&gt;=ME$40,MA5&lt;&gt;""),AND(MB5&gt;=ME$36,MB5&lt;&gt;"",MD5&gt;=ME$40,MD5&lt;&gt;""),AND(MZ5&gt;=NM$36,MZ5&lt;&gt;"",NB5&gt;=NM$40,NB5&lt;&gt;""),AND(NC5&gt;=NM$36,NC5&lt;&gt;"",NE5&gt;=NM$40,NE5&lt;&gt;""),AND(NG5&gt;=NM$36,NG5&lt;&gt;"",NI5&gt;=NM$40,NI5&lt;&gt;""),AND(NJ5&gt;=NM$36,NJ5&lt;&gt;"",NL5&gt;=NM$40,NL5&lt;&gt;""),AND(OH5&gt;=OU$36,OH5&lt;&gt;"",OJ5&gt;=OU$40,OJ5&lt;&gt;""),AND(OK5&gt;=OU$36,OK5&lt;&gt;"",OM5&gt;=OU$40,OM5&lt;&gt;""),AND(OO5&gt;=OU$36,OO5&lt;&gt;"",OQ5&gt;=OU$40,OQ5&lt;&gt;""),AND(OR5&gt;=OU$36,OR5&lt;&gt;"",OT5&gt;=OU$40,OT5&lt;&gt;""),AND(PP5&gt;=QC$36,PP5&lt;&gt;"",PR5&gt;=QC$40,PR5&lt;&gt;""),AND(PS5&gt;=QC$36,PS5&lt;&gt;"",PU5&gt;=QC$40,PU5&lt;&gt;""),AND(PW5&gt;=QC$36,PW5&lt;&gt;"",PY5&gt;=QC$40,PY5&lt;&gt;""),AND(PZ5&gt;=QC$36,PZ5&lt;&gt;"",QB5&gt;=QC$40,QB5&lt;&gt;""),AND(QX5&gt;=RK$36,QX5&lt;&gt;"",QZ5&gt;=RK$40,QZ5&lt;&gt;""),AND(RA5&gt;=RK$36,RA5&lt;&gt;"",RC5&gt;=RK$40,RC5&lt;&gt;""),AND(RE5&gt;=RK$36,RE5&lt;&gt;"",RG5&gt;=RK$40,RG5&lt;&gt;""),AND(RH5&gt;=RK$36,RH5&lt;&gt;"",RJ5&gt;=RK$40,RJ5&lt;&gt;""),AND(SF5&gt;=SS$36,SF5&lt;&gt;"",SH5&gt;=SS$40,SH5&lt;&gt;""),AND(SI5&gt;=SS$36,SI5&lt;&gt;"",SK5&gt;=SS$40,SK5&lt;&gt;""),AND(SM5&gt;=SS$36,SM5&lt;&gt;"",SO5&gt;=SS$40,SO5&lt;&gt;""),AND(SP5&gt;=SS$36,SP5&lt;&gt;"",SR5&gt;=SS$40,SR5&lt;&gt;"")),"P","")</f>
        <v/>
      </c>
      <c r="J5" s="8">
        <f>IF(COUNT(AO5,AR5,BP5,BS5,CQ5,CT5)&gt;0,LARGE((AO5,AR5,BP5,BS5,CQ5,CT5),1),0)</f>
        <v>55.14</v>
      </c>
      <c r="K5" s="8" t="str">
        <f>IF(J5="","",IF(OR(J5=CQ5,J5=CT5),$BY$1,IF(OR(J5=BP5,J5=BS5),$AX$1,IF(OR(J5=AO5,J5=AR5),$W$1,""))))</f>
        <v>2023 Nationals</v>
      </c>
      <c r="L5" s="8">
        <f>IF(COUNT(AO5,AR5,BP5,BS5,CQ5,CT5)&gt;1,LARGE((AO5,AR5,BP5,BS5,CQ5,CT5),2),0)</f>
        <v>54.33</v>
      </c>
      <c r="M5" s="8" t="str">
        <f>IF(L5="","",IF(OR(L5=CQ5,L5=CT5),$BY$1,IF(OR(L5=BP5,L5=BS5),$AX$1,IF(OR(L5=AO5,L5=AR5),$W$1,""))))</f>
        <v>2023 Nationals</v>
      </c>
      <c r="N5" s="8">
        <f>IF(COUNT(AO5,AR5,BP5,BS5,CQ5,CT5)&gt;2,MAX(AV5,BW5,CX5,LARGE((AO5,AR5,BP5,BS5,CQ5,CT5),3)),IF(MAX(AV5,BW5,CX5)&gt;0,MAX(AV5,BW5,CX5),0))</f>
        <v>54.13</v>
      </c>
      <c r="O5" s="8" t="str">
        <f>IF(N5="","",IF(OR(N5=CQ5,N5=CT5,N5=CX5),$BY$1,IF(OR(N5=BP5,N5=BS5,N5=BW5),$AX$1,IF(OR(N5=AO5,N5=AR5,N5=AV5),$W$1,""))))</f>
        <v>2023 Nationals</v>
      </c>
      <c r="P5" s="8">
        <f>IF(MAX(AM5,AP5,AT5,BN5,BQ5,BU5,CO5,CR5,CV5,DV5,DY5,EC5,EF5,FD5,FG5,FK5,FN5,GL5,GO5,GS5,GV5,HT5,HW5,IA5,ID5,JB5,JE5,JI5,JL5,KJ5,KM5,KQ5,KT5,LR5,LU5,LY5,MB5,MZ5,NC5,NG5,NJ5,OH5,OK5,OO5,OR5,PP5,PS5,PW5,PZ5,QX5,RA5,RE5,RH5,SF5,SI5,SM5,SP5)&gt;0,MAX(AM5,AP5,AT5,BN5,BQ5,BU5,CO5,CR5,CV5,DV5,DY5,EC5,EF5,FD5,FG5,FK5,FN5,GL5,GO5,GS5,GV5,HT5,HW5,IA5,ID5,JB5,JE5,JI5,JL5,KJ5,KM5,KQ5,KT5,LR5,LU5,LY5,MB5,MZ5,NC5,NG5,NJ5,OH5,OK5,OO5,OR5,PP5,PS5,PW5,PZ5,QX5,RA5,RE5,RH5,SF5,SI5,SM5,SP5),0)</f>
        <v>14.4</v>
      </c>
      <c r="Q5" s="8" t="str">
        <f>IF(P5=0,"",IF(OR(P5=CO5,P5=CR5,P5=CV5),$BY$1,IF(OR(P5=BN5,P5=BQ5,P5=BU5),$AX$1,IF(OR(P5=AM5,P5=AP5,P5=AT5),$W$1,IF(OR(P5=SF5,P5=SI5,P5=SM5,P5=SP5),$RL$1,IF(OR(P5=QX5,P5=RA5,P5=RE5,P5=RH5),$QD$1,IF(OR(P5=PP5,P5=PS5,P5=PW5,P5=PZ5),$OV$1,IF(OR(P5=OH5,P5=OK5,P5=OO5,P5=OR5),$NN$1,IF(OR(P5=MZ5,P5=NC5,P5=NG5,P5=NJ5),$MF$1,IF(OR(P5=LR5,P5=LU5,P5=LY5,P5=MB5),$KX$1,IF(OR(P5=KJ5,P5=KM5,P5=KQ5,P5=KT5),$JP$1,IF(OR(P5=JB5,P5=JE5,P5=JI5,P5=JL5),$IH$1,IF(OR(P5=HT5,P5=HW5,P5=IA5,P5=ID5),$GZ$1,IF(OR(P5=GL5,P5=GO5,P5=GS5,P5=GV5),$FR$1,IF(OR(P5=FD5,P5=FG5,P5=FK5,P5=FN5),$EJ$1,IF(OR(P5=DV5,P5=DY5,P5=EC5,P5=EF5),$DB$1,""))))))))))))))))</f>
        <v>2023 Nationals</v>
      </c>
      <c r="R5" s="8">
        <f>IF(MAX(IF(AM5&gt;=$AW$35,AN5,0),IF(AP5&gt;=$AW$35,AQ5,0),IF(AT5&gt;=$AW$35,AU5,0),IF(BN5&gt;=$BX$35,BO5,0),IF(BQ5&gt;=$BX$35,BR5,0),IF(BU5&gt;=$BX$35,BV5,0),IF(CO5&gt;=$CY$35,CP5,0),IF(CR5&gt;=$CY$35,CS5,0),IF(CV5&gt;=$CY$35,CW5,0),IF(DV5&gt;=$EI$35,DW5,0),IF(DY5&gt;=$EI$35,DZ5,0),IF(EC5&gt;=$EI$35,ED5,0),IF(EF5&gt;=$EI$35,EG5,0),IF(FD5&gt;=$FQ$35,FE5,0),IF(FG5&gt;=$FQ$35,FH5,0),IF(FK5&gt;=$FQ$35,FL5,0),IF(FN5&gt;=$FQ$35,FO5,0),IF(GL5&gt;=$GY$35,GM5,0),IF(GO5&gt;=$GY$35,GP5,0),IF(GS5&gt;=$GY$35,GT5,0),IF(GV5&gt;=$GY$35,GW5,0),IF(HT5&gt;=$IG$35,HU5,0),IF(HW5&gt;=$IG$35,HX5,0),IF(IA5&gt;=$IG$35,IB5,0),IF(ID5&gt;=$IG$35,IE5,0),IF(JB5&gt;=$JO$35,JC5,0),IF(JE5&gt;=$JO$35,JF5,0),IF(JI5&gt;=$JO$35,JJ5,0),IF(JL5&gt;=$JO$35,JM5,0),IF(KJ5&gt;=$KW$35,KK5,0),IF(KM5&gt;=$KW$35,KN5,0),IF(KQ5&gt;=$KW$35,KR5,0),IF(KT5&gt;=$KW$35,KU5,0),IF(LR5&gt;=$ME$35,LS5,0),IF(LU5&gt;=$ME$35,LV5,0),IF(LY5&gt;=$ME$35,LZ5,0),IF(MB5&gt;=$ME$35,MC5,0),IF(MZ5&gt;=$NM$35,NA5,0),IF(NC5&gt;=$NM$35,ND5,0),IF(NG5&gt;=$NM$35,NH5,0),IF(NJ5&gt;=$NM$35,NK5,0),IF(OH5&gt;=$OU$35,OI5,0),IF(OK5&gt;=$OU$35,OL5,0),IF(OO5&gt;=$OU$35,OP5,0),IF(OR5&gt;=$OU$35,OS5,0),IF(PP5&gt;=$QC$35,PQ5,0),IF(PS5&gt;=$QC$35,PT5,0),IF(PW5&gt;=$QC$35,PX5,0),IF(PZ5&gt;=$QC$35,QA5,0),IF(QX5&gt;=$RK$35,QY5,0),IF(RA5&gt;=$RK$35,RB5,0),IF(RE5&gt;=$RK$35,RF5,0),IF(RH5&gt;=$RK$35,RI5,0),IF(SF5&gt;=$SS$35,SG5,0),IF(SI5&gt;=$SS$35,SJ5,0),IF(SM5&gt;=$SS$35,SN5,0),IF(SP5&gt;=$SS$35,SQ5,0))&gt;0,MAX(IF(AM5&gt;=$AW$35,AN5,0),IF(AP5&gt;=$AW$35,AQ5,0),IF(AT5&gt;=$AW$35,AU5,0),IF(BN5&gt;=$BX$35,BO5,0),IF(BQ5&gt;=$BX$35,BR5,0),IF(BU5&gt;=$BX$35,BV5,0),IF(CO5&gt;=$CY$35,CP5,0),IF(CR5&gt;=$CY$35,CS5,0),IF(CV5&gt;=$CY$35,CW5,0),IF(DV5&gt;=$EI$35,DW5,0),IF(DY5&gt;=$EI$35,DZ5,0),IF(EC5&gt;=$EI$35,ED5,0),IF(EF5&gt;=$EI$35,EG5,0),IF(FD5&gt;=$FQ$35,FE5,0),IF(FG5&gt;=$FQ$35,FH5,0),IF(FK5&gt;=$FQ$35,FL5,0),IF(FN5&gt;=$FQ$35,FO5,0),IF(GL5&gt;=$GY$35,GM5,0),IF(GO5&gt;=$GY$35,GP5,0),IF(GS5&gt;=$GY$35,GT5,0),IF(GV5&gt;=$GY$35,GW5,0),IF(HT5&gt;=$IG$35,HU5,0),IF(HW5&gt;=$IG$35,HX5,0),IF(IA5&gt;=$IG$35,IB5,0),IF(ID5&gt;=$IG$35,IE5,0),IF(JB5&gt;=$JO$35,JC5,0),IF(JE5&gt;=$JO$35,JF5,0),IF(JI5&gt;=$JO$35,JJ5,0),IF(JL5&gt;=$JO$35,JM5,0),IF(KJ5&gt;=$KW$35,KK5,0),IF(KM5&gt;=$KW$35,KN5,0),IF(KQ5&gt;=$KW$35,KR5,0),IF(KT5&gt;=$KW$35,KU5,0),IF(LR5&gt;=$ME$35,LS5,0),IF(LU5&gt;=$ME$35,LV5,0),IF(LY5&gt;=$ME$35,LZ5,0),IF(MB5&gt;=$ME$35,MC5,0),IF(MZ5&gt;=$NM$35,NA5,0),IF(NC5&gt;=$NM$35,ND5,0),IF(NG5&gt;=$NM$35,NH5,0),IF(NJ5&gt;=$NM$35,NK5,0),IF(OH5&gt;=$OU$35,OI5,0),IF(OK5&gt;=$OU$35,OL5,0),IF(OO5&gt;=$OU$35,OP5,0),IF(OR5&gt;=$OU$35,OS5,0),IF(PP5&gt;=$QC$35,PQ5,0),IF(PS5&gt;=$QC$35,PT5,0),IF(PW5&gt;=$QC$35,PX5,0),IF(PZ5&gt;=$QC$35,QA5,0),IF(QX5&gt;=$RK$35,QY5,0),IF(RA5&gt;=$RK$35,RB5,0),IF(RE5&gt;=$RK$35,RF5,0),IF(RH5&gt;=$RK$35,RI5,0),IF(SF5&gt;=$SS$35,SG5,0),IF(SI5&gt;=$SS$35,SJ5,0),IF(SM5&gt;=$SS$35,SN5,0),IF(SP5&gt;=$SS$35,SQ5,0)),0)</f>
        <v>15.14</v>
      </c>
      <c r="S5" s="8" t="str">
        <f>IF(R5=0,"",IF(OR(R5=CP5,R5=CS5,R5=CW5),$BY$1,IF(OR(R5=BO5,R5=BR5,R5=BV5),$AX$1,IF(OR(R5=AN5,R5=AQ5,R5=AU5),$W$1,IF(OR(R5=SG5,R5=SJ5,R5=SN5,R5=SQ5),$RL$1,IF(OR(R5=QY5,R5=RB5,R5=RF5,R5=RI5),$QD$1,IF(OR(R5=PQ5,R5=PT5,R5=PX5,R5=QA5),$OV$1,IF(OR(R5=OI5,R5=OL5,R5=OP5,R5=OS5),$NN$1,IF(OR(R5=NA5,R5=ND5,R5=NH5,R5=NK5),$MF$1,IF(OR(R5=LS5,R5=LV5,R5=LZ5,R5=MC5),$KX$1,IF(OR(R5=KK5,R5=KN5,R5=KR5,R5=KU5),$JP$1,IF(OR(R5=JC5,R5=JF5,R5=JJ5,R5=JM5),$IH$1,IF(OR(R5=HU5,R5=HX5,R5=IB5,R5=IE5),$GZ$1,IF(OR(R5=GM5,R5=GP5,R5=GT5,R5=GW5),$FR$1,IF(OR(R5=FE5,R5=FH5,R5=FL5,R5=FO5),$EJ$1,IF(OR(R5=DW5,R5=DZ5,R5=ED5,R5=EG5),$DB$1,""))))))))))))))))</f>
        <v>2023 Nationals</v>
      </c>
      <c r="T5" s="8">
        <f>IF(MAX(CZ5,DA5)&gt;0,MAX(CZ5,DA5),"")</f>
        <v>3.9999999999992042E-2</v>
      </c>
      <c r="U5" s="11" t="str">
        <f>IF(T5="","",IF(T5=CZ5,"("&amp;CZ$2&amp;")",IF(T5=DA5,"("&amp;DA$2&amp;")")))</f>
        <v>(Optional)</v>
      </c>
      <c r="V5" s="8" t="str">
        <f>IF(T5="","",IF(T5=CZ5,IF(T5+IF(N5="",0,N5)=SK5,$RL$1,IF(T5+IF(N5="",0,N5)=RC5,$QD$1,IF(T5+IF(N5="",0,N5)=PU5,$OV$1,IF(T5+IF(N5="",0,N5)=OM5,$NN$1,IF(T5+IF(N5="",0,N5)=NE5,$MF$1,IF(T5+IF(N5="",0,N5)=LW5,$KX$1,IF(T5+IF(N5="",0,N5)=KO5,$JP$1,IF(T5+IF(N5="",0,N5)=JG5,$IH$1,IF(T5+IF(N5="",0,N5)=HY5,$GZ$1,IF(T5+IF(N5="",0,N5)=GQ5,$FR$1,IF(T5+IF(N5="",0,N5)=FI5,$EJ$1,IF(T5+IF(N5="",0,N5)=EA5,$DB$1,IF(T5+IF(N5="",0,N5)=SH5,$RL$1,IF(T5+IF(N5="",0,N5)=QZ5,$QD$1,IF(T5+IF(N5="",0,N5)=PR5,$OV$1,IF(T5+IF(N5="",0,N5)=OJ5,$NN$1,IF(T5+IF(N5="",0,N5)=NB5,$MF$1,IF(T5+IF(N5="",0,N5)=LT5,$KX$1,IF(T5+IF(N5="",0,N5)=KL5,$JP$1,IF(T5+IF(N5="",0,N5)=JD5,$IH$1,IF(T5+IF(N5="",0,N5)=HV5,$GZ$1,IF(T5+IF(N5="",0,N5)=GN5,$FR$1,IF(T5+IF(N5="",0,N5)=FF5,$EJ$1,IF(T5+IF(N5="",0,N5)=DX5,$DB$1,IF(T5+IF(L5="",0,L5)=SK5,$RL$1,IF(T5+IF(L5="",0,L5)=RC5,$QD$1,IF(T5+IF(L5="",0,L5)=PU5,$OV$1,IF(T5+IF(L5="",0,L5)=OM5,$NN$1,IF(T5+IF(L5="",0,L5)=NE5,$MF$1,IF(T5+IF(L5="",0,L5)=LW5,$KX$1,IF(T5+IF(L5="",0,L5)=KO5,$JP$1,IF(T5+IF(L5="",0,L5)=JG5,$IH$1,IF(T5+IF(L5="",0,L5)=HY5,$GZ$1,IF(T5+IF(L5="",0,L5)=GQ5,$FR$1,IF(T5+IF(L5="",0,L5)=FI5,$EJ$1,IF(T5+IF(L5="",0,L5)=EA5,$DB$1,IF(T5+IF(L5="",0,L5)=SH5,$RL$1,IF(T5+IF(L5="",0,L5)=QZ5,$QD$1,IF(T5+IF(L5="",0,L5)=PR5,$OV$1,IF(T5+IF(L5="",0,L5)=OJ5,$NN$1,IF(T5+IF(L5="",0,L5)=NB5,$MF$1,IF(T5+IF(L5="",0,L5)=LT5,$KX$1,IF(T5+IF(L5="",0,L5)=KL5,$JP$1,IF(T5+IF(L5="",0,L5)=JD5,$IH$1,IF(T5+IF(L5="",0,L5)=HV5,$GZ$1,IF(T5+IF(L5="",0,L5)=GN5,$FR$1,IF(T5+IF(L5="",0,L5)=FF5,$EJ$1,IF(T5+IF(L5="",0,L5)=DX5,$DB$1)))))))))))))))))))))))))))))))))))))))))))))))),IF(T5=DA5,IF(T5+IF(N5="",0,N5)=SR5,$RL$1,IF(T5+IF(N5="",0,N5)=RJ5,$QD$1,IF(T5+IF(N5="",0,N5)=QB5,$OV$1,IF(T5+IF(N5="",0,N5)=OT5,$NN$1,IF(T5+IF(N5="",0,N5)=NL5,$MF$1,IF(T5+IF(N5="",0,N5)=MD5,$KX$1,IF(T5+IF(N5="",0,N5)=KV5,$JP$1,IF(T5+IF(N5="",0,N5)=JN5,$IH$1,IF(T5+IF(N5="",0,N5)=IF5,$GZ$1,IF(T5+IF(N5="",0,N5)=GX5,$FR$1,IF(T5+IF(N5="",0,N5)=FP5,$EJ$1,IF(T5+IF(N5="",0,N5)=EH5,$DB$1,IF(T5+IF(N5="",0,N5)=SO5,$RL$1,IF(T5+IF(N5="",0,N5)=RG5,$QD$1,IF(T5+IF(N5="",0,N5)=PY5,$OV$1,IF(T5+IF(N5="",0,N5)=OQ5,$NN$1,IF(T5+IF(N5="",0,N5)=NI5,$MF$1,IF(T5+IF(N5="",0,N5)=MA5,$KX$1,IF(T5+IF(N5="",0,N5)=KS5,$JP$1,IF(T5+IF(N5="",0,N5)=JK5,$IH$1,IF(T5+IF(N5="",0,N5)=IC5,$GZ$1,IF(T5+IF(N5="",0,N5)=GU5,$FR$1,IF(T5+IF(N5="",0,N5)=FM5,$EJ$1,IF(T5+IF(N5="",0,N5)=EE5,$DB$1)))))))))))))))))))))))))))</f>
        <v>2023 Pan Am Club Championships (May 14)</v>
      </c>
      <c r="W5" s="22">
        <v>15.4</v>
      </c>
      <c r="X5" s="22">
        <v>9.1999999999999993</v>
      </c>
      <c r="Y5" s="22">
        <v>13.5</v>
      </c>
      <c r="Z5" s="22">
        <v>15.05</v>
      </c>
      <c r="AA5" s="22">
        <v>0</v>
      </c>
      <c r="AB5" s="22">
        <v>13.7</v>
      </c>
      <c r="AC5" s="22">
        <v>9.3000000000000007</v>
      </c>
      <c r="AD5" s="22">
        <v>12.3</v>
      </c>
      <c r="AE5" s="22">
        <v>14.56</v>
      </c>
      <c r="AF5" s="22">
        <v>1.2</v>
      </c>
      <c r="AG5" s="22">
        <v>6.1</v>
      </c>
      <c r="AH5" s="22">
        <v>3.6</v>
      </c>
      <c r="AI5" s="22">
        <v>5.8</v>
      </c>
      <c r="AJ5" s="22">
        <v>6</v>
      </c>
      <c r="AK5" s="22">
        <v>0</v>
      </c>
      <c r="AL5" s="27"/>
      <c r="AM5" s="38">
        <f>IF(Y5&gt;0,Y5,"")</f>
        <v>13.5</v>
      </c>
      <c r="AN5" s="38">
        <f>IF(Z5&gt;0,Z5,"")</f>
        <v>15.05</v>
      </c>
      <c r="AO5" s="40">
        <f>IF(SUM(W5:Z5)-AA5&gt;0,SUM(W5:Z5)-AA5,"")</f>
        <v>53.150000000000006</v>
      </c>
      <c r="AP5" s="40">
        <f>IF(AD5&gt;0,AD5,"")</f>
        <v>12.3</v>
      </c>
      <c r="AQ5" s="40">
        <f>IF(AE5&gt;0,AE5,"")</f>
        <v>14.56</v>
      </c>
      <c r="AR5" s="40">
        <f>IF(SUM(AB5:AE5)-AF5&gt;0,SUM(AB5:AE5)-AF5,"")</f>
        <v>48.66</v>
      </c>
      <c r="AS5" s="40">
        <f>IF(AO5="","",MAX(AO5,AR5))</f>
        <v>53.150000000000006</v>
      </c>
      <c r="AT5" s="40">
        <f>IF(AI5&gt;0,AI5,"")</f>
        <v>5.8</v>
      </c>
      <c r="AU5" s="40">
        <f>IF(AJ5&gt;0,AJ5,"")</f>
        <v>6</v>
      </c>
      <c r="AV5" s="40">
        <f>IF(SUM(AG5:AJ5)-AK5&gt;0,SUM(AG5:AJ5)-AK5,"")</f>
        <v>21.5</v>
      </c>
      <c r="AW5" s="40">
        <f>IF(SUM(AS5,AV5)&gt;0,SUM(AS5,AV5),"")</f>
        <v>74.650000000000006</v>
      </c>
      <c r="AX5" s="26">
        <v>15.7</v>
      </c>
      <c r="AY5" s="26">
        <v>9.1</v>
      </c>
      <c r="AZ5" s="26">
        <v>14.4</v>
      </c>
      <c r="BA5" s="26">
        <v>14.78</v>
      </c>
      <c r="BB5" s="26">
        <v>0</v>
      </c>
      <c r="BC5" s="26">
        <v>15.3</v>
      </c>
      <c r="BD5" s="26">
        <v>9.1999999999999993</v>
      </c>
      <c r="BE5" s="26">
        <v>14.2</v>
      </c>
      <c r="BF5" s="26">
        <v>14.51</v>
      </c>
      <c r="BG5" s="26">
        <v>0</v>
      </c>
      <c r="BH5" s="26">
        <v>6.5</v>
      </c>
      <c r="BI5" s="26">
        <v>3.7</v>
      </c>
      <c r="BJ5" s="26">
        <v>6.1</v>
      </c>
      <c r="BK5" s="26">
        <v>6.26</v>
      </c>
      <c r="BL5" s="26">
        <v>0</v>
      </c>
      <c r="BM5" s="28"/>
      <c r="BN5" s="39">
        <f>IF(AZ5&gt;0,AZ5,"")</f>
        <v>14.4</v>
      </c>
      <c r="BO5" s="39">
        <f>IF(BA5&gt;0,BA5,"")</f>
        <v>14.78</v>
      </c>
      <c r="BP5" s="11">
        <f>IF(SUM(AX5:BA5)-BB5&gt;0,SUM(AX5:BA5)-BB5,"")</f>
        <v>53.98</v>
      </c>
      <c r="BQ5" s="11">
        <f>IF(BE5&gt;0,BE5,"")</f>
        <v>14.2</v>
      </c>
      <c r="BR5" s="11">
        <f>IF(BF5&gt;0,BF5,"")</f>
        <v>14.51</v>
      </c>
      <c r="BS5" s="11">
        <f>IF(SUM(BC5:BF5)-BG5&gt;0,SUM(BC5:BF5)-BG5,"")</f>
        <v>53.21</v>
      </c>
      <c r="BT5" s="11">
        <f>IF(BP5="","",MAX(BP5,BS5))</f>
        <v>53.98</v>
      </c>
      <c r="BU5" s="11">
        <f>IF(BJ5&gt;0,BJ5,"")</f>
        <v>6.1</v>
      </c>
      <c r="BV5" s="11">
        <f>IF(BK5&gt;0,BK5,"")</f>
        <v>6.26</v>
      </c>
      <c r="BW5" s="11">
        <f>IF(SUM(BH5:BK5)-BL5&gt;0,SUM(BH5:BK5)-BL5,"")</f>
        <v>22.559999999999995</v>
      </c>
      <c r="BX5" s="11">
        <f>IF(SUM(BT5,BW5)&gt;0,SUM(BT5,BW5),"")</f>
        <v>76.539999999999992</v>
      </c>
      <c r="BY5" s="22">
        <v>15.9</v>
      </c>
      <c r="BZ5" s="22">
        <v>9.1</v>
      </c>
      <c r="CA5" s="22">
        <v>14.4</v>
      </c>
      <c r="CB5" s="22">
        <v>14.93</v>
      </c>
      <c r="CC5" s="22">
        <v>0</v>
      </c>
      <c r="CD5" s="22">
        <v>16.399999999999999</v>
      </c>
      <c r="CE5" s="22">
        <v>9.1999999999999993</v>
      </c>
      <c r="CF5" s="22">
        <v>14.4</v>
      </c>
      <c r="CG5" s="22">
        <v>15.14</v>
      </c>
      <c r="CH5" s="22">
        <v>0</v>
      </c>
      <c r="CI5" s="22">
        <v>15.3</v>
      </c>
      <c r="CJ5" s="22">
        <v>9.4</v>
      </c>
      <c r="CK5" s="22">
        <v>14.4</v>
      </c>
      <c r="CL5" s="22">
        <v>15.03</v>
      </c>
      <c r="CM5" s="22">
        <v>0</v>
      </c>
      <c r="CN5" s="27"/>
      <c r="CO5" s="38">
        <f>IF(CA5&gt;0,CA5,"")</f>
        <v>14.4</v>
      </c>
      <c r="CP5" s="38">
        <f>IF(CB5&gt;0,CB5,"")</f>
        <v>14.93</v>
      </c>
      <c r="CQ5" s="40">
        <f>IF(SUM(BY5:CB5)-CC5&gt;0,SUM(BY5:CB5)-CC5,"")</f>
        <v>54.33</v>
      </c>
      <c r="CR5" s="40">
        <f>IF(CF5&gt;0,CF5,"")</f>
        <v>14.4</v>
      </c>
      <c r="CS5" s="40">
        <f>IF(CG5&gt;0,CG5,"")</f>
        <v>15.14</v>
      </c>
      <c r="CT5" s="40">
        <f>IF(SUM(CD5:CG5)-CH5&gt;0,SUM(CD5:CG5)-CH5,"")</f>
        <v>55.14</v>
      </c>
      <c r="CU5" s="40">
        <f>IF(CQ5="","",MAX(CQ5,CT5))</f>
        <v>55.14</v>
      </c>
      <c r="CV5" s="40">
        <f>IF(CK5&gt;0,CK5,"")</f>
        <v>14.4</v>
      </c>
      <c r="CW5" s="40">
        <f>IF(CL5&gt;0,CL5,"")</f>
        <v>15.03</v>
      </c>
      <c r="CX5" s="40">
        <f>IF(SUM(CI5:CL5)-CM5&gt;0,SUM(CI5:CL5)-CM5,"")</f>
        <v>54.13</v>
      </c>
      <c r="CY5" s="40">
        <f>IF(SUM(CU5,CX5)&gt;0,SUM(CU5,CX5),"")</f>
        <v>109.27000000000001</v>
      </c>
      <c r="CZ5" s="50">
        <f>IF(MAX(DX5,EA5,FF5,FI5,GN5,GQ5,HV5,HY5,JD5,JG5,KL5,KO5,LT5,LW5,NB5,NE5,OJ5,OM5,PR5,PU5,QZ5,RC5,SH5,SK5)-MIN(IF(L5="",0,L5),IF(N5="",0,N5))&gt;0.001,MAX(DX5,EA5,FF5,FI5,GN5,GQ5,HV5,HY5,JD5,JG5,KL5,KO5,LT5,LW5,NB5,NE5,OJ5,OM5,PR5,PU5,QZ5,RC5,SH5,SK5)-MIN(IF(L5="",0,L5),IF(N5="",0,N5)),"")</f>
        <v>3.9999999999992042E-2</v>
      </c>
      <c r="DA5" s="50" t="str">
        <f>IF(MAX(EE5,EH5,FM5,FP5,GU5,GX5,IC5,IF5,JK5,JN5,KS5,KV5,MA5,MD5,NI5,NL5,OQ5,OT5,PY5,QB5,RG5,RJ5,SO5,SR5)-IF(N5="",0,N5)&gt;0.001,MAX(EE5,EH5,FM5,FP5,GU5,GX5,IC5,IF5,JK5,JN5,KS5,KV5,MA5,MD5,NI5,NL5,OQ5,OT5,PY5,QB5,RG5,RJ5,SO5,SR5)-IF(N5="",0,N5),"")</f>
        <v/>
      </c>
      <c r="DB5" s="17"/>
      <c r="DC5" s="17"/>
      <c r="DD5" s="17"/>
      <c r="DE5" s="17"/>
      <c r="DF5" s="17"/>
      <c r="DG5" s="17">
        <v>14.9</v>
      </c>
      <c r="DH5" s="17">
        <v>8.6</v>
      </c>
      <c r="DI5" s="17">
        <v>13.3</v>
      </c>
      <c r="DJ5" s="17">
        <v>15.04</v>
      </c>
      <c r="DK5" s="17">
        <v>0</v>
      </c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40" t="str">
        <f>IF(DD5&gt;0,DD5,"")</f>
        <v/>
      </c>
      <c r="DW5" s="40" t="str">
        <f>IF(DE5&gt;0,DE5,"")</f>
        <v/>
      </c>
      <c r="DX5" s="40" t="str">
        <f>IF(SUM(DB5:DE5)-DF5&gt;0,SUM(DB5:DE5)-DF5,"")</f>
        <v/>
      </c>
      <c r="DY5" s="40">
        <f>IF(DI5&gt;0,DI5,"")</f>
        <v>13.3</v>
      </c>
      <c r="DZ5" s="40">
        <f>IF(DJ5&gt;0,DJ5,"")</f>
        <v>15.04</v>
      </c>
      <c r="EA5" s="40">
        <f>IF(SUM(DG5:DJ5)-DK5&gt;0,SUM(DG5:DJ5)-DK5,"")</f>
        <v>51.839999999999996</v>
      </c>
      <c r="EB5" s="40">
        <f>IF(MAX(DX5,EA5)&gt;0,MAX(DX5,EA5),"")</f>
        <v>51.839999999999996</v>
      </c>
      <c r="EC5" s="40" t="str">
        <f>IF(DN5&gt;0,DN5,"")</f>
        <v/>
      </c>
      <c r="ED5" s="40" t="str">
        <f>IF(DO5&gt;0,DO5,"")</f>
        <v/>
      </c>
      <c r="EE5" s="40" t="str">
        <f>IF(SUM(DL5:DO5)-DP5&gt;0,SUM(DL5:DO5)-DP5,"")</f>
        <v/>
      </c>
      <c r="EF5" s="40" t="str">
        <f>IF(DS5&gt;0,DS5,"")</f>
        <v/>
      </c>
      <c r="EG5" s="40" t="str">
        <f>IF(DT5&gt;0,DT5,"")</f>
        <v/>
      </c>
      <c r="EH5" s="40" t="str">
        <f>IF(SUM(DQ5:DT5)-DU5&gt;0,SUM(DQ5:DT5)-DU5,"")</f>
        <v/>
      </c>
      <c r="EI5" s="40">
        <f>IF(SUM(EB5,EH5)&gt;0,SUM(EB5,EH5),"")</f>
        <v>51.839999999999996</v>
      </c>
      <c r="EJ5" s="18">
        <v>15.2</v>
      </c>
      <c r="EK5" s="18">
        <v>9.5</v>
      </c>
      <c r="EL5" s="18">
        <v>14.4</v>
      </c>
      <c r="EM5" s="18">
        <v>14.7</v>
      </c>
      <c r="EN5" s="18">
        <v>0</v>
      </c>
      <c r="EO5" s="18">
        <v>15.7</v>
      </c>
      <c r="EP5" s="18">
        <v>9.1</v>
      </c>
      <c r="EQ5" s="18">
        <v>14.4</v>
      </c>
      <c r="ER5" s="18">
        <v>14.97</v>
      </c>
      <c r="ES5" s="18">
        <v>0</v>
      </c>
      <c r="ET5" s="18"/>
      <c r="EU5" s="18"/>
      <c r="EV5" s="18"/>
      <c r="EW5" s="18"/>
      <c r="EX5" s="18"/>
      <c r="EY5" s="18">
        <v>15.3</v>
      </c>
      <c r="EZ5" s="18">
        <v>8.8000000000000007</v>
      </c>
      <c r="FA5" s="18">
        <v>14.4</v>
      </c>
      <c r="FB5" s="18">
        <v>14.8</v>
      </c>
      <c r="FC5" s="18">
        <v>0</v>
      </c>
      <c r="FD5" s="11">
        <f>IF(EL5&gt;0,EL5,"")</f>
        <v>14.4</v>
      </c>
      <c r="FE5" s="11">
        <f>IF(EM5&gt;0,EM5,"")</f>
        <v>14.7</v>
      </c>
      <c r="FF5" s="11">
        <f>IF(SUM(EJ5:EM5)-EN5&gt;0,SUM(EJ5:EM5)-EN5,"")</f>
        <v>53.8</v>
      </c>
      <c r="FG5" s="11">
        <f>IF(EQ5&gt;0,EQ5,"")</f>
        <v>14.4</v>
      </c>
      <c r="FH5" s="11">
        <f>IF(ER5&gt;0,ER5,"")</f>
        <v>14.97</v>
      </c>
      <c r="FI5" s="11">
        <f>IF(SUM(EO5:ER5)-ES5&gt;0,SUM(EO5:ER5)-ES5,"")</f>
        <v>54.169999999999995</v>
      </c>
      <c r="FJ5" s="11">
        <f>IF(MAX(FF5,FI5)&gt;0,MAX(FF5,FI5),"")</f>
        <v>54.169999999999995</v>
      </c>
      <c r="FK5" s="11" t="str">
        <f>IF(EV5&gt;0,EV5,"")</f>
        <v/>
      </c>
      <c r="FL5" s="11" t="str">
        <f>IF(EW5&gt;0,EW5,"")</f>
        <v/>
      </c>
      <c r="FM5" s="11" t="str">
        <f>IF(SUM(ET5:EW5)-EX5&gt;0,SUM(ET5:EW5)-EX5,"")</f>
        <v/>
      </c>
      <c r="FN5" s="11">
        <f>IF(FA5&gt;0,FA5,"")</f>
        <v>14.4</v>
      </c>
      <c r="FO5" s="11">
        <f>IF(FB5&gt;0,FB5,"")</f>
        <v>14.8</v>
      </c>
      <c r="FP5" s="11">
        <f>IF(SUM(EY5:FB5)-FC5&gt;0,SUM(EY5:FB5)-FC5,"")</f>
        <v>53.3</v>
      </c>
      <c r="FQ5" s="11">
        <f>IF(SUM(FJ5,FP5)&gt;0,SUM(FJ5,FP5),"")</f>
        <v>107.47</v>
      </c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40" t="str">
        <f>IF(FT5&gt;0,FT5,"")</f>
        <v/>
      </c>
      <c r="GM5" s="40" t="str">
        <f>IF(FU5&gt;0,FU5,"")</f>
        <v/>
      </c>
      <c r="GN5" s="40" t="str">
        <f>IF(SUM(FR5:FU5)-FV5&gt;0,SUM(FR5:FU5)-FV5,"")</f>
        <v/>
      </c>
      <c r="GO5" s="40" t="str">
        <f>IF(FY5&gt;0,FY5,"")</f>
        <v/>
      </c>
      <c r="GP5" s="40" t="str">
        <f>IF(FZ5&gt;0,FZ5,"")</f>
        <v/>
      </c>
      <c r="GQ5" s="40" t="str">
        <f>IF(SUM(FW5:FZ5)-GA5&gt;0,SUM(FW5:FZ5)-GA5,"")</f>
        <v/>
      </c>
      <c r="GR5" s="40" t="str">
        <f>IF(MAX(GN5,GQ5)&gt;0,MAX(GN5,GQ5),"")</f>
        <v/>
      </c>
      <c r="GS5" s="40" t="str">
        <f>IF(GD5&gt;0,GD5,"")</f>
        <v/>
      </c>
      <c r="GT5" s="40" t="str">
        <f>IF(GE5&gt;0,GE5,"")</f>
        <v/>
      </c>
      <c r="GU5" s="40" t="str">
        <f>IF(SUM(GB5:GE5)-GF5&gt;0,SUM(GB5:GE5)-GF5,"")</f>
        <v/>
      </c>
      <c r="GV5" s="40" t="str">
        <f>IF(GI5&gt;0,GI5,"")</f>
        <v/>
      </c>
      <c r="GW5" s="40" t="str">
        <f>IF(GJ5&gt;0,GJ5,"")</f>
        <v/>
      </c>
      <c r="GX5" s="40" t="str">
        <f>IF(SUM(GG5:GJ5)-GK5&gt;0,SUM(GG5:GJ5)-GK5,"")</f>
        <v/>
      </c>
      <c r="GY5" s="40" t="str">
        <f>IF(SUM(GR5,GX5)&gt;0,SUM(GR5,GX5),"")</f>
        <v/>
      </c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1" t="str">
        <f>IF(HB5&gt;0,HB5,"")</f>
        <v/>
      </c>
      <c r="HU5" s="11" t="str">
        <f>IF(HC5&gt;0,HC5,"")</f>
        <v/>
      </c>
      <c r="HV5" s="11" t="str">
        <f>IF(SUM(GZ5:HC5)-HD5&gt;0,SUM(GZ5:HC5)-HD5,"")</f>
        <v/>
      </c>
      <c r="HW5" s="11" t="str">
        <f>IF(HG5&gt;0,HG5,"")</f>
        <v/>
      </c>
      <c r="HX5" s="11" t="str">
        <f>IF(HH5&gt;0,HH5,"")</f>
        <v/>
      </c>
      <c r="HY5" s="11" t="str">
        <f>IF(SUM(HE5:HH5)-HI5&gt;0,SUM(HE5:HH5)-HI5,"")</f>
        <v/>
      </c>
      <c r="HZ5" s="11" t="str">
        <f>IF(MAX(HV5,HY5)&gt;0,MAX(HV5,HY5),"")</f>
        <v/>
      </c>
      <c r="IA5" s="11" t="str">
        <f>IF(HL5&gt;0,HL5,"")</f>
        <v/>
      </c>
      <c r="IB5" s="11" t="str">
        <f>IF(HM5&gt;0,HM5,"")</f>
        <v/>
      </c>
      <c r="IC5" s="11" t="str">
        <f>IF(SUM(HJ5:HM5)-HN5&gt;0,SUM(HJ5:HM5)-HN5,"")</f>
        <v/>
      </c>
      <c r="ID5" s="11" t="str">
        <f>IF(HQ5&gt;0,HQ5,"")</f>
        <v/>
      </c>
      <c r="IE5" s="11" t="str">
        <f>IF(HR5&gt;0,HR5,"")</f>
        <v/>
      </c>
      <c r="IF5" s="11" t="str">
        <f>IF(SUM(HO5:HR5)-HS5&gt;0,SUM(HO5:HR5)-HS5,"")</f>
        <v/>
      </c>
      <c r="IG5" s="11" t="str">
        <f>IF(SUM(HZ5,IF5)&gt;0,SUM(HZ5,IF5),"")</f>
        <v/>
      </c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40" t="str">
        <f>IF(IJ5&gt;0,IJ5,"")</f>
        <v/>
      </c>
      <c r="JC5" s="40" t="str">
        <f>IF(IK5&gt;0,IK5,"")</f>
        <v/>
      </c>
      <c r="JD5" s="40" t="str">
        <f>IF(SUM(IH5:IK5)-IL5&gt;0,SUM(IH5:IK5)-IL5,"")</f>
        <v/>
      </c>
      <c r="JE5" s="40" t="str">
        <f>IF(IO5&gt;0,IO5,"")</f>
        <v/>
      </c>
      <c r="JF5" s="40" t="str">
        <f>IF(IP5&gt;0,IP5,"")</f>
        <v/>
      </c>
      <c r="JG5" s="40" t="str">
        <f>IF(SUM(IM5:IP5)-IQ5&gt;0,SUM(IM5:IP5)-IQ5,"")</f>
        <v/>
      </c>
      <c r="JH5" s="40" t="str">
        <f>IF(MAX(JD5,JG5)&gt;0,MAX(JD5,JG5),"")</f>
        <v/>
      </c>
      <c r="JI5" s="40" t="str">
        <f>IF(IT5&gt;0,IT5,"")</f>
        <v/>
      </c>
      <c r="JJ5" s="40" t="str">
        <f>IF(IU5&gt;0,IU5,"")</f>
        <v/>
      </c>
      <c r="JK5" s="40" t="str">
        <f>IF(SUM(IR5:IU5)-IV5&gt;0,SUM(IR5:IU5)-IV5,"")</f>
        <v/>
      </c>
      <c r="JL5" s="40" t="str">
        <f>IF(IY5&gt;0,IY5,"")</f>
        <v/>
      </c>
      <c r="JM5" s="40" t="str">
        <f>IF(IZ5&gt;0,IZ5,"")</f>
        <v/>
      </c>
      <c r="JN5" s="40" t="str">
        <f>IF(SUM(IW5:IZ5)-JA5&gt;0,SUM(IW5:IZ5)-JA5,"")</f>
        <v/>
      </c>
      <c r="JO5" s="40" t="str">
        <f>IF(SUM(JH5,JN5)&gt;0,SUM(JH5,JN5),"")</f>
        <v/>
      </c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1" t="str">
        <f>IF(JR5&gt;0,JR5,"")</f>
        <v/>
      </c>
      <c r="KK5" s="11" t="str">
        <f>IF(JS5&gt;0,JS5,"")</f>
        <v/>
      </c>
      <c r="KL5" s="11" t="str">
        <f>IF(SUM(JP5:JS5)-JT5&gt;0,SUM(JP5:JS5)-JT5,"")</f>
        <v/>
      </c>
      <c r="KM5" s="11" t="str">
        <f>IF(JW5&gt;0,JW5,"")</f>
        <v/>
      </c>
      <c r="KN5" s="11" t="str">
        <f>IF(JX5&gt;0,JX5,"")</f>
        <v/>
      </c>
      <c r="KO5" s="11" t="str">
        <f>IF(SUM(JU5:JX5)-JY5&gt;0,SUM(JU5:JX5)-JY5,"")</f>
        <v/>
      </c>
      <c r="KP5" s="11" t="str">
        <f>IF(MAX(KL5,KO5)&gt;0,MAX(KL5,KO5),"")</f>
        <v/>
      </c>
      <c r="KQ5" s="11" t="str">
        <f>IF(KB5&gt;0,KB5,"")</f>
        <v/>
      </c>
      <c r="KR5" s="11" t="str">
        <f>IF(KC5&gt;0,KC5,"")</f>
        <v/>
      </c>
      <c r="KS5" s="11" t="str">
        <f>IF(SUM(JZ5:KC5)-KD5&gt;0,SUM(JZ5:KC5)-KD5,"")</f>
        <v/>
      </c>
      <c r="KT5" s="11" t="str">
        <f>IF(KG5&gt;0,KG5,"")</f>
        <v/>
      </c>
      <c r="KU5" s="11" t="str">
        <f>IF(KH5&gt;0,KH5,"")</f>
        <v/>
      </c>
      <c r="KV5" s="11" t="str">
        <f>IF(SUM(KE5:KH5)-KI5&gt;0,SUM(KE5:KH5)-KI5,"")</f>
        <v/>
      </c>
      <c r="KW5" s="11" t="str">
        <f>IF(SUM(KP5,KV5)&gt;0,SUM(KP5,KV5),"")</f>
        <v/>
      </c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40" t="str">
        <f>IF(KZ5&gt;0,KZ5,"")</f>
        <v/>
      </c>
      <c r="LS5" s="40" t="str">
        <f>IF(LA5&gt;0,LA5,"")</f>
        <v/>
      </c>
      <c r="LT5" s="40" t="str">
        <f>IF(SUM(KX5:LA5)-LB5&gt;0,SUM(KX5:LA5)-LB5,"")</f>
        <v/>
      </c>
      <c r="LU5" s="40" t="str">
        <f>IF(LE5&gt;0,LE5,"")</f>
        <v/>
      </c>
      <c r="LV5" s="40" t="str">
        <f>IF(LF5&gt;0,LF5,"")</f>
        <v/>
      </c>
      <c r="LW5" s="40" t="str">
        <f>IF(SUM(LC5:LF5)-LG5&gt;0,SUM(LC5:LF5)-LG5,"")</f>
        <v/>
      </c>
      <c r="LX5" s="40" t="str">
        <f>IF(MAX(LT5,LW5)&gt;0,MAX(LT5,LW5),"")</f>
        <v/>
      </c>
      <c r="LY5" s="40" t="str">
        <f>IF(LJ5&gt;0,LJ5,"")</f>
        <v/>
      </c>
      <c r="LZ5" s="40" t="str">
        <f>IF(LK5&gt;0,LK5,"")</f>
        <v/>
      </c>
      <c r="MA5" s="40" t="str">
        <f>IF(SUM(LH5:LK5)-LL5&gt;0,SUM(LH5:LK5)-LL5,"")</f>
        <v/>
      </c>
      <c r="MB5" s="40" t="str">
        <f>IF(LO5&gt;0,LO5,"")</f>
        <v/>
      </c>
      <c r="MC5" s="40" t="str">
        <f>IF(LP5&gt;0,LP5,"")</f>
        <v/>
      </c>
      <c r="MD5" s="40" t="str">
        <f>IF(SUM(LM5:LP5)-LQ5&gt;0,SUM(LM5:LP5)-LQ5,"")</f>
        <v/>
      </c>
      <c r="ME5" s="40" t="str">
        <f>IF(SUM(LX5,MD5)&gt;0,SUM(LX5,MD5),"")</f>
        <v/>
      </c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1" t="str">
        <f>IF(MH5&gt;0,MH5,"")</f>
        <v/>
      </c>
      <c r="NA5" s="11" t="str">
        <f>IF(MI5&gt;0,MI5,"")</f>
        <v/>
      </c>
      <c r="NB5" s="11" t="str">
        <f>IF(SUM(MF5:MI5)-MJ5&gt;0,SUM(MF5:MI5)-MJ5,"")</f>
        <v/>
      </c>
      <c r="NC5" s="11" t="str">
        <f>IF(MM5&gt;0,MM5,"")</f>
        <v/>
      </c>
      <c r="ND5" s="11" t="str">
        <f>IF(MN5&gt;0,MN5,"")</f>
        <v/>
      </c>
      <c r="NE5" s="11" t="str">
        <f>IF(SUM(MK5:MN5)-MO5&gt;0,SUM(MK5:MN5)-MO5,"")</f>
        <v/>
      </c>
      <c r="NF5" s="11" t="str">
        <f>IF(MAX(NB5,NE5)&gt;0,MAX(NB5,NE5),"")</f>
        <v/>
      </c>
      <c r="NG5" s="11" t="str">
        <f>IF(MR5&gt;0,MR5,"")</f>
        <v/>
      </c>
      <c r="NH5" s="11" t="str">
        <f>IF(MS5&gt;0,MS5,"")</f>
        <v/>
      </c>
      <c r="NI5" s="11" t="str">
        <f>IF(SUM(MP5:MS5)-MT5&gt;0,SUM(MP5:MS5)-MT5,"")</f>
        <v/>
      </c>
      <c r="NJ5" s="11" t="str">
        <f>IF(MW5&gt;0,MW5,"")</f>
        <v/>
      </c>
      <c r="NK5" s="11" t="str">
        <f>IF(MX5&gt;0,MX5,"")</f>
        <v/>
      </c>
      <c r="NL5" s="11" t="str">
        <f>IF(SUM(MU5:MX5)-MY5&gt;0,SUM(MU5:MX5)-MY5,"")</f>
        <v/>
      </c>
      <c r="NM5" s="11" t="str">
        <f>IF(SUM(NF5,NL5)&gt;0,SUM(NF5,NL5),"")</f>
        <v/>
      </c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40" t="str">
        <f>IF(NP5&gt;0,NP5,"")</f>
        <v/>
      </c>
      <c r="OI5" s="40" t="str">
        <f>IF(NQ5&gt;0,NQ5,"")</f>
        <v/>
      </c>
      <c r="OJ5" s="40" t="str">
        <f>IF(SUM(NN5:NQ5)-NR5&gt;0,SUM(NN5:NQ5)-NR5,"")</f>
        <v/>
      </c>
      <c r="OK5" s="40" t="str">
        <f>IF(NU5&gt;0,NU5,"")</f>
        <v/>
      </c>
      <c r="OL5" s="40" t="str">
        <f>IF(NV5&gt;0,NV5,"")</f>
        <v/>
      </c>
      <c r="OM5" s="40" t="str">
        <f>IF(SUM(NS5:NV5)-NW5&gt;0,SUM(NS5:NV5)-NW5,"")</f>
        <v/>
      </c>
      <c r="ON5" s="40" t="str">
        <f>IF(MAX(OJ5,OM5)&gt;0,MAX(OJ5,OM5),"")</f>
        <v/>
      </c>
      <c r="OO5" s="40" t="str">
        <f>IF(NZ5&gt;0,NZ5,"")</f>
        <v/>
      </c>
      <c r="OP5" s="40" t="str">
        <f>IF(OA5&gt;0,OA5,"")</f>
        <v/>
      </c>
      <c r="OQ5" s="40" t="str">
        <f>IF(SUM(NX5:OA5)-OB5&gt;0,SUM(NX5:OA5)-OB5,"")</f>
        <v/>
      </c>
      <c r="OR5" s="40" t="str">
        <f>IF(OE5&gt;0,OE5,"")</f>
        <v/>
      </c>
      <c r="OS5" s="40" t="str">
        <f>IF(OF5&gt;0,OF5,"")</f>
        <v/>
      </c>
      <c r="OT5" s="40" t="str">
        <f>IF(SUM(OC5:OF5)-OG5&gt;0,SUM(OC5:OF5)-OG5,"")</f>
        <v/>
      </c>
      <c r="OU5" s="40" t="str">
        <f>IF(SUM(ON5,OT5)&gt;0,SUM(ON5,OT5),"")</f>
        <v/>
      </c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1" t="str">
        <f>IF(OX5&gt;0,OX5,"")</f>
        <v/>
      </c>
      <c r="PQ5" s="11" t="str">
        <f>IF(OY5&gt;0,OY5,"")</f>
        <v/>
      </c>
      <c r="PR5" s="11" t="str">
        <f>IF(SUM(OV5:OY5)-OZ5&gt;0,SUM(OV5:OY5)-OZ5,"")</f>
        <v/>
      </c>
      <c r="PS5" s="11" t="str">
        <f>IF(PC5&gt;0,PC5,"")</f>
        <v/>
      </c>
      <c r="PT5" s="11" t="str">
        <f>IF(PD5&gt;0,PD5,"")</f>
        <v/>
      </c>
      <c r="PU5" s="11" t="str">
        <f>IF(SUM(PA5:PD5)-PE5&gt;0,SUM(PA5:PD5)-PE5,"")</f>
        <v/>
      </c>
      <c r="PV5" s="11" t="str">
        <f>IF(MAX(PR5,PU5)&gt;0,MAX(PR5,PU5),"")</f>
        <v/>
      </c>
      <c r="PW5" s="11" t="str">
        <f>IF(PH5&gt;0,PH5,"")</f>
        <v/>
      </c>
      <c r="PX5" s="11" t="str">
        <f>IF(PI5&gt;0,PI5,"")</f>
        <v/>
      </c>
      <c r="PY5" s="11" t="str">
        <f>IF(SUM(PF5:PI5)-PJ5&gt;0,SUM(PF5:PI5)-PJ5,"")</f>
        <v/>
      </c>
      <c r="PZ5" s="11" t="str">
        <f>IF(PM5&gt;0,PM5,"")</f>
        <v/>
      </c>
      <c r="QA5" s="11" t="str">
        <f>IF(PN5&gt;0,PN5,"")</f>
        <v/>
      </c>
      <c r="QB5" s="11" t="str">
        <f>IF(SUM(PK5:PN5)-PO5&gt;0,SUM(PK5:PN5)-PO5,"")</f>
        <v/>
      </c>
      <c r="QC5" s="11" t="str">
        <f>IF(SUM(PV5,QB5)&gt;0,SUM(PV5,QB5),"")</f>
        <v/>
      </c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40" t="str">
        <f>IF(QF5&gt;0,QF5,"")</f>
        <v/>
      </c>
      <c r="QY5" s="40" t="str">
        <f>IF(QG5&gt;0,QG5,"")</f>
        <v/>
      </c>
      <c r="QZ5" s="40" t="str">
        <f>IF(SUM(QD5:QG5)-QH5&gt;0,SUM(QD5:QG5)-QH5,"")</f>
        <v/>
      </c>
      <c r="RA5" s="40" t="str">
        <f>IF(QK5&gt;0,QK5,"")</f>
        <v/>
      </c>
      <c r="RB5" s="40" t="str">
        <f>IF(QL5&gt;0,QL5,"")</f>
        <v/>
      </c>
      <c r="RC5" s="40" t="str">
        <f>IF(SUM(QI5:QL5)-QM5&gt;0,SUM(QI5:QL5)-QM5,"")</f>
        <v/>
      </c>
      <c r="RD5" s="40" t="str">
        <f>IF(MAX(QZ5,RC5)&gt;0,MAX(QZ5,RC5),"")</f>
        <v/>
      </c>
      <c r="RE5" s="40" t="str">
        <f>IF(QP5&gt;0,QP5,"")</f>
        <v/>
      </c>
      <c r="RF5" s="40" t="str">
        <f>IF(QQ5&gt;0,QQ5,"")</f>
        <v/>
      </c>
      <c r="RG5" s="40" t="str">
        <f>IF(SUM(QN5:QQ5)-QR5&gt;0,SUM(QN5:QQ5)-QR5,"")</f>
        <v/>
      </c>
      <c r="RH5" s="40" t="str">
        <f>IF(QU5&gt;0,QU5,"")</f>
        <v/>
      </c>
      <c r="RI5" s="40" t="str">
        <f>IF(QV5&gt;0,QV5,"")</f>
        <v/>
      </c>
      <c r="RJ5" s="40" t="str">
        <f>IF(SUM(QS5:QV5)-QW5&gt;0,SUM(QS5:QV5)-QW5,"")</f>
        <v/>
      </c>
      <c r="RK5" s="40" t="str">
        <f>IF(SUM(RD5,RJ5)&gt;0,SUM(RD5,RJ5),"")</f>
        <v/>
      </c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1" t="str">
        <f>IF(RN5&gt;0,RN5,"")</f>
        <v/>
      </c>
      <c r="SG5" s="11" t="str">
        <f>IF(RO5&gt;0,RO5,"")</f>
        <v/>
      </c>
      <c r="SH5" s="11" t="str">
        <f>IF(SUM(RL5:RO5)-RP5&gt;0,SUM(RL5:RO5)-RP5,"")</f>
        <v/>
      </c>
      <c r="SI5" s="11" t="str">
        <f>IF(RS5&gt;0,RS5,"")</f>
        <v/>
      </c>
      <c r="SJ5" s="11" t="str">
        <f>IF(RT5&gt;0,RT5,"")</f>
        <v/>
      </c>
      <c r="SK5" s="11" t="str">
        <f>IF(SUM(RQ5:RT5)-RU5&gt;0,SUM(RQ5:RT5)-RU5,"")</f>
        <v/>
      </c>
      <c r="SL5" s="11" t="str">
        <f>IF(MAX(SH5,SK5)&gt;0,MAX(SH5,SK5),"")</f>
        <v/>
      </c>
      <c r="SM5" s="11" t="str">
        <f>IF(RX5&gt;0,RX5,"")</f>
        <v/>
      </c>
      <c r="SN5" s="11" t="str">
        <f>IF(RY5&gt;0,RY5,"")</f>
        <v/>
      </c>
      <c r="SO5" s="11" t="str">
        <f>IF(SUM(RV5:RY5)-RZ5&gt;0,SUM(RV5:RY5)-RZ5,"")</f>
        <v/>
      </c>
      <c r="SP5" s="11" t="str">
        <f>IF(SC5&gt;0,SC5,"")</f>
        <v/>
      </c>
      <c r="SQ5" s="11" t="str">
        <f>IF(SD5&gt;0,SD5,"")</f>
        <v/>
      </c>
      <c r="SR5" s="11" t="str">
        <f>IF(SUM(SA5:SD5)-SE5&gt;0,SUM(SA5:SD5)-SE5,"")</f>
        <v/>
      </c>
      <c r="SS5" s="11" t="str">
        <f>IF(SUM(SL5,SR5)&gt;0,SUM(SL5,SR5),"")</f>
        <v/>
      </c>
      <c r="ST5" s="22">
        <f>IF($CN5="P",BY5,(BY5+AX5)/2)</f>
        <v>15.8</v>
      </c>
      <c r="SU5" s="22">
        <f>IF($CN5="P",BZ5,(BZ5+AY5)/2)</f>
        <v>9.1</v>
      </c>
      <c r="SV5" s="22">
        <f>IF($CN5="P",CA5,(CA5+AZ5)/2)</f>
        <v>14.4</v>
      </c>
      <c r="SW5" s="22">
        <f>IF($CN5="P",CB5,(CB5+BA5)/2)</f>
        <v>14.855</v>
      </c>
      <c r="SX5" s="22">
        <f>IF($CN5="P",CC5,(CC5+BB5)/2)</f>
        <v>0</v>
      </c>
      <c r="SY5" s="22">
        <f>IF($CN5="P",CD5,(CD5+BC5)/2)</f>
        <v>15.85</v>
      </c>
      <c r="SZ5" s="22">
        <f>IF($CN5="P",CE5,(CE5+BD5)/2)</f>
        <v>9.1999999999999993</v>
      </c>
      <c r="TA5" s="22">
        <f>IF($CN5="P",CF5,(CF5+BE5)/2)</f>
        <v>14.3</v>
      </c>
      <c r="TB5" s="22">
        <f>IF($CN5="P",CG5,(CG5+BF5)/2)</f>
        <v>14.824999999999999</v>
      </c>
      <c r="TC5" s="22">
        <f>IF($CN5="P",CH5,(CH5+BG5)/2)</f>
        <v>0</v>
      </c>
      <c r="TD5" s="22">
        <f>IF($CN5="P",CI5,(CI5+BH5)/2)</f>
        <v>10.9</v>
      </c>
      <c r="TE5" s="22">
        <f>IF($CN5="P",CJ5,(CJ5+BI5)/2)</f>
        <v>6.5500000000000007</v>
      </c>
      <c r="TF5" s="22">
        <f>IF($CN5="P",CK5,(CK5+BJ5)/2)</f>
        <v>10.25</v>
      </c>
      <c r="TG5" s="22">
        <f>IF($CN5="P",CL5,(CL5+BK5)/2)</f>
        <v>10.645</v>
      </c>
      <c r="TH5" s="22">
        <f>IF($CN5="P",CM5,(CM5+BL5)/2)</f>
        <v>0</v>
      </c>
      <c r="TI5" s="27" t="s">
        <v>46</v>
      </c>
      <c r="TJ5" s="40">
        <f>IF(SV5&gt;0,SV5,"")</f>
        <v>14.4</v>
      </c>
      <c r="TK5" s="40">
        <f>IF(SW5&gt;0,SW5,"")</f>
        <v>14.855</v>
      </c>
      <c r="TL5" s="40">
        <f>IF(SUM(ST5:SW5)-SX5&gt;0,SUM(ST5:SW5)-SX5,"")</f>
        <v>54.155000000000001</v>
      </c>
      <c r="TM5" s="40">
        <f>IF(TA5&gt;0,TA5,"")</f>
        <v>14.3</v>
      </c>
      <c r="TN5" s="40">
        <f>IF(TB5&gt;0,TB5,"")</f>
        <v>14.824999999999999</v>
      </c>
      <c r="TO5" s="40">
        <f>IF(SUM(SY5:TB5)-TC5&gt;0,SUM(SY5:TB5)-TC5,"")</f>
        <v>54.174999999999997</v>
      </c>
      <c r="TP5" s="40">
        <f>IF(MAX(TL5,TO5)&gt;0,MAX(TL5,TO5),"")</f>
        <v>54.174999999999997</v>
      </c>
      <c r="TQ5" s="40">
        <f>IF(TF5&gt;0,TF5,"")</f>
        <v>10.25</v>
      </c>
      <c r="TR5" s="40">
        <f>IF(TG5&gt;0,TG5,"")</f>
        <v>10.645</v>
      </c>
      <c r="TS5" s="40">
        <f>IF(SUM(TD5:TG5)-TH5&gt;0,SUM(TD5:TG5)-TH5,"")</f>
        <v>38.344999999999999</v>
      </c>
      <c r="TT5" s="40">
        <f>IF(SUM(TP5,TS5)&gt;0,SUM(TP5,TS5),"")</f>
        <v>92.52</v>
      </c>
    </row>
    <row r="6" spans="1:540" x14ac:dyDescent="0.2">
      <c r="A6" s="4" cm="1">
        <f t="array" ref="A6">IF(AND(H6&lt;&gt;"",H6&lt;&gt;"No DD"),SUMPRODUCT((H$4:H$33&lt;&gt;"")*(H$4:H$33&lt;&gt;"No DD")*(E$4:E$33&gt;E6))+1,IF(H6="No DD",SUMPRODUCT((H$4:H$33="No DD")*(E$4:E$33&gt;E6))+1+SUMPRODUCT((H$4:H$33&lt;&gt;"")*(H$4:H$33&lt;&gt;"No DD")),""))</f>
        <v>3</v>
      </c>
      <c r="B6" s="5" t="s">
        <v>187</v>
      </c>
      <c r="C6" s="4" t="s">
        <v>6</v>
      </c>
      <c r="D6" s="4">
        <v>2006</v>
      </c>
      <c r="E6" s="9">
        <f>SUM(J6:T6)+SUM(J6:R6)*0.0000001+SUM(J6)*0.0000000000001</f>
        <v>192.10001921000548</v>
      </c>
      <c r="F6" s="3" t="str">
        <f>IF(OR(AND(AM6&gt;=AW$35,AM6&lt;&gt;"",AO6&gt;=AW$39,AO6&lt;&gt;"",AL6=""),AND(AP6&gt;=AW$35,AP6&lt;&gt;"",AR6&gt;=AW$39,AR6&lt;&gt;"",AL6=""),AND(AT6&gt;=AW$35,AT6&lt;&gt;"",AV6&gt;=AW$39,AV6&lt;&gt;"",AL6=""),AND(BN6&gt;=BX$35,BN6&lt;&gt;"",BP6&gt;=BX$39,BP6&lt;&gt;"",BM6=""),AND(BQ6&gt;=BX$35,BQ6&lt;&gt;"",BS6&gt;=BX$39,BS6&lt;&gt;"",BM6=""),AND(BU6&gt;=BX$35,BU6&lt;&gt;"",BW6&gt;=BX$39,BW6&lt;&gt;"",BM6=""),AND(CO6&gt;=CY$35,CO6&lt;&gt;"",CQ6&gt;=CY$39,CQ6&lt;&gt;"",CN6=""),AND(CR6&gt;=CY$35,CR6&lt;&gt;"",CT6&gt;=CY$39,CT6&lt;&gt;"",CN6=""),AND(CV6&gt;=CY$35,CV6&lt;&gt;"",CX6&gt;=CY$39,CX6&lt;&gt;"",CN6=""),AND(DV6&gt;=EI$35,DV6&lt;&gt;"",DX6&gt;=EI$39,DX6&lt;&gt;""),AND(DY6&gt;=EI$35,DY6&lt;&gt;"",EA6&gt;=EI$39,EA6&lt;&gt;""),AND(EC6&gt;=EI$35,EC6&lt;&gt;"",EE6&gt;=EI$39,EE6&lt;&gt;""),AND(EF6&gt;=EI$35,EF6&lt;&gt;"",EH6&gt;=EI$39,EH6&lt;&gt;""),AND(FD6&gt;=FQ$35,FD6&lt;&gt;"",FF6&gt;=FQ$39,FF6&lt;&gt;""),AND(FG6&gt;=FQ$35,FG6&lt;&gt;"",FI6&gt;=FQ$39,FI6&lt;&gt;""),AND(FK6&gt;=FQ$35,FK6&lt;&gt;"",FM6&gt;=FQ$39,FM6&lt;&gt;""),AND(FN6&gt;=FQ$35,FN6&lt;&gt;"",FP6&gt;=FQ$39,FP6&lt;&gt;""),AND(GL6&gt;=GY$35,GL6&lt;&gt;"",GN6&gt;=GY$39,GN6&lt;&gt;""),AND(GO6&gt;=GY$35,GO6&lt;&gt;"",GQ6&gt;=GY$39,GQ6&lt;&gt;""),AND(GS6&gt;=GY$35,GS6&lt;&gt;"",GU6&gt;=GY$39,GU6&lt;&gt;""),AND(GV6&gt;=GY$35,GV6&lt;&gt;"",GX6&gt;=GY$39,GX6&lt;&gt;""),AND(HT6&gt;=IG$35,HT6&lt;&gt;"",HV6&gt;=IG$39,HV6&lt;&gt;""),AND(HW6&gt;=IG$35,HW6&lt;&gt;"",HY6&gt;=IG$39,HY6&lt;&gt;""),AND(IA6&gt;=IG$35,IA6&lt;&gt;"",IC6&gt;=IG$39,IC6&lt;&gt;""),AND(ID6&gt;=IG$35,ID6&lt;&gt;"",IF6&gt;=IG$39,IF6&lt;&gt;""),AND(JB6&gt;=JO$35,JB6&lt;&gt;"",JD6&gt;=JO$39,JD6&lt;&gt;""),AND(JE6&gt;=JO$35,JE6&lt;&gt;"",JG6&gt;=JO$39,JG6&lt;&gt;""),AND(JI6&gt;=JO$35,JI6&lt;&gt;"",JK6&gt;=JO$39,JK6&lt;&gt;""),AND(JL6&gt;=JO$35,JL6&lt;&gt;"",JN6&gt;=JO$39,JN6&lt;&gt;""),AND(KJ6&gt;=KW$35,KJ6&lt;&gt;"",KL6&gt;=KW$39,KL6&lt;&gt;""),AND(KM6&gt;=KW$35,KM6&lt;&gt;"",KO6&gt;=KW$39,KO6&lt;&gt;""),AND(KQ6&gt;=KW$35,KQ6&lt;&gt;"",KS6&gt;=KW$39,KS6&lt;&gt;""),AND(KT6&gt;=KW$35,KT6&lt;&gt;"",KV6&gt;=KW$39,KV6&lt;&gt;""),AND(LR6&gt;=ME$35,LR6&lt;&gt;"",LT6&gt;=ME$39,LT6&lt;&gt;""),AND(LU6&gt;=ME$35,LU6&lt;&gt;"",LW6&gt;=ME$39,LW6&lt;&gt;""),AND(LY6&gt;=ME$35,LY6&lt;&gt;"",MA6&gt;=ME$39,MA6&lt;&gt;""),AND(MB6&gt;=ME$35,MB6&lt;&gt;"",MD6&gt;=ME$39,MD6&lt;&gt;""),AND(MZ6&gt;=NM$35,MZ6&lt;&gt;"",NB6&gt;=NM$39,NB6&lt;&gt;""),AND(NC6&gt;=NM$35,NC6&lt;&gt;"",NE6&gt;=NM$39,NE6&lt;&gt;""),AND(NG6&gt;=NM$35,NG6&lt;&gt;"",NI6&gt;=NM$39,NI6&lt;&gt;""),AND(NJ6&gt;=NM$35,NJ6&lt;&gt;"",NL6&gt;=NM$39,NL6&lt;&gt;""),AND(OH6&gt;=OU$35,OH6&lt;&gt;"",OJ6&gt;=OU$39,OJ6&lt;&gt;""),AND(OK6&gt;=OU$35,OK6&lt;&gt;"",OM6&gt;=OU$39,OM6&lt;&gt;""),AND(OO6&gt;=OU$35,OO6&lt;&gt;"",OQ6&gt;=OU$39,OQ6&lt;&gt;""),AND(OR6&gt;=OU$35,OR6&lt;&gt;"",OT6&gt;=OU$39,OT6&lt;&gt;""),AND(PP6&gt;=QC$35,PP6&lt;&gt;"",PR6&gt;=QC$39,PR6&lt;&gt;""),AND(PS6&gt;=QC$35,PS6&lt;&gt;"",PU6&gt;=QC$39,PU6&lt;&gt;""),AND(PW6&gt;=QC$35,PW6&lt;&gt;"",PY6&gt;=QC$39,PY6&lt;&gt;""),AND(PZ6&gt;=QC$35,PZ6&lt;&gt;"",QB6&gt;=QC$39,QB6&lt;&gt;""),AND(QX6&gt;=RK$35,QX6&lt;&gt;"",QZ6&gt;=RK$39,QZ6&lt;&gt;""),AND(RA6&gt;=RK$35,RA6&lt;&gt;"",RC6&gt;=RK$39,RC6&lt;&gt;""),AND(RE6&gt;=RK$35,RE6&lt;&gt;"",RG6&gt;=RK$39,RG6&lt;&gt;""),AND(RH6&gt;=RK$35,RH6&lt;&gt;"",RJ6&gt;=RK$39,RJ6&lt;&gt;""),AND(SF6&gt;=SS$35,SF6&lt;&gt;"",SH6&gt;=SS$39,SH6&lt;&gt;""),AND(SI6&gt;=SS$35,SI6&lt;&gt;"",SK6&gt;=SS$39,SK6&lt;&gt;""),AND(SM6&gt;=SS$35,SM6&lt;&gt;"",SO6&gt;=SS$39,SO6&lt;&gt;""),AND(SP6&gt;=SS$35,SP6&lt;&gt;"",SR6&gt;=SS$39,SR6&lt;&gt;"")),"P","")</f>
        <v>P</v>
      </c>
      <c r="G6" s="3" t="str">
        <f>IF(OR(AND(AO6&gt;=AW$39,AO6&lt;&gt;"",AL6=""),AND(AR6&gt;=AW$39,AR6&lt;&gt;"",AL6=""),AND(AV6&gt;=AW$39,AV6&lt;&gt;"",AL6=""),AND(BP6&gt;=BX$39,BP6&lt;&gt;"",BM6=""),AND(BS6&gt;=BX$39,BS6&lt;&gt;"",BM6=""),AND(BW6&gt;=BX$39,BW6&lt;&gt;"",BM6=""),AND(CQ6&gt;=CY$39,CQ6&lt;&gt;"",CN6=""),AND(CT6&gt;=CY$39,CT6&lt;&gt;"",CN6=""),AND(CX6&gt;=CY$39,CX6&lt;&gt;"",CN6=""),AND(DX6&gt;=EI$39,DX6&lt;&gt;""),AND(EA6&gt;=EI$39,EA6&lt;&gt;""),AND(EE6&gt;=EI$39,EE6&lt;&gt;""),AND(EH6&gt;=EI$39,EH6&lt;&gt;""),AND(FF6&gt;=FQ$39,FF6&lt;&gt;""),AND(FI6&gt;=FQ$39,FI6&lt;&gt;""),AND(FM6&gt;=FQ$39,FM6&lt;&gt;""),AND(FP6&gt;=FQ$39,FP6&lt;&gt;""),AND(GN6&gt;=GY$39,GN6&lt;&gt;""),AND(GQ6&gt;=GY$39,GQ6&lt;&gt;""),AND(GU6&gt;=GY$39,GU6&lt;&gt;""),AND(GX6&gt;=GY$39,GX6&lt;&gt;""),AND(HV6&gt;=IG$39,HV6&lt;&gt;""),AND(HY6&gt;=IG$39,HY6&lt;&gt;""),AND(IC6&gt;=IG$39,IC6&lt;&gt;""),AND(IF6&gt;=IG$39,IF6&lt;&gt;""),AND(JD6&gt;=JO$39,JD6&lt;&gt;""),AND(JG6&gt;=JO$39,JG6&lt;&gt;""),AND(JK6&gt;=JO$39,JK6&lt;&gt;""),AND(JN6&gt;=JO$39,JN6&lt;&gt;""),AND(KL6&gt;=KW$39,KL6&lt;&gt;""),AND(KO6&gt;=KW$39,KO6&lt;&gt;""),AND(KS6&gt;=KW$39,KS6&lt;&gt;""),AND(KV6&gt;=KW$39,KV6&lt;&gt;""),AND(LT6&gt;=ME$39,LT6&lt;&gt;""),AND(LW6&gt;=ME$39,LW6&lt;&gt;""),AND(MA6&gt;=ME$39,MA6&lt;&gt;""),AND(MD6&gt;=ME$39,MD6&lt;&gt;""),AND(NB6&gt;=NM$39,NB6&lt;&gt;""),AND(NE6&gt;=NM$39,NE6&lt;&gt;""),AND(NI6&gt;=NM$39,NI6&lt;&gt;""),AND(NL6&gt;=NM$39,NL6&lt;&gt;""),AND(OJ6&gt;=OU$39,OJ6&lt;&gt;""),AND(OM6&gt;=OU$39,OM6&lt;&gt;""),AND(OQ6&gt;=OU$39,OQ6&lt;&gt;""),AND(OT6&gt;=OU$39,OT6&lt;&gt;""),AND(PR6&gt;=QC$39,PR6&lt;&gt;""),AND(PU6&gt;=QC$39,PU6&lt;&gt;""),AND(PY6&gt;=QC$39,PY6&lt;&gt;""),AND(QB6&gt;=QC$39,QB6&lt;&gt;""),AND(QZ6&gt;=RK$39,QZ6&lt;&gt;""),AND(RC6&gt;=RK$39,RC6&lt;&gt;""),AND(RG6&gt;=RK$39,RG6&lt;&gt;""),AND(RJ6&gt;=RK$39,RJ6&lt;&gt;""),AND(SH6&gt;=SS$39,SH6&lt;&gt;""),AND(SK6&gt;=SS$39,SK6&lt;&gt;""),AND(SO6&gt;=SS$39,SO6&lt;&gt;""),AND(SR6&gt;=SS$39,SR6&lt;&gt;"")),"P","")</f>
        <v>P</v>
      </c>
      <c r="H6" s="36" t="str">
        <f>IF(AND(G6="P",F6=""),"No DD",IF(OR(AND(AM6&gt;=AW$38,AM6&lt;&gt;"",AO6&gt;=AW$42,AO6&lt;&gt;"",AL6=""),AND(AP6&gt;=AW$38,AP6&lt;&gt;"",AR6&gt;=AW$42,AR6&lt;&gt;"",AL6=""),AND(AT6&gt;=AW$38,AT6&lt;&gt;"",AV6&gt;=AW$42,AV6&lt;&gt;"",AL6=""),AND(BN6&gt;=BX$38,BN6&lt;&gt;"",BP6&gt;=BX$42,BP6&lt;&gt;"",BM6=""),AND(BQ6&gt;=BX$38,BQ6&lt;&gt;"",BS6&gt;=BX$42,BS6&lt;&gt;"",BM6=""),AND(BU6&gt;=BX$38,BU6&lt;&gt;"",BW6&gt;=BX$42,BW6&lt;&gt;"",BM6=""),AND(CO6&gt;=CY$38,CO6&lt;&gt;"",CQ6&gt;=CY$42,CQ6&lt;&gt;"",CN6=""),AND(CR6&gt;=CY$38,CR6&lt;&gt;"",CT6&gt;=CY$42,CT6&lt;&gt;"",CN6=""),AND(CV6&gt;=CY$38,CV6&lt;&gt;"",CX6&gt;=CY$42,CX6&lt;&gt;"",CN6=""),AND(DV6&gt;=EI$38,DV6&lt;&gt;"",DX6&gt;=EI$42,DX6&lt;&gt;""),AND(DY6&gt;=EI$38,DY6&lt;&gt;"",EA6&gt;=EI$42,EA6&lt;&gt;""),AND(EC6&gt;=EI$38,EC6&lt;&gt;"",EE6&gt;=EI$42,EE6&lt;&gt;""),AND(EF6&gt;=EI$38,EF6&lt;&gt;"",EH6&gt;=EI$42,EH6&lt;&gt;""),AND(FD6&gt;=FQ$38,FD6&lt;&gt;"",FF6&gt;=FQ$42,FF6&lt;&gt;""),AND(FG6&gt;=FQ$38,FG6&lt;&gt;"",FI6&gt;=FQ$42,FI6&lt;&gt;""),AND(FK6&gt;=FQ$38,FK6&lt;&gt;"",FM6&gt;=FQ$42,FM6&lt;&gt;""),AND(FN6&gt;=FQ$38,FN6&lt;&gt;"",FP6&gt;=FQ$42,FP6&lt;&gt;""),AND(GL6&gt;=GY$38,GL6&lt;&gt;"",GN6&gt;=GY$42,GN6&lt;&gt;""),AND(GO6&gt;=GY$38,GO6&lt;&gt;"",GQ6&gt;=GY$42,GQ6&lt;&gt;""),AND(GS6&gt;=GY$38,GS6&lt;&gt;"",GU6&gt;=GY$42,GU6&lt;&gt;""),AND(GV6&gt;=GY$38,GV6&lt;&gt;"",GX6&gt;=GY$42,GX6&lt;&gt;""),AND(HT6&gt;=IG$38,HT6&lt;&gt;"",HV6&gt;=IG$42,HV6&lt;&gt;""),AND(HW6&gt;=IG$38,HW6&lt;&gt;"",HY6&gt;=IG$42,HY6&lt;&gt;""),AND(IA6&gt;=IG$38,IA6&lt;&gt;"",IC6&gt;=IG$42,IC6&lt;&gt;""),AND(ID6&gt;=IG$38,ID6&lt;&gt;"",IF6&gt;=IG$42,IF6&lt;&gt;""),AND(JB6&gt;=JO$38,JB6&lt;&gt;"",JD6&gt;=JO$42,JD6&lt;&gt;""),AND(JE6&gt;=JO$38,JE6&lt;&gt;"",JG6&gt;=JO$42,JG6&lt;&gt;""),AND(JI6&gt;=JO$38,JI6&lt;&gt;"",JK6&gt;=JO$42,JK6&lt;&gt;""),AND(JL6&gt;=JO$38,JL6&lt;&gt;"",JN6&gt;=JO$42,JN6&lt;&gt;""),AND(KJ6&gt;=KW$38,KJ6&lt;&gt;"",KL6&gt;=KW$42,KL6&lt;&gt;""),AND(KM6&gt;=KW$38,KM6&lt;&gt;"",KO6&gt;=KW$42,KO6&lt;&gt;""),AND(KQ6&gt;=KW$38,KQ6&lt;&gt;"",KS6&gt;=KW$42,KS6&lt;&gt;""),AND(KT6&gt;=KW$38,KT6&lt;&gt;"",KV6&gt;=KW$42,KV6&lt;&gt;""),AND(LR6&gt;=ME$38,LR6&lt;&gt;"",LT6&gt;=ME$42,LT6&lt;&gt;""),AND(LU6&gt;=ME$38,LU6&lt;&gt;"",LW6&gt;=ME$42,LW6&lt;&gt;""),AND(LY6&gt;=ME$38,LY6&lt;&gt;"",MA6&gt;=ME$42,MA6&lt;&gt;""),AND(MB6&gt;=ME$38,MB6&lt;&gt;"",MD6&gt;=ME$42,MD6&lt;&gt;""),AND(MZ6&gt;=NM$38,MZ6&lt;&gt;"",NB6&gt;=NM$42,NB6&lt;&gt;""),AND(NC6&gt;=NM$38,NC6&lt;&gt;"",NE6&gt;=NM$42,NE6&lt;&gt;""),AND(NG6&gt;=NM$38,NG6&lt;&gt;"",NI6&gt;=NM$42,NI6&lt;&gt;""),AND(NJ6&gt;=NM$38,NJ6&lt;&gt;"",NL6&gt;=NM$42,NL6&lt;&gt;""),AND(OH6&gt;=OU$38,OH6&lt;&gt;"",OJ6&gt;=OU$42,OJ6&lt;&gt;""),AND(OK6&gt;=OU$38,OK6&lt;&gt;"",OM6&gt;=OU$42,OM6&lt;&gt;""),AND(OO6&gt;=OU$38,OO6&lt;&gt;"",OQ6&gt;=OU$42,OQ6&lt;&gt;""),AND(OR6&gt;=OU$38,OR6&lt;&gt;"",OT6&gt;=OU$42,OT6&lt;&gt;""),AND(PP6&gt;=QC$38,PP6&lt;&gt;"",PR6&gt;=QC$42,PR6&lt;&gt;""),AND(PS6&gt;=QC$38,PS6&lt;&gt;"",PU6&gt;=QC$42,PU6&lt;&gt;""),AND(PW6&gt;=QC$38,PW6&lt;&gt;"",PY6&gt;=QC$42,PY6&lt;&gt;""),AND(PZ6&gt;=QC$38,PZ6&lt;&gt;"",QB6&gt;=QC$42,QB6&lt;&gt;""),AND(QX6&gt;=RK$38,QX6&lt;&gt;"",QZ6&gt;=RK$42,QZ6&lt;&gt;""),AND(RA6&gt;=RK$38,RA6&lt;&gt;"",RC6&gt;=RK$42,RC6&lt;&gt;""),AND(RE6&gt;=RK$38,RE6&lt;&gt;"",RG6&gt;=RK$42,RG6&lt;&gt;""),AND(RH6&gt;=RK$38,RH6&lt;&gt;"",RJ6&gt;=RK$42,RJ6&lt;&gt;""),AND(SF6&gt;=SS$38,SF6&lt;&gt;"",SH6&gt;=SS$42,SH6&lt;&gt;""),AND(SI6&gt;=SS$38,SI6&lt;&gt;"",SK6&gt;=SS$42,SK6&lt;&gt;""),AND(SM6&gt;=SS$38,SM6&lt;&gt;"",SO6&gt;=SS$42,SO6&lt;&gt;""),AND(SP6&gt;=SS$38,SP6&lt;&gt;"",SR6&gt;=SS$42,SR6&lt;&gt;"")),"Merit",IF(OR(AND(AM6&gt;=AW$37,AM6&lt;&gt;"",AO6&gt;=AW$41,AO6&lt;&gt;"",AL6=""),AND(AP6&gt;=AW$37,AP6&lt;&gt;"",AR6&gt;=AW$41,AR6&lt;&gt;"",AL6=""),AND(AT6&gt;=AW$37,AT6&lt;&gt;"",AV6&gt;=AW$41,AV6&lt;&gt;"",AL6=""),AND(BN6&gt;=BX$37,BN6&lt;&gt;"",BP6&gt;=BX$41,BP6&lt;&gt;"",BM6=""),AND(BQ6&gt;=BX$37,BQ6&lt;&gt;"",BS6&gt;=BX$41,BS6&lt;&gt;"",BM6=""),AND(BU6&gt;=BX$37,BU6&lt;&gt;"",BW6&gt;=BX$41,BW6&lt;&gt;"",BM6=""),AND(CO6&gt;=CY$37,CO6&lt;&gt;"",CQ6&gt;=CY$41,CQ6&lt;&gt;"",CN6=""),AND(CR6&gt;=CY$37,CR6&lt;&gt;"",CT6&gt;=CY$41,CT6&lt;&gt;"",CN6=""),AND(CV6&gt;=CY$37,CV6&lt;&gt;"",CX6&gt;=CY$41,CX6&lt;&gt;"",CN6=""),AND(DV6&gt;=EI$37,DV6&lt;&gt;"",DX6&gt;=EI$41,DX6&lt;&gt;""),AND(DY6&gt;=EI$37,DY6&lt;&gt;"",EA6&gt;=EI$41,EA6&lt;&gt;""),AND(EC6&gt;=EI$37,EC6&lt;&gt;"",EE6&gt;=EI$41,EE6&lt;&gt;""),AND(EF6&gt;=EI$37,EF6&lt;&gt;"",EH6&gt;=EI$41,EH6&lt;&gt;""),AND(FD6&gt;=FQ$37,FD6&lt;&gt;"",FF6&gt;=FQ$41,FF6&lt;&gt;""),AND(FG6&gt;=FQ$37,FG6&lt;&gt;"",FI6&gt;=FQ$41,FI6&lt;&gt;""),AND(FK6&gt;=FQ$37,FK6&lt;&gt;"",FM6&gt;=FQ$41,FM6&lt;&gt;""),AND(FN6&gt;=FQ$37,FN6&lt;&gt;"",FP6&gt;=FQ$41,FP6&lt;&gt;""),AND(GL6&gt;=GY$37,GL6&lt;&gt;"",GN6&gt;=GY$41,GN6&lt;&gt;""),AND(GO6&gt;=GY$37,GO6&lt;&gt;"",GQ6&gt;=GY$41,GQ6&lt;&gt;""),AND(GS6&gt;=GY$37,GS6&lt;&gt;"",GU6&gt;=GY$41,GU6&lt;&gt;""),AND(GV6&gt;=GY$37,GV6&lt;&gt;"",GX6&gt;=GY$41,GX6&lt;&gt;""),AND(HT6&gt;=IG$37,HT6&lt;&gt;"",HV6&gt;=IG$41,HV6&lt;&gt;""),AND(HW6&gt;=IG$37,HW6&lt;&gt;"",HY6&gt;=IG$41,HY6&lt;&gt;""),AND(IA6&gt;=IG$37,IA6&lt;&gt;"",IC6&gt;=IG$41,IC6&lt;&gt;""),AND(ID6&gt;=IG$37,ID6&lt;&gt;"",IF6&gt;=IG$41,IF6&lt;&gt;""),AND(JB6&gt;=JO$37,JB6&lt;&gt;"",JD6&gt;=JO$41,JD6&lt;&gt;""),AND(JE6&gt;=JO$37,JE6&lt;&gt;"",JG6&gt;=JO$41,JG6&lt;&gt;""),AND(JI6&gt;=JO$37,JI6&lt;&gt;"",JK6&gt;=JO$41,JK6&lt;&gt;""),AND(JL6&gt;=JO$37,JL6&lt;&gt;"",JN6&gt;=JO$41,JN6&lt;&gt;""),AND(KJ6&gt;=KW$37,KJ6&lt;&gt;"",KL6&gt;=KW$41,KL6&lt;&gt;""),AND(KM6&gt;=KW$37,KM6&lt;&gt;"",KO6&gt;=KW$41,KO6&lt;&gt;""),AND(KQ6&gt;=KW$37,KQ6&lt;&gt;"",KS6&gt;=KW$41,KS6&lt;&gt;""),AND(KT6&gt;=KW$37,KT6&lt;&gt;"",KV6&gt;=KW$41,KV6&lt;&gt;""),AND(LR6&gt;=ME$37,LR6&lt;&gt;"",LT6&gt;=ME$41,LT6&lt;&gt;""),AND(LU6&gt;=ME$37,LU6&lt;&gt;"",LW6&gt;=ME$41,LW6&lt;&gt;""),AND(LY6&gt;=ME$37,LY6&lt;&gt;"",MA6&gt;=ME$41,MA6&lt;&gt;""),AND(MB6&gt;=ME$37,MB6&lt;&gt;"",MD6&gt;=ME$41,MD6&lt;&gt;""),AND(MZ6&gt;=NM$37,MZ6&lt;&gt;"",NB6&gt;=NM$41,NB6&lt;&gt;""),AND(NC6&gt;=NM$37,NC6&lt;&gt;"",NE6&gt;=NM$41,NE6&lt;&gt;""),AND(NG6&gt;=NM$37,NG6&lt;&gt;"",NI6&gt;=NM$41,NI6&lt;&gt;""),AND(NJ6&gt;=NM$37,NJ6&lt;&gt;"",NL6&gt;=NM$41,NL6&lt;&gt;""),AND(OH6&gt;=OU$37,OH6&lt;&gt;"",OJ6&gt;=OU$41,OJ6&lt;&gt;""),AND(OK6&gt;=OU$37,OK6&lt;&gt;"",OM6&gt;=OU$41,OM6&lt;&gt;""),AND(OO6&gt;=OU$37,OO6&lt;&gt;"",OQ6&gt;=OU$41,OQ6&lt;&gt;""),AND(OR6&gt;=OU$37,OR6&lt;&gt;"",OT6&gt;=OU$41,OT6&lt;&gt;""),AND(PP6&gt;=QC$37,PP6&lt;&gt;"",PR6&gt;=QC$41,PR6&lt;&gt;""),AND(PS6&gt;=QC$37,PS6&lt;&gt;"",PU6&gt;=QC$41,PU6&lt;&gt;""),AND(PW6&gt;=QC$37,PW6&lt;&gt;"",PY6&gt;=QC$41,PY6&lt;&gt;""),AND(PZ6&gt;=QC$37,PZ6&lt;&gt;"",QB6&gt;=QC$41,QB6&lt;&gt;""),AND(QX6&gt;=RK$37,QX6&lt;&gt;"",QZ6&gt;=RK$41,QZ6&lt;&gt;""),AND(RA6&gt;=RK$37,RA6&lt;&gt;"",RC6&gt;=RK$41,RC6&lt;&gt;""),AND(RE6&gt;=RK$37,RE6&lt;&gt;"",RG6&gt;=RK$41,RG6&lt;&gt;""),AND(RH6&gt;=RK$37,RH6&lt;&gt;"",RJ6&gt;=RK$41,RJ6&lt;&gt;""),AND(SF6&gt;=SS$37,SF6&lt;&gt;"",SH6&gt;=SS$41,SH6&lt;&gt;""),AND(SI6&gt;=SS$37,SI6&lt;&gt;"",SK6&gt;=SS$41,SK6&lt;&gt;""),AND(SM6&gt;=SS$37,SM6&lt;&gt;"",SO6&gt;=SS$41,SO6&lt;&gt;""),AND(SP6&gt;=SS$37,SP6&lt;&gt;"",SR6&gt;=SS$41,SR6&lt;&gt;"")),"Excellence",IF(I6="P","Worlds Team",IF(F6="P","National Team","")))))</f>
        <v>National Team</v>
      </c>
      <c r="I6" s="3" t="str">
        <f>IF(OR(AND(AM6&gt;=AW$36,AM6&lt;&gt;"",AO6&gt;=AW$40,AO6&lt;&gt;"",AL6=""),AND(AP6&gt;=AW$36,AP6&lt;&gt;"",AR6&gt;=AW$40,AR6&lt;&gt;"",AL6=""),AND(AT6&gt;=AW$36,AT6&lt;&gt;"",AV6&gt;=AW$40,AV6&lt;&gt;"",AL6=""),AND(BN6&gt;=BX$36,BN6&lt;&gt;"",BP6&gt;=BX$40,BP6&lt;&gt;"",BM6=""),AND(BQ6&gt;=BX$36,BQ6&lt;&gt;"",BS6&gt;=BX$40,BS6&lt;&gt;"",BM6=""),AND(BU6&gt;=BX$36,BU6&lt;&gt;"",BW6&gt;=BX$40,BW6&lt;&gt;"",BM6=""),AND(CO6&gt;=CY$36,CO6&lt;&gt;"",CQ6&gt;=CY$40,CQ6&lt;&gt;"",CN6=""),AND(CR6&gt;=CY$36,CR6&lt;&gt;"",CT6&gt;=CY$40,CT6&lt;&gt;"",CN6=""),AND(CV6&gt;=CY$36,CV6&lt;&gt;"",CX6&gt;=CY$40,CX6&lt;&gt;"",CN6=""),AND(DV6&gt;=EI$36,DV6&lt;&gt;"",DX6&gt;=EI$40,DX6&lt;&gt;""),AND(DY6&gt;=EI$36,DY6&lt;&gt;"",EA6&gt;=EI$40,EA6&lt;&gt;""),AND(EC6&gt;=EI$36,EC6&lt;&gt;"",EE6&gt;=EI$40,EE6&lt;&gt;""),AND(EF6&gt;=EI$36,EF6&lt;&gt;"",EH6&gt;=EI$40,EH6&lt;&gt;""),AND(FD6&gt;=FQ$36,FD6&lt;&gt;"",FF6&gt;=FQ$40,FF6&lt;&gt;""),AND(FG6&gt;=FQ$36,FG6&lt;&gt;"",FI6&gt;=FQ$40,FI6&lt;&gt;""),AND(FK6&gt;=FQ$36,FK6&lt;&gt;"",FM6&gt;=FQ$40,FM6&lt;&gt;""),AND(FN6&gt;=FQ$36,FN6&lt;&gt;"",FP6&gt;=FQ$40,FP6&lt;&gt;""),AND(GL6&gt;=GY$36,GL6&lt;&gt;"",GN6&gt;=GY$40,GN6&lt;&gt;""),AND(GO6&gt;=GY$36,GO6&lt;&gt;"",GQ6&gt;=GY$40,GQ6&lt;&gt;""),AND(GS6&gt;=GY$36,GS6&lt;&gt;"",GU6&gt;=GY$40,GU6&lt;&gt;""),AND(GV6&gt;=GY$36,GV6&lt;&gt;"",GX6&gt;=GY$40,GX6&lt;&gt;""),AND(HT6&gt;=IG$36,HT6&lt;&gt;"",HV6&gt;=IG$40,HV6&lt;&gt;""),AND(HW6&gt;=IG$36,HW6&lt;&gt;"",HY6&gt;=IG$40,HY6&lt;&gt;""),AND(IA6&gt;=IG$36,IA6&lt;&gt;"",IC6&gt;=IG$40,IC6&lt;&gt;""),AND(ID6&gt;=IG$36,ID6&lt;&gt;"",IF6&gt;=IG$40,IF6&lt;&gt;""),AND(JB6&gt;=JO$36,JB6&lt;&gt;"",JD6&gt;=JO$40,JD6&lt;&gt;""),AND(JE6&gt;=JO$36,JE6&lt;&gt;"",JG6&gt;=JO$40,JG6&lt;&gt;""),AND(JI6&gt;=JO$36,JI6&lt;&gt;"",JK6&gt;=JO$40,JK6&lt;&gt;""),AND(JL6&gt;=JO$36,JL6&lt;&gt;"",JN6&gt;=JO$40,JN6&lt;&gt;""),AND(KJ6&gt;=KW$36,KJ6&lt;&gt;"",KL6&gt;=KW$40,KL6&lt;&gt;""),AND(KM6&gt;=KW$36,KM6&lt;&gt;"",KO6&gt;=KW$40,KO6&lt;&gt;""),AND(KQ6&gt;=KW$36,KQ6&lt;&gt;"",KS6&gt;=KW$40,KS6&lt;&gt;""),AND(KT6&gt;=KW$36,KT6&lt;&gt;"",KV6&gt;=KW$40,KV6&lt;&gt;""),AND(LR6&gt;=ME$36,LR6&lt;&gt;"",LT6&gt;=ME$40,LT6&lt;&gt;""),AND(LU6&gt;=ME$36,LU6&lt;&gt;"",LW6&gt;=ME$40,LW6&lt;&gt;""),AND(LY6&gt;=ME$36,LY6&lt;&gt;"",MA6&gt;=ME$40,MA6&lt;&gt;""),AND(MB6&gt;=ME$36,MB6&lt;&gt;"",MD6&gt;=ME$40,MD6&lt;&gt;""),AND(MZ6&gt;=NM$36,MZ6&lt;&gt;"",NB6&gt;=NM$40,NB6&lt;&gt;""),AND(NC6&gt;=NM$36,NC6&lt;&gt;"",NE6&gt;=NM$40,NE6&lt;&gt;""),AND(NG6&gt;=NM$36,NG6&lt;&gt;"",NI6&gt;=NM$40,NI6&lt;&gt;""),AND(NJ6&gt;=NM$36,NJ6&lt;&gt;"",NL6&gt;=NM$40,NL6&lt;&gt;""),AND(OH6&gt;=OU$36,OH6&lt;&gt;"",OJ6&gt;=OU$40,OJ6&lt;&gt;""),AND(OK6&gt;=OU$36,OK6&lt;&gt;"",OM6&gt;=OU$40,OM6&lt;&gt;""),AND(OO6&gt;=OU$36,OO6&lt;&gt;"",OQ6&gt;=OU$40,OQ6&lt;&gt;""),AND(OR6&gt;=OU$36,OR6&lt;&gt;"",OT6&gt;=OU$40,OT6&lt;&gt;""),AND(PP6&gt;=QC$36,PP6&lt;&gt;"",PR6&gt;=QC$40,PR6&lt;&gt;""),AND(PS6&gt;=QC$36,PS6&lt;&gt;"",PU6&gt;=QC$40,PU6&lt;&gt;""),AND(PW6&gt;=QC$36,PW6&lt;&gt;"",PY6&gt;=QC$40,PY6&lt;&gt;""),AND(PZ6&gt;=QC$36,PZ6&lt;&gt;"",QB6&gt;=QC$40,QB6&lt;&gt;""),AND(QX6&gt;=RK$36,QX6&lt;&gt;"",QZ6&gt;=RK$40,QZ6&lt;&gt;""),AND(RA6&gt;=RK$36,RA6&lt;&gt;"",RC6&gt;=RK$40,RC6&lt;&gt;""),AND(RE6&gt;=RK$36,RE6&lt;&gt;"",RG6&gt;=RK$40,RG6&lt;&gt;""),AND(RH6&gt;=RK$36,RH6&lt;&gt;"",RJ6&gt;=RK$40,RJ6&lt;&gt;""),AND(SF6&gt;=SS$36,SF6&lt;&gt;"",SH6&gt;=SS$40,SH6&lt;&gt;""),AND(SI6&gt;=SS$36,SI6&lt;&gt;"",SK6&gt;=SS$40,SK6&lt;&gt;""),AND(SM6&gt;=SS$36,SM6&lt;&gt;"",SO6&gt;=SS$40,SO6&lt;&gt;""),AND(SP6&gt;=SS$36,SP6&lt;&gt;"",SR6&gt;=SS$40,SR6&lt;&gt;"")),"P","")</f>
        <v/>
      </c>
      <c r="J6" s="8">
        <f>IF(COUNT(AO6,AR6,BP6,BS6,CQ6,CT6)&gt;0,LARGE((AO6,AR6,BP6,BS6,CQ6,CT6),1),0)</f>
        <v>54.68</v>
      </c>
      <c r="K6" s="8" t="str">
        <f>IF(J6="","",IF(OR(J6=CQ6,J6=CT6),$BY$1,IF(OR(J6=BP6,J6=BS6),$AX$1,IF(OR(J6=AO6,J6=AR6),$W$1,""))))</f>
        <v>2023 Elite Canada</v>
      </c>
      <c r="L6" s="8">
        <f>IF(COUNT(AO6,AR6,BP6,BS6,CQ6,CT6)&gt;1,LARGE((AO6,AR6,BP6,BS6,CQ6,CT6),2),0)</f>
        <v>54.089999999999996</v>
      </c>
      <c r="M6" s="8" t="str">
        <f>IF(L6="","",IF(OR(L6=CQ6,L6=CT6),$BY$1,IF(OR(L6=BP6,L6=BS6),$AX$1,IF(OR(L6=AO6,L6=AR6),$W$1,""))))</f>
        <v>2023 Nationals</v>
      </c>
      <c r="N6" s="8">
        <f>IF(COUNT(AO6,AR6,BP6,BS6,CQ6,CT6)&gt;2,MAX(AV6,BW6,CX6,LARGE((AO6,AR6,BP6,BS6,CQ6,CT6),3)),IF(MAX(AV6,BW6,CX6)&gt;0,MAX(AV6,BW6,CX6),0))</f>
        <v>53.35</v>
      </c>
      <c r="O6" s="8" t="str">
        <f>IF(N6="","",IF(OR(N6=CQ6,N6=CT6,N6=CX6),$BY$1,IF(OR(N6=BP6,N6=BS6,N6=BW6),$AX$1,IF(OR(N6=AO6,N6=AR6,N6=AV6),$W$1,""))))</f>
        <v>2023 Nationals</v>
      </c>
      <c r="P6" s="8">
        <f>IF(MAX(AM6,AP6,AT6,BN6,BQ6,BU6,CO6,CR6,CV6,DV6,DY6,EC6,EF6,FD6,FG6,FK6,FN6,GL6,GO6,GS6,GV6,HT6,HW6,IA6,ID6,JB6,JE6,JI6,JL6,KJ6,KM6,KQ6,KT6,LR6,LU6,LY6,MB6,MZ6,NC6,NG6,NJ6,OH6,OK6,OO6,OR6,PP6,PS6,PW6,PZ6,QX6,RA6,RE6,RH6,SF6,SI6,SM6,SP6)&gt;0,MAX(AM6,AP6,AT6,BN6,BQ6,BU6,CO6,CR6,CV6,DV6,DY6,EC6,EF6,FD6,FG6,FK6,FN6,GL6,GO6,GS6,GV6,HT6,HW6,IA6,ID6,JB6,JE6,JI6,JL6,KJ6,KM6,KQ6,KT6,LR6,LU6,LY6,MB6,MZ6,NC6,NG6,NJ6,OH6,OK6,OO6,OR6,PP6,PS6,PW6,PZ6,QX6,RA6,RE6,RH6,SF6,SI6,SM6,SP6),0)</f>
        <v>14.4</v>
      </c>
      <c r="Q6" s="8" t="str">
        <f>IF(P6=0,"",IF(OR(P6=CO6,P6=CR6,P6=CV6),$BY$1,IF(OR(P6=BN6,P6=BQ6,P6=BU6),$AX$1,IF(OR(P6=AM6,P6=AP6,P6=AT6),$W$1,IF(OR(P6=SF6,P6=SI6,P6=SM6,P6=SP6),$RL$1,IF(OR(P6=QX6,P6=RA6,P6=RE6,P6=RH6),$QD$1,IF(OR(P6=PP6,P6=PS6,P6=PW6,P6=PZ6),$OV$1,IF(OR(P6=OH6,P6=OK6,P6=OO6,P6=OR6),$NN$1,IF(OR(P6=MZ6,P6=NC6,P6=NG6,P6=NJ6),$MF$1,IF(OR(P6=LR6,P6=LU6,P6=LY6,P6=MB6),$KX$1,IF(OR(P6=KJ6,P6=KM6,P6=KQ6,P6=KT6),$JP$1,IF(OR(P6=JB6,P6=JE6,P6=JI6,P6=JL6),$IH$1,IF(OR(P6=HT6,P6=HW6,P6=IA6,P6=ID6),$GZ$1,IF(OR(P6=GL6,P6=GO6,P6=GS6,P6=GV6),$FR$1,IF(OR(P6=FD6,P6=FG6,P6=FK6,P6=FN6),$EJ$1,IF(OR(P6=DV6,P6=DY6,P6=EC6,P6=EF6),$DB$1,""))))))))))))))))</f>
        <v>2023 Elite Canada</v>
      </c>
      <c r="R6" s="8">
        <f>IF(MAX(IF(AM6&gt;=$AW$35,AN6,0),IF(AP6&gt;=$AW$35,AQ6,0),IF(AT6&gt;=$AW$35,AU6,0),IF(BN6&gt;=$BX$35,BO6,0),IF(BQ6&gt;=$BX$35,BR6,0),IF(BU6&gt;=$BX$35,BV6,0),IF(CO6&gt;=$CY$35,CP6,0),IF(CR6&gt;=$CY$35,CS6,0),IF(CV6&gt;=$CY$35,CW6,0),IF(DV6&gt;=$EI$35,DW6,0),IF(DY6&gt;=$EI$35,DZ6,0),IF(EC6&gt;=$EI$35,ED6,0),IF(EF6&gt;=$EI$35,EG6,0),IF(FD6&gt;=$FQ$35,FE6,0),IF(FG6&gt;=$FQ$35,FH6,0),IF(FK6&gt;=$FQ$35,FL6,0),IF(FN6&gt;=$FQ$35,FO6,0),IF(GL6&gt;=$GY$35,GM6,0),IF(GO6&gt;=$GY$35,GP6,0),IF(GS6&gt;=$GY$35,GT6,0),IF(GV6&gt;=$GY$35,GW6,0),IF(HT6&gt;=$IG$35,HU6,0),IF(HW6&gt;=$IG$35,HX6,0),IF(IA6&gt;=$IG$35,IB6,0),IF(ID6&gt;=$IG$35,IE6,0),IF(JB6&gt;=$JO$35,JC6,0),IF(JE6&gt;=$JO$35,JF6,0),IF(JI6&gt;=$JO$35,JJ6,0),IF(JL6&gt;=$JO$35,JM6,0),IF(KJ6&gt;=$KW$35,KK6,0),IF(KM6&gt;=$KW$35,KN6,0),IF(KQ6&gt;=$KW$35,KR6,0),IF(KT6&gt;=$KW$35,KU6,0),IF(LR6&gt;=$ME$35,LS6,0),IF(LU6&gt;=$ME$35,LV6,0),IF(LY6&gt;=$ME$35,LZ6,0),IF(MB6&gt;=$ME$35,MC6,0),IF(MZ6&gt;=$NM$35,NA6,0),IF(NC6&gt;=$NM$35,ND6,0),IF(NG6&gt;=$NM$35,NH6,0),IF(NJ6&gt;=$NM$35,NK6,0),IF(OH6&gt;=$OU$35,OI6,0),IF(OK6&gt;=$OU$35,OL6,0),IF(OO6&gt;=$OU$35,OP6,0),IF(OR6&gt;=$OU$35,OS6,0),IF(PP6&gt;=$QC$35,PQ6,0),IF(PS6&gt;=$QC$35,PT6,0),IF(PW6&gt;=$QC$35,PX6,0),IF(PZ6&gt;=$QC$35,QA6,0),IF(QX6&gt;=$RK$35,QY6,0),IF(RA6&gt;=$RK$35,RB6,0),IF(RE6&gt;=$RK$35,RF6,0),IF(RH6&gt;=$RK$35,RI6,0),IF(SF6&gt;=$SS$35,SG6,0),IF(SI6&gt;=$SS$35,SJ6,0),IF(SM6&gt;=$SS$35,SN6,0),IF(SP6&gt;=$SS$35,SQ6,0))&gt;0,MAX(IF(AM6&gt;=$AW$35,AN6,0),IF(AP6&gt;=$AW$35,AQ6,0),IF(AT6&gt;=$AW$35,AU6,0),IF(BN6&gt;=$BX$35,BO6,0),IF(BQ6&gt;=$BX$35,BR6,0),IF(BU6&gt;=$BX$35,BV6,0),IF(CO6&gt;=$CY$35,CP6,0),IF(CR6&gt;=$CY$35,CS6,0),IF(CV6&gt;=$CY$35,CW6,0),IF(DV6&gt;=$EI$35,DW6,0),IF(DY6&gt;=$EI$35,DZ6,0),IF(EC6&gt;=$EI$35,ED6,0),IF(EF6&gt;=$EI$35,EG6,0),IF(FD6&gt;=$FQ$35,FE6,0),IF(FG6&gt;=$FQ$35,FH6,0),IF(FK6&gt;=$FQ$35,FL6,0),IF(FN6&gt;=$FQ$35,FO6,0),IF(GL6&gt;=$GY$35,GM6,0),IF(GO6&gt;=$GY$35,GP6,0),IF(GS6&gt;=$GY$35,GT6,0),IF(GV6&gt;=$GY$35,GW6,0),IF(HT6&gt;=$IG$35,HU6,0),IF(HW6&gt;=$IG$35,HX6,0),IF(IA6&gt;=$IG$35,IB6,0),IF(ID6&gt;=$IG$35,IE6,0),IF(JB6&gt;=$JO$35,JC6,0),IF(JE6&gt;=$JO$35,JF6,0),IF(JI6&gt;=$JO$35,JJ6,0),IF(JL6&gt;=$JO$35,JM6,0),IF(KJ6&gt;=$KW$35,KK6,0),IF(KM6&gt;=$KW$35,KN6,0),IF(KQ6&gt;=$KW$35,KR6,0),IF(KT6&gt;=$KW$35,KU6,0),IF(LR6&gt;=$ME$35,LS6,0),IF(LU6&gt;=$ME$35,LV6,0),IF(LY6&gt;=$ME$35,LZ6,0),IF(MB6&gt;=$ME$35,MC6,0),IF(MZ6&gt;=$NM$35,NA6,0),IF(NC6&gt;=$NM$35,ND6,0),IF(NG6&gt;=$NM$35,NH6,0),IF(NJ6&gt;=$NM$35,NK6,0),IF(OH6&gt;=$OU$35,OI6,0),IF(OK6&gt;=$OU$35,OL6,0),IF(OO6&gt;=$OU$35,OP6,0),IF(OR6&gt;=$OU$35,OS6,0),IF(PP6&gt;=$QC$35,PQ6,0),IF(PS6&gt;=$QC$35,PT6,0),IF(PW6&gt;=$QC$35,PX6,0),IF(PZ6&gt;=$QC$35,QA6,0),IF(QX6&gt;=$RK$35,QY6,0),IF(RA6&gt;=$RK$35,RB6,0),IF(RE6&gt;=$RK$35,RF6,0),IF(RH6&gt;=$RK$35,RI6,0),IF(SF6&gt;=$SS$35,SG6,0),IF(SI6&gt;=$SS$35,SJ6,0),IF(SM6&gt;=$SS$35,SN6,0),IF(SP6&gt;=$SS$35,SQ6,0)),0)</f>
        <v>15.58</v>
      </c>
      <c r="S6" s="8" t="str">
        <f>IF(R6=0,"",IF(OR(R6=CP6,R6=CS6,R6=CW6),$BY$1,IF(OR(R6=BO6,R6=BR6,R6=BV6),$AX$1,IF(OR(R6=AN6,R6=AQ6,R6=AU6),$W$1,IF(OR(R6=SG6,R6=SJ6,R6=SN6,R6=SQ6),$RL$1,IF(OR(R6=QY6,R6=RB6,R6=RF6,R6=RI6),$QD$1,IF(OR(R6=PQ6,R6=PT6,R6=PX6,R6=QA6),$OV$1,IF(OR(R6=OI6,R6=OL6,R6=OP6,R6=OS6),$NN$1,IF(OR(R6=NA6,R6=ND6,R6=NH6,R6=NK6),$MF$1,IF(OR(R6=LS6,R6=LV6,R6=LZ6,R6=MC6),$KX$1,IF(OR(R6=KK6,R6=KN6,R6=KR6,R6=KU6),$JP$1,IF(OR(R6=JC6,R6=JF6,R6=JJ6,R6=JM6),$IH$1,IF(OR(R6=HU6,R6=HX6,R6=IB6,R6=IE6),$GZ$1,IF(OR(R6=GM6,R6=GP6,R6=GT6,R6=GW6),$FR$1,IF(OR(R6=FE6,R6=FH6,R6=FL6,R6=FO6),$EJ$1,IF(OR(R6=DW6,R6=DZ6,R6=ED6,R6=EG6),$DB$1,""))))))))))))))))</f>
        <v>2023 Elite Canada</v>
      </c>
      <c r="T6" s="8" t="str">
        <f>IF(MAX(CZ6,DA6)&gt;0,MAX(CZ6,DA6),"")</f>
        <v/>
      </c>
      <c r="U6" s="11" t="str">
        <f>IF(T6="","",IF(T6=CZ6,"("&amp;CZ$2&amp;")",IF(T6=DA6,"("&amp;DA$2&amp;")")))</f>
        <v/>
      </c>
      <c r="V6" s="8" t="str">
        <f>IF(T6="","",IF(T6=CZ6,IF(T6+IF(N6="",0,N6)=SK6,$RL$1,IF(T6+IF(N6="",0,N6)=RC6,$QD$1,IF(T6+IF(N6="",0,N6)=PU6,$OV$1,IF(T6+IF(N6="",0,N6)=OM6,$NN$1,IF(T6+IF(N6="",0,N6)=NE6,$MF$1,IF(T6+IF(N6="",0,N6)=LW6,$KX$1,IF(T6+IF(N6="",0,N6)=KO6,$JP$1,IF(T6+IF(N6="",0,N6)=JG6,$IH$1,IF(T6+IF(N6="",0,N6)=HY6,$GZ$1,IF(T6+IF(N6="",0,N6)=GQ6,$FR$1,IF(T6+IF(N6="",0,N6)=FI6,$EJ$1,IF(T6+IF(N6="",0,N6)=EA6,$DB$1,IF(T6+IF(N6="",0,N6)=SH6,$RL$1,IF(T6+IF(N6="",0,N6)=QZ6,$QD$1,IF(T6+IF(N6="",0,N6)=PR6,$OV$1,IF(T6+IF(N6="",0,N6)=OJ6,$NN$1,IF(T6+IF(N6="",0,N6)=NB6,$MF$1,IF(T6+IF(N6="",0,N6)=LT6,$KX$1,IF(T6+IF(N6="",0,N6)=KL6,$JP$1,IF(T6+IF(N6="",0,N6)=JD6,$IH$1,IF(T6+IF(N6="",0,N6)=HV6,$GZ$1,IF(T6+IF(N6="",0,N6)=GN6,$FR$1,IF(T6+IF(N6="",0,N6)=FF6,$EJ$1,IF(T6+IF(N6="",0,N6)=DX6,$DB$1,IF(T6+IF(L6="",0,L6)=SK6,$RL$1,IF(T6+IF(L6="",0,L6)=RC6,$QD$1,IF(T6+IF(L6="",0,L6)=PU6,$OV$1,IF(T6+IF(L6="",0,L6)=OM6,$NN$1,IF(T6+IF(L6="",0,L6)=NE6,$MF$1,IF(T6+IF(L6="",0,L6)=LW6,$KX$1,IF(T6+IF(L6="",0,L6)=KO6,$JP$1,IF(T6+IF(L6="",0,L6)=JG6,$IH$1,IF(T6+IF(L6="",0,L6)=HY6,$GZ$1,IF(T6+IF(L6="",0,L6)=GQ6,$FR$1,IF(T6+IF(L6="",0,L6)=FI6,$EJ$1,IF(T6+IF(L6="",0,L6)=EA6,$DB$1,IF(T6+IF(L6="",0,L6)=SH6,$RL$1,IF(T6+IF(L6="",0,L6)=QZ6,$QD$1,IF(T6+IF(L6="",0,L6)=PR6,$OV$1,IF(T6+IF(L6="",0,L6)=OJ6,$NN$1,IF(T6+IF(L6="",0,L6)=NB6,$MF$1,IF(T6+IF(L6="",0,L6)=LT6,$KX$1,IF(T6+IF(L6="",0,L6)=KL6,$JP$1,IF(T6+IF(L6="",0,L6)=JD6,$IH$1,IF(T6+IF(L6="",0,L6)=HV6,$GZ$1,IF(T6+IF(L6="",0,L6)=GN6,$FR$1,IF(T6+IF(L6="",0,L6)=FF6,$EJ$1,IF(T6+IF(L6="",0,L6)=DX6,$DB$1)))))))))))))))))))))))))))))))))))))))))))))))),IF(T6=DA6,IF(T6+IF(N6="",0,N6)=SR6,$RL$1,IF(T6+IF(N6="",0,N6)=RJ6,$QD$1,IF(T6+IF(N6="",0,N6)=QB6,$OV$1,IF(T6+IF(N6="",0,N6)=OT6,$NN$1,IF(T6+IF(N6="",0,N6)=NL6,$MF$1,IF(T6+IF(N6="",0,N6)=MD6,$KX$1,IF(T6+IF(N6="",0,N6)=KV6,$JP$1,IF(T6+IF(N6="",0,N6)=JN6,$IH$1,IF(T6+IF(N6="",0,N6)=IF6,$GZ$1,IF(T6+IF(N6="",0,N6)=GX6,$FR$1,IF(T6+IF(N6="",0,N6)=FP6,$EJ$1,IF(T6+IF(N6="",0,N6)=EH6,$DB$1,IF(T6+IF(N6="",0,N6)=SO6,$RL$1,IF(T6+IF(N6="",0,N6)=RG6,$QD$1,IF(T6+IF(N6="",0,N6)=PY6,$OV$1,IF(T6+IF(N6="",0,N6)=OQ6,$NN$1,IF(T6+IF(N6="",0,N6)=NI6,$MF$1,IF(T6+IF(N6="",0,N6)=MA6,$KX$1,IF(T6+IF(N6="",0,N6)=KS6,$JP$1,IF(T6+IF(N6="",0,N6)=JK6,$IH$1,IF(T6+IF(N6="",0,N6)=IC6,$GZ$1,IF(T6+IF(N6="",0,N6)=GU6,$FR$1,IF(T6+IF(N6="",0,N6)=FM6,$EJ$1,IF(T6+IF(N6="",0,N6)=EE6,$DB$1)))))))))))))))))))))))))))</f>
        <v/>
      </c>
      <c r="W6" s="22"/>
      <c r="X6" s="22"/>
      <c r="Y6" s="22"/>
      <c r="Z6" s="22"/>
      <c r="AA6" s="22"/>
      <c r="AB6" s="22">
        <v>12.5</v>
      </c>
      <c r="AC6" s="22">
        <v>9</v>
      </c>
      <c r="AD6" s="22">
        <v>12.4</v>
      </c>
      <c r="AE6" s="22">
        <v>15.33</v>
      </c>
      <c r="AF6" s="22">
        <v>0</v>
      </c>
      <c r="AG6" s="22">
        <v>12.7</v>
      </c>
      <c r="AH6" s="22">
        <v>9.1</v>
      </c>
      <c r="AI6" s="22">
        <v>12.2</v>
      </c>
      <c r="AJ6" s="22">
        <v>15.22</v>
      </c>
      <c r="AK6" s="22">
        <v>0</v>
      </c>
      <c r="AL6" s="27"/>
      <c r="AM6" s="38" t="str">
        <f>IF(Y6&gt;0,Y6,"")</f>
        <v/>
      </c>
      <c r="AN6" s="38" t="str">
        <f>IF(Z6&gt;0,Z6,"")</f>
        <v/>
      </c>
      <c r="AO6" s="40" t="str">
        <f>IF(SUM(W6:Z6)-AA6&gt;0,SUM(W6:Z6)-AA6,"")</f>
        <v/>
      </c>
      <c r="AP6" s="40">
        <f>IF(AD6&gt;0,AD6,"")</f>
        <v>12.4</v>
      </c>
      <c r="AQ6" s="40">
        <f>IF(AE6&gt;0,AE6,"")</f>
        <v>15.33</v>
      </c>
      <c r="AR6" s="40">
        <f>IF(SUM(AB6:AE6)-AF6&gt;0,SUM(AB6:AE6)-AF6,"")</f>
        <v>49.23</v>
      </c>
      <c r="AS6" s="40" t="str">
        <f>IF(AO6="","",MAX(AO6,AR6))</f>
        <v/>
      </c>
      <c r="AT6" s="40">
        <f>IF(AI6&gt;0,AI6,"")</f>
        <v>12.2</v>
      </c>
      <c r="AU6" s="40">
        <f>IF(AJ6&gt;0,AJ6,"")</f>
        <v>15.22</v>
      </c>
      <c r="AV6" s="40">
        <f>IF(SUM(AG6:AJ6)-AK6&gt;0,SUM(AG6:AJ6)-AK6,"")</f>
        <v>49.22</v>
      </c>
      <c r="AW6" s="40">
        <f>IF(SUM(AS6,AV6)&gt;0,SUM(AS6,AV6),"")</f>
        <v>49.22</v>
      </c>
      <c r="AX6" s="26">
        <v>5.0999999999999996</v>
      </c>
      <c r="AY6" s="26">
        <v>3.4</v>
      </c>
      <c r="AZ6" s="26">
        <v>6.1</v>
      </c>
      <c r="BA6" s="26">
        <v>6.49</v>
      </c>
      <c r="BB6" s="26">
        <v>0</v>
      </c>
      <c r="BC6" s="26">
        <v>15.7</v>
      </c>
      <c r="BD6" s="26">
        <v>9</v>
      </c>
      <c r="BE6" s="26">
        <v>14.4</v>
      </c>
      <c r="BF6" s="26">
        <v>15.58</v>
      </c>
      <c r="BG6" s="26">
        <v>0</v>
      </c>
      <c r="BH6" s="26">
        <v>2.8</v>
      </c>
      <c r="BI6" s="26">
        <v>1.7</v>
      </c>
      <c r="BJ6" s="26">
        <v>3.2</v>
      </c>
      <c r="BK6" s="26">
        <v>3.37</v>
      </c>
      <c r="BL6" s="26">
        <v>0</v>
      </c>
      <c r="BM6" s="28"/>
      <c r="BN6" s="39">
        <f>IF(AZ6&gt;0,AZ6,"")</f>
        <v>6.1</v>
      </c>
      <c r="BO6" s="39">
        <f>IF(BA6&gt;0,BA6,"")</f>
        <v>6.49</v>
      </c>
      <c r="BP6" s="11">
        <f>IF(SUM(AX6:BA6)-BB6&gt;0,SUM(AX6:BA6)-BB6,"")</f>
        <v>21.09</v>
      </c>
      <c r="BQ6" s="11">
        <f>IF(BE6&gt;0,BE6,"")</f>
        <v>14.4</v>
      </c>
      <c r="BR6" s="11">
        <f>IF(BF6&gt;0,BF6,"")</f>
        <v>15.58</v>
      </c>
      <c r="BS6" s="11">
        <f>IF(SUM(BC6:BF6)-BG6&gt;0,SUM(BC6:BF6)-BG6,"")</f>
        <v>54.68</v>
      </c>
      <c r="BT6" s="11">
        <f>IF(BP6="","",MAX(BP6,BS6))</f>
        <v>54.68</v>
      </c>
      <c r="BU6" s="11">
        <f>IF(BJ6&gt;0,BJ6,"")</f>
        <v>3.2</v>
      </c>
      <c r="BV6" s="11">
        <f>IF(BK6&gt;0,BK6,"")</f>
        <v>3.37</v>
      </c>
      <c r="BW6" s="11">
        <f>IF(SUM(BH6:BK6)-BL6&gt;0,SUM(BH6:BK6)-BL6,"")</f>
        <v>11.07</v>
      </c>
      <c r="BX6" s="11">
        <f>IF(SUM(BT6,BW6)&gt;0,SUM(BT6,BW6),"")</f>
        <v>65.75</v>
      </c>
      <c r="BY6" s="22">
        <v>16.3</v>
      </c>
      <c r="BZ6" s="22">
        <v>9.1</v>
      </c>
      <c r="CA6" s="22">
        <v>13.5</v>
      </c>
      <c r="CB6" s="22">
        <v>15.19</v>
      </c>
      <c r="CC6" s="22">
        <v>0</v>
      </c>
      <c r="CD6" s="22">
        <v>10.8</v>
      </c>
      <c r="CE6" s="22">
        <v>6.4</v>
      </c>
      <c r="CF6" s="22">
        <v>9.6</v>
      </c>
      <c r="CG6" s="22">
        <v>10.76</v>
      </c>
      <c r="CH6" s="22">
        <v>0</v>
      </c>
      <c r="CI6" s="22">
        <v>16</v>
      </c>
      <c r="CJ6" s="22">
        <v>9.1</v>
      </c>
      <c r="CK6" s="22">
        <v>13.5</v>
      </c>
      <c r="CL6" s="22">
        <v>14.75</v>
      </c>
      <c r="CM6" s="22">
        <v>0</v>
      </c>
      <c r="CN6" s="27"/>
      <c r="CO6" s="38">
        <f>IF(CA6&gt;0,CA6,"")</f>
        <v>13.5</v>
      </c>
      <c r="CP6" s="38">
        <f>IF(CB6&gt;0,CB6,"")</f>
        <v>15.19</v>
      </c>
      <c r="CQ6" s="40">
        <f>IF(SUM(BY6:CB6)-CC6&gt;0,SUM(BY6:CB6)-CC6,"")</f>
        <v>54.089999999999996</v>
      </c>
      <c r="CR6" s="40">
        <f>IF(CF6&gt;0,CF6,"")</f>
        <v>9.6</v>
      </c>
      <c r="CS6" s="40">
        <f>IF(CG6&gt;0,CG6,"")</f>
        <v>10.76</v>
      </c>
      <c r="CT6" s="40">
        <f>IF(SUM(CD6:CG6)-CH6&gt;0,SUM(CD6:CG6)-CH6,"")</f>
        <v>37.56</v>
      </c>
      <c r="CU6" s="40">
        <f>IF(CQ6="","",MAX(CQ6,CT6))</f>
        <v>54.089999999999996</v>
      </c>
      <c r="CV6" s="40">
        <f>IF(CK6&gt;0,CK6,"")</f>
        <v>13.5</v>
      </c>
      <c r="CW6" s="40">
        <f>IF(CL6&gt;0,CL6,"")</f>
        <v>14.75</v>
      </c>
      <c r="CX6" s="40">
        <f>IF(SUM(CI6:CL6)-CM6&gt;0,SUM(CI6:CL6)-CM6,"")</f>
        <v>53.35</v>
      </c>
      <c r="CY6" s="40">
        <f>IF(SUM(CU6,CX6)&gt;0,SUM(CU6,CX6),"")</f>
        <v>107.44</v>
      </c>
      <c r="CZ6" s="50" t="str">
        <f>IF(MAX(DX6,EA6,FF6,FI6,GN6,GQ6,HV6,HY6,JD6,JG6,KL6,KO6,LT6,LW6,NB6,NE6,OJ6,OM6,PR6,PU6,QZ6,RC6,SH6,SK6)-MIN(IF(L6="",0,L6),IF(N6="",0,N6))&gt;0.001,MAX(DX6,EA6,FF6,FI6,GN6,GQ6,HV6,HY6,JD6,JG6,KL6,KO6,LT6,LW6,NB6,NE6,OJ6,OM6,PR6,PU6,QZ6,RC6,SH6,SK6)-MIN(IF(L6="",0,L6),IF(N6="",0,N6)),"")</f>
        <v/>
      </c>
      <c r="DA6" s="50" t="str">
        <f>IF(MAX(EE6,EH6,FM6,FP6,GU6,GX6,IC6,IF6,JK6,JN6,KS6,KV6,MA6,MD6,NI6,NL6,OQ6,OT6,PY6,QB6,RG6,RJ6,SO6,SR6)-IF(N6="",0,N6)&gt;0.001,MAX(EE6,EH6,FM6,FP6,GU6,GX6,IC6,IF6,JK6,JN6,KS6,KV6,MA6,MD6,NI6,NL6,OQ6,OT6,PY6,QB6,RG6,RJ6,SO6,SR6)-IF(N6="",0,N6),"")</f>
        <v/>
      </c>
      <c r="DB6" s="17"/>
      <c r="DC6" s="17"/>
      <c r="DD6" s="17"/>
      <c r="DE6" s="17"/>
      <c r="DF6" s="17"/>
      <c r="DG6" s="17">
        <v>14.3</v>
      </c>
      <c r="DH6" s="17">
        <v>8.8000000000000007</v>
      </c>
      <c r="DI6" s="17">
        <v>13.5</v>
      </c>
      <c r="DJ6" s="17">
        <v>14.65</v>
      </c>
      <c r="DK6" s="17">
        <v>0.2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40" t="str">
        <f>IF(DD6&gt;0,DD6,"")</f>
        <v/>
      </c>
      <c r="DW6" s="40" t="str">
        <f>IF(DE6&gt;0,DE6,"")</f>
        <v/>
      </c>
      <c r="DX6" s="40" t="str">
        <f>IF(SUM(DB6:DE6)-DF6&gt;0,SUM(DB6:DE6)-DF6,"")</f>
        <v/>
      </c>
      <c r="DY6" s="40">
        <f>IF(DI6&gt;0,DI6,"")</f>
        <v>13.5</v>
      </c>
      <c r="DZ6" s="40">
        <f>IF(DJ6&gt;0,DJ6,"")</f>
        <v>14.65</v>
      </c>
      <c r="EA6" s="40">
        <f>IF(SUM(DG6:DJ6)-DK6&gt;0,SUM(DG6:DJ6)-DK6,"")</f>
        <v>51.05</v>
      </c>
      <c r="EB6" s="40">
        <f>IF(MAX(DX6,EA6)&gt;0,MAX(DX6,EA6),"")</f>
        <v>51.05</v>
      </c>
      <c r="EC6" s="40" t="str">
        <f>IF(DN6&gt;0,DN6,"")</f>
        <v/>
      </c>
      <c r="ED6" s="40" t="str">
        <f>IF(DO6&gt;0,DO6,"")</f>
        <v/>
      </c>
      <c r="EE6" s="40" t="str">
        <f>IF(SUM(DL6:DO6)-DP6&gt;0,SUM(DL6:DO6)-DP6,"")</f>
        <v/>
      </c>
      <c r="EF6" s="40" t="str">
        <f>IF(DS6&gt;0,DS6,"")</f>
        <v/>
      </c>
      <c r="EG6" s="40" t="str">
        <f>IF(DT6&gt;0,DT6,"")</f>
        <v/>
      </c>
      <c r="EH6" s="40" t="str">
        <f>IF(SUM(DQ6:DT6)-DU6&gt;0,SUM(DQ6:DT6)-DU6,"")</f>
        <v/>
      </c>
      <c r="EI6" s="40">
        <f>IF(SUM(EB6,EH6)&gt;0,SUM(EB6,EH6),"")</f>
        <v>51.05</v>
      </c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1" t="str">
        <f>IF(EL6&gt;0,EL6,"")</f>
        <v/>
      </c>
      <c r="FE6" s="11" t="str">
        <f>IF(EM6&gt;0,EM6,"")</f>
        <v/>
      </c>
      <c r="FF6" s="11" t="str">
        <f>IF(SUM(EJ6:EM6)-EN6&gt;0,SUM(EJ6:EM6)-EN6,"")</f>
        <v/>
      </c>
      <c r="FG6" s="11" t="str">
        <f>IF(EQ6&gt;0,EQ6,"")</f>
        <v/>
      </c>
      <c r="FH6" s="11" t="str">
        <f>IF(ER6&gt;0,ER6,"")</f>
        <v/>
      </c>
      <c r="FI6" s="11" t="str">
        <f>IF(SUM(EO6:ER6)-ES6&gt;0,SUM(EO6:ER6)-ES6,"")</f>
        <v/>
      </c>
      <c r="FJ6" s="11" t="str">
        <f>IF(MAX(FF6,FI6)&gt;0,MAX(FF6,FI6),"")</f>
        <v/>
      </c>
      <c r="FK6" s="11" t="str">
        <f>IF(EV6&gt;0,EV6,"")</f>
        <v/>
      </c>
      <c r="FL6" s="11" t="str">
        <f>IF(EW6&gt;0,EW6,"")</f>
        <v/>
      </c>
      <c r="FM6" s="11" t="str">
        <f>IF(SUM(ET6:EW6)-EX6&gt;0,SUM(ET6:EW6)-EX6,"")</f>
        <v/>
      </c>
      <c r="FN6" s="11" t="str">
        <f>IF(FA6&gt;0,FA6,"")</f>
        <v/>
      </c>
      <c r="FO6" s="11" t="str">
        <f>IF(FB6&gt;0,FB6,"")</f>
        <v/>
      </c>
      <c r="FP6" s="11" t="str">
        <f>IF(SUM(EY6:FB6)-FC6&gt;0,SUM(EY6:FB6)-FC6,"")</f>
        <v/>
      </c>
      <c r="FQ6" s="11" t="str">
        <f>IF(SUM(FJ6,FP6)&gt;0,SUM(FJ6,FP6),"")</f>
        <v/>
      </c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40" t="str">
        <f>IF(FT6&gt;0,FT6,"")</f>
        <v/>
      </c>
      <c r="GM6" s="40" t="str">
        <f>IF(FU6&gt;0,FU6,"")</f>
        <v/>
      </c>
      <c r="GN6" s="40" t="str">
        <f>IF(SUM(FR6:FU6)-FV6&gt;0,SUM(FR6:FU6)-FV6,"")</f>
        <v/>
      </c>
      <c r="GO6" s="40" t="str">
        <f>IF(FY6&gt;0,FY6,"")</f>
        <v/>
      </c>
      <c r="GP6" s="40" t="str">
        <f>IF(FZ6&gt;0,FZ6,"")</f>
        <v/>
      </c>
      <c r="GQ6" s="40" t="str">
        <f>IF(SUM(FW6:FZ6)-GA6&gt;0,SUM(FW6:FZ6)-GA6,"")</f>
        <v/>
      </c>
      <c r="GR6" s="40" t="str">
        <f>IF(MAX(GN6,GQ6)&gt;0,MAX(GN6,GQ6),"")</f>
        <v/>
      </c>
      <c r="GS6" s="40" t="str">
        <f>IF(GD6&gt;0,GD6,"")</f>
        <v/>
      </c>
      <c r="GT6" s="40" t="str">
        <f>IF(GE6&gt;0,GE6,"")</f>
        <v/>
      </c>
      <c r="GU6" s="40" t="str">
        <f>IF(SUM(GB6:GE6)-GF6&gt;0,SUM(GB6:GE6)-GF6,"")</f>
        <v/>
      </c>
      <c r="GV6" s="40" t="str">
        <f>IF(GI6&gt;0,GI6,"")</f>
        <v/>
      </c>
      <c r="GW6" s="40" t="str">
        <f>IF(GJ6&gt;0,GJ6,"")</f>
        <v/>
      </c>
      <c r="GX6" s="40" t="str">
        <f>IF(SUM(GG6:GJ6)-GK6&gt;0,SUM(GG6:GJ6)-GK6,"")</f>
        <v/>
      </c>
      <c r="GY6" s="40" t="str">
        <f>IF(SUM(GR6,GX6)&gt;0,SUM(GR6,GX6),"")</f>
        <v/>
      </c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1" t="str">
        <f>IF(HB6&gt;0,HB6,"")</f>
        <v/>
      </c>
      <c r="HU6" s="11" t="str">
        <f>IF(HC6&gt;0,HC6,"")</f>
        <v/>
      </c>
      <c r="HV6" s="11" t="str">
        <f>IF(SUM(GZ6:HC6)-HD6&gt;0,SUM(GZ6:HC6)-HD6,"")</f>
        <v/>
      </c>
      <c r="HW6" s="11" t="str">
        <f>IF(HG6&gt;0,HG6,"")</f>
        <v/>
      </c>
      <c r="HX6" s="11" t="str">
        <f>IF(HH6&gt;0,HH6,"")</f>
        <v/>
      </c>
      <c r="HY6" s="11" t="str">
        <f>IF(SUM(HE6:HH6)-HI6&gt;0,SUM(HE6:HH6)-HI6,"")</f>
        <v/>
      </c>
      <c r="HZ6" s="11" t="str">
        <f>IF(MAX(HV6,HY6)&gt;0,MAX(HV6,HY6),"")</f>
        <v/>
      </c>
      <c r="IA6" s="11" t="str">
        <f>IF(HL6&gt;0,HL6,"")</f>
        <v/>
      </c>
      <c r="IB6" s="11" t="str">
        <f>IF(HM6&gt;0,HM6,"")</f>
        <v/>
      </c>
      <c r="IC6" s="11" t="str">
        <f>IF(SUM(HJ6:HM6)-HN6&gt;0,SUM(HJ6:HM6)-HN6,"")</f>
        <v/>
      </c>
      <c r="ID6" s="11" t="str">
        <f>IF(HQ6&gt;0,HQ6,"")</f>
        <v/>
      </c>
      <c r="IE6" s="11" t="str">
        <f>IF(HR6&gt;0,HR6,"")</f>
        <v/>
      </c>
      <c r="IF6" s="11" t="str">
        <f>IF(SUM(HO6:HR6)-HS6&gt;0,SUM(HO6:HR6)-HS6,"")</f>
        <v/>
      </c>
      <c r="IG6" s="11" t="str">
        <f>IF(SUM(HZ6,IF6)&gt;0,SUM(HZ6,IF6),"")</f>
        <v/>
      </c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40" t="str">
        <f>IF(IJ6&gt;0,IJ6,"")</f>
        <v/>
      </c>
      <c r="JC6" s="40" t="str">
        <f>IF(IK6&gt;0,IK6,"")</f>
        <v/>
      </c>
      <c r="JD6" s="40" t="str">
        <f>IF(SUM(IH6:IK6)-IL6&gt;0,SUM(IH6:IK6)-IL6,"")</f>
        <v/>
      </c>
      <c r="JE6" s="40" t="str">
        <f>IF(IO6&gt;0,IO6,"")</f>
        <v/>
      </c>
      <c r="JF6" s="40" t="str">
        <f>IF(IP6&gt;0,IP6,"")</f>
        <v/>
      </c>
      <c r="JG6" s="40" t="str">
        <f>IF(SUM(IM6:IP6)-IQ6&gt;0,SUM(IM6:IP6)-IQ6,"")</f>
        <v/>
      </c>
      <c r="JH6" s="40" t="str">
        <f>IF(MAX(JD6,JG6)&gt;0,MAX(JD6,JG6),"")</f>
        <v/>
      </c>
      <c r="JI6" s="40" t="str">
        <f>IF(IT6&gt;0,IT6,"")</f>
        <v/>
      </c>
      <c r="JJ6" s="40" t="str">
        <f>IF(IU6&gt;0,IU6,"")</f>
        <v/>
      </c>
      <c r="JK6" s="40" t="str">
        <f>IF(SUM(IR6:IU6)-IV6&gt;0,SUM(IR6:IU6)-IV6,"")</f>
        <v/>
      </c>
      <c r="JL6" s="40" t="str">
        <f>IF(IY6&gt;0,IY6,"")</f>
        <v/>
      </c>
      <c r="JM6" s="40" t="str">
        <f>IF(IZ6&gt;0,IZ6,"")</f>
        <v/>
      </c>
      <c r="JN6" s="40" t="str">
        <f>IF(SUM(IW6:IZ6)-JA6&gt;0,SUM(IW6:IZ6)-JA6,"")</f>
        <v/>
      </c>
      <c r="JO6" s="40" t="str">
        <f>IF(SUM(JH6,JN6)&gt;0,SUM(JH6,JN6),"")</f>
        <v/>
      </c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1" t="str">
        <f>IF(JR6&gt;0,JR6,"")</f>
        <v/>
      </c>
      <c r="KK6" s="11" t="str">
        <f>IF(JS6&gt;0,JS6,"")</f>
        <v/>
      </c>
      <c r="KL6" s="11" t="str">
        <f>IF(SUM(JP6:JS6)-JT6&gt;0,SUM(JP6:JS6)-JT6,"")</f>
        <v/>
      </c>
      <c r="KM6" s="11" t="str">
        <f>IF(JW6&gt;0,JW6,"")</f>
        <v/>
      </c>
      <c r="KN6" s="11" t="str">
        <f>IF(JX6&gt;0,JX6,"")</f>
        <v/>
      </c>
      <c r="KO6" s="11" t="str">
        <f>IF(SUM(JU6:JX6)-JY6&gt;0,SUM(JU6:JX6)-JY6,"")</f>
        <v/>
      </c>
      <c r="KP6" s="11" t="str">
        <f>IF(MAX(KL6,KO6)&gt;0,MAX(KL6,KO6),"")</f>
        <v/>
      </c>
      <c r="KQ6" s="11" t="str">
        <f>IF(KB6&gt;0,KB6,"")</f>
        <v/>
      </c>
      <c r="KR6" s="11" t="str">
        <f>IF(KC6&gt;0,KC6,"")</f>
        <v/>
      </c>
      <c r="KS6" s="11" t="str">
        <f>IF(SUM(JZ6:KC6)-KD6&gt;0,SUM(JZ6:KC6)-KD6,"")</f>
        <v/>
      </c>
      <c r="KT6" s="11" t="str">
        <f>IF(KG6&gt;0,KG6,"")</f>
        <v/>
      </c>
      <c r="KU6" s="11" t="str">
        <f>IF(KH6&gt;0,KH6,"")</f>
        <v/>
      </c>
      <c r="KV6" s="11" t="str">
        <f>IF(SUM(KE6:KH6)-KI6&gt;0,SUM(KE6:KH6)-KI6,"")</f>
        <v/>
      </c>
      <c r="KW6" s="11" t="str">
        <f>IF(SUM(KP6,KV6)&gt;0,SUM(KP6,KV6),"")</f>
        <v/>
      </c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40" t="str">
        <f>IF(KZ6&gt;0,KZ6,"")</f>
        <v/>
      </c>
      <c r="LS6" s="40" t="str">
        <f>IF(LA6&gt;0,LA6,"")</f>
        <v/>
      </c>
      <c r="LT6" s="40" t="str">
        <f>IF(SUM(KX6:LA6)-LB6&gt;0,SUM(KX6:LA6)-LB6,"")</f>
        <v/>
      </c>
      <c r="LU6" s="40" t="str">
        <f>IF(LE6&gt;0,LE6,"")</f>
        <v/>
      </c>
      <c r="LV6" s="40" t="str">
        <f>IF(LF6&gt;0,LF6,"")</f>
        <v/>
      </c>
      <c r="LW6" s="40" t="str">
        <f>IF(SUM(LC6:LF6)-LG6&gt;0,SUM(LC6:LF6)-LG6,"")</f>
        <v/>
      </c>
      <c r="LX6" s="40" t="str">
        <f>IF(MAX(LT6,LW6)&gt;0,MAX(LT6,LW6),"")</f>
        <v/>
      </c>
      <c r="LY6" s="40" t="str">
        <f>IF(LJ6&gt;0,LJ6,"")</f>
        <v/>
      </c>
      <c r="LZ6" s="40" t="str">
        <f>IF(LK6&gt;0,LK6,"")</f>
        <v/>
      </c>
      <c r="MA6" s="40" t="str">
        <f>IF(SUM(LH6:LK6)-LL6&gt;0,SUM(LH6:LK6)-LL6,"")</f>
        <v/>
      </c>
      <c r="MB6" s="40" t="str">
        <f>IF(LO6&gt;0,LO6,"")</f>
        <v/>
      </c>
      <c r="MC6" s="40" t="str">
        <f>IF(LP6&gt;0,LP6,"")</f>
        <v/>
      </c>
      <c r="MD6" s="40" t="str">
        <f>IF(SUM(LM6:LP6)-LQ6&gt;0,SUM(LM6:LP6)-LQ6,"")</f>
        <v/>
      </c>
      <c r="ME6" s="40" t="str">
        <f>IF(SUM(LX6,MD6)&gt;0,SUM(LX6,MD6),"")</f>
        <v/>
      </c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1" t="str">
        <f>IF(MH6&gt;0,MH6,"")</f>
        <v/>
      </c>
      <c r="NA6" s="11" t="str">
        <f>IF(MI6&gt;0,MI6,"")</f>
        <v/>
      </c>
      <c r="NB6" s="11" t="str">
        <f>IF(SUM(MF6:MI6)-MJ6&gt;0,SUM(MF6:MI6)-MJ6,"")</f>
        <v/>
      </c>
      <c r="NC6" s="11" t="str">
        <f>IF(MM6&gt;0,MM6,"")</f>
        <v/>
      </c>
      <c r="ND6" s="11" t="str">
        <f>IF(MN6&gt;0,MN6,"")</f>
        <v/>
      </c>
      <c r="NE6" s="11" t="str">
        <f>IF(SUM(MK6:MN6)-MO6&gt;0,SUM(MK6:MN6)-MO6,"")</f>
        <v/>
      </c>
      <c r="NF6" s="11" t="str">
        <f>IF(MAX(NB6,NE6)&gt;0,MAX(NB6,NE6),"")</f>
        <v/>
      </c>
      <c r="NG6" s="11" t="str">
        <f>IF(MR6&gt;0,MR6,"")</f>
        <v/>
      </c>
      <c r="NH6" s="11" t="str">
        <f>IF(MS6&gt;0,MS6,"")</f>
        <v/>
      </c>
      <c r="NI6" s="11" t="str">
        <f>IF(SUM(MP6:MS6)-MT6&gt;0,SUM(MP6:MS6)-MT6,"")</f>
        <v/>
      </c>
      <c r="NJ6" s="11" t="str">
        <f>IF(MW6&gt;0,MW6,"")</f>
        <v/>
      </c>
      <c r="NK6" s="11" t="str">
        <f>IF(MX6&gt;0,MX6,"")</f>
        <v/>
      </c>
      <c r="NL6" s="11" t="str">
        <f>IF(SUM(MU6:MX6)-MY6&gt;0,SUM(MU6:MX6)-MY6,"")</f>
        <v/>
      </c>
      <c r="NM6" s="11" t="str">
        <f>IF(SUM(NF6,NL6)&gt;0,SUM(NF6,NL6),"")</f>
        <v/>
      </c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40" t="str">
        <f>IF(NP6&gt;0,NP6,"")</f>
        <v/>
      </c>
      <c r="OI6" s="40" t="str">
        <f>IF(NQ6&gt;0,NQ6,"")</f>
        <v/>
      </c>
      <c r="OJ6" s="40" t="str">
        <f>IF(SUM(NN6:NQ6)-NR6&gt;0,SUM(NN6:NQ6)-NR6,"")</f>
        <v/>
      </c>
      <c r="OK6" s="40" t="str">
        <f>IF(NU6&gt;0,NU6,"")</f>
        <v/>
      </c>
      <c r="OL6" s="40" t="str">
        <f>IF(NV6&gt;0,NV6,"")</f>
        <v/>
      </c>
      <c r="OM6" s="40" t="str">
        <f>IF(SUM(NS6:NV6)-NW6&gt;0,SUM(NS6:NV6)-NW6,"")</f>
        <v/>
      </c>
      <c r="ON6" s="40" t="str">
        <f>IF(MAX(OJ6,OM6)&gt;0,MAX(OJ6,OM6),"")</f>
        <v/>
      </c>
      <c r="OO6" s="40" t="str">
        <f>IF(NZ6&gt;0,NZ6,"")</f>
        <v/>
      </c>
      <c r="OP6" s="40" t="str">
        <f>IF(OA6&gt;0,OA6,"")</f>
        <v/>
      </c>
      <c r="OQ6" s="40" t="str">
        <f>IF(SUM(NX6:OA6)-OB6&gt;0,SUM(NX6:OA6)-OB6,"")</f>
        <v/>
      </c>
      <c r="OR6" s="40" t="str">
        <f>IF(OE6&gt;0,OE6,"")</f>
        <v/>
      </c>
      <c r="OS6" s="40" t="str">
        <f>IF(OF6&gt;0,OF6,"")</f>
        <v/>
      </c>
      <c r="OT6" s="40" t="str">
        <f>IF(SUM(OC6:OF6)-OG6&gt;0,SUM(OC6:OF6)-OG6,"")</f>
        <v/>
      </c>
      <c r="OU6" s="40" t="str">
        <f>IF(SUM(ON6,OT6)&gt;0,SUM(ON6,OT6),"")</f>
        <v/>
      </c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1" t="str">
        <f>IF(OX6&gt;0,OX6,"")</f>
        <v/>
      </c>
      <c r="PQ6" s="11" t="str">
        <f>IF(OY6&gt;0,OY6,"")</f>
        <v/>
      </c>
      <c r="PR6" s="11" t="str">
        <f>IF(SUM(OV6:OY6)-OZ6&gt;0,SUM(OV6:OY6)-OZ6,"")</f>
        <v/>
      </c>
      <c r="PS6" s="11" t="str">
        <f>IF(PC6&gt;0,PC6,"")</f>
        <v/>
      </c>
      <c r="PT6" s="11" t="str">
        <f>IF(PD6&gt;0,PD6,"")</f>
        <v/>
      </c>
      <c r="PU6" s="11" t="str">
        <f>IF(SUM(PA6:PD6)-PE6&gt;0,SUM(PA6:PD6)-PE6,"")</f>
        <v/>
      </c>
      <c r="PV6" s="11" t="str">
        <f>IF(MAX(PR6,PU6)&gt;0,MAX(PR6,PU6),"")</f>
        <v/>
      </c>
      <c r="PW6" s="11" t="str">
        <f>IF(PH6&gt;0,PH6,"")</f>
        <v/>
      </c>
      <c r="PX6" s="11" t="str">
        <f>IF(PI6&gt;0,PI6,"")</f>
        <v/>
      </c>
      <c r="PY6" s="11" t="str">
        <f>IF(SUM(PF6:PI6)-PJ6&gt;0,SUM(PF6:PI6)-PJ6,"")</f>
        <v/>
      </c>
      <c r="PZ6" s="11" t="str">
        <f>IF(PM6&gt;0,PM6,"")</f>
        <v/>
      </c>
      <c r="QA6" s="11" t="str">
        <f>IF(PN6&gt;0,PN6,"")</f>
        <v/>
      </c>
      <c r="QB6" s="11" t="str">
        <f>IF(SUM(PK6:PN6)-PO6&gt;0,SUM(PK6:PN6)-PO6,"")</f>
        <v/>
      </c>
      <c r="QC6" s="11" t="str">
        <f>IF(SUM(PV6,QB6)&gt;0,SUM(PV6,QB6),"")</f>
        <v/>
      </c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40" t="str">
        <f>IF(QF6&gt;0,QF6,"")</f>
        <v/>
      </c>
      <c r="QY6" s="40" t="str">
        <f>IF(QG6&gt;0,QG6,"")</f>
        <v/>
      </c>
      <c r="QZ6" s="40" t="str">
        <f>IF(SUM(QD6:QG6)-QH6&gt;0,SUM(QD6:QG6)-QH6,"")</f>
        <v/>
      </c>
      <c r="RA6" s="40" t="str">
        <f>IF(QK6&gt;0,QK6,"")</f>
        <v/>
      </c>
      <c r="RB6" s="40" t="str">
        <f>IF(QL6&gt;0,QL6,"")</f>
        <v/>
      </c>
      <c r="RC6" s="40" t="str">
        <f>IF(SUM(QI6:QL6)-QM6&gt;0,SUM(QI6:QL6)-QM6,"")</f>
        <v/>
      </c>
      <c r="RD6" s="40" t="str">
        <f>IF(MAX(QZ6,RC6)&gt;0,MAX(QZ6,RC6),"")</f>
        <v/>
      </c>
      <c r="RE6" s="40" t="str">
        <f>IF(QP6&gt;0,QP6,"")</f>
        <v/>
      </c>
      <c r="RF6" s="40" t="str">
        <f>IF(QQ6&gt;0,QQ6,"")</f>
        <v/>
      </c>
      <c r="RG6" s="40" t="str">
        <f>IF(SUM(QN6:QQ6)-QR6&gt;0,SUM(QN6:QQ6)-QR6,"")</f>
        <v/>
      </c>
      <c r="RH6" s="40" t="str">
        <f>IF(QU6&gt;0,QU6,"")</f>
        <v/>
      </c>
      <c r="RI6" s="40" t="str">
        <f>IF(QV6&gt;0,QV6,"")</f>
        <v/>
      </c>
      <c r="RJ6" s="40" t="str">
        <f>IF(SUM(QS6:QV6)-QW6&gt;0,SUM(QS6:QV6)-QW6,"")</f>
        <v/>
      </c>
      <c r="RK6" s="40" t="str">
        <f>IF(SUM(RD6,RJ6)&gt;0,SUM(RD6,RJ6),"")</f>
        <v/>
      </c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1" t="str">
        <f>IF(RN6&gt;0,RN6,"")</f>
        <v/>
      </c>
      <c r="SG6" s="11" t="str">
        <f>IF(RO6&gt;0,RO6,"")</f>
        <v/>
      </c>
      <c r="SH6" s="11" t="str">
        <f>IF(SUM(RL6:RO6)-RP6&gt;0,SUM(RL6:RO6)-RP6,"")</f>
        <v/>
      </c>
      <c r="SI6" s="11" t="str">
        <f>IF(RS6&gt;0,RS6,"")</f>
        <v/>
      </c>
      <c r="SJ6" s="11" t="str">
        <f>IF(RT6&gt;0,RT6,"")</f>
        <v/>
      </c>
      <c r="SK6" s="11" t="str">
        <f>IF(SUM(RQ6:RT6)-RU6&gt;0,SUM(RQ6:RT6)-RU6,"")</f>
        <v/>
      </c>
      <c r="SL6" s="11" t="str">
        <f>IF(MAX(SH6,SK6)&gt;0,MAX(SH6,SK6),"")</f>
        <v/>
      </c>
      <c r="SM6" s="11" t="str">
        <f>IF(RX6&gt;0,RX6,"")</f>
        <v/>
      </c>
      <c r="SN6" s="11" t="str">
        <f>IF(RY6&gt;0,RY6,"")</f>
        <v/>
      </c>
      <c r="SO6" s="11" t="str">
        <f>IF(SUM(RV6:RY6)-RZ6&gt;0,SUM(RV6:RY6)-RZ6,"")</f>
        <v/>
      </c>
      <c r="SP6" s="11" t="str">
        <f>IF(SC6&gt;0,SC6,"")</f>
        <v/>
      </c>
      <c r="SQ6" s="11" t="str">
        <f>IF(SD6&gt;0,SD6,"")</f>
        <v/>
      </c>
      <c r="SR6" s="11" t="str">
        <f>IF(SUM(SA6:SD6)-SE6&gt;0,SUM(SA6:SD6)-SE6,"")</f>
        <v/>
      </c>
      <c r="SS6" s="11" t="str">
        <f>IF(SUM(SL6,SR6)&gt;0,SUM(SL6,SR6),"")</f>
        <v/>
      </c>
      <c r="ST6" s="22">
        <f>IF($CN6="P",BY6,(BY6+AX6)/2)</f>
        <v>10.7</v>
      </c>
      <c r="SU6" s="22">
        <f>IF($CN6="P",BZ6,(BZ6+AY6)/2)</f>
        <v>6.25</v>
      </c>
      <c r="SV6" s="22">
        <f>IF($CN6="P",CA6,(CA6+AZ6)/2)</f>
        <v>9.8000000000000007</v>
      </c>
      <c r="SW6" s="22">
        <f>IF($CN6="P",CB6,(CB6+BA6)/2)</f>
        <v>10.84</v>
      </c>
      <c r="SX6" s="22">
        <f>IF($CN6="P",CC6,(CC6+BB6)/2)</f>
        <v>0</v>
      </c>
      <c r="SY6" s="22">
        <f>IF($CN6="P",CD6,(CD6+BC6)/2)</f>
        <v>13.25</v>
      </c>
      <c r="SZ6" s="22">
        <f>IF($CN6="P",CE6,(CE6+BD6)/2)</f>
        <v>7.7</v>
      </c>
      <c r="TA6" s="22">
        <f>IF($CN6="P",CF6,(CF6+BE6)/2)</f>
        <v>12</v>
      </c>
      <c r="TB6" s="22">
        <f>IF($CN6="P",CG6,(CG6+BF6)/2)</f>
        <v>13.17</v>
      </c>
      <c r="TC6" s="22">
        <f>IF($CN6="P",CH6,(CH6+BG6)/2)</f>
        <v>0</v>
      </c>
      <c r="TD6" s="22">
        <f>IF($CN6="P",CI6,(CI6+BH6)/2)</f>
        <v>9.4</v>
      </c>
      <c r="TE6" s="22">
        <f>IF($CN6="P",CJ6,(CJ6+BI6)/2)</f>
        <v>5.3999999999999995</v>
      </c>
      <c r="TF6" s="22">
        <f>IF($CN6="P",CK6,(CK6+BJ6)/2)</f>
        <v>8.35</v>
      </c>
      <c r="TG6" s="22">
        <f>IF($CN6="P",CL6,(CL6+BK6)/2)</f>
        <v>9.06</v>
      </c>
      <c r="TH6" s="22">
        <f>IF($CN6="P",CM6,(CM6+BL6)/2)</f>
        <v>0</v>
      </c>
      <c r="TI6" s="27" t="s">
        <v>46</v>
      </c>
      <c r="TJ6" s="40">
        <f>IF(SV6&gt;0,SV6,"")</f>
        <v>9.8000000000000007</v>
      </c>
      <c r="TK6" s="40">
        <f>IF(SW6&gt;0,SW6,"")</f>
        <v>10.84</v>
      </c>
      <c r="TL6" s="40">
        <f>IF(SUM(ST6:SW6)-SX6&gt;0,SUM(ST6:SW6)-SX6,"")</f>
        <v>37.590000000000003</v>
      </c>
      <c r="TM6" s="40">
        <f>IF(TA6&gt;0,TA6,"")</f>
        <v>12</v>
      </c>
      <c r="TN6" s="40">
        <f>IF(TB6&gt;0,TB6,"")</f>
        <v>13.17</v>
      </c>
      <c r="TO6" s="40">
        <f>IF(SUM(SY6:TB6)-TC6&gt;0,SUM(SY6:TB6)-TC6,"")</f>
        <v>46.120000000000005</v>
      </c>
      <c r="TP6" s="40">
        <f>IF(MAX(TL6,TO6)&gt;0,MAX(TL6,TO6),"")</f>
        <v>46.120000000000005</v>
      </c>
      <c r="TQ6" s="40">
        <f>IF(TF6&gt;0,TF6,"")</f>
        <v>8.35</v>
      </c>
      <c r="TR6" s="40">
        <f>IF(TG6&gt;0,TG6,"")</f>
        <v>9.06</v>
      </c>
      <c r="TS6" s="40">
        <f>IF(SUM(TD6:TG6)-TH6&gt;0,SUM(TD6:TG6)-TH6,"")</f>
        <v>32.21</v>
      </c>
      <c r="TT6" s="40">
        <f>IF(SUM(TP6,TS6)&gt;0,SUM(TP6,TS6),"")</f>
        <v>78.330000000000013</v>
      </c>
    </row>
    <row r="7" spans="1:540" x14ac:dyDescent="0.2">
      <c r="A7" s="4" cm="1">
        <f t="array" ref="A7">IF(AND(H7&lt;&gt;"",H7&lt;&gt;"No DD"),SUMPRODUCT((H$4:H$33&lt;&gt;"")*(H$4:H$33&lt;&gt;"No DD")*(E$4:E$33&gt;E7))+1,IF(H7="No DD",SUMPRODUCT((H$4:H$33="No DD")*(E$4:E$33&gt;E7))+1+SUMPRODUCT((H$4:H$33&lt;&gt;"")*(H$4:H$33&lt;&gt;"No DD")),""))</f>
        <v>4</v>
      </c>
      <c r="B7" s="5" t="s">
        <v>110</v>
      </c>
      <c r="C7" s="4" t="s">
        <v>109</v>
      </c>
      <c r="D7" s="4">
        <v>2004</v>
      </c>
      <c r="E7" s="9">
        <f>SUM(J7:T7)+SUM(J7:R7)*0.0000001+SUM(J7)*0.0000000000001</f>
        <v>190.7000180820055</v>
      </c>
      <c r="F7" s="3" t="str">
        <f>IF(OR(AND(AM7&gt;=AW$35,AM7&lt;&gt;"",AO7&gt;=AW$39,AO7&lt;&gt;"",AL7=""),AND(AP7&gt;=AW$35,AP7&lt;&gt;"",AR7&gt;=AW$39,AR7&lt;&gt;"",AL7=""),AND(AT7&gt;=AW$35,AT7&lt;&gt;"",AV7&gt;=AW$39,AV7&lt;&gt;"",AL7=""),AND(BN7&gt;=BX$35,BN7&lt;&gt;"",BP7&gt;=BX$39,BP7&lt;&gt;"",BM7=""),AND(BQ7&gt;=BX$35,BQ7&lt;&gt;"",BS7&gt;=BX$39,BS7&lt;&gt;"",BM7=""),AND(BU7&gt;=BX$35,BU7&lt;&gt;"",BW7&gt;=BX$39,BW7&lt;&gt;"",BM7=""),AND(CO7&gt;=CY$35,CO7&lt;&gt;"",CQ7&gt;=CY$39,CQ7&lt;&gt;"",CN7=""),AND(CR7&gt;=CY$35,CR7&lt;&gt;"",CT7&gt;=CY$39,CT7&lt;&gt;"",CN7=""),AND(CV7&gt;=CY$35,CV7&lt;&gt;"",CX7&gt;=CY$39,CX7&lt;&gt;"",CN7=""),AND(DV7&gt;=EI$35,DV7&lt;&gt;"",DX7&gt;=EI$39,DX7&lt;&gt;""),AND(DY7&gt;=EI$35,DY7&lt;&gt;"",EA7&gt;=EI$39,EA7&lt;&gt;""),AND(EC7&gt;=EI$35,EC7&lt;&gt;"",EE7&gt;=EI$39,EE7&lt;&gt;""),AND(EF7&gt;=EI$35,EF7&lt;&gt;"",EH7&gt;=EI$39,EH7&lt;&gt;""),AND(FD7&gt;=FQ$35,FD7&lt;&gt;"",FF7&gt;=FQ$39,FF7&lt;&gt;""),AND(FG7&gt;=FQ$35,FG7&lt;&gt;"",FI7&gt;=FQ$39,FI7&lt;&gt;""),AND(FK7&gt;=FQ$35,FK7&lt;&gt;"",FM7&gt;=FQ$39,FM7&lt;&gt;""),AND(FN7&gt;=FQ$35,FN7&lt;&gt;"",FP7&gt;=FQ$39,FP7&lt;&gt;""),AND(GL7&gt;=GY$35,GL7&lt;&gt;"",GN7&gt;=GY$39,GN7&lt;&gt;""),AND(GO7&gt;=GY$35,GO7&lt;&gt;"",GQ7&gt;=GY$39,GQ7&lt;&gt;""),AND(GS7&gt;=GY$35,GS7&lt;&gt;"",GU7&gt;=GY$39,GU7&lt;&gt;""),AND(GV7&gt;=GY$35,GV7&lt;&gt;"",GX7&gt;=GY$39,GX7&lt;&gt;""),AND(HT7&gt;=IG$35,HT7&lt;&gt;"",HV7&gt;=IG$39,HV7&lt;&gt;""),AND(HW7&gt;=IG$35,HW7&lt;&gt;"",HY7&gt;=IG$39,HY7&lt;&gt;""),AND(IA7&gt;=IG$35,IA7&lt;&gt;"",IC7&gt;=IG$39,IC7&lt;&gt;""),AND(ID7&gt;=IG$35,ID7&lt;&gt;"",IF7&gt;=IG$39,IF7&lt;&gt;""),AND(JB7&gt;=JO$35,JB7&lt;&gt;"",JD7&gt;=JO$39,JD7&lt;&gt;""),AND(JE7&gt;=JO$35,JE7&lt;&gt;"",JG7&gt;=JO$39,JG7&lt;&gt;""),AND(JI7&gt;=JO$35,JI7&lt;&gt;"",JK7&gt;=JO$39,JK7&lt;&gt;""),AND(JL7&gt;=JO$35,JL7&lt;&gt;"",JN7&gt;=JO$39,JN7&lt;&gt;""),AND(KJ7&gt;=KW$35,KJ7&lt;&gt;"",KL7&gt;=KW$39,KL7&lt;&gt;""),AND(KM7&gt;=KW$35,KM7&lt;&gt;"",KO7&gt;=KW$39,KO7&lt;&gt;""),AND(KQ7&gt;=KW$35,KQ7&lt;&gt;"",KS7&gt;=KW$39,KS7&lt;&gt;""),AND(KT7&gt;=KW$35,KT7&lt;&gt;"",KV7&gt;=KW$39,KV7&lt;&gt;""),AND(LR7&gt;=ME$35,LR7&lt;&gt;"",LT7&gt;=ME$39,LT7&lt;&gt;""),AND(LU7&gt;=ME$35,LU7&lt;&gt;"",LW7&gt;=ME$39,LW7&lt;&gt;""),AND(LY7&gt;=ME$35,LY7&lt;&gt;"",MA7&gt;=ME$39,MA7&lt;&gt;""),AND(MB7&gt;=ME$35,MB7&lt;&gt;"",MD7&gt;=ME$39,MD7&lt;&gt;""),AND(MZ7&gt;=NM$35,MZ7&lt;&gt;"",NB7&gt;=NM$39,NB7&lt;&gt;""),AND(NC7&gt;=NM$35,NC7&lt;&gt;"",NE7&gt;=NM$39,NE7&lt;&gt;""),AND(NG7&gt;=NM$35,NG7&lt;&gt;"",NI7&gt;=NM$39,NI7&lt;&gt;""),AND(NJ7&gt;=NM$35,NJ7&lt;&gt;"",NL7&gt;=NM$39,NL7&lt;&gt;""),AND(OH7&gt;=OU$35,OH7&lt;&gt;"",OJ7&gt;=OU$39,OJ7&lt;&gt;""),AND(OK7&gt;=OU$35,OK7&lt;&gt;"",OM7&gt;=OU$39,OM7&lt;&gt;""),AND(OO7&gt;=OU$35,OO7&lt;&gt;"",OQ7&gt;=OU$39,OQ7&lt;&gt;""),AND(OR7&gt;=OU$35,OR7&lt;&gt;"",OT7&gt;=OU$39,OT7&lt;&gt;""),AND(PP7&gt;=QC$35,PP7&lt;&gt;"",PR7&gt;=QC$39,PR7&lt;&gt;""),AND(PS7&gt;=QC$35,PS7&lt;&gt;"",PU7&gt;=QC$39,PU7&lt;&gt;""),AND(PW7&gt;=QC$35,PW7&lt;&gt;"",PY7&gt;=QC$39,PY7&lt;&gt;""),AND(PZ7&gt;=QC$35,PZ7&lt;&gt;"",QB7&gt;=QC$39,QB7&lt;&gt;""),AND(QX7&gt;=RK$35,QX7&lt;&gt;"",QZ7&gt;=RK$39,QZ7&lt;&gt;""),AND(RA7&gt;=RK$35,RA7&lt;&gt;"",RC7&gt;=RK$39,RC7&lt;&gt;""),AND(RE7&gt;=RK$35,RE7&lt;&gt;"",RG7&gt;=RK$39,RG7&lt;&gt;""),AND(RH7&gt;=RK$35,RH7&lt;&gt;"",RJ7&gt;=RK$39,RJ7&lt;&gt;""),AND(SF7&gt;=SS$35,SF7&lt;&gt;"",SH7&gt;=SS$39,SH7&lt;&gt;""),AND(SI7&gt;=SS$35,SI7&lt;&gt;"",SK7&gt;=SS$39,SK7&lt;&gt;""),AND(SM7&gt;=SS$35,SM7&lt;&gt;"",SO7&gt;=SS$39,SO7&lt;&gt;""),AND(SP7&gt;=SS$35,SP7&lt;&gt;"",SR7&gt;=SS$39,SR7&lt;&gt;"")),"P","")</f>
        <v>P</v>
      </c>
      <c r="G7" s="3" t="str">
        <f>IF(OR(AND(AO7&gt;=AW$39,AO7&lt;&gt;"",AL7=""),AND(AR7&gt;=AW$39,AR7&lt;&gt;"",AL7=""),AND(AV7&gt;=AW$39,AV7&lt;&gt;"",AL7=""),AND(BP7&gt;=BX$39,BP7&lt;&gt;"",BM7=""),AND(BS7&gt;=BX$39,BS7&lt;&gt;"",BM7=""),AND(BW7&gt;=BX$39,BW7&lt;&gt;"",BM7=""),AND(CQ7&gt;=CY$39,CQ7&lt;&gt;"",CN7=""),AND(CT7&gt;=CY$39,CT7&lt;&gt;"",CN7=""),AND(CX7&gt;=CY$39,CX7&lt;&gt;"",CN7=""),AND(DX7&gt;=EI$39,DX7&lt;&gt;""),AND(EA7&gt;=EI$39,EA7&lt;&gt;""),AND(EE7&gt;=EI$39,EE7&lt;&gt;""),AND(EH7&gt;=EI$39,EH7&lt;&gt;""),AND(FF7&gt;=FQ$39,FF7&lt;&gt;""),AND(FI7&gt;=FQ$39,FI7&lt;&gt;""),AND(FM7&gt;=FQ$39,FM7&lt;&gt;""),AND(FP7&gt;=FQ$39,FP7&lt;&gt;""),AND(GN7&gt;=GY$39,GN7&lt;&gt;""),AND(GQ7&gt;=GY$39,GQ7&lt;&gt;""),AND(GU7&gt;=GY$39,GU7&lt;&gt;""),AND(GX7&gt;=GY$39,GX7&lt;&gt;""),AND(HV7&gt;=IG$39,HV7&lt;&gt;""),AND(HY7&gt;=IG$39,HY7&lt;&gt;""),AND(IC7&gt;=IG$39,IC7&lt;&gt;""),AND(IF7&gt;=IG$39,IF7&lt;&gt;""),AND(JD7&gt;=JO$39,JD7&lt;&gt;""),AND(JG7&gt;=JO$39,JG7&lt;&gt;""),AND(JK7&gt;=JO$39,JK7&lt;&gt;""),AND(JN7&gt;=JO$39,JN7&lt;&gt;""),AND(KL7&gt;=KW$39,KL7&lt;&gt;""),AND(KO7&gt;=KW$39,KO7&lt;&gt;""),AND(KS7&gt;=KW$39,KS7&lt;&gt;""),AND(KV7&gt;=KW$39,KV7&lt;&gt;""),AND(LT7&gt;=ME$39,LT7&lt;&gt;""),AND(LW7&gt;=ME$39,LW7&lt;&gt;""),AND(MA7&gt;=ME$39,MA7&lt;&gt;""),AND(MD7&gt;=ME$39,MD7&lt;&gt;""),AND(NB7&gt;=NM$39,NB7&lt;&gt;""),AND(NE7&gt;=NM$39,NE7&lt;&gt;""),AND(NI7&gt;=NM$39,NI7&lt;&gt;""),AND(NL7&gt;=NM$39,NL7&lt;&gt;""),AND(OJ7&gt;=OU$39,OJ7&lt;&gt;""),AND(OM7&gt;=OU$39,OM7&lt;&gt;""),AND(OQ7&gt;=OU$39,OQ7&lt;&gt;""),AND(OT7&gt;=OU$39,OT7&lt;&gt;""),AND(PR7&gt;=QC$39,PR7&lt;&gt;""),AND(PU7&gt;=QC$39,PU7&lt;&gt;""),AND(PY7&gt;=QC$39,PY7&lt;&gt;""),AND(QB7&gt;=QC$39,QB7&lt;&gt;""),AND(QZ7&gt;=RK$39,QZ7&lt;&gt;""),AND(RC7&gt;=RK$39,RC7&lt;&gt;""),AND(RG7&gt;=RK$39,RG7&lt;&gt;""),AND(RJ7&gt;=RK$39,RJ7&lt;&gt;""),AND(SH7&gt;=SS$39,SH7&lt;&gt;""),AND(SK7&gt;=SS$39,SK7&lt;&gt;""),AND(SO7&gt;=SS$39,SO7&lt;&gt;""),AND(SR7&gt;=SS$39,SR7&lt;&gt;"")),"P","")</f>
        <v>P</v>
      </c>
      <c r="H7" s="36" t="str">
        <f>IF(AND(G7="P",F7=""),"No DD",IF(OR(AND(AM7&gt;=AW$38,AM7&lt;&gt;"",AO7&gt;=AW$42,AO7&lt;&gt;"",AL7=""),AND(AP7&gt;=AW$38,AP7&lt;&gt;"",AR7&gt;=AW$42,AR7&lt;&gt;"",AL7=""),AND(AT7&gt;=AW$38,AT7&lt;&gt;"",AV7&gt;=AW$42,AV7&lt;&gt;"",AL7=""),AND(BN7&gt;=BX$38,BN7&lt;&gt;"",BP7&gt;=BX$42,BP7&lt;&gt;"",BM7=""),AND(BQ7&gt;=BX$38,BQ7&lt;&gt;"",BS7&gt;=BX$42,BS7&lt;&gt;"",BM7=""),AND(BU7&gt;=BX$38,BU7&lt;&gt;"",BW7&gt;=BX$42,BW7&lt;&gt;"",BM7=""),AND(CO7&gt;=CY$38,CO7&lt;&gt;"",CQ7&gt;=CY$42,CQ7&lt;&gt;"",CN7=""),AND(CR7&gt;=CY$38,CR7&lt;&gt;"",CT7&gt;=CY$42,CT7&lt;&gt;"",CN7=""),AND(CV7&gt;=CY$38,CV7&lt;&gt;"",CX7&gt;=CY$42,CX7&lt;&gt;"",CN7=""),AND(DV7&gt;=EI$38,DV7&lt;&gt;"",DX7&gt;=EI$42,DX7&lt;&gt;""),AND(DY7&gt;=EI$38,DY7&lt;&gt;"",EA7&gt;=EI$42,EA7&lt;&gt;""),AND(EC7&gt;=EI$38,EC7&lt;&gt;"",EE7&gt;=EI$42,EE7&lt;&gt;""),AND(EF7&gt;=EI$38,EF7&lt;&gt;"",EH7&gt;=EI$42,EH7&lt;&gt;""),AND(FD7&gt;=FQ$38,FD7&lt;&gt;"",FF7&gt;=FQ$42,FF7&lt;&gt;""),AND(FG7&gt;=FQ$38,FG7&lt;&gt;"",FI7&gt;=FQ$42,FI7&lt;&gt;""),AND(FK7&gt;=FQ$38,FK7&lt;&gt;"",FM7&gt;=FQ$42,FM7&lt;&gt;""),AND(FN7&gt;=FQ$38,FN7&lt;&gt;"",FP7&gt;=FQ$42,FP7&lt;&gt;""),AND(GL7&gt;=GY$38,GL7&lt;&gt;"",GN7&gt;=GY$42,GN7&lt;&gt;""),AND(GO7&gt;=GY$38,GO7&lt;&gt;"",GQ7&gt;=GY$42,GQ7&lt;&gt;""),AND(GS7&gt;=GY$38,GS7&lt;&gt;"",GU7&gt;=GY$42,GU7&lt;&gt;""),AND(GV7&gt;=GY$38,GV7&lt;&gt;"",GX7&gt;=GY$42,GX7&lt;&gt;""),AND(HT7&gt;=IG$38,HT7&lt;&gt;"",HV7&gt;=IG$42,HV7&lt;&gt;""),AND(HW7&gt;=IG$38,HW7&lt;&gt;"",HY7&gt;=IG$42,HY7&lt;&gt;""),AND(IA7&gt;=IG$38,IA7&lt;&gt;"",IC7&gt;=IG$42,IC7&lt;&gt;""),AND(ID7&gt;=IG$38,ID7&lt;&gt;"",IF7&gt;=IG$42,IF7&lt;&gt;""),AND(JB7&gt;=JO$38,JB7&lt;&gt;"",JD7&gt;=JO$42,JD7&lt;&gt;""),AND(JE7&gt;=JO$38,JE7&lt;&gt;"",JG7&gt;=JO$42,JG7&lt;&gt;""),AND(JI7&gt;=JO$38,JI7&lt;&gt;"",JK7&gt;=JO$42,JK7&lt;&gt;""),AND(JL7&gt;=JO$38,JL7&lt;&gt;"",JN7&gt;=JO$42,JN7&lt;&gt;""),AND(KJ7&gt;=KW$38,KJ7&lt;&gt;"",KL7&gt;=KW$42,KL7&lt;&gt;""),AND(KM7&gt;=KW$38,KM7&lt;&gt;"",KO7&gt;=KW$42,KO7&lt;&gt;""),AND(KQ7&gt;=KW$38,KQ7&lt;&gt;"",KS7&gt;=KW$42,KS7&lt;&gt;""),AND(KT7&gt;=KW$38,KT7&lt;&gt;"",KV7&gt;=KW$42,KV7&lt;&gt;""),AND(LR7&gt;=ME$38,LR7&lt;&gt;"",LT7&gt;=ME$42,LT7&lt;&gt;""),AND(LU7&gt;=ME$38,LU7&lt;&gt;"",LW7&gt;=ME$42,LW7&lt;&gt;""),AND(LY7&gt;=ME$38,LY7&lt;&gt;"",MA7&gt;=ME$42,MA7&lt;&gt;""),AND(MB7&gt;=ME$38,MB7&lt;&gt;"",MD7&gt;=ME$42,MD7&lt;&gt;""),AND(MZ7&gt;=NM$38,MZ7&lt;&gt;"",NB7&gt;=NM$42,NB7&lt;&gt;""),AND(NC7&gt;=NM$38,NC7&lt;&gt;"",NE7&gt;=NM$42,NE7&lt;&gt;""),AND(NG7&gt;=NM$38,NG7&lt;&gt;"",NI7&gt;=NM$42,NI7&lt;&gt;""),AND(NJ7&gt;=NM$38,NJ7&lt;&gt;"",NL7&gt;=NM$42,NL7&lt;&gt;""),AND(OH7&gt;=OU$38,OH7&lt;&gt;"",OJ7&gt;=OU$42,OJ7&lt;&gt;""),AND(OK7&gt;=OU$38,OK7&lt;&gt;"",OM7&gt;=OU$42,OM7&lt;&gt;""),AND(OO7&gt;=OU$38,OO7&lt;&gt;"",OQ7&gt;=OU$42,OQ7&lt;&gt;""),AND(OR7&gt;=OU$38,OR7&lt;&gt;"",OT7&gt;=OU$42,OT7&lt;&gt;""),AND(PP7&gt;=QC$38,PP7&lt;&gt;"",PR7&gt;=QC$42,PR7&lt;&gt;""),AND(PS7&gt;=QC$38,PS7&lt;&gt;"",PU7&gt;=QC$42,PU7&lt;&gt;""),AND(PW7&gt;=QC$38,PW7&lt;&gt;"",PY7&gt;=QC$42,PY7&lt;&gt;""),AND(PZ7&gt;=QC$38,PZ7&lt;&gt;"",QB7&gt;=QC$42,QB7&lt;&gt;""),AND(QX7&gt;=RK$38,QX7&lt;&gt;"",QZ7&gt;=RK$42,QZ7&lt;&gt;""),AND(RA7&gt;=RK$38,RA7&lt;&gt;"",RC7&gt;=RK$42,RC7&lt;&gt;""),AND(RE7&gt;=RK$38,RE7&lt;&gt;"",RG7&gt;=RK$42,RG7&lt;&gt;""),AND(RH7&gt;=RK$38,RH7&lt;&gt;"",RJ7&gt;=RK$42,RJ7&lt;&gt;""),AND(SF7&gt;=SS$38,SF7&lt;&gt;"",SH7&gt;=SS$42,SH7&lt;&gt;""),AND(SI7&gt;=SS$38,SI7&lt;&gt;"",SK7&gt;=SS$42,SK7&lt;&gt;""),AND(SM7&gt;=SS$38,SM7&lt;&gt;"",SO7&gt;=SS$42,SO7&lt;&gt;""),AND(SP7&gt;=SS$38,SP7&lt;&gt;"",SR7&gt;=SS$42,SR7&lt;&gt;"")),"Merit",IF(OR(AND(AM7&gt;=AW$37,AM7&lt;&gt;"",AO7&gt;=AW$41,AO7&lt;&gt;"",AL7=""),AND(AP7&gt;=AW$37,AP7&lt;&gt;"",AR7&gt;=AW$41,AR7&lt;&gt;"",AL7=""),AND(AT7&gt;=AW$37,AT7&lt;&gt;"",AV7&gt;=AW$41,AV7&lt;&gt;"",AL7=""),AND(BN7&gt;=BX$37,BN7&lt;&gt;"",BP7&gt;=BX$41,BP7&lt;&gt;"",BM7=""),AND(BQ7&gt;=BX$37,BQ7&lt;&gt;"",BS7&gt;=BX$41,BS7&lt;&gt;"",BM7=""),AND(BU7&gt;=BX$37,BU7&lt;&gt;"",BW7&gt;=BX$41,BW7&lt;&gt;"",BM7=""),AND(CO7&gt;=CY$37,CO7&lt;&gt;"",CQ7&gt;=CY$41,CQ7&lt;&gt;"",CN7=""),AND(CR7&gt;=CY$37,CR7&lt;&gt;"",CT7&gt;=CY$41,CT7&lt;&gt;"",CN7=""),AND(CV7&gt;=CY$37,CV7&lt;&gt;"",CX7&gt;=CY$41,CX7&lt;&gt;"",CN7=""),AND(DV7&gt;=EI$37,DV7&lt;&gt;"",DX7&gt;=EI$41,DX7&lt;&gt;""),AND(DY7&gt;=EI$37,DY7&lt;&gt;"",EA7&gt;=EI$41,EA7&lt;&gt;""),AND(EC7&gt;=EI$37,EC7&lt;&gt;"",EE7&gt;=EI$41,EE7&lt;&gt;""),AND(EF7&gt;=EI$37,EF7&lt;&gt;"",EH7&gt;=EI$41,EH7&lt;&gt;""),AND(FD7&gt;=FQ$37,FD7&lt;&gt;"",FF7&gt;=FQ$41,FF7&lt;&gt;""),AND(FG7&gt;=FQ$37,FG7&lt;&gt;"",FI7&gt;=FQ$41,FI7&lt;&gt;""),AND(FK7&gt;=FQ$37,FK7&lt;&gt;"",FM7&gt;=FQ$41,FM7&lt;&gt;""),AND(FN7&gt;=FQ$37,FN7&lt;&gt;"",FP7&gt;=FQ$41,FP7&lt;&gt;""),AND(GL7&gt;=GY$37,GL7&lt;&gt;"",GN7&gt;=GY$41,GN7&lt;&gt;""),AND(GO7&gt;=GY$37,GO7&lt;&gt;"",GQ7&gt;=GY$41,GQ7&lt;&gt;""),AND(GS7&gt;=GY$37,GS7&lt;&gt;"",GU7&gt;=GY$41,GU7&lt;&gt;""),AND(GV7&gt;=GY$37,GV7&lt;&gt;"",GX7&gt;=GY$41,GX7&lt;&gt;""),AND(HT7&gt;=IG$37,HT7&lt;&gt;"",HV7&gt;=IG$41,HV7&lt;&gt;""),AND(HW7&gt;=IG$37,HW7&lt;&gt;"",HY7&gt;=IG$41,HY7&lt;&gt;""),AND(IA7&gt;=IG$37,IA7&lt;&gt;"",IC7&gt;=IG$41,IC7&lt;&gt;""),AND(ID7&gt;=IG$37,ID7&lt;&gt;"",IF7&gt;=IG$41,IF7&lt;&gt;""),AND(JB7&gt;=JO$37,JB7&lt;&gt;"",JD7&gt;=JO$41,JD7&lt;&gt;""),AND(JE7&gt;=JO$37,JE7&lt;&gt;"",JG7&gt;=JO$41,JG7&lt;&gt;""),AND(JI7&gt;=JO$37,JI7&lt;&gt;"",JK7&gt;=JO$41,JK7&lt;&gt;""),AND(JL7&gt;=JO$37,JL7&lt;&gt;"",JN7&gt;=JO$41,JN7&lt;&gt;""),AND(KJ7&gt;=KW$37,KJ7&lt;&gt;"",KL7&gt;=KW$41,KL7&lt;&gt;""),AND(KM7&gt;=KW$37,KM7&lt;&gt;"",KO7&gt;=KW$41,KO7&lt;&gt;""),AND(KQ7&gt;=KW$37,KQ7&lt;&gt;"",KS7&gt;=KW$41,KS7&lt;&gt;""),AND(KT7&gt;=KW$37,KT7&lt;&gt;"",KV7&gt;=KW$41,KV7&lt;&gt;""),AND(LR7&gt;=ME$37,LR7&lt;&gt;"",LT7&gt;=ME$41,LT7&lt;&gt;""),AND(LU7&gt;=ME$37,LU7&lt;&gt;"",LW7&gt;=ME$41,LW7&lt;&gt;""),AND(LY7&gt;=ME$37,LY7&lt;&gt;"",MA7&gt;=ME$41,MA7&lt;&gt;""),AND(MB7&gt;=ME$37,MB7&lt;&gt;"",MD7&gt;=ME$41,MD7&lt;&gt;""),AND(MZ7&gt;=NM$37,MZ7&lt;&gt;"",NB7&gt;=NM$41,NB7&lt;&gt;""),AND(NC7&gt;=NM$37,NC7&lt;&gt;"",NE7&gt;=NM$41,NE7&lt;&gt;""),AND(NG7&gt;=NM$37,NG7&lt;&gt;"",NI7&gt;=NM$41,NI7&lt;&gt;""),AND(NJ7&gt;=NM$37,NJ7&lt;&gt;"",NL7&gt;=NM$41,NL7&lt;&gt;""),AND(OH7&gt;=OU$37,OH7&lt;&gt;"",OJ7&gt;=OU$41,OJ7&lt;&gt;""),AND(OK7&gt;=OU$37,OK7&lt;&gt;"",OM7&gt;=OU$41,OM7&lt;&gt;""),AND(OO7&gt;=OU$37,OO7&lt;&gt;"",OQ7&gt;=OU$41,OQ7&lt;&gt;""),AND(OR7&gt;=OU$37,OR7&lt;&gt;"",OT7&gt;=OU$41,OT7&lt;&gt;""),AND(PP7&gt;=QC$37,PP7&lt;&gt;"",PR7&gt;=QC$41,PR7&lt;&gt;""),AND(PS7&gt;=QC$37,PS7&lt;&gt;"",PU7&gt;=QC$41,PU7&lt;&gt;""),AND(PW7&gt;=QC$37,PW7&lt;&gt;"",PY7&gt;=QC$41,PY7&lt;&gt;""),AND(PZ7&gt;=QC$37,PZ7&lt;&gt;"",QB7&gt;=QC$41,QB7&lt;&gt;""),AND(QX7&gt;=RK$37,QX7&lt;&gt;"",QZ7&gt;=RK$41,QZ7&lt;&gt;""),AND(RA7&gt;=RK$37,RA7&lt;&gt;"",RC7&gt;=RK$41,RC7&lt;&gt;""),AND(RE7&gt;=RK$37,RE7&lt;&gt;"",RG7&gt;=RK$41,RG7&lt;&gt;""),AND(RH7&gt;=RK$37,RH7&lt;&gt;"",RJ7&gt;=RK$41,RJ7&lt;&gt;""),AND(SF7&gt;=SS$37,SF7&lt;&gt;"",SH7&gt;=SS$41,SH7&lt;&gt;""),AND(SI7&gt;=SS$37,SI7&lt;&gt;"",SK7&gt;=SS$41,SK7&lt;&gt;""),AND(SM7&gt;=SS$37,SM7&lt;&gt;"",SO7&gt;=SS$41,SO7&lt;&gt;""),AND(SP7&gt;=SS$37,SP7&lt;&gt;"",SR7&gt;=SS$41,SR7&lt;&gt;"")),"Excellence",IF(I7="P","Worlds Team",IF(F7="P","National Team","")))))</f>
        <v>National Team</v>
      </c>
      <c r="I7" s="3" t="str">
        <f>IF(OR(AND(AM7&gt;=AW$36,AM7&lt;&gt;"",AO7&gt;=AW$40,AO7&lt;&gt;"",AL7=""),AND(AP7&gt;=AW$36,AP7&lt;&gt;"",AR7&gt;=AW$40,AR7&lt;&gt;"",AL7=""),AND(AT7&gt;=AW$36,AT7&lt;&gt;"",AV7&gt;=AW$40,AV7&lt;&gt;"",AL7=""),AND(BN7&gt;=BX$36,BN7&lt;&gt;"",BP7&gt;=BX$40,BP7&lt;&gt;"",BM7=""),AND(BQ7&gt;=BX$36,BQ7&lt;&gt;"",BS7&gt;=BX$40,BS7&lt;&gt;"",BM7=""),AND(BU7&gt;=BX$36,BU7&lt;&gt;"",BW7&gt;=BX$40,BW7&lt;&gt;"",BM7=""),AND(CO7&gt;=CY$36,CO7&lt;&gt;"",CQ7&gt;=CY$40,CQ7&lt;&gt;"",CN7=""),AND(CR7&gt;=CY$36,CR7&lt;&gt;"",CT7&gt;=CY$40,CT7&lt;&gt;"",CN7=""),AND(CV7&gt;=CY$36,CV7&lt;&gt;"",CX7&gt;=CY$40,CX7&lt;&gt;"",CN7=""),AND(DV7&gt;=EI$36,DV7&lt;&gt;"",DX7&gt;=EI$40,DX7&lt;&gt;""),AND(DY7&gt;=EI$36,DY7&lt;&gt;"",EA7&gt;=EI$40,EA7&lt;&gt;""),AND(EC7&gt;=EI$36,EC7&lt;&gt;"",EE7&gt;=EI$40,EE7&lt;&gt;""),AND(EF7&gt;=EI$36,EF7&lt;&gt;"",EH7&gt;=EI$40,EH7&lt;&gt;""),AND(FD7&gt;=FQ$36,FD7&lt;&gt;"",FF7&gt;=FQ$40,FF7&lt;&gt;""),AND(FG7&gt;=FQ$36,FG7&lt;&gt;"",FI7&gt;=FQ$40,FI7&lt;&gt;""),AND(FK7&gt;=FQ$36,FK7&lt;&gt;"",FM7&gt;=FQ$40,FM7&lt;&gt;""),AND(FN7&gt;=FQ$36,FN7&lt;&gt;"",FP7&gt;=FQ$40,FP7&lt;&gt;""),AND(GL7&gt;=GY$36,GL7&lt;&gt;"",GN7&gt;=GY$40,GN7&lt;&gt;""),AND(GO7&gt;=GY$36,GO7&lt;&gt;"",GQ7&gt;=GY$40,GQ7&lt;&gt;""),AND(GS7&gt;=GY$36,GS7&lt;&gt;"",GU7&gt;=GY$40,GU7&lt;&gt;""),AND(GV7&gt;=GY$36,GV7&lt;&gt;"",GX7&gt;=GY$40,GX7&lt;&gt;""),AND(HT7&gt;=IG$36,HT7&lt;&gt;"",HV7&gt;=IG$40,HV7&lt;&gt;""),AND(HW7&gt;=IG$36,HW7&lt;&gt;"",HY7&gt;=IG$40,HY7&lt;&gt;""),AND(IA7&gt;=IG$36,IA7&lt;&gt;"",IC7&gt;=IG$40,IC7&lt;&gt;""),AND(ID7&gt;=IG$36,ID7&lt;&gt;"",IF7&gt;=IG$40,IF7&lt;&gt;""),AND(JB7&gt;=JO$36,JB7&lt;&gt;"",JD7&gt;=JO$40,JD7&lt;&gt;""),AND(JE7&gt;=JO$36,JE7&lt;&gt;"",JG7&gt;=JO$40,JG7&lt;&gt;""),AND(JI7&gt;=JO$36,JI7&lt;&gt;"",JK7&gt;=JO$40,JK7&lt;&gt;""),AND(JL7&gt;=JO$36,JL7&lt;&gt;"",JN7&gt;=JO$40,JN7&lt;&gt;""),AND(KJ7&gt;=KW$36,KJ7&lt;&gt;"",KL7&gt;=KW$40,KL7&lt;&gt;""),AND(KM7&gt;=KW$36,KM7&lt;&gt;"",KO7&gt;=KW$40,KO7&lt;&gt;""),AND(KQ7&gt;=KW$36,KQ7&lt;&gt;"",KS7&gt;=KW$40,KS7&lt;&gt;""),AND(KT7&gt;=KW$36,KT7&lt;&gt;"",KV7&gt;=KW$40,KV7&lt;&gt;""),AND(LR7&gt;=ME$36,LR7&lt;&gt;"",LT7&gt;=ME$40,LT7&lt;&gt;""),AND(LU7&gt;=ME$36,LU7&lt;&gt;"",LW7&gt;=ME$40,LW7&lt;&gt;""),AND(LY7&gt;=ME$36,LY7&lt;&gt;"",MA7&gt;=ME$40,MA7&lt;&gt;""),AND(MB7&gt;=ME$36,MB7&lt;&gt;"",MD7&gt;=ME$40,MD7&lt;&gt;""),AND(MZ7&gt;=NM$36,MZ7&lt;&gt;"",NB7&gt;=NM$40,NB7&lt;&gt;""),AND(NC7&gt;=NM$36,NC7&lt;&gt;"",NE7&gt;=NM$40,NE7&lt;&gt;""),AND(NG7&gt;=NM$36,NG7&lt;&gt;"",NI7&gt;=NM$40,NI7&lt;&gt;""),AND(NJ7&gt;=NM$36,NJ7&lt;&gt;"",NL7&gt;=NM$40,NL7&lt;&gt;""),AND(OH7&gt;=OU$36,OH7&lt;&gt;"",OJ7&gt;=OU$40,OJ7&lt;&gt;""),AND(OK7&gt;=OU$36,OK7&lt;&gt;"",OM7&gt;=OU$40,OM7&lt;&gt;""),AND(OO7&gt;=OU$36,OO7&lt;&gt;"",OQ7&gt;=OU$40,OQ7&lt;&gt;""),AND(OR7&gt;=OU$36,OR7&lt;&gt;"",OT7&gt;=OU$40,OT7&lt;&gt;""),AND(PP7&gt;=QC$36,PP7&lt;&gt;"",PR7&gt;=QC$40,PR7&lt;&gt;""),AND(PS7&gt;=QC$36,PS7&lt;&gt;"",PU7&gt;=QC$40,PU7&lt;&gt;""),AND(PW7&gt;=QC$36,PW7&lt;&gt;"",PY7&gt;=QC$40,PY7&lt;&gt;""),AND(PZ7&gt;=QC$36,PZ7&lt;&gt;"",QB7&gt;=QC$40,QB7&lt;&gt;""),AND(QX7&gt;=RK$36,QX7&lt;&gt;"",QZ7&gt;=RK$40,QZ7&lt;&gt;""),AND(RA7&gt;=RK$36,RA7&lt;&gt;"",RC7&gt;=RK$40,RC7&lt;&gt;""),AND(RE7&gt;=RK$36,RE7&lt;&gt;"",RG7&gt;=RK$40,RG7&lt;&gt;""),AND(RH7&gt;=RK$36,RH7&lt;&gt;"",RJ7&gt;=RK$40,RJ7&lt;&gt;""),AND(SF7&gt;=SS$36,SF7&lt;&gt;"",SH7&gt;=SS$40,SH7&lt;&gt;""),AND(SI7&gt;=SS$36,SI7&lt;&gt;"",SK7&gt;=SS$40,SK7&lt;&gt;""),AND(SM7&gt;=SS$36,SM7&lt;&gt;"",SO7&gt;=SS$40,SO7&lt;&gt;""),AND(SP7&gt;=SS$36,SP7&lt;&gt;"",SR7&gt;=SS$40,SR7&lt;&gt;"")),"P","")</f>
        <v/>
      </c>
      <c r="J7" s="8">
        <f>IF(COUNT(AO7,AR7,BP7,BS7,CQ7,CT7)&gt;0,LARGE((AO7,AR7,BP7,BS7,CQ7,CT7),1),0)</f>
        <v>54.769999999999996</v>
      </c>
      <c r="K7" s="8" t="str">
        <f>IF(J7="","",IF(OR(J7=CQ7,J7=CT7),$BY$1,IF(OR(J7=BP7,J7=BS7),$AX$1,IF(OR(J7=AO7,J7=AR7),$W$1,""))))</f>
        <v>2023 Elite Canada</v>
      </c>
      <c r="L7" s="8">
        <f>IF(COUNT(AO7,AR7,BP7,BS7,CQ7,CT7)&gt;1,LARGE((AO7,AR7,BP7,BS7,CQ7,CT7),2),0)</f>
        <v>43.65</v>
      </c>
      <c r="M7" s="8" t="str">
        <f>IF(L7="","",IF(OR(L7=CQ7,L7=CT7),$BY$1,IF(OR(L7=BP7,L7=BS7),$AX$1,IF(OR(L7=AO7,L7=AR7),$W$1,""))))</f>
        <v>2023 Elite Canada</v>
      </c>
      <c r="N7" s="8">
        <f>IF(COUNT(AO7,AR7,BP7,BS7,CQ7,CT7)&gt;2,MAX(AV7,BW7,CX7,LARGE((AO7,AR7,BP7,BS7,CQ7,CT7),3)),IF(MAX(AV7,BW7,CX7)&gt;0,MAX(AV7,BW7,CX7),0))</f>
        <v>52.769999999999996</v>
      </c>
      <c r="O7" s="8" t="str">
        <f>IF(N7="","",IF(OR(N7=CQ7,N7=CT7,N7=CX7),$BY$1,IF(OR(N7=BP7,N7=BS7,N7=BW7),$AX$1,IF(OR(N7=AO7,N7=AR7,N7=AV7),$W$1,""))))</f>
        <v>2023 Elite Canada</v>
      </c>
      <c r="P7" s="8">
        <f>IF(MAX(AM7,AP7,AT7,BN7,BQ7,BU7,CO7,CR7,CV7,DV7,DY7,EC7,EF7,FD7,FG7,FK7,FN7,GL7,GO7,GS7,GV7,HT7,HW7,IA7,ID7,JB7,JE7,JI7,JL7,KJ7,KM7,KQ7,KT7,LR7,LU7,LY7,MB7,MZ7,NC7,NG7,NJ7,OH7,OK7,OO7,OR7,PP7,PS7,PW7,PZ7,QX7,RA7,RE7,RH7,SF7,SI7,SM7,SP7)&gt;0,MAX(AM7,AP7,AT7,BN7,BQ7,BU7,CO7,CR7,CV7,DV7,DY7,EC7,EF7,FD7,FG7,FK7,FN7,GL7,GO7,GS7,GV7,HT7,HW7,IA7,ID7,JB7,JE7,JI7,JL7,KJ7,KM7,KQ7,KT7,LR7,LU7,LY7,MB7,MZ7,NC7,NG7,NJ7,OH7,OK7,OO7,OR7,PP7,PS7,PW7,PZ7,QX7,RA7,RE7,RH7,SF7,SI7,SM7,SP7),0)</f>
        <v>13.8</v>
      </c>
      <c r="Q7" s="8" t="str">
        <f>IF(P7=0,"",IF(OR(P7=CO7,P7=CR7,P7=CV7),$BY$1,IF(OR(P7=BN7,P7=BQ7,P7=BU7),$AX$1,IF(OR(P7=AM7,P7=AP7,P7=AT7),$W$1,IF(OR(P7=SF7,P7=SI7,P7=SM7,P7=SP7),$RL$1,IF(OR(P7=QX7,P7=RA7,P7=RE7,P7=RH7),$QD$1,IF(OR(P7=PP7,P7=PS7,P7=PW7,P7=PZ7),$OV$1,IF(OR(P7=OH7,P7=OK7,P7=OO7,P7=OR7),$NN$1,IF(OR(P7=MZ7,P7=NC7,P7=NG7,P7=NJ7),$MF$1,IF(OR(P7=LR7,P7=LU7,P7=LY7,P7=MB7),$KX$1,IF(OR(P7=KJ7,P7=KM7,P7=KQ7,P7=KT7),$JP$1,IF(OR(P7=JB7,P7=JE7,P7=JI7,P7=JL7),$IH$1,IF(OR(P7=HT7,P7=HW7,P7=IA7,P7=ID7),$GZ$1,IF(OR(P7=GL7,P7=GO7,P7=GS7,P7=GV7),$FR$1,IF(OR(P7=FD7,P7=FG7,P7=FK7,P7=FN7),$EJ$1,IF(OR(P7=DV7,P7=DY7,P7=EC7,P7=EF7),$DB$1,""))))))))))))))))</f>
        <v>2023 Pan Am Club Championships (May 14)</v>
      </c>
      <c r="R7" s="8">
        <f>IF(MAX(IF(AM7&gt;=$AW$35,AN7,0),IF(AP7&gt;=$AW$35,AQ7,0),IF(AT7&gt;=$AW$35,AU7,0),IF(BN7&gt;=$BX$35,BO7,0),IF(BQ7&gt;=$BX$35,BR7,0),IF(BU7&gt;=$BX$35,BV7,0),IF(CO7&gt;=$CY$35,CP7,0),IF(CR7&gt;=$CY$35,CS7,0),IF(CV7&gt;=$CY$35,CW7,0),IF(DV7&gt;=$EI$35,DW7,0),IF(DY7&gt;=$EI$35,DZ7,0),IF(EC7&gt;=$EI$35,ED7,0),IF(EF7&gt;=$EI$35,EG7,0),IF(FD7&gt;=$FQ$35,FE7,0),IF(FG7&gt;=$FQ$35,FH7,0),IF(FK7&gt;=$FQ$35,FL7,0),IF(FN7&gt;=$FQ$35,FO7,0),IF(GL7&gt;=$GY$35,GM7,0),IF(GO7&gt;=$GY$35,GP7,0),IF(GS7&gt;=$GY$35,GT7,0),IF(GV7&gt;=$GY$35,GW7,0),IF(HT7&gt;=$IG$35,HU7,0),IF(HW7&gt;=$IG$35,HX7,0),IF(IA7&gt;=$IG$35,IB7,0),IF(ID7&gt;=$IG$35,IE7,0),IF(JB7&gt;=$JO$35,JC7,0),IF(JE7&gt;=$JO$35,JF7,0),IF(JI7&gt;=$JO$35,JJ7,0),IF(JL7&gt;=$JO$35,JM7,0),IF(KJ7&gt;=$KW$35,KK7,0),IF(KM7&gt;=$KW$35,KN7,0),IF(KQ7&gt;=$KW$35,KR7,0),IF(KT7&gt;=$KW$35,KU7,0),IF(LR7&gt;=$ME$35,LS7,0),IF(LU7&gt;=$ME$35,LV7,0),IF(LY7&gt;=$ME$35,LZ7,0),IF(MB7&gt;=$ME$35,MC7,0),IF(MZ7&gt;=$NM$35,NA7,0),IF(NC7&gt;=$NM$35,ND7,0),IF(NG7&gt;=$NM$35,NH7,0),IF(NJ7&gt;=$NM$35,NK7,0),IF(OH7&gt;=$OU$35,OI7,0),IF(OK7&gt;=$OU$35,OL7,0),IF(OO7&gt;=$OU$35,OP7,0),IF(OR7&gt;=$OU$35,OS7,0),IF(PP7&gt;=$QC$35,PQ7,0),IF(PS7&gt;=$QC$35,PT7,0),IF(PW7&gt;=$QC$35,PX7,0),IF(PZ7&gt;=$QC$35,QA7,0),IF(QX7&gt;=$RK$35,QY7,0),IF(RA7&gt;=$RK$35,RB7,0),IF(RE7&gt;=$RK$35,RF7,0),IF(RH7&gt;=$RK$35,RI7,0),IF(SF7&gt;=$SS$35,SG7,0),IF(SI7&gt;=$SS$35,SJ7,0),IF(SM7&gt;=$SS$35,SN7,0),IF(SP7&gt;=$SS$35,SQ7,0))&gt;0,MAX(IF(AM7&gt;=$AW$35,AN7,0),IF(AP7&gt;=$AW$35,AQ7,0),IF(AT7&gt;=$AW$35,AU7,0),IF(BN7&gt;=$BX$35,BO7,0),IF(BQ7&gt;=$BX$35,BR7,0),IF(BU7&gt;=$BX$35,BV7,0),IF(CO7&gt;=$CY$35,CP7,0),IF(CR7&gt;=$CY$35,CS7,0),IF(CV7&gt;=$CY$35,CW7,0),IF(DV7&gt;=$EI$35,DW7,0),IF(DY7&gt;=$EI$35,DZ7,0),IF(EC7&gt;=$EI$35,ED7,0),IF(EF7&gt;=$EI$35,EG7,0),IF(FD7&gt;=$FQ$35,FE7,0),IF(FG7&gt;=$FQ$35,FH7,0),IF(FK7&gt;=$FQ$35,FL7,0),IF(FN7&gt;=$FQ$35,FO7,0),IF(GL7&gt;=$GY$35,GM7,0),IF(GO7&gt;=$GY$35,GP7,0),IF(GS7&gt;=$GY$35,GT7,0),IF(GV7&gt;=$GY$35,GW7,0),IF(HT7&gt;=$IG$35,HU7,0),IF(HW7&gt;=$IG$35,HX7,0),IF(IA7&gt;=$IG$35,IB7,0),IF(ID7&gt;=$IG$35,IE7,0),IF(JB7&gt;=$JO$35,JC7,0),IF(JE7&gt;=$JO$35,JF7,0),IF(JI7&gt;=$JO$35,JJ7,0),IF(JL7&gt;=$JO$35,JM7,0),IF(KJ7&gt;=$KW$35,KK7,0),IF(KM7&gt;=$KW$35,KN7,0),IF(KQ7&gt;=$KW$35,KR7,0),IF(KT7&gt;=$KW$35,KU7,0),IF(LR7&gt;=$ME$35,LS7,0),IF(LU7&gt;=$ME$35,LV7,0),IF(LY7&gt;=$ME$35,LZ7,0),IF(MB7&gt;=$ME$35,MC7,0),IF(MZ7&gt;=$NM$35,NA7,0),IF(NC7&gt;=$NM$35,ND7,0),IF(NG7&gt;=$NM$35,NH7,0),IF(NJ7&gt;=$NM$35,NK7,0),IF(OH7&gt;=$OU$35,OI7,0),IF(OK7&gt;=$OU$35,OL7,0),IF(OO7&gt;=$OU$35,OP7,0),IF(OR7&gt;=$OU$35,OS7,0),IF(PP7&gt;=$QC$35,PQ7,0),IF(PS7&gt;=$QC$35,PT7,0),IF(PW7&gt;=$QC$35,PX7,0),IF(PZ7&gt;=$QC$35,QA7,0),IF(QX7&gt;=$RK$35,QY7,0),IF(RA7&gt;=$RK$35,RB7,0),IF(RE7&gt;=$RK$35,RF7,0),IF(RH7&gt;=$RK$35,RI7,0),IF(SF7&gt;=$SS$35,SG7,0),IF(SI7&gt;=$SS$35,SJ7,0),IF(SM7&gt;=$SS$35,SN7,0),IF(SP7&gt;=$SS$35,SQ7,0)),0)</f>
        <v>15.83</v>
      </c>
      <c r="S7" s="8" t="str">
        <f>IF(R7=0,"",IF(OR(R7=CP7,R7=CS7,R7=CW7),$BY$1,IF(OR(R7=BO7,R7=BR7,R7=BV7),$AX$1,IF(OR(R7=AN7,R7=AQ7,R7=AU7),$W$1,IF(OR(R7=SG7,R7=SJ7,R7=SN7,R7=SQ7),$RL$1,IF(OR(R7=QY7,R7=RB7,R7=RF7,R7=RI7),$QD$1,IF(OR(R7=PQ7,R7=PT7,R7=PX7,R7=QA7),$OV$1,IF(OR(R7=OI7,R7=OL7,R7=OP7,R7=OS7),$NN$1,IF(OR(R7=NA7,R7=ND7,R7=NH7,R7=NK7),$MF$1,IF(OR(R7=LS7,R7=LV7,R7=LZ7,R7=MC7),$KX$1,IF(OR(R7=KK7,R7=KN7,R7=KR7,R7=KU7),$JP$1,IF(OR(R7=JC7,R7=JF7,R7=JJ7,R7=JM7),$IH$1,IF(OR(R7=HU7,R7=HX7,R7=IB7,R7=IE7),$GZ$1,IF(OR(R7=GM7,R7=GP7,R7=GT7,R7=GW7),$FR$1,IF(OR(R7=FE7,R7=FH7,R7=FL7,R7=FO7),$EJ$1,IF(OR(R7=DW7,R7=DZ7,R7=ED7,R7=EG7),$DB$1,""))))))))))))))))</f>
        <v>2023 Pan Am Club Championships (May 14)</v>
      </c>
      <c r="T7" s="8">
        <f>IF(MAX(CZ7,DA7)&gt;0,MAX(CZ7,DA7),"")</f>
        <v>9.8800000000000026</v>
      </c>
      <c r="U7" s="11" t="str">
        <f>IF(T7="","",IF(T7=CZ7,"("&amp;CZ$2&amp;")",IF(T7=DA7,"("&amp;DA$2&amp;")")))</f>
        <v>(Optional)</v>
      </c>
      <c r="V7" s="8" t="str">
        <f>IF(T7="","",IF(T7=CZ7,IF(T7+IF(N7="",0,N7)=SK7,$RL$1,IF(T7+IF(N7="",0,N7)=RC7,$QD$1,IF(T7+IF(N7="",0,N7)=PU7,$OV$1,IF(T7+IF(N7="",0,N7)=OM7,$NN$1,IF(T7+IF(N7="",0,N7)=NE7,$MF$1,IF(T7+IF(N7="",0,N7)=LW7,$KX$1,IF(T7+IF(N7="",0,N7)=KO7,$JP$1,IF(T7+IF(N7="",0,N7)=JG7,$IH$1,IF(T7+IF(N7="",0,N7)=HY7,$GZ$1,IF(T7+IF(N7="",0,N7)=GQ7,$FR$1,IF(T7+IF(N7="",0,N7)=FI7,$EJ$1,IF(T7+IF(N7="",0,N7)=EA7,$DB$1,IF(T7+IF(N7="",0,N7)=SH7,$RL$1,IF(T7+IF(N7="",0,N7)=QZ7,$QD$1,IF(T7+IF(N7="",0,N7)=PR7,$OV$1,IF(T7+IF(N7="",0,N7)=OJ7,$NN$1,IF(T7+IF(N7="",0,N7)=NB7,$MF$1,IF(T7+IF(N7="",0,N7)=LT7,$KX$1,IF(T7+IF(N7="",0,N7)=KL7,$JP$1,IF(T7+IF(N7="",0,N7)=JD7,$IH$1,IF(T7+IF(N7="",0,N7)=HV7,$GZ$1,IF(T7+IF(N7="",0,N7)=GN7,$FR$1,IF(T7+IF(N7="",0,N7)=FF7,$EJ$1,IF(T7+IF(N7="",0,N7)=DX7,$DB$1,IF(T7+IF(L7="",0,L7)=SK7,$RL$1,IF(T7+IF(L7="",0,L7)=RC7,$QD$1,IF(T7+IF(L7="",0,L7)=PU7,$OV$1,IF(T7+IF(L7="",0,L7)=OM7,$NN$1,IF(T7+IF(L7="",0,L7)=NE7,$MF$1,IF(T7+IF(L7="",0,L7)=LW7,$KX$1,IF(T7+IF(L7="",0,L7)=KO7,$JP$1,IF(T7+IF(L7="",0,L7)=JG7,$IH$1,IF(T7+IF(L7="",0,L7)=HY7,$GZ$1,IF(T7+IF(L7="",0,L7)=GQ7,$FR$1,IF(T7+IF(L7="",0,L7)=FI7,$EJ$1,IF(T7+IF(L7="",0,L7)=EA7,$DB$1,IF(T7+IF(L7="",0,L7)=SH7,$RL$1,IF(T7+IF(L7="",0,L7)=QZ7,$QD$1,IF(T7+IF(L7="",0,L7)=PR7,$OV$1,IF(T7+IF(L7="",0,L7)=OJ7,$NN$1,IF(T7+IF(L7="",0,L7)=NB7,$MF$1,IF(T7+IF(L7="",0,L7)=LT7,$KX$1,IF(T7+IF(L7="",0,L7)=KL7,$JP$1,IF(T7+IF(L7="",0,L7)=JD7,$IH$1,IF(T7+IF(L7="",0,L7)=HV7,$GZ$1,IF(T7+IF(L7="",0,L7)=GN7,$FR$1,IF(T7+IF(L7="",0,L7)=FF7,$EJ$1,IF(T7+IF(L7="",0,L7)=DX7,$DB$1)))))))))))))))))))))))))))))))))))))))))))))))),IF(T7=DA7,IF(T7+IF(N7="",0,N7)=SR7,$RL$1,IF(T7+IF(N7="",0,N7)=RJ7,$QD$1,IF(T7+IF(N7="",0,N7)=QB7,$OV$1,IF(T7+IF(N7="",0,N7)=OT7,$NN$1,IF(T7+IF(N7="",0,N7)=NL7,$MF$1,IF(T7+IF(N7="",0,N7)=MD7,$KX$1,IF(T7+IF(N7="",0,N7)=KV7,$JP$1,IF(T7+IF(N7="",0,N7)=JN7,$IH$1,IF(T7+IF(N7="",0,N7)=IF7,$GZ$1,IF(T7+IF(N7="",0,N7)=GX7,$FR$1,IF(T7+IF(N7="",0,N7)=FP7,$EJ$1,IF(T7+IF(N7="",0,N7)=EH7,$DB$1,IF(T7+IF(N7="",0,N7)=SO7,$RL$1,IF(T7+IF(N7="",0,N7)=RG7,$QD$1,IF(T7+IF(N7="",0,N7)=PY7,$OV$1,IF(T7+IF(N7="",0,N7)=OQ7,$NN$1,IF(T7+IF(N7="",0,N7)=NI7,$MF$1,IF(T7+IF(N7="",0,N7)=MA7,$KX$1,IF(T7+IF(N7="",0,N7)=KS7,$JP$1,IF(T7+IF(N7="",0,N7)=JK7,$IH$1,IF(T7+IF(N7="",0,N7)=IC7,$GZ$1,IF(T7+IF(N7="",0,N7)=GU7,$FR$1,IF(T7+IF(N7="",0,N7)=FM7,$EJ$1,IF(T7+IF(N7="",0,N7)=EE7,$DB$1)))))))))))))))))))))))))))</f>
        <v>2023 Pan Am Club Championships (May 14)</v>
      </c>
      <c r="W7" s="22">
        <v>1.5</v>
      </c>
      <c r="X7" s="22">
        <v>1</v>
      </c>
      <c r="Y7" s="22">
        <v>2</v>
      </c>
      <c r="Z7" s="22">
        <v>1.81</v>
      </c>
      <c r="AA7" s="22">
        <v>0</v>
      </c>
      <c r="AB7" s="22">
        <v>5.8</v>
      </c>
      <c r="AC7" s="22">
        <v>3.8</v>
      </c>
      <c r="AD7" s="22">
        <v>5.5</v>
      </c>
      <c r="AE7" s="22">
        <v>7.01</v>
      </c>
      <c r="AF7" s="22">
        <v>0</v>
      </c>
      <c r="AG7" s="22">
        <v>0</v>
      </c>
      <c r="AH7" s="22">
        <v>0</v>
      </c>
      <c r="AI7" s="22">
        <v>0</v>
      </c>
      <c r="AJ7" s="22">
        <v>0</v>
      </c>
      <c r="AK7" s="22">
        <v>0</v>
      </c>
      <c r="AL7" s="27"/>
      <c r="AM7" s="38">
        <f>IF(Y7&gt;0,Y7,"")</f>
        <v>2</v>
      </c>
      <c r="AN7" s="38">
        <f>IF(Z7&gt;0,Z7,"")</f>
        <v>1.81</v>
      </c>
      <c r="AO7" s="40">
        <f>IF(SUM(W7:Z7)-AA7&gt;0,SUM(W7:Z7)-AA7,"")</f>
        <v>6.3100000000000005</v>
      </c>
      <c r="AP7" s="40">
        <f>IF(AD7&gt;0,AD7,"")</f>
        <v>5.5</v>
      </c>
      <c r="AQ7" s="40">
        <f>IF(AE7&gt;0,AE7,"")</f>
        <v>7.01</v>
      </c>
      <c r="AR7" s="40">
        <f>IF(SUM(AB7:AE7)-AF7&gt;0,SUM(AB7:AE7)-AF7,"")</f>
        <v>22.11</v>
      </c>
      <c r="AS7" s="40">
        <f>IF(AO7="","",MAX(AO7,AR7))</f>
        <v>22.11</v>
      </c>
      <c r="AT7" s="40" t="str">
        <f>IF(AI7&gt;0,AI7,"")</f>
        <v/>
      </c>
      <c r="AU7" s="40" t="str">
        <f>IF(AJ7&gt;0,AJ7,"")</f>
        <v/>
      </c>
      <c r="AV7" s="40" t="str">
        <f>IF(SUM(AG7:AJ7)-AK7&gt;0,SUM(AG7:AJ7)-AK7,"")</f>
        <v/>
      </c>
      <c r="AW7" s="40">
        <f>IF(SUM(AS7,AV7)&gt;0,SUM(AS7,AV7),"")</f>
        <v>22.11</v>
      </c>
      <c r="AX7" s="26">
        <v>12.2</v>
      </c>
      <c r="AY7" s="26">
        <v>8.1999999999999993</v>
      </c>
      <c r="AZ7" s="26">
        <v>10.7</v>
      </c>
      <c r="BA7" s="26">
        <v>12.55</v>
      </c>
      <c r="BB7" s="26">
        <v>0</v>
      </c>
      <c r="BC7" s="26">
        <v>16</v>
      </c>
      <c r="BD7" s="26">
        <v>9.5</v>
      </c>
      <c r="BE7" s="26">
        <v>13.4</v>
      </c>
      <c r="BF7" s="26">
        <v>15.97</v>
      </c>
      <c r="BG7" s="26">
        <v>0.1</v>
      </c>
      <c r="BH7" s="26">
        <v>14.7</v>
      </c>
      <c r="BI7" s="26">
        <v>8.9</v>
      </c>
      <c r="BJ7" s="26">
        <v>13.4</v>
      </c>
      <c r="BK7" s="26">
        <v>15.87</v>
      </c>
      <c r="BL7" s="26">
        <v>0.1</v>
      </c>
      <c r="BM7" s="28"/>
      <c r="BN7" s="39">
        <f>IF(AZ7&gt;0,AZ7,"")</f>
        <v>10.7</v>
      </c>
      <c r="BO7" s="39">
        <f>IF(BA7&gt;0,BA7,"")</f>
        <v>12.55</v>
      </c>
      <c r="BP7" s="11">
        <f>IF(SUM(AX7:BA7)-BB7&gt;0,SUM(AX7:BA7)-BB7,"")</f>
        <v>43.65</v>
      </c>
      <c r="BQ7" s="11">
        <f>IF(BE7&gt;0,BE7,"")</f>
        <v>13.4</v>
      </c>
      <c r="BR7" s="11">
        <f>IF(BF7&gt;0,BF7,"")</f>
        <v>15.97</v>
      </c>
      <c r="BS7" s="11">
        <f>IF(SUM(BC7:BF7)-BG7&gt;0,SUM(BC7:BF7)-BG7,"")</f>
        <v>54.769999999999996</v>
      </c>
      <c r="BT7" s="11">
        <f>IF(BP7="","",MAX(BP7,BS7))</f>
        <v>54.769999999999996</v>
      </c>
      <c r="BU7" s="11">
        <f>IF(BJ7&gt;0,BJ7,"")</f>
        <v>13.4</v>
      </c>
      <c r="BV7" s="11">
        <f>IF(BK7&gt;0,BK7,"")</f>
        <v>15.87</v>
      </c>
      <c r="BW7" s="11">
        <f>IF(SUM(BH7:BK7)-BL7&gt;0,SUM(BH7:BK7)-BL7,"")</f>
        <v>52.769999999999996</v>
      </c>
      <c r="BX7" s="11">
        <f>IF(SUM(BT7,BW7)&gt;0,SUM(BT7,BW7),"")</f>
        <v>107.53999999999999</v>
      </c>
      <c r="BY7" s="22">
        <v>6.85</v>
      </c>
      <c r="BZ7" s="22">
        <v>4.5999999999999996</v>
      </c>
      <c r="CA7" s="22">
        <v>6.35</v>
      </c>
      <c r="CB7" s="22">
        <v>7.1800000000000006</v>
      </c>
      <c r="CC7" s="22">
        <v>0</v>
      </c>
      <c r="CD7" s="22">
        <v>10.9</v>
      </c>
      <c r="CE7" s="22">
        <v>6.65</v>
      </c>
      <c r="CF7" s="22">
        <v>9.4499999999999993</v>
      </c>
      <c r="CG7" s="22">
        <v>11.49</v>
      </c>
      <c r="CH7" s="22">
        <v>0.05</v>
      </c>
      <c r="CI7" s="22">
        <v>7.35</v>
      </c>
      <c r="CJ7" s="22">
        <v>4.45</v>
      </c>
      <c r="CK7" s="22">
        <v>6.7</v>
      </c>
      <c r="CL7" s="22">
        <v>7.9349999999999996</v>
      </c>
      <c r="CM7" s="22">
        <v>0.05</v>
      </c>
      <c r="CN7" s="27" t="s">
        <v>46</v>
      </c>
      <c r="CO7" s="38">
        <f>IF(CA7&gt;0,CA7,"")</f>
        <v>6.35</v>
      </c>
      <c r="CP7" s="38">
        <f>IF(CB7&gt;0,CB7,"")</f>
        <v>7.1800000000000006</v>
      </c>
      <c r="CQ7" s="40">
        <f>IF(SUM(BY7:CB7)-CC7&gt;0,SUM(BY7:CB7)-CC7,"")</f>
        <v>24.979999999999997</v>
      </c>
      <c r="CR7" s="40">
        <f>IF(CF7&gt;0,CF7,"")</f>
        <v>9.4499999999999993</v>
      </c>
      <c r="CS7" s="40">
        <f>IF(CG7&gt;0,CG7,"")</f>
        <v>11.49</v>
      </c>
      <c r="CT7" s="40">
        <f>IF(SUM(CD7:CG7)-CH7&gt;0,SUM(CD7:CG7)-CH7,"")</f>
        <v>38.440000000000005</v>
      </c>
      <c r="CU7" s="40">
        <f>IF(CQ7="","",MAX(CQ7,CT7))</f>
        <v>38.440000000000005</v>
      </c>
      <c r="CV7" s="40">
        <f>IF(CK7&gt;0,CK7,"")</f>
        <v>6.7</v>
      </c>
      <c r="CW7" s="40">
        <f>IF(CL7&gt;0,CL7,"")</f>
        <v>7.9349999999999996</v>
      </c>
      <c r="CX7" s="40">
        <f>IF(SUM(CI7:CL7)-CM7&gt;0,SUM(CI7:CL7)-CM7,"")</f>
        <v>26.384999999999998</v>
      </c>
      <c r="CY7" s="40">
        <f>IF(SUM(CU7,CX7)&gt;0,SUM(CU7,CX7),"")</f>
        <v>64.825000000000003</v>
      </c>
      <c r="CZ7" s="50">
        <f>IF(MAX(DX7,EA7,FF7,FI7,GN7,GQ7,HV7,HY7,JD7,JG7,KL7,KO7,LT7,LW7,NB7,NE7,OJ7,OM7,PR7,PU7,QZ7,RC7,SH7,SK7)-MIN(IF(L7="",0,L7),IF(N7="",0,N7))&gt;0.001,MAX(DX7,EA7,FF7,FI7,GN7,GQ7,HV7,HY7,JD7,JG7,KL7,KO7,LT7,LW7,NB7,NE7,OJ7,OM7,PR7,PU7,QZ7,RC7,SH7,SK7)-MIN(IF(L7="",0,L7),IF(N7="",0,N7)),"")</f>
        <v>9.8800000000000026</v>
      </c>
      <c r="DA7" s="50">
        <f>IF(MAX(EE7,EH7,FM7,FP7,GU7,GX7,IC7,IF7,JK7,JN7,KS7,KV7,MA7,MD7,NI7,NL7,OQ7,OT7,PY7,QB7,RG7,RJ7,SO7,SR7)-IF(N7="",0,N7)&gt;0.001,MAX(EE7,EH7,FM7,FP7,GU7,GX7,IC7,IF7,JK7,JN7,KS7,KV7,MA7,MD7,NI7,NL7,OQ7,OT7,PY7,QB7,RG7,RJ7,SO7,SR7)-IF(N7="",0,N7),"")</f>
        <v>0.69000000000000483</v>
      </c>
      <c r="DB7" s="17"/>
      <c r="DC7" s="17"/>
      <c r="DD7" s="17"/>
      <c r="DE7" s="17"/>
      <c r="DF7" s="17"/>
      <c r="DG7" s="17">
        <v>1.4</v>
      </c>
      <c r="DH7" s="17">
        <v>0.8</v>
      </c>
      <c r="DI7" s="17">
        <v>2</v>
      </c>
      <c r="DJ7" s="17">
        <v>1.76</v>
      </c>
      <c r="DK7" s="17">
        <v>0.4</v>
      </c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40" t="str">
        <f>IF(DD7&gt;0,DD7,"")</f>
        <v/>
      </c>
      <c r="DW7" s="40" t="str">
        <f>IF(DE7&gt;0,DE7,"")</f>
        <v/>
      </c>
      <c r="DX7" s="40" t="str">
        <f>IF(SUM(DB7:DE7)-DF7&gt;0,SUM(DB7:DE7)-DF7,"")</f>
        <v/>
      </c>
      <c r="DY7" s="40">
        <f>IF(DI7&gt;0,DI7,"")</f>
        <v>2</v>
      </c>
      <c r="DZ7" s="40">
        <f>IF(DJ7&gt;0,DJ7,"")</f>
        <v>1.76</v>
      </c>
      <c r="EA7" s="40">
        <f>IF(SUM(DG7:DJ7)-DK7&gt;0,SUM(DG7:DJ7)-DK7,"")</f>
        <v>5.56</v>
      </c>
      <c r="EB7" s="40">
        <f>IF(MAX(DX7,EA7)&gt;0,MAX(DX7,EA7),"")</f>
        <v>5.56</v>
      </c>
      <c r="EC7" s="40" t="str">
        <f>IF(DN7&gt;0,DN7,"")</f>
        <v/>
      </c>
      <c r="ED7" s="40" t="str">
        <f>IF(DO7&gt;0,DO7,"")</f>
        <v/>
      </c>
      <c r="EE7" s="40" t="str">
        <f>IF(SUM(DL7:DO7)-DP7&gt;0,SUM(DL7:DO7)-DP7,"")</f>
        <v/>
      </c>
      <c r="EF7" s="40" t="str">
        <f>IF(DS7&gt;0,DS7,"")</f>
        <v/>
      </c>
      <c r="EG7" s="40" t="str">
        <f>IF(DT7&gt;0,DT7,"")</f>
        <v/>
      </c>
      <c r="EH7" s="40" t="str">
        <f>IF(SUM(DQ7:DT7)-DU7&gt;0,SUM(DQ7:DT7)-DU7,"")</f>
        <v/>
      </c>
      <c r="EI7" s="40">
        <f>IF(SUM(EB7,EH7)&gt;0,SUM(EB7,EH7),"")</f>
        <v>5.56</v>
      </c>
      <c r="EJ7" s="18">
        <v>13.3</v>
      </c>
      <c r="EK7" s="18">
        <v>9.4</v>
      </c>
      <c r="EL7" s="18">
        <v>12.3</v>
      </c>
      <c r="EM7" s="18">
        <v>15.58</v>
      </c>
      <c r="EN7" s="18">
        <v>0</v>
      </c>
      <c r="EO7" s="18">
        <v>14.7</v>
      </c>
      <c r="EP7" s="18">
        <v>9.1999999999999993</v>
      </c>
      <c r="EQ7" s="18">
        <v>13.8</v>
      </c>
      <c r="ER7" s="18">
        <v>15.83</v>
      </c>
      <c r="ES7" s="18">
        <v>0</v>
      </c>
      <c r="ET7" s="18"/>
      <c r="EU7" s="18"/>
      <c r="EV7" s="18"/>
      <c r="EW7" s="18"/>
      <c r="EX7" s="18"/>
      <c r="EY7" s="18">
        <v>15.1</v>
      </c>
      <c r="EZ7" s="18">
        <v>8.8000000000000007</v>
      </c>
      <c r="FA7" s="18">
        <v>13.8</v>
      </c>
      <c r="FB7" s="18">
        <v>15.76</v>
      </c>
      <c r="FC7" s="18">
        <v>0</v>
      </c>
      <c r="FD7" s="11">
        <f>IF(EL7&gt;0,EL7,"")</f>
        <v>12.3</v>
      </c>
      <c r="FE7" s="11">
        <f>IF(EM7&gt;0,EM7,"")</f>
        <v>15.58</v>
      </c>
      <c r="FF7" s="11">
        <f>IF(SUM(EJ7:EM7)-EN7&gt;0,SUM(EJ7:EM7)-EN7,"")</f>
        <v>50.58</v>
      </c>
      <c r="FG7" s="11">
        <f>IF(EQ7&gt;0,EQ7,"")</f>
        <v>13.8</v>
      </c>
      <c r="FH7" s="11">
        <f>IF(ER7&gt;0,ER7,"")</f>
        <v>15.83</v>
      </c>
      <c r="FI7" s="11">
        <f>IF(SUM(EO7:ER7)-ES7&gt;0,SUM(EO7:ER7)-ES7,"")</f>
        <v>53.53</v>
      </c>
      <c r="FJ7" s="11">
        <f>IF(MAX(FF7,FI7)&gt;0,MAX(FF7,FI7),"")</f>
        <v>53.53</v>
      </c>
      <c r="FK7" s="11" t="str">
        <f>IF(EV7&gt;0,EV7,"")</f>
        <v/>
      </c>
      <c r="FL7" s="11" t="str">
        <f>IF(EW7&gt;0,EW7,"")</f>
        <v/>
      </c>
      <c r="FM7" s="11" t="str">
        <f>IF(SUM(ET7:EW7)-EX7&gt;0,SUM(ET7:EW7)-EX7,"")</f>
        <v/>
      </c>
      <c r="FN7" s="11">
        <f>IF(FA7&gt;0,FA7,"")</f>
        <v>13.8</v>
      </c>
      <c r="FO7" s="11">
        <f>IF(FB7&gt;0,FB7,"")</f>
        <v>15.76</v>
      </c>
      <c r="FP7" s="11">
        <f>IF(SUM(EY7:FB7)-FC7&gt;0,SUM(EY7:FB7)-FC7,"")</f>
        <v>53.46</v>
      </c>
      <c r="FQ7" s="11">
        <f>IF(SUM(FJ7,FP7)&gt;0,SUM(FJ7,FP7),"")</f>
        <v>106.99000000000001</v>
      </c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40" t="str">
        <f>IF(FT7&gt;0,FT7,"")</f>
        <v/>
      </c>
      <c r="GM7" s="40" t="str">
        <f>IF(FU7&gt;0,FU7,"")</f>
        <v/>
      </c>
      <c r="GN7" s="40" t="str">
        <f>IF(SUM(FR7:FU7)-FV7&gt;0,SUM(FR7:FU7)-FV7,"")</f>
        <v/>
      </c>
      <c r="GO7" s="40" t="str">
        <f>IF(FY7&gt;0,FY7,"")</f>
        <v/>
      </c>
      <c r="GP7" s="40" t="str">
        <f>IF(FZ7&gt;0,FZ7,"")</f>
        <v/>
      </c>
      <c r="GQ7" s="40" t="str">
        <f>IF(SUM(FW7:FZ7)-GA7&gt;0,SUM(FW7:FZ7)-GA7,"")</f>
        <v/>
      </c>
      <c r="GR7" s="40" t="str">
        <f>IF(MAX(GN7,GQ7)&gt;0,MAX(GN7,GQ7),"")</f>
        <v/>
      </c>
      <c r="GS7" s="40" t="str">
        <f>IF(GD7&gt;0,GD7,"")</f>
        <v/>
      </c>
      <c r="GT7" s="40" t="str">
        <f>IF(GE7&gt;0,GE7,"")</f>
        <v/>
      </c>
      <c r="GU7" s="40" t="str">
        <f>IF(SUM(GB7:GE7)-GF7&gt;0,SUM(GB7:GE7)-GF7,"")</f>
        <v/>
      </c>
      <c r="GV7" s="40" t="str">
        <f>IF(GI7&gt;0,GI7,"")</f>
        <v/>
      </c>
      <c r="GW7" s="40" t="str">
        <f>IF(GJ7&gt;0,GJ7,"")</f>
        <v/>
      </c>
      <c r="GX7" s="40" t="str">
        <f>IF(SUM(GG7:GJ7)-GK7&gt;0,SUM(GG7:GJ7)-GK7,"")</f>
        <v/>
      </c>
      <c r="GY7" s="40" t="str">
        <f>IF(SUM(GR7,GX7)&gt;0,SUM(GR7,GX7),"")</f>
        <v/>
      </c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1" t="str">
        <f>IF(HB7&gt;0,HB7,"")</f>
        <v/>
      </c>
      <c r="HU7" s="11" t="str">
        <f>IF(HC7&gt;0,HC7,"")</f>
        <v/>
      </c>
      <c r="HV7" s="11" t="str">
        <f>IF(SUM(GZ7:HC7)-HD7&gt;0,SUM(GZ7:HC7)-HD7,"")</f>
        <v/>
      </c>
      <c r="HW7" s="11" t="str">
        <f>IF(HG7&gt;0,HG7,"")</f>
        <v/>
      </c>
      <c r="HX7" s="11" t="str">
        <f>IF(HH7&gt;0,HH7,"")</f>
        <v/>
      </c>
      <c r="HY7" s="11" t="str">
        <f>IF(SUM(HE7:HH7)-HI7&gt;0,SUM(HE7:HH7)-HI7,"")</f>
        <v/>
      </c>
      <c r="HZ7" s="11" t="str">
        <f>IF(MAX(HV7,HY7)&gt;0,MAX(HV7,HY7),"")</f>
        <v/>
      </c>
      <c r="IA7" s="11" t="str">
        <f>IF(HL7&gt;0,HL7,"")</f>
        <v/>
      </c>
      <c r="IB7" s="11" t="str">
        <f>IF(HM7&gt;0,HM7,"")</f>
        <v/>
      </c>
      <c r="IC7" s="11" t="str">
        <f>IF(SUM(HJ7:HM7)-HN7&gt;0,SUM(HJ7:HM7)-HN7,"")</f>
        <v/>
      </c>
      <c r="ID7" s="11" t="str">
        <f>IF(HQ7&gt;0,HQ7,"")</f>
        <v/>
      </c>
      <c r="IE7" s="11" t="str">
        <f>IF(HR7&gt;0,HR7,"")</f>
        <v/>
      </c>
      <c r="IF7" s="11" t="str">
        <f>IF(SUM(HO7:HR7)-HS7&gt;0,SUM(HO7:HR7)-HS7,"")</f>
        <v/>
      </c>
      <c r="IG7" s="11" t="str">
        <f>IF(SUM(HZ7,IF7)&gt;0,SUM(HZ7,IF7),"")</f>
        <v/>
      </c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40" t="str">
        <f>IF(IJ7&gt;0,IJ7,"")</f>
        <v/>
      </c>
      <c r="JC7" s="40" t="str">
        <f>IF(IK7&gt;0,IK7,"")</f>
        <v/>
      </c>
      <c r="JD7" s="40" t="str">
        <f>IF(SUM(IH7:IK7)-IL7&gt;0,SUM(IH7:IK7)-IL7,"")</f>
        <v/>
      </c>
      <c r="JE7" s="40" t="str">
        <f>IF(IO7&gt;0,IO7,"")</f>
        <v/>
      </c>
      <c r="JF7" s="40" t="str">
        <f>IF(IP7&gt;0,IP7,"")</f>
        <v/>
      </c>
      <c r="JG7" s="40" t="str">
        <f>IF(SUM(IM7:IP7)-IQ7&gt;0,SUM(IM7:IP7)-IQ7,"")</f>
        <v/>
      </c>
      <c r="JH7" s="40" t="str">
        <f>IF(MAX(JD7,JG7)&gt;0,MAX(JD7,JG7),"")</f>
        <v/>
      </c>
      <c r="JI7" s="40" t="str">
        <f>IF(IT7&gt;0,IT7,"")</f>
        <v/>
      </c>
      <c r="JJ7" s="40" t="str">
        <f>IF(IU7&gt;0,IU7,"")</f>
        <v/>
      </c>
      <c r="JK7" s="40" t="str">
        <f>IF(SUM(IR7:IU7)-IV7&gt;0,SUM(IR7:IU7)-IV7,"")</f>
        <v/>
      </c>
      <c r="JL7" s="40" t="str">
        <f>IF(IY7&gt;0,IY7,"")</f>
        <v/>
      </c>
      <c r="JM7" s="40" t="str">
        <f>IF(IZ7&gt;0,IZ7,"")</f>
        <v/>
      </c>
      <c r="JN7" s="40" t="str">
        <f>IF(SUM(IW7:IZ7)-JA7&gt;0,SUM(IW7:IZ7)-JA7,"")</f>
        <v/>
      </c>
      <c r="JO7" s="40" t="str">
        <f>IF(SUM(JH7,JN7)&gt;0,SUM(JH7,JN7),"")</f>
        <v/>
      </c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1" t="str">
        <f>IF(JR7&gt;0,JR7,"")</f>
        <v/>
      </c>
      <c r="KK7" s="11" t="str">
        <f>IF(JS7&gt;0,JS7,"")</f>
        <v/>
      </c>
      <c r="KL7" s="11" t="str">
        <f>IF(SUM(JP7:JS7)-JT7&gt;0,SUM(JP7:JS7)-JT7,"")</f>
        <v/>
      </c>
      <c r="KM7" s="11" t="str">
        <f>IF(JW7&gt;0,JW7,"")</f>
        <v/>
      </c>
      <c r="KN7" s="11" t="str">
        <f>IF(JX7&gt;0,JX7,"")</f>
        <v/>
      </c>
      <c r="KO7" s="11" t="str">
        <f>IF(SUM(JU7:JX7)-JY7&gt;0,SUM(JU7:JX7)-JY7,"")</f>
        <v/>
      </c>
      <c r="KP7" s="11" t="str">
        <f>IF(MAX(KL7,KO7)&gt;0,MAX(KL7,KO7),"")</f>
        <v/>
      </c>
      <c r="KQ7" s="11" t="str">
        <f>IF(KB7&gt;0,KB7,"")</f>
        <v/>
      </c>
      <c r="KR7" s="11" t="str">
        <f>IF(KC7&gt;0,KC7,"")</f>
        <v/>
      </c>
      <c r="KS7" s="11" t="str">
        <f>IF(SUM(JZ7:KC7)-KD7&gt;0,SUM(JZ7:KC7)-KD7,"")</f>
        <v/>
      </c>
      <c r="KT7" s="11" t="str">
        <f>IF(KG7&gt;0,KG7,"")</f>
        <v/>
      </c>
      <c r="KU7" s="11" t="str">
        <f>IF(KH7&gt;0,KH7,"")</f>
        <v/>
      </c>
      <c r="KV7" s="11" t="str">
        <f>IF(SUM(KE7:KH7)-KI7&gt;0,SUM(KE7:KH7)-KI7,"")</f>
        <v/>
      </c>
      <c r="KW7" s="11" t="str">
        <f>IF(SUM(KP7,KV7)&gt;0,SUM(KP7,KV7),"")</f>
        <v/>
      </c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40" t="str">
        <f>IF(KZ7&gt;0,KZ7,"")</f>
        <v/>
      </c>
      <c r="LS7" s="40" t="str">
        <f>IF(LA7&gt;0,LA7,"")</f>
        <v/>
      </c>
      <c r="LT7" s="40" t="str">
        <f>IF(SUM(KX7:LA7)-LB7&gt;0,SUM(KX7:LA7)-LB7,"")</f>
        <v/>
      </c>
      <c r="LU7" s="40" t="str">
        <f>IF(LE7&gt;0,LE7,"")</f>
        <v/>
      </c>
      <c r="LV7" s="40" t="str">
        <f>IF(LF7&gt;0,LF7,"")</f>
        <v/>
      </c>
      <c r="LW7" s="40" t="str">
        <f>IF(SUM(LC7:LF7)-LG7&gt;0,SUM(LC7:LF7)-LG7,"")</f>
        <v/>
      </c>
      <c r="LX7" s="40" t="str">
        <f>IF(MAX(LT7,LW7)&gt;0,MAX(LT7,LW7),"")</f>
        <v/>
      </c>
      <c r="LY7" s="40" t="str">
        <f>IF(LJ7&gt;0,LJ7,"")</f>
        <v/>
      </c>
      <c r="LZ7" s="40" t="str">
        <f>IF(LK7&gt;0,LK7,"")</f>
        <v/>
      </c>
      <c r="MA7" s="40" t="str">
        <f>IF(SUM(LH7:LK7)-LL7&gt;0,SUM(LH7:LK7)-LL7,"")</f>
        <v/>
      </c>
      <c r="MB7" s="40" t="str">
        <f>IF(LO7&gt;0,LO7,"")</f>
        <v/>
      </c>
      <c r="MC7" s="40" t="str">
        <f>IF(LP7&gt;0,LP7,"")</f>
        <v/>
      </c>
      <c r="MD7" s="40" t="str">
        <f>IF(SUM(LM7:LP7)-LQ7&gt;0,SUM(LM7:LP7)-LQ7,"")</f>
        <v/>
      </c>
      <c r="ME7" s="40" t="str">
        <f>IF(SUM(LX7,MD7)&gt;0,SUM(LX7,MD7),"")</f>
        <v/>
      </c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1" t="str">
        <f>IF(MH7&gt;0,MH7,"")</f>
        <v/>
      </c>
      <c r="NA7" s="11" t="str">
        <f>IF(MI7&gt;0,MI7,"")</f>
        <v/>
      </c>
      <c r="NB7" s="11" t="str">
        <f>IF(SUM(MF7:MI7)-MJ7&gt;0,SUM(MF7:MI7)-MJ7,"")</f>
        <v/>
      </c>
      <c r="NC7" s="11" t="str">
        <f>IF(MM7&gt;0,MM7,"")</f>
        <v/>
      </c>
      <c r="ND7" s="11" t="str">
        <f>IF(MN7&gt;0,MN7,"")</f>
        <v/>
      </c>
      <c r="NE7" s="11" t="str">
        <f>IF(SUM(MK7:MN7)-MO7&gt;0,SUM(MK7:MN7)-MO7,"")</f>
        <v/>
      </c>
      <c r="NF7" s="11" t="str">
        <f>IF(MAX(NB7,NE7)&gt;0,MAX(NB7,NE7),"")</f>
        <v/>
      </c>
      <c r="NG7" s="11" t="str">
        <f>IF(MR7&gt;0,MR7,"")</f>
        <v/>
      </c>
      <c r="NH7" s="11" t="str">
        <f>IF(MS7&gt;0,MS7,"")</f>
        <v/>
      </c>
      <c r="NI7" s="11" t="str">
        <f>IF(SUM(MP7:MS7)-MT7&gt;0,SUM(MP7:MS7)-MT7,"")</f>
        <v/>
      </c>
      <c r="NJ7" s="11" t="str">
        <f>IF(MW7&gt;0,MW7,"")</f>
        <v/>
      </c>
      <c r="NK7" s="11" t="str">
        <f>IF(MX7&gt;0,MX7,"")</f>
        <v/>
      </c>
      <c r="NL7" s="11" t="str">
        <f>IF(SUM(MU7:MX7)-MY7&gt;0,SUM(MU7:MX7)-MY7,"")</f>
        <v/>
      </c>
      <c r="NM7" s="11" t="str">
        <f>IF(SUM(NF7,NL7)&gt;0,SUM(NF7,NL7),"")</f>
        <v/>
      </c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40" t="str">
        <f>IF(NP7&gt;0,NP7,"")</f>
        <v/>
      </c>
      <c r="OI7" s="40" t="str">
        <f>IF(NQ7&gt;0,NQ7,"")</f>
        <v/>
      </c>
      <c r="OJ7" s="40" t="str">
        <f>IF(SUM(NN7:NQ7)-NR7&gt;0,SUM(NN7:NQ7)-NR7,"")</f>
        <v/>
      </c>
      <c r="OK7" s="40" t="str">
        <f>IF(NU7&gt;0,NU7,"")</f>
        <v/>
      </c>
      <c r="OL7" s="40" t="str">
        <f>IF(NV7&gt;0,NV7,"")</f>
        <v/>
      </c>
      <c r="OM7" s="40" t="str">
        <f>IF(SUM(NS7:NV7)-NW7&gt;0,SUM(NS7:NV7)-NW7,"")</f>
        <v/>
      </c>
      <c r="ON7" s="40" t="str">
        <f>IF(MAX(OJ7,OM7)&gt;0,MAX(OJ7,OM7),"")</f>
        <v/>
      </c>
      <c r="OO7" s="40" t="str">
        <f>IF(NZ7&gt;0,NZ7,"")</f>
        <v/>
      </c>
      <c r="OP7" s="40" t="str">
        <f>IF(OA7&gt;0,OA7,"")</f>
        <v/>
      </c>
      <c r="OQ7" s="40" t="str">
        <f>IF(SUM(NX7:OA7)-OB7&gt;0,SUM(NX7:OA7)-OB7,"")</f>
        <v/>
      </c>
      <c r="OR7" s="40" t="str">
        <f>IF(OE7&gt;0,OE7,"")</f>
        <v/>
      </c>
      <c r="OS7" s="40" t="str">
        <f>IF(OF7&gt;0,OF7,"")</f>
        <v/>
      </c>
      <c r="OT7" s="40" t="str">
        <f>IF(SUM(OC7:OF7)-OG7&gt;0,SUM(OC7:OF7)-OG7,"")</f>
        <v/>
      </c>
      <c r="OU7" s="40" t="str">
        <f>IF(SUM(ON7,OT7)&gt;0,SUM(ON7,OT7),"")</f>
        <v/>
      </c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1" t="str">
        <f>IF(OX7&gt;0,OX7,"")</f>
        <v/>
      </c>
      <c r="PQ7" s="11" t="str">
        <f>IF(OY7&gt;0,OY7,"")</f>
        <v/>
      </c>
      <c r="PR7" s="11" t="str">
        <f>IF(SUM(OV7:OY7)-OZ7&gt;0,SUM(OV7:OY7)-OZ7,"")</f>
        <v/>
      </c>
      <c r="PS7" s="11" t="str">
        <f>IF(PC7&gt;0,PC7,"")</f>
        <v/>
      </c>
      <c r="PT7" s="11" t="str">
        <f>IF(PD7&gt;0,PD7,"")</f>
        <v/>
      </c>
      <c r="PU7" s="11" t="str">
        <f>IF(SUM(PA7:PD7)-PE7&gt;0,SUM(PA7:PD7)-PE7,"")</f>
        <v/>
      </c>
      <c r="PV7" s="11" t="str">
        <f>IF(MAX(PR7,PU7)&gt;0,MAX(PR7,PU7),"")</f>
        <v/>
      </c>
      <c r="PW7" s="11" t="str">
        <f>IF(PH7&gt;0,PH7,"")</f>
        <v/>
      </c>
      <c r="PX7" s="11" t="str">
        <f>IF(PI7&gt;0,PI7,"")</f>
        <v/>
      </c>
      <c r="PY7" s="11" t="str">
        <f>IF(SUM(PF7:PI7)-PJ7&gt;0,SUM(PF7:PI7)-PJ7,"")</f>
        <v/>
      </c>
      <c r="PZ7" s="11" t="str">
        <f>IF(PM7&gt;0,PM7,"")</f>
        <v/>
      </c>
      <c r="QA7" s="11" t="str">
        <f>IF(PN7&gt;0,PN7,"")</f>
        <v/>
      </c>
      <c r="QB7" s="11" t="str">
        <f>IF(SUM(PK7:PN7)-PO7&gt;0,SUM(PK7:PN7)-PO7,"")</f>
        <v/>
      </c>
      <c r="QC7" s="11" t="str">
        <f>IF(SUM(PV7,QB7)&gt;0,SUM(PV7,QB7),"")</f>
        <v/>
      </c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40" t="str">
        <f>IF(QF7&gt;0,QF7,"")</f>
        <v/>
      </c>
      <c r="QY7" s="40" t="str">
        <f>IF(QG7&gt;0,QG7,"")</f>
        <v/>
      </c>
      <c r="QZ7" s="40" t="str">
        <f>IF(SUM(QD7:QG7)-QH7&gt;0,SUM(QD7:QG7)-QH7,"")</f>
        <v/>
      </c>
      <c r="RA7" s="40" t="str">
        <f>IF(QK7&gt;0,QK7,"")</f>
        <v/>
      </c>
      <c r="RB7" s="40" t="str">
        <f>IF(QL7&gt;0,QL7,"")</f>
        <v/>
      </c>
      <c r="RC7" s="40" t="str">
        <f>IF(SUM(QI7:QL7)-QM7&gt;0,SUM(QI7:QL7)-QM7,"")</f>
        <v/>
      </c>
      <c r="RD7" s="40" t="str">
        <f>IF(MAX(QZ7,RC7)&gt;0,MAX(QZ7,RC7),"")</f>
        <v/>
      </c>
      <c r="RE7" s="40" t="str">
        <f>IF(QP7&gt;0,QP7,"")</f>
        <v/>
      </c>
      <c r="RF7" s="40" t="str">
        <f>IF(QQ7&gt;0,QQ7,"")</f>
        <v/>
      </c>
      <c r="RG7" s="40" t="str">
        <f>IF(SUM(QN7:QQ7)-QR7&gt;0,SUM(QN7:QQ7)-QR7,"")</f>
        <v/>
      </c>
      <c r="RH7" s="40" t="str">
        <f>IF(QU7&gt;0,QU7,"")</f>
        <v/>
      </c>
      <c r="RI7" s="40" t="str">
        <f>IF(QV7&gt;0,QV7,"")</f>
        <v/>
      </c>
      <c r="RJ7" s="40" t="str">
        <f>IF(SUM(QS7:QV7)-QW7&gt;0,SUM(QS7:QV7)-QW7,"")</f>
        <v/>
      </c>
      <c r="RK7" s="40" t="str">
        <f>IF(SUM(RD7,RJ7)&gt;0,SUM(RD7,RJ7),"")</f>
        <v/>
      </c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1" t="str">
        <f>IF(RN7&gt;0,RN7,"")</f>
        <v/>
      </c>
      <c r="SG7" s="11" t="str">
        <f>IF(RO7&gt;0,RO7,"")</f>
        <v/>
      </c>
      <c r="SH7" s="11" t="str">
        <f>IF(SUM(RL7:RO7)-RP7&gt;0,SUM(RL7:RO7)-RP7,"")</f>
        <v/>
      </c>
      <c r="SI7" s="11" t="str">
        <f>IF(RS7&gt;0,RS7,"")</f>
        <v/>
      </c>
      <c r="SJ7" s="11" t="str">
        <f>IF(RT7&gt;0,RT7,"")</f>
        <v/>
      </c>
      <c r="SK7" s="11" t="str">
        <f>IF(SUM(RQ7:RT7)-RU7&gt;0,SUM(RQ7:RT7)-RU7,"")</f>
        <v/>
      </c>
      <c r="SL7" s="11" t="str">
        <f>IF(MAX(SH7,SK7)&gt;0,MAX(SH7,SK7),"")</f>
        <v/>
      </c>
      <c r="SM7" s="11" t="str">
        <f>IF(RX7&gt;0,RX7,"")</f>
        <v/>
      </c>
      <c r="SN7" s="11" t="str">
        <f>IF(RY7&gt;0,RY7,"")</f>
        <v/>
      </c>
      <c r="SO7" s="11" t="str">
        <f>IF(SUM(RV7:RY7)-RZ7&gt;0,SUM(RV7:RY7)-RZ7,"")</f>
        <v/>
      </c>
      <c r="SP7" s="11" t="str">
        <f>IF(SC7&gt;0,SC7,"")</f>
        <v/>
      </c>
      <c r="SQ7" s="11" t="str">
        <f>IF(SD7&gt;0,SD7,"")</f>
        <v/>
      </c>
      <c r="SR7" s="11" t="str">
        <f>IF(SUM(SA7:SD7)-SE7&gt;0,SUM(SA7:SD7)-SE7,"")</f>
        <v/>
      </c>
      <c r="SS7" s="11" t="str">
        <f>IF(SUM(SL7,SR7)&gt;0,SUM(SL7,SR7),"")</f>
        <v/>
      </c>
      <c r="ST7" s="22">
        <f>IF($CN7="P",BY7,(BY7+AX7)/2)</f>
        <v>6.85</v>
      </c>
      <c r="SU7" s="22">
        <f>IF($CN7="P",BZ7,(BZ7+AY7)/2)</f>
        <v>4.5999999999999996</v>
      </c>
      <c r="SV7" s="22">
        <f>IF($CN7="P",CA7,(CA7+AZ7)/2)</f>
        <v>6.35</v>
      </c>
      <c r="SW7" s="22">
        <f>IF($CN7="P",CB7,(CB7+BA7)/2)</f>
        <v>7.1800000000000006</v>
      </c>
      <c r="SX7" s="22">
        <f>IF($CN7="P",CC7,(CC7+BB7)/2)</f>
        <v>0</v>
      </c>
      <c r="SY7" s="22">
        <f>IF($CN7="P",CD7,(CD7+BC7)/2)</f>
        <v>10.9</v>
      </c>
      <c r="SZ7" s="22">
        <f>IF($CN7="P",CE7,(CE7+BD7)/2)</f>
        <v>6.65</v>
      </c>
      <c r="TA7" s="22">
        <f>IF($CN7="P",CF7,(CF7+BE7)/2)</f>
        <v>9.4499999999999993</v>
      </c>
      <c r="TB7" s="22">
        <f>IF($CN7="P",CG7,(CG7+BF7)/2)</f>
        <v>11.49</v>
      </c>
      <c r="TC7" s="22">
        <f>IF($CN7="P",CH7,(CH7+BG7)/2)</f>
        <v>0.05</v>
      </c>
      <c r="TD7" s="22">
        <f>IF($CN7="P",CI7,(CI7+BH7)/2)</f>
        <v>7.35</v>
      </c>
      <c r="TE7" s="22">
        <f>IF($CN7="P",CJ7,(CJ7+BI7)/2)</f>
        <v>4.45</v>
      </c>
      <c r="TF7" s="22">
        <f>IF($CN7="P",CK7,(CK7+BJ7)/2)</f>
        <v>6.7</v>
      </c>
      <c r="TG7" s="22">
        <f>IF($CN7="P",CL7,(CL7+BK7)/2)</f>
        <v>7.9349999999999996</v>
      </c>
      <c r="TH7" s="22">
        <f>IF($CN7="P",CM7,(CM7+BL7)/2)</f>
        <v>0.05</v>
      </c>
      <c r="TI7" s="27" t="s">
        <v>46</v>
      </c>
      <c r="TJ7" s="40">
        <f>IF(SV7&gt;0,SV7,"")</f>
        <v>6.35</v>
      </c>
      <c r="TK7" s="40">
        <f>IF(SW7&gt;0,SW7,"")</f>
        <v>7.1800000000000006</v>
      </c>
      <c r="TL7" s="40">
        <f>IF(SUM(ST7:SW7)-SX7&gt;0,SUM(ST7:SW7)-SX7,"")</f>
        <v>24.979999999999997</v>
      </c>
      <c r="TM7" s="40">
        <f>IF(TA7&gt;0,TA7,"")</f>
        <v>9.4499999999999993</v>
      </c>
      <c r="TN7" s="40">
        <f>IF(TB7&gt;0,TB7,"")</f>
        <v>11.49</v>
      </c>
      <c r="TO7" s="40">
        <f>IF(SUM(SY7:TB7)-TC7&gt;0,SUM(SY7:TB7)-TC7,"")</f>
        <v>38.440000000000005</v>
      </c>
      <c r="TP7" s="40">
        <f>IF(MAX(TL7,TO7)&gt;0,MAX(TL7,TO7),"")</f>
        <v>38.440000000000005</v>
      </c>
      <c r="TQ7" s="40">
        <f>IF(TF7&gt;0,TF7,"")</f>
        <v>6.7</v>
      </c>
      <c r="TR7" s="40">
        <f>IF(TG7&gt;0,TG7,"")</f>
        <v>7.9349999999999996</v>
      </c>
      <c r="TS7" s="40">
        <f>IF(SUM(TD7:TG7)-TH7&gt;0,SUM(TD7:TG7)-TH7,"")</f>
        <v>26.384999999999998</v>
      </c>
      <c r="TT7" s="40">
        <f>IF(SUM(TP7,TS7)&gt;0,SUM(TP7,TS7),"")</f>
        <v>64.825000000000003</v>
      </c>
    </row>
    <row r="8" spans="1:540" x14ac:dyDescent="0.2">
      <c r="A8" s="4" cm="1">
        <f t="array" ref="A8">IF(AND(H8&lt;&gt;"",H8&lt;&gt;"No DD"),SUMPRODUCT((H$4:H$33&lt;&gt;"")*(H$4:H$33&lt;&gt;"No DD")*(E$4:E$33&gt;E8))+1,IF(H8="No DD",SUMPRODUCT((H$4:H$33="No DD")*(E$4:E$33&gt;E8))+1+SUMPRODUCT((H$4:H$33&lt;&gt;"")*(H$4:H$33&lt;&gt;"No DD")),""))</f>
        <v>5</v>
      </c>
      <c r="B8" s="5" t="s">
        <v>131</v>
      </c>
      <c r="C8" s="4" t="s">
        <v>3</v>
      </c>
      <c r="D8" s="4">
        <v>2002</v>
      </c>
      <c r="E8" s="9">
        <f>SUM(J8:T8)+SUM(J8:R8)*0.0000001+SUM(J8)*0.0000000000001</f>
        <v>189.9300189930054</v>
      </c>
      <c r="F8" s="3" t="str">
        <f>IF(OR(AND(AM8&gt;=AW$35,AM8&lt;&gt;"",AO8&gt;=AW$39,AO8&lt;&gt;"",AL8=""),AND(AP8&gt;=AW$35,AP8&lt;&gt;"",AR8&gt;=AW$39,AR8&lt;&gt;"",AL8=""),AND(AT8&gt;=AW$35,AT8&lt;&gt;"",AV8&gt;=AW$39,AV8&lt;&gt;"",AL8=""),AND(BN8&gt;=BX$35,BN8&lt;&gt;"",BP8&gt;=BX$39,BP8&lt;&gt;"",BM8=""),AND(BQ8&gt;=BX$35,BQ8&lt;&gt;"",BS8&gt;=BX$39,BS8&lt;&gt;"",BM8=""),AND(BU8&gt;=BX$35,BU8&lt;&gt;"",BW8&gt;=BX$39,BW8&lt;&gt;"",BM8=""),AND(CO8&gt;=CY$35,CO8&lt;&gt;"",CQ8&gt;=CY$39,CQ8&lt;&gt;"",CN8=""),AND(CR8&gt;=CY$35,CR8&lt;&gt;"",CT8&gt;=CY$39,CT8&lt;&gt;"",CN8=""),AND(CV8&gt;=CY$35,CV8&lt;&gt;"",CX8&gt;=CY$39,CX8&lt;&gt;"",CN8=""),AND(DV8&gt;=EI$35,DV8&lt;&gt;"",DX8&gt;=EI$39,DX8&lt;&gt;""),AND(DY8&gt;=EI$35,DY8&lt;&gt;"",EA8&gt;=EI$39,EA8&lt;&gt;""),AND(EC8&gt;=EI$35,EC8&lt;&gt;"",EE8&gt;=EI$39,EE8&lt;&gt;""),AND(EF8&gt;=EI$35,EF8&lt;&gt;"",EH8&gt;=EI$39,EH8&lt;&gt;""),AND(FD8&gt;=FQ$35,FD8&lt;&gt;"",FF8&gt;=FQ$39,FF8&lt;&gt;""),AND(FG8&gt;=FQ$35,FG8&lt;&gt;"",FI8&gt;=FQ$39,FI8&lt;&gt;""),AND(FK8&gt;=FQ$35,FK8&lt;&gt;"",FM8&gt;=FQ$39,FM8&lt;&gt;""),AND(FN8&gt;=FQ$35,FN8&lt;&gt;"",FP8&gt;=FQ$39,FP8&lt;&gt;""),AND(GL8&gt;=GY$35,GL8&lt;&gt;"",GN8&gt;=GY$39,GN8&lt;&gt;""),AND(GO8&gt;=GY$35,GO8&lt;&gt;"",GQ8&gt;=GY$39,GQ8&lt;&gt;""),AND(GS8&gt;=GY$35,GS8&lt;&gt;"",GU8&gt;=GY$39,GU8&lt;&gt;""),AND(GV8&gt;=GY$35,GV8&lt;&gt;"",GX8&gt;=GY$39,GX8&lt;&gt;""),AND(HT8&gt;=IG$35,HT8&lt;&gt;"",HV8&gt;=IG$39,HV8&lt;&gt;""),AND(HW8&gt;=IG$35,HW8&lt;&gt;"",HY8&gt;=IG$39,HY8&lt;&gt;""),AND(IA8&gt;=IG$35,IA8&lt;&gt;"",IC8&gt;=IG$39,IC8&lt;&gt;""),AND(ID8&gt;=IG$35,ID8&lt;&gt;"",IF8&gt;=IG$39,IF8&lt;&gt;""),AND(JB8&gt;=JO$35,JB8&lt;&gt;"",JD8&gt;=JO$39,JD8&lt;&gt;""),AND(JE8&gt;=JO$35,JE8&lt;&gt;"",JG8&gt;=JO$39,JG8&lt;&gt;""),AND(JI8&gt;=JO$35,JI8&lt;&gt;"",JK8&gt;=JO$39,JK8&lt;&gt;""),AND(JL8&gt;=JO$35,JL8&lt;&gt;"",JN8&gt;=JO$39,JN8&lt;&gt;""),AND(KJ8&gt;=KW$35,KJ8&lt;&gt;"",KL8&gt;=KW$39,KL8&lt;&gt;""),AND(KM8&gt;=KW$35,KM8&lt;&gt;"",KO8&gt;=KW$39,KO8&lt;&gt;""),AND(KQ8&gt;=KW$35,KQ8&lt;&gt;"",KS8&gt;=KW$39,KS8&lt;&gt;""),AND(KT8&gt;=KW$35,KT8&lt;&gt;"",KV8&gt;=KW$39,KV8&lt;&gt;""),AND(LR8&gt;=ME$35,LR8&lt;&gt;"",LT8&gt;=ME$39,LT8&lt;&gt;""),AND(LU8&gt;=ME$35,LU8&lt;&gt;"",LW8&gt;=ME$39,LW8&lt;&gt;""),AND(LY8&gt;=ME$35,LY8&lt;&gt;"",MA8&gt;=ME$39,MA8&lt;&gt;""),AND(MB8&gt;=ME$35,MB8&lt;&gt;"",MD8&gt;=ME$39,MD8&lt;&gt;""),AND(MZ8&gt;=NM$35,MZ8&lt;&gt;"",NB8&gt;=NM$39,NB8&lt;&gt;""),AND(NC8&gt;=NM$35,NC8&lt;&gt;"",NE8&gt;=NM$39,NE8&lt;&gt;""),AND(NG8&gt;=NM$35,NG8&lt;&gt;"",NI8&gt;=NM$39,NI8&lt;&gt;""),AND(NJ8&gt;=NM$35,NJ8&lt;&gt;"",NL8&gt;=NM$39,NL8&lt;&gt;""),AND(OH8&gt;=OU$35,OH8&lt;&gt;"",OJ8&gt;=OU$39,OJ8&lt;&gt;""),AND(OK8&gt;=OU$35,OK8&lt;&gt;"",OM8&gt;=OU$39,OM8&lt;&gt;""),AND(OO8&gt;=OU$35,OO8&lt;&gt;"",OQ8&gt;=OU$39,OQ8&lt;&gt;""),AND(OR8&gt;=OU$35,OR8&lt;&gt;"",OT8&gt;=OU$39,OT8&lt;&gt;""),AND(PP8&gt;=QC$35,PP8&lt;&gt;"",PR8&gt;=QC$39,PR8&lt;&gt;""),AND(PS8&gt;=QC$35,PS8&lt;&gt;"",PU8&gt;=QC$39,PU8&lt;&gt;""),AND(PW8&gt;=QC$35,PW8&lt;&gt;"",PY8&gt;=QC$39,PY8&lt;&gt;""),AND(PZ8&gt;=QC$35,PZ8&lt;&gt;"",QB8&gt;=QC$39,QB8&lt;&gt;""),AND(QX8&gt;=RK$35,QX8&lt;&gt;"",QZ8&gt;=RK$39,QZ8&lt;&gt;""),AND(RA8&gt;=RK$35,RA8&lt;&gt;"",RC8&gt;=RK$39,RC8&lt;&gt;""),AND(RE8&gt;=RK$35,RE8&lt;&gt;"",RG8&gt;=RK$39,RG8&lt;&gt;""),AND(RH8&gt;=RK$35,RH8&lt;&gt;"",RJ8&gt;=RK$39,RJ8&lt;&gt;""),AND(SF8&gt;=SS$35,SF8&lt;&gt;"",SH8&gt;=SS$39,SH8&lt;&gt;""),AND(SI8&gt;=SS$35,SI8&lt;&gt;"",SK8&gt;=SS$39,SK8&lt;&gt;""),AND(SM8&gt;=SS$35,SM8&lt;&gt;"",SO8&gt;=SS$39,SO8&lt;&gt;""),AND(SP8&gt;=SS$35,SP8&lt;&gt;"",SR8&gt;=SS$39,SR8&lt;&gt;"")),"P","")</f>
        <v>P</v>
      </c>
      <c r="G8" s="3" t="str">
        <f>IF(OR(AND(AO8&gt;=AW$39,AO8&lt;&gt;"",AL8=""),AND(AR8&gt;=AW$39,AR8&lt;&gt;"",AL8=""),AND(AV8&gt;=AW$39,AV8&lt;&gt;"",AL8=""),AND(BP8&gt;=BX$39,BP8&lt;&gt;"",BM8=""),AND(BS8&gt;=BX$39,BS8&lt;&gt;"",BM8=""),AND(BW8&gt;=BX$39,BW8&lt;&gt;"",BM8=""),AND(CQ8&gt;=CY$39,CQ8&lt;&gt;"",CN8=""),AND(CT8&gt;=CY$39,CT8&lt;&gt;"",CN8=""),AND(CX8&gt;=CY$39,CX8&lt;&gt;"",CN8=""),AND(DX8&gt;=EI$39,DX8&lt;&gt;""),AND(EA8&gt;=EI$39,EA8&lt;&gt;""),AND(EE8&gt;=EI$39,EE8&lt;&gt;""),AND(EH8&gt;=EI$39,EH8&lt;&gt;""),AND(FF8&gt;=FQ$39,FF8&lt;&gt;""),AND(FI8&gt;=FQ$39,FI8&lt;&gt;""),AND(FM8&gt;=FQ$39,FM8&lt;&gt;""),AND(FP8&gt;=FQ$39,FP8&lt;&gt;""),AND(GN8&gt;=GY$39,GN8&lt;&gt;""),AND(GQ8&gt;=GY$39,GQ8&lt;&gt;""),AND(GU8&gt;=GY$39,GU8&lt;&gt;""),AND(GX8&gt;=GY$39,GX8&lt;&gt;""),AND(HV8&gt;=IG$39,HV8&lt;&gt;""),AND(HY8&gt;=IG$39,HY8&lt;&gt;""),AND(IC8&gt;=IG$39,IC8&lt;&gt;""),AND(IF8&gt;=IG$39,IF8&lt;&gt;""),AND(JD8&gt;=JO$39,JD8&lt;&gt;""),AND(JG8&gt;=JO$39,JG8&lt;&gt;""),AND(JK8&gt;=JO$39,JK8&lt;&gt;""),AND(JN8&gt;=JO$39,JN8&lt;&gt;""),AND(KL8&gt;=KW$39,KL8&lt;&gt;""),AND(KO8&gt;=KW$39,KO8&lt;&gt;""),AND(KS8&gt;=KW$39,KS8&lt;&gt;""),AND(KV8&gt;=KW$39,KV8&lt;&gt;""),AND(LT8&gt;=ME$39,LT8&lt;&gt;""),AND(LW8&gt;=ME$39,LW8&lt;&gt;""),AND(MA8&gt;=ME$39,MA8&lt;&gt;""),AND(MD8&gt;=ME$39,MD8&lt;&gt;""),AND(NB8&gt;=NM$39,NB8&lt;&gt;""),AND(NE8&gt;=NM$39,NE8&lt;&gt;""),AND(NI8&gt;=NM$39,NI8&lt;&gt;""),AND(NL8&gt;=NM$39,NL8&lt;&gt;""),AND(OJ8&gt;=OU$39,OJ8&lt;&gt;""),AND(OM8&gt;=OU$39,OM8&lt;&gt;""),AND(OQ8&gt;=OU$39,OQ8&lt;&gt;""),AND(OT8&gt;=OU$39,OT8&lt;&gt;""),AND(PR8&gt;=QC$39,PR8&lt;&gt;""),AND(PU8&gt;=QC$39,PU8&lt;&gt;""),AND(PY8&gt;=QC$39,PY8&lt;&gt;""),AND(QB8&gt;=QC$39,QB8&lt;&gt;""),AND(QZ8&gt;=RK$39,QZ8&lt;&gt;""),AND(RC8&gt;=RK$39,RC8&lt;&gt;""),AND(RG8&gt;=RK$39,RG8&lt;&gt;""),AND(RJ8&gt;=RK$39,RJ8&lt;&gt;""),AND(SH8&gt;=SS$39,SH8&lt;&gt;""),AND(SK8&gt;=SS$39,SK8&lt;&gt;""),AND(SO8&gt;=SS$39,SO8&lt;&gt;""),AND(SR8&gt;=SS$39,SR8&lt;&gt;"")),"P","")</f>
        <v>P</v>
      </c>
      <c r="H8" s="36" t="str">
        <f>IF(AND(G8="P",F8=""),"No DD",IF(OR(AND(AM8&gt;=AW$38,AM8&lt;&gt;"",AO8&gt;=AW$42,AO8&lt;&gt;"",AL8=""),AND(AP8&gt;=AW$38,AP8&lt;&gt;"",AR8&gt;=AW$42,AR8&lt;&gt;"",AL8=""),AND(AT8&gt;=AW$38,AT8&lt;&gt;"",AV8&gt;=AW$42,AV8&lt;&gt;"",AL8=""),AND(BN8&gt;=BX$38,BN8&lt;&gt;"",BP8&gt;=BX$42,BP8&lt;&gt;"",BM8=""),AND(BQ8&gt;=BX$38,BQ8&lt;&gt;"",BS8&gt;=BX$42,BS8&lt;&gt;"",BM8=""),AND(BU8&gt;=BX$38,BU8&lt;&gt;"",BW8&gt;=BX$42,BW8&lt;&gt;"",BM8=""),AND(CO8&gt;=CY$38,CO8&lt;&gt;"",CQ8&gt;=CY$42,CQ8&lt;&gt;"",CN8=""),AND(CR8&gt;=CY$38,CR8&lt;&gt;"",CT8&gt;=CY$42,CT8&lt;&gt;"",CN8=""),AND(CV8&gt;=CY$38,CV8&lt;&gt;"",CX8&gt;=CY$42,CX8&lt;&gt;"",CN8=""),AND(DV8&gt;=EI$38,DV8&lt;&gt;"",DX8&gt;=EI$42,DX8&lt;&gt;""),AND(DY8&gt;=EI$38,DY8&lt;&gt;"",EA8&gt;=EI$42,EA8&lt;&gt;""),AND(EC8&gt;=EI$38,EC8&lt;&gt;"",EE8&gt;=EI$42,EE8&lt;&gt;""),AND(EF8&gt;=EI$38,EF8&lt;&gt;"",EH8&gt;=EI$42,EH8&lt;&gt;""),AND(FD8&gt;=FQ$38,FD8&lt;&gt;"",FF8&gt;=FQ$42,FF8&lt;&gt;""),AND(FG8&gt;=FQ$38,FG8&lt;&gt;"",FI8&gt;=FQ$42,FI8&lt;&gt;""),AND(FK8&gt;=FQ$38,FK8&lt;&gt;"",FM8&gt;=FQ$42,FM8&lt;&gt;""),AND(FN8&gt;=FQ$38,FN8&lt;&gt;"",FP8&gt;=FQ$42,FP8&lt;&gt;""),AND(GL8&gt;=GY$38,GL8&lt;&gt;"",GN8&gt;=GY$42,GN8&lt;&gt;""),AND(GO8&gt;=GY$38,GO8&lt;&gt;"",GQ8&gt;=GY$42,GQ8&lt;&gt;""),AND(GS8&gt;=GY$38,GS8&lt;&gt;"",GU8&gt;=GY$42,GU8&lt;&gt;""),AND(GV8&gt;=GY$38,GV8&lt;&gt;"",GX8&gt;=GY$42,GX8&lt;&gt;""),AND(HT8&gt;=IG$38,HT8&lt;&gt;"",HV8&gt;=IG$42,HV8&lt;&gt;""),AND(HW8&gt;=IG$38,HW8&lt;&gt;"",HY8&gt;=IG$42,HY8&lt;&gt;""),AND(IA8&gt;=IG$38,IA8&lt;&gt;"",IC8&gt;=IG$42,IC8&lt;&gt;""),AND(ID8&gt;=IG$38,ID8&lt;&gt;"",IF8&gt;=IG$42,IF8&lt;&gt;""),AND(JB8&gt;=JO$38,JB8&lt;&gt;"",JD8&gt;=JO$42,JD8&lt;&gt;""),AND(JE8&gt;=JO$38,JE8&lt;&gt;"",JG8&gt;=JO$42,JG8&lt;&gt;""),AND(JI8&gt;=JO$38,JI8&lt;&gt;"",JK8&gt;=JO$42,JK8&lt;&gt;""),AND(JL8&gt;=JO$38,JL8&lt;&gt;"",JN8&gt;=JO$42,JN8&lt;&gt;""),AND(KJ8&gt;=KW$38,KJ8&lt;&gt;"",KL8&gt;=KW$42,KL8&lt;&gt;""),AND(KM8&gt;=KW$38,KM8&lt;&gt;"",KO8&gt;=KW$42,KO8&lt;&gt;""),AND(KQ8&gt;=KW$38,KQ8&lt;&gt;"",KS8&gt;=KW$42,KS8&lt;&gt;""),AND(KT8&gt;=KW$38,KT8&lt;&gt;"",KV8&gt;=KW$42,KV8&lt;&gt;""),AND(LR8&gt;=ME$38,LR8&lt;&gt;"",LT8&gt;=ME$42,LT8&lt;&gt;""),AND(LU8&gt;=ME$38,LU8&lt;&gt;"",LW8&gt;=ME$42,LW8&lt;&gt;""),AND(LY8&gt;=ME$38,LY8&lt;&gt;"",MA8&gt;=ME$42,MA8&lt;&gt;""),AND(MB8&gt;=ME$38,MB8&lt;&gt;"",MD8&gt;=ME$42,MD8&lt;&gt;""),AND(MZ8&gt;=NM$38,MZ8&lt;&gt;"",NB8&gt;=NM$42,NB8&lt;&gt;""),AND(NC8&gt;=NM$38,NC8&lt;&gt;"",NE8&gt;=NM$42,NE8&lt;&gt;""),AND(NG8&gt;=NM$38,NG8&lt;&gt;"",NI8&gt;=NM$42,NI8&lt;&gt;""),AND(NJ8&gt;=NM$38,NJ8&lt;&gt;"",NL8&gt;=NM$42,NL8&lt;&gt;""),AND(OH8&gt;=OU$38,OH8&lt;&gt;"",OJ8&gt;=OU$42,OJ8&lt;&gt;""),AND(OK8&gt;=OU$38,OK8&lt;&gt;"",OM8&gt;=OU$42,OM8&lt;&gt;""),AND(OO8&gt;=OU$38,OO8&lt;&gt;"",OQ8&gt;=OU$42,OQ8&lt;&gt;""),AND(OR8&gt;=OU$38,OR8&lt;&gt;"",OT8&gt;=OU$42,OT8&lt;&gt;""),AND(PP8&gt;=QC$38,PP8&lt;&gt;"",PR8&gt;=QC$42,PR8&lt;&gt;""),AND(PS8&gt;=QC$38,PS8&lt;&gt;"",PU8&gt;=QC$42,PU8&lt;&gt;""),AND(PW8&gt;=QC$38,PW8&lt;&gt;"",PY8&gt;=QC$42,PY8&lt;&gt;""),AND(PZ8&gt;=QC$38,PZ8&lt;&gt;"",QB8&gt;=QC$42,QB8&lt;&gt;""),AND(QX8&gt;=RK$38,QX8&lt;&gt;"",QZ8&gt;=RK$42,QZ8&lt;&gt;""),AND(RA8&gt;=RK$38,RA8&lt;&gt;"",RC8&gt;=RK$42,RC8&lt;&gt;""),AND(RE8&gt;=RK$38,RE8&lt;&gt;"",RG8&gt;=RK$42,RG8&lt;&gt;""),AND(RH8&gt;=RK$38,RH8&lt;&gt;"",RJ8&gt;=RK$42,RJ8&lt;&gt;""),AND(SF8&gt;=SS$38,SF8&lt;&gt;"",SH8&gt;=SS$42,SH8&lt;&gt;""),AND(SI8&gt;=SS$38,SI8&lt;&gt;"",SK8&gt;=SS$42,SK8&lt;&gt;""),AND(SM8&gt;=SS$38,SM8&lt;&gt;"",SO8&gt;=SS$42,SO8&lt;&gt;""),AND(SP8&gt;=SS$38,SP8&lt;&gt;"",SR8&gt;=SS$42,SR8&lt;&gt;"")),"Merit",IF(OR(AND(AM8&gt;=AW$37,AM8&lt;&gt;"",AO8&gt;=AW$41,AO8&lt;&gt;"",AL8=""),AND(AP8&gt;=AW$37,AP8&lt;&gt;"",AR8&gt;=AW$41,AR8&lt;&gt;"",AL8=""),AND(AT8&gt;=AW$37,AT8&lt;&gt;"",AV8&gt;=AW$41,AV8&lt;&gt;"",AL8=""),AND(BN8&gt;=BX$37,BN8&lt;&gt;"",BP8&gt;=BX$41,BP8&lt;&gt;"",BM8=""),AND(BQ8&gt;=BX$37,BQ8&lt;&gt;"",BS8&gt;=BX$41,BS8&lt;&gt;"",BM8=""),AND(BU8&gt;=BX$37,BU8&lt;&gt;"",BW8&gt;=BX$41,BW8&lt;&gt;"",BM8=""),AND(CO8&gt;=CY$37,CO8&lt;&gt;"",CQ8&gt;=CY$41,CQ8&lt;&gt;"",CN8=""),AND(CR8&gt;=CY$37,CR8&lt;&gt;"",CT8&gt;=CY$41,CT8&lt;&gt;"",CN8=""),AND(CV8&gt;=CY$37,CV8&lt;&gt;"",CX8&gt;=CY$41,CX8&lt;&gt;"",CN8=""),AND(DV8&gt;=EI$37,DV8&lt;&gt;"",DX8&gt;=EI$41,DX8&lt;&gt;""),AND(DY8&gt;=EI$37,DY8&lt;&gt;"",EA8&gt;=EI$41,EA8&lt;&gt;""),AND(EC8&gt;=EI$37,EC8&lt;&gt;"",EE8&gt;=EI$41,EE8&lt;&gt;""),AND(EF8&gt;=EI$37,EF8&lt;&gt;"",EH8&gt;=EI$41,EH8&lt;&gt;""),AND(FD8&gt;=FQ$37,FD8&lt;&gt;"",FF8&gt;=FQ$41,FF8&lt;&gt;""),AND(FG8&gt;=FQ$37,FG8&lt;&gt;"",FI8&gt;=FQ$41,FI8&lt;&gt;""),AND(FK8&gt;=FQ$37,FK8&lt;&gt;"",FM8&gt;=FQ$41,FM8&lt;&gt;""),AND(FN8&gt;=FQ$37,FN8&lt;&gt;"",FP8&gt;=FQ$41,FP8&lt;&gt;""),AND(GL8&gt;=GY$37,GL8&lt;&gt;"",GN8&gt;=GY$41,GN8&lt;&gt;""),AND(GO8&gt;=GY$37,GO8&lt;&gt;"",GQ8&gt;=GY$41,GQ8&lt;&gt;""),AND(GS8&gt;=GY$37,GS8&lt;&gt;"",GU8&gt;=GY$41,GU8&lt;&gt;""),AND(GV8&gt;=GY$37,GV8&lt;&gt;"",GX8&gt;=GY$41,GX8&lt;&gt;""),AND(HT8&gt;=IG$37,HT8&lt;&gt;"",HV8&gt;=IG$41,HV8&lt;&gt;""),AND(HW8&gt;=IG$37,HW8&lt;&gt;"",HY8&gt;=IG$41,HY8&lt;&gt;""),AND(IA8&gt;=IG$37,IA8&lt;&gt;"",IC8&gt;=IG$41,IC8&lt;&gt;""),AND(ID8&gt;=IG$37,ID8&lt;&gt;"",IF8&gt;=IG$41,IF8&lt;&gt;""),AND(JB8&gt;=JO$37,JB8&lt;&gt;"",JD8&gt;=JO$41,JD8&lt;&gt;""),AND(JE8&gt;=JO$37,JE8&lt;&gt;"",JG8&gt;=JO$41,JG8&lt;&gt;""),AND(JI8&gt;=JO$37,JI8&lt;&gt;"",JK8&gt;=JO$41,JK8&lt;&gt;""),AND(JL8&gt;=JO$37,JL8&lt;&gt;"",JN8&gt;=JO$41,JN8&lt;&gt;""),AND(KJ8&gt;=KW$37,KJ8&lt;&gt;"",KL8&gt;=KW$41,KL8&lt;&gt;""),AND(KM8&gt;=KW$37,KM8&lt;&gt;"",KO8&gt;=KW$41,KO8&lt;&gt;""),AND(KQ8&gt;=KW$37,KQ8&lt;&gt;"",KS8&gt;=KW$41,KS8&lt;&gt;""),AND(KT8&gt;=KW$37,KT8&lt;&gt;"",KV8&gt;=KW$41,KV8&lt;&gt;""),AND(LR8&gt;=ME$37,LR8&lt;&gt;"",LT8&gt;=ME$41,LT8&lt;&gt;""),AND(LU8&gt;=ME$37,LU8&lt;&gt;"",LW8&gt;=ME$41,LW8&lt;&gt;""),AND(LY8&gt;=ME$37,LY8&lt;&gt;"",MA8&gt;=ME$41,MA8&lt;&gt;""),AND(MB8&gt;=ME$37,MB8&lt;&gt;"",MD8&gt;=ME$41,MD8&lt;&gt;""),AND(MZ8&gt;=NM$37,MZ8&lt;&gt;"",NB8&gt;=NM$41,NB8&lt;&gt;""),AND(NC8&gt;=NM$37,NC8&lt;&gt;"",NE8&gt;=NM$41,NE8&lt;&gt;""),AND(NG8&gt;=NM$37,NG8&lt;&gt;"",NI8&gt;=NM$41,NI8&lt;&gt;""),AND(NJ8&gt;=NM$37,NJ8&lt;&gt;"",NL8&gt;=NM$41,NL8&lt;&gt;""),AND(OH8&gt;=OU$37,OH8&lt;&gt;"",OJ8&gt;=OU$41,OJ8&lt;&gt;""),AND(OK8&gt;=OU$37,OK8&lt;&gt;"",OM8&gt;=OU$41,OM8&lt;&gt;""),AND(OO8&gt;=OU$37,OO8&lt;&gt;"",OQ8&gt;=OU$41,OQ8&lt;&gt;""),AND(OR8&gt;=OU$37,OR8&lt;&gt;"",OT8&gt;=OU$41,OT8&lt;&gt;""),AND(PP8&gt;=QC$37,PP8&lt;&gt;"",PR8&gt;=QC$41,PR8&lt;&gt;""),AND(PS8&gt;=QC$37,PS8&lt;&gt;"",PU8&gt;=QC$41,PU8&lt;&gt;""),AND(PW8&gt;=QC$37,PW8&lt;&gt;"",PY8&gt;=QC$41,PY8&lt;&gt;""),AND(PZ8&gt;=QC$37,PZ8&lt;&gt;"",QB8&gt;=QC$41,QB8&lt;&gt;""),AND(QX8&gt;=RK$37,QX8&lt;&gt;"",QZ8&gt;=RK$41,QZ8&lt;&gt;""),AND(RA8&gt;=RK$37,RA8&lt;&gt;"",RC8&gt;=RK$41,RC8&lt;&gt;""),AND(RE8&gt;=RK$37,RE8&lt;&gt;"",RG8&gt;=RK$41,RG8&lt;&gt;""),AND(RH8&gt;=RK$37,RH8&lt;&gt;"",RJ8&gt;=RK$41,RJ8&lt;&gt;""),AND(SF8&gt;=SS$37,SF8&lt;&gt;"",SH8&gt;=SS$41,SH8&lt;&gt;""),AND(SI8&gt;=SS$37,SI8&lt;&gt;"",SK8&gt;=SS$41,SK8&lt;&gt;""),AND(SM8&gt;=SS$37,SM8&lt;&gt;"",SO8&gt;=SS$41,SO8&lt;&gt;""),AND(SP8&gt;=SS$37,SP8&lt;&gt;"",SR8&gt;=SS$41,SR8&lt;&gt;"")),"Excellence",IF(I8="P","Worlds Team",IF(F8="P","National Team","")))))</f>
        <v>National Team</v>
      </c>
      <c r="I8" s="3" t="str">
        <f>IF(OR(AND(AM8&gt;=AW$36,AM8&lt;&gt;"",AO8&gt;=AW$40,AO8&lt;&gt;"",AL8=""),AND(AP8&gt;=AW$36,AP8&lt;&gt;"",AR8&gt;=AW$40,AR8&lt;&gt;"",AL8=""),AND(AT8&gt;=AW$36,AT8&lt;&gt;"",AV8&gt;=AW$40,AV8&lt;&gt;"",AL8=""),AND(BN8&gt;=BX$36,BN8&lt;&gt;"",BP8&gt;=BX$40,BP8&lt;&gt;"",BM8=""),AND(BQ8&gt;=BX$36,BQ8&lt;&gt;"",BS8&gt;=BX$40,BS8&lt;&gt;"",BM8=""),AND(BU8&gt;=BX$36,BU8&lt;&gt;"",BW8&gt;=BX$40,BW8&lt;&gt;"",BM8=""),AND(CO8&gt;=CY$36,CO8&lt;&gt;"",CQ8&gt;=CY$40,CQ8&lt;&gt;"",CN8=""),AND(CR8&gt;=CY$36,CR8&lt;&gt;"",CT8&gt;=CY$40,CT8&lt;&gt;"",CN8=""),AND(CV8&gt;=CY$36,CV8&lt;&gt;"",CX8&gt;=CY$40,CX8&lt;&gt;"",CN8=""),AND(DV8&gt;=EI$36,DV8&lt;&gt;"",DX8&gt;=EI$40,DX8&lt;&gt;""),AND(DY8&gt;=EI$36,DY8&lt;&gt;"",EA8&gt;=EI$40,EA8&lt;&gt;""),AND(EC8&gt;=EI$36,EC8&lt;&gt;"",EE8&gt;=EI$40,EE8&lt;&gt;""),AND(EF8&gt;=EI$36,EF8&lt;&gt;"",EH8&gt;=EI$40,EH8&lt;&gt;""),AND(FD8&gt;=FQ$36,FD8&lt;&gt;"",FF8&gt;=FQ$40,FF8&lt;&gt;""),AND(FG8&gt;=FQ$36,FG8&lt;&gt;"",FI8&gt;=FQ$40,FI8&lt;&gt;""),AND(FK8&gt;=FQ$36,FK8&lt;&gt;"",FM8&gt;=FQ$40,FM8&lt;&gt;""),AND(FN8&gt;=FQ$36,FN8&lt;&gt;"",FP8&gt;=FQ$40,FP8&lt;&gt;""),AND(GL8&gt;=GY$36,GL8&lt;&gt;"",GN8&gt;=GY$40,GN8&lt;&gt;""),AND(GO8&gt;=GY$36,GO8&lt;&gt;"",GQ8&gt;=GY$40,GQ8&lt;&gt;""),AND(GS8&gt;=GY$36,GS8&lt;&gt;"",GU8&gt;=GY$40,GU8&lt;&gt;""),AND(GV8&gt;=GY$36,GV8&lt;&gt;"",GX8&gt;=GY$40,GX8&lt;&gt;""),AND(HT8&gt;=IG$36,HT8&lt;&gt;"",HV8&gt;=IG$40,HV8&lt;&gt;""),AND(HW8&gt;=IG$36,HW8&lt;&gt;"",HY8&gt;=IG$40,HY8&lt;&gt;""),AND(IA8&gt;=IG$36,IA8&lt;&gt;"",IC8&gt;=IG$40,IC8&lt;&gt;""),AND(ID8&gt;=IG$36,ID8&lt;&gt;"",IF8&gt;=IG$40,IF8&lt;&gt;""),AND(JB8&gt;=JO$36,JB8&lt;&gt;"",JD8&gt;=JO$40,JD8&lt;&gt;""),AND(JE8&gt;=JO$36,JE8&lt;&gt;"",JG8&gt;=JO$40,JG8&lt;&gt;""),AND(JI8&gt;=JO$36,JI8&lt;&gt;"",JK8&gt;=JO$40,JK8&lt;&gt;""),AND(JL8&gt;=JO$36,JL8&lt;&gt;"",JN8&gt;=JO$40,JN8&lt;&gt;""),AND(KJ8&gt;=KW$36,KJ8&lt;&gt;"",KL8&gt;=KW$40,KL8&lt;&gt;""),AND(KM8&gt;=KW$36,KM8&lt;&gt;"",KO8&gt;=KW$40,KO8&lt;&gt;""),AND(KQ8&gt;=KW$36,KQ8&lt;&gt;"",KS8&gt;=KW$40,KS8&lt;&gt;""),AND(KT8&gt;=KW$36,KT8&lt;&gt;"",KV8&gt;=KW$40,KV8&lt;&gt;""),AND(LR8&gt;=ME$36,LR8&lt;&gt;"",LT8&gt;=ME$40,LT8&lt;&gt;""),AND(LU8&gt;=ME$36,LU8&lt;&gt;"",LW8&gt;=ME$40,LW8&lt;&gt;""),AND(LY8&gt;=ME$36,LY8&lt;&gt;"",MA8&gt;=ME$40,MA8&lt;&gt;""),AND(MB8&gt;=ME$36,MB8&lt;&gt;"",MD8&gt;=ME$40,MD8&lt;&gt;""),AND(MZ8&gt;=NM$36,MZ8&lt;&gt;"",NB8&gt;=NM$40,NB8&lt;&gt;""),AND(NC8&gt;=NM$36,NC8&lt;&gt;"",NE8&gt;=NM$40,NE8&lt;&gt;""),AND(NG8&gt;=NM$36,NG8&lt;&gt;"",NI8&gt;=NM$40,NI8&lt;&gt;""),AND(NJ8&gt;=NM$36,NJ8&lt;&gt;"",NL8&gt;=NM$40,NL8&lt;&gt;""),AND(OH8&gt;=OU$36,OH8&lt;&gt;"",OJ8&gt;=OU$40,OJ8&lt;&gt;""),AND(OK8&gt;=OU$36,OK8&lt;&gt;"",OM8&gt;=OU$40,OM8&lt;&gt;""),AND(OO8&gt;=OU$36,OO8&lt;&gt;"",OQ8&gt;=OU$40,OQ8&lt;&gt;""),AND(OR8&gt;=OU$36,OR8&lt;&gt;"",OT8&gt;=OU$40,OT8&lt;&gt;""),AND(PP8&gt;=QC$36,PP8&lt;&gt;"",PR8&gt;=QC$40,PR8&lt;&gt;""),AND(PS8&gt;=QC$36,PS8&lt;&gt;"",PU8&gt;=QC$40,PU8&lt;&gt;""),AND(PW8&gt;=QC$36,PW8&lt;&gt;"",PY8&gt;=QC$40,PY8&lt;&gt;""),AND(PZ8&gt;=QC$36,PZ8&lt;&gt;"",QB8&gt;=QC$40,QB8&lt;&gt;""),AND(QX8&gt;=RK$36,QX8&lt;&gt;"",QZ8&gt;=RK$40,QZ8&lt;&gt;""),AND(RA8&gt;=RK$36,RA8&lt;&gt;"",RC8&gt;=RK$40,RC8&lt;&gt;""),AND(RE8&gt;=RK$36,RE8&lt;&gt;"",RG8&gt;=RK$40,RG8&lt;&gt;""),AND(RH8&gt;=RK$36,RH8&lt;&gt;"",RJ8&gt;=RK$40,RJ8&lt;&gt;""),AND(SF8&gt;=SS$36,SF8&lt;&gt;"",SH8&gt;=SS$40,SH8&lt;&gt;""),AND(SI8&gt;=SS$36,SI8&lt;&gt;"",SK8&gt;=SS$40,SK8&lt;&gt;""),AND(SM8&gt;=SS$36,SM8&lt;&gt;"",SO8&gt;=SS$40,SO8&lt;&gt;""),AND(SP8&gt;=SS$36,SP8&lt;&gt;"",SR8&gt;=SS$40,SR8&lt;&gt;"")),"P","")</f>
        <v/>
      </c>
      <c r="J8" s="8">
        <f>IF(COUNT(AO8,AR8,BP8,BS8,CQ8,CT8)&gt;0,LARGE((AO8,AR8,BP8,BS8,CQ8,CT8),1),0)</f>
        <v>53.97</v>
      </c>
      <c r="K8" s="8" t="str">
        <f>IF(J8="","",IF(OR(J8=CQ8,J8=CT8),$BY$1,IF(OR(J8=BP8,J8=BS8),$AX$1,IF(OR(J8=AO8,J8=AR8),$W$1,""))))</f>
        <v>2023 Nationals</v>
      </c>
      <c r="L8" s="8">
        <f>IF(COUNT(AO8,AR8,BP8,BS8,CQ8,CT8)&gt;1,LARGE((AO8,AR8,BP8,BS8,CQ8,CT8),2),0)</f>
        <v>51.78</v>
      </c>
      <c r="M8" s="8" t="str">
        <f>IF(L8="","",IF(OR(L8=CQ8,L8=CT8),$BY$1,IF(OR(L8=BP8,L8=BS8),$AX$1,IF(OR(L8=AO8,L8=AR8),$W$1,""))))</f>
        <v>2023 Elite Canada</v>
      </c>
      <c r="N8" s="8">
        <f>IF(COUNT(AO8,AR8,BP8,BS8,CQ8,CT8)&gt;2,MAX(AV8,BW8,CX8,LARGE((AO8,AR8,BP8,BS8,CQ8,CT8),3)),IF(MAX(AV8,BW8,CX8)&gt;0,MAX(AV8,BW8,CX8),0))</f>
        <v>53.17</v>
      </c>
      <c r="O8" s="8" t="str">
        <f>IF(N8="","",IF(OR(N8=CQ8,N8=CT8,N8=CX8),$BY$1,IF(OR(N8=BP8,N8=BS8,N8=BW8),$AX$1,IF(OR(N8=AO8,N8=AR8,N8=AV8),$W$1,""))))</f>
        <v>2023 Elite Canada</v>
      </c>
      <c r="P8" s="8">
        <f>IF(MAX(AM8,AP8,AT8,BN8,BQ8,BU8,CO8,CR8,CV8,DV8,DY8,EC8,EF8,FD8,FG8,FK8,FN8,GL8,GO8,GS8,GV8,HT8,HW8,IA8,ID8,JB8,JE8,JI8,JL8,KJ8,KM8,KQ8,KT8,LR8,LU8,LY8,MB8,MZ8,NC8,NG8,NJ8,OH8,OK8,OO8,OR8,PP8,PS8,PW8,PZ8,QX8,RA8,RE8,RH8,SF8,SI8,SM8,SP8)&gt;0,MAX(AM8,AP8,AT8,BN8,BQ8,BU8,CO8,CR8,CV8,DV8,DY8,EC8,EF8,FD8,FG8,FK8,FN8,GL8,GO8,GS8,GV8,HT8,HW8,IA8,ID8,JB8,JE8,JI8,JL8,KJ8,KM8,KQ8,KT8,LR8,LU8,LY8,MB8,MZ8,NC8,NG8,NJ8,OH8,OK8,OO8,OR8,PP8,PS8,PW8,PZ8,QX8,RA8,RE8,RH8,SF8,SI8,SM8,SP8),0)</f>
        <v>15.6</v>
      </c>
      <c r="Q8" s="8" t="str">
        <f>IF(P8=0,"",IF(OR(P8=CO8,P8=CR8,P8=CV8),$BY$1,IF(OR(P8=BN8,P8=BQ8,P8=BU8),$AX$1,IF(OR(P8=AM8,P8=AP8,P8=AT8),$W$1,IF(OR(P8=SF8,P8=SI8,P8=SM8,P8=SP8),$RL$1,IF(OR(P8=QX8,P8=RA8,P8=RE8,P8=RH8),$QD$1,IF(OR(P8=PP8,P8=PS8,P8=PW8,P8=PZ8),$OV$1,IF(OR(P8=OH8,P8=OK8,P8=OO8,P8=OR8),$NN$1,IF(OR(P8=MZ8,P8=NC8,P8=NG8,P8=NJ8),$MF$1,IF(OR(P8=LR8,P8=LU8,P8=LY8,P8=MB8),$KX$1,IF(OR(P8=KJ8,P8=KM8,P8=KQ8,P8=KT8),$JP$1,IF(OR(P8=JB8,P8=JE8,P8=JI8,P8=JL8),$IH$1,IF(OR(P8=HT8,P8=HW8,P8=IA8,P8=ID8),$GZ$1,IF(OR(P8=GL8,P8=GO8,P8=GS8,P8=GV8),$FR$1,IF(OR(P8=FD8,P8=FG8,P8=FK8,P8=FN8),$EJ$1,IF(OR(P8=DV8,P8=DY8,P8=EC8,P8=EF8),$DB$1,""))))))))))))))))</f>
        <v>2023 Nationals</v>
      </c>
      <c r="R8" s="8">
        <f>IF(MAX(IF(AM8&gt;=$AW$35,AN8,0),IF(AP8&gt;=$AW$35,AQ8,0),IF(AT8&gt;=$AW$35,AU8,0),IF(BN8&gt;=$BX$35,BO8,0),IF(BQ8&gt;=$BX$35,BR8,0),IF(BU8&gt;=$BX$35,BV8,0),IF(CO8&gt;=$CY$35,CP8,0),IF(CR8&gt;=$CY$35,CS8,0),IF(CV8&gt;=$CY$35,CW8,0),IF(DV8&gt;=$EI$35,DW8,0),IF(DY8&gt;=$EI$35,DZ8,0),IF(EC8&gt;=$EI$35,ED8,0),IF(EF8&gt;=$EI$35,EG8,0),IF(FD8&gt;=$FQ$35,FE8,0),IF(FG8&gt;=$FQ$35,FH8,0),IF(FK8&gt;=$FQ$35,FL8,0),IF(FN8&gt;=$FQ$35,FO8,0),IF(GL8&gt;=$GY$35,GM8,0),IF(GO8&gt;=$GY$35,GP8,0),IF(GS8&gt;=$GY$35,GT8,0),IF(GV8&gt;=$GY$35,GW8,0),IF(HT8&gt;=$IG$35,HU8,0),IF(HW8&gt;=$IG$35,HX8,0),IF(IA8&gt;=$IG$35,IB8,0),IF(ID8&gt;=$IG$35,IE8,0),IF(JB8&gt;=$JO$35,JC8,0),IF(JE8&gt;=$JO$35,JF8,0),IF(JI8&gt;=$JO$35,JJ8,0),IF(JL8&gt;=$JO$35,JM8,0),IF(KJ8&gt;=$KW$35,KK8,0),IF(KM8&gt;=$KW$35,KN8,0),IF(KQ8&gt;=$KW$35,KR8,0),IF(KT8&gt;=$KW$35,KU8,0),IF(LR8&gt;=$ME$35,LS8,0),IF(LU8&gt;=$ME$35,LV8,0),IF(LY8&gt;=$ME$35,LZ8,0),IF(MB8&gt;=$ME$35,MC8,0),IF(MZ8&gt;=$NM$35,NA8,0),IF(NC8&gt;=$NM$35,ND8,0),IF(NG8&gt;=$NM$35,NH8,0),IF(NJ8&gt;=$NM$35,NK8,0),IF(OH8&gt;=$OU$35,OI8,0),IF(OK8&gt;=$OU$35,OL8,0),IF(OO8&gt;=$OU$35,OP8,0),IF(OR8&gt;=$OU$35,OS8,0),IF(PP8&gt;=$QC$35,PQ8,0),IF(PS8&gt;=$QC$35,PT8,0),IF(PW8&gt;=$QC$35,PX8,0),IF(PZ8&gt;=$QC$35,QA8,0),IF(QX8&gt;=$RK$35,QY8,0),IF(RA8&gt;=$RK$35,RB8,0),IF(RE8&gt;=$RK$35,RF8,0),IF(RH8&gt;=$RK$35,RI8,0),IF(SF8&gt;=$SS$35,SG8,0),IF(SI8&gt;=$SS$35,SJ8,0),IF(SM8&gt;=$SS$35,SN8,0),IF(SP8&gt;=$SS$35,SQ8,0))&gt;0,MAX(IF(AM8&gt;=$AW$35,AN8,0),IF(AP8&gt;=$AW$35,AQ8,0),IF(AT8&gt;=$AW$35,AU8,0),IF(BN8&gt;=$BX$35,BO8,0),IF(BQ8&gt;=$BX$35,BR8,0),IF(BU8&gt;=$BX$35,BV8,0),IF(CO8&gt;=$CY$35,CP8,0),IF(CR8&gt;=$CY$35,CS8,0),IF(CV8&gt;=$CY$35,CW8,0),IF(DV8&gt;=$EI$35,DW8,0),IF(DY8&gt;=$EI$35,DZ8,0),IF(EC8&gt;=$EI$35,ED8,0),IF(EF8&gt;=$EI$35,EG8,0),IF(FD8&gt;=$FQ$35,FE8,0),IF(FG8&gt;=$FQ$35,FH8,0),IF(FK8&gt;=$FQ$35,FL8,0),IF(FN8&gt;=$FQ$35,FO8,0),IF(GL8&gt;=$GY$35,GM8,0),IF(GO8&gt;=$GY$35,GP8,0),IF(GS8&gt;=$GY$35,GT8,0),IF(GV8&gt;=$GY$35,GW8,0),IF(HT8&gt;=$IG$35,HU8,0),IF(HW8&gt;=$IG$35,HX8,0),IF(IA8&gt;=$IG$35,IB8,0),IF(ID8&gt;=$IG$35,IE8,0),IF(JB8&gt;=$JO$35,JC8,0),IF(JE8&gt;=$JO$35,JF8,0),IF(JI8&gt;=$JO$35,JJ8,0),IF(JL8&gt;=$JO$35,JM8,0),IF(KJ8&gt;=$KW$35,KK8,0),IF(KM8&gt;=$KW$35,KN8,0),IF(KQ8&gt;=$KW$35,KR8,0),IF(KT8&gt;=$KW$35,KU8,0),IF(LR8&gt;=$ME$35,LS8,0),IF(LU8&gt;=$ME$35,LV8,0),IF(LY8&gt;=$ME$35,LZ8,0),IF(MB8&gt;=$ME$35,MC8,0),IF(MZ8&gt;=$NM$35,NA8,0),IF(NC8&gt;=$NM$35,ND8,0),IF(NG8&gt;=$NM$35,NH8,0),IF(NJ8&gt;=$NM$35,NK8,0),IF(OH8&gt;=$OU$35,OI8,0),IF(OK8&gt;=$OU$35,OL8,0),IF(OO8&gt;=$OU$35,OP8,0),IF(OR8&gt;=$OU$35,OS8,0),IF(PP8&gt;=$QC$35,PQ8,0),IF(PS8&gt;=$QC$35,PT8,0),IF(PW8&gt;=$QC$35,PX8,0),IF(PZ8&gt;=$QC$35,QA8,0),IF(QX8&gt;=$RK$35,QY8,0),IF(RA8&gt;=$RK$35,RB8,0),IF(RE8&gt;=$RK$35,RF8,0),IF(RH8&gt;=$RK$35,RI8,0),IF(SF8&gt;=$SS$35,SG8,0),IF(SI8&gt;=$SS$35,SJ8,0),IF(SM8&gt;=$SS$35,SN8,0),IF(SP8&gt;=$SS$35,SQ8,0)),0)</f>
        <v>15.41</v>
      </c>
      <c r="S8" s="8" t="str">
        <f>IF(R8=0,"",IF(OR(R8=CP8,R8=CS8,R8=CW8),$BY$1,IF(OR(R8=BO8,R8=BR8,R8=BV8),$AX$1,IF(OR(R8=AN8,R8=AQ8,R8=AU8),$W$1,IF(OR(R8=SG8,R8=SJ8,R8=SN8,R8=SQ8),$RL$1,IF(OR(R8=QY8,R8=RB8,R8=RF8,R8=RI8),$QD$1,IF(OR(R8=PQ8,R8=PT8,R8=PX8,R8=QA8),$OV$1,IF(OR(R8=OI8,R8=OL8,R8=OP8,R8=OS8),$NN$1,IF(OR(R8=NA8,R8=ND8,R8=NH8,R8=NK8),$MF$1,IF(OR(R8=LS8,R8=LV8,R8=LZ8,R8=MC8),$KX$1,IF(OR(R8=KK8,R8=KN8,R8=KR8,R8=KU8),$JP$1,IF(OR(R8=JC8,R8=JF8,R8=JJ8,R8=JM8),$IH$1,IF(OR(R8=HU8,R8=HX8,R8=IB8,R8=IE8),$GZ$1,IF(OR(R8=GM8,R8=GP8,R8=GT8,R8=GW8),$FR$1,IF(OR(R8=FE8,R8=FH8,R8=FL8,R8=FO8),$EJ$1,IF(OR(R8=DW8,R8=DZ8,R8=ED8,R8=EG8),$DB$1,""))))))))))))))))</f>
        <v>2022 3rd Domestic Trial</v>
      </c>
      <c r="T8" s="8" t="str">
        <f>IF(MAX(CZ8,DA8)&gt;0,MAX(CZ8,DA8),"")</f>
        <v/>
      </c>
      <c r="U8" s="11" t="str">
        <f>IF(T8="","",IF(T8=CZ8,"("&amp;CZ$2&amp;")",IF(T8=DA8,"("&amp;DA$2&amp;")")))</f>
        <v/>
      </c>
      <c r="V8" s="8" t="str">
        <f>IF(T8="","",IF(T8=CZ8,IF(T8+IF(N8="",0,N8)=SK8,$RL$1,IF(T8+IF(N8="",0,N8)=RC8,$QD$1,IF(T8+IF(N8="",0,N8)=PU8,$OV$1,IF(T8+IF(N8="",0,N8)=OM8,$NN$1,IF(T8+IF(N8="",0,N8)=NE8,$MF$1,IF(T8+IF(N8="",0,N8)=LW8,$KX$1,IF(T8+IF(N8="",0,N8)=KO8,$JP$1,IF(T8+IF(N8="",0,N8)=JG8,$IH$1,IF(T8+IF(N8="",0,N8)=HY8,$GZ$1,IF(T8+IF(N8="",0,N8)=GQ8,$FR$1,IF(T8+IF(N8="",0,N8)=FI8,$EJ$1,IF(T8+IF(N8="",0,N8)=EA8,$DB$1,IF(T8+IF(N8="",0,N8)=SH8,$RL$1,IF(T8+IF(N8="",0,N8)=QZ8,$QD$1,IF(T8+IF(N8="",0,N8)=PR8,$OV$1,IF(T8+IF(N8="",0,N8)=OJ8,$NN$1,IF(T8+IF(N8="",0,N8)=NB8,$MF$1,IF(T8+IF(N8="",0,N8)=LT8,$KX$1,IF(T8+IF(N8="",0,N8)=KL8,$JP$1,IF(T8+IF(N8="",0,N8)=JD8,$IH$1,IF(T8+IF(N8="",0,N8)=HV8,$GZ$1,IF(T8+IF(N8="",0,N8)=GN8,$FR$1,IF(T8+IF(N8="",0,N8)=FF8,$EJ$1,IF(T8+IF(N8="",0,N8)=DX8,$DB$1,IF(T8+IF(L8="",0,L8)=SK8,$RL$1,IF(T8+IF(L8="",0,L8)=RC8,$QD$1,IF(T8+IF(L8="",0,L8)=PU8,$OV$1,IF(T8+IF(L8="",0,L8)=OM8,$NN$1,IF(T8+IF(L8="",0,L8)=NE8,$MF$1,IF(T8+IF(L8="",0,L8)=LW8,$KX$1,IF(T8+IF(L8="",0,L8)=KO8,$JP$1,IF(T8+IF(L8="",0,L8)=JG8,$IH$1,IF(T8+IF(L8="",0,L8)=HY8,$GZ$1,IF(T8+IF(L8="",0,L8)=GQ8,$FR$1,IF(T8+IF(L8="",0,L8)=FI8,$EJ$1,IF(T8+IF(L8="",0,L8)=EA8,$DB$1,IF(T8+IF(L8="",0,L8)=SH8,$RL$1,IF(T8+IF(L8="",0,L8)=QZ8,$QD$1,IF(T8+IF(L8="",0,L8)=PR8,$OV$1,IF(T8+IF(L8="",0,L8)=OJ8,$NN$1,IF(T8+IF(L8="",0,L8)=NB8,$MF$1,IF(T8+IF(L8="",0,L8)=LT8,$KX$1,IF(T8+IF(L8="",0,L8)=KL8,$JP$1,IF(T8+IF(L8="",0,L8)=JD8,$IH$1,IF(T8+IF(L8="",0,L8)=HV8,$GZ$1,IF(T8+IF(L8="",0,L8)=GN8,$FR$1,IF(T8+IF(L8="",0,L8)=FF8,$EJ$1,IF(T8+IF(L8="",0,L8)=DX8,$DB$1)))))))))))))))))))))))))))))))))))))))))))))))),IF(T8=DA8,IF(T8+IF(N8="",0,N8)=SR8,$RL$1,IF(T8+IF(N8="",0,N8)=RJ8,$QD$1,IF(T8+IF(N8="",0,N8)=QB8,$OV$1,IF(T8+IF(N8="",0,N8)=OT8,$NN$1,IF(T8+IF(N8="",0,N8)=NL8,$MF$1,IF(T8+IF(N8="",0,N8)=MD8,$KX$1,IF(T8+IF(N8="",0,N8)=KV8,$JP$1,IF(T8+IF(N8="",0,N8)=JN8,$IH$1,IF(T8+IF(N8="",0,N8)=IF8,$GZ$1,IF(T8+IF(N8="",0,N8)=GX8,$FR$1,IF(T8+IF(N8="",0,N8)=FP8,$EJ$1,IF(T8+IF(N8="",0,N8)=EH8,$DB$1,IF(T8+IF(N8="",0,N8)=SO8,$RL$1,IF(T8+IF(N8="",0,N8)=RG8,$QD$1,IF(T8+IF(N8="",0,N8)=PY8,$OV$1,IF(T8+IF(N8="",0,N8)=OQ8,$NN$1,IF(T8+IF(N8="",0,N8)=NI8,$MF$1,IF(T8+IF(N8="",0,N8)=MA8,$KX$1,IF(T8+IF(N8="",0,N8)=KS8,$JP$1,IF(T8+IF(N8="",0,N8)=JK8,$IH$1,IF(T8+IF(N8="",0,N8)=IC8,$GZ$1,IF(T8+IF(N8="",0,N8)=GU8,$FR$1,IF(T8+IF(N8="",0,N8)=FM8,$EJ$1,IF(T8+IF(N8="",0,N8)=EE8,$DB$1)))))))))))))))))))))))))))</f>
        <v/>
      </c>
      <c r="W8" s="22">
        <v>4.2</v>
      </c>
      <c r="X8" s="22">
        <v>2.6</v>
      </c>
      <c r="Y8" s="22">
        <v>4</v>
      </c>
      <c r="Z8" s="22">
        <v>4.93</v>
      </c>
      <c r="AA8" s="22">
        <v>0</v>
      </c>
      <c r="AB8" s="22">
        <v>13.9</v>
      </c>
      <c r="AC8" s="22">
        <v>9.5</v>
      </c>
      <c r="AD8" s="22">
        <v>13.1</v>
      </c>
      <c r="AE8" s="22">
        <v>15.37</v>
      </c>
      <c r="AF8" s="22">
        <v>0.4</v>
      </c>
      <c r="AG8" s="22">
        <v>12.8</v>
      </c>
      <c r="AH8" s="22">
        <v>8.6</v>
      </c>
      <c r="AI8" s="22">
        <v>13.9</v>
      </c>
      <c r="AJ8" s="22">
        <v>15.41</v>
      </c>
      <c r="AK8" s="22">
        <v>0.4</v>
      </c>
      <c r="AL8" s="27"/>
      <c r="AM8" s="38">
        <f>IF(Y8&gt;0,Y8,"")</f>
        <v>4</v>
      </c>
      <c r="AN8" s="38">
        <f>IF(Z8&gt;0,Z8,"")</f>
        <v>4.93</v>
      </c>
      <c r="AO8" s="40">
        <f>IF(SUM(W8:Z8)-AA8&gt;0,SUM(W8:Z8)-AA8,"")</f>
        <v>15.73</v>
      </c>
      <c r="AP8" s="40">
        <f>IF(AD8&gt;0,AD8,"")</f>
        <v>13.1</v>
      </c>
      <c r="AQ8" s="40">
        <f>IF(AE8&gt;0,AE8,"")</f>
        <v>15.37</v>
      </c>
      <c r="AR8" s="40">
        <f>IF(SUM(AB8:AE8)-AF8&gt;0,SUM(AB8:AE8)-AF8,"")</f>
        <v>51.47</v>
      </c>
      <c r="AS8" s="40">
        <f>IF(AO8="","",MAX(AO8,AR8))</f>
        <v>51.47</v>
      </c>
      <c r="AT8" s="40">
        <f>IF(AI8&gt;0,AI8,"")</f>
        <v>13.9</v>
      </c>
      <c r="AU8" s="40">
        <f>IF(AJ8&gt;0,AJ8,"")</f>
        <v>15.41</v>
      </c>
      <c r="AV8" s="40">
        <f>IF(SUM(AG8:AJ8)-AK8&gt;0,SUM(AG8:AJ8)-AK8,"")</f>
        <v>50.309999999999995</v>
      </c>
      <c r="AW8" s="40">
        <f>IF(SUM(AS8,AV8)&gt;0,SUM(AS8,AV8),"")</f>
        <v>101.78</v>
      </c>
      <c r="AX8" s="26">
        <v>13.9</v>
      </c>
      <c r="AY8" s="26">
        <v>9.1999999999999993</v>
      </c>
      <c r="AZ8" s="26">
        <v>13.5</v>
      </c>
      <c r="BA8" s="26">
        <v>14.79</v>
      </c>
      <c r="BB8" s="26">
        <v>0</v>
      </c>
      <c r="BC8" s="26">
        <v>13.1</v>
      </c>
      <c r="BD8" s="26">
        <v>9.1</v>
      </c>
      <c r="BE8" s="26">
        <v>14.5</v>
      </c>
      <c r="BF8" s="26">
        <v>15.08</v>
      </c>
      <c r="BG8" s="26">
        <v>0</v>
      </c>
      <c r="BH8" s="26">
        <v>14.5</v>
      </c>
      <c r="BI8" s="26">
        <v>9.1</v>
      </c>
      <c r="BJ8" s="26">
        <v>14.5</v>
      </c>
      <c r="BK8" s="26">
        <v>15.07</v>
      </c>
      <c r="BL8" s="26">
        <v>0</v>
      </c>
      <c r="BM8" s="28"/>
      <c r="BN8" s="39">
        <f>IF(AZ8&gt;0,AZ8,"")</f>
        <v>13.5</v>
      </c>
      <c r="BO8" s="39">
        <f>IF(BA8&gt;0,BA8,"")</f>
        <v>14.79</v>
      </c>
      <c r="BP8" s="11">
        <f>IF(SUM(AX8:BA8)-BB8&gt;0,SUM(AX8:BA8)-BB8,"")</f>
        <v>51.39</v>
      </c>
      <c r="BQ8" s="11">
        <f>IF(BE8&gt;0,BE8,"")</f>
        <v>14.5</v>
      </c>
      <c r="BR8" s="11">
        <f>IF(BF8&gt;0,BF8,"")</f>
        <v>15.08</v>
      </c>
      <c r="BS8" s="11">
        <f>IF(SUM(BC8:BF8)-BG8&gt;0,SUM(BC8:BF8)-BG8,"")</f>
        <v>51.78</v>
      </c>
      <c r="BT8" s="11">
        <f>IF(BP8="","",MAX(BP8,BS8))</f>
        <v>51.78</v>
      </c>
      <c r="BU8" s="11">
        <f>IF(BJ8&gt;0,BJ8,"")</f>
        <v>14.5</v>
      </c>
      <c r="BV8" s="11">
        <f>IF(BK8&gt;0,BK8,"")</f>
        <v>15.07</v>
      </c>
      <c r="BW8" s="11">
        <f>IF(SUM(BH8:BK8)-BL8&gt;0,SUM(BH8:BK8)-BL8,"")</f>
        <v>53.17</v>
      </c>
      <c r="BX8" s="11">
        <f>IF(SUM(BT8,BW8)&gt;0,SUM(BT8,BW8),"")</f>
        <v>104.95</v>
      </c>
      <c r="BY8" s="22">
        <v>4.5999999999999996</v>
      </c>
      <c r="BZ8" s="22">
        <v>2.6</v>
      </c>
      <c r="CA8" s="22">
        <v>5.5</v>
      </c>
      <c r="CB8" s="22">
        <v>4.95</v>
      </c>
      <c r="CC8" s="22">
        <v>0</v>
      </c>
      <c r="CD8" s="22">
        <v>13.9</v>
      </c>
      <c r="CE8" s="22">
        <v>9.5</v>
      </c>
      <c r="CF8" s="22">
        <v>15.6</v>
      </c>
      <c r="CG8" s="22">
        <v>14.97</v>
      </c>
      <c r="CH8" s="22">
        <v>0</v>
      </c>
      <c r="CI8" s="22">
        <v>4.3</v>
      </c>
      <c r="CJ8" s="22">
        <v>2.7</v>
      </c>
      <c r="CK8" s="22">
        <v>5.5</v>
      </c>
      <c r="CL8" s="22">
        <v>4.8899999999999997</v>
      </c>
      <c r="CM8" s="22">
        <v>0</v>
      </c>
      <c r="CN8" s="27"/>
      <c r="CO8" s="38">
        <f>IF(CA8&gt;0,CA8,"")</f>
        <v>5.5</v>
      </c>
      <c r="CP8" s="38">
        <f>IF(CB8&gt;0,CB8,"")</f>
        <v>4.95</v>
      </c>
      <c r="CQ8" s="40">
        <f>IF(SUM(BY8:CB8)-CC8&gt;0,SUM(BY8:CB8)-CC8,"")</f>
        <v>17.649999999999999</v>
      </c>
      <c r="CR8" s="40">
        <f>IF(CF8&gt;0,CF8,"")</f>
        <v>15.6</v>
      </c>
      <c r="CS8" s="40">
        <f>IF(CG8&gt;0,CG8,"")</f>
        <v>14.97</v>
      </c>
      <c r="CT8" s="40">
        <f>IF(SUM(CD8:CG8)-CH8&gt;0,SUM(CD8:CG8)-CH8,"")</f>
        <v>53.97</v>
      </c>
      <c r="CU8" s="40">
        <f>IF(CQ8="","",MAX(CQ8,CT8))</f>
        <v>53.97</v>
      </c>
      <c r="CV8" s="40">
        <f>IF(CK8&gt;0,CK8,"")</f>
        <v>5.5</v>
      </c>
      <c r="CW8" s="40">
        <f>IF(CL8&gt;0,CL8,"")</f>
        <v>4.8899999999999997</v>
      </c>
      <c r="CX8" s="40">
        <f>IF(SUM(CI8:CL8)-CM8&gt;0,SUM(CI8:CL8)-CM8,"")</f>
        <v>17.39</v>
      </c>
      <c r="CY8" s="40">
        <f>IF(SUM(CU8,CX8)&gt;0,SUM(CU8,CX8),"")</f>
        <v>71.36</v>
      </c>
      <c r="CZ8" s="50" t="str">
        <f>IF(MAX(DX8,EA8,FF8,FI8,GN8,GQ8,HV8,HY8,JD8,JG8,KL8,KO8,LT8,LW8,NB8,NE8,OJ8,OM8,PR8,PU8,QZ8,RC8,SH8,SK8)-MIN(IF(L8="",0,L8),IF(N8="",0,N8))&gt;0.001,MAX(DX8,EA8,FF8,FI8,GN8,GQ8,HV8,HY8,JD8,JG8,KL8,KO8,LT8,LW8,NB8,NE8,OJ8,OM8,PR8,PU8,QZ8,RC8,SH8,SK8)-MIN(IF(L8="",0,L8),IF(N8="",0,N8)),"")</f>
        <v/>
      </c>
      <c r="DA8" s="50" t="str">
        <f>IF(MAX(EE8,EH8,FM8,FP8,GU8,GX8,IC8,IF8,JK8,JN8,KS8,KV8,MA8,MD8,NI8,NL8,OQ8,OT8,PY8,QB8,RG8,RJ8,SO8,SR8)-IF(N8="",0,N8)&gt;0.001,MAX(EE8,EH8,FM8,FP8,GU8,GX8,IC8,IF8,JK8,JN8,KS8,KV8,MA8,MD8,NI8,NL8,OQ8,OT8,PY8,QB8,RG8,RJ8,SO8,SR8)-IF(N8="",0,N8),"")</f>
        <v/>
      </c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40" t="str">
        <f>IF(DD8&gt;0,DD8,"")</f>
        <v/>
      </c>
      <c r="DW8" s="40" t="str">
        <f>IF(DE8&gt;0,DE8,"")</f>
        <v/>
      </c>
      <c r="DX8" s="40" t="str">
        <f>IF(SUM(DB8:DE8)-DF8&gt;0,SUM(DB8:DE8)-DF8,"")</f>
        <v/>
      </c>
      <c r="DY8" s="40" t="str">
        <f>IF(DI8&gt;0,DI8,"")</f>
        <v/>
      </c>
      <c r="DZ8" s="40" t="str">
        <f>IF(DJ8&gt;0,DJ8,"")</f>
        <v/>
      </c>
      <c r="EA8" s="40" t="str">
        <f>IF(SUM(DG8:DJ8)-DK8&gt;0,SUM(DG8:DJ8)-DK8,"")</f>
        <v/>
      </c>
      <c r="EB8" s="40" t="str">
        <f>IF(MAX(DX8,EA8)&gt;0,MAX(DX8,EA8),"")</f>
        <v/>
      </c>
      <c r="EC8" s="40" t="str">
        <f>IF(DN8&gt;0,DN8,"")</f>
        <v/>
      </c>
      <c r="ED8" s="40" t="str">
        <f>IF(DO8&gt;0,DO8,"")</f>
        <v/>
      </c>
      <c r="EE8" s="40" t="str">
        <f>IF(SUM(DL8:DO8)-DP8&gt;0,SUM(DL8:DO8)-DP8,"")</f>
        <v/>
      </c>
      <c r="EF8" s="40" t="str">
        <f>IF(DS8&gt;0,DS8,"")</f>
        <v/>
      </c>
      <c r="EG8" s="40" t="str">
        <f>IF(DT8&gt;0,DT8,"")</f>
        <v/>
      </c>
      <c r="EH8" s="40" t="str">
        <f>IF(SUM(DQ8:DT8)-DU8&gt;0,SUM(DQ8:DT8)-DU8,"")</f>
        <v/>
      </c>
      <c r="EI8" s="40" t="str">
        <f>IF(SUM(EB8,EH8)&gt;0,SUM(EB8,EH8),"")</f>
        <v/>
      </c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1" t="str">
        <f>IF(EL8&gt;0,EL8,"")</f>
        <v/>
      </c>
      <c r="FE8" s="11" t="str">
        <f>IF(EM8&gt;0,EM8,"")</f>
        <v/>
      </c>
      <c r="FF8" s="11" t="str">
        <f>IF(SUM(EJ8:EM8)-EN8&gt;0,SUM(EJ8:EM8)-EN8,"")</f>
        <v/>
      </c>
      <c r="FG8" s="11" t="str">
        <f>IF(EQ8&gt;0,EQ8,"")</f>
        <v/>
      </c>
      <c r="FH8" s="11" t="str">
        <f>IF(ER8&gt;0,ER8,"")</f>
        <v/>
      </c>
      <c r="FI8" s="11" t="str">
        <f>IF(SUM(EO8:ER8)-ES8&gt;0,SUM(EO8:ER8)-ES8,"")</f>
        <v/>
      </c>
      <c r="FJ8" s="11" t="str">
        <f>IF(MAX(FF8,FI8)&gt;0,MAX(FF8,FI8),"")</f>
        <v/>
      </c>
      <c r="FK8" s="11" t="str">
        <f>IF(EV8&gt;0,EV8,"")</f>
        <v/>
      </c>
      <c r="FL8" s="11" t="str">
        <f>IF(EW8&gt;0,EW8,"")</f>
        <v/>
      </c>
      <c r="FM8" s="11" t="str">
        <f>IF(SUM(ET8:EW8)-EX8&gt;0,SUM(ET8:EW8)-EX8,"")</f>
        <v/>
      </c>
      <c r="FN8" s="11" t="str">
        <f>IF(FA8&gt;0,FA8,"")</f>
        <v/>
      </c>
      <c r="FO8" s="11" t="str">
        <f>IF(FB8&gt;0,FB8,"")</f>
        <v/>
      </c>
      <c r="FP8" s="11" t="str">
        <f>IF(SUM(EY8:FB8)-FC8&gt;0,SUM(EY8:FB8)-FC8,"")</f>
        <v/>
      </c>
      <c r="FQ8" s="11" t="str">
        <f>IF(SUM(FJ8,FP8)&gt;0,SUM(FJ8,FP8),"")</f>
        <v/>
      </c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40" t="str">
        <f>IF(FT8&gt;0,FT8,"")</f>
        <v/>
      </c>
      <c r="GM8" s="40" t="str">
        <f>IF(FU8&gt;0,FU8,"")</f>
        <v/>
      </c>
      <c r="GN8" s="40" t="str">
        <f>IF(SUM(FR8:FU8)-FV8&gt;0,SUM(FR8:FU8)-FV8,"")</f>
        <v/>
      </c>
      <c r="GO8" s="40" t="str">
        <f>IF(FY8&gt;0,FY8,"")</f>
        <v/>
      </c>
      <c r="GP8" s="40" t="str">
        <f>IF(FZ8&gt;0,FZ8,"")</f>
        <v/>
      </c>
      <c r="GQ8" s="40" t="str">
        <f>IF(SUM(FW8:FZ8)-GA8&gt;0,SUM(FW8:FZ8)-GA8,"")</f>
        <v/>
      </c>
      <c r="GR8" s="40" t="str">
        <f>IF(MAX(GN8,GQ8)&gt;0,MAX(GN8,GQ8),"")</f>
        <v/>
      </c>
      <c r="GS8" s="40" t="str">
        <f>IF(GD8&gt;0,GD8,"")</f>
        <v/>
      </c>
      <c r="GT8" s="40" t="str">
        <f>IF(GE8&gt;0,GE8,"")</f>
        <v/>
      </c>
      <c r="GU8" s="40" t="str">
        <f>IF(SUM(GB8:GE8)-GF8&gt;0,SUM(GB8:GE8)-GF8,"")</f>
        <v/>
      </c>
      <c r="GV8" s="40" t="str">
        <f>IF(GI8&gt;0,GI8,"")</f>
        <v/>
      </c>
      <c r="GW8" s="40" t="str">
        <f>IF(GJ8&gt;0,GJ8,"")</f>
        <v/>
      </c>
      <c r="GX8" s="40" t="str">
        <f>IF(SUM(GG8:GJ8)-GK8&gt;0,SUM(GG8:GJ8)-GK8,"")</f>
        <v/>
      </c>
      <c r="GY8" s="40" t="str">
        <f>IF(SUM(GR8,GX8)&gt;0,SUM(GR8,GX8),"")</f>
        <v/>
      </c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1" t="str">
        <f>IF(HB8&gt;0,HB8,"")</f>
        <v/>
      </c>
      <c r="HU8" s="11" t="str">
        <f>IF(HC8&gt;0,HC8,"")</f>
        <v/>
      </c>
      <c r="HV8" s="11" t="str">
        <f>IF(SUM(GZ8:HC8)-HD8&gt;0,SUM(GZ8:HC8)-HD8,"")</f>
        <v/>
      </c>
      <c r="HW8" s="11" t="str">
        <f>IF(HG8&gt;0,HG8,"")</f>
        <v/>
      </c>
      <c r="HX8" s="11" t="str">
        <f>IF(HH8&gt;0,HH8,"")</f>
        <v/>
      </c>
      <c r="HY8" s="11" t="str">
        <f>IF(SUM(HE8:HH8)-HI8&gt;0,SUM(HE8:HH8)-HI8,"")</f>
        <v/>
      </c>
      <c r="HZ8" s="11" t="str">
        <f>IF(MAX(HV8,HY8)&gt;0,MAX(HV8,HY8),"")</f>
        <v/>
      </c>
      <c r="IA8" s="11" t="str">
        <f>IF(HL8&gt;0,HL8,"")</f>
        <v/>
      </c>
      <c r="IB8" s="11" t="str">
        <f>IF(HM8&gt;0,HM8,"")</f>
        <v/>
      </c>
      <c r="IC8" s="11" t="str">
        <f>IF(SUM(HJ8:HM8)-HN8&gt;0,SUM(HJ8:HM8)-HN8,"")</f>
        <v/>
      </c>
      <c r="ID8" s="11" t="str">
        <f>IF(HQ8&gt;0,HQ8,"")</f>
        <v/>
      </c>
      <c r="IE8" s="11" t="str">
        <f>IF(HR8&gt;0,HR8,"")</f>
        <v/>
      </c>
      <c r="IF8" s="11" t="str">
        <f>IF(SUM(HO8:HR8)-HS8&gt;0,SUM(HO8:HR8)-HS8,"")</f>
        <v/>
      </c>
      <c r="IG8" s="11" t="str">
        <f>IF(SUM(HZ8,IF8)&gt;0,SUM(HZ8,IF8),"")</f>
        <v/>
      </c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40" t="str">
        <f>IF(IJ8&gt;0,IJ8,"")</f>
        <v/>
      </c>
      <c r="JC8" s="40" t="str">
        <f>IF(IK8&gt;0,IK8,"")</f>
        <v/>
      </c>
      <c r="JD8" s="40" t="str">
        <f>IF(SUM(IH8:IK8)-IL8&gt;0,SUM(IH8:IK8)-IL8,"")</f>
        <v/>
      </c>
      <c r="JE8" s="40" t="str">
        <f>IF(IO8&gt;0,IO8,"")</f>
        <v/>
      </c>
      <c r="JF8" s="40" t="str">
        <f>IF(IP8&gt;0,IP8,"")</f>
        <v/>
      </c>
      <c r="JG8" s="40" t="str">
        <f>IF(SUM(IM8:IP8)-IQ8&gt;0,SUM(IM8:IP8)-IQ8,"")</f>
        <v/>
      </c>
      <c r="JH8" s="40" t="str">
        <f>IF(MAX(JD8,JG8)&gt;0,MAX(JD8,JG8),"")</f>
        <v/>
      </c>
      <c r="JI8" s="40" t="str">
        <f>IF(IT8&gt;0,IT8,"")</f>
        <v/>
      </c>
      <c r="JJ8" s="40" t="str">
        <f>IF(IU8&gt;0,IU8,"")</f>
        <v/>
      </c>
      <c r="JK8" s="40" t="str">
        <f>IF(SUM(IR8:IU8)-IV8&gt;0,SUM(IR8:IU8)-IV8,"")</f>
        <v/>
      </c>
      <c r="JL8" s="40" t="str">
        <f>IF(IY8&gt;0,IY8,"")</f>
        <v/>
      </c>
      <c r="JM8" s="40" t="str">
        <f>IF(IZ8&gt;0,IZ8,"")</f>
        <v/>
      </c>
      <c r="JN8" s="40" t="str">
        <f>IF(SUM(IW8:IZ8)-JA8&gt;0,SUM(IW8:IZ8)-JA8,"")</f>
        <v/>
      </c>
      <c r="JO8" s="40" t="str">
        <f>IF(SUM(JH8,JN8)&gt;0,SUM(JH8,JN8),"")</f>
        <v/>
      </c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1" t="str">
        <f>IF(JR8&gt;0,JR8,"")</f>
        <v/>
      </c>
      <c r="KK8" s="11" t="str">
        <f>IF(JS8&gt;0,JS8,"")</f>
        <v/>
      </c>
      <c r="KL8" s="11" t="str">
        <f>IF(SUM(JP8:JS8)-JT8&gt;0,SUM(JP8:JS8)-JT8,"")</f>
        <v/>
      </c>
      <c r="KM8" s="11" t="str">
        <f>IF(JW8&gt;0,JW8,"")</f>
        <v/>
      </c>
      <c r="KN8" s="11" t="str">
        <f>IF(JX8&gt;0,JX8,"")</f>
        <v/>
      </c>
      <c r="KO8" s="11" t="str">
        <f>IF(SUM(JU8:JX8)-JY8&gt;0,SUM(JU8:JX8)-JY8,"")</f>
        <v/>
      </c>
      <c r="KP8" s="11" t="str">
        <f>IF(MAX(KL8,KO8)&gt;0,MAX(KL8,KO8),"")</f>
        <v/>
      </c>
      <c r="KQ8" s="11" t="str">
        <f>IF(KB8&gt;0,KB8,"")</f>
        <v/>
      </c>
      <c r="KR8" s="11" t="str">
        <f>IF(KC8&gt;0,KC8,"")</f>
        <v/>
      </c>
      <c r="KS8" s="11" t="str">
        <f>IF(SUM(JZ8:KC8)-KD8&gt;0,SUM(JZ8:KC8)-KD8,"")</f>
        <v/>
      </c>
      <c r="KT8" s="11" t="str">
        <f>IF(KG8&gt;0,KG8,"")</f>
        <v/>
      </c>
      <c r="KU8" s="11" t="str">
        <f>IF(KH8&gt;0,KH8,"")</f>
        <v/>
      </c>
      <c r="KV8" s="11" t="str">
        <f>IF(SUM(KE8:KH8)-KI8&gt;0,SUM(KE8:KH8)-KI8,"")</f>
        <v/>
      </c>
      <c r="KW8" s="11" t="str">
        <f>IF(SUM(KP8,KV8)&gt;0,SUM(KP8,KV8),"")</f>
        <v/>
      </c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40" t="str">
        <f>IF(KZ8&gt;0,KZ8,"")</f>
        <v/>
      </c>
      <c r="LS8" s="40" t="str">
        <f>IF(LA8&gt;0,LA8,"")</f>
        <v/>
      </c>
      <c r="LT8" s="40" t="str">
        <f>IF(SUM(KX8:LA8)-LB8&gt;0,SUM(KX8:LA8)-LB8,"")</f>
        <v/>
      </c>
      <c r="LU8" s="40" t="str">
        <f>IF(LE8&gt;0,LE8,"")</f>
        <v/>
      </c>
      <c r="LV8" s="40" t="str">
        <f>IF(LF8&gt;0,LF8,"")</f>
        <v/>
      </c>
      <c r="LW8" s="40" t="str">
        <f>IF(SUM(LC8:LF8)-LG8&gt;0,SUM(LC8:LF8)-LG8,"")</f>
        <v/>
      </c>
      <c r="LX8" s="40" t="str">
        <f>IF(MAX(LT8,LW8)&gt;0,MAX(LT8,LW8),"")</f>
        <v/>
      </c>
      <c r="LY8" s="40" t="str">
        <f>IF(LJ8&gt;0,LJ8,"")</f>
        <v/>
      </c>
      <c r="LZ8" s="40" t="str">
        <f>IF(LK8&gt;0,LK8,"")</f>
        <v/>
      </c>
      <c r="MA8" s="40" t="str">
        <f>IF(SUM(LH8:LK8)-LL8&gt;0,SUM(LH8:LK8)-LL8,"")</f>
        <v/>
      </c>
      <c r="MB8" s="40" t="str">
        <f>IF(LO8&gt;0,LO8,"")</f>
        <v/>
      </c>
      <c r="MC8" s="40" t="str">
        <f>IF(LP8&gt;0,LP8,"")</f>
        <v/>
      </c>
      <c r="MD8" s="40" t="str">
        <f>IF(SUM(LM8:LP8)-LQ8&gt;0,SUM(LM8:LP8)-LQ8,"")</f>
        <v/>
      </c>
      <c r="ME8" s="40" t="str">
        <f>IF(SUM(LX8,MD8)&gt;0,SUM(LX8,MD8),"")</f>
        <v/>
      </c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1" t="str">
        <f>IF(MH8&gt;0,MH8,"")</f>
        <v/>
      </c>
      <c r="NA8" s="11" t="str">
        <f>IF(MI8&gt;0,MI8,"")</f>
        <v/>
      </c>
      <c r="NB8" s="11" t="str">
        <f>IF(SUM(MF8:MI8)-MJ8&gt;0,SUM(MF8:MI8)-MJ8,"")</f>
        <v/>
      </c>
      <c r="NC8" s="11" t="str">
        <f>IF(MM8&gt;0,MM8,"")</f>
        <v/>
      </c>
      <c r="ND8" s="11" t="str">
        <f>IF(MN8&gt;0,MN8,"")</f>
        <v/>
      </c>
      <c r="NE8" s="11" t="str">
        <f>IF(SUM(MK8:MN8)-MO8&gt;0,SUM(MK8:MN8)-MO8,"")</f>
        <v/>
      </c>
      <c r="NF8" s="11" t="str">
        <f>IF(MAX(NB8,NE8)&gt;0,MAX(NB8,NE8),"")</f>
        <v/>
      </c>
      <c r="NG8" s="11" t="str">
        <f>IF(MR8&gt;0,MR8,"")</f>
        <v/>
      </c>
      <c r="NH8" s="11" t="str">
        <f>IF(MS8&gt;0,MS8,"")</f>
        <v/>
      </c>
      <c r="NI8" s="11" t="str">
        <f>IF(SUM(MP8:MS8)-MT8&gt;0,SUM(MP8:MS8)-MT8,"")</f>
        <v/>
      </c>
      <c r="NJ8" s="11" t="str">
        <f>IF(MW8&gt;0,MW8,"")</f>
        <v/>
      </c>
      <c r="NK8" s="11" t="str">
        <f>IF(MX8&gt;0,MX8,"")</f>
        <v/>
      </c>
      <c r="NL8" s="11" t="str">
        <f>IF(SUM(MU8:MX8)-MY8&gt;0,SUM(MU8:MX8)-MY8,"")</f>
        <v/>
      </c>
      <c r="NM8" s="11" t="str">
        <f>IF(SUM(NF8,NL8)&gt;0,SUM(NF8,NL8),"")</f>
        <v/>
      </c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40" t="str">
        <f>IF(NP8&gt;0,NP8,"")</f>
        <v/>
      </c>
      <c r="OI8" s="40" t="str">
        <f>IF(NQ8&gt;0,NQ8,"")</f>
        <v/>
      </c>
      <c r="OJ8" s="40" t="str">
        <f>IF(SUM(NN8:NQ8)-NR8&gt;0,SUM(NN8:NQ8)-NR8,"")</f>
        <v/>
      </c>
      <c r="OK8" s="40" t="str">
        <f>IF(NU8&gt;0,NU8,"")</f>
        <v/>
      </c>
      <c r="OL8" s="40" t="str">
        <f>IF(NV8&gt;0,NV8,"")</f>
        <v/>
      </c>
      <c r="OM8" s="40" t="str">
        <f>IF(SUM(NS8:NV8)-NW8&gt;0,SUM(NS8:NV8)-NW8,"")</f>
        <v/>
      </c>
      <c r="ON8" s="40" t="str">
        <f>IF(MAX(OJ8,OM8)&gt;0,MAX(OJ8,OM8),"")</f>
        <v/>
      </c>
      <c r="OO8" s="40" t="str">
        <f>IF(NZ8&gt;0,NZ8,"")</f>
        <v/>
      </c>
      <c r="OP8" s="40" t="str">
        <f>IF(OA8&gt;0,OA8,"")</f>
        <v/>
      </c>
      <c r="OQ8" s="40" t="str">
        <f>IF(SUM(NX8:OA8)-OB8&gt;0,SUM(NX8:OA8)-OB8,"")</f>
        <v/>
      </c>
      <c r="OR8" s="40" t="str">
        <f>IF(OE8&gt;0,OE8,"")</f>
        <v/>
      </c>
      <c r="OS8" s="40" t="str">
        <f>IF(OF8&gt;0,OF8,"")</f>
        <v/>
      </c>
      <c r="OT8" s="40" t="str">
        <f>IF(SUM(OC8:OF8)-OG8&gt;0,SUM(OC8:OF8)-OG8,"")</f>
        <v/>
      </c>
      <c r="OU8" s="40" t="str">
        <f>IF(SUM(ON8,OT8)&gt;0,SUM(ON8,OT8),"")</f>
        <v/>
      </c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1" t="str">
        <f>IF(OX8&gt;0,OX8,"")</f>
        <v/>
      </c>
      <c r="PQ8" s="11" t="str">
        <f>IF(OY8&gt;0,OY8,"")</f>
        <v/>
      </c>
      <c r="PR8" s="11" t="str">
        <f>IF(SUM(OV8:OY8)-OZ8&gt;0,SUM(OV8:OY8)-OZ8,"")</f>
        <v/>
      </c>
      <c r="PS8" s="11" t="str">
        <f>IF(PC8&gt;0,PC8,"")</f>
        <v/>
      </c>
      <c r="PT8" s="11" t="str">
        <f>IF(PD8&gt;0,PD8,"")</f>
        <v/>
      </c>
      <c r="PU8" s="11" t="str">
        <f>IF(SUM(PA8:PD8)-PE8&gt;0,SUM(PA8:PD8)-PE8,"")</f>
        <v/>
      </c>
      <c r="PV8" s="11" t="str">
        <f>IF(MAX(PR8,PU8)&gt;0,MAX(PR8,PU8),"")</f>
        <v/>
      </c>
      <c r="PW8" s="11" t="str">
        <f>IF(PH8&gt;0,PH8,"")</f>
        <v/>
      </c>
      <c r="PX8" s="11" t="str">
        <f>IF(PI8&gt;0,PI8,"")</f>
        <v/>
      </c>
      <c r="PY8" s="11" t="str">
        <f>IF(SUM(PF8:PI8)-PJ8&gt;0,SUM(PF8:PI8)-PJ8,"")</f>
        <v/>
      </c>
      <c r="PZ8" s="11" t="str">
        <f>IF(PM8&gt;0,PM8,"")</f>
        <v/>
      </c>
      <c r="QA8" s="11" t="str">
        <f>IF(PN8&gt;0,PN8,"")</f>
        <v/>
      </c>
      <c r="QB8" s="11" t="str">
        <f>IF(SUM(PK8:PN8)-PO8&gt;0,SUM(PK8:PN8)-PO8,"")</f>
        <v/>
      </c>
      <c r="QC8" s="11" t="str">
        <f>IF(SUM(PV8,QB8)&gt;0,SUM(PV8,QB8),"")</f>
        <v/>
      </c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40" t="str">
        <f>IF(QF8&gt;0,QF8,"")</f>
        <v/>
      </c>
      <c r="QY8" s="40" t="str">
        <f>IF(QG8&gt;0,QG8,"")</f>
        <v/>
      </c>
      <c r="QZ8" s="40" t="str">
        <f>IF(SUM(QD8:QG8)-QH8&gt;0,SUM(QD8:QG8)-QH8,"")</f>
        <v/>
      </c>
      <c r="RA8" s="40" t="str">
        <f>IF(QK8&gt;0,QK8,"")</f>
        <v/>
      </c>
      <c r="RB8" s="40" t="str">
        <f>IF(QL8&gt;0,QL8,"")</f>
        <v/>
      </c>
      <c r="RC8" s="40" t="str">
        <f>IF(SUM(QI8:QL8)-QM8&gt;0,SUM(QI8:QL8)-QM8,"")</f>
        <v/>
      </c>
      <c r="RD8" s="40" t="str">
        <f>IF(MAX(QZ8,RC8)&gt;0,MAX(QZ8,RC8),"")</f>
        <v/>
      </c>
      <c r="RE8" s="40" t="str">
        <f>IF(QP8&gt;0,QP8,"")</f>
        <v/>
      </c>
      <c r="RF8" s="40" t="str">
        <f>IF(QQ8&gt;0,QQ8,"")</f>
        <v/>
      </c>
      <c r="RG8" s="40" t="str">
        <f>IF(SUM(QN8:QQ8)-QR8&gt;0,SUM(QN8:QQ8)-QR8,"")</f>
        <v/>
      </c>
      <c r="RH8" s="40" t="str">
        <f>IF(QU8&gt;0,QU8,"")</f>
        <v/>
      </c>
      <c r="RI8" s="40" t="str">
        <f>IF(QV8&gt;0,QV8,"")</f>
        <v/>
      </c>
      <c r="RJ8" s="40" t="str">
        <f>IF(SUM(QS8:QV8)-QW8&gt;0,SUM(QS8:QV8)-QW8,"")</f>
        <v/>
      </c>
      <c r="RK8" s="40" t="str">
        <f>IF(SUM(RD8,RJ8)&gt;0,SUM(RD8,RJ8),"")</f>
        <v/>
      </c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1" t="str">
        <f>IF(RN8&gt;0,RN8,"")</f>
        <v/>
      </c>
      <c r="SG8" s="11" t="str">
        <f>IF(RO8&gt;0,RO8,"")</f>
        <v/>
      </c>
      <c r="SH8" s="11" t="str">
        <f>IF(SUM(RL8:RO8)-RP8&gt;0,SUM(RL8:RO8)-RP8,"")</f>
        <v/>
      </c>
      <c r="SI8" s="11" t="str">
        <f>IF(RS8&gt;0,RS8,"")</f>
        <v/>
      </c>
      <c r="SJ8" s="11" t="str">
        <f>IF(RT8&gt;0,RT8,"")</f>
        <v/>
      </c>
      <c r="SK8" s="11" t="str">
        <f>IF(SUM(RQ8:RT8)-RU8&gt;0,SUM(RQ8:RT8)-RU8,"")</f>
        <v/>
      </c>
      <c r="SL8" s="11" t="str">
        <f>IF(MAX(SH8,SK8)&gt;0,MAX(SH8,SK8),"")</f>
        <v/>
      </c>
      <c r="SM8" s="11" t="str">
        <f>IF(RX8&gt;0,RX8,"")</f>
        <v/>
      </c>
      <c r="SN8" s="11" t="str">
        <f>IF(RY8&gt;0,RY8,"")</f>
        <v/>
      </c>
      <c r="SO8" s="11" t="str">
        <f>IF(SUM(RV8:RY8)-RZ8&gt;0,SUM(RV8:RY8)-RZ8,"")</f>
        <v/>
      </c>
      <c r="SP8" s="11" t="str">
        <f>IF(SC8&gt;0,SC8,"")</f>
        <v/>
      </c>
      <c r="SQ8" s="11" t="str">
        <f>IF(SD8&gt;0,SD8,"")</f>
        <v/>
      </c>
      <c r="SR8" s="11" t="str">
        <f>IF(SUM(SA8:SD8)-SE8&gt;0,SUM(SA8:SD8)-SE8,"")</f>
        <v/>
      </c>
      <c r="SS8" s="11" t="str">
        <f>IF(SUM(SL8,SR8)&gt;0,SUM(SL8,SR8),"")</f>
        <v/>
      </c>
      <c r="ST8" s="22">
        <f>IF($CN8="P",BY8,(BY8+AX8)/2)</f>
        <v>9.25</v>
      </c>
      <c r="SU8" s="22">
        <f>IF($CN8="P",BZ8,(BZ8+AY8)/2)</f>
        <v>5.8999999999999995</v>
      </c>
      <c r="SV8" s="22">
        <f>IF($CN8="P",CA8,(CA8+AZ8)/2)</f>
        <v>9.5</v>
      </c>
      <c r="SW8" s="22">
        <f>IF($CN8="P",CB8,(CB8+BA8)/2)</f>
        <v>9.8699999999999992</v>
      </c>
      <c r="SX8" s="22">
        <f>IF($CN8="P",CC8,(CC8+BB8)/2)</f>
        <v>0</v>
      </c>
      <c r="SY8" s="22">
        <f>IF($CN8="P",CD8,(CD8+BC8)/2)</f>
        <v>13.5</v>
      </c>
      <c r="SZ8" s="22">
        <f>IF($CN8="P",CE8,(CE8+BD8)/2)</f>
        <v>9.3000000000000007</v>
      </c>
      <c r="TA8" s="22">
        <f>IF($CN8="P",CF8,(CF8+BE8)/2)</f>
        <v>15.05</v>
      </c>
      <c r="TB8" s="22">
        <f>IF($CN8="P",CG8,(CG8+BF8)/2)</f>
        <v>15.025</v>
      </c>
      <c r="TC8" s="22">
        <f>IF($CN8="P",CH8,(CH8+BG8)/2)</f>
        <v>0</v>
      </c>
      <c r="TD8" s="22">
        <f>IF($CN8="P",CI8,(CI8+BH8)/2)</f>
        <v>9.4</v>
      </c>
      <c r="TE8" s="22">
        <f>IF($CN8="P",CJ8,(CJ8+BI8)/2)</f>
        <v>5.9</v>
      </c>
      <c r="TF8" s="22">
        <f>IF($CN8="P",CK8,(CK8+BJ8)/2)</f>
        <v>10</v>
      </c>
      <c r="TG8" s="22">
        <f>IF($CN8="P",CL8,(CL8+BK8)/2)</f>
        <v>9.98</v>
      </c>
      <c r="TH8" s="22">
        <f>IF($CN8="P",CM8,(CM8+BL8)/2)</f>
        <v>0</v>
      </c>
      <c r="TI8" s="27" t="s">
        <v>46</v>
      </c>
      <c r="TJ8" s="40">
        <f>IF(SV8&gt;0,SV8,"")</f>
        <v>9.5</v>
      </c>
      <c r="TK8" s="40">
        <f>IF(SW8&gt;0,SW8,"")</f>
        <v>9.8699999999999992</v>
      </c>
      <c r="TL8" s="40">
        <f>IF(SUM(ST8:SW8)-SX8&gt;0,SUM(ST8:SW8)-SX8,"")</f>
        <v>34.519999999999996</v>
      </c>
      <c r="TM8" s="40">
        <f>IF(TA8&gt;0,TA8,"")</f>
        <v>15.05</v>
      </c>
      <c r="TN8" s="40">
        <f>IF(TB8&gt;0,TB8,"")</f>
        <v>15.025</v>
      </c>
      <c r="TO8" s="40">
        <f>IF(SUM(SY8:TB8)-TC8&gt;0,SUM(SY8:TB8)-TC8,"")</f>
        <v>52.875</v>
      </c>
      <c r="TP8" s="40">
        <f>IF(MAX(TL8,TO8)&gt;0,MAX(TL8,TO8),"")</f>
        <v>52.875</v>
      </c>
      <c r="TQ8" s="40">
        <f>IF(TF8&gt;0,TF8,"")</f>
        <v>10</v>
      </c>
      <c r="TR8" s="40">
        <f>IF(TG8&gt;0,TG8,"")</f>
        <v>9.98</v>
      </c>
      <c r="TS8" s="40">
        <f>IF(SUM(TD8:TG8)-TH8&gt;0,SUM(TD8:TG8)-TH8,"")</f>
        <v>35.28</v>
      </c>
      <c r="TT8" s="40">
        <f>IF(SUM(TP8,TS8)&gt;0,SUM(TP8,TS8),"")</f>
        <v>88.155000000000001</v>
      </c>
    </row>
    <row r="9" spans="1:540" x14ac:dyDescent="0.2">
      <c r="A9" s="4" cm="1">
        <f t="array" ref="A9">IF(AND(H9&lt;&gt;"",H9&lt;&gt;"No DD"),SUMPRODUCT((H$4:H$33&lt;&gt;"")*(H$4:H$33&lt;&gt;"No DD")*(E$4:E$33&gt;E9))+1,IF(H9="No DD",SUMPRODUCT((H$4:H$33="No DD")*(E$4:E$33&gt;E9))+1+SUMPRODUCT((H$4:H$33&lt;&gt;"")*(H$4:H$33&lt;&gt;"No DD")),""))</f>
        <v>6</v>
      </c>
      <c r="B9" s="5" t="s">
        <v>130</v>
      </c>
      <c r="C9" s="4" t="s">
        <v>3</v>
      </c>
      <c r="D9" s="4">
        <v>2005</v>
      </c>
      <c r="E9" s="9">
        <f>SUM(J9:T9)+SUM(J9:R9)*0.0000001+SUM(J9)*0.0000000000001</f>
        <v>189.6700189670054</v>
      </c>
      <c r="F9" s="3" t="str">
        <f>IF(OR(AND(AM9&gt;=AW$35,AM9&lt;&gt;"",AO9&gt;=AW$39,AO9&lt;&gt;"",AL9=""),AND(AP9&gt;=AW$35,AP9&lt;&gt;"",AR9&gt;=AW$39,AR9&lt;&gt;"",AL9=""),AND(AT9&gt;=AW$35,AT9&lt;&gt;"",AV9&gt;=AW$39,AV9&lt;&gt;"",AL9=""),AND(BN9&gt;=BX$35,BN9&lt;&gt;"",BP9&gt;=BX$39,BP9&lt;&gt;"",BM9=""),AND(BQ9&gt;=BX$35,BQ9&lt;&gt;"",BS9&gt;=BX$39,BS9&lt;&gt;"",BM9=""),AND(BU9&gt;=BX$35,BU9&lt;&gt;"",BW9&gt;=BX$39,BW9&lt;&gt;"",BM9=""),AND(CO9&gt;=CY$35,CO9&lt;&gt;"",CQ9&gt;=CY$39,CQ9&lt;&gt;"",CN9=""),AND(CR9&gt;=CY$35,CR9&lt;&gt;"",CT9&gt;=CY$39,CT9&lt;&gt;"",CN9=""),AND(CV9&gt;=CY$35,CV9&lt;&gt;"",CX9&gt;=CY$39,CX9&lt;&gt;"",CN9=""),AND(DV9&gt;=EI$35,DV9&lt;&gt;"",DX9&gt;=EI$39,DX9&lt;&gt;""),AND(DY9&gt;=EI$35,DY9&lt;&gt;"",EA9&gt;=EI$39,EA9&lt;&gt;""),AND(EC9&gt;=EI$35,EC9&lt;&gt;"",EE9&gt;=EI$39,EE9&lt;&gt;""),AND(EF9&gt;=EI$35,EF9&lt;&gt;"",EH9&gt;=EI$39,EH9&lt;&gt;""),AND(FD9&gt;=FQ$35,FD9&lt;&gt;"",FF9&gt;=FQ$39,FF9&lt;&gt;""),AND(FG9&gt;=FQ$35,FG9&lt;&gt;"",FI9&gt;=FQ$39,FI9&lt;&gt;""),AND(FK9&gt;=FQ$35,FK9&lt;&gt;"",FM9&gt;=FQ$39,FM9&lt;&gt;""),AND(FN9&gt;=FQ$35,FN9&lt;&gt;"",FP9&gt;=FQ$39,FP9&lt;&gt;""),AND(GL9&gt;=GY$35,GL9&lt;&gt;"",GN9&gt;=GY$39,GN9&lt;&gt;""),AND(GO9&gt;=GY$35,GO9&lt;&gt;"",GQ9&gt;=GY$39,GQ9&lt;&gt;""),AND(GS9&gt;=GY$35,GS9&lt;&gt;"",GU9&gt;=GY$39,GU9&lt;&gt;""),AND(GV9&gt;=GY$35,GV9&lt;&gt;"",GX9&gt;=GY$39,GX9&lt;&gt;""),AND(HT9&gt;=IG$35,HT9&lt;&gt;"",HV9&gt;=IG$39,HV9&lt;&gt;""),AND(HW9&gt;=IG$35,HW9&lt;&gt;"",HY9&gt;=IG$39,HY9&lt;&gt;""),AND(IA9&gt;=IG$35,IA9&lt;&gt;"",IC9&gt;=IG$39,IC9&lt;&gt;""),AND(ID9&gt;=IG$35,ID9&lt;&gt;"",IF9&gt;=IG$39,IF9&lt;&gt;""),AND(JB9&gt;=JO$35,JB9&lt;&gt;"",JD9&gt;=JO$39,JD9&lt;&gt;""),AND(JE9&gt;=JO$35,JE9&lt;&gt;"",JG9&gt;=JO$39,JG9&lt;&gt;""),AND(JI9&gt;=JO$35,JI9&lt;&gt;"",JK9&gt;=JO$39,JK9&lt;&gt;""),AND(JL9&gt;=JO$35,JL9&lt;&gt;"",JN9&gt;=JO$39,JN9&lt;&gt;""),AND(KJ9&gt;=KW$35,KJ9&lt;&gt;"",KL9&gt;=KW$39,KL9&lt;&gt;""),AND(KM9&gt;=KW$35,KM9&lt;&gt;"",KO9&gt;=KW$39,KO9&lt;&gt;""),AND(KQ9&gt;=KW$35,KQ9&lt;&gt;"",KS9&gt;=KW$39,KS9&lt;&gt;""),AND(KT9&gt;=KW$35,KT9&lt;&gt;"",KV9&gt;=KW$39,KV9&lt;&gt;""),AND(LR9&gt;=ME$35,LR9&lt;&gt;"",LT9&gt;=ME$39,LT9&lt;&gt;""),AND(LU9&gt;=ME$35,LU9&lt;&gt;"",LW9&gt;=ME$39,LW9&lt;&gt;""),AND(LY9&gt;=ME$35,LY9&lt;&gt;"",MA9&gt;=ME$39,MA9&lt;&gt;""),AND(MB9&gt;=ME$35,MB9&lt;&gt;"",MD9&gt;=ME$39,MD9&lt;&gt;""),AND(MZ9&gt;=NM$35,MZ9&lt;&gt;"",NB9&gt;=NM$39,NB9&lt;&gt;""),AND(NC9&gt;=NM$35,NC9&lt;&gt;"",NE9&gt;=NM$39,NE9&lt;&gt;""),AND(NG9&gt;=NM$35,NG9&lt;&gt;"",NI9&gt;=NM$39,NI9&lt;&gt;""),AND(NJ9&gt;=NM$35,NJ9&lt;&gt;"",NL9&gt;=NM$39,NL9&lt;&gt;""),AND(OH9&gt;=OU$35,OH9&lt;&gt;"",OJ9&gt;=OU$39,OJ9&lt;&gt;""),AND(OK9&gt;=OU$35,OK9&lt;&gt;"",OM9&gt;=OU$39,OM9&lt;&gt;""),AND(OO9&gt;=OU$35,OO9&lt;&gt;"",OQ9&gt;=OU$39,OQ9&lt;&gt;""),AND(OR9&gt;=OU$35,OR9&lt;&gt;"",OT9&gt;=OU$39,OT9&lt;&gt;""),AND(PP9&gt;=QC$35,PP9&lt;&gt;"",PR9&gt;=QC$39,PR9&lt;&gt;""),AND(PS9&gt;=QC$35,PS9&lt;&gt;"",PU9&gt;=QC$39,PU9&lt;&gt;""),AND(PW9&gt;=QC$35,PW9&lt;&gt;"",PY9&gt;=QC$39,PY9&lt;&gt;""),AND(PZ9&gt;=QC$35,PZ9&lt;&gt;"",QB9&gt;=QC$39,QB9&lt;&gt;""),AND(QX9&gt;=RK$35,QX9&lt;&gt;"",QZ9&gt;=RK$39,QZ9&lt;&gt;""),AND(RA9&gt;=RK$35,RA9&lt;&gt;"",RC9&gt;=RK$39,RC9&lt;&gt;""),AND(RE9&gt;=RK$35,RE9&lt;&gt;"",RG9&gt;=RK$39,RG9&lt;&gt;""),AND(RH9&gt;=RK$35,RH9&lt;&gt;"",RJ9&gt;=RK$39,RJ9&lt;&gt;""),AND(SF9&gt;=SS$35,SF9&lt;&gt;"",SH9&gt;=SS$39,SH9&lt;&gt;""),AND(SI9&gt;=SS$35,SI9&lt;&gt;"",SK9&gt;=SS$39,SK9&lt;&gt;""),AND(SM9&gt;=SS$35,SM9&lt;&gt;"",SO9&gt;=SS$39,SO9&lt;&gt;""),AND(SP9&gt;=SS$35,SP9&lt;&gt;"",SR9&gt;=SS$39,SR9&lt;&gt;"")),"P","")</f>
        <v>P</v>
      </c>
      <c r="G9" s="3" t="str">
        <f>IF(OR(AND(AO9&gt;=AW$39,AO9&lt;&gt;"",AL9=""),AND(AR9&gt;=AW$39,AR9&lt;&gt;"",AL9=""),AND(AV9&gt;=AW$39,AV9&lt;&gt;"",AL9=""),AND(BP9&gt;=BX$39,BP9&lt;&gt;"",BM9=""),AND(BS9&gt;=BX$39,BS9&lt;&gt;"",BM9=""),AND(BW9&gt;=BX$39,BW9&lt;&gt;"",BM9=""),AND(CQ9&gt;=CY$39,CQ9&lt;&gt;"",CN9=""),AND(CT9&gt;=CY$39,CT9&lt;&gt;"",CN9=""),AND(CX9&gt;=CY$39,CX9&lt;&gt;"",CN9=""),AND(DX9&gt;=EI$39,DX9&lt;&gt;""),AND(EA9&gt;=EI$39,EA9&lt;&gt;""),AND(EE9&gt;=EI$39,EE9&lt;&gt;""),AND(EH9&gt;=EI$39,EH9&lt;&gt;""),AND(FF9&gt;=FQ$39,FF9&lt;&gt;""),AND(FI9&gt;=FQ$39,FI9&lt;&gt;""),AND(FM9&gt;=FQ$39,FM9&lt;&gt;""),AND(FP9&gt;=FQ$39,FP9&lt;&gt;""),AND(GN9&gt;=GY$39,GN9&lt;&gt;""),AND(GQ9&gt;=GY$39,GQ9&lt;&gt;""),AND(GU9&gt;=GY$39,GU9&lt;&gt;""),AND(GX9&gt;=GY$39,GX9&lt;&gt;""),AND(HV9&gt;=IG$39,HV9&lt;&gt;""),AND(HY9&gt;=IG$39,HY9&lt;&gt;""),AND(IC9&gt;=IG$39,IC9&lt;&gt;""),AND(IF9&gt;=IG$39,IF9&lt;&gt;""),AND(JD9&gt;=JO$39,JD9&lt;&gt;""),AND(JG9&gt;=JO$39,JG9&lt;&gt;""),AND(JK9&gt;=JO$39,JK9&lt;&gt;""),AND(JN9&gt;=JO$39,JN9&lt;&gt;""),AND(KL9&gt;=KW$39,KL9&lt;&gt;""),AND(KO9&gt;=KW$39,KO9&lt;&gt;""),AND(KS9&gt;=KW$39,KS9&lt;&gt;""),AND(KV9&gt;=KW$39,KV9&lt;&gt;""),AND(LT9&gt;=ME$39,LT9&lt;&gt;""),AND(LW9&gt;=ME$39,LW9&lt;&gt;""),AND(MA9&gt;=ME$39,MA9&lt;&gt;""),AND(MD9&gt;=ME$39,MD9&lt;&gt;""),AND(NB9&gt;=NM$39,NB9&lt;&gt;""),AND(NE9&gt;=NM$39,NE9&lt;&gt;""),AND(NI9&gt;=NM$39,NI9&lt;&gt;""),AND(NL9&gt;=NM$39,NL9&lt;&gt;""),AND(OJ9&gt;=OU$39,OJ9&lt;&gt;""),AND(OM9&gt;=OU$39,OM9&lt;&gt;""),AND(OQ9&gt;=OU$39,OQ9&lt;&gt;""),AND(OT9&gt;=OU$39,OT9&lt;&gt;""),AND(PR9&gt;=QC$39,PR9&lt;&gt;""),AND(PU9&gt;=QC$39,PU9&lt;&gt;""),AND(PY9&gt;=QC$39,PY9&lt;&gt;""),AND(QB9&gt;=QC$39,QB9&lt;&gt;""),AND(QZ9&gt;=RK$39,QZ9&lt;&gt;""),AND(RC9&gt;=RK$39,RC9&lt;&gt;""),AND(RG9&gt;=RK$39,RG9&lt;&gt;""),AND(RJ9&gt;=RK$39,RJ9&lt;&gt;""),AND(SH9&gt;=SS$39,SH9&lt;&gt;""),AND(SK9&gt;=SS$39,SK9&lt;&gt;""),AND(SO9&gt;=SS$39,SO9&lt;&gt;""),AND(SR9&gt;=SS$39,SR9&lt;&gt;"")),"P","")</f>
        <v>P</v>
      </c>
      <c r="H9" s="36" t="str">
        <f>IF(AND(G9="P",F9=""),"No DD",IF(OR(AND(AM9&gt;=AW$38,AM9&lt;&gt;"",AO9&gt;=AW$42,AO9&lt;&gt;"",AL9=""),AND(AP9&gt;=AW$38,AP9&lt;&gt;"",AR9&gt;=AW$42,AR9&lt;&gt;"",AL9=""),AND(AT9&gt;=AW$38,AT9&lt;&gt;"",AV9&gt;=AW$42,AV9&lt;&gt;"",AL9=""),AND(BN9&gt;=BX$38,BN9&lt;&gt;"",BP9&gt;=BX$42,BP9&lt;&gt;"",BM9=""),AND(BQ9&gt;=BX$38,BQ9&lt;&gt;"",BS9&gt;=BX$42,BS9&lt;&gt;"",BM9=""),AND(BU9&gt;=BX$38,BU9&lt;&gt;"",BW9&gt;=BX$42,BW9&lt;&gt;"",BM9=""),AND(CO9&gt;=CY$38,CO9&lt;&gt;"",CQ9&gt;=CY$42,CQ9&lt;&gt;"",CN9=""),AND(CR9&gt;=CY$38,CR9&lt;&gt;"",CT9&gt;=CY$42,CT9&lt;&gt;"",CN9=""),AND(CV9&gt;=CY$38,CV9&lt;&gt;"",CX9&gt;=CY$42,CX9&lt;&gt;"",CN9=""),AND(DV9&gt;=EI$38,DV9&lt;&gt;"",DX9&gt;=EI$42,DX9&lt;&gt;""),AND(DY9&gt;=EI$38,DY9&lt;&gt;"",EA9&gt;=EI$42,EA9&lt;&gt;""),AND(EC9&gt;=EI$38,EC9&lt;&gt;"",EE9&gt;=EI$42,EE9&lt;&gt;""),AND(EF9&gt;=EI$38,EF9&lt;&gt;"",EH9&gt;=EI$42,EH9&lt;&gt;""),AND(FD9&gt;=FQ$38,FD9&lt;&gt;"",FF9&gt;=FQ$42,FF9&lt;&gt;""),AND(FG9&gt;=FQ$38,FG9&lt;&gt;"",FI9&gt;=FQ$42,FI9&lt;&gt;""),AND(FK9&gt;=FQ$38,FK9&lt;&gt;"",FM9&gt;=FQ$42,FM9&lt;&gt;""),AND(FN9&gt;=FQ$38,FN9&lt;&gt;"",FP9&gt;=FQ$42,FP9&lt;&gt;""),AND(GL9&gt;=GY$38,GL9&lt;&gt;"",GN9&gt;=GY$42,GN9&lt;&gt;""),AND(GO9&gt;=GY$38,GO9&lt;&gt;"",GQ9&gt;=GY$42,GQ9&lt;&gt;""),AND(GS9&gt;=GY$38,GS9&lt;&gt;"",GU9&gt;=GY$42,GU9&lt;&gt;""),AND(GV9&gt;=GY$38,GV9&lt;&gt;"",GX9&gt;=GY$42,GX9&lt;&gt;""),AND(HT9&gt;=IG$38,HT9&lt;&gt;"",HV9&gt;=IG$42,HV9&lt;&gt;""),AND(HW9&gt;=IG$38,HW9&lt;&gt;"",HY9&gt;=IG$42,HY9&lt;&gt;""),AND(IA9&gt;=IG$38,IA9&lt;&gt;"",IC9&gt;=IG$42,IC9&lt;&gt;""),AND(ID9&gt;=IG$38,ID9&lt;&gt;"",IF9&gt;=IG$42,IF9&lt;&gt;""),AND(JB9&gt;=JO$38,JB9&lt;&gt;"",JD9&gt;=JO$42,JD9&lt;&gt;""),AND(JE9&gt;=JO$38,JE9&lt;&gt;"",JG9&gt;=JO$42,JG9&lt;&gt;""),AND(JI9&gt;=JO$38,JI9&lt;&gt;"",JK9&gt;=JO$42,JK9&lt;&gt;""),AND(JL9&gt;=JO$38,JL9&lt;&gt;"",JN9&gt;=JO$42,JN9&lt;&gt;""),AND(KJ9&gt;=KW$38,KJ9&lt;&gt;"",KL9&gt;=KW$42,KL9&lt;&gt;""),AND(KM9&gt;=KW$38,KM9&lt;&gt;"",KO9&gt;=KW$42,KO9&lt;&gt;""),AND(KQ9&gt;=KW$38,KQ9&lt;&gt;"",KS9&gt;=KW$42,KS9&lt;&gt;""),AND(KT9&gt;=KW$38,KT9&lt;&gt;"",KV9&gt;=KW$42,KV9&lt;&gt;""),AND(LR9&gt;=ME$38,LR9&lt;&gt;"",LT9&gt;=ME$42,LT9&lt;&gt;""),AND(LU9&gt;=ME$38,LU9&lt;&gt;"",LW9&gt;=ME$42,LW9&lt;&gt;""),AND(LY9&gt;=ME$38,LY9&lt;&gt;"",MA9&gt;=ME$42,MA9&lt;&gt;""),AND(MB9&gt;=ME$38,MB9&lt;&gt;"",MD9&gt;=ME$42,MD9&lt;&gt;""),AND(MZ9&gt;=NM$38,MZ9&lt;&gt;"",NB9&gt;=NM$42,NB9&lt;&gt;""),AND(NC9&gt;=NM$38,NC9&lt;&gt;"",NE9&gt;=NM$42,NE9&lt;&gt;""),AND(NG9&gt;=NM$38,NG9&lt;&gt;"",NI9&gt;=NM$42,NI9&lt;&gt;""),AND(NJ9&gt;=NM$38,NJ9&lt;&gt;"",NL9&gt;=NM$42,NL9&lt;&gt;""),AND(OH9&gt;=OU$38,OH9&lt;&gt;"",OJ9&gt;=OU$42,OJ9&lt;&gt;""),AND(OK9&gt;=OU$38,OK9&lt;&gt;"",OM9&gt;=OU$42,OM9&lt;&gt;""),AND(OO9&gt;=OU$38,OO9&lt;&gt;"",OQ9&gt;=OU$42,OQ9&lt;&gt;""),AND(OR9&gt;=OU$38,OR9&lt;&gt;"",OT9&gt;=OU$42,OT9&lt;&gt;""),AND(PP9&gt;=QC$38,PP9&lt;&gt;"",PR9&gt;=QC$42,PR9&lt;&gt;""),AND(PS9&gt;=QC$38,PS9&lt;&gt;"",PU9&gt;=QC$42,PU9&lt;&gt;""),AND(PW9&gt;=QC$38,PW9&lt;&gt;"",PY9&gt;=QC$42,PY9&lt;&gt;""),AND(PZ9&gt;=QC$38,PZ9&lt;&gt;"",QB9&gt;=QC$42,QB9&lt;&gt;""),AND(QX9&gt;=RK$38,QX9&lt;&gt;"",QZ9&gt;=RK$42,QZ9&lt;&gt;""),AND(RA9&gt;=RK$38,RA9&lt;&gt;"",RC9&gt;=RK$42,RC9&lt;&gt;""),AND(RE9&gt;=RK$38,RE9&lt;&gt;"",RG9&gt;=RK$42,RG9&lt;&gt;""),AND(RH9&gt;=RK$38,RH9&lt;&gt;"",RJ9&gt;=RK$42,RJ9&lt;&gt;""),AND(SF9&gt;=SS$38,SF9&lt;&gt;"",SH9&gt;=SS$42,SH9&lt;&gt;""),AND(SI9&gt;=SS$38,SI9&lt;&gt;"",SK9&gt;=SS$42,SK9&lt;&gt;""),AND(SM9&gt;=SS$38,SM9&lt;&gt;"",SO9&gt;=SS$42,SO9&lt;&gt;""),AND(SP9&gt;=SS$38,SP9&lt;&gt;"",SR9&gt;=SS$42,SR9&lt;&gt;"")),"Merit",IF(OR(AND(AM9&gt;=AW$37,AM9&lt;&gt;"",AO9&gt;=AW$41,AO9&lt;&gt;"",AL9=""),AND(AP9&gt;=AW$37,AP9&lt;&gt;"",AR9&gt;=AW$41,AR9&lt;&gt;"",AL9=""),AND(AT9&gt;=AW$37,AT9&lt;&gt;"",AV9&gt;=AW$41,AV9&lt;&gt;"",AL9=""),AND(BN9&gt;=BX$37,BN9&lt;&gt;"",BP9&gt;=BX$41,BP9&lt;&gt;"",BM9=""),AND(BQ9&gt;=BX$37,BQ9&lt;&gt;"",BS9&gt;=BX$41,BS9&lt;&gt;"",BM9=""),AND(BU9&gt;=BX$37,BU9&lt;&gt;"",BW9&gt;=BX$41,BW9&lt;&gt;"",BM9=""),AND(CO9&gt;=CY$37,CO9&lt;&gt;"",CQ9&gt;=CY$41,CQ9&lt;&gt;"",CN9=""),AND(CR9&gt;=CY$37,CR9&lt;&gt;"",CT9&gt;=CY$41,CT9&lt;&gt;"",CN9=""),AND(CV9&gt;=CY$37,CV9&lt;&gt;"",CX9&gt;=CY$41,CX9&lt;&gt;"",CN9=""),AND(DV9&gt;=EI$37,DV9&lt;&gt;"",DX9&gt;=EI$41,DX9&lt;&gt;""),AND(DY9&gt;=EI$37,DY9&lt;&gt;"",EA9&gt;=EI$41,EA9&lt;&gt;""),AND(EC9&gt;=EI$37,EC9&lt;&gt;"",EE9&gt;=EI$41,EE9&lt;&gt;""),AND(EF9&gt;=EI$37,EF9&lt;&gt;"",EH9&gt;=EI$41,EH9&lt;&gt;""),AND(FD9&gt;=FQ$37,FD9&lt;&gt;"",FF9&gt;=FQ$41,FF9&lt;&gt;""),AND(FG9&gt;=FQ$37,FG9&lt;&gt;"",FI9&gt;=FQ$41,FI9&lt;&gt;""),AND(FK9&gt;=FQ$37,FK9&lt;&gt;"",FM9&gt;=FQ$41,FM9&lt;&gt;""),AND(FN9&gt;=FQ$37,FN9&lt;&gt;"",FP9&gt;=FQ$41,FP9&lt;&gt;""),AND(GL9&gt;=GY$37,GL9&lt;&gt;"",GN9&gt;=GY$41,GN9&lt;&gt;""),AND(GO9&gt;=GY$37,GO9&lt;&gt;"",GQ9&gt;=GY$41,GQ9&lt;&gt;""),AND(GS9&gt;=GY$37,GS9&lt;&gt;"",GU9&gt;=GY$41,GU9&lt;&gt;""),AND(GV9&gt;=GY$37,GV9&lt;&gt;"",GX9&gt;=GY$41,GX9&lt;&gt;""),AND(HT9&gt;=IG$37,HT9&lt;&gt;"",HV9&gt;=IG$41,HV9&lt;&gt;""),AND(HW9&gt;=IG$37,HW9&lt;&gt;"",HY9&gt;=IG$41,HY9&lt;&gt;""),AND(IA9&gt;=IG$37,IA9&lt;&gt;"",IC9&gt;=IG$41,IC9&lt;&gt;""),AND(ID9&gt;=IG$37,ID9&lt;&gt;"",IF9&gt;=IG$41,IF9&lt;&gt;""),AND(JB9&gt;=JO$37,JB9&lt;&gt;"",JD9&gt;=JO$41,JD9&lt;&gt;""),AND(JE9&gt;=JO$37,JE9&lt;&gt;"",JG9&gt;=JO$41,JG9&lt;&gt;""),AND(JI9&gt;=JO$37,JI9&lt;&gt;"",JK9&gt;=JO$41,JK9&lt;&gt;""),AND(JL9&gt;=JO$37,JL9&lt;&gt;"",JN9&gt;=JO$41,JN9&lt;&gt;""),AND(KJ9&gt;=KW$37,KJ9&lt;&gt;"",KL9&gt;=KW$41,KL9&lt;&gt;""),AND(KM9&gt;=KW$37,KM9&lt;&gt;"",KO9&gt;=KW$41,KO9&lt;&gt;""),AND(KQ9&gt;=KW$37,KQ9&lt;&gt;"",KS9&gt;=KW$41,KS9&lt;&gt;""),AND(KT9&gt;=KW$37,KT9&lt;&gt;"",KV9&gt;=KW$41,KV9&lt;&gt;""),AND(LR9&gt;=ME$37,LR9&lt;&gt;"",LT9&gt;=ME$41,LT9&lt;&gt;""),AND(LU9&gt;=ME$37,LU9&lt;&gt;"",LW9&gt;=ME$41,LW9&lt;&gt;""),AND(LY9&gt;=ME$37,LY9&lt;&gt;"",MA9&gt;=ME$41,MA9&lt;&gt;""),AND(MB9&gt;=ME$37,MB9&lt;&gt;"",MD9&gt;=ME$41,MD9&lt;&gt;""),AND(MZ9&gt;=NM$37,MZ9&lt;&gt;"",NB9&gt;=NM$41,NB9&lt;&gt;""),AND(NC9&gt;=NM$37,NC9&lt;&gt;"",NE9&gt;=NM$41,NE9&lt;&gt;""),AND(NG9&gt;=NM$37,NG9&lt;&gt;"",NI9&gt;=NM$41,NI9&lt;&gt;""),AND(NJ9&gt;=NM$37,NJ9&lt;&gt;"",NL9&gt;=NM$41,NL9&lt;&gt;""),AND(OH9&gt;=OU$37,OH9&lt;&gt;"",OJ9&gt;=OU$41,OJ9&lt;&gt;""),AND(OK9&gt;=OU$37,OK9&lt;&gt;"",OM9&gt;=OU$41,OM9&lt;&gt;""),AND(OO9&gt;=OU$37,OO9&lt;&gt;"",OQ9&gt;=OU$41,OQ9&lt;&gt;""),AND(OR9&gt;=OU$37,OR9&lt;&gt;"",OT9&gt;=OU$41,OT9&lt;&gt;""),AND(PP9&gt;=QC$37,PP9&lt;&gt;"",PR9&gt;=QC$41,PR9&lt;&gt;""),AND(PS9&gt;=QC$37,PS9&lt;&gt;"",PU9&gt;=QC$41,PU9&lt;&gt;""),AND(PW9&gt;=QC$37,PW9&lt;&gt;"",PY9&gt;=QC$41,PY9&lt;&gt;""),AND(PZ9&gt;=QC$37,PZ9&lt;&gt;"",QB9&gt;=QC$41,QB9&lt;&gt;""),AND(QX9&gt;=RK$37,QX9&lt;&gt;"",QZ9&gt;=RK$41,QZ9&lt;&gt;""),AND(RA9&gt;=RK$37,RA9&lt;&gt;"",RC9&gt;=RK$41,RC9&lt;&gt;""),AND(RE9&gt;=RK$37,RE9&lt;&gt;"",RG9&gt;=RK$41,RG9&lt;&gt;""),AND(RH9&gt;=RK$37,RH9&lt;&gt;"",RJ9&gt;=RK$41,RJ9&lt;&gt;""),AND(SF9&gt;=SS$37,SF9&lt;&gt;"",SH9&gt;=SS$41,SH9&lt;&gt;""),AND(SI9&gt;=SS$37,SI9&lt;&gt;"",SK9&gt;=SS$41,SK9&lt;&gt;""),AND(SM9&gt;=SS$37,SM9&lt;&gt;"",SO9&gt;=SS$41,SO9&lt;&gt;""),AND(SP9&gt;=SS$37,SP9&lt;&gt;"",SR9&gt;=SS$41,SR9&lt;&gt;"")),"Excellence",IF(I9="P","Worlds Team",IF(F9="P","National Team","")))))</f>
        <v>National Team</v>
      </c>
      <c r="I9" s="3" t="str">
        <f>IF(OR(AND(AM9&gt;=AW$36,AM9&lt;&gt;"",AO9&gt;=AW$40,AO9&lt;&gt;"",AL9=""),AND(AP9&gt;=AW$36,AP9&lt;&gt;"",AR9&gt;=AW$40,AR9&lt;&gt;"",AL9=""),AND(AT9&gt;=AW$36,AT9&lt;&gt;"",AV9&gt;=AW$40,AV9&lt;&gt;"",AL9=""),AND(BN9&gt;=BX$36,BN9&lt;&gt;"",BP9&gt;=BX$40,BP9&lt;&gt;"",BM9=""),AND(BQ9&gt;=BX$36,BQ9&lt;&gt;"",BS9&gt;=BX$40,BS9&lt;&gt;"",BM9=""),AND(BU9&gt;=BX$36,BU9&lt;&gt;"",BW9&gt;=BX$40,BW9&lt;&gt;"",BM9=""),AND(CO9&gt;=CY$36,CO9&lt;&gt;"",CQ9&gt;=CY$40,CQ9&lt;&gt;"",CN9=""),AND(CR9&gt;=CY$36,CR9&lt;&gt;"",CT9&gt;=CY$40,CT9&lt;&gt;"",CN9=""),AND(CV9&gt;=CY$36,CV9&lt;&gt;"",CX9&gt;=CY$40,CX9&lt;&gt;"",CN9=""),AND(DV9&gt;=EI$36,DV9&lt;&gt;"",DX9&gt;=EI$40,DX9&lt;&gt;""),AND(DY9&gt;=EI$36,DY9&lt;&gt;"",EA9&gt;=EI$40,EA9&lt;&gt;""),AND(EC9&gt;=EI$36,EC9&lt;&gt;"",EE9&gt;=EI$40,EE9&lt;&gt;""),AND(EF9&gt;=EI$36,EF9&lt;&gt;"",EH9&gt;=EI$40,EH9&lt;&gt;""),AND(FD9&gt;=FQ$36,FD9&lt;&gt;"",FF9&gt;=FQ$40,FF9&lt;&gt;""),AND(FG9&gt;=FQ$36,FG9&lt;&gt;"",FI9&gt;=FQ$40,FI9&lt;&gt;""),AND(FK9&gt;=FQ$36,FK9&lt;&gt;"",FM9&gt;=FQ$40,FM9&lt;&gt;""),AND(FN9&gt;=FQ$36,FN9&lt;&gt;"",FP9&gt;=FQ$40,FP9&lt;&gt;""),AND(GL9&gt;=GY$36,GL9&lt;&gt;"",GN9&gt;=GY$40,GN9&lt;&gt;""),AND(GO9&gt;=GY$36,GO9&lt;&gt;"",GQ9&gt;=GY$40,GQ9&lt;&gt;""),AND(GS9&gt;=GY$36,GS9&lt;&gt;"",GU9&gt;=GY$40,GU9&lt;&gt;""),AND(GV9&gt;=GY$36,GV9&lt;&gt;"",GX9&gt;=GY$40,GX9&lt;&gt;""),AND(HT9&gt;=IG$36,HT9&lt;&gt;"",HV9&gt;=IG$40,HV9&lt;&gt;""),AND(HW9&gt;=IG$36,HW9&lt;&gt;"",HY9&gt;=IG$40,HY9&lt;&gt;""),AND(IA9&gt;=IG$36,IA9&lt;&gt;"",IC9&gt;=IG$40,IC9&lt;&gt;""),AND(ID9&gt;=IG$36,ID9&lt;&gt;"",IF9&gt;=IG$40,IF9&lt;&gt;""),AND(JB9&gt;=JO$36,JB9&lt;&gt;"",JD9&gt;=JO$40,JD9&lt;&gt;""),AND(JE9&gt;=JO$36,JE9&lt;&gt;"",JG9&gt;=JO$40,JG9&lt;&gt;""),AND(JI9&gt;=JO$36,JI9&lt;&gt;"",JK9&gt;=JO$40,JK9&lt;&gt;""),AND(JL9&gt;=JO$36,JL9&lt;&gt;"",JN9&gt;=JO$40,JN9&lt;&gt;""),AND(KJ9&gt;=KW$36,KJ9&lt;&gt;"",KL9&gt;=KW$40,KL9&lt;&gt;""),AND(KM9&gt;=KW$36,KM9&lt;&gt;"",KO9&gt;=KW$40,KO9&lt;&gt;""),AND(KQ9&gt;=KW$36,KQ9&lt;&gt;"",KS9&gt;=KW$40,KS9&lt;&gt;""),AND(KT9&gt;=KW$36,KT9&lt;&gt;"",KV9&gt;=KW$40,KV9&lt;&gt;""),AND(LR9&gt;=ME$36,LR9&lt;&gt;"",LT9&gt;=ME$40,LT9&lt;&gt;""),AND(LU9&gt;=ME$36,LU9&lt;&gt;"",LW9&gt;=ME$40,LW9&lt;&gt;""),AND(LY9&gt;=ME$36,LY9&lt;&gt;"",MA9&gt;=ME$40,MA9&lt;&gt;""),AND(MB9&gt;=ME$36,MB9&lt;&gt;"",MD9&gt;=ME$40,MD9&lt;&gt;""),AND(MZ9&gt;=NM$36,MZ9&lt;&gt;"",NB9&gt;=NM$40,NB9&lt;&gt;""),AND(NC9&gt;=NM$36,NC9&lt;&gt;"",NE9&gt;=NM$40,NE9&lt;&gt;""),AND(NG9&gt;=NM$36,NG9&lt;&gt;"",NI9&gt;=NM$40,NI9&lt;&gt;""),AND(NJ9&gt;=NM$36,NJ9&lt;&gt;"",NL9&gt;=NM$40,NL9&lt;&gt;""),AND(OH9&gt;=OU$36,OH9&lt;&gt;"",OJ9&gt;=OU$40,OJ9&lt;&gt;""),AND(OK9&gt;=OU$36,OK9&lt;&gt;"",OM9&gt;=OU$40,OM9&lt;&gt;""),AND(OO9&gt;=OU$36,OO9&lt;&gt;"",OQ9&gt;=OU$40,OQ9&lt;&gt;""),AND(OR9&gt;=OU$36,OR9&lt;&gt;"",OT9&gt;=OU$40,OT9&lt;&gt;""),AND(PP9&gt;=QC$36,PP9&lt;&gt;"",PR9&gt;=QC$40,PR9&lt;&gt;""),AND(PS9&gt;=QC$36,PS9&lt;&gt;"",PU9&gt;=QC$40,PU9&lt;&gt;""),AND(PW9&gt;=QC$36,PW9&lt;&gt;"",PY9&gt;=QC$40,PY9&lt;&gt;""),AND(PZ9&gt;=QC$36,PZ9&lt;&gt;"",QB9&gt;=QC$40,QB9&lt;&gt;""),AND(QX9&gt;=RK$36,QX9&lt;&gt;"",QZ9&gt;=RK$40,QZ9&lt;&gt;""),AND(RA9&gt;=RK$36,RA9&lt;&gt;"",RC9&gt;=RK$40,RC9&lt;&gt;""),AND(RE9&gt;=RK$36,RE9&lt;&gt;"",RG9&gt;=RK$40,RG9&lt;&gt;""),AND(RH9&gt;=RK$36,RH9&lt;&gt;"",RJ9&gt;=RK$40,RJ9&lt;&gt;""),AND(SF9&gt;=SS$36,SF9&lt;&gt;"",SH9&gt;=SS$40,SH9&lt;&gt;""),AND(SI9&gt;=SS$36,SI9&lt;&gt;"",SK9&gt;=SS$40,SK9&lt;&gt;""),AND(SM9&gt;=SS$36,SM9&lt;&gt;"",SO9&gt;=SS$40,SO9&lt;&gt;""),AND(SP9&gt;=SS$36,SP9&lt;&gt;"",SR9&gt;=SS$40,SR9&lt;&gt;"")),"P","")</f>
        <v/>
      </c>
      <c r="J9" s="8">
        <f>IF(COUNT(AO9,AR9,BP9,BS9,CQ9,CT9)&gt;0,LARGE((AO9,AR9,BP9,BS9,CQ9,CT9),1),0)</f>
        <v>54.05</v>
      </c>
      <c r="K9" s="8" t="str">
        <f>IF(J9="","",IF(OR(J9=CQ9,J9=CT9),$BY$1,IF(OR(J9=BP9,J9=BS9),$AX$1,IF(OR(J9=AO9,J9=AR9),$W$1,""))))</f>
        <v>2023 Nationals</v>
      </c>
      <c r="L9" s="8">
        <f>IF(COUNT(AO9,AR9,BP9,BS9,CQ9,CT9)&gt;1,LARGE((AO9,AR9,BP9,BS9,CQ9,CT9),2),0)</f>
        <v>53.04</v>
      </c>
      <c r="M9" s="8" t="str">
        <f>IF(L9="","",IF(OR(L9=CQ9,L9=CT9),$BY$1,IF(OR(L9=BP9,L9=BS9),$AX$1,IF(OR(L9=AO9,L9=AR9),$W$1,""))))</f>
        <v>2023 Nationals</v>
      </c>
      <c r="N9" s="8">
        <f>IF(COUNT(AO9,AR9,BP9,BS9,CQ9,CT9)&gt;2,MAX(AV9,BW9,CX9,LARGE((AO9,AR9,BP9,BS9,CQ9,CT9),3)),IF(MAX(AV9,BW9,CX9)&gt;0,MAX(AV9,BW9,CX9),0))</f>
        <v>53.33</v>
      </c>
      <c r="O9" s="8" t="str">
        <f>IF(N9="","",IF(OR(N9=CQ9,N9=CT9,N9=CX9),$BY$1,IF(OR(N9=BP9,N9=BS9,N9=BW9),$AX$1,IF(OR(N9=AO9,N9=AR9,N9=AV9),$W$1,""))))</f>
        <v>2023 Nationals</v>
      </c>
      <c r="P9" s="8">
        <f>IF(MAX(AM9,AP9,AT9,BN9,BQ9,BU9,CO9,CR9,CV9,DV9,DY9,EC9,EF9,FD9,FG9,FK9,FN9,GL9,GO9,GS9,GV9,HT9,HW9,IA9,ID9,JB9,JE9,JI9,JL9,KJ9,KM9,KQ9,KT9,LR9,LU9,LY9,MB9,MZ9,NC9,NG9,NJ9,OH9,OK9,OO9,OR9,PP9,PS9,PW9,PZ9,QX9,RA9,RE9,RH9,SF9,SI9,SM9,SP9)&gt;0,MAX(AM9,AP9,AT9,BN9,BQ9,BU9,CO9,CR9,CV9,DV9,DY9,EC9,EF9,FD9,FG9,FK9,FN9,GL9,GO9,GS9,GV9,HT9,HW9,IA9,ID9,JB9,JE9,JI9,JL9,KJ9,KM9,KQ9,KT9,LR9,LU9,LY9,MB9,MZ9,NC9,NG9,NJ9,OH9,OK9,OO9,OR9,PP9,PS9,PW9,PZ9,QX9,RA9,RE9,RH9,SF9,SI9,SM9,SP9),0)</f>
        <v>13.7</v>
      </c>
      <c r="Q9" s="8" t="str">
        <f>IF(P9=0,"",IF(OR(P9=CO9,P9=CR9,P9=CV9),$BY$1,IF(OR(P9=BN9,P9=BQ9,P9=BU9),$AX$1,IF(OR(P9=AM9,P9=AP9,P9=AT9),$W$1,IF(OR(P9=SF9,P9=SI9,P9=SM9,P9=SP9),$RL$1,IF(OR(P9=QX9,P9=RA9,P9=RE9,P9=RH9),$QD$1,IF(OR(P9=PP9,P9=PS9,P9=PW9,P9=PZ9),$OV$1,IF(OR(P9=OH9,P9=OK9,P9=OO9,P9=OR9),$NN$1,IF(OR(P9=MZ9,P9=NC9,P9=NG9,P9=NJ9),$MF$1,IF(OR(P9=LR9,P9=LU9,P9=LY9,P9=MB9),$KX$1,IF(OR(P9=KJ9,P9=KM9,P9=KQ9,P9=KT9),$JP$1,IF(OR(P9=JB9,P9=JE9,P9=JI9,P9=JL9),$IH$1,IF(OR(P9=HT9,P9=HW9,P9=IA9,P9=ID9),$GZ$1,IF(OR(P9=GL9,P9=GO9,P9=GS9,P9=GV9),$FR$1,IF(OR(P9=FD9,P9=FG9,P9=FK9,P9=FN9),$EJ$1,IF(OR(P9=DV9,P9=DY9,P9=EC9,P9=EF9),$DB$1,""))))))))))))))))</f>
        <v>2023 Nationals</v>
      </c>
      <c r="R9" s="8">
        <f>IF(MAX(IF(AM9&gt;=$AW$35,AN9,0),IF(AP9&gt;=$AW$35,AQ9,0),IF(AT9&gt;=$AW$35,AU9,0),IF(BN9&gt;=$BX$35,BO9,0),IF(BQ9&gt;=$BX$35,BR9,0),IF(BU9&gt;=$BX$35,BV9,0),IF(CO9&gt;=$CY$35,CP9,0),IF(CR9&gt;=$CY$35,CS9,0),IF(CV9&gt;=$CY$35,CW9,0),IF(DV9&gt;=$EI$35,DW9,0),IF(DY9&gt;=$EI$35,DZ9,0),IF(EC9&gt;=$EI$35,ED9,0),IF(EF9&gt;=$EI$35,EG9,0),IF(FD9&gt;=$FQ$35,FE9,0),IF(FG9&gt;=$FQ$35,FH9,0),IF(FK9&gt;=$FQ$35,FL9,0),IF(FN9&gt;=$FQ$35,FO9,0),IF(GL9&gt;=$GY$35,GM9,0),IF(GO9&gt;=$GY$35,GP9,0),IF(GS9&gt;=$GY$35,GT9,0),IF(GV9&gt;=$GY$35,GW9,0),IF(HT9&gt;=$IG$35,HU9,0),IF(HW9&gt;=$IG$35,HX9,0),IF(IA9&gt;=$IG$35,IB9,0),IF(ID9&gt;=$IG$35,IE9,0),IF(JB9&gt;=$JO$35,JC9,0),IF(JE9&gt;=$JO$35,JF9,0),IF(JI9&gt;=$JO$35,JJ9,0),IF(JL9&gt;=$JO$35,JM9,0),IF(KJ9&gt;=$KW$35,KK9,0),IF(KM9&gt;=$KW$35,KN9,0),IF(KQ9&gt;=$KW$35,KR9,0),IF(KT9&gt;=$KW$35,KU9,0),IF(LR9&gt;=$ME$35,LS9,0),IF(LU9&gt;=$ME$35,LV9,0),IF(LY9&gt;=$ME$35,LZ9,0),IF(MB9&gt;=$ME$35,MC9,0),IF(MZ9&gt;=$NM$35,NA9,0),IF(NC9&gt;=$NM$35,ND9,0),IF(NG9&gt;=$NM$35,NH9,0),IF(NJ9&gt;=$NM$35,NK9,0),IF(OH9&gt;=$OU$35,OI9,0),IF(OK9&gt;=$OU$35,OL9,0),IF(OO9&gt;=$OU$35,OP9,0),IF(OR9&gt;=$OU$35,OS9,0),IF(PP9&gt;=$QC$35,PQ9,0),IF(PS9&gt;=$QC$35,PT9,0),IF(PW9&gt;=$QC$35,PX9,0),IF(PZ9&gt;=$QC$35,QA9,0),IF(QX9&gt;=$RK$35,QY9,0),IF(RA9&gt;=$RK$35,RB9,0),IF(RE9&gt;=$RK$35,RF9,0),IF(RH9&gt;=$RK$35,RI9,0),IF(SF9&gt;=$SS$35,SG9,0),IF(SI9&gt;=$SS$35,SJ9,0),IF(SM9&gt;=$SS$35,SN9,0),IF(SP9&gt;=$SS$35,SQ9,0))&gt;0,MAX(IF(AM9&gt;=$AW$35,AN9,0),IF(AP9&gt;=$AW$35,AQ9,0),IF(AT9&gt;=$AW$35,AU9,0),IF(BN9&gt;=$BX$35,BO9,0),IF(BQ9&gt;=$BX$35,BR9,0),IF(BU9&gt;=$BX$35,BV9,0),IF(CO9&gt;=$CY$35,CP9,0),IF(CR9&gt;=$CY$35,CS9,0),IF(CV9&gt;=$CY$35,CW9,0),IF(DV9&gt;=$EI$35,DW9,0),IF(DY9&gt;=$EI$35,DZ9,0),IF(EC9&gt;=$EI$35,ED9,0),IF(EF9&gt;=$EI$35,EG9,0),IF(FD9&gt;=$FQ$35,FE9,0),IF(FG9&gt;=$FQ$35,FH9,0),IF(FK9&gt;=$FQ$35,FL9,0),IF(FN9&gt;=$FQ$35,FO9,0),IF(GL9&gt;=$GY$35,GM9,0),IF(GO9&gt;=$GY$35,GP9,0),IF(GS9&gt;=$GY$35,GT9,0),IF(GV9&gt;=$GY$35,GW9,0),IF(HT9&gt;=$IG$35,HU9,0),IF(HW9&gt;=$IG$35,HX9,0),IF(IA9&gt;=$IG$35,IB9,0),IF(ID9&gt;=$IG$35,IE9,0),IF(JB9&gt;=$JO$35,JC9,0),IF(JE9&gt;=$JO$35,JF9,0),IF(JI9&gt;=$JO$35,JJ9,0),IF(JL9&gt;=$JO$35,JM9,0),IF(KJ9&gt;=$KW$35,KK9,0),IF(KM9&gt;=$KW$35,KN9,0),IF(KQ9&gt;=$KW$35,KR9,0),IF(KT9&gt;=$KW$35,KU9,0),IF(LR9&gt;=$ME$35,LS9,0),IF(LU9&gt;=$ME$35,LV9,0),IF(LY9&gt;=$ME$35,LZ9,0),IF(MB9&gt;=$ME$35,MC9,0),IF(MZ9&gt;=$NM$35,NA9,0),IF(NC9&gt;=$NM$35,ND9,0),IF(NG9&gt;=$NM$35,NH9,0),IF(NJ9&gt;=$NM$35,NK9,0),IF(OH9&gt;=$OU$35,OI9,0),IF(OK9&gt;=$OU$35,OL9,0),IF(OO9&gt;=$OU$35,OP9,0),IF(OR9&gt;=$OU$35,OS9,0),IF(PP9&gt;=$QC$35,PQ9,0),IF(PS9&gt;=$QC$35,PT9,0),IF(PW9&gt;=$QC$35,PX9,0),IF(PZ9&gt;=$QC$35,QA9,0),IF(QX9&gt;=$RK$35,QY9,0),IF(RA9&gt;=$RK$35,RB9,0),IF(RE9&gt;=$RK$35,RF9,0),IF(RH9&gt;=$RK$35,RI9,0),IF(SF9&gt;=$SS$35,SG9,0),IF(SI9&gt;=$SS$35,SJ9,0),IF(SM9&gt;=$SS$35,SN9,0),IF(SP9&gt;=$SS$35,SQ9,0)),0)</f>
        <v>15.55</v>
      </c>
      <c r="S9" s="8" t="str">
        <f>IF(R9=0,"",IF(OR(R9=CP9,R9=CS9,R9=CW9),$BY$1,IF(OR(R9=BO9,R9=BR9,R9=BV9),$AX$1,IF(OR(R9=AN9,R9=AQ9,R9=AU9),$W$1,IF(OR(R9=SG9,R9=SJ9,R9=SN9,R9=SQ9),$RL$1,IF(OR(R9=QY9,R9=RB9,R9=RF9,R9=RI9),$QD$1,IF(OR(R9=PQ9,R9=PT9,R9=PX9,R9=QA9),$OV$1,IF(OR(R9=OI9,R9=OL9,R9=OP9,R9=OS9),$NN$1,IF(OR(R9=NA9,R9=ND9,R9=NH9,R9=NK9),$MF$1,IF(OR(R9=LS9,R9=LV9,R9=LZ9,R9=MC9),$KX$1,IF(OR(R9=KK9,R9=KN9,R9=KR9,R9=KU9),$JP$1,IF(OR(R9=JC9,R9=JF9,R9=JJ9,R9=JM9),$IH$1,IF(OR(R9=HU9,R9=HX9,R9=IB9,R9=IE9),$GZ$1,IF(OR(R9=GM9,R9=GP9,R9=GT9,R9=GW9),$FR$1,IF(OR(R9=FE9,R9=FH9,R9=FL9,R9=FO9),$EJ$1,IF(OR(R9=DW9,R9=DZ9,R9=ED9,R9=EG9),$DB$1,""))))))))))))))))</f>
        <v>2023 Nationals</v>
      </c>
      <c r="T9" s="8" t="str">
        <f>IF(MAX(CZ9,DA9)&gt;0,MAX(CZ9,DA9),"")</f>
        <v/>
      </c>
      <c r="U9" s="11" t="str">
        <f>IF(T9="","",IF(T9=CZ9,"("&amp;CZ$2&amp;")",IF(T9=DA9,"("&amp;DA$2&amp;")")))</f>
        <v/>
      </c>
      <c r="V9" s="8" t="str">
        <f>IF(T9="","",IF(T9=CZ9,IF(T9+IF(N9="",0,N9)=SK9,$RL$1,IF(T9+IF(N9="",0,N9)=RC9,$QD$1,IF(T9+IF(N9="",0,N9)=PU9,$OV$1,IF(T9+IF(N9="",0,N9)=OM9,$NN$1,IF(T9+IF(N9="",0,N9)=NE9,$MF$1,IF(T9+IF(N9="",0,N9)=LW9,$KX$1,IF(T9+IF(N9="",0,N9)=KO9,$JP$1,IF(T9+IF(N9="",0,N9)=JG9,$IH$1,IF(T9+IF(N9="",0,N9)=HY9,$GZ$1,IF(T9+IF(N9="",0,N9)=GQ9,$FR$1,IF(T9+IF(N9="",0,N9)=FI9,$EJ$1,IF(T9+IF(N9="",0,N9)=EA9,$DB$1,IF(T9+IF(N9="",0,N9)=SH9,$RL$1,IF(T9+IF(N9="",0,N9)=QZ9,$QD$1,IF(T9+IF(N9="",0,N9)=PR9,$OV$1,IF(T9+IF(N9="",0,N9)=OJ9,$NN$1,IF(T9+IF(N9="",0,N9)=NB9,$MF$1,IF(T9+IF(N9="",0,N9)=LT9,$KX$1,IF(T9+IF(N9="",0,N9)=KL9,$JP$1,IF(T9+IF(N9="",0,N9)=JD9,$IH$1,IF(T9+IF(N9="",0,N9)=HV9,$GZ$1,IF(T9+IF(N9="",0,N9)=GN9,$FR$1,IF(T9+IF(N9="",0,N9)=FF9,$EJ$1,IF(T9+IF(N9="",0,N9)=DX9,$DB$1,IF(T9+IF(L9="",0,L9)=SK9,$RL$1,IF(T9+IF(L9="",0,L9)=RC9,$QD$1,IF(T9+IF(L9="",0,L9)=PU9,$OV$1,IF(T9+IF(L9="",0,L9)=OM9,$NN$1,IF(T9+IF(L9="",0,L9)=NE9,$MF$1,IF(T9+IF(L9="",0,L9)=LW9,$KX$1,IF(T9+IF(L9="",0,L9)=KO9,$JP$1,IF(T9+IF(L9="",0,L9)=JG9,$IH$1,IF(T9+IF(L9="",0,L9)=HY9,$GZ$1,IF(T9+IF(L9="",0,L9)=GQ9,$FR$1,IF(T9+IF(L9="",0,L9)=FI9,$EJ$1,IF(T9+IF(L9="",0,L9)=EA9,$DB$1,IF(T9+IF(L9="",0,L9)=SH9,$RL$1,IF(T9+IF(L9="",0,L9)=QZ9,$QD$1,IF(T9+IF(L9="",0,L9)=PR9,$OV$1,IF(T9+IF(L9="",0,L9)=OJ9,$NN$1,IF(T9+IF(L9="",0,L9)=NB9,$MF$1,IF(T9+IF(L9="",0,L9)=LT9,$KX$1,IF(T9+IF(L9="",0,L9)=KL9,$JP$1,IF(T9+IF(L9="",0,L9)=JD9,$IH$1,IF(T9+IF(L9="",0,L9)=HV9,$GZ$1,IF(T9+IF(L9="",0,L9)=GN9,$FR$1,IF(T9+IF(L9="",0,L9)=FF9,$EJ$1,IF(T9+IF(L9="",0,L9)=DX9,$DB$1)))))))))))))))))))))))))))))))))))))))))))))))),IF(T9=DA9,IF(T9+IF(N9="",0,N9)=SR9,$RL$1,IF(T9+IF(N9="",0,N9)=RJ9,$QD$1,IF(T9+IF(N9="",0,N9)=QB9,$OV$1,IF(T9+IF(N9="",0,N9)=OT9,$NN$1,IF(T9+IF(N9="",0,N9)=NL9,$MF$1,IF(T9+IF(N9="",0,N9)=MD9,$KX$1,IF(T9+IF(N9="",0,N9)=KV9,$JP$1,IF(T9+IF(N9="",0,N9)=JN9,$IH$1,IF(T9+IF(N9="",0,N9)=IF9,$GZ$1,IF(T9+IF(N9="",0,N9)=GX9,$FR$1,IF(T9+IF(N9="",0,N9)=FP9,$EJ$1,IF(T9+IF(N9="",0,N9)=EH9,$DB$1,IF(T9+IF(N9="",0,N9)=SO9,$RL$1,IF(T9+IF(N9="",0,N9)=RG9,$QD$1,IF(T9+IF(N9="",0,N9)=PY9,$OV$1,IF(T9+IF(N9="",0,N9)=OQ9,$NN$1,IF(T9+IF(N9="",0,N9)=NI9,$MF$1,IF(T9+IF(N9="",0,N9)=MA9,$KX$1,IF(T9+IF(N9="",0,N9)=KS9,$JP$1,IF(T9+IF(N9="",0,N9)=JK9,$IH$1,IF(T9+IF(N9="",0,N9)=IC9,$GZ$1,IF(T9+IF(N9="",0,N9)=GU9,$FR$1,IF(T9+IF(N9="",0,N9)=FM9,$EJ$1,IF(T9+IF(N9="",0,N9)=EE9,$DB$1)))))))))))))))))))))))))))</f>
        <v/>
      </c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7"/>
      <c r="AM9" s="38" t="str">
        <f>IF(Y9&gt;0,Y9,"")</f>
        <v/>
      </c>
      <c r="AN9" s="38" t="str">
        <f>IF(Z9&gt;0,Z9,"")</f>
        <v/>
      </c>
      <c r="AO9" s="40" t="str">
        <f>IF(SUM(W9:Z9)-AA9&gt;0,SUM(W9:Z9)-AA9,"")</f>
        <v/>
      </c>
      <c r="AP9" s="40" t="str">
        <f>IF(AD9&gt;0,AD9,"")</f>
        <v/>
      </c>
      <c r="AQ9" s="40" t="str">
        <f>IF(AE9&gt;0,AE9,"")</f>
        <v/>
      </c>
      <c r="AR9" s="40" t="str">
        <f>IF(SUM(AB9:AE9)-AF9&gt;0,SUM(AB9:AE9)-AF9,"")</f>
        <v/>
      </c>
      <c r="AS9" s="40" t="str">
        <f>IF(AO9="","",MAX(AO9,AR9))</f>
        <v/>
      </c>
      <c r="AT9" s="40" t="str">
        <f>IF(AI9&gt;0,AI9,"")</f>
        <v/>
      </c>
      <c r="AU9" s="40" t="str">
        <f>IF(AJ9&gt;0,AJ9,"")</f>
        <v/>
      </c>
      <c r="AV9" s="40" t="str">
        <f>IF(SUM(AG9:AJ9)-AK9&gt;0,SUM(AG9:AJ9)-AK9,"")</f>
        <v/>
      </c>
      <c r="AW9" s="40" t="str">
        <f>IF(SUM(AS9,AV9)&gt;0,SUM(AS9,AV9),"")</f>
        <v/>
      </c>
      <c r="AX9" s="26">
        <v>17.8</v>
      </c>
      <c r="AY9" s="26">
        <v>3.9</v>
      </c>
      <c r="AZ9" s="26">
        <v>5.6</v>
      </c>
      <c r="BA9" s="26">
        <v>6.37</v>
      </c>
      <c r="BB9" s="26">
        <v>0</v>
      </c>
      <c r="BC9" s="26">
        <v>15.6</v>
      </c>
      <c r="BD9" s="26">
        <v>8.1</v>
      </c>
      <c r="BE9" s="26">
        <v>11.5</v>
      </c>
      <c r="BF9" s="26">
        <v>14.05</v>
      </c>
      <c r="BG9" s="26">
        <v>0</v>
      </c>
      <c r="BH9" s="26">
        <v>12.1</v>
      </c>
      <c r="BI9" s="26">
        <v>8.8000000000000007</v>
      </c>
      <c r="BJ9" s="26">
        <v>12.7</v>
      </c>
      <c r="BK9" s="26">
        <v>15.13</v>
      </c>
      <c r="BL9" s="26">
        <v>0</v>
      </c>
      <c r="BM9" s="28"/>
      <c r="BN9" s="39">
        <f>IF(AZ9&gt;0,AZ9,"")</f>
        <v>5.6</v>
      </c>
      <c r="BO9" s="39">
        <f>IF(BA9&gt;0,BA9,"")</f>
        <v>6.37</v>
      </c>
      <c r="BP9" s="11">
        <f>IF(SUM(AX9:BA9)-BB9&gt;0,SUM(AX9:BA9)-BB9,"")</f>
        <v>33.669999999999995</v>
      </c>
      <c r="BQ9" s="11">
        <f>IF(BE9&gt;0,BE9,"")</f>
        <v>11.5</v>
      </c>
      <c r="BR9" s="11">
        <f>IF(BF9&gt;0,BF9,"")</f>
        <v>14.05</v>
      </c>
      <c r="BS9" s="11">
        <f>IF(SUM(BC9:BF9)-BG9&gt;0,SUM(BC9:BF9)-BG9,"")</f>
        <v>49.25</v>
      </c>
      <c r="BT9" s="11">
        <f>IF(BP9="","",MAX(BP9,BS9))</f>
        <v>49.25</v>
      </c>
      <c r="BU9" s="11">
        <f>IF(BJ9&gt;0,BJ9,"")</f>
        <v>12.7</v>
      </c>
      <c r="BV9" s="11">
        <f>IF(BK9&gt;0,BK9,"")</f>
        <v>15.13</v>
      </c>
      <c r="BW9" s="11">
        <f>IF(SUM(BH9:BK9)-BL9&gt;0,SUM(BH9:BK9)-BL9,"")</f>
        <v>48.73</v>
      </c>
      <c r="BX9" s="11">
        <f>IF(SUM(BT9,BW9)&gt;0,SUM(BT9,BW9),"")</f>
        <v>97.97999999999999</v>
      </c>
      <c r="BY9" s="22">
        <v>15.2</v>
      </c>
      <c r="BZ9" s="22">
        <v>9.6</v>
      </c>
      <c r="CA9" s="22">
        <v>13.7</v>
      </c>
      <c r="CB9" s="22">
        <v>15.55</v>
      </c>
      <c r="CC9" s="22">
        <v>0</v>
      </c>
      <c r="CD9" s="22">
        <v>15.2</v>
      </c>
      <c r="CE9" s="22">
        <v>8.9</v>
      </c>
      <c r="CF9" s="22">
        <v>13.7</v>
      </c>
      <c r="CG9" s="22">
        <v>15.24</v>
      </c>
      <c r="CH9" s="22">
        <v>0</v>
      </c>
      <c r="CI9" s="22">
        <v>15.1</v>
      </c>
      <c r="CJ9" s="22">
        <v>9</v>
      </c>
      <c r="CK9" s="22">
        <v>13.7</v>
      </c>
      <c r="CL9" s="22">
        <v>15.53</v>
      </c>
      <c r="CM9" s="22">
        <v>0</v>
      </c>
      <c r="CN9" s="27"/>
      <c r="CO9" s="38">
        <f>IF(CA9&gt;0,CA9,"")</f>
        <v>13.7</v>
      </c>
      <c r="CP9" s="38">
        <f>IF(CB9&gt;0,CB9,"")</f>
        <v>15.55</v>
      </c>
      <c r="CQ9" s="40">
        <f>IF(SUM(BY9:CB9)-CC9&gt;0,SUM(BY9:CB9)-CC9,"")</f>
        <v>54.05</v>
      </c>
      <c r="CR9" s="40">
        <f>IF(CF9&gt;0,CF9,"")</f>
        <v>13.7</v>
      </c>
      <c r="CS9" s="40">
        <f>IF(CG9&gt;0,CG9,"")</f>
        <v>15.24</v>
      </c>
      <c r="CT9" s="40">
        <f>IF(SUM(CD9:CG9)-CH9&gt;0,SUM(CD9:CG9)-CH9,"")</f>
        <v>53.04</v>
      </c>
      <c r="CU9" s="40">
        <f>IF(CQ9="","",MAX(CQ9,CT9))</f>
        <v>54.05</v>
      </c>
      <c r="CV9" s="40">
        <f>IF(CK9&gt;0,CK9,"")</f>
        <v>13.7</v>
      </c>
      <c r="CW9" s="40">
        <f>IF(CL9&gt;0,CL9,"")</f>
        <v>15.53</v>
      </c>
      <c r="CX9" s="40">
        <f>IF(SUM(CI9:CL9)-CM9&gt;0,SUM(CI9:CL9)-CM9,"")</f>
        <v>53.33</v>
      </c>
      <c r="CY9" s="40">
        <f>IF(SUM(CU9,CX9)&gt;0,SUM(CU9,CX9),"")</f>
        <v>107.38</v>
      </c>
      <c r="CZ9" s="50" t="str">
        <f>IF(MAX(DX9,EA9,FF9,FI9,GN9,GQ9,HV9,HY9,JD9,JG9,KL9,KO9,LT9,LW9,NB9,NE9,OJ9,OM9,PR9,PU9,QZ9,RC9,SH9,SK9)-MIN(IF(L9="",0,L9),IF(N9="",0,N9))&gt;0.001,MAX(DX9,EA9,FF9,FI9,GN9,GQ9,HV9,HY9,JD9,JG9,KL9,KO9,LT9,LW9,NB9,NE9,OJ9,OM9,PR9,PU9,QZ9,RC9,SH9,SK9)-MIN(IF(L9="",0,L9),IF(N9="",0,N9)),"")</f>
        <v/>
      </c>
      <c r="DA9" s="50" t="str">
        <f>IF(MAX(EE9,EH9,FM9,FP9,GU9,GX9,IC9,IF9,JK9,JN9,KS9,KV9,MA9,MD9,NI9,NL9,OQ9,OT9,PY9,QB9,RG9,RJ9,SO9,SR9)-IF(N9="",0,N9)&gt;0.001,MAX(EE9,EH9,FM9,FP9,GU9,GX9,IC9,IF9,JK9,JN9,KS9,KV9,MA9,MD9,NI9,NL9,OQ9,OT9,PY9,QB9,RG9,RJ9,SO9,SR9)-IF(N9="",0,N9),"")</f>
        <v/>
      </c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40" t="str">
        <f>IF(DD9&gt;0,DD9,"")</f>
        <v/>
      </c>
      <c r="DW9" s="40" t="str">
        <f>IF(DE9&gt;0,DE9,"")</f>
        <v/>
      </c>
      <c r="DX9" s="40" t="str">
        <f>IF(SUM(DB9:DE9)-DF9&gt;0,SUM(DB9:DE9)-DF9,"")</f>
        <v/>
      </c>
      <c r="DY9" s="40" t="str">
        <f>IF(DI9&gt;0,DI9,"")</f>
        <v/>
      </c>
      <c r="DZ9" s="40" t="str">
        <f>IF(DJ9&gt;0,DJ9,"")</f>
        <v/>
      </c>
      <c r="EA9" s="40" t="str">
        <f>IF(SUM(DG9:DJ9)-DK9&gt;0,SUM(DG9:DJ9)-DK9,"")</f>
        <v/>
      </c>
      <c r="EB9" s="40" t="str">
        <f>IF(MAX(DX9,EA9)&gt;0,MAX(DX9,EA9),"")</f>
        <v/>
      </c>
      <c r="EC9" s="40" t="str">
        <f>IF(DN9&gt;0,DN9,"")</f>
        <v/>
      </c>
      <c r="ED9" s="40" t="str">
        <f>IF(DO9&gt;0,DO9,"")</f>
        <v/>
      </c>
      <c r="EE9" s="40" t="str">
        <f>IF(SUM(DL9:DO9)-DP9&gt;0,SUM(DL9:DO9)-DP9,"")</f>
        <v/>
      </c>
      <c r="EF9" s="40" t="str">
        <f>IF(DS9&gt;0,DS9,"")</f>
        <v/>
      </c>
      <c r="EG9" s="40" t="str">
        <f>IF(DT9&gt;0,DT9,"")</f>
        <v/>
      </c>
      <c r="EH9" s="40" t="str">
        <f>IF(SUM(DQ9:DT9)-DU9&gt;0,SUM(DQ9:DT9)-DU9,"")</f>
        <v/>
      </c>
      <c r="EI9" s="40" t="str">
        <f>IF(SUM(EB9,EH9)&gt;0,SUM(EB9,EH9),"")</f>
        <v/>
      </c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1" t="str">
        <f>IF(EL9&gt;0,EL9,"")</f>
        <v/>
      </c>
      <c r="FE9" s="11" t="str">
        <f>IF(EM9&gt;0,EM9,"")</f>
        <v/>
      </c>
      <c r="FF9" s="11" t="str">
        <f>IF(SUM(EJ9:EM9)-EN9&gt;0,SUM(EJ9:EM9)-EN9,"")</f>
        <v/>
      </c>
      <c r="FG9" s="11" t="str">
        <f>IF(EQ9&gt;0,EQ9,"")</f>
        <v/>
      </c>
      <c r="FH9" s="11" t="str">
        <f>IF(ER9&gt;0,ER9,"")</f>
        <v/>
      </c>
      <c r="FI9" s="11" t="str">
        <f>IF(SUM(EO9:ER9)-ES9&gt;0,SUM(EO9:ER9)-ES9,"")</f>
        <v/>
      </c>
      <c r="FJ9" s="11" t="str">
        <f>IF(MAX(FF9,FI9)&gt;0,MAX(FF9,FI9),"")</f>
        <v/>
      </c>
      <c r="FK9" s="11" t="str">
        <f>IF(EV9&gt;0,EV9,"")</f>
        <v/>
      </c>
      <c r="FL9" s="11" t="str">
        <f>IF(EW9&gt;0,EW9,"")</f>
        <v/>
      </c>
      <c r="FM9" s="11" t="str">
        <f>IF(SUM(ET9:EW9)-EX9&gt;0,SUM(ET9:EW9)-EX9,"")</f>
        <v/>
      </c>
      <c r="FN9" s="11" t="str">
        <f>IF(FA9&gt;0,FA9,"")</f>
        <v/>
      </c>
      <c r="FO9" s="11" t="str">
        <f>IF(FB9&gt;0,FB9,"")</f>
        <v/>
      </c>
      <c r="FP9" s="11" t="str">
        <f>IF(SUM(EY9:FB9)-FC9&gt;0,SUM(EY9:FB9)-FC9,"")</f>
        <v/>
      </c>
      <c r="FQ9" s="11" t="str">
        <f>IF(SUM(FJ9,FP9)&gt;0,SUM(FJ9,FP9),"")</f>
        <v/>
      </c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40" t="str">
        <f>IF(FT9&gt;0,FT9,"")</f>
        <v/>
      </c>
      <c r="GM9" s="40" t="str">
        <f>IF(FU9&gt;0,FU9,"")</f>
        <v/>
      </c>
      <c r="GN9" s="40" t="str">
        <f>IF(SUM(FR9:FU9)-FV9&gt;0,SUM(FR9:FU9)-FV9,"")</f>
        <v/>
      </c>
      <c r="GO9" s="40" t="str">
        <f>IF(FY9&gt;0,FY9,"")</f>
        <v/>
      </c>
      <c r="GP9" s="40" t="str">
        <f>IF(FZ9&gt;0,FZ9,"")</f>
        <v/>
      </c>
      <c r="GQ9" s="40" t="str">
        <f>IF(SUM(FW9:FZ9)-GA9&gt;0,SUM(FW9:FZ9)-GA9,"")</f>
        <v/>
      </c>
      <c r="GR9" s="40" t="str">
        <f>IF(MAX(GN9,GQ9)&gt;0,MAX(GN9,GQ9),"")</f>
        <v/>
      </c>
      <c r="GS9" s="40" t="str">
        <f>IF(GD9&gt;0,GD9,"")</f>
        <v/>
      </c>
      <c r="GT9" s="40" t="str">
        <f>IF(GE9&gt;0,GE9,"")</f>
        <v/>
      </c>
      <c r="GU9" s="40" t="str">
        <f>IF(SUM(GB9:GE9)-GF9&gt;0,SUM(GB9:GE9)-GF9,"")</f>
        <v/>
      </c>
      <c r="GV9" s="40" t="str">
        <f>IF(GI9&gt;0,GI9,"")</f>
        <v/>
      </c>
      <c r="GW9" s="40" t="str">
        <f>IF(GJ9&gt;0,GJ9,"")</f>
        <v/>
      </c>
      <c r="GX9" s="40" t="str">
        <f>IF(SUM(GG9:GJ9)-GK9&gt;0,SUM(GG9:GJ9)-GK9,"")</f>
        <v/>
      </c>
      <c r="GY9" s="40" t="str">
        <f>IF(SUM(GR9,GX9)&gt;0,SUM(GR9,GX9),"")</f>
        <v/>
      </c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1" t="str">
        <f>IF(HB9&gt;0,HB9,"")</f>
        <v/>
      </c>
      <c r="HU9" s="11" t="str">
        <f>IF(HC9&gt;0,HC9,"")</f>
        <v/>
      </c>
      <c r="HV9" s="11" t="str">
        <f>IF(SUM(GZ9:HC9)-HD9&gt;0,SUM(GZ9:HC9)-HD9,"")</f>
        <v/>
      </c>
      <c r="HW9" s="11" t="str">
        <f>IF(HG9&gt;0,HG9,"")</f>
        <v/>
      </c>
      <c r="HX9" s="11" t="str">
        <f>IF(HH9&gt;0,HH9,"")</f>
        <v/>
      </c>
      <c r="HY9" s="11" t="str">
        <f>IF(SUM(HE9:HH9)-HI9&gt;0,SUM(HE9:HH9)-HI9,"")</f>
        <v/>
      </c>
      <c r="HZ9" s="11" t="str">
        <f>IF(MAX(HV9,HY9)&gt;0,MAX(HV9,HY9),"")</f>
        <v/>
      </c>
      <c r="IA9" s="11" t="str">
        <f>IF(HL9&gt;0,HL9,"")</f>
        <v/>
      </c>
      <c r="IB9" s="11" t="str">
        <f>IF(HM9&gt;0,HM9,"")</f>
        <v/>
      </c>
      <c r="IC9" s="11" t="str">
        <f>IF(SUM(HJ9:HM9)-HN9&gt;0,SUM(HJ9:HM9)-HN9,"")</f>
        <v/>
      </c>
      <c r="ID9" s="11" t="str">
        <f>IF(HQ9&gt;0,HQ9,"")</f>
        <v/>
      </c>
      <c r="IE9" s="11" t="str">
        <f>IF(HR9&gt;0,HR9,"")</f>
        <v/>
      </c>
      <c r="IF9" s="11" t="str">
        <f>IF(SUM(HO9:HR9)-HS9&gt;0,SUM(HO9:HR9)-HS9,"")</f>
        <v/>
      </c>
      <c r="IG9" s="11" t="str">
        <f>IF(SUM(HZ9,IF9)&gt;0,SUM(HZ9,IF9),"")</f>
        <v/>
      </c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40" t="str">
        <f>IF(IJ9&gt;0,IJ9,"")</f>
        <v/>
      </c>
      <c r="JC9" s="40" t="str">
        <f>IF(IK9&gt;0,IK9,"")</f>
        <v/>
      </c>
      <c r="JD9" s="40" t="str">
        <f>IF(SUM(IH9:IK9)-IL9&gt;0,SUM(IH9:IK9)-IL9,"")</f>
        <v/>
      </c>
      <c r="JE9" s="40" t="str">
        <f>IF(IO9&gt;0,IO9,"")</f>
        <v/>
      </c>
      <c r="JF9" s="40" t="str">
        <f>IF(IP9&gt;0,IP9,"")</f>
        <v/>
      </c>
      <c r="JG9" s="40" t="str">
        <f>IF(SUM(IM9:IP9)-IQ9&gt;0,SUM(IM9:IP9)-IQ9,"")</f>
        <v/>
      </c>
      <c r="JH9" s="40" t="str">
        <f>IF(MAX(JD9,JG9)&gt;0,MAX(JD9,JG9),"")</f>
        <v/>
      </c>
      <c r="JI9" s="40" t="str">
        <f>IF(IT9&gt;0,IT9,"")</f>
        <v/>
      </c>
      <c r="JJ9" s="40" t="str">
        <f>IF(IU9&gt;0,IU9,"")</f>
        <v/>
      </c>
      <c r="JK9" s="40" t="str">
        <f>IF(SUM(IR9:IU9)-IV9&gt;0,SUM(IR9:IU9)-IV9,"")</f>
        <v/>
      </c>
      <c r="JL9" s="40" t="str">
        <f>IF(IY9&gt;0,IY9,"")</f>
        <v/>
      </c>
      <c r="JM9" s="40" t="str">
        <f>IF(IZ9&gt;0,IZ9,"")</f>
        <v/>
      </c>
      <c r="JN9" s="40" t="str">
        <f>IF(SUM(IW9:IZ9)-JA9&gt;0,SUM(IW9:IZ9)-JA9,"")</f>
        <v/>
      </c>
      <c r="JO9" s="40" t="str">
        <f>IF(SUM(JH9,JN9)&gt;0,SUM(JH9,JN9),"")</f>
        <v/>
      </c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1" t="str">
        <f>IF(JR9&gt;0,JR9,"")</f>
        <v/>
      </c>
      <c r="KK9" s="11" t="str">
        <f>IF(JS9&gt;0,JS9,"")</f>
        <v/>
      </c>
      <c r="KL9" s="11" t="str">
        <f>IF(SUM(JP9:JS9)-JT9&gt;0,SUM(JP9:JS9)-JT9,"")</f>
        <v/>
      </c>
      <c r="KM9" s="11" t="str">
        <f>IF(JW9&gt;0,JW9,"")</f>
        <v/>
      </c>
      <c r="KN9" s="11" t="str">
        <f>IF(JX9&gt;0,JX9,"")</f>
        <v/>
      </c>
      <c r="KO9" s="11" t="str">
        <f>IF(SUM(JU9:JX9)-JY9&gt;0,SUM(JU9:JX9)-JY9,"")</f>
        <v/>
      </c>
      <c r="KP9" s="11" t="str">
        <f>IF(MAX(KL9,KO9)&gt;0,MAX(KL9,KO9),"")</f>
        <v/>
      </c>
      <c r="KQ9" s="11" t="str">
        <f>IF(KB9&gt;0,KB9,"")</f>
        <v/>
      </c>
      <c r="KR9" s="11" t="str">
        <f>IF(KC9&gt;0,KC9,"")</f>
        <v/>
      </c>
      <c r="KS9" s="11" t="str">
        <f>IF(SUM(JZ9:KC9)-KD9&gt;0,SUM(JZ9:KC9)-KD9,"")</f>
        <v/>
      </c>
      <c r="KT9" s="11" t="str">
        <f>IF(KG9&gt;0,KG9,"")</f>
        <v/>
      </c>
      <c r="KU9" s="11" t="str">
        <f>IF(KH9&gt;0,KH9,"")</f>
        <v/>
      </c>
      <c r="KV9" s="11" t="str">
        <f>IF(SUM(KE9:KH9)-KI9&gt;0,SUM(KE9:KH9)-KI9,"")</f>
        <v/>
      </c>
      <c r="KW9" s="11" t="str">
        <f>IF(SUM(KP9,KV9)&gt;0,SUM(KP9,KV9),"")</f>
        <v/>
      </c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40" t="str">
        <f>IF(KZ9&gt;0,KZ9,"")</f>
        <v/>
      </c>
      <c r="LS9" s="40" t="str">
        <f>IF(LA9&gt;0,LA9,"")</f>
        <v/>
      </c>
      <c r="LT9" s="40" t="str">
        <f>IF(SUM(KX9:LA9)-LB9&gt;0,SUM(KX9:LA9)-LB9,"")</f>
        <v/>
      </c>
      <c r="LU9" s="40" t="str">
        <f>IF(LE9&gt;0,LE9,"")</f>
        <v/>
      </c>
      <c r="LV9" s="40" t="str">
        <f>IF(LF9&gt;0,LF9,"")</f>
        <v/>
      </c>
      <c r="LW9" s="40" t="str">
        <f>IF(SUM(LC9:LF9)-LG9&gt;0,SUM(LC9:LF9)-LG9,"")</f>
        <v/>
      </c>
      <c r="LX9" s="40" t="str">
        <f>IF(MAX(LT9,LW9)&gt;0,MAX(LT9,LW9),"")</f>
        <v/>
      </c>
      <c r="LY9" s="40" t="str">
        <f>IF(LJ9&gt;0,LJ9,"")</f>
        <v/>
      </c>
      <c r="LZ9" s="40" t="str">
        <f>IF(LK9&gt;0,LK9,"")</f>
        <v/>
      </c>
      <c r="MA9" s="40" t="str">
        <f>IF(SUM(LH9:LK9)-LL9&gt;0,SUM(LH9:LK9)-LL9,"")</f>
        <v/>
      </c>
      <c r="MB9" s="40" t="str">
        <f>IF(LO9&gt;0,LO9,"")</f>
        <v/>
      </c>
      <c r="MC9" s="40" t="str">
        <f>IF(LP9&gt;0,LP9,"")</f>
        <v/>
      </c>
      <c r="MD9" s="40" t="str">
        <f>IF(SUM(LM9:LP9)-LQ9&gt;0,SUM(LM9:LP9)-LQ9,"")</f>
        <v/>
      </c>
      <c r="ME9" s="40" t="str">
        <f>IF(SUM(LX9,MD9)&gt;0,SUM(LX9,MD9),"")</f>
        <v/>
      </c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1" t="str">
        <f>IF(MH9&gt;0,MH9,"")</f>
        <v/>
      </c>
      <c r="NA9" s="11" t="str">
        <f>IF(MI9&gt;0,MI9,"")</f>
        <v/>
      </c>
      <c r="NB9" s="11" t="str">
        <f>IF(SUM(MF9:MI9)-MJ9&gt;0,SUM(MF9:MI9)-MJ9,"")</f>
        <v/>
      </c>
      <c r="NC9" s="11" t="str">
        <f>IF(MM9&gt;0,MM9,"")</f>
        <v/>
      </c>
      <c r="ND9" s="11" t="str">
        <f>IF(MN9&gt;0,MN9,"")</f>
        <v/>
      </c>
      <c r="NE9" s="11" t="str">
        <f>IF(SUM(MK9:MN9)-MO9&gt;0,SUM(MK9:MN9)-MO9,"")</f>
        <v/>
      </c>
      <c r="NF9" s="11" t="str">
        <f>IF(MAX(NB9,NE9)&gt;0,MAX(NB9,NE9),"")</f>
        <v/>
      </c>
      <c r="NG9" s="11" t="str">
        <f>IF(MR9&gt;0,MR9,"")</f>
        <v/>
      </c>
      <c r="NH9" s="11" t="str">
        <f>IF(MS9&gt;0,MS9,"")</f>
        <v/>
      </c>
      <c r="NI9" s="11" t="str">
        <f>IF(SUM(MP9:MS9)-MT9&gt;0,SUM(MP9:MS9)-MT9,"")</f>
        <v/>
      </c>
      <c r="NJ9" s="11" t="str">
        <f>IF(MW9&gt;0,MW9,"")</f>
        <v/>
      </c>
      <c r="NK9" s="11" t="str">
        <f>IF(MX9&gt;0,MX9,"")</f>
        <v/>
      </c>
      <c r="NL9" s="11" t="str">
        <f>IF(SUM(MU9:MX9)-MY9&gt;0,SUM(MU9:MX9)-MY9,"")</f>
        <v/>
      </c>
      <c r="NM9" s="11" t="str">
        <f>IF(SUM(NF9,NL9)&gt;0,SUM(NF9,NL9),"")</f>
        <v/>
      </c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40" t="str">
        <f>IF(NP9&gt;0,NP9,"")</f>
        <v/>
      </c>
      <c r="OI9" s="40" t="str">
        <f>IF(NQ9&gt;0,NQ9,"")</f>
        <v/>
      </c>
      <c r="OJ9" s="40" t="str">
        <f>IF(SUM(NN9:NQ9)-NR9&gt;0,SUM(NN9:NQ9)-NR9,"")</f>
        <v/>
      </c>
      <c r="OK9" s="40" t="str">
        <f>IF(NU9&gt;0,NU9,"")</f>
        <v/>
      </c>
      <c r="OL9" s="40" t="str">
        <f>IF(NV9&gt;0,NV9,"")</f>
        <v/>
      </c>
      <c r="OM9" s="40" t="str">
        <f>IF(SUM(NS9:NV9)-NW9&gt;0,SUM(NS9:NV9)-NW9,"")</f>
        <v/>
      </c>
      <c r="ON9" s="40" t="str">
        <f>IF(MAX(OJ9,OM9)&gt;0,MAX(OJ9,OM9),"")</f>
        <v/>
      </c>
      <c r="OO9" s="40" t="str">
        <f>IF(NZ9&gt;0,NZ9,"")</f>
        <v/>
      </c>
      <c r="OP9" s="40" t="str">
        <f>IF(OA9&gt;0,OA9,"")</f>
        <v/>
      </c>
      <c r="OQ9" s="40" t="str">
        <f>IF(SUM(NX9:OA9)-OB9&gt;0,SUM(NX9:OA9)-OB9,"")</f>
        <v/>
      </c>
      <c r="OR9" s="40" t="str">
        <f>IF(OE9&gt;0,OE9,"")</f>
        <v/>
      </c>
      <c r="OS9" s="40" t="str">
        <f>IF(OF9&gt;0,OF9,"")</f>
        <v/>
      </c>
      <c r="OT9" s="40" t="str">
        <f>IF(SUM(OC9:OF9)-OG9&gt;0,SUM(OC9:OF9)-OG9,"")</f>
        <v/>
      </c>
      <c r="OU9" s="40" t="str">
        <f>IF(SUM(ON9,OT9)&gt;0,SUM(ON9,OT9),"")</f>
        <v/>
      </c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1" t="str">
        <f>IF(OX9&gt;0,OX9,"")</f>
        <v/>
      </c>
      <c r="PQ9" s="11" t="str">
        <f>IF(OY9&gt;0,OY9,"")</f>
        <v/>
      </c>
      <c r="PR9" s="11" t="str">
        <f>IF(SUM(OV9:OY9)-OZ9&gt;0,SUM(OV9:OY9)-OZ9,"")</f>
        <v/>
      </c>
      <c r="PS9" s="11" t="str">
        <f>IF(PC9&gt;0,PC9,"")</f>
        <v/>
      </c>
      <c r="PT9" s="11" t="str">
        <f>IF(PD9&gt;0,PD9,"")</f>
        <v/>
      </c>
      <c r="PU9" s="11" t="str">
        <f>IF(SUM(PA9:PD9)-PE9&gt;0,SUM(PA9:PD9)-PE9,"")</f>
        <v/>
      </c>
      <c r="PV9" s="11" t="str">
        <f>IF(MAX(PR9,PU9)&gt;0,MAX(PR9,PU9),"")</f>
        <v/>
      </c>
      <c r="PW9" s="11" t="str">
        <f>IF(PH9&gt;0,PH9,"")</f>
        <v/>
      </c>
      <c r="PX9" s="11" t="str">
        <f>IF(PI9&gt;0,PI9,"")</f>
        <v/>
      </c>
      <c r="PY9" s="11" t="str">
        <f>IF(SUM(PF9:PI9)-PJ9&gt;0,SUM(PF9:PI9)-PJ9,"")</f>
        <v/>
      </c>
      <c r="PZ9" s="11" t="str">
        <f>IF(PM9&gt;0,PM9,"")</f>
        <v/>
      </c>
      <c r="QA9" s="11" t="str">
        <f>IF(PN9&gt;0,PN9,"")</f>
        <v/>
      </c>
      <c r="QB9" s="11" t="str">
        <f>IF(SUM(PK9:PN9)-PO9&gt;0,SUM(PK9:PN9)-PO9,"")</f>
        <v/>
      </c>
      <c r="QC9" s="11" t="str">
        <f>IF(SUM(PV9,QB9)&gt;0,SUM(PV9,QB9),"")</f>
        <v/>
      </c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40" t="str">
        <f>IF(QF9&gt;0,QF9,"")</f>
        <v/>
      </c>
      <c r="QY9" s="40" t="str">
        <f>IF(QG9&gt;0,QG9,"")</f>
        <v/>
      </c>
      <c r="QZ9" s="40" t="str">
        <f>IF(SUM(QD9:QG9)-QH9&gt;0,SUM(QD9:QG9)-QH9,"")</f>
        <v/>
      </c>
      <c r="RA9" s="40" t="str">
        <f>IF(QK9&gt;0,QK9,"")</f>
        <v/>
      </c>
      <c r="RB9" s="40" t="str">
        <f>IF(QL9&gt;0,QL9,"")</f>
        <v/>
      </c>
      <c r="RC9" s="40" t="str">
        <f>IF(SUM(QI9:QL9)-QM9&gt;0,SUM(QI9:QL9)-QM9,"")</f>
        <v/>
      </c>
      <c r="RD9" s="40" t="str">
        <f>IF(MAX(QZ9,RC9)&gt;0,MAX(QZ9,RC9),"")</f>
        <v/>
      </c>
      <c r="RE9" s="40" t="str">
        <f>IF(QP9&gt;0,QP9,"")</f>
        <v/>
      </c>
      <c r="RF9" s="40" t="str">
        <f>IF(QQ9&gt;0,QQ9,"")</f>
        <v/>
      </c>
      <c r="RG9" s="40" t="str">
        <f>IF(SUM(QN9:QQ9)-QR9&gt;0,SUM(QN9:QQ9)-QR9,"")</f>
        <v/>
      </c>
      <c r="RH9" s="40" t="str">
        <f>IF(QU9&gt;0,QU9,"")</f>
        <v/>
      </c>
      <c r="RI9" s="40" t="str">
        <f>IF(QV9&gt;0,QV9,"")</f>
        <v/>
      </c>
      <c r="RJ9" s="40" t="str">
        <f>IF(SUM(QS9:QV9)-QW9&gt;0,SUM(QS9:QV9)-QW9,"")</f>
        <v/>
      </c>
      <c r="RK9" s="40" t="str">
        <f>IF(SUM(RD9,RJ9)&gt;0,SUM(RD9,RJ9),"")</f>
        <v/>
      </c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1" t="str">
        <f>IF(RN9&gt;0,RN9,"")</f>
        <v/>
      </c>
      <c r="SG9" s="11" t="str">
        <f>IF(RO9&gt;0,RO9,"")</f>
        <v/>
      </c>
      <c r="SH9" s="11" t="str">
        <f>IF(SUM(RL9:RO9)-RP9&gt;0,SUM(RL9:RO9)-RP9,"")</f>
        <v/>
      </c>
      <c r="SI9" s="11" t="str">
        <f>IF(RS9&gt;0,RS9,"")</f>
        <v/>
      </c>
      <c r="SJ9" s="11" t="str">
        <f>IF(RT9&gt;0,RT9,"")</f>
        <v/>
      </c>
      <c r="SK9" s="11" t="str">
        <f>IF(SUM(RQ9:RT9)-RU9&gt;0,SUM(RQ9:RT9)-RU9,"")</f>
        <v/>
      </c>
      <c r="SL9" s="11" t="str">
        <f>IF(MAX(SH9,SK9)&gt;0,MAX(SH9,SK9),"")</f>
        <v/>
      </c>
      <c r="SM9" s="11" t="str">
        <f>IF(RX9&gt;0,RX9,"")</f>
        <v/>
      </c>
      <c r="SN9" s="11" t="str">
        <f>IF(RY9&gt;0,RY9,"")</f>
        <v/>
      </c>
      <c r="SO9" s="11" t="str">
        <f>IF(SUM(RV9:RY9)-RZ9&gt;0,SUM(RV9:RY9)-RZ9,"")</f>
        <v/>
      </c>
      <c r="SP9" s="11" t="str">
        <f>IF(SC9&gt;0,SC9,"")</f>
        <v/>
      </c>
      <c r="SQ9" s="11" t="str">
        <f>IF(SD9&gt;0,SD9,"")</f>
        <v/>
      </c>
      <c r="SR9" s="11" t="str">
        <f>IF(SUM(SA9:SD9)-SE9&gt;0,SUM(SA9:SD9)-SE9,"")</f>
        <v/>
      </c>
      <c r="SS9" s="11" t="str">
        <f>IF(SUM(SL9,SR9)&gt;0,SUM(SL9,SR9),"")</f>
        <v/>
      </c>
      <c r="ST9" s="22">
        <f>IF($CN9="P",BY9,(BY9+AX9)/2)</f>
        <v>16.5</v>
      </c>
      <c r="SU9" s="22">
        <f>IF($CN9="P",BZ9,(BZ9+AY9)/2)</f>
        <v>6.75</v>
      </c>
      <c r="SV9" s="22">
        <f>IF($CN9="P",CA9,(CA9+AZ9)/2)</f>
        <v>9.6499999999999986</v>
      </c>
      <c r="SW9" s="22">
        <f>IF($CN9="P",CB9,(CB9+BA9)/2)</f>
        <v>10.96</v>
      </c>
      <c r="SX9" s="22">
        <f>IF($CN9="P",CC9,(CC9+BB9)/2)</f>
        <v>0</v>
      </c>
      <c r="SY9" s="22">
        <f>IF($CN9="P",CD9,(CD9+BC9)/2)</f>
        <v>15.399999999999999</v>
      </c>
      <c r="SZ9" s="22">
        <f>IF($CN9="P",CE9,(CE9+BD9)/2)</f>
        <v>8.5</v>
      </c>
      <c r="TA9" s="22">
        <f>IF($CN9="P",CF9,(CF9+BE9)/2)</f>
        <v>12.6</v>
      </c>
      <c r="TB9" s="22">
        <f>IF($CN9="P",CG9,(CG9+BF9)/2)</f>
        <v>14.645</v>
      </c>
      <c r="TC9" s="22">
        <f>IF($CN9="P",CH9,(CH9+BG9)/2)</f>
        <v>0</v>
      </c>
      <c r="TD9" s="22">
        <f>IF($CN9="P",CI9,(CI9+BH9)/2)</f>
        <v>13.6</v>
      </c>
      <c r="TE9" s="22">
        <f>IF($CN9="P",CJ9,(CJ9+BI9)/2)</f>
        <v>8.9</v>
      </c>
      <c r="TF9" s="22">
        <f>IF($CN9="P",CK9,(CK9+BJ9)/2)</f>
        <v>13.2</v>
      </c>
      <c r="TG9" s="22">
        <f>IF($CN9="P",CL9,(CL9+BK9)/2)</f>
        <v>15.33</v>
      </c>
      <c r="TH9" s="22">
        <f>IF($CN9="P",CM9,(CM9+BL9)/2)</f>
        <v>0</v>
      </c>
      <c r="TI9" s="27" t="s">
        <v>46</v>
      </c>
      <c r="TJ9" s="40">
        <f>IF(SV9&gt;0,SV9,"")</f>
        <v>9.6499999999999986</v>
      </c>
      <c r="TK9" s="40">
        <f>IF(SW9&gt;0,SW9,"")</f>
        <v>10.96</v>
      </c>
      <c r="TL9" s="40">
        <f>IF(SUM(ST9:SW9)-SX9&gt;0,SUM(ST9:SW9)-SX9,"")</f>
        <v>43.86</v>
      </c>
      <c r="TM9" s="40">
        <f>IF(TA9&gt;0,TA9,"")</f>
        <v>12.6</v>
      </c>
      <c r="TN9" s="40">
        <f>IF(TB9&gt;0,TB9,"")</f>
        <v>14.645</v>
      </c>
      <c r="TO9" s="40">
        <f>IF(SUM(SY9:TB9)-TC9&gt;0,SUM(SY9:TB9)-TC9,"")</f>
        <v>51.144999999999996</v>
      </c>
      <c r="TP9" s="40">
        <f>IF(MAX(TL9,TO9)&gt;0,MAX(TL9,TO9),"")</f>
        <v>51.144999999999996</v>
      </c>
      <c r="TQ9" s="40">
        <f>IF(TF9&gt;0,TF9,"")</f>
        <v>13.2</v>
      </c>
      <c r="TR9" s="40">
        <f>IF(TG9&gt;0,TG9,"")</f>
        <v>15.33</v>
      </c>
      <c r="TS9" s="40">
        <f>IF(SUM(TD9:TG9)-TH9&gt;0,SUM(TD9:TG9)-TH9,"")</f>
        <v>51.03</v>
      </c>
      <c r="TT9" s="40">
        <f>IF(SUM(TP9,TS9)&gt;0,SUM(TP9,TS9),"")</f>
        <v>102.175</v>
      </c>
    </row>
    <row r="10" spans="1:540" x14ac:dyDescent="0.2">
      <c r="A10" s="4" cm="1">
        <f t="array" ref="A10">IF(AND(H10&lt;&gt;"",H10&lt;&gt;"No DD"),SUMPRODUCT((H$4:H$33&lt;&gt;"")*(H$4:H$33&lt;&gt;"No DD")*(E$4:E$33&gt;E10))+1,IF(H10="No DD",SUMPRODUCT((H$4:H$33="No DD")*(E$4:E$33&gt;E10))+1+SUMPRODUCT((H$4:H$33&lt;&gt;"")*(H$4:H$33&lt;&gt;"No DD")),""))</f>
        <v>7</v>
      </c>
      <c r="B10" s="5" t="s">
        <v>74</v>
      </c>
      <c r="C10" s="4" t="s">
        <v>6</v>
      </c>
      <c r="D10" s="4">
        <v>2004</v>
      </c>
      <c r="E10" s="9">
        <f>SUM(J10:T10)+SUM(J10:R10)*0.0000001+SUM(J10)*0.0000000000001</f>
        <v>187.23001843400522</v>
      </c>
      <c r="F10" s="3" t="str">
        <f>IF(OR(AND(AM10&gt;=AW$35,AM10&lt;&gt;"",AO10&gt;=AW$39,AO10&lt;&gt;"",AL10=""),AND(AP10&gt;=AW$35,AP10&lt;&gt;"",AR10&gt;=AW$39,AR10&lt;&gt;"",AL10=""),AND(AT10&gt;=AW$35,AT10&lt;&gt;"",AV10&gt;=AW$39,AV10&lt;&gt;"",AL10=""),AND(BN10&gt;=BX$35,BN10&lt;&gt;"",BP10&gt;=BX$39,BP10&lt;&gt;"",BM10=""),AND(BQ10&gt;=BX$35,BQ10&lt;&gt;"",BS10&gt;=BX$39,BS10&lt;&gt;"",BM10=""),AND(BU10&gt;=BX$35,BU10&lt;&gt;"",BW10&gt;=BX$39,BW10&lt;&gt;"",BM10=""),AND(CO10&gt;=CY$35,CO10&lt;&gt;"",CQ10&gt;=CY$39,CQ10&lt;&gt;"",CN10=""),AND(CR10&gt;=CY$35,CR10&lt;&gt;"",CT10&gt;=CY$39,CT10&lt;&gt;"",CN10=""),AND(CV10&gt;=CY$35,CV10&lt;&gt;"",CX10&gt;=CY$39,CX10&lt;&gt;"",CN10=""),AND(DV10&gt;=EI$35,DV10&lt;&gt;"",DX10&gt;=EI$39,DX10&lt;&gt;""),AND(DY10&gt;=EI$35,DY10&lt;&gt;"",EA10&gt;=EI$39,EA10&lt;&gt;""),AND(EC10&gt;=EI$35,EC10&lt;&gt;"",EE10&gt;=EI$39,EE10&lt;&gt;""),AND(EF10&gt;=EI$35,EF10&lt;&gt;"",EH10&gt;=EI$39,EH10&lt;&gt;""),AND(FD10&gt;=FQ$35,FD10&lt;&gt;"",FF10&gt;=FQ$39,FF10&lt;&gt;""),AND(FG10&gt;=FQ$35,FG10&lt;&gt;"",FI10&gt;=FQ$39,FI10&lt;&gt;""),AND(FK10&gt;=FQ$35,FK10&lt;&gt;"",FM10&gt;=FQ$39,FM10&lt;&gt;""),AND(FN10&gt;=FQ$35,FN10&lt;&gt;"",FP10&gt;=FQ$39,FP10&lt;&gt;""),AND(GL10&gt;=GY$35,GL10&lt;&gt;"",GN10&gt;=GY$39,GN10&lt;&gt;""),AND(GO10&gt;=GY$35,GO10&lt;&gt;"",GQ10&gt;=GY$39,GQ10&lt;&gt;""),AND(GS10&gt;=GY$35,GS10&lt;&gt;"",GU10&gt;=GY$39,GU10&lt;&gt;""),AND(GV10&gt;=GY$35,GV10&lt;&gt;"",GX10&gt;=GY$39,GX10&lt;&gt;""),AND(HT10&gt;=IG$35,HT10&lt;&gt;"",HV10&gt;=IG$39,HV10&lt;&gt;""),AND(HW10&gt;=IG$35,HW10&lt;&gt;"",HY10&gt;=IG$39,HY10&lt;&gt;""),AND(IA10&gt;=IG$35,IA10&lt;&gt;"",IC10&gt;=IG$39,IC10&lt;&gt;""),AND(ID10&gt;=IG$35,ID10&lt;&gt;"",IF10&gt;=IG$39,IF10&lt;&gt;""),AND(JB10&gt;=JO$35,JB10&lt;&gt;"",JD10&gt;=JO$39,JD10&lt;&gt;""),AND(JE10&gt;=JO$35,JE10&lt;&gt;"",JG10&gt;=JO$39,JG10&lt;&gt;""),AND(JI10&gt;=JO$35,JI10&lt;&gt;"",JK10&gt;=JO$39,JK10&lt;&gt;""),AND(JL10&gt;=JO$35,JL10&lt;&gt;"",JN10&gt;=JO$39,JN10&lt;&gt;""),AND(KJ10&gt;=KW$35,KJ10&lt;&gt;"",KL10&gt;=KW$39,KL10&lt;&gt;""),AND(KM10&gt;=KW$35,KM10&lt;&gt;"",KO10&gt;=KW$39,KO10&lt;&gt;""),AND(KQ10&gt;=KW$35,KQ10&lt;&gt;"",KS10&gt;=KW$39,KS10&lt;&gt;""),AND(KT10&gt;=KW$35,KT10&lt;&gt;"",KV10&gt;=KW$39,KV10&lt;&gt;""),AND(LR10&gt;=ME$35,LR10&lt;&gt;"",LT10&gt;=ME$39,LT10&lt;&gt;""),AND(LU10&gt;=ME$35,LU10&lt;&gt;"",LW10&gt;=ME$39,LW10&lt;&gt;""),AND(LY10&gt;=ME$35,LY10&lt;&gt;"",MA10&gt;=ME$39,MA10&lt;&gt;""),AND(MB10&gt;=ME$35,MB10&lt;&gt;"",MD10&gt;=ME$39,MD10&lt;&gt;""),AND(MZ10&gt;=NM$35,MZ10&lt;&gt;"",NB10&gt;=NM$39,NB10&lt;&gt;""),AND(NC10&gt;=NM$35,NC10&lt;&gt;"",NE10&gt;=NM$39,NE10&lt;&gt;""),AND(NG10&gt;=NM$35,NG10&lt;&gt;"",NI10&gt;=NM$39,NI10&lt;&gt;""),AND(NJ10&gt;=NM$35,NJ10&lt;&gt;"",NL10&gt;=NM$39,NL10&lt;&gt;""),AND(OH10&gt;=OU$35,OH10&lt;&gt;"",OJ10&gt;=OU$39,OJ10&lt;&gt;""),AND(OK10&gt;=OU$35,OK10&lt;&gt;"",OM10&gt;=OU$39,OM10&lt;&gt;""),AND(OO10&gt;=OU$35,OO10&lt;&gt;"",OQ10&gt;=OU$39,OQ10&lt;&gt;""),AND(OR10&gt;=OU$35,OR10&lt;&gt;"",OT10&gt;=OU$39,OT10&lt;&gt;""),AND(PP10&gt;=QC$35,PP10&lt;&gt;"",PR10&gt;=QC$39,PR10&lt;&gt;""),AND(PS10&gt;=QC$35,PS10&lt;&gt;"",PU10&gt;=QC$39,PU10&lt;&gt;""),AND(PW10&gt;=QC$35,PW10&lt;&gt;"",PY10&gt;=QC$39,PY10&lt;&gt;""),AND(PZ10&gt;=QC$35,PZ10&lt;&gt;"",QB10&gt;=QC$39,QB10&lt;&gt;""),AND(QX10&gt;=RK$35,QX10&lt;&gt;"",QZ10&gt;=RK$39,QZ10&lt;&gt;""),AND(RA10&gt;=RK$35,RA10&lt;&gt;"",RC10&gt;=RK$39,RC10&lt;&gt;""),AND(RE10&gt;=RK$35,RE10&lt;&gt;"",RG10&gt;=RK$39,RG10&lt;&gt;""),AND(RH10&gt;=RK$35,RH10&lt;&gt;"",RJ10&gt;=RK$39,RJ10&lt;&gt;""),AND(SF10&gt;=SS$35,SF10&lt;&gt;"",SH10&gt;=SS$39,SH10&lt;&gt;""),AND(SI10&gt;=SS$35,SI10&lt;&gt;"",SK10&gt;=SS$39,SK10&lt;&gt;""),AND(SM10&gt;=SS$35,SM10&lt;&gt;"",SO10&gt;=SS$39,SO10&lt;&gt;""),AND(SP10&gt;=SS$35,SP10&lt;&gt;"",SR10&gt;=SS$39,SR10&lt;&gt;"")),"P","")</f>
        <v>P</v>
      </c>
      <c r="G10" s="3" t="str">
        <f>IF(OR(AND(AO10&gt;=AW$39,AO10&lt;&gt;"",AL10=""),AND(AR10&gt;=AW$39,AR10&lt;&gt;"",AL10=""),AND(AV10&gt;=AW$39,AV10&lt;&gt;"",AL10=""),AND(BP10&gt;=BX$39,BP10&lt;&gt;"",BM10=""),AND(BS10&gt;=BX$39,BS10&lt;&gt;"",BM10=""),AND(BW10&gt;=BX$39,BW10&lt;&gt;"",BM10=""),AND(CQ10&gt;=CY$39,CQ10&lt;&gt;"",CN10=""),AND(CT10&gt;=CY$39,CT10&lt;&gt;"",CN10=""),AND(CX10&gt;=CY$39,CX10&lt;&gt;"",CN10=""),AND(DX10&gt;=EI$39,DX10&lt;&gt;""),AND(EA10&gt;=EI$39,EA10&lt;&gt;""),AND(EE10&gt;=EI$39,EE10&lt;&gt;""),AND(EH10&gt;=EI$39,EH10&lt;&gt;""),AND(FF10&gt;=FQ$39,FF10&lt;&gt;""),AND(FI10&gt;=FQ$39,FI10&lt;&gt;""),AND(FM10&gt;=FQ$39,FM10&lt;&gt;""),AND(FP10&gt;=FQ$39,FP10&lt;&gt;""),AND(GN10&gt;=GY$39,GN10&lt;&gt;""),AND(GQ10&gt;=GY$39,GQ10&lt;&gt;""),AND(GU10&gt;=GY$39,GU10&lt;&gt;""),AND(GX10&gt;=GY$39,GX10&lt;&gt;""),AND(HV10&gt;=IG$39,HV10&lt;&gt;""),AND(HY10&gt;=IG$39,HY10&lt;&gt;""),AND(IC10&gt;=IG$39,IC10&lt;&gt;""),AND(IF10&gt;=IG$39,IF10&lt;&gt;""),AND(JD10&gt;=JO$39,JD10&lt;&gt;""),AND(JG10&gt;=JO$39,JG10&lt;&gt;""),AND(JK10&gt;=JO$39,JK10&lt;&gt;""),AND(JN10&gt;=JO$39,JN10&lt;&gt;""),AND(KL10&gt;=KW$39,KL10&lt;&gt;""),AND(KO10&gt;=KW$39,KO10&lt;&gt;""),AND(KS10&gt;=KW$39,KS10&lt;&gt;""),AND(KV10&gt;=KW$39,KV10&lt;&gt;""),AND(LT10&gt;=ME$39,LT10&lt;&gt;""),AND(LW10&gt;=ME$39,LW10&lt;&gt;""),AND(MA10&gt;=ME$39,MA10&lt;&gt;""),AND(MD10&gt;=ME$39,MD10&lt;&gt;""),AND(NB10&gt;=NM$39,NB10&lt;&gt;""),AND(NE10&gt;=NM$39,NE10&lt;&gt;""),AND(NI10&gt;=NM$39,NI10&lt;&gt;""),AND(NL10&gt;=NM$39,NL10&lt;&gt;""),AND(OJ10&gt;=OU$39,OJ10&lt;&gt;""),AND(OM10&gt;=OU$39,OM10&lt;&gt;""),AND(OQ10&gt;=OU$39,OQ10&lt;&gt;""),AND(OT10&gt;=OU$39,OT10&lt;&gt;""),AND(PR10&gt;=QC$39,PR10&lt;&gt;""),AND(PU10&gt;=QC$39,PU10&lt;&gt;""),AND(PY10&gt;=QC$39,PY10&lt;&gt;""),AND(QB10&gt;=QC$39,QB10&lt;&gt;""),AND(QZ10&gt;=RK$39,QZ10&lt;&gt;""),AND(RC10&gt;=RK$39,RC10&lt;&gt;""),AND(RG10&gt;=RK$39,RG10&lt;&gt;""),AND(RJ10&gt;=RK$39,RJ10&lt;&gt;""),AND(SH10&gt;=SS$39,SH10&lt;&gt;""),AND(SK10&gt;=SS$39,SK10&lt;&gt;""),AND(SO10&gt;=SS$39,SO10&lt;&gt;""),AND(SR10&gt;=SS$39,SR10&lt;&gt;"")),"P","")</f>
        <v>P</v>
      </c>
      <c r="H10" s="36" t="str">
        <f>IF(AND(G10="P",F10=""),"No DD",IF(OR(AND(AM10&gt;=AW$38,AM10&lt;&gt;"",AO10&gt;=AW$42,AO10&lt;&gt;"",AL10=""),AND(AP10&gt;=AW$38,AP10&lt;&gt;"",AR10&gt;=AW$42,AR10&lt;&gt;"",AL10=""),AND(AT10&gt;=AW$38,AT10&lt;&gt;"",AV10&gt;=AW$42,AV10&lt;&gt;"",AL10=""),AND(BN10&gt;=BX$38,BN10&lt;&gt;"",BP10&gt;=BX$42,BP10&lt;&gt;"",BM10=""),AND(BQ10&gt;=BX$38,BQ10&lt;&gt;"",BS10&gt;=BX$42,BS10&lt;&gt;"",BM10=""),AND(BU10&gt;=BX$38,BU10&lt;&gt;"",BW10&gt;=BX$42,BW10&lt;&gt;"",BM10=""),AND(CO10&gt;=CY$38,CO10&lt;&gt;"",CQ10&gt;=CY$42,CQ10&lt;&gt;"",CN10=""),AND(CR10&gt;=CY$38,CR10&lt;&gt;"",CT10&gt;=CY$42,CT10&lt;&gt;"",CN10=""),AND(CV10&gt;=CY$38,CV10&lt;&gt;"",CX10&gt;=CY$42,CX10&lt;&gt;"",CN10=""),AND(DV10&gt;=EI$38,DV10&lt;&gt;"",DX10&gt;=EI$42,DX10&lt;&gt;""),AND(DY10&gt;=EI$38,DY10&lt;&gt;"",EA10&gt;=EI$42,EA10&lt;&gt;""),AND(EC10&gt;=EI$38,EC10&lt;&gt;"",EE10&gt;=EI$42,EE10&lt;&gt;""),AND(EF10&gt;=EI$38,EF10&lt;&gt;"",EH10&gt;=EI$42,EH10&lt;&gt;""),AND(FD10&gt;=FQ$38,FD10&lt;&gt;"",FF10&gt;=FQ$42,FF10&lt;&gt;""),AND(FG10&gt;=FQ$38,FG10&lt;&gt;"",FI10&gt;=FQ$42,FI10&lt;&gt;""),AND(FK10&gt;=FQ$38,FK10&lt;&gt;"",FM10&gt;=FQ$42,FM10&lt;&gt;""),AND(FN10&gt;=FQ$38,FN10&lt;&gt;"",FP10&gt;=FQ$42,FP10&lt;&gt;""),AND(GL10&gt;=GY$38,GL10&lt;&gt;"",GN10&gt;=GY$42,GN10&lt;&gt;""),AND(GO10&gt;=GY$38,GO10&lt;&gt;"",GQ10&gt;=GY$42,GQ10&lt;&gt;""),AND(GS10&gt;=GY$38,GS10&lt;&gt;"",GU10&gt;=GY$42,GU10&lt;&gt;""),AND(GV10&gt;=GY$38,GV10&lt;&gt;"",GX10&gt;=GY$42,GX10&lt;&gt;""),AND(HT10&gt;=IG$38,HT10&lt;&gt;"",HV10&gt;=IG$42,HV10&lt;&gt;""),AND(HW10&gt;=IG$38,HW10&lt;&gt;"",HY10&gt;=IG$42,HY10&lt;&gt;""),AND(IA10&gt;=IG$38,IA10&lt;&gt;"",IC10&gt;=IG$42,IC10&lt;&gt;""),AND(ID10&gt;=IG$38,ID10&lt;&gt;"",IF10&gt;=IG$42,IF10&lt;&gt;""),AND(JB10&gt;=JO$38,JB10&lt;&gt;"",JD10&gt;=JO$42,JD10&lt;&gt;""),AND(JE10&gt;=JO$38,JE10&lt;&gt;"",JG10&gt;=JO$42,JG10&lt;&gt;""),AND(JI10&gt;=JO$38,JI10&lt;&gt;"",JK10&gt;=JO$42,JK10&lt;&gt;""),AND(JL10&gt;=JO$38,JL10&lt;&gt;"",JN10&gt;=JO$42,JN10&lt;&gt;""),AND(KJ10&gt;=KW$38,KJ10&lt;&gt;"",KL10&gt;=KW$42,KL10&lt;&gt;""),AND(KM10&gt;=KW$38,KM10&lt;&gt;"",KO10&gt;=KW$42,KO10&lt;&gt;""),AND(KQ10&gt;=KW$38,KQ10&lt;&gt;"",KS10&gt;=KW$42,KS10&lt;&gt;""),AND(KT10&gt;=KW$38,KT10&lt;&gt;"",KV10&gt;=KW$42,KV10&lt;&gt;""),AND(LR10&gt;=ME$38,LR10&lt;&gt;"",LT10&gt;=ME$42,LT10&lt;&gt;""),AND(LU10&gt;=ME$38,LU10&lt;&gt;"",LW10&gt;=ME$42,LW10&lt;&gt;""),AND(LY10&gt;=ME$38,LY10&lt;&gt;"",MA10&gt;=ME$42,MA10&lt;&gt;""),AND(MB10&gt;=ME$38,MB10&lt;&gt;"",MD10&gt;=ME$42,MD10&lt;&gt;""),AND(MZ10&gt;=NM$38,MZ10&lt;&gt;"",NB10&gt;=NM$42,NB10&lt;&gt;""),AND(NC10&gt;=NM$38,NC10&lt;&gt;"",NE10&gt;=NM$42,NE10&lt;&gt;""),AND(NG10&gt;=NM$38,NG10&lt;&gt;"",NI10&gt;=NM$42,NI10&lt;&gt;""),AND(NJ10&gt;=NM$38,NJ10&lt;&gt;"",NL10&gt;=NM$42,NL10&lt;&gt;""),AND(OH10&gt;=OU$38,OH10&lt;&gt;"",OJ10&gt;=OU$42,OJ10&lt;&gt;""),AND(OK10&gt;=OU$38,OK10&lt;&gt;"",OM10&gt;=OU$42,OM10&lt;&gt;""),AND(OO10&gt;=OU$38,OO10&lt;&gt;"",OQ10&gt;=OU$42,OQ10&lt;&gt;""),AND(OR10&gt;=OU$38,OR10&lt;&gt;"",OT10&gt;=OU$42,OT10&lt;&gt;""),AND(PP10&gt;=QC$38,PP10&lt;&gt;"",PR10&gt;=QC$42,PR10&lt;&gt;""),AND(PS10&gt;=QC$38,PS10&lt;&gt;"",PU10&gt;=QC$42,PU10&lt;&gt;""),AND(PW10&gt;=QC$38,PW10&lt;&gt;"",PY10&gt;=QC$42,PY10&lt;&gt;""),AND(PZ10&gt;=QC$38,PZ10&lt;&gt;"",QB10&gt;=QC$42,QB10&lt;&gt;""),AND(QX10&gt;=RK$38,QX10&lt;&gt;"",QZ10&gt;=RK$42,QZ10&lt;&gt;""),AND(RA10&gt;=RK$38,RA10&lt;&gt;"",RC10&gt;=RK$42,RC10&lt;&gt;""),AND(RE10&gt;=RK$38,RE10&lt;&gt;"",RG10&gt;=RK$42,RG10&lt;&gt;""),AND(RH10&gt;=RK$38,RH10&lt;&gt;"",RJ10&gt;=RK$42,RJ10&lt;&gt;""),AND(SF10&gt;=SS$38,SF10&lt;&gt;"",SH10&gt;=SS$42,SH10&lt;&gt;""),AND(SI10&gt;=SS$38,SI10&lt;&gt;"",SK10&gt;=SS$42,SK10&lt;&gt;""),AND(SM10&gt;=SS$38,SM10&lt;&gt;"",SO10&gt;=SS$42,SO10&lt;&gt;""),AND(SP10&gt;=SS$38,SP10&lt;&gt;"",SR10&gt;=SS$42,SR10&lt;&gt;"")),"Merit",IF(OR(AND(AM10&gt;=AW$37,AM10&lt;&gt;"",AO10&gt;=AW$41,AO10&lt;&gt;"",AL10=""),AND(AP10&gt;=AW$37,AP10&lt;&gt;"",AR10&gt;=AW$41,AR10&lt;&gt;"",AL10=""),AND(AT10&gt;=AW$37,AT10&lt;&gt;"",AV10&gt;=AW$41,AV10&lt;&gt;"",AL10=""),AND(BN10&gt;=BX$37,BN10&lt;&gt;"",BP10&gt;=BX$41,BP10&lt;&gt;"",BM10=""),AND(BQ10&gt;=BX$37,BQ10&lt;&gt;"",BS10&gt;=BX$41,BS10&lt;&gt;"",BM10=""),AND(BU10&gt;=BX$37,BU10&lt;&gt;"",BW10&gt;=BX$41,BW10&lt;&gt;"",BM10=""),AND(CO10&gt;=CY$37,CO10&lt;&gt;"",CQ10&gt;=CY$41,CQ10&lt;&gt;"",CN10=""),AND(CR10&gt;=CY$37,CR10&lt;&gt;"",CT10&gt;=CY$41,CT10&lt;&gt;"",CN10=""),AND(CV10&gt;=CY$37,CV10&lt;&gt;"",CX10&gt;=CY$41,CX10&lt;&gt;"",CN10=""),AND(DV10&gt;=EI$37,DV10&lt;&gt;"",DX10&gt;=EI$41,DX10&lt;&gt;""),AND(DY10&gt;=EI$37,DY10&lt;&gt;"",EA10&gt;=EI$41,EA10&lt;&gt;""),AND(EC10&gt;=EI$37,EC10&lt;&gt;"",EE10&gt;=EI$41,EE10&lt;&gt;""),AND(EF10&gt;=EI$37,EF10&lt;&gt;"",EH10&gt;=EI$41,EH10&lt;&gt;""),AND(FD10&gt;=FQ$37,FD10&lt;&gt;"",FF10&gt;=FQ$41,FF10&lt;&gt;""),AND(FG10&gt;=FQ$37,FG10&lt;&gt;"",FI10&gt;=FQ$41,FI10&lt;&gt;""),AND(FK10&gt;=FQ$37,FK10&lt;&gt;"",FM10&gt;=FQ$41,FM10&lt;&gt;""),AND(FN10&gt;=FQ$37,FN10&lt;&gt;"",FP10&gt;=FQ$41,FP10&lt;&gt;""),AND(GL10&gt;=GY$37,GL10&lt;&gt;"",GN10&gt;=GY$41,GN10&lt;&gt;""),AND(GO10&gt;=GY$37,GO10&lt;&gt;"",GQ10&gt;=GY$41,GQ10&lt;&gt;""),AND(GS10&gt;=GY$37,GS10&lt;&gt;"",GU10&gt;=GY$41,GU10&lt;&gt;""),AND(GV10&gt;=GY$37,GV10&lt;&gt;"",GX10&gt;=GY$41,GX10&lt;&gt;""),AND(HT10&gt;=IG$37,HT10&lt;&gt;"",HV10&gt;=IG$41,HV10&lt;&gt;""),AND(HW10&gt;=IG$37,HW10&lt;&gt;"",HY10&gt;=IG$41,HY10&lt;&gt;""),AND(IA10&gt;=IG$37,IA10&lt;&gt;"",IC10&gt;=IG$41,IC10&lt;&gt;""),AND(ID10&gt;=IG$37,ID10&lt;&gt;"",IF10&gt;=IG$41,IF10&lt;&gt;""),AND(JB10&gt;=JO$37,JB10&lt;&gt;"",JD10&gt;=JO$41,JD10&lt;&gt;""),AND(JE10&gt;=JO$37,JE10&lt;&gt;"",JG10&gt;=JO$41,JG10&lt;&gt;""),AND(JI10&gt;=JO$37,JI10&lt;&gt;"",JK10&gt;=JO$41,JK10&lt;&gt;""),AND(JL10&gt;=JO$37,JL10&lt;&gt;"",JN10&gt;=JO$41,JN10&lt;&gt;""),AND(KJ10&gt;=KW$37,KJ10&lt;&gt;"",KL10&gt;=KW$41,KL10&lt;&gt;""),AND(KM10&gt;=KW$37,KM10&lt;&gt;"",KO10&gt;=KW$41,KO10&lt;&gt;""),AND(KQ10&gt;=KW$37,KQ10&lt;&gt;"",KS10&gt;=KW$41,KS10&lt;&gt;""),AND(KT10&gt;=KW$37,KT10&lt;&gt;"",KV10&gt;=KW$41,KV10&lt;&gt;""),AND(LR10&gt;=ME$37,LR10&lt;&gt;"",LT10&gt;=ME$41,LT10&lt;&gt;""),AND(LU10&gt;=ME$37,LU10&lt;&gt;"",LW10&gt;=ME$41,LW10&lt;&gt;""),AND(LY10&gt;=ME$37,LY10&lt;&gt;"",MA10&gt;=ME$41,MA10&lt;&gt;""),AND(MB10&gt;=ME$37,MB10&lt;&gt;"",MD10&gt;=ME$41,MD10&lt;&gt;""),AND(MZ10&gt;=NM$37,MZ10&lt;&gt;"",NB10&gt;=NM$41,NB10&lt;&gt;""),AND(NC10&gt;=NM$37,NC10&lt;&gt;"",NE10&gt;=NM$41,NE10&lt;&gt;""),AND(NG10&gt;=NM$37,NG10&lt;&gt;"",NI10&gt;=NM$41,NI10&lt;&gt;""),AND(NJ10&gt;=NM$37,NJ10&lt;&gt;"",NL10&gt;=NM$41,NL10&lt;&gt;""),AND(OH10&gt;=OU$37,OH10&lt;&gt;"",OJ10&gt;=OU$41,OJ10&lt;&gt;""),AND(OK10&gt;=OU$37,OK10&lt;&gt;"",OM10&gt;=OU$41,OM10&lt;&gt;""),AND(OO10&gt;=OU$37,OO10&lt;&gt;"",OQ10&gt;=OU$41,OQ10&lt;&gt;""),AND(OR10&gt;=OU$37,OR10&lt;&gt;"",OT10&gt;=OU$41,OT10&lt;&gt;""),AND(PP10&gt;=QC$37,PP10&lt;&gt;"",PR10&gt;=QC$41,PR10&lt;&gt;""),AND(PS10&gt;=QC$37,PS10&lt;&gt;"",PU10&gt;=QC$41,PU10&lt;&gt;""),AND(PW10&gt;=QC$37,PW10&lt;&gt;"",PY10&gt;=QC$41,PY10&lt;&gt;""),AND(PZ10&gt;=QC$37,PZ10&lt;&gt;"",QB10&gt;=QC$41,QB10&lt;&gt;""),AND(QX10&gt;=RK$37,QX10&lt;&gt;"",QZ10&gt;=RK$41,QZ10&lt;&gt;""),AND(RA10&gt;=RK$37,RA10&lt;&gt;"",RC10&gt;=RK$41,RC10&lt;&gt;""),AND(RE10&gt;=RK$37,RE10&lt;&gt;"",RG10&gt;=RK$41,RG10&lt;&gt;""),AND(RH10&gt;=RK$37,RH10&lt;&gt;"",RJ10&gt;=RK$41,RJ10&lt;&gt;""),AND(SF10&gt;=SS$37,SF10&lt;&gt;"",SH10&gt;=SS$41,SH10&lt;&gt;""),AND(SI10&gt;=SS$37,SI10&lt;&gt;"",SK10&gt;=SS$41,SK10&lt;&gt;""),AND(SM10&gt;=SS$37,SM10&lt;&gt;"",SO10&gt;=SS$41,SO10&lt;&gt;""),AND(SP10&gt;=SS$37,SP10&lt;&gt;"",SR10&gt;=SS$41,SR10&lt;&gt;"")),"Excellence",IF(I10="P","Worlds Team",IF(F10="P","National Team","")))))</f>
        <v>National Team</v>
      </c>
      <c r="I10" s="3" t="str">
        <f>IF(OR(AND(AM10&gt;=AW$36,AM10&lt;&gt;"",AO10&gt;=AW$40,AO10&lt;&gt;"",AL10=""),AND(AP10&gt;=AW$36,AP10&lt;&gt;"",AR10&gt;=AW$40,AR10&lt;&gt;"",AL10=""),AND(AT10&gt;=AW$36,AT10&lt;&gt;"",AV10&gt;=AW$40,AV10&lt;&gt;"",AL10=""),AND(BN10&gt;=BX$36,BN10&lt;&gt;"",BP10&gt;=BX$40,BP10&lt;&gt;"",BM10=""),AND(BQ10&gt;=BX$36,BQ10&lt;&gt;"",BS10&gt;=BX$40,BS10&lt;&gt;"",BM10=""),AND(BU10&gt;=BX$36,BU10&lt;&gt;"",BW10&gt;=BX$40,BW10&lt;&gt;"",BM10=""),AND(CO10&gt;=CY$36,CO10&lt;&gt;"",CQ10&gt;=CY$40,CQ10&lt;&gt;"",CN10=""),AND(CR10&gt;=CY$36,CR10&lt;&gt;"",CT10&gt;=CY$40,CT10&lt;&gt;"",CN10=""),AND(CV10&gt;=CY$36,CV10&lt;&gt;"",CX10&gt;=CY$40,CX10&lt;&gt;"",CN10=""),AND(DV10&gt;=EI$36,DV10&lt;&gt;"",DX10&gt;=EI$40,DX10&lt;&gt;""),AND(DY10&gt;=EI$36,DY10&lt;&gt;"",EA10&gt;=EI$40,EA10&lt;&gt;""),AND(EC10&gt;=EI$36,EC10&lt;&gt;"",EE10&gt;=EI$40,EE10&lt;&gt;""),AND(EF10&gt;=EI$36,EF10&lt;&gt;"",EH10&gt;=EI$40,EH10&lt;&gt;""),AND(FD10&gt;=FQ$36,FD10&lt;&gt;"",FF10&gt;=FQ$40,FF10&lt;&gt;""),AND(FG10&gt;=FQ$36,FG10&lt;&gt;"",FI10&gt;=FQ$40,FI10&lt;&gt;""),AND(FK10&gt;=FQ$36,FK10&lt;&gt;"",FM10&gt;=FQ$40,FM10&lt;&gt;""),AND(FN10&gt;=FQ$36,FN10&lt;&gt;"",FP10&gt;=FQ$40,FP10&lt;&gt;""),AND(GL10&gt;=GY$36,GL10&lt;&gt;"",GN10&gt;=GY$40,GN10&lt;&gt;""),AND(GO10&gt;=GY$36,GO10&lt;&gt;"",GQ10&gt;=GY$40,GQ10&lt;&gt;""),AND(GS10&gt;=GY$36,GS10&lt;&gt;"",GU10&gt;=GY$40,GU10&lt;&gt;""),AND(GV10&gt;=GY$36,GV10&lt;&gt;"",GX10&gt;=GY$40,GX10&lt;&gt;""),AND(HT10&gt;=IG$36,HT10&lt;&gt;"",HV10&gt;=IG$40,HV10&lt;&gt;""),AND(HW10&gt;=IG$36,HW10&lt;&gt;"",HY10&gt;=IG$40,HY10&lt;&gt;""),AND(IA10&gt;=IG$36,IA10&lt;&gt;"",IC10&gt;=IG$40,IC10&lt;&gt;""),AND(ID10&gt;=IG$36,ID10&lt;&gt;"",IF10&gt;=IG$40,IF10&lt;&gt;""),AND(JB10&gt;=JO$36,JB10&lt;&gt;"",JD10&gt;=JO$40,JD10&lt;&gt;""),AND(JE10&gt;=JO$36,JE10&lt;&gt;"",JG10&gt;=JO$40,JG10&lt;&gt;""),AND(JI10&gt;=JO$36,JI10&lt;&gt;"",JK10&gt;=JO$40,JK10&lt;&gt;""),AND(JL10&gt;=JO$36,JL10&lt;&gt;"",JN10&gt;=JO$40,JN10&lt;&gt;""),AND(KJ10&gt;=KW$36,KJ10&lt;&gt;"",KL10&gt;=KW$40,KL10&lt;&gt;""),AND(KM10&gt;=KW$36,KM10&lt;&gt;"",KO10&gt;=KW$40,KO10&lt;&gt;""),AND(KQ10&gt;=KW$36,KQ10&lt;&gt;"",KS10&gt;=KW$40,KS10&lt;&gt;""),AND(KT10&gt;=KW$36,KT10&lt;&gt;"",KV10&gt;=KW$40,KV10&lt;&gt;""),AND(LR10&gt;=ME$36,LR10&lt;&gt;"",LT10&gt;=ME$40,LT10&lt;&gt;""),AND(LU10&gt;=ME$36,LU10&lt;&gt;"",LW10&gt;=ME$40,LW10&lt;&gt;""),AND(LY10&gt;=ME$36,LY10&lt;&gt;"",MA10&gt;=ME$40,MA10&lt;&gt;""),AND(MB10&gt;=ME$36,MB10&lt;&gt;"",MD10&gt;=ME$40,MD10&lt;&gt;""),AND(MZ10&gt;=NM$36,MZ10&lt;&gt;"",NB10&gt;=NM$40,NB10&lt;&gt;""),AND(NC10&gt;=NM$36,NC10&lt;&gt;"",NE10&gt;=NM$40,NE10&lt;&gt;""),AND(NG10&gt;=NM$36,NG10&lt;&gt;"",NI10&gt;=NM$40,NI10&lt;&gt;""),AND(NJ10&gt;=NM$36,NJ10&lt;&gt;"",NL10&gt;=NM$40,NL10&lt;&gt;""),AND(OH10&gt;=OU$36,OH10&lt;&gt;"",OJ10&gt;=OU$40,OJ10&lt;&gt;""),AND(OK10&gt;=OU$36,OK10&lt;&gt;"",OM10&gt;=OU$40,OM10&lt;&gt;""),AND(OO10&gt;=OU$36,OO10&lt;&gt;"",OQ10&gt;=OU$40,OQ10&lt;&gt;""),AND(OR10&gt;=OU$36,OR10&lt;&gt;"",OT10&gt;=OU$40,OT10&lt;&gt;""),AND(PP10&gt;=QC$36,PP10&lt;&gt;"",PR10&gt;=QC$40,PR10&lt;&gt;""),AND(PS10&gt;=QC$36,PS10&lt;&gt;"",PU10&gt;=QC$40,PU10&lt;&gt;""),AND(PW10&gt;=QC$36,PW10&lt;&gt;"",PY10&gt;=QC$40,PY10&lt;&gt;""),AND(PZ10&gt;=QC$36,PZ10&lt;&gt;"",QB10&gt;=QC$40,QB10&lt;&gt;""),AND(QX10&gt;=RK$36,QX10&lt;&gt;"",QZ10&gt;=RK$40,QZ10&lt;&gt;""),AND(RA10&gt;=RK$36,RA10&lt;&gt;"",RC10&gt;=RK$40,RC10&lt;&gt;""),AND(RE10&gt;=RK$36,RE10&lt;&gt;"",RG10&gt;=RK$40,RG10&lt;&gt;""),AND(RH10&gt;=RK$36,RH10&lt;&gt;"",RJ10&gt;=RK$40,RJ10&lt;&gt;""),AND(SF10&gt;=SS$36,SF10&lt;&gt;"",SH10&gt;=SS$40,SH10&lt;&gt;""),AND(SI10&gt;=SS$36,SI10&lt;&gt;"",SK10&gt;=SS$40,SK10&lt;&gt;""),AND(SM10&gt;=SS$36,SM10&lt;&gt;"",SO10&gt;=SS$40,SO10&lt;&gt;""),AND(SP10&gt;=SS$36,SP10&lt;&gt;"",SR10&gt;=SS$40,SR10&lt;&gt;"")),"P","")</f>
        <v/>
      </c>
      <c r="J10" s="8">
        <f>IF(COUNT(AO10,AR10,BP10,BS10,CQ10,CT10)&gt;0,LARGE((AO10,AR10,BP10,BS10,CQ10,CT10),1),0)</f>
        <v>52.599999999999994</v>
      </c>
      <c r="K10" s="8" t="str">
        <f>IF(J10="","",IF(OR(J10=CQ10,J10=CT10),$BY$1,IF(OR(J10=BP10,J10=BS10),$AX$1,IF(OR(J10=AO10,J10=AR10),$W$1,""))))</f>
        <v>2023 Elite Canada</v>
      </c>
      <c r="L10" s="8">
        <f>IF(COUNT(AO10,AR10,BP10,BS10,CQ10,CT10)&gt;1,LARGE((AO10,AR10,BP10,BS10,CQ10,CT10),2),0)</f>
        <v>49.26</v>
      </c>
      <c r="M10" s="8" t="str">
        <f>IF(L10="","",IF(OR(L10=CQ10,L10=CT10),$BY$1,IF(OR(L10=BP10,L10=BS10),$AX$1,IF(OR(L10=AO10,L10=AR10),$W$1,""))))</f>
        <v>2023 Nationals</v>
      </c>
      <c r="N10" s="8">
        <f>IF(COUNT(AO10,AR10,BP10,BS10,CQ10,CT10)&gt;2,MAX(AV10,BW10,CX10,LARGE((AO10,AR10,BP10,BS10,CQ10,CT10),3)),IF(MAX(AV10,BW10,CX10)&gt;0,MAX(AV10,BW10,CX10),0))</f>
        <v>53.84</v>
      </c>
      <c r="O10" s="8" t="str">
        <f>IF(N10="","",IF(OR(N10=CQ10,N10=CT10,N10=CX10),$BY$1,IF(OR(N10=BP10,N10=BS10,N10=BW10),$AX$1,IF(OR(N10=AO10,N10=AR10,N10=AV10),$W$1,""))))</f>
        <v>2023 Elite Canada</v>
      </c>
      <c r="P10" s="8">
        <f>IF(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&gt;0,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,0)</f>
        <v>13.5</v>
      </c>
      <c r="Q10" s="8" t="str">
        <f>IF(P10=0,"",IF(OR(P10=CO10,P10=CR10,P10=CV10),$BY$1,IF(OR(P10=BN10,P10=BQ10,P10=BU10),$AX$1,IF(OR(P10=AM10,P10=AP10,P10=AT10),$W$1,IF(OR(P10=SF10,P10=SI10,P10=SM10,P10=SP10),$RL$1,IF(OR(P10=QX10,P10=RA10,P10=RE10,P10=RH10),$QD$1,IF(OR(P10=PP10,P10=PS10,P10=PW10,P10=PZ10),$OV$1,IF(OR(P10=OH10,P10=OK10,P10=OO10,P10=OR10),$NN$1,IF(OR(P10=MZ10,P10=NC10,P10=NG10,P10=NJ10),$MF$1,IF(OR(P10=LR10,P10=LU10,P10=LY10,P10=MB10),$KX$1,IF(OR(P10=KJ10,P10=KM10,P10=KQ10,P10=KT10),$JP$1,IF(OR(P10=JB10,P10=JE10,P10=JI10,P10=JL10),$IH$1,IF(OR(P10=HT10,P10=HW10,P10=IA10,P10=ID10),$GZ$1,IF(OR(P10=GL10,P10=GO10,P10=GS10,P10=GV10),$FR$1,IF(OR(P10=FD10,P10=FG10,P10=FK10,P10=FN10),$EJ$1,IF(OR(P10=DV10,P10=DY10,P10=EC10,P10=EF10),$DB$1,""))))))))))))))))</f>
        <v>2023 Elite Canada</v>
      </c>
      <c r="R10" s="8">
        <f>IF(MAX(IF(AM10&gt;=$AW$35,AN10,0),IF(AP10&gt;=$AW$35,AQ10,0),IF(AT10&gt;=$AW$35,AU10,0),IF(BN10&gt;=$BX$35,BO10,0),IF(BQ10&gt;=$BX$35,BR10,0),IF(BU10&gt;=$BX$35,BV10,0),IF(CO10&gt;=$CY$35,CP10,0),IF(CR10&gt;=$CY$35,CS10,0),IF(CV10&gt;=$CY$35,CW10,0),IF(DV10&gt;=$EI$35,DW10,0),IF(DY10&gt;=$EI$35,DZ10,0),IF(EC10&gt;=$EI$35,ED10,0),IF(EF10&gt;=$EI$35,EG10,0),IF(FD10&gt;=$FQ$35,FE10,0),IF(FG10&gt;=$FQ$35,FH10,0),IF(FK10&gt;=$FQ$35,FL10,0),IF(FN10&gt;=$FQ$35,FO10,0),IF(GL10&gt;=$GY$35,GM10,0),IF(GO10&gt;=$GY$35,GP10,0),IF(GS10&gt;=$GY$35,GT10,0),IF(GV10&gt;=$GY$35,GW10,0),IF(HT10&gt;=$IG$35,HU10,0),IF(HW10&gt;=$IG$35,HX10,0),IF(IA10&gt;=$IG$35,IB10,0),IF(ID10&gt;=$IG$35,IE10,0),IF(JB10&gt;=$JO$35,JC10,0),IF(JE10&gt;=$JO$35,JF10,0),IF(JI10&gt;=$JO$35,JJ10,0),IF(JL10&gt;=$JO$35,JM10,0),IF(KJ10&gt;=$KW$35,KK10,0),IF(KM10&gt;=$KW$35,KN10,0),IF(KQ10&gt;=$KW$35,KR10,0),IF(KT10&gt;=$KW$35,KU10,0),IF(LR10&gt;=$ME$35,LS10,0),IF(LU10&gt;=$ME$35,LV10,0),IF(LY10&gt;=$ME$35,LZ10,0),IF(MB10&gt;=$ME$35,MC10,0),IF(MZ10&gt;=$NM$35,NA10,0),IF(NC10&gt;=$NM$35,ND10,0),IF(NG10&gt;=$NM$35,NH10,0),IF(NJ10&gt;=$NM$35,NK10,0),IF(OH10&gt;=$OU$35,OI10,0),IF(OK10&gt;=$OU$35,OL10,0),IF(OO10&gt;=$OU$35,OP10,0),IF(OR10&gt;=$OU$35,OS10,0),IF(PP10&gt;=$QC$35,PQ10,0),IF(PS10&gt;=$QC$35,PT10,0),IF(PW10&gt;=$QC$35,PX10,0),IF(PZ10&gt;=$QC$35,QA10,0),IF(QX10&gt;=$RK$35,QY10,0),IF(RA10&gt;=$RK$35,RB10,0),IF(RE10&gt;=$RK$35,RF10,0),IF(RH10&gt;=$RK$35,RI10,0),IF(SF10&gt;=$SS$35,SG10,0),IF(SI10&gt;=$SS$35,SJ10,0),IF(SM10&gt;=$SS$35,SN10,0),IF(SP10&gt;=$SS$35,SQ10,0))&gt;0,MAX(IF(AM10&gt;=$AW$35,AN10,0),IF(AP10&gt;=$AW$35,AQ10,0),IF(AT10&gt;=$AW$35,AU10,0),IF(BN10&gt;=$BX$35,BO10,0),IF(BQ10&gt;=$BX$35,BR10,0),IF(BU10&gt;=$BX$35,BV10,0),IF(CO10&gt;=$CY$35,CP10,0),IF(CR10&gt;=$CY$35,CS10,0),IF(CV10&gt;=$CY$35,CW10,0),IF(DV10&gt;=$EI$35,DW10,0),IF(DY10&gt;=$EI$35,DZ10,0),IF(EC10&gt;=$EI$35,ED10,0),IF(EF10&gt;=$EI$35,EG10,0),IF(FD10&gt;=$FQ$35,FE10,0),IF(FG10&gt;=$FQ$35,FH10,0),IF(FK10&gt;=$FQ$35,FL10,0),IF(FN10&gt;=$FQ$35,FO10,0),IF(GL10&gt;=$GY$35,GM10,0),IF(GO10&gt;=$GY$35,GP10,0),IF(GS10&gt;=$GY$35,GT10,0),IF(GV10&gt;=$GY$35,GW10,0),IF(HT10&gt;=$IG$35,HU10,0),IF(HW10&gt;=$IG$35,HX10,0),IF(IA10&gt;=$IG$35,IB10,0),IF(ID10&gt;=$IG$35,IE10,0),IF(JB10&gt;=$JO$35,JC10,0),IF(JE10&gt;=$JO$35,JF10,0),IF(JI10&gt;=$JO$35,JJ10,0),IF(JL10&gt;=$JO$35,JM10,0),IF(KJ10&gt;=$KW$35,KK10,0),IF(KM10&gt;=$KW$35,KN10,0),IF(KQ10&gt;=$KW$35,KR10,0),IF(KT10&gt;=$KW$35,KU10,0),IF(LR10&gt;=$ME$35,LS10,0),IF(LU10&gt;=$ME$35,LV10,0),IF(LY10&gt;=$ME$35,LZ10,0),IF(MB10&gt;=$ME$35,MC10,0),IF(MZ10&gt;=$NM$35,NA10,0),IF(NC10&gt;=$NM$35,ND10,0),IF(NG10&gt;=$NM$35,NH10,0),IF(NJ10&gt;=$NM$35,NK10,0),IF(OH10&gt;=$OU$35,OI10,0),IF(OK10&gt;=$OU$35,OL10,0),IF(OO10&gt;=$OU$35,OP10,0),IF(OR10&gt;=$OU$35,OS10,0),IF(PP10&gt;=$QC$35,PQ10,0),IF(PS10&gt;=$QC$35,PT10,0),IF(PW10&gt;=$QC$35,PX10,0),IF(PZ10&gt;=$QC$35,QA10,0),IF(QX10&gt;=$RK$35,QY10,0),IF(RA10&gt;=$RK$35,RB10,0),IF(RE10&gt;=$RK$35,RF10,0),IF(RH10&gt;=$RK$35,RI10,0),IF(SF10&gt;=$SS$35,SG10,0),IF(SI10&gt;=$SS$35,SJ10,0),IF(SM10&gt;=$SS$35,SN10,0),IF(SP10&gt;=$SS$35,SQ10,0)),0)</f>
        <v>15.14</v>
      </c>
      <c r="S10" s="8" t="str">
        <f>IF(R10=0,"",IF(OR(R10=CP10,R10=CS10,R10=CW10),$BY$1,IF(OR(R10=BO10,R10=BR10,R10=BV10),$AX$1,IF(OR(R10=AN10,R10=AQ10,R10=AU10),$W$1,IF(OR(R10=SG10,R10=SJ10,R10=SN10,R10=SQ10),$RL$1,IF(OR(R10=QY10,R10=RB10,R10=RF10,R10=RI10),$QD$1,IF(OR(R10=PQ10,R10=PT10,R10=PX10,R10=QA10),$OV$1,IF(OR(R10=OI10,R10=OL10,R10=OP10,R10=OS10),$NN$1,IF(OR(R10=NA10,R10=ND10,R10=NH10,R10=NK10),$MF$1,IF(OR(R10=LS10,R10=LV10,R10=LZ10,R10=MC10),$KX$1,IF(OR(R10=KK10,R10=KN10,R10=KR10,R10=KU10),$JP$1,IF(OR(R10=JC10,R10=JF10,R10=JJ10,R10=JM10),$IH$1,IF(OR(R10=HU10,R10=HX10,R10=IB10,R10=IE10),$GZ$1,IF(OR(R10=GM10,R10=GP10,R10=GT10,R10=GW10),$FR$1,IF(OR(R10=FE10,R10=FH10,R10=FL10,R10=FO10),$EJ$1,IF(OR(R10=DW10,R10=DZ10,R10=ED10,R10=EG10),$DB$1,""))))))))))))))))</f>
        <v>2023 Elite Canada</v>
      </c>
      <c r="T10" s="8">
        <f>IF(MAX(CZ10,DA10)&gt;0,MAX(CZ10,DA10),"")</f>
        <v>2.8900000000000006</v>
      </c>
      <c r="U10" s="11" t="str">
        <f>IF(T10="","",IF(T10=CZ10,"("&amp;CZ$2&amp;")",IF(T10=DA10,"("&amp;DA$2&amp;")")))</f>
        <v>(Optional)</v>
      </c>
      <c r="V10" s="8" t="str">
        <f>IF(T10="","",IF(T10=CZ10,IF(T10+IF(N10="",0,N10)=SK10,$RL$1,IF(T10+IF(N10="",0,N10)=RC10,$QD$1,IF(T10+IF(N10="",0,N10)=PU10,$OV$1,IF(T10+IF(N10="",0,N10)=OM10,$NN$1,IF(T10+IF(N10="",0,N10)=NE10,$MF$1,IF(T10+IF(N10="",0,N10)=LW10,$KX$1,IF(T10+IF(N10="",0,N10)=KO10,$JP$1,IF(T10+IF(N10="",0,N10)=JG10,$IH$1,IF(T10+IF(N10="",0,N10)=HY10,$GZ$1,IF(T10+IF(N10="",0,N10)=GQ10,$FR$1,IF(T10+IF(N10="",0,N10)=FI10,$EJ$1,IF(T10+IF(N10="",0,N10)=EA10,$DB$1,IF(T10+IF(N10="",0,N10)=SH10,$RL$1,IF(T10+IF(N10="",0,N10)=QZ10,$QD$1,IF(T10+IF(N10="",0,N10)=PR10,$OV$1,IF(T10+IF(N10="",0,N10)=OJ10,$NN$1,IF(T10+IF(N10="",0,N10)=NB10,$MF$1,IF(T10+IF(N10="",0,N10)=LT10,$KX$1,IF(T10+IF(N10="",0,N10)=KL10,$JP$1,IF(T10+IF(N10="",0,N10)=JD10,$IH$1,IF(T10+IF(N10="",0,N10)=HV10,$GZ$1,IF(T10+IF(N10="",0,N10)=GN10,$FR$1,IF(T10+IF(N10="",0,N10)=FF10,$EJ$1,IF(T10+IF(N10="",0,N10)=DX10,$DB$1,IF(T10+IF(L10="",0,L10)=SK10,$RL$1,IF(T10+IF(L10="",0,L10)=RC10,$QD$1,IF(T10+IF(L10="",0,L10)=PU10,$OV$1,IF(T10+IF(L10="",0,L10)=OM10,$NN$1,IF(T10+IF(L10="",0,L10)=NE10,$MF$1,IF(T10+IF(L10="",0,L10)=LW10,$KX$1,IF(T10+IF(L10="",0,L10)=KO10,$JP$1,IF(T10+IF(L10="",0,L10)=JG10,$IH$1,IF(T10+IF(L10="",0,L10)=HY10,$GZ$1,IF(T10+IF(L10="",0,L10)=GQ10,$FR$1,IF(T10+IF(L10="",0,L10)=FI10,$EJ$1,IF(T10+IF(L10="",0,L10)=EA10,$DB$1,IF(T10+IF(L10="",0,L10)=SH10,$RL$1,IF(T10+IF(L10="",0,L10)=QZ10,$QD$1,IF(T10+IF(L10="",0,L10)=PR10,$OV$1,IF(T10+IF(L10="",0,L10)=OJ10,$NN$1,IF(T10+IF(L10="",0,L10)=NB10,$MF$1,IF(T10+IF(L10="",0,L10)=LT10,$KX$1,IF(T10+IF(L10="",0,L10)=KL10,$JP$1,IF(T10+IF(L10="",0,L10)=JD10,$IH$1,IF(T10+IF(L10="",0,L10)=HV10,$GZ$1,IF(T10+IF(L10="",0,L10)=GN10,$FR$1,IF(T10+IF(L10="",0,L10)=FF10,$EJ$1,IF(T10+IF(L10="",0,L10)=DX10,$DB$1)))))))))))))))))))))))))))))))))))))))))))))))),IF(T10=DA10,IF(T10+IF(N10="",0,N10)=SR10,$RL$1,IF(T10+IF(N10="",0,N10)=RJ10,$QD$1,IF(T10+IF(N10="",0,N10)=QB10,$OV$1,IF(T10+IF(N10="",0,N10)=OT10,$NN$1,IF(T10+IF(N10="",0,N10)=NL10,$MF$1,IF(T10+IF(N10="",0,N10)=MD10,$KX$1,IF(T10+IF(N10="",0,N10)=KV10,$JP$1,IF(T10+IF(N10="",0,N10)=JN10,$IH$1,IF(T10+IF(N10="",0,N10)=IF10,$GZ$1,IF(T10+IF(N10="",0,N10)=GX10,$FR$1,IF(T10+IF(N10="",0,N10)=FP10,$EJ$1,IF(T10+IF(N10="",0,N10)=EH10,$DB$1,IF(T10+IF(N10="",0,N10)=SO10,$RL$1,IF(T10+IF(N10="",0,N10)=RG10,$QD$1,IF(T10+IF(N10="",0,N10)=PY10,$OV$1,IF(T10+IF(N10="",0,N10)=OQ10,$NN$1,IF(T10+IF(N10="",0,N10)=NI10,$MF$1,IF(T10+IF(N10="",0,N10)=MA10,$KX$1,IF(T10+IF(N10="",0,N10)=KS10,$JP$1,IF(T10+IF(N10="",0,N10)=JK10,$IH$1,IF(T10+IF(N10="",0,N10)=IC10,$GZ$1,IF(T10+IF(N10="",0,N10)=GU10,$FR$1,IF(T10+IF(N10="",0,N10)=FM10,$EJ$1,IF(T10+IF(N10="",0,N10)=EE10,$DB$1)))))))))))))))))))))))))))</f>
        <v>2022 WAGC (Nov 25)</v>
      </c>
      <c r="W10" s="22">
        <v>1.4</v>
      </c>
      <c r="X10" s="22">
        <v>0.9</v>
      </c>
      <c r="Y10" s="22">
        <v>1.7</v>
      </c>
      <c r="Z10" s="22">
        <v>1.65</v>
      </c>
      <c r="AA10" s="22">
        <v>0</v>
      </c>
      <c r="AB10" s="22">
        <v>10.9</v>
      </c>
      <c r="AC10" s="22">
        <v>7.3</v>
      </c>
      <c r="AD10" s="22">
        <v>10.8</v>
      </c>
      <c r="AE10" s="22">
        <v>12.28</v>
      </c>
      <c r="AF10" s="22">
        <v>0</v>
      </c>
      <c r="AG10" s="22">
        <v>0</v>
      </c>
      <c r="AH10" s="22">
        <v>0</v>
      </c>
      <c r="AI10" s="22">
        <v>0</v>
      </c>
      <c r="AJ10" s="22">
        <v>0</v>
      </c>
      <c r="AK10" s="22">
        <v>0</v>
      </c>
      <c r="AL10" s="27"/>
      <c r="AM10" s="38">
        <f>IF(Y10&gt;0,Y10,"")</f>
        <v>1.7</v>
      </c>
      <c r="AN10" s="38">
        <f>IF(Z10&gt;0,Z10,"")</f>
        <v>1.65</v>
      </c>
      <c r="AO10" s="40">
        <f>IF(SUM(W10:Z10)-AA10&gt;0,SUM(W10:Z10)-AA10,"")</f>
        <v>5.65</v>
      </c>
      <c r="AP10" s="40">
        <f>IF(AD10&gt;0,AD10,"")</f>
        <v>10.8</v>
      </c>
      <c r="AQ10" s="40">
        <f>IF(AE10&gt;0,AE10,"")</f>
        <v>12.28</v>
      </c>
      <c r="AR10" s="40">
        <f>IF(SUM(AB10:AE10)-AF10&gt;0,SUM(AB10:AE10)-AF10,"")</f>
        <v>41.28</v>
      </c>
      <c r="AS10" s="40">
        <f>IF(AO10="","",MAX(AO10,AR10))</f>
        <v>41.28</v>
      </c>
      <c r="AT10" s="40" t="str">
        <f>IF(AI10&gt;0,AI10,"")</f>
        <v/>
      </c>
      <c r="AU10" s="40" t="str">
        <f>IF(AJ10&gt;0,AJ10,"")</f>
        <v/>
      </c>
      <c r="AV10" s="40" t="str">
        <f>IF(SUM(AG10:AJ10)-AK10&gt;0,SUM(AG10:AJ10)-AK10,"")</f>
        <v/>
      </c>
      <c r="AW10" s="40">
        <f>IF(SUM(AS10,AV10)&gt;0,SUM(AS10,AV10),"")</f>
        <v>41.28</v>
      </c>
      <c r="AX10" s="26">
        <v>4.8</v>
      </c>
      <c r="AY10" s="26">
        <v>2.9</v>
      </c>
      <c r="AZ10" s="26">
        <v>4.4000000000000004</v>
      </c>
      <c r="BA10" s="26">
        <v>4.6900000000000004</v>
      </c>
      <c r="BB10" s="26">
        <v>0</v>
      </c>
      <c r="BC10" s="26">
        <v>14.8</v>
      </c>
      <c r="BD10" s="26">
        <v>9.5</v>
      </c>
      <c r="BE10" s="26">
        <v>13.5</v>
      </c>
      <c r="BF10" s="26">
        <v>14.8</v>
      </c>
      <c r="BG10" s="26">
        <v>0</v>
      </c>
      <c r="BH10" s="26">
        <v>15.5</v>
      </c>
      <c r="BI10" s="26">
        <v>9.6999999999999993</v>
      </c>
      <c r="BJ10" s="26">
        <v>13.5</v>
      </c>
      <c r="BK10" s="26">
        <v>15.14</v>
      </c>
      <c r="BL10" s="26">
        <v>0</v>
      </c>
      <c r="BM10" s="28"/>
      <c r="BN10" s="39">
        <f>IF(AZ10&gt;0,AZ10,"")</f>
        <v>4.4000000000000004</v>
      </c>
      <c r="BO10" s="39">
        <f>IF(BA10&gt;0,BA10,"")</f>
        <v>4.6900000000000004</v>
      </c>
      <c r="BP10" s="11">
        <f>IF(SUM(AX10:BA10)-BB10&gt;0,SUM(AX10:BA10)-BB10,"")</f>
        <v>16.79</v>
      </c>
      <c r="BQ10" s="11">
        <f>IF(BE10&gt;0,BE10,"")</f>
        <v>13.5</v>
      </c>
      <c r="BR10" s="11">
        <f>IF(BF10&gt;0,BF10,"")</f>
        <v>14.8</v>
      </c>
      <c r="BS10" s="11">
        <f>IF(SUM(BC10:BF10)-BG10&gt;0,SUM(BC10:BF10)-BG10,"")</f>
        <v>52.599999999999994</v>
      </c>
      <c r="BT10" s="11">
        <f>IF(BP10="","",MAX(BP10,BS10))</f>
        <v>52.599999999999994</v>
      </c>
      <c r="BU10" s="11">
        <f>IF(BJ10&gt;0,BJ10,"")</f>
        <v>13.5</v>
      </c>
      <c r="BV10" s="11">
        <f>IF(BK10&gt;0,BK10,"")</f>
        <v>15.14</v>
      </c>
      <c r="BW10" s="11">
        <f>IF(SUM(BH10:BK10)-BL10&gt;0,SUM(BH10:BK10)-BL10,"")</f>
        <v>53.84</v>
      </c>
      <c r="BX10" s="11">
        <f>IF(SUM(BT10,BW10)&gt;0,SUM(BT10,BW10),"")</f>
        <v>106.44</v>
      </c>
      <c r="BY10" s="22">
        <v>4.4000000000000004</v>
      </c>
      <c r="BZ10" s="22">
        <v>2.6</v>
      </c>
      <c r="CA10" s="22">
        <v>4.2</v>
      </c>
      <c r="CB10" s="22">
        <v>4.66</v>
      </c>
      <c r="CC10" s="22">
        <v>0</v>
      </c>
      <c r="CD10" s="22">
        <v>15.08</v>
      </c>
      <c r="CE10" s="22">
        <v>9.3000000000000007</v>
      </c>
      <c r="CF10" s="22">
        <v>11.7</v>
      </c>
      <c r="CG10" s="22">
        <v>14.18</v>
      </c>
      <c r="CH10" s="22">
        <v>1</v>
      </c>
      <c r="CI10" s="22">
        <v>4.4000000000000004</v>
      </c>
      <c r="CJ10" s="22">
        <v>2.5</v>
      </c>
      <c r="CK10" s="22">
        <v>4.2</v>
      </c>
      <c r="CL10" s="22">
        <v>4.57</v>
      </c>
      <c r="CM10" s="22">
        <v>0</v>
      </c>
      <c r="CN10" s="27"/>
      <c r="CO10" s="38">
        <f>IF(CA10&gt;0,CA10,"")</f>
        <v>4.2</v>
      </c>
      <c r="CP10" s="38">
        <f>IF(CB10&gt;0,CB10,"")</f>
        <v>4.66</v>
      </c>
      <c r="CQ10" s="40">
        <f>IF(SUM(BY10:CB10)-CC10&gt;0,SUM(BY10:CB10)-CC10,"")</f>
        <v>15.86</v>
      </c>
      <c r="CR10" s="40">
        <f>IF(CF10&gt;0,CF10,"")</f>
        <v>11.7</v>
      </c>
      <c r="CS10" s="40">
        <f>IF(CG10&gt;0,CG10,"")</f>
        <v>14.18</v>
      </c>
      <c r="CT10" s="40">
        <f>IF(SUM(CD10:CG10)-CH10&gt;0,SUM(CD10:CG10)-CH10,"")</f>
        <v>49.26</v>
      </c>
      <c r="CU10" s="40">
        <f>IF(CQ10="","",MAX(CQ10,CT10))</f>
        <v>49.26</v>
      </c>
      <c r="CV10" s="40">
        <f>IF(CK10&gt;0,CK10,"")</f>
        <v>4.2</v>
      </c>
      <c r="CW10" s="40">
        <f>IF(CL10&gt;0,CL10,"")</f>
        <v>4.57</v>
      </c>
      <c r="CX10" s="40">
        <f>IF(SUM(CI10:CL10)-CM10&gt;0,SUM(CI10:CL10)-CM10,"")</f>
        <v>15.670000000000002</v>
      </c>
      <c r="CY10" s="40">
        <f>IF(SUM(CU10,CX10)&gt;0,SUM(CU10,CX10),"")</f>
        <v>64.930000000000007</v>
      </c>
      <c r="CZ10" s="50">
        <f>IF(MAX(DX10,EA10,FF10,FI10,GN10,GQ10,HV10,HY10,JD10,JG10,KL10,KO10,LT10,LW10,NB10,NE10,OJ10,OM10,PR10,PU10,QZ10,RC10,SH10,SK10)-MIN(IF(L10="",0,L10),IF(N10="",0,N10))&gt;0.001,MAX(DX10,EA10,FF10,FI10,GN10,GQ10,HV10,HY10,JD10,JG10,KL10,KO10,LT10,LW10,NB10,NE10,OJ10,OM10,PR10,PU10,QZ10,RC10,SH10,SK10)-MIN(IF(L10="",0,L10),IF(N10="",0,N10)),"")</f>
        <v>2.8900000000000006</v>
      </c>
      <c r="DA10" s="50" t="str">
        <f>IF(MAX(EE10,EH10,FM10,FP10,GU10,GX10,IC10,IF10,JK10,JN10,KS10,KV10,MA10,MD10,NI10,NL10,OQ10,OT10,PY10,QB10,RG10,RJ10,SO10,SR10)-IF(N10="",0,N10)&gt;0.001,MAX(EE10,EH10,FM10,FP10,GU10,GX10,IC10,IF10,JK10,JN10,KS10,KV10,MA10,MD10,NI10,NL10,OQ10,OT10,PY10,QB10,RG10,RJ10,SO10,SR10)-IF(N10="",0,N10),"")</f>
        <v/>
      </c>
      <c r="DB10" s="17"/>
      <c r="DC10" s="17"/>
      <c r="DD10" s="17"/>
      <c r="DE10" s="17"/>
      <c r="DF10" s="17"/>
      <c r="DG10" s="17">
        <v>14.4</v>
      </c>
      <c r="DH10" s="17">
        <v>9.5</v>
      </c>
      <c r="DI10" s="17">
        <v>13.5</v>
      </c>
      <c r="DJ10" s="17">
        <v>14.75</v>
      </c>
      <c r="DK10" s="17">
        <v>0</v>
      </c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40" t="str">
        <f>IF(DD10&gt;0,DD10,"")</f>
        <v/>
      </c>
      <c r="DW10" s="40" t="str">
        <f>IF(DE10&gt;0,DE10,"")</f>
        <v/>
      </c>
      <c r="DX10" s="40" t="str">
        <f>IF(SUM(DB10:DE10)-DF10&gt;0,SUM(DB10:DE10)-DF10,"")</f>
        <v/>
      </c>
      <c r="DY10" s="40">
        <f>IF(DI10&gt;0,DI10,"")</f>
        <v>13.5</v>
      </c>
      <c r="DZ10" s="40">
        <f>IF(DJ10&gt;0,DJ10,"")</f>
        <v>14.75</v>
      </c>
      <c r="EA10" s="40">
        <f>IF(SUM(DG10:DJ10)-DK10&gt;0,SUM(DG10:DJ10)-DK10,"")</f>
        <v>52.15</v>
      </c>
      <c r="EB10" s="40">
        <f>IF(MAX(DX10,EA10)&gt;0,MAX(DX10,EA10),"")</f>
        <v>52.15</v>
      </c>
      <c r="EC10" s="40" t="str">
        <f>IF(DN10&gt;0,DN10,"")</f>
        <v/>
      </c>
      <c r="ED10" s="40" t="str">
        <f>IF(DO10&gt;0,DO10,"")</f>
        <v/>
      </c>
      <c r="EE10" s="40" t="str">
        <f>IF(SUM(DL10:DO10)-DP10&gt;0,SUM(DL10:DO10)-DP10,"")</f>
        <v/>
      </c>
      <c r="EF10" s="40" t="str">
        <f>IF(DS10&gt;0,DS10,"")</f>
        <v/>
      </c>
      <c r="EG10" s="40" t="str">
        <f>IF(DT10&gt;0,DT10,"")</f>
        <v/>
      </c>
      <c r="EH10" s="40" t="str">
        <f>IF(SUM(DQ10:DT10)-DU10&gt;0,SUM(DQ10:DT10)-DU10,"")</f>
        <v/>
      </c>
      <c r="EI10" s="40">
        <f>IF(SUM(EB10,EH10)&gt;0,SUM(EB10,EH10),"")</f>
        <v>52.15</v>
      </c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1" t="str">
        <f>IF(EL10&gt;0,EL10,"")</f>
        <v/>
      </c>
      <c r="FE10" s="11" t="str">
        <f>IF(EM10&gt;0,EM10,"")</f>
        <v/>
      </c>
      <c r="FF10" s="11" t="str">
        <f>IF(SUM(EJ10:EM10)-EN10&gt;0,SUM(EJ10:EM10)-EN10,"")</f>
        <v/>
      </c>
      <c r="FG10" s="11" t="str">
        <f>IF(EQ10&gt;0,EQ10,"")</f>
        <v/>
      </c>
      <c r="FH10" s="11" t="str">
        <f>IF(ER10&gt;0,ER10,"")</f>
        <v/>
      </c>
      <c r="FI10" s="11" t="str">
        <f>IF(SUM(EO10:ER10)-ES10&gt;0,SUM(EO10:ER10)-ES10,"")</f>
        <v/>
      </c>
      <c r="FJ10" s="11" t="str">
        <f>IF(MAX(FF10,FI10)&gt;0,MAX(FF10,FI10),"")</f>
        <v/>
      </c>
      <c r="FK10" s="11" t="str">
        <f>IF(EV10&gt;0,EV10,"")</f>
        <v/>
      </c>
      <c r="FL10" s="11" t="str">
        <f>IF(EW10&gt;0,EW10,"")</f>
        <v/>
      </c>
      <c r="FM10" s="11" t="str">
        <f>IF(SUM(ET10:EW10)-EX10&gt;0,SUM(ET10:EW10)-EX10,"")</f>
        <v/>
      </c>
      <c r="FN10" s="11" t="str">
        <f>IF(FA10&gt;0,FA10,"")</f>
        <v/>
      </c>
      <c r="FO10" s="11" t="str">
        <f>IF(FB10&gt;0,FB10,"")</f>
        <v/>
      </c>
      <c r="FP10" s="11" t="str">
        <f>IF(SUM(EY10:FB10)-FC10&gt;0,SUM(EY10:FB10)-FC10,"")</f>
        <v/>
      </c>
      <c r="FQ10" s="11" t="str">
        <f>IF(SUM(FJ10,FP10)&gt;0,SUM(FJ10,FP10),"")</f>
        <v/>
      </c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40" t="str">
        <f>IF(FT10&gt;0,FT10,"")</f>
        <v/>
      </c>
      <c r="GM10" s="40" t="str">
        <f>IF(FU10&gt;0,FU10,"")</f>
        <v/>
      </c>
      <c r="GN10" s="40" t="str">
        <f>IF(SUM(FR10:FU10)-FV10&gt;0,SUM(FR10:FU10)-FV10,"")</f>
        <v/>
      </c>
      <c r="GO10" s="40" t="str">
        <f>IF(FY10&gt;0,FY10,"")</f>
        <v/>
      </c>
      <c r="GP10" s="40" t="str">
        <f>IF(FZ10&gt;0,FZ10,"")</f>
        <v/>
      </c>
      <c r="GQ10" s="40" t="str">
        <f>IF(SUM(FW10:FZ10)-GA10&gt;0,SUM(FW10:FZ10)-GA10,"")</f>
        <v/>
      </c>
      <c r="GR10" s="40" t="str">
        <f>IF(MAX(GN10,GQ10)&gt;0,MAX(GN10,GQ10),"")</f>
        <v/>
      </c>
      <c r="GS10" s="40" t="str">
        <f>IF(GD10&gt;0,GD10,"")</f>
        <v/>
      </c>
      <c r="GT10" s="40" t="str">
        <f>IF(GE10&gt;0,GE10,"")</f>
        <v/>
      </c>
      <c r="GU10" s="40" t="str">
        <f>IF(SUM(GB10:GE10)-GF10&gt;0,SUM(GB10:GE10)-GF10,"")</f>
        <v/>
      </c>
      <c r="GV10" s="40" t="str">
        <f>IF(GI10&gt;0,GI10,"")</f>
        <v/>
      </c>
      <c r="GW10" s="40" t="str">
        <f>IF(GJ10&gt;0,GJ10,"")</f>
        <v/>
      </c>
      <c r="GX10" s="40" t="str">
        <f>IF(SUM(GG10:GJ10)-GK10&gt;0,SUM(GG10:GJ10)-GK10,"")</f>
        <v/>
      </c>
      <c r="GY10" s="40" t="str">
        <f>IF(SUM(GR10,GX10)&gt;0,SUM(GR10,GX10),"")</f>
        <v/>
      </c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1" t="str">
        <f>IF(HB10&gt;0,HB10,"")</f>
        <v/>
      </c>
      <c r="HU10" s="11" t="str">
        <f>IF(HC10&gt;0,HC10,"")</f>
        <v/>
      </c>
      <c r="HV10" s="11" t="str">
        <f>IF(SUM(GZ10:HC10)-HD10&gt;0,SUM(GZ10:HC10)-HD10,"")</f>
        <v/>
      </c>
      <c r="HW10" s="11" t="str">
        <f>IF(HG10&gt;0,HG10,"")</f>
        <v/>
      </c>
      <c r="HX10" s="11" t="str">
        <f>IF(HH10&gt;0,HH10,"")</f>
        <v/>
      </c>
      <c r="HY10" s="11" t="str">
        <f>IF(SUM(HE10:HH10)-HI10&gt;0,SUM(HE10:HH10)-HI10,"")</f>
        <v/>
      </c>
      <c r="HZ10" s="11" t="str">
        <f>IF(MAX(HV10,HY10)&gt;0,MAX(HV10,HY10),"")</f>
        <v/>
      </c>
      <c r="IA10" s="11" t="str">
        <f>IF(HL10&gt;0,HL10,"")</f>
        <v/>
      </c>
      <c r="IB10" s="11" t="str">
        <f>IF(HM10&gt;0,HM10,"")</f>
        <v/>
      </c>
      <c r="IC10" s="11" t="str">
        <f>IF(SUM(HJ10:HM10)-HN10&gt;0,SUM(HJ10:HM10)-HN10,"")</f>
        <v/>
      </c>
      <c r="ID10" s="11" t="str">
        <f>IF(HQ10&gt;0,HQ10,"")</f>
        <v/>
      </c>
      <c r="IE10" s="11" t="str">
        <f>IF(HR10&gt;0,HR10,"")</f>
        <v/>
      </c>
      <c r="IF10" s="11" t="str">
        <f>IF(SUM(HO10:HR10)-HS10&gt;0,SUM(HO10:HR10)-HS10,"")</f>
        <v/>
      </c>
      <c r="IG10" s="11" t="str">
        <f>IF(SUM(HZ10,IF10)&gt;0,SUM(HZ10,IF10),"")</f>
        <v/>
      </c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40" t="str">
        <f>IF(IJ10&gt;0,IJ10,"")</f>
        <v/>
      </c>
      <c r="JC10" s="40" t="str">
        <f>IF(IK10&gt;0,IK10,"")</f>
        <v/>
      </c>
      <c r="JD10" s="40" t="str">
        <f>IF(SUM(IH10:IK10)-IL10&gt;0,SUM(IH10:IK10)-IL10,"")</f>
        <v/>
      </c>
      <c r="JE10" s="40" t="str">
        <f>IF(IO10&gt;0,IO10,"")</f>
        <v/>
      </c>
      <c r="JF10" s="40" t="str">
        <f>IF(IP10&gt;0,IP10,"")</f>
        <v/>
      </c>
      <c r="JG10" s="40" t="str">
        <f>IF(SUM(IM10:IP10)-IQ10&gt;0,SUM(IM10:IP10)-IQ10,"")</f>
        <v/>
      </c>
      <c r="JH10" s="40" t="str">
        <f>IF(MAX(JD10,JG10)&gt;0,MAX(JD10,JG10),"")</f>
        <v/>
      </c>
      <c r="JI10" s="40" t="str">
        <f>IF(IT10&gt;0,IT10,"")</f>
        <v/>
      </c>
      <c r="JJ10" s="40" t="str">
        <f>IF(IU10&gt;0,IU10,"")</f>
        <v/>
      </c>
      <c r="JK10" s="40" t="str">
        <f>IF(SUM(IR10:IU10)-IV10&gt;0,SUM(IR10:IU10)-IV10,"")</f>
        <v/>
      </c>
      <c r="JL10" s="40" t="str">
        <f>IF(IY10&gt;0,IY10,"")</f>
        <v/>
      </c>
      <c r="JM10" s="40" t="str">
        <f>IF(IZ10&gt;0,IZ10,"")</f>
        <v/>
      </c>
      <c r="JN10" s="40" t="str">
        <f>IF(SUM(IW10:IZ10)-JA10&gt;0,SUM(IW10:IZ10)-JA10,"")</f>
        <v/>
      </c>
      <c r="JO10" s="40" t="str">
        <f>IF(SUM(JH10,JN10)&gt;0,SUM(JH10,JN10),"")</f>
        <v/>
      </c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1" t="str">
        <f>IF(JR10&gt;0,JR10,"")</f>
        <v/>
      </c>
      <c r="KK10" s="11" t="str">
        <f>IF(JS10&gt;0,JS10,"")</f>
        <v/>
      </c>
      <c r="KL10" s="11" t="str">
        <f>IF(SUM(JP10:JS10)-JT10&gt;0,SUM(JP10:JS10)-JT10,"")</f>
        <v/>
      </c>
      <c r="KM10" s="11" t="str">
        <f>IF(JW10&gt;0,JW10,"")</f>
        <v/>
      </c>
      <c r="KN10" s="11" t="str">
        <f>IF(JX10&gt;0,JX10,"")</f>
        <v/>
      </c>
      <c r="KO10" s="11" t="str">
        <f>IF(SUM(JU10:JX10)-JY10&gt;0,SUM(JU10:JX10)-JY10,"")</f>
        <v/>
      </c>
      <c r="KP10" s="11" t="str">
        <f>IF(MAX(KL10,KO10)&gt;0,MAX(KL10,KO10),"")</f>
        <v/>
      </c>
      <c r="KQ10" s="11" t="str">
        <f>IF(KB10&gt;0,KB10,"")</f>
        <v/>
      </c>
      <c r="KR10" s="11" t="str">
        <f>IF(KC10&gt;0,KC10,"")</f>
        <v/>
      </c>
      <c r="KS10" s="11" t="str">
        <f>IF(SUM(JZ10:KC10)-KD10&gt;0,SUM(JZ10:KC10)-KD10,"")</f>
        <v/>
      </c>
      <c r="KT10" s="11" t="str">
        <f>IF(KG10&gt;0,KG10,"")</f>
        <v/>
      </c>
      <c r="KU10" s="11" t="str">
        <f>IF(KH10&gt;0,KH10,"")</f>
        <v/>
      </c>
      <c r="KV10" s="11" t="str">
        <f>IF(SUM(KE10:KH10)-KI10&gt;0,SUM(KE10:KH10)-KI10,"")</f>
        <v/>
      </c>
      <c r="KW10" s="11" t="str">
        <f>IF(SUM(KP10,KV10)&gt;0,SUM(KP10,KV10),"")</f>
        <v/>
      </c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40" t="str">
        <f>IF(KZ10&gt;0,KZ10,"")</f>
        <v/>
      </c>
      <c r="LS10" s="40" t="str">
        <f>IF(LA10&gt;0,LA10,"")</f>
        <v/>
      </c>
      <c r="LT10" s="40" t="str">
        <f>IF(SUM(KX10:LA10)-LB10&gt;0,SUM(KX10:LA10)-LB10,"")</f>
        <v/>
      </c>
      <c r="LU10" s="40" t="str">
        <f>IF(LE10&gt;0,LE10,"")</f>
        <v/>
      </c>
      <c r="LV10" s="40" t="str">
        <f>IF(LF10&gt;0,LF10,"")</f>
        <v/>
      </c>
      <c r="LW10" s="40" t="str">
        <f>IF(SUM(LC10:LF10)-LG10&gt;0,SUM(LC10:LF10)-LG10,"")</f>
        <v/>
      </c>
      <c r="LX10" s="40" t="str">
        <f>IF(MAX(LT10,LW10)&gt;0,MAX(LT10,LW10),"")</f>
        <v/>
      </c>
      <c r="LY10" s="40" t="str">
        <f>IF(LJ10&gt;0,LJ10,"")</f>
        <v/>
      </c>
      <c r="LZ10" s="40" t="str">
        <f>IF(LK10&gt;0,LK10,"")</f>
        <v/>
      </c>
      <c r="MA10" s="40" t="str">
        <f>IF(SUM(LH10:LK10)-LL10&gt;0,SUM(LH10:LK10)-LL10,"")</f>
        <v/>
      </c>
      <c r="MB10" s="40" t="str">
        <f>IF(LO10&gt;0,LO10,"")</f>
        <v/>
      </c>
      <c r="MC10" s="40" t="str">
        <f>IF(LP10&gt;0,LP10,"")</f>
        <v/>
      </c>
      <c r="MD10" s="40" t="str">
        <f>IF(SUM(LM10:LP10)-LQ10&gt;0,SUM(LM10:LP10)-LQ10,"")</f>
        <v/>
      </c>
      <c r="ME10" s="40" t="str">
        <f>IF(SUM(LX10,MD10)&gt;0,SUM(LX10,MD10),"")</f>
        <v/>
      </c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1" t="str">
        <f>IF(MH10&gt;0,MH10,"")</f>
        <v/>
      </c>
      <c r="NA10" s="11" t="str">
        <f>IF(MI10&gt;0,MI10,"")</f>
        <v/>
      </c>
      <c r="NB10" s="11" t="str">
        <f>IF(SUM(MF10:MI10)-MJ10&gt;0,SUM(MF10:MI10)-MJ10,"")</f>
        <v/>
      </c>
      <c r="NC10" s="11" t="str">
        <f>IF(MM10&gt;0,MM10,"")</f>
        <v/>
      </c>
      <c r="ND10" s="11" t="str">
        <f>IF(MN10&gt;0,MN10,"")</f>
        <v/>
      </c>
      <c r="NE10" s="11" t="str">
        <f>IF(SUM(MK10:MN10)-MO10&gt;0,SUM(MK10:MN10)-MO10,"")</f>
        <v/>
      </c>
      <c r="NF10" s="11" t="str">
        <f>IF(MAX(NB10,NE10)&gt;0,MAX(NB10,NE10),"")</f>
        <v/>
      </c>
      <c r="NG10" s="11" t="str">
        <f>IF(MR10&gt;0,MR10,"")</f>
        <v/>
      </c>
      <c r="NH10" s="11" t="str">
        <f>IF(MS10&gt;0,MS10,"")</f>
        <v/>
      </c>
      <c r="NI10" s="11" t="str">
        <f>IF(SUM(MP10:MS10)-MT10&gt;0,SUM(MP10:MS10)-MT10,"")</f>
        <v/>
      </c>
      <c r="NJ10" s="11" t="str">
        <f>IF(MW10&gt;0,MW10,"")</f>
        <v/>
      </c>
      <c r="NK10" s="11" t="str">
        <f>IF(MX10&gt;0,MX10,"")</f>
        <v/>
      </c>
      <c r="NL10" s="11" t="str">
        <f>IF(SUM(MU10:MX10)-MY10&gt;0,SUM(MU10:MX10)-MY10,"")</f>
        <v/>
      </c>
      <c r="NM10" s="11" t="str">
        <f>IF(SUM(NF10,NL10)&gt;0,SUM(NF10,NL10),"")</f>
        <v/>
      </c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40" t="str">
        <f>IF(NP10&gt;0,NP10,"")</f>
        <v/>
      </c>
      <c r="OI10" s="40" t="str">
        <f>IF(NQ10&gt;0,NQ10,"")</f>
        <v/>
      </c>
      <c r="OJ10" s="40" t="str">
        <f>IF(SUM(NN10:NQ10)-NR10&gt;0,SUM(NN10:NQ10)-NR10,"")</f>
        <v/>
      </c>
      <c r="OK10" s="40" t="str">
        <f>IF(NU10&gt;0,NU10,"")</f>
        <v/>
      </c>
      <c r="OL10" s="40" t="str">
        <f>IF(NV10&gt;0,NV10,"")</f>
        <v/>
      </c>
      <c r="OM10" s="40" t="str">
        <f>IF(SUM(NS10:NV10)-NW10&gt;0,SUM(NS10:NV10)-NW10,"")</f>
        <v/>
      </c>
      <c r="ON10" s="40" t="str">
        <f>IF(MAX(OJ10,OM10)&gt;0,MAX(OJ10,OM10),"")</f>
        <v/>
      </c>
      <c r="OO10" s="40" t="str">
        <f>IF(NZ10&gt;0,NZ10,"")</f>
        <v/>
      </c>
      <c r="OP10" s="40" t="str">
        <f>IF(OA10&gt;0,OA10,"")</f>
        <v/>
      </c>
      <c r="OQ10" s="40" t="str">
        <f>IF(SUM(NX10:OA10)-OB10&gt;0,SUM(NX10:OA10)-OB10,"")</f>
        <v/>
      </c>
      <c r="OR10" s="40" t="str">
        <f>IF(OE10&gt;0,OE10,"")</f>
        <v/>
      </c>
      <c r="OS10" s="40" t="str">
        <f>IF(OF10&gt;0,OF10,"")</f>
        <v/>
      </c>
      <c r="OT10" s="40" t="str">
        <f>IF(SUM(OC10:OF10)-OG10&gt;0,SUM(OC10:OF10)-OG10,"")</f>
        <v/>
      </c>
      <c r="OU10" s="40" t="str">
        <f>IF(SUM(ON10,OT10)&gt;0,SUM(ON10,OT10),"")</f>
        <v/>
      </c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1" t="str">
        <f>IF(OX10&gt;0,OX10,"")</f>
        <v/>
      </c>
      <c r="PQ10" s="11" t="str">
        <f>IF(OY10&gt;0,OY10,"")</f>
        <v/>
      </c>
      <c r="PR10" s="11" t="str">
        <f>IF(SUM(OV10:OY10)-OZ10&gt;0,SUM(OV10:OY10)-OZ10,"")</f>
        <v/>
      </c>
      <c r="PS10" s="11" t="str">
        <f>IF(PC10&gt;0,PC10,"")</f>
        <v/>
      </c>
      <c r="PT10" s="11" t="str">
        <f>IF(PD10&gt;0,PD10,"")</f>
        <v/>
      </c>
      <c r="PU10" s="11" t="str">
        <f>IF(SUM(PA10:PD10)-PE10&gt;0,SUM(PA10:PD10)-PE10,"")</f>
        <v/>
      </c>
      <c r="PV10" s="11" t="str">
        <f>IF(MAX(PR10,PU10)&gt;0,MAX(PR10,PU10),"")</f>
        <v/>
      </c>
      <c r="PW10" s="11" t="str">
        <f>IF(PH10&gt;0,PH10,"")</f>
        <v/>
      </c>
      <c r="PX10" s="11" t="str">
        <f>IF(PI10&gt;0,PI10,"")</f>
        <v/>
      </c>
      <c r="PY10" s="11" t="str">
        <f>IF(SUM(PF10:PI10)-PJ10&gt;0,SUM(PF10:PI10)-PJ10,"")</f>
        <v/>
      </c>
      <c r="PZ10" s="11" t="str">
        <f>IF(PM10&gt;0,PM10,"")</f>
        <v/>
      </c>
      <c r="QA10" s="11" t="str">
        <f>IF(PN10&gt;0,PN10,"")</f>
        <v/>
      </c>
      <c r="QB10" s="11" t="str">
        <f>IF(SUM(PK10:PN10)-PO10&gt;0,SUM(PK10:PN10)-PO10,"")</f>
        <v/>
      </c>
      <c r="QC10" s="11" t="str">
        <f>IF(SUM(PV10,QB10)&gt;0,SUM(PV10,QB10),"")</f>
        <v/>
      </c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40" t="str">
        <f>IF(QF10&gt;0,QF10,"")</f>
        <v/>
      </c>
      <c r="QY10" s="40" t="str">
        <f>IF(QG10&gt;0,QG10,"")</f>
        <v/>
      </c>
      <c r="QZ10" s="40" t="str">
        <f>IF(SUM(QD10:QG10)-QH10&gt;0,SUM(QD10:QG10)-QH10,"")</f>
        <v/>
      </c>
      <c r="RA10" s="40" t="str">
        <f>IF(QK10&gt;0,QK10,"")</f>
        <v/>
      </c>
      <c r="RB10" s="40" t="str">
        <f>IF(QL10&gt;0,QL10,"")</f>
        <v/>
      </c>
      <c r="RC10" s="40" t="str">
        <f>IF(SUM(QI10:QL10)-QM10&gt;0,SUM(QI10:QL10)-QM10,"")</f>
        <v/>
      </c>
      <c r="RD10" s="40" t="str">
        <f>IF(MAX(QZ10,RC10)&gt;0,MAX(QZ10,RC10),"")</f>
        <v/>
      </c>
      <c r="RE10" s="40" t="str">
        <f>IF(QP10&gt;0,QP10,"")</f>
        <v/>
      </c>
      <c r="RF10" s="40" t="str">
        <f>IF(QQ10&gt;0,QQ10,"")</f>
        <v/>
      </c>
      <c r="RG10" s="40" t="str">
        <f>IF(SUM(QN10:QQ10)-QR10&gt;0,SUM(QN10:QQ10)-QR10,"")</f>
        <v/>
      </c>
      <c r="RH10" s="40" t="str">
        <f>IF(QU10&gt;0,QU10,"")</f>
        <v/>
      </c>
      <c r="RI10" s="40" t="str">
        <f>IF(QV10&gt;0,QV10,"")</f>
        <v/>
      </c>
      <c r="RJ10" s="40" t="str">
        <f>IF(SUM(QS10:QV10)-QW10&gt;0,SUM(QS10:QV10)-QW10,"")</f>
        <v/>
      </c>
      <c r="RK10" s="40" t="str">
        <f>IF(SUM(RD10,RJ10)&gt;0,SUM(RD10,RJ10),"")</f>
        <v/>
      </c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1" t="str">
        <f>IF(RN10&gt;0,RN10,"")</f>
        <v/>
      </c>
      <c r="SG10" s="11" t="str">
        <f>IF(RO10&gt;0,RO10,"")</f>
        <v/>
      </c>
      <c r="SH10" s="11" t="str">
        <f>IF(SUM(RL10:RO10)-RP10&gt;0,SUM(RL10:RO10)-RP10,"")</f>
        <v/>
      </c>
      <c r="SI10" s="11" t="str">
        <f>IF(RS10&gt;0,RS10,"")</f>
        <v/>
      </c>
      <c r="SJ10" s="11" t="str">
        <f>IF(RT10&gt;0,RT10,"")</f>
        <v/>
      </c>
      <c r="SK10" s="11" t="str">
        <f>IF(SUM(RQ10:RT10)-RU10&gt;0,SUM(RQ10:RT10)-RU10,"")</f>
        <v/>
      </c>
      <c r="SL10" s="11" t="str">
        <f>IF(MAX(SH10,SK10)&gt;0,MAX(SH10,SK10),"")</f>
        <v/>
      </c>
      <c r="SM10" s="11" t="str">
        <f>IF(RX10&gt;0,RX10,"")</f>
        <v/>
      </c>
      <c r="SN10" s="11" t="str">
        <f>IF(RY10&gt;0,RY10,"")</f>
        <v/>
      </c>
      <c r="SO10" s="11" t="str">
        <f>IF(SUM(RV10:RY10)-RZ10&gt;0,SUM(RV10:RY10)-RZ10,"")</f>
        <v/>
      </c>
      <c r="SP10" s="11" t="str">
        <f>IF(SC10&gt;0,SC10,"")</f>
        <v/>
      </c>
      <c r="SQ10" s="11" t="str">
        <f>IF(SD10&gt;0,SD10,"")</f>
        <v/>
      </c>
      <c r="SR10" s="11" t="str">
        <f>IF(SUM(SA10:SD10)-SE10&gt;0,SUM(SA10:SD10)-SE10,"")</f>
        <v/>
      </c>
      <c r="SS10" s="11" t="str">
        <f>IF(SUM(SL10,SR10)&gt;0,SUM(SL10,SR10),"")</f>
        <v/>
      </c>
      <c r="ST10" s="22">
        <f>IF($CN10="P",BY10,(BY10+AX10)/2)</f>
        <v>4.5999999999999996</v>
      </c>
      <c r="SU10" s="22">
        <f>IF($CN10="P",BZ10,(BZ10+AY10)/2)</f>
        <v>2.75</v>
      </c>
      <c r="SV10" s="22">
        <f>IF($CN10="P",CA10,(CA10+AZ10)/2)</f>
        <v>4.3000000000000007</v>
      </c>
      <c r="SW10" s="22">
        <f>IF($CN10="P",CB10,(CB10+BA10)/2)</f>
        <v>4.6750000000000007</v>
      </c>
      <c r="SX10" s="22">
        <f>IF($CN10="P",CC10,(CC10+BB10)/2)</f>
        <v>0</v>
      </c>
      <c r="SY10" s="22">
        <f>IF($CN10="P",CD10,(CD10+BC10)/2)</f>
        <v>14.940000000000001</v>
      </c>
      <c r="SZ10" s="22">
        <f>IF($CN10="P",CE10,(CE10+BD10)/2)</f>
        <v>9.4</v>
      </c>
      <c r="TA10" s="22">
        <f>IF($CN10="P",CF10,(CF10+BE10)/2)</f>
        <v>12.6</v>
      </c>
      <c r="TB10" s="22">
        <f>IF($CN10="P",CG10,(CG10+BF10)/2)</f>
        <v>14.49</v>
      </c>
      <c r="TC10" s="22">
        <f>IF($CN10="P",CH10,(CH10+BG10)/2)</f>
        <v>0.5</v>
      </c>
      <c r="TD10" s="22">
        <f>IF($CN10="P",CI10,(CI10+BH10)/2)</f>
        <v>9.9499999999999993</v>
      </c>
      <c r="TE10" s="22">
        <f>IF($CN10="P",CJ10,(CJ10+BI10)/2)</f>
        <v>6.1</v>
      </c>
      <c r="TF10" s="22">
        <f>IF($CN10="P",CK10,(CK10+BJ10)/2)</f>
        <v>8.85</v>
      </c>
      <c r="TG10" s="22">
        <f>IF($CN10="P",CL10,(CL10+BK10)/2)</f>
        <v>9.8550000000000004</v>
      </c>
      <c r="TH10" s="22">
        <f>IF($CN10="P",CM10,(CM10+BL10)/2)</f>
        <v>0</v>
      </c>
      <c r="TI10" s="27" t="s">
        <v>46</v>
      </c>
      <c r="TJ10" s="40">
        <f>IF(SV10&gt;0,SV10,"")</f>
        <v>4.3000000000000007</v>
      </c>
      <c r="TK10" s="40">
        <f>IF(SW10&gt;0,SW10,"")</f>
        <v>4.6750000000000007</v>
      </c>
      <c r="TL10" s="40">
        <f>IF(SUM(ST10:SW10)-SX10&gt;0,SUM(ST10:SW10)-SX10,"")</f>
        <v>16.325000000000003</v>
      </c>
      <c r="TM10" s="40">
        <f>IF(TA10&gt;0,TA10,"")</f>
        <v>12.6</v>
      </c>
      <c r="TN10" s="40">
        <f>IF(TB10&gt;0,TB10,"")</f>
        <v>14.49</v>
      </c>
      <c r="TO10" s="40">
        <f>IF(SUM(SY10:TB10)-TC10&gt;0,SUM(SY10:TB10)-TC10,"")</f>
        <v>50.930000000000007</v>
      </c>
      <c r="TP10" s="40">
        <f>IF(MAX(TL10,TO10)&gt;0,MAX(TL10,TO10),"")</f>
        <v>50.930000000000007</v>
      </c>
      <c r="TQ10" s="40">
        <f>IF(TF10&gt;0,TF10,"")</f>
        <v>8.85</v>
      </c>
      <c r="TR10" s="40">
        <f>IF(TG10&gt;0,TG10,"")</f>
        <v>9.8550000000000004</v>
      </c>
      <c r="TS10" s="40">
        <f>IF(SUM(TD10:TG10)-TH10&gt;0,SUM(TD10:TG10)-TH10,"")</f>
        <v>34.754999999999995</v>
      </c>
      <c r="TT10" s="40">
        <f>IF(SUM(TP10,TS10)&gt;0,SUM(TP10,TS10),"")</f>
        <v>85.685000000000002</v>
      </c>
    </row>
    <row r="11" spans="1:540" x14ac:dyDescent="0.2">
      <c r="A11" s="4" t="str" cm="1">
        <f t="array" ref="A11">IF(AND(H11&lt;&gt;"",H11&lt;&gt;"No DD"),SUMPRODUCT((H$4:H$33&lt;&gt;"")*(H$4:H$33&lt;&gt;"No DD")*(E$4:E$33&gt;E11))+1,IF(H11="No DD",SUMPRODUCT((H$4:H$33="No DD")*(E$4:E$33&gt;E11))+1+SUMPRODUCT((H$4:H$33&lt;&gt;"")*(H$4:H$33&lt;&gt;"No DD")),""))</f>
        <v/>
      </c>
      <c r="B11" s="5" t="s">
        <v>68</v>
      </c>
      <c r="C11" s="4" t="s">
        <v>4</v>
      </c>
      <c r="D11" s="4">
        <v>2003</v>
      </c>
      <c r="E11" s="9">
        <f>SUM(J11:T11)+SUM(J11:R11)*0.0000001+SUM(J11)*0.0000000000001</f>
        <v>183.85001823600504</v>
      </c>
      <c r="F11" s="3" t="str">
        <f>IF(OR(AND(AM11&gt;=AW$35,AM11&lt;&gt;"",AO11&gt;=AW$39,AO11&lt;&gt;"",AL11=""),AND(AP11&gt;=AW$35,AP11&lt;&gt;"",AR11&gt;=AW$39,AR11&lt;&gt;"",AL11=""),AND(AT11&gt;=AW$35,AT11&lt;&gt;"",AV11&gt;=AW$39,AV11&lt;&gt;"",AL11=""),AND(BN11&gt;=BX$35,BN11&lt;&gt;"",BP11&gt;=BX$39,BP11&lt;&gt;"",BM11=""),AND(BQ11&gt;=BX$35,BQ11&lt;&gt;"",BS11&gt;=BX$39,BS11&lt;&gt;"",BM11=""),AND(BU11&gt;=BX$35,BU11&lt;&gt;"",BW11&gt;=BX$39,BW11&lt;&gt;"",BM11=""),AND(CO11&gt;=CY$35,CO11&lt;&gt;"",CQ11&gt;=CY$39,CQ11&lt;&gt;"",CN11=""),AND(CR11&gt;=CY$35,CR11&lt;&gt;"",CT11&gt;=CY$39,CT11&lt;&gt;"",CN11=""),AND(CV11&gt;=CY$35,CV11&lt;&gt;"",CX11&gt;=CY$39,CX11&lt;&gt;"",CN11=""),AND(DV11&gt;=EI$35,DV11&lt;&gt;"",DX11&gt;=EI$39,DX11&lt;&gt;""),AND(DY11&gt;=EI$35,DY11&lt;&gt;"",EA11&gt;=EI$39,EA11&lt;&gt;""),AND(EC11&gt;=EI$35,EC11&lt;&gt;"",EE11&gt;=EI$39,EE11&lt;&gt;""),AND(EF11&gt;=EI$35,EF11&lt;&gt;"",EH11&gt;=EI$39,EH11&lt;&gt;""),AND(FD11&gt;=FQ$35,FD11&lt;&gt;"",FF11&gt;=FQ$39,FF11&lt;&gt;""),AND(FG11&gt;=FQ$35,FG11&lt;&gt;"",FI11&gt;=FQ$39,FI11&lt;&gt;""),AND(FK11&gt;=FQ$35,FK11&lt;&gt;"",FM11&gt;=FQ$39,FM11&lt;&gt;""),AND(FN11&gt;=FQ$35,FN11&lt;&gt;"",FP11&gt;=FQ$39,FP11&lt;&gt;""),AND(GL11&gt;=GY$35,GL11&lt;&gt;"",GN11&gt;=GY$39,GN11&lt;&gt;""),AND(GO11&gt;=GY$35,GO11&lt;&gt;"",GQ11&gt;=GY$39,GQ11&lt;&gt;""),AND(GS11&gt;=GY$35,GS11&lt;&gt;"",GU11&gt;=GY$39,GU11&lt;&gt;""),AND(GV11&gt;=GY$35,GV11&lt;&gt;"",GX11&gt;=GY$39,GX11&lt;&gt;""),AND(HT11&gt;=IG$35,HT11&lt;&gt;"",HV11&gt;=IG$39,HV11&lt;&gt;""),AND(HW11&gt;=IG$35,HW11&lt;&gt;"",HY11&gt;=IG$39,HY11&lt;&gt;""),AND(IA11&gt;=IG$35,IA11&lt;&gt;"",IC11&gt;=IG$39,IC11&lt;&gt;""),AND(ID11&gt;=IG$35,ID11&lt;&gt;"",IF11&gt;=IG$39,IF11&lt;&gt;""),AND(JB11&gt;=JO$35,JB11&lt;&gt;"",JD11&gt;=JO$39,JD11&lt;&gt;""),AND(JE11&gt;=JO$35,JE11&lt;&gt;"",JG11&gt;=JO$39,JG11&lt;&gt;""),AND(JI11&gt;=JO$35,JI11&lt;&gt;"",JK11&gt;=JO$39,JK11&lt;&gt;""),AND(JL11&gt;=JO$35,JL11&lt;&gt;"",JN11&gt;=JO$39,JN11&lt;&gt;""),AND(KJ11&gt;=KW$35,KJ11&lt;&gt;"",KL11&gt;=KW$39,KL11&lt;&gt;""),AND(KM11&gt;=KW$35,KM11&lt;&gt;"",KO11&gt;=KW$39,KO11&lt;&gt;""),AND(KQ11&gt;=KW$35,KQ11&lt;&gt;"",KS11&gt;=KW$39,KS11&lt;&gt;""),AND(KT11&gt;=KW$35,KT11&lt;&gt;"",KV11&gt;=KW$39,KV11&lt;&gt;""),AND(LR11&gt;=ME$35,LR11&lt;&gt;"",LT11&gt;=ME$39,LT11&lt;&gt;""),AND(LU11&gt;=ME$35,LU11&lt;&gt;"",LW11&gt;=ME$39,LW11&lt;&gt;""),AND(LY11&gt;=ME$35,LY11&lt;&gt;"",MA11&gt;=ME$39,MA11&lt;&gt;""),AND(MB11&gt;=ME$35,MB11&lt;&gt;"",MD11&gt;=ME$39,MD11&lt;&gt;""),AND(MZ11&gt;=NM$35,MZ11&lt;&gt;"",NB11&gt;=NM$39,NB11&lt;&gt;""),AND(NC11&gt;=NM$35,NC11&lt;&gt;"",NE11&gt;=NM$39,NE11&lt;&gt;""),AND(NG11&gt;=NM$35,NG11&lt;&gt;"",NI11&gt;=NM$39,NI11&lt;&gt;""),AND(NJ11&gt;=NM$35,NJ11&lt;&gt;"",NL11&gt;=NM$39,NL11&lt;&gt;""),AND(OH11&gt;=OU$35,OH11&lt;&gt;"",OJ11&gt;=OU$39,OJ11&lt;&gt;""),AND(OK11&gt;=OU$35,OK11&lt;&gt;"",OM11&gt;=OU$39,OM11&lt;&gt;""),AND(OO11&gt;=OU$35,OO11&lt;&gt;"",OQ11&gt;=OU$39,OQ11&lt;&gt;""),AND(OR11&gt;=OU$35,OR11&lt;&gt;"",OT11&gt;=OU$39,OT11&lt;&gt;""),AND(PP11&gt;=QC$35,PP11&lt;&gt;"",PR11&gt;=QC$39,PR11&lt;&gt;""),AND(PS11&gt;=QC$35,PS11&lt;&gt;"",PU11&gt;=QC$39,PU11&lt;&gt;""),AND(PW11&gt;=QC$35,PW11&lt;&gt;"",PY11&gt;=QC$39,PY11&lt;&gt;""),AND(PZ11&gt;=QC$35,PZ11&lt;&gt;"",QB11&gt;=QC$39,QB11&lt;&gt;""),AND(QX11&gt;=RK$35,QX11&lt;&gt;"",QZ11&gt;=RK$39,QZ11&lt;&gt;""),AND(RA11&gt;=RK$35,RA11&lt;&gt;"",RC11&gt;=RK$39,RC11&lt;&gt;""),AND(RE11&gt;=RK$35,RE11&lt;&gt;"",RG11&gt;=RK$39,RG11&lt;&gt;""),AND(RH11&gt;=RK$35,RH11&lt;&gt;"",RJ11&gt;=RK$39,RJ11&lt;&gt;""),AND(SF11&gt;=SS$35,SF11&lt;&gt;"",SH11&gt;=SS$39,SH11&lt;&gt;""),AND(SI11&gt;=SS$35,SI11&lt;&gt;"",SK11&gt;=SS$39,SK11&lt;&gt;""),AND(SM11&gt;=SS$35,SM11&lt;&gt;"",SO11&gt;=SS$39,SO11&lt;&gt;""),AND(SP11&gt;=SS$35,SP11&lt;&gt;"",SR11&gt;=SS$39,SR11&lt;&gt;"")),"P","")</f>
        <v/>
      </c>
      <c r="G11" s="3" t="str">
        <f>IF(OR(AND(AO11&gt;=AW$39,AO11&lt;&gt;"",AL11=""),AND(AR11&gt;=AW$39,AR11&lt;&gt;"",AL11=""),AND(AV11&gt;=AW$39,AV11&lt;&gt;"",AL11=""),AND(BP11&gt;=BX$39,BP11&lt;&gt;"",BM11=""),AND(BS11&gt;=BX$39,BS11&lt;&gt;"",BM11=""),AND(BW11&gt;=BX$39,BW11&lt;&gt;"",BM11=""),AND(CQ11&gt;=CY$39,CQ11&lt;&gt;"",CN11=""),AND(CT11&gt;=CY$39,CT11&lt;&gt;"",CN11=""),AND(CX11&gt;=CY$39,CX11&lt;&gt;"",CN11=""),AND(DX11&gt;=EI$39,DX11&lt;&gt;""),AND(EA11&gt;=EI$39,EA11&lt;&gt;""),AND(EE11&gt;=EI$39,EE11&lt;&gt;""),AND(EH11&gt;=EI$39,EH11&lt;&gt;""),AND(FF11&gt;=FQ$39,FF11&lt;&gt;""),AND(FI11&gt;=FQ$39,FI11&lt;&gt;""),AND(FM11&gt;=FQ$39,FM11&lt;&gt;""),AND(FP11&gt;=FQ$39,FP11&lt;&gt;""),AND(GN11&gt;=GY$39,GN11&lt;&gt;""),AND(GQ11&gt;=GY$39,GQ11&lt;&gt;""),AND(GU11&gt;=GY$39,GU11&lt;&gt;""),AND(GX11&gt;=GY$39,GX11&lt;&gt;""),AND(HV11&gt;=IG$39,HV11&lt;&gt;""),AND(HY11&gt;=IG$39,HY11&lt;&gt;""),AND(IC11&gt;=IG$39,IC11&lt;&gt;""),AND(IF11&gt;=IG$39,IF11&lt;&gt;""),AND(JD11&gt;=JO$39,JD11&lt;&gt;""),AND(JG11&gt;=JO$39,JG11&lt;&gt;""),AND(JK11&gt;=JO$39,JK11&lt;&gt;""),AND(JN11&gt;=JO$39,JN11&lt;&gt;""),AND(KL11&gt;=KW$39,KL11&lt;&gt;""),AND(KO11&gt;=KW$39,KO11&lt;&gt;""),AND(KS11&gt;=KW$39,KS11&lt;&gt;""),AND(KV11&gt;=KW$39,KV11&lt;&gt;""),AND(LT11&gt;=ME$39,LT11&lt;&gt;""),AND(LW11&gt;=ME$39,LW11&lt;&gt;""),AND(MA11&gt;=ME$39,MA11&lt;&gt;""),AND(MD11&gt;=ME$39,MD11&lt;&gt;""),AND(NB11&gt;=NM$39,NB11&lt;&gt;""),AND(NE11&gt;=NM$39,NE11&lt;&gt;""),AND(NI11&gt;=NM$39,NI11&lt;&gt;""),AND(NL11&gt;=NM$39,NL11&lt;&gt;""),AND(OJ11&gt;=OU$39,OJ11&lt;&gt;""),AND(OM11&gt;=OU$39,OM11&lt;&gt;""),AND(OQ11&gt;=OU$39,OQ11&lt;&gt;""),AND(OT11&gt;=OU$39,OT11&lt;&gt;""),AND(PR11&gt;=QC$39,PR11&lt;&gt;""),AND(PU11&gt;=QC$39,PU11&lt;&gt;""),AND(PY11&gt;=QC$39,PY11&lt;&gt;""),AND(QB11&gt;=QC$39,QB11&lt;&gt;""),AND(QZ11&gt;=RK$39,QZ11&lt;&gt;""),AND(RC11&gt;=RK$39,RC11&lt;&gt;""),AND(RG11&gt;=RK$39,RG11&lt;&gt;""),AND(RJ11&gt;=RK$39,RJ11&lt;&gt;""),AND(SH11&gt;=SS$39,SH11&lt;&gt;""),AND(SK11&gt;=SS$39,SK11&lt;&gt;""),AND(SO11&gt;=SS$39,SO11&lt;&gt;""),AND(SR11&gt;=SS$39,SR11&lt;&gt;"")),"P","")</f>
        <v/>
      </c>
      <c r="H11" s="36" t="str">
        <f>IF(AND(G11="P",F11=""),"No DD",IF(OR(AND(AM11&gt;=AW$38,AM11&lt;&gt;"",AO11&gt;=AW$42,AO11&lt;&gt;"",AL11=""),AND(AP11&gt;=AW$38,AP11&lt;&gt;"",AR11&gt;=AW$42,AR11&lt;&gt;"",AL11=""),AND(AT11&gt;=AW$38,AT11&lt;&gt;"",AV11&gt;=AW$42,AV11&lt;&gt;"",AL11=""),AND(BN11&gt;=BX$38,BN11&lt;&gt;"",BP11&gt;=BX$42,BP11&lt;&gt;"",BM11=""),AND(BQ11&gt;=BX$38,BQ11&lt;&gt;"",BS11&gt;=BX$42,BS11&lt;&gt;"",BM11=""),AND(BU11&gt;=BX$38,BU11&lt;&gt;"",BW11&gt;=BX$42,BW11&lt;&gt;"",BM11=""),AND(CO11&gt;=CY$38,CO11&lt;&gt;"",CQ11&gt;=CY$42,CQ11&lt;&gt;"",CN11=""),AND(CR11&gt;=CY$38,CR11&lt;&gt;"",CT11&gt;=CY$42,CT11&lt;&gt;"",CN11=""),AND(CV11&gt;=CY$38,CV11&lt;&gt;"",CX11&gt;=CY$42,CX11&lt;&gt;"",CN11=""),AND(DV11&gt;=EI$38,DV11&lt;&gt;"",DX11&gt;=EI$42,DX11&lt;&gt;""),AND(DY11&gt;=EI$38,DY11&lt;&gt;"",EA11&gt;=EI$42,EA11&lt;&gt;""),AND(EC11&gt;=EI$38,EC11&lt;&gt;"",EE11&gt;=EI$42,EE11&lt;&gt;""),AND(EF11&gt;=EI$38,EF11&lt;&gt;"",EH11&gt;=EI$42,EH11&lt;&gt;""),AND(FD11&gt;=FQ$38,FD11&lt;&gt;"",FF11&gt;=FQ$42,FF11&lt;&gt;""),AND(FG11&gt;=FQ$38,FG11&lt;&gt;"",FI11&gt;=FQ$42,FI11&lt;&gt;""),AND(FK11&gt;=FQ$38,FK11&lt;&gt;"",FM11&gt;=FQ$42,FM11&lt;&gt;""),AND(FN11&gt;=FQ$38,FN11&lt;&gt;"",FP11&gt;=FQ$42,FP11&lt;&gt;""),AND(GL11&gt;=GY$38,GL11&lt;&gt;"",GN11&gt;=GY$42,GN11&lt;&gt;""),AND(GO11&gt;=GY$38,GO11&lt;&gt;"",GQ11&gt;=GY$42,GQ11&lt;&gt;""),AND(GS11&gt;=GY$38,GS11&lt;&gt;"",GU11&gt;=GY$42,GU11&lt;&gt;""),AND(GV11&gt;=GY$38,GV11&lt;&gt;"",GX11&gt;=GY$42,GX11&lt;&gt;""),AND(HT11&gt;=IG$38,HT11&lt;&gt;"",HV11&gt;=IG$42,HV11&lt;&gt;""),AND(HW11&gt;=IG$38,HW11&lt;&gt;"",HY11&gt;=IG$42,HY11&lt;&gt;""),AND(IA11&gt;=IG$38,IA11&lt;&gt;"",IC11&gt;=IG$42,IC11&lt;&gt;""),AND(ID11&gt;=IG$38,ID11&lt;&gt;"",IF11&gt;=IG$42,IF11&lt;&gt;""),AND(JB11&gt;=JO$38,JB11&lt;&gt;"",JD11&gt;=JO$42,JD11&lt;&gt;""),AND(JE11&gt;=JO$38,JE11&lt;&gt;"",JG11&gt;=JO$42,JG11&lt;&gt;""),AND(JI11&gt;=JO$38,JI11&lt;&gt;"",JK11&gt;=JO$42,JK11&lt;&gt;""),AND(JL11&gt;=JO$38,JL11&lt;&gt;"",JN11&gt;=JO$42,JN11&lt;&gt;""),AND(KJ11&gt;=KW$38,KJ11&lt;&gt;"",KL11&gt;=KW$42,KL11&lt;&gt;""),AND(KM11&gt;=KW$38,KM11&lt;&gt;"",KO11&gt;=KW$42,KO11&lt;&gt;""),AND(KQ11&gt;=KW$38,KQ11&lt;&gt;"",KS11&gt;=KW$42,KS11&lt;&gt;""),AND(KT11&gt;=KW$38,KT11&lt;&gt;"",KV11&gt;=KW$42,KV11&lt;&gt;""),AND(LR11&gt;=ME$38,LR11&lt;&gt;"",LT11&gt;=ME$42,LT11&lt;&gt;""),AND(LU11&gt;=ME$38,LU11&lt;&gt;"",LW11&gt;=ME$42,LW11&lt;&gt;""),AND(LY11&gt;=ME$38,LY11&lt;&gt;"",MA11&gt;=ME$42,MA11&lt;&gt;""),AND(MB11&gt;=ME$38,MB11&lt;&gt;"",MD11&gt;=ME$42,MD11&lt;&gt;""),AND(MZ11&gt;=NM$38,MZ11&lt;&gt;"",NB11&gt;=NM$42,NB11&lt;&gt;""),AND(NC11&gt;=NM$38,NC11&lt;&gt;"",NE11&gt;=NM$42,NE11&lt;&gt;""),AND(NG11&gt;=NM$38,NG11&lt;&gt;"",NI11&gt;=NM$42,NI11&lt;&gt;""),AND(NJ11&gt;=NM$38,NJ11&lt;&gt;"",NL11&gt;=NM$42,NL11&lt;&gt;""),AND(OH11&gt;=OU$38,OH11&lt;&gt;"",OJ11&gt;=OU$42,OJ11&lt;&gt;""),AND(OK11&gt;=OU$38,OK11&lt;&gt;"",OM11&gt;=OU$42,OM11&lt;&gt;""),AND(OO11&gt;=OU$38,OO11&lt;&gt;"",OQ11&gt;=OU$42,OQ11&lt;&gt;""),AND(OR11&gt;=OU$38,OR11&lt;&gt;"",OT11&gt;=OU$42,OT11&lt;&gt;""),AND(PP11&gt;=QC$38,PP11&lt;&gt;"",PR11&gt;=QC$42,PR11&lt;&gt;""),AND(PS11&gt;=QC$38,PS11&lt;&gt;"",PU11&gt;=QC$42,PU11&lt;&gt;""),AND(PW11&gt;=QC$38,PW11&lt;&gt;"",PY11&gt;=QC$42,PY11&lt;&gt;""),AND(PZ11&gt;=QC$38,PZ11&lt;&gt;"",QB11&gt;=QC$42,QB11&lt;&gt;""),AND(QX11&gt;=RK$38,QX11&lt;&gt;"",QZ11&gt;=RK$42,QZ11&lt;&gt;""),AND(RA11&gt;=RK$38,RA11&lt;&gt;"",RC11&gt;=RK$42,RC11&lt;&gt;""),AND(RE11&gt;=RK$38,RE11&lt;&gt;"",RG11&gt;=RK$42,RG11&lt;&gt;""),AND(RH11&gt;=RK$38,RH11&lt;&gt;"",RJ11&gt;=RK$42,RJ11&lt;&gt;""),AND(SF11&gt;=SS$38,SF11&lt;&gt;"",SH11&gt;=SS$42,SH11&lt;&gt;""),AND(SI11&gt;=SS$38,SI11&lt;&gt;"",SK11&gt;=SS$42,SK11&lt;&gt;""),AND(SM11&gt;=SS$38,SM11&lt;&gt;"",SO11&gt;=SS$42,SO11&lt;&gt;""),AND(SP11&gt;=SS$38,SP11&lt;&gt;"",SR11&gt;=SS$42,SR11&lt;&gt;"")),"Merit",IF(OR(AND(AM11&gt;=AW$37,AM11&lt;&gt;"",AO11&gt;=AW$41,AO11&lt;&gt;"",AL11=""),AND(AP11&gt;=AW$37,AP11&lt;&gt;"",AR11&gt;=AW$41,AR11&lt;&gt;"",AL11=""),AND(AT11&gt;=AW$37,AT11&lt;&gt;"",AV11&gt;=AW$41,AV11&lt;&gt;"",AL11=""),AND(BN11&gt;=BX$37,BN11&lt;&gt;"",BP11&gt;=BX$41,BP11&lt;&gt;"",BM11=""),AND(BQ11&gt;=BX$37,BQ11&lt;&gt;"",BS11&gt;=BX$41,BS11&lt;&gt;"",BM11=""),AND(BU11&gt;=BX$37,BU11&lt;&gt;"",BW11&gt;=BX$41,BW11&lt;&gt;"",BM11=""),AND(CO11&gt;=CY$37,CO11&lt;&gt;"",CQ11&gt;=CY$41,CQ11&lt;&gt;"",CN11=""),AND(CR11&gt;=CY$37,CR11&lt;&gt;"",CT11&gt;=CY$41,CT11&lt;&gt;"",CN11=""),AND(CV11&gt;=CY$37,CV11&lt;&gt;"",CX11&gt;=CY$41,CX11&lt;&gt;"",CN11=""),AND(DV11&gt;=EI$37,DV11&lt;&gt;"",DX11&gt;=EI$41,DX11&lt;&gt;""),AND(DY11&gt;=EI$37,DY11&lt;&gt;"",EA11&gt;=EI$41,EA11&lt;&gt;""),AND(EC11&gt;=EI$37,EC11&lt;&gt;"",EE11&gt;=EI$41,EE11&lt;&gt;""),AND(EF11&gt;=EI$37,EF11&lt;&gt;"",EH11&gt;=EI$41,EH11&lt;&gt;""),AND(FD11&gt;=FQ$37,FD11&lt;&gt;"",FF11&gt;=FQ$41,FF11&lt;&gt;""),AND(FG11&gt;=FQ$37,FG11&lt;&gt;"",FI11&gt;=FQ$41,FI11&lt;&gt;""),AND(FK11&gt;=FQ$37,FK11&lt;&gt;"",FM11&gt;=FQ$41,FM11&lt;&gt;""),AND(FN11&gt;=FQ$37,FN11&lt;&gt;"",FP11&gt;=FQ$41,FP11&lt;&gt;""),AND(GL11&gt;=GY$37,GL11&lt;&gt;"",GN11&gt;=GY$41,GN11&lt;&gt;""),AND(GO11&gt;=GY$37,GO11&lt;&gt;"",GQ11&gt;=GY$41,GQ11&lt;&gt;""),AND(GS11&gt;=GY$37,GS11&lt;&gt;"",GU11&gt;=GY$41,GU11&lt;&gt;""),AND(GV11&gt;=GY$37,GV11&lt;&gt;"",GX11&gt;=GY$41,GX11&lt;&gt;""),AND(HT11&gt;=IG$37,HT11&lt;&gt;"",HV11&gt;=IG$41,HV11&lt;&gt;""),AND(HW11&gt;=IG$37,HW11&lt;&gt;"",HY11&gt;=IG$41,HY11&lt;&gt;""),AND(IA11&gt;=IG$37,IA11&lt;&gt;"",IC11&gt;=IG$41,IC11&lt;&gt;""),AND(ID11&gt;=IG$37,ID11&lt;&gt;"",IF11&gt;=IG$41,IF11&lt;&gt;""),AND(JB11&gt;=JO$37,JB11&lt;&gt;"",JD11&gt;=JO$41,JD11&lt;&gt;""),AND(JE11&gt;=JO$37,JE11&lt;&gt;"",JG11&gt;=JO$41,JG11&lt;&gt;""),AND(JI11&gt;=JO$37,JI11&lt;&gt;"",JK11&gt;=JO$41,JK11&lt;&gt;""),AND(JL11&gt;=JO$37,JL11&lt;&gt;"",JN11&gt;=JO$41,JN11&lt;&gt;""),AND(KJ11&gt;=KW$37,KJ11&lt;&gt;"",KL11&gt;=KW$41,KL11&lt;&gt;""),AND(KM11&gt;=KW$37,KM11&lt;&gt;"",KO11&gt;=KW$41,KO11&lt;&gt;""),AND(KQ11&gt;=KW$37,KQ11&lt;&gt;"",KS11&gt;=KW$41,KS11&lt;&gt;""),AND(KT11&gt;=KW$37,KT11&lt;&gt;"",KV11&gt;=KW$41,KV11&lt;&gt;""),AND(LR11&gt;=ME$37,LR11&lt;&gt;"",LT11&gt;=ME$41,LT11&lt;&gt;""),AND(LU11&gt;=ME$37,LU11&lt;&gt;"",LW11&gt;=ME$41,LW11&lt;&gt;""),AND(LY11&gt;=ME$37,LY11&lt;&gt;"",MA11&gt;=ME$41,MA11&lt;&gt;""),AND(MB11&gt;=ME$37,MB11&lt;&gt;"",MD11&gt;=ME$41,MD11&lt;&gt;""),AND(MZ11&gt;=NM$37,MZ11&lt;&gt;"",NB11&gt;=NM$41,NB11&lt;&gt;""),AND(NC11&gt;=NM$37,NC11&lt;&gt;"",NE11&gt;=NM$41,NE11&lt;&gt;""),AND(NG11&gt;=NM$37,NG11&lt;&gt;"",NI11&gt;=NM$41,NI11&lt;&gt;""),AND(NJ11&gt;=NM$37,NJ11&lt;&gt;"",NL11&gt;=NM$41,NL11&lt;&gt;""),AND(OH11&gt;=OU$37,OH11&lt;&gt;"",OJ11&gt;=OU$41,OJ11&lt;&gt;""),AND(OK11&gt;=OU$37,OK11&lt;&gt;"",OM11&gt;=OU$41,OM11&lt;&gt;""),AND(OO11&gt;=OU$37,OO11&lt;&gt;"",OQ11&gt;=OU$41,OQ11&lt;&gt;""),AND(OR11&gt;=OU$37,OR11&lt;&gt;"",OT11&gt;=OU$41,OT11&lt;&gt;""),AND(PP11&gt;=QC$37,PP11&lt;&gt;"",PR11&gt;=QC$41,PR11&lt;&gt;""),AND(PS11&gt;=QC$37,PS11&lt;&gt;"",PU11&gt;=QC$41,PU11&lt;&gt;""),AND(PW11&gt;=QC$37,PW11&lt;&gt;"",PY11&gt;=QC$41,PY11&lt;&gt;""),AND(PZ11&gt;=QC$37,PZ11&lt;&gt;"",QB11&gt;=QC$41,QB11&lt;&gt;""),AND(QX11&gt;=RK$37,QX11&lt;&gt;"",QZ11&gt;=RK$41,QZ11&lt;&gt;""),AND(RA11&gt;=RK$37,RA11&lt;&gt;"",RC11&gt;=RK$41,RC11&lt;&gt;""),AND(RE11&gt;=RK$37,RE11&lt;&gt;"",RG11&gt;=RK$41,RG11&lt;&gt;""),AND(RH11&gt;=RK$37,RH11&lt;&gt;"",RJ11&gt;=RK$41,RJ11&lt;&gt;""),AND(SF11&gt;=SS$37,SF11&lt;&gt;"",SH11&gt;=SS$41,SH11&lt;&gt;""),AND(SI11&gt;=SS$37,SI11&lt;&gt;"",SK11&gt;=SS$41,SK11&lt;&gt;""),AND(SM11&gt;=SS$37,SM11&lt;&gt;"",SO11&gt;=SS$41,SO11&lt;&gt;""),AND(SP11&gt;=SS$37,SP11&lt;&gt;"",SR11&gt;=SS$41,SR11&lt;&gt;"")),"Excellence",IF(I11="P","Worlds Team",IF(F11="P","National Team","")))))</f>
        <v/>
      </c>
      <c r="I11" s="3" t="str">
        <f>IF(OR(AND(AM11&gt;=AW$36,AM11&lt;&gt;"",AO11&gt;=AW$40,AO11&lt;&gt;"",AL11=""),AND(AP11&gt;=AW$36,AP11&lt;&gt;"",AR11&gt;=AW$40,AR11&lt;&gt;"",AL11=""),AND(AT11&gt;=AW$36,AT11&lt;&gt;"",AV11&gt;=AW$40,AV11&lt;&gt;"",AL11=""),AND(BN11&gt;=BX$36,BN11&lt;&gt;"",BP11&gt;=BX$40,BP11&lt;&gt;"",BM11=""),AND(BQ11&gt;=BX$36,BQ11&lt;&gt;"",BS11&gt;=BX$40,BS11&lt;&gt;"",BM11=""),AND(BU11&gt;=BX$36,BU11&lt;&gt;"",BW11&gt;=BX$40,BW11&lt;&gt;"",BM11=""),AND(CO11&gt;=CY$36,CO11&lt;&gt;"",CQ11&gt;=CY$40,CQ11&lt;&gt;"",CN11=""),AND(CR11&gt;=CY$36,CR11&lt;&gt;"",CT11&gt;=CY$40,CT11&lt;&gt;"",CN11=""),AND(CV11&gt;=CY$36,CV11&lt;&gt;"",CX11&gt;=CY$40,CX11&lt;&gt;"",CN11=""),AND(DV11&gt;=EI$36,DV11&lt;&gt;"",DX11&gt;=EI$40,DX11&lt;&gt;""),AND(DY11&gt;=EI$36,DY11&lt;&gt;"",EA11&gt;=EI$40,EA11&lt;&gt;""),AND(EC11&gt;=EI$36,EC11&lt;&gt;"",EE11&gt;=EI$40,EE11&lt;&gt;""),AND(EF11&gt;=EI$36,EF11&lt;&gt;"",EH11&gt;=EI$40,EH11&lt;&gt;""),AND(FD11&gt;=FQ$36,FD11&lt;&gt;"",FF11&gt;=FQ$40,FF11&lt;&gt;""),AND(FG11&gt;=FQ$36,FG11&lt;&gt;"",FI11&gt;=FQ$40,FI11&lt;&gt;""),AND(FK11&gt;=FQ$36,FK11&lt;&gt;"",FM11&gt;=FQ$40,FM11&lt;&gt;""),AND(FN11&gt;=FQ$36,FN11&lt;&gt;"",FP11&gt;=FQ$40,FP11&lt;&gt;""),AND(GL11&gt;=GY$36,GL11&lt;&gt;"",GN11&gt;=GY$40,GN11&lt;&gt;""),AND(GO11&gt;=GY$36,GO11&lt;&gt;"",GQ11&gt;=GY$40,GQ11&lt;&gt;""),AND(GS11&gt;=GY$36,GS11&lt;&gt;"",GU11&gt;=GY$40,GU11&lt;&gt;""),AND(GV11&gt;=GY$36,GV11&lt;&gt;"",GX11&gt;=GY$40,GX11&lt;&gt;""),AND(HT11&gt;=IG$36,HT11&lt;&gt;"",HV11&gt;=IG$40,HV11&lt;&gt;""),AND(HW11&gt;=IG$36,HW11&lt;&gt;"",HY11&gt;=IG$40,HY11&lt;&gt;""),AND(IA11&gt;=IG$36,IA11&lt;&gt;"",IC11&gt;=IG$40,IC11&lt;&gt;""),AND(ID11&gt;=IG$36,ID11&lt;&gt;"",IF11&gt;=IG$40,IF11&lt;&gt;""),AND(JB11&gt;=JO$36,JB11&lt;&gt;"",JD11&gt;=JO$40,JD11&lt;&gt;""),AND(JE11&gt;=JO$36,JE11&lt;&gt;"",JG11&gt;=JO$40,JG11&lt;&gt;""),AND(JI11&gt;=JO$36,JI11&lt;&gt;"",JK11&gt;=JO$40,JK11&lt;&gt;""),AND(JL11&gt;=JO$36,JL11&lt;&gt;"",JN11&gt;=JO$40,JN11&lt;&gt;""),AND(KJ11&gt;=KW$36,KJ11&lt;&gt;"",KL11&gt;=KW$40,KL11&lt;&gt;""),AND(KM11&gt;=KW$36,KM11&lt;&gt;"",KO11&gt;=KW$40,KO11&lt;&gt;""),AND(KQ11&gt;=KW$36,KQ11&lt;&gt;"",KS11&gt;=KW$40,KS11&lt;&gt;""),AND(KT11&gt;=KW$36,KT11&lt;&gt;"",KV11&gt;=KW$40,KV11&lt;&gt;""),AND(LR11&gt;=ME$36,LR11&lt;&gt;"",LT11&gt;=ME$40,LT11&lt;&gt;""),AND(LU11&gt;=ME$36,LU11&lt;&gt;"",LW11&gt;=ME$40,LW11&lt;&gt;""),AND(LY11&gt;=ME$36,LY11&lt;&gt;"",MA11&gt;=ME$40,MA11&lt;&gt;""),AND(MB11&gt;=ME$36,MB11&lt;&gt;"",MD11&gt;=ME$40,MD11&lt;&gt;""),AND(MZ11&gt;=NM$36,MZ11&lt;&gt;"",NB11&gt;=NM$40,NB11&lt;&gt;""),AND(NC11&gt;=NM$36,NC11&lt;&gt;"",NE11&gt;=NM$40,NE11&lt;&gt;""),AND(NG11&gt;=NM$36,NG11&lt;&gt;"",NI11&gt;=NM$40,NI11&lt;&gt;""),AND(NJ11&gt;=NM$36,NJ11&lt;&gt;"",NL11&gt;=NM$40,NL11&lt;&gt;""),AND(OH11&gt;=OU$36,OH11&lt;&gt;"",OJ11&gt;=OU$40,OJ11&lt;&gt;""),AND(OK11&gt;=OU$36,OK11&lt;&gt;"",OM11&gt;=OU$40,OM11&lt;&gt;""),AND(OO11&gt;=OU$36,OO11&lt;&gt;"",OQ11&gt;=OU$40,OQ11&lt;&gt;""),AND(OR11&gt;=OU$36,OR11&lt;&gt;"",OT11&gt;=OU$40,OT11&lt;&gt;""),AND(PP11&gt;=QC$36,PP11&lt;&gt;"",PR11&gt;=QC$40,PR11&lt;&gt;""),AND(PS11&gt;=QC$36,PS11&lt;&gt;"",PU11&gt;=QC$40,PU11&lt;&gt;""),AND(PW11&gt;=QC$36,PW11&lt;&gt;"",PY11&gt;=QC$40,PY11&lt;&gt;""),AND(PZ11&gt;=QC$36,PZ11&lt;&gt;"",QB11&gt;=QC$40,QB11&lt;&gt;""),AND(QX11&gt;=RK$36,QX11&lt;&gt;"",QZ11&gt;=RK$40,QZ11&lt;&gt;""),AND(RA11&gt;=RK$36,RA11&lt;&gt;"",RC11&gt;=RK$40,RC11&lt;&gt;""),AND(RE11&gt;=RK$36,RE11&lt;&gt;"",RG11&gt;=RK$40,RG11&lt;&gt;""),AND(RH11&gt;=RK$36,RH11&lt;&gt;"",RJ11&gt;=RK$40,RJ11&lt;&gt;""),AND(SF11&gt;=SS$36,SF11&lt;&gt;"",SH11&gt;=SS$40,SH11&lt;&gt;""),AND(SI11&gt;=SS$36,SI11&lt;&gt;"",SK11&gt;=SS$40,SK11&lt;&gt;""),AND(SM11&gt;=SS$36,SM11&lt;&gt;"",SO11&gt;=SS$40,SO11&lt;&gt;""),AND(SP11&gt;=SS$36,SP11&lt;&gt;"",SR11&gt;=SS$40,SR11&lt;&gt;"")),"P","")</f>
        <v/>
      </c>
      <c r="J11" s="8">
        <f>IF(COUNT(AO11,AR11,BP11,BS11,CQ11,CT11)&gt;0,LARGE((AO11,AR11,BP11,BS11,CQ11,CT11),1),0)</f>
        <v>50.85</v>
      </c>
      <c r="K11" s="8" t="str">
        <f>IF(J11="","",IF(OR(J11=CQ11,J11=CT11),$BY$1,IF(OR(J11=BP11,J11=BS11),$AX$1,IF(OR(J11=AO11,J11=AR11),$W$1,""))))</f>
        <v>2023 Elite Canada</v>
      </c>
      <c r="L11" s="8">
        <f>IF(COUNT(AO11,AR11,BP11,BS11,CQ11,CT11)&gt;1,LARGE((AO11,AR11,BP11,BS11,CQ11,CT11),2),0)</f>
        <v>50.39</v>
      </c>
      <c r="M11" s="8" t="str">
        <f>IF(L11="","",IF(OR(L11=CQ11,L11=CT11),$BY$1,IF(OR(L11=BP11,L11=BS11),$AX$1,IF(OR(L11=AO11,L11=AR11),$W$1,""))))</f>
        <v>2023 Elite Canada</v>
      </c>
      <c r="N11" s="8">
        <f>IF(COUNT(AO11,AR11,BP11,BS11,CQ11,CT11)&gt;2,MAX(AV11,BW11,CX11,LARGE((AO11,AR11,BP11,BS11,CQ11,CT11),3)),IF(MAX(AV11,BW11,CX11)&gt;0,MAX(AV11,BW11,CX11),0))</f>
        <v>52.14</v>
      </c>
      <c r="O11" s="8" t="str">
        <f>IF(N11="","",IF(OR(N11=CQ11,N11=CT11,N11=CX11),$BY$1,IF(OR(N11=BP11,N11=BS11,N11=BW11),$AX$1,IF(OR(N11=AO11,N11=AR11,N11=AV11),$W$1,""))))</f>
        <v>2023 Elite Canada</v>
      </c>
      <c r="P11" s="8">
        <f>IF(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&gt;0,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,0)</f>
        <v>14.2</v>
      </c>
      <c r="Q11" s="8" t="str">
        <f>IF(P11=0,"",IF(OR(P11=CO11,P11=CR11,P11=CV11),$BY$1,IF(OR(P11=BN11,P11=BQ11,P11=BU11),$AX$1,IF(OR(P11=AM11,P11=AP11,P11=AT11),$W$1,IF(OR(P11=SF11,P11=SI11,P11=SM11,P11=SP11),$RL$1,IF(OR(P11=QX11,P11=RA11,P11=RE11,P11=RH11),$QD$1,IF(OR(P11=PP11,P11=PS11,P11=PW11,P11=PZ11),$OV$1,IF(OR(P11=OH11,P11=OK11,P11=OO11,P11=OR11),$NN$1,IF(OR(P11=MZ11,P11=NC11,P11=NG11,P11=NJ11),$MF$1,IF(OR(P11=LR11,P11=LU11,P11=LY11,P11=MB11),$KX$1,IF(OR(P11=KJ11,P11=KM11,P11=KQ11,P11=KT11),$JP$1,IF(OR(P11=JB11,P11=JE11,P11=JI11,P11=JL11),$IH$1,IF(OR(P11=HT11,P11=HW11,P11=IA11,P11=ID11),$GZ$1,IF(OR(P11=GL11,P11=GO11,P11=GS11,P11=GV11),$FR$1,IF(OR(P11=FD11,P11=FG11,P11=FK11,P11=FN11),$EJ$1,IF(OR(P11=DV11,P11=DY11,P11=EC11,P11=EF11),$DB$1,""))))))))))))))))</f>
        <v>2023 Nationals</v>
      </c>
      <c r="R11" s="8">
        <f>IF(MAX(IF(AM11&gt;=$AW$35,AN11,0),IF(AP11&gt;=$AW$35,AQ11,0),IF(AT11&gt;=$AW$35,AU11,0),IF(BN11&gt;=$BX$35,BO11,0),IF(BQ11&gt;=$BX$35,BR11,0),IF(BU11&gt;=$BX$35,BV11,0),IF(CO11&gt;=$CY$35,CP11,0),IF(CR11&gt;=$CY$35,CS11,0),IF(CV11&gt;=$CY$35,CW11,0),IF(DV11&gt;=$EI$35,DW11,0),IF(DY11&gt;=$EI$35,DZ11,0),IF(EC11&gt;=$EI$35,ED11,0),IF(EF11&gt;=$EI$35,EG11,0),IF(FD11&gt;=$FQ$35,FE11,0),IF(FG11&gt;=$FQ$35,FH11,0),IF(FK11&gt;=$FQ$35,FL11,0),IF(FN11&gt;=$FQ$35,FO11,0),IF(GL11&gt;=$GY$35,GM11,0),IF(GO11&gt;=$GY$35,GP11,0),IF(GS11&gt;=$GY$35,GT11,0),IF(GV11&gt;=$GY$35,GW11,0),IF(HT11&gt;=$IG$35,HU11,0),IF(HW11&gt;=$IG$35,HX11,0),IF(IA11&gt;=$IG$35,IB11,0),IF(ID11&gt;=$IG$35,IE11,0),IF(JB11&gt;=$JO$35,JC11,0),IF(JE11&gt;=$JO$35,JF11,0),IF(JI11&gt;=$JO$35,JJ11,0),IF(JL11&gt;=$JO$35,JM11,0),IF(KJ11&gt;=$KW$35,KK11,0),IF(KM11&gt;=$KW$35,KN11,0),IF(KQ11&gt;=$KW$35,KR11,0),IF(KT11&gt;=$KW$35,KU11,0),IF(LR11&gt;=$ME$35,LS11,0),IF(LU11&gt;=$ME$35,LV11,0),IF(LY11&gt;=$ME$35,LZ11,0),IF(MB11&gt;=$ME$35,MC11,0),IF(MZ11&gt;=$NM$35,NA11,0),IF(NC11&gt;=$NM$35,ND11,0),IF(NG11&gt;=$NM$35,NH11,0),IF(NJ11&gt;=$NM$35,NK11,0),IF(OH11&gt;=$OU$35,OI11,0),IF(OK11&gt;=$OU$35,OL11,0),IF(OO11&gt;=$OU$35,OP11,0),IF(OR11&gt;=$OU$35,OS11,0),IF(PP11&gt;=$QC$35,PQ11,0),IF(PS11&gt;=$QC$35,PT11,0),IF(PW11&gt;=$QC$35,PX11,0),IF(PZ11&gt;=$QC$35,QA11,0),IF(QX11&gt;=$RK$35,QY11,0),IF(RA11&gt;=$RK$35,RB11,0),IF(RE11&gt;=$RK$35,RF11,0),IF(RH11&gt;=$RK$35,RI11,0),IF(SF11&gt;=$SS$35,SG11,0),IF(SI11&gt;=$SS$35,SJ11,0),IF(SM11&gt;=$SS$35,SN11,0),IF(SP11&gt;=$SS$35,SQ11,0))&gt;0,MAX(IF(AM11&gt;=$AW$35,AN11,0),IF(AP11&gt;=$AW$35,AQ11,0),IF(AT11&gt;=$AW$35,AU11,0),IF(BN11&gt;=$BX$35,BO11,0),IF(BQ11&gt;=$BX$35,BR11,0),IF(BU11&gt;=$BX$35,BV11,0),IF(CO11&gt;=$CY$35,CP11,0),IF(CR11&gt;=$CY$35,CS11,0),IF(CV11&gt;=$CY$35,CW11,0),IF(DV11&gt;=$EI$35,DW11,0),IF(DY11&gt;=$EI$35,DZ11,0),IF(EC11&gt;=$EI$35,ED11,0),IF(EF11&gt;=$EI$35,EG11,0),IF(FD11&gt;=$FQ$35,FE11,0),IF(FG11&gt;=$FQ$35,FH11,0),IF(FK11&gt;=$FQ$35,FL11,0),IF(FN11&gt;=$FQ$35,FO11,0),IF(GL11&gt;=$GY$35,GM11,0),IF(GO11&gt;=$GY$35,GP11,0),IF(GS11&gt;=$GY$35,GT11,0),IF(GV11&gt;=$GY$35,GW11,0),IF(HT11&gt;=$IG$35,HU11,0),IF(HW11&gt;=$IG$35,HX11,0),IF(IA11&gt;=$IG$35,IB11,0),IF(ID11&gt;=$IG$35,IE11,0),IF(JB11&gt;=$JO$35,JC11,0),IF(JE11&gt;=$JO$35,JF11,0),IF(JI11&gt;=$JO$35,JJ11,0),IF(JL11&gt;=$JO$35,JM11,0),IF(KJ11&gt;=$KW$35,KK11,0),IF(KM11&gt;=$KW$35,KN11,0),IF(KQ11&gt;=$KW$35,KR11,0),IF(KT11&gt;=$KW$35,KU11,0),IF(LR11&gt;=$ME$35,LS11,0),IF(LU11&gt;=$ME$35,LV11,0),IF(LY11&gt;=$ME$35,LZ11,0),IF(MB11&gt;=$ME$35,MC11,0),IF(MZ11&gt;=$NM$35,NA11,0),IF(NC11&gt;=$NM$35,ND11,0),IF(NG11&gt;=$NM$35,NH11,0),IF(NJ11&gt;=$NM$35,NK11,0),IF(OH11&gt;=$OU$35,OI11,0),IF(OK11&gt;=$OU$35,OL11,0),IF(OO11&gt;=$OU$35,OP11,0),IF(OR11&gt;=$OU$35,OS11,0),IF(PP11&gt;=$QC$35,PQ11,0),IF(PS11&gt;=$QC$35,PT11,0),IF(PW11&gt;=$QC$35,PX11,0),IF(PZ11&gt;=$QC$35,QA11,0),IF(QX11&gt;=$RK$35,QY11,0),IF(RA11&gt;=$RK$35,RB11,0),IF(RE11&gt;=$RK$35,RF11,0),IF(RH11&gt;=$RK$35,RI11,0),IF(SF11&gt;=$SS$35,SG11,0),IF(SI11&gt;=$SS$35,SJ11,0),IF(SM11&gt;=$SS$35,SN11,0),IF(SP11&gt;=$SS$35,SQ11,0)),0)</f>
        <v>14.78</v>
      </c>
      <c r="S11" s="8" t="str">
        <f>IF(R11=0,"",IF(OR(R11=CP11,R11=CS11,R11=CW11),$BY$1,IF(OR(R11=BO11,R11=BR11,R11=BV11),$AX$1,IF(OR(R11=AN11,R11=AQ11,R11=AU11),$W$1,IF(OR(R11=SG11,R11=SJ11,R11=SN11,R11=SQ11),$RL$1,IF(OR(R11=QY11,R11=RB11,R11=RF11,R11=RI11),$QD$1,IF(OR(R11=PQ11,R11=PT11,R11=PX11,R11=QA11),$OV$1,IF(OR(R11=OI11,R11=OL11,R11=OP11,R11=OS11),$NN$1,IF(OR(R11=NA11,R11=ND11,R11=NH11,R11=NK11),$MF$1,IF(OR(R11=LS11,R11=LV11,R11=LZ11,R11=MC11),$KX$1,IF(OR(R11=KK11,R11=KN11,R11=KR11,R11=KU11),$JP$1,IF(OR(R11=JC11,R11=JF11,R11=JJ11,R11=JM11),$IH$1,IF(OR(R11=HU11,R11=HX11,R11=IB11,R11=IE11),$GZ$1,IF(OR(R11=GM11,R11=GP11,R11=GT11,R11=GW11),$FR$1,IF(OR(R11=FE11,R11=FH11,R11=FL11,R11=FO11),$EJ$1,IF(OR(R11=DW11,R11=DZ11,R11=ED11,R11=EG11),$DB$1,""))))))))))))))))</f>
        <v>2023 Pan Am Club Championships (May 14)</v>
      </c>
      <c r="T11" s="8">
        <f>IF(MAX(CZ11,DA11)&gt;0,MAX(CZ11,DA11),"")</f>
        <v>1.4899999999999949</v>
      </c>
      <c r="U11" s="11" t="str">
        <f>IF(T11="","",IF(T11=CZ11,"("&amp;CZ$2&amp;")",IF(T11=DA11,"("&amp;DA$2&amp;")")))</f>
        <v>(Optional)</v>
      </c>
      <c r="V11" s="8" t="str">
        <f>IF(T11="","",IF(T11=CZ11,IF(T11+IF(N11="",0,N11)=SK11,$RL$1,IF(T11+IF(N11="",0,N11)=RC11,$QD$1,IF(T11+IF(N11="",0,N11)=PU11,$OV$1,IF(T11+IF(N11="",0,N11)=OM11,$NN$1,IF(T11+IF(N11="",0,N11)=NE11,$MF$1,IF(T11+IF(N11="",0,N11)=LW11,$KX$1,IF(T11+IF(N11="",0,N11)=KO11,$JP$1,IF(T11+IF(N11="",0,N11)=JG11,$IH$1,IF(T11+IF(N11="",0,N11)=HY11,$GZ$1,IF(T11+IF(N11="",0,N11)=GQ11,$FR$1,IF(T11+IF(N11="",0,N11)=FI11,$EJ$1,IF(T11+IF(N11="",0,N11)=EA11,$DB$1,IF(T11+IF(N11="",0,N11)=SH11,$RL$1,IF(T11+IF(N11="",0,N11)=QZ11,$QD$1,IF(T11+IF(N11="",0,N11)=PR11,$OV$1,IF(T11+IF(N11="",0,N11)=OJ11,$NN$1,IF(T11+IF(N11="",0,N11)=NB11,$MF$1,IF(T11+IF(N11="",0,N11)=LT11,$KX$1,IF(T11+IF(N11="",0,N11)=KL11,$JP$1,IF(T11+IF(N11="",0,N11)=JD11,$IH$1,IF(T11+IF(N11="",0,N11)=HV11,$GZ$1,IF(T11+IF(N11="",0,N11)=GN11,$FR$1,IF(T11+IF(N11="",0,N11)=FF11,$EJ$1,IF(T11+IF(N11="",0,N11)=DX11,$DB$1,IF(T11+IF(L11="",0,L11)=SK11,$RL$1,IF(T11+IF(L11="",0,L11)=RC11,$QD$1,IF(T11+IF(L11="",0,L11)=PU11,$OV$1,IF(T11+IF(L11="",0,L11)=OM11,$NN$1,IF(T11+IF(L11="",0,L11)=NE11,$MF$1,IF(T11+IF(L11="",0,L11)=LW11,$KX$1,IF(T11+IF(L11="",0,L11)=KO11,$JP$1,IF(T11+IF(L11="",0,L11)=JG11,$IH$1,IF(T11+IF(L11="",0,L11)=HY11,$GZ$1,IF(T11+IF(L11="",0,L11)=GQ11,$FR$1,IF(T11+IF(L11="",0,L11)=FI11,$EJ$1,IF(T11+IF(L11="",0,L11)=EA11,$DB$1,IF(T11+IF(L11="",0,L11)=SH11,$RL$1,IF(T11+IF(L11="",0,L11)=QZ11,$QD$1,IF(T11+IF(L11="",0,L11)=PR11,$OV$1,IF(T11+IF(L11="",0,L11)=OJ11,$NN$1,IF(T11+IF(L11="",0,L11)=NB11,$MF$1,IF(T11+IF(L11="",0,L11)=LT11,$KX$1,IF(T11+IF(L11="",0,L11)=KL11,$JP$1,IF(T11+IF(L11="",0,L11)=JD11,$IH$1,IF(T11+IF(L11="",0,L11)=HV11,$GZ$1,IF(T11+IF(L11="",0,L11)=GN11,$FR$1,IF(T11+IF(L11="",0,L11)=FF11,$EJ$1,IF(T11+IF(L11="",0,L11)=DX11,$DB$1)))))))))))))))))))))))))))))))))))))))))))))))),IF(T11=DA11,IF(T11+IF(N11="",0,N11)=SR11,$RL$1,IF(T11+IF(N11="",0,N11)=RJ11,$QD$1,IF(T11+IF(N11="",0,N11)=QB11,$OV$1,IF(T11+IF(N11="",0,N11)=OT11,$NN$1,IF(T11+IF(N11="",0,N11)=NL11,$MF$1,IF(T11+IF(N11="",0,N11)=MD11,$KX$1,IF(T11+IF(N11="",0,N11)=KV11,$JP$1,IF(T11+IF(N11="",0,N11)=JN11,$IH$1,IF(T11+IF(N11="",0,N11)=IF11,$GZ$1,IF(T11+IF(N11="",0,N11)=GX11,$FR$1,IF(T11+IF(N11="",0,N11)=FP11,$EJ$1,IF(T11+IF(N11="",0,N11)=EH11,$DB$1,IF(T11+IF(N11="",0,N11)=SO11,$RL$1,IF(T11+IF(N11="",0,N11)=RG11,$QD$1,IF(T11+IF(N11="",0,N11)=PY11,$OV$1,IF(T11+IF(N11="",0,N11)=OQ11,$NN$1,IF(T11+IF(N11="",0,N11)=NI11,$MF$1,IF(T11+IF(N11="",0,N11)=MA11,$KX$1,IF(T11+IF(N11="",0,N11)=KS11,$JP$1,IF(T11+IF(N11="",0,N11)=JK11,$IH$1,IF(T11+IF(N11="",0,N11)=IC11,$GZ$1,IF(T11+IF(N11="",0,N11)=GU11,$FR$1,IF(T11+IF(N11="",0,N11)=FM11,$EJ$1,IF(T11+IF(N11="",0,N11)=EE11,$DB$1)))))))))))))))))))))))))))</f>
        <v>2023 Pan Am Club Championships (May 14)</v>
      </c>
      <c r="W11" s="22">
        <v>12.5</v>
      </c>
      <c r="X11" s="22">
        <v>9</v>
      </c>
      <c r="Y11" s="22">
        <v>13.9</v>
      </c>
      <c r="Z11" s="22">
        <v>14.43</v>
      </c>
      <c r="AA11" s="22">
        <v>0</v>
      </c>
      <c r="AB11" s="22">
        <v>1.2</v>
      </c>
      <c r="AC11" s="22">
        <v>1</v>
      </c>
      <c r="AD11" s="22">
        <v>1.7</v>
      </c>
      <c r="AE11" s="22">
        <v>1.6</v>
      </c>
      <c r="AF11" s="22">
        <v>0</v>
      </c>
      <c r="AG11" s="22">
        <v>12.2</v>
      </c>
      <c r="AH11" s="22">
        <v>9.3000000000000007</v>
      </c>
      <c r="AI11" s="22">
        <v>13.7</v>
      </c>
      <c r="AJ11" s="22">
        <v>14.72</v>
      </c>
      <c r="AK11" s="22">
        <v>0</v>
      </c>
      <c r="AL11" s="27"/>
      <c r="AM11" s="38">
        <f>IF(Y11&gt;0,Y11,"")</f>
        <v>13.9</v>
      </c>
      <c r="AN11" s="38">
        <f>IF(Z11&gt;0,Z11,"")</f>
        <v>14.43</v>
      </c>
      <c r="AO11" s="40">
        <f>IF(SUM(W11:Z11)-AA11&gt;0,SUM(W11:Z11)-AA11,"")</f>
        <v>49.83</v>
      </c>
      <c r="AP11" s="40">
        <f>IF(AD11&gt;0,AD11,"")</f>
        <v>1.7</v>
      </c>
      <c r="AQ11" s="40">
        <f>IF(AE11&gt;0,AE11,"")</f>
        <v>1.6</v>
      </c>
      <c r="AR11" s="40">
        <f>IF(SUM(AB11:AE11)-AF11&gt;0,SUM(AB11:AE11)-AF11,"")</f>
        <v>5.5</v>
      </c>
      <c r="AS11" s="40">
        <f>IF(AO11="","",MAX(AO11,AR11))</f>
        <v>49.83</v>
      </c>
      <c r="AT11" s="40">
        <f>IF(AI11&gt;0,AI11,"")</f>
        <v>13.7</v>
      </c>
      <c r="AU11" s="40">
        <f>IF(AJ11&gt;0,AJ11,"")</f>
        <v>14.72</v>
      </c>
      <c r="AV11" s="40">
        <f>IF(SUM(AG11:AJ11)-AK11&gt;0,SUM(AG11:AJ11)-AK11,"")</f>
        <v>49.92</v>
      </c>
      <c r="AW11" s="40">
        <f>IF(SUM(AS11,AV11)&gt;0,SUM(AS11,AV11),"")</f>
        <v>99.75</v>
      </c>
      <c r="AX11" s="26">
        <v>13.5</v>
      </c>
      <c r="AY11" s="26">
        <v>9</v>
      </c>
      <c r="AZ11" s="26">
        <v>13.9</v>
      </c>
      <c r="BA11" s="26">
        <v>13.99</v>
      </c>
      <c r="BB11" s="26">
        <v>0</v>
      </c>
      <c r="BC11" s="26">
        <v>13.6</v>
      </c>
      <c r="BD11" s="26">
        <v>9.1999999999999993</v>
      </c>
      <c r="BE11" s="26">
        <v>13.7</v>
      </c>
      <c r="BF11" s="26">
        <v>14.35</v>
      </c>
      <c r="BG11" s="26">
        <v>0</v>
      </c>
      <c r="BH11" s="26">
        <v>14.4</v>
      </c>
      <c r="BI11" s="26">
        <v>9.4</v>
      </c>
      <c r="BJ11" s="26">
        <v>13.7</v>
      </c>
      <c r="BK11" s="26">
        <v>14.64</v>
      </c>
      <c r="BL11" s="26">
        <v>0</v>
      </c>
      <c r="BM11" s="28"/>
      <c r="BN11" s="39">
        <f>IF(AZ11&gt;0,AZ11,"")</f>
        <v>13.9</v>
      </c>
      <c r="BO11" s="39">
        <f>IF(BA11&gt;0,BA11,"")</f>
        <v>13.99</v>
      </c>
      <c r="BP11" s="11">
        <f>IF(SUM(AX11:BA11)-BB11&gt;0,SUM(AX11:BA11)-BB11,"")</f>
        <v>50.39</v>
      </c>
      <c r="BQ11" s="11">
        <f>IF(BE11&gt;0,BE11,"")</f>
        <v>13.7</v>
      </c>
      <c r="BR11" s="11">
        <f>IF(BF11&gt;0,BF11,"")</f>
        <v>14.35</v>
      </c>
      <c r="BS11" s="11">
        <f>IF(SUM(BC11:BF11)-BG11&gt;0,SUM(BC11:BF11)-BG11,"")</f>
        <v>50.85</v>
      </c>
      <c r="BT11" s="11">
        <f>IF(BP11="","",MAX(BP11,BS11))</f>
        <v>50.85</v>
      </c>
      <c r="BU11" s="11">
        <f>IF(BJ11&gt;0,BJ11,"")</f>
        <v>13.7</v>
      </c>
      <c r="BV11" s="11">
        <f>IF(BK11&gt;0,BK11,"")</f>
        <v>14.64</v>
      </c>
      <c r="BW11" s="11">
        <f>IF(SUM(BH11:BK11)-BL11&gt;0,SUM(BH11:BK11)-BL11,"")</f>
        <v>52.14</v>
      </c>
      <c r="BX11" s="11">
        <f>IF(SUM(BT11,BW11)&gt;0,SUM(BT11,BW11),"")</f>
        <v>102.99000000000001</v>
      </c>
      <c r="BY11" s="22">
        <v>0</v>
      </c>
      <c r="BZ11" s="22">
        <v>0</v>
      </c>
      <c r="CA11" s="22">
        <v>0</v>
      </c>
      <c r="CB11" s="22">
        <v>0</v>
      </c>
      <c r="CC11" s="22">
        <v>0</v>
      </c>
      <c r="CD11" s="22">
        <v>12.1</v>
      </c>
      <c r="CE11" s="22">
        <v>8.9</v>
      </c>
      <c r="CF11" s="22">
        <v>14.2</v>
      </c>
      <c r="CG11" s="22">
        <v>14.45</v>
      </c>
      <c r="CH11" s="22">
        <v>0</v>
      </c>
      <c r="CI11" s="22">
        <v>4.2</v>
      </c>
      <c r="CJ11" s="22">
        <v>2.7</v>
      </c>
      <c r="CK11" s="22">
        <v>4.9000000000000004</v>
      </c>
      <c r="CL11" s="22">
        <v>4.71</v>
      </c>
      <c r="CM11" s="22">
        <v>0</v>
      </c>
      <c r="CN11" s="27"/>
      <c r="CO11" s="38" t="str">
        <f>IF(CA11&gt;0,CA11,"")</f>
        <v/>
      </c>
      <c r="CP11" s="38" t="str">
        <f>IF(CB11&gt;0,CB11,"")</f>
        <v/>
      </c>
      <c r="CQ11" s="40" t="str">
        <f>IF(SUM(BY11:CB11)-CC11&gt;0,SUM(BY11:CB11)-CC11,"")</f>
        <v/>
      </c>
      <c r="CR11" s="40">
        <f>IF(CF11&gt;0,CF11,"")</f>
        <v>14.2</v>
      </c>
      <c r="CS11" s="40">
        <f>IF(CG11&gt;0,CG11,"")</f>
        <v>14.45</v>
      </c>
      <c r="CT11" s="40">
        <f>IF(SUM(CD11:CG11)-CH11&gt;0,SUM(CD11:CG11)-CH11,"")</f>
        <v>49.650000000000006</v>
      </c>
      <c r="CU11" s="40" t="str">
        <f>IF(CQ11="","",MAX(CQ11,CT11))</f>
        <v/>
      </c>
      <c r="CV11" s="40">
        <f>IF(CK11&gt;0,CK11,"")</f>
        <v>4.9000000000000004</v>
      </c>
      <c r="CW11" s="40">
        <f>IF(CL11&gt;0,CL11,"")</f>
        <v>4.71</v>
      </c>
      <c r="CX11" s="40">
        <f>IF(SUM(CI11:CL11)-CM11&gt;0,SUM(CI11:CL11)-CM11,"")</f>
        <v>16.510000000000002</v>
      </c>
      <c r="CY11" s="40">
        <f>IF(SUM(CU11,CX11)&gt;0,SUM(CU11,CX11),"")</f>
        <v>16.510000000000002</v>
      </c>
      <c r="CZ11" s="50">
        <f>IF(MAX(DX11,EA11,FF11,FI11,GN11,GQ11,HV11,HY11,JD11,JG11,KL11,KO11,LT11,LW11,NB11,NE11,OJ11,OM11,PR11,PU11,QZ11,RC11,SH11,SK11)-MIN(IF(L11="",0,L11),IF(N11="",0,N11))&gt;0.001,MAX(DX11,EA11,FF11,FI11,GN11,GQ11,HV11,HY11,JD11,JG11,KL11,KO11,LT11,LW11,NB11,NE11,OJ11,OM11,PR11,PU11,QZ11,RC11,SH11,SK11)-MIN(IF(L11="",0,L11),IF(N11="",0,N11)),"")</f>
        <v>1.4899999999999949</v>
      </c>
      <c r="DA11" s="50" t="str">
        <f>IF(MAX(EE11,EH11,FM11,FP11,GU11,GX11,IC11,IF11,JK11,JN11,KS11,KV11,MA11,MD11,NI11,NL11,OQ11,OT11,PY11,QB11,RG11,RJ11,SO11,SR11)-IF(N11="",0,N11)&gt;0.001,MAX(EE11,EH11,FM11,FP11,GU11,GX11,IC11,IF11,JK11,JN11,KS11,KV11,MA11,MD11,NI11,NL11,OQ11,OT11,PY11,QB11,RG11,RJ11,SO11,SR11)-IF(N11="",0,N11),"")</f>
        <v/>
      </c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40" t="str">
        <f>IF(DD11&gt;0,DD11,"")</f>
        <v/>
      </c>
      <c r="DW11" s="40" t="str">
        <f>IF(DE11&gt;0,DE11,"")</f>
        <v/>
      </c>
      <c r="DX11" s="40" t="str">
        <f>IF(SUM(DB11:DE11)-DF11&gt;0,SUM(DB11:DE11)-DF11,"")</f>
        <v/>
      </c>
      <c r="DY11" s="40" t="str">
        <f>IF(DI11&gt;0,DI11,"")</f>
        <v/>
      </c>
      <c r="DZ11" s="40" t="str">
        <f>IF(DJ11&gt;0,DJ11,"")</f>
        <v/>
      </c>
      <c r="EA11" s="40" t="str">
        <f>IF(SUM(DG11:DJ11)-DK11&gt;0,SUM(DG11:DJ11)-DK11,"")</f>
        <v/>
      </c>
      <c r="EB11" s="40" t="str">
        <f>IF(MAX(DX11,EA11)&gt;0,MAX(DX11,EA11),"")</f>
        <v/>
      </c>
      <c r="EC11" s="40" t="str">
        <f>IF(DN11&gt;0,DN11,"")</f>
        <v/>
      </c>
      <c r="ED11" s="40" t="str">
        <f>IF(DO11&gt;0,DO11,"")</f>
        <v/>
      </c>
      <c r="EE11" s="40" t="str">
        <f>IF(SUM(DL11:DO11)-DP11&gt;0,SUM(DL11:DO11)-DP11,"")</f>
        <v/>
      </c>
      <c r="EF11" s="40" t="str">
        <f>IF(DS11&gt;0,DS11,"")</f>
        <v/>
      </c>
      <c r="EG11" s="40" t="str">
        <f>IF(DT11&gt;0,DT11,"")</f>
        <v/>
      </c>
      <c r="EH11" s="40" t="str">
        <f>IF(SUM(DQ11:DT11)-DU11&gt;0,SUM(DQ11:DT11)-DU11,"")</f>
        <v/>
      </c>
      <c r="EI11" s="40" t="str">
        <f>IF(SUM(EB11,EH11)&gt;0,SUM(EB11,EH11),"")</f>
        <v/>
      </c>
      <c r="EJ11" s="18">
        <v>13.9</v>
      </c>
      <c r="EK11" s="18">
        <v>9.5</v>
      </c>
      <c r="EL11" s="18">
        <v>13.7</v>
      </c>
      <c r="EM11" s="18">
        <v>14.78</v>
      </c>
      <c r="EN11" s="18">
        <v>0</v>
      </c>
      <c r="EO11" s="18">
        <v>2.6</v>
      </c>
      <c r="EP11" s="18">
        <v>1.7</v>
      </c>
      <c r="EQ11" s="18">
        <v>3.2</v>
      </c>
      <c r="ER11" s="18">
        <v>3.28</v>
      </c>
      <c r="ES11" s="18">
        <v>0</v>
      </c>
      <c r="ET11" s="18"/>
      <c r="EU11" s="18"/>
      <c r="EV11" s="18"/>
      <c r="EW11" s="18"/>
      <c r="EX11" s="18"/>
      <c r="EY11" s="18">
        <v>5.5</v>
      </c>
      <c r="EZ11" s="18">
        <v>3.7</v>
      </c>
      <c r="FA11" s="18">
        <v>5.8</v>
      </c>
      <c r="FB11" s="18">
        <v>6.33</v>
      </c>
      <c r="FC11" s="18">
        <v>0</v>
      </c>
      <c r="FD11" s="11">
        <f>IF(EL11&gt;0,EL11,"")</f>
        <v>13.7</v>
      </c>
      <c r="FE11" s="11">
        <f>IF(EM11&gt;0,EM11,"")</f>
        <v>14.78</v>
      </c>
      <c r="FF11" s="11">
        <f>IF(SUM(EJ11:EM11)-EN11&gt;0,SUM(EJ11:EM11)-EN11,"")</f>
        <v>51.879999999999995</v>
      </c>
      <c r="FG11" s="11">
        <f>IF(EQ11&gt;0,EQ11,"")</f>
        <v>3.2</v>
      </c>
      <c r="FH11" s="11">
        <f>IF(ER11&gt;0,ER11,"")</f>
        <v>3.28</v>
      </c>
      <c r="FI11" s="11">
        <f>IF(SUM(EO11:ER11)-ES11&gt;0,SUM(EO11:ER11)-ES11,"")</f>
        <v>10.78</v>
      </c>
      <c r="FJ11" s="11">
        <f>IF(MAX(FF11,FI11)&gt;0,MAX(FF11,FI11),"")</f>
        <v>51.879999999999995</v>
      </c>
      <c r="FK11" s="11" t="str">
        <f>IF(EV11&gt;0,EV11,"")</f>
        <v/>
      </c>
      <c r="FL11" s="11" t="str">
        <f>IF(EW11&gt;0,EW11,"")</f>
        <v/>
      </c>
      <c r="FM11" s="11" t="str">
        <f>IF(SUM(ET11:EW11)-EX11&gt;0,SUM(ET11:EW11)-EX11,"")</f>
        <v/>
      </c>
      <c r="FN11" s="11">
        <f>IF(FA11&gt;0,FA11,"")</f>
        <v>5.8</v>
      </c>
      <c r="FO11" s="11">
        <f>IF(FB11&gt;0,FB11,"")</f>
        <v>6.33</v>
      </c>
      <c r="FP11" s="11">
        <f>IF(SUM(EY11:FB11)-FC11&gt;0,SUM(EY11:FB11)-FC11,"")</f>
        <v>21.33</v>
      </c>
      <c r="FQ11" s="11">
        <f>IF(SUM(FJ11,FP11)&gt;0,SUM(FJ11,FP11),"")</f>
        <v>73.209999999999994</v>
      </c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40" t="str">
        <f>IF(FT11&gt;0,FT11,"")</f>
        <v/>
      </c>
      <c r="GM11" s="40" t="str">
        <f>IF(FU11&gt;0,FU11,"")</f>
        <v/>
      </c>
      <c r="GN11" s="40" t="str">
        <f>IF(SUM(FR11:FU11)-FV11&gt;0,SUM(FR11:FU11)-FV11,"")</f>
        <v/>
      </c>
      <c r="GO11" s="40" t="str">
        <f>IF(FY11&gt;0,FY11,"")</f>
        <v/>
      </c>
      <c r="GP11" s="40" t="str">
        <f>IF(FZ11&gt;0,FZ11,"")</f>
        <v/>
      </c>
      <c r="GQ11" s="40" t="str">
        <f>IF(SUM(FW11:FZ11)-GA11&gt;0,SUM(FW11:FZ11)-GA11,"")</f>
        <v/>
      </c>
      <c r="GR11" s="40" t="str">
        <f>IF(MAX(GN11,GQ11)&gt;0,MAX(GN11,GQ11),"")</f>
        <v/>
      </c>
      <c r="GS11" s="40" t="str">
        <f>IF(GD11&gt;0,GD11,"")</f>
        <v/>
      </c>
      <c r="GT11" s="40" t="str">
        <f>IF(GE11&gt;0,GE11,"")</f>
        <v/>
      </c>
      <c r="GU11" s="40" t="str">
        <f>IF(SUM(GB11:GE11)-GF11&gt;0,SUM(GB11:GE11)-GF11,"")</f>
        <v/>
      </c>
      <c r="GV11" s="40" t="str">
        <f>IF(GI11&gt;0,GI11,"")</f>
        <v/>
      </c>
      <c r="GW11" s="40" t="str">
        <f>IF(GJ11&gt;0,GJ11,"")</f>
        <v/>
      </c>
      <c r="GX11" s="40" t="str">
        <f>IF(SUM(GG11:GJ11)-GK11&gt;0,SUM(GG11:GJ11)-GK11,"")</f>
        <v/>
      </c>
      <c r="GY11" s="40" t="str">
        <f>IF(SUM(GR11,GX11)&gt;0,SUM(GR11,GX11),"")</f>
        <v/>
      </c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1" t="str">
        <f>IF(HB11&gt;0,HB11,"")</f>
        <v/>
      </c>
      <c r="HU11" s="11" t="str">
        <f>IF(HC11&gt;0,HC11,"")</f>
        <v/>
      </c>
      <c r="HV11" s="11" t="str">
        <f>IF(SUM(GZ11:HC11)-HD11&gt;0,SUM(GZ11:HC11)-HD11,"")</f>
        <v/>
      </c>
      <c r="HW11" s="11" t="str">
        <f>IF(HG11&gt;0,HG11,"")</f>
        <v/>
      </c>
      <c r="HX11" s="11" t="str">
        <f>IF(HH11&gt;0,HH11,"")</f>
        <v/>
      </c>
      <c r="HY11" s="11" t="str">
        <f>IF(SUM(HE11:HH11)-HI11&gt;0,SUM(HE11:HH11)-HI11,"")</f>
        <v/>
      </c>
      <c r="HZ11" s="11" t="str">
        <f>IF(MAX(HV11,HY11)&gt;0,MAX(HV11,HY11),"")</f>
        <v/>
      </c>
      <c r="IA11" s="11" t="str">
        <f>IF(HL11&gt;0,HL11,"")</f>
        <v/>
      </c>
      <c r="IB11" s="11" t="str">
        <f>IF(HM11&gt;0,HM11,"")</f>
        <v/>
      </c>
      <c r="IC11" s="11" t="str">
        <f>IF(SUM(HJ11:HM11)-HN11&gt;0,SUM(HJ11:HM11)-HN11,"")</f>
        <v/>
      </c>
      <c r="ID11" s="11" t="str">
        <f>IF(HQ11&gt;0,HQ11,"")</f>
        <v/>
      </c>
      <c r="IE11" s="11" t="str">
        <f>IF(HR11&gt;0,HR11,"")</f>
        <v/>
      </c>
      <c r="IF11" s="11" t="str">
        <f>IF(SUM(HO11:HR11)-HS11&gt;0,SUM(HO11:HR11)-HS11,"")</f>
        <v/>
      </c>
      <c r="IG11" s="11" t="str">
        <f>IF(SUM(HZ11,IF11)&gt;0,SUM(HZ11,IF11),"")</f>
        <v/>
      </c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40" t="str">
        <f>IF(IJ11&gt;0,IJ11,"")</f>
        <v/>
      </c>
      <c r="JC11" s="40" t="str">
        <f>IF(IK11&gt;0,IK11,"")</f>
        <v/>
      </c>
      <c r="JD11" s="40" t="str">
        <f>IF(SUM(IH11:IK11)-IL11&gt;0,SUM(IH11:IK11)-IL11,"")</f>
        <v/>
      </c>
      <c r="JE11" s="40" t="str">
        <f>IF(IO11&gt;0,IO11,"")</f>
        <v/>
      </c>
      <c r="JF11" s="40" t="str">
        <f>IF(IP11&gt;0,IP11,"")</f>
        <v/>
      </c>
      <c r="JG11" s="40" t="str">
        <f>IF(SUM(IM11:IP11)-IQ11&gt;0,SUM(IM11:IP11)-IQ11,"")</f>
        <v/>
      </c>
      <c r="JH11" s="40" t="str">
        <f>IF(MAX(JD11,JG11)&gt;0,MAX(JD11,JG11),"")</f>
        <v/>
      </c>
      <c r="JI11" s="40" t="str">
        <f>IF(IT11&gt;0,IT11,"")</f>
        <v/>
      </c>
      <c r="JJ11" s="40" t="str">
        <f>IF(IU11&gt;0,IU11,"")</f>
        <v/>
      </c>
      <c r="JK11" s="40" t="str">
        <f>IF(SUM(IR11:IU11)-IV11&gt;0,SUM(IR11:IU11)-IV11,"")</f>
        <v/>
      </c>
      <c r="JL11" s="40" t="str">
        <f>IF(IY11&gt;0,IY11,"")</f>
        <v/>
      </c>
      <c r="JM11" s="40" t="str">
        <f>IF(IZ11&gt;0,IZ11,"")</f>
        <v/>
      </c>
      <c r="JN11" s="40" t="str">
        <f>IF(SUM(IW11:IZ11)-JA11&gt;0,SUM(IW11:IZ11)-JA11,"")</f>
        <v/>
      </c>
      <c r="JO11" s="40" t="str">
        <f>IF(SUM(JH11,JN11)&gt;0,SUM(JH11,JN11),"")</f>
        <v/>
      </c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1" t="str">
        <f>IF(JR11&gt;0,JR11,"")</f>
        <v/>
      </c>
      <c r="KK11" s="11" t="str">
        <f>IF(JS11&gt;0,JS11,"")</f>
        <v/>
      </c>
      <c r="KL11" s="11" t="str">
        <f>IF(SUM(JP11:JS11)-JT11&gt;0,SUM(JP11:JS11)-JT11,"")</f>
        <v/>
      </c>
      <c r="KM11" s="11" t="str">
        <f>IF(JW11&gt;0,JW11,"")</f>
        <v/>
      </c>
      <c r="KN11" s="11" t="str">
        <f>IF(JX11&gt;0,JX11,"")</f>
        <v/>
      </c>
      <c r="KO11" s="11" t="str">
        <f>IF(SUM(JU11:JX11)-JY11&gt;0,SUM(JU11:JX11)-JY11,"")</f>
        <v/>
      </c>
      <c r="KP11" s="11" t="str">
        <f>IF(MAX(KL11,KO11)&gt;0,MAX(KL11,KO11),"")</f>
        <v/>
      </c>
      <c r="KQ11" s="11" t="str">
        <f>IF(KB11&gt;0,KB11,"")</f>
        <v/>
      </c>
      <c r="KR11" s="11" t="str">
        <f>IF(KC11&gt;0,KC11,"")</f>
        <v/>
      </c>
      <c r="KS11" s="11" t="str">
        <f>IF(SUM(JZ11:KC11)-KD11&gt;0,SUM(JZ11:KC11)-KD11,"")</f>
        <v/>
      </c>
      <c r="KT11" s="11" t="str">
        <f>IF(KG11&gt;0,KG11,"")</f>
        <v/>
      </c>
      <c r="KU11" s="11" t="str">
        <f>IF(KH11&gt;0,KH11,"")</f>
        <v/>
      </c>
      <c r="KV11" s="11" t="str">
        <f>IF(SUM(KE11:KH11)-KI11&gt;0,SUM(KE11:KH11)-KI11,"")</f>
        <v/>
      </c>
      <c r="KW11" s="11" t="str">
        <f>IF(SUM(KP11,KV11)&gt;0,SUM(KP11,KV11),"")</f>
        <v/>
      </c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40" t="str">
        <f>IF(KZ11&gt;0,KZ11,"")</f>
        <v/>
      </c>
      <c r="LS11" s="40" t="str">
        <f>IF(LA11&gt;0,LA11,"")</f>
        <v/>
      </c>
      <c r="LT11" s="40" t="str">
        <f>IF(SUM(KX11:LA11)-LB11&gt;0,SUM(KX11:LA11)-LB11,"")</f>
        <v/>
      </c>
      <c r="LU11" s="40" t="str">
        <f>IF(LE11&gt;0,LE11,"")</f>
        <v/>
      </c>
      <c r="LV11" s="40" t="str">
        <f>IF(LF11&gt;0,LF11,"")</f>
        <v/>
      </c>
      <c r="LW11" s="40" t="str">
        <f>IF(SUM(LC11:LF11)-LG11&gt;0,SUM(LC11:LF11)-LG11,"")</f>
        <v/>
      </c>
      <c r="LX11" s="40" t="str">
        <f>IF(MAX(LT11,LW11)&gt;0,MAX(LT11,LW11),"")</f>
        <v/>
      </c>
      <c r="LY11" s="40" t="str">
        <f>IF(LJ11&gt;0,LJ11,"")</f>
        <v/>
      </c>
      <c r="LZ11" s="40" t="str">
        <f>IF(LK11&gt;0,LK11,"")</f>
        <v/>
      </c>
      <c r="MA11" s="40" t="str">
        <f>IF(SUM(LH11:LK11)-LL11&gt;0,SUM(LH11:LK11)-LL11,"")</f>
        <v/>
      </c>
      <c r="MB11" s="40" t="str">
        <f>IF(LO11&gt;0,LO11,"")</f>
        <v/>
      </c>
      <c r="MC11" s="40" t="str">
        <f>IF(LP11&gt;0,LP11,"")</f>
        <v/>
      </c>
      <c r="MD11" s="40" t="str">
        <f>IF(SUM(LM11:LP11)-LQ11&gt;0,SUM(LM11:LP11)-LQ11,"")</f>
        <v/>
      </c>
      <c r="ME11" s="40" t="str">
        <f>IF(SUM(LX11,MD11)&gt;0,SUM(LX11,MD11),"")</f>
        <v/>
      </c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1" t="str">
        <f>IF(MH11&gt;0,MH11,"")</f>
        <v/>
      </c>
      <c r="NA11" s="11" t="str">
        <f>IF(MI11&gt;0,MI11,"")</f>
        <v/>
      </c>
      <c r="NB11" s="11" t="str">
        <f>IF(SUM(MF11:MI11)-MJ11&gt;0,SUM(MF11:MI11)-MJ11,"")</f>
        <v/>
      </c>
      <c r="NC11" s="11" t="str">
        <f>IF(MM11&gt;0,MM11,"")</f>
        <v/>
      </c>
      <c r="ND11" s="11" t="str">
        <f>IF(MN11&gt;0,MN11,"")</f>
        <v/>
      </c>
      <c r="NE11" s="11" t="str">
        <f>IF(SUM(MK11:MN11)-MO11&gt;0,SUM(MK11:MN11)-MO11,"")</f>
        <v/>
      </c>
      <c r="NF11" s="11" t="str">
        <f>IF(MAX(NB11,NE11)&gt;0,MAX(NB11,NE11),"")</f>
        <v/>
      </c>
      <c r="NG11" s="11" t="str">
        <f>IF(MR11&gt;0,MR11,"")</f>
        <v/>
      </c>
      <c r="NH11" s="11" t="str">
        <f>IF(MS11&gt;0,MS11,"")</f>
        <v/>
      </c>
      <c r="NI11" s="11" t="str">
        <f>IF(SUM(MP11:MS11)-MT11&gt;0,SUM(MP11:MS11)-MT11,"")</f>
        <v/>
      </c>
      <c r="NJ11" s="11" t="str">
        <f>IF(MW11&gt;0,MW11,"")</f>
        <v/>
      </c>
      <c r="NK11" s="11" t="str">
        <f>IF(MX11&gt;0,MX11,"")</f>
        <v/>
      </c>
      <c r="NL11" s="11" t="str">
        <f>IF(SUM(MU11:MX11)-MY11&gt;0,SUM(MU11:MX11)-MY11,"")</f>
        <v/>
      </c>
      <c r="NM11" s="11" t="str">
        <f>IF(SUM(NF11,NL11)&gt;0,SUM(NF11,NL11),"")</f>
        <v/>
      </c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40" t="str">
        <f>IF(NP11&gt;0,NP11,"")</f>
        <v/>
      </c>
      <c r="OI11" s="40" t="str">
        <f>IF(NQ11&gt;0,NQ11,"")</f>
        <v/>
      </c>
      <c r="OJ11" s="40" t="str">
        <f>IF(SUM(NN11:NQ11)-NR11&gt;0,SUM(NN11:NQ11)-NR11,"")</f>
        <v/>
      </c>
      <c r="OK11" s="40" t="str">
        <f>IF(NU11&gt;0,NU11,"")</f>
        <v/>
      </c>
      <c r="OL11" s="40" t="str">
        <f>IF(NV11&gt;0,NV11,"")</f>
        <v/>
      </c>
      <c r="OM11" s="40" t="str">
        <f>IF(SUM(NS11:NV11)-NW11&gt;0,SUM(NS11:NV11)-NW11,"")</f>
        <v/>
      </c>
      <c r="ON11" s="40" t="str">
        <f>IF(MAX(OJ11,OM11)&gt;0,MAX(OJ11,OM11),"")</f>
        <v/>
      </c>
      <c r="OO11" s="40" t="str">
        <f>IF(NZ11&gt;0,NZ11,"")</f>
        <v/>
      </c>
      <c r="OP11" s="40" t="str">
        <f>IF(OA11&gt;0,OA11,"")</f>
        <v/>
      </c>
      <c r="OQ11" s="40" t="str">
        <f>IF(SUM(NX11:OA11)-OB11&gt;0,SUM(NX11:OA11)-OB11,"")</f>
        <v/>
      </c>
      <c r="OR11" s="40" t="str">
        <f>IF(OE11&gt;0,OE11,"")</f>
        <v/>
      </c>
      <c r="OS11" s="40" t="str">
        <f>IF(OF11&gt;0,OF11,"")</f>
        <v/>
      </c>
      <c r="OT11" s="40" t="str">
        <f>IF(SUM(OC11:OF11)-OG11&gt;0,SUM(OC11:OF11)-OG11,"")</f>
        <v/>
      </c>
      <c r="OU11" s="40" t="str">
        <f>IF(SUM(ON11,OT11)&gt;0,SUM(ON11,OT11),"")</f>
        <v/>
      </c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1" t="str">
        <f>IF(OX11&gt;0,OX11,"")</f>
        <v/>
      </c>
      <c r="PQ11" s="11" t="str">
        <f>IF(OY11&gt;0,OY11,"")</f>
        <v/>
      </c>
      <c r="PR11" s="11" t="str">
        <f>IF(SUM(OV11:OY11)-OZ11&gt;0,SUM(OV11:OY11)-OZ11,"")</f>
        <v/>
      </c>
      <c r="PS11" s="11" t="str">
        <f>IF(PC11&gt;0,PC11,"")</f>
        <v/>
      </c>
      <c r="PT11" s="11" t="str">
        <f>IF(PD11&gt;0,PD11,"")</f>
        <v/>
      </c>
      <c r="PU11" s="11" t="str">
        <f>IF(SUM(PA11:PD11)-PE11&gt;0,SUM(PA11:PD11)-PE11,"")</f>
        <v/>
      </c>
      <c r="PV11" s="11" t="str">
        <f>IF(MAX(PR11,PU11)&gt;0,MAX(PR11,PU11),"")</f>
        <v/>
      </c>
      <c r="PW11" s="11" t="str">
        <f>IF(PH11&gt;0,PH11,"")</f>
        <v/>
      </c>
      <c r="PX11" s="11" t="str">
        <f>IF(PI11&gt;0,PI11,"")</f>
        <v/>
      </c>
      <c r="PY11" s="11" t="str">
        <f>IF(SUM(PF11:PI11)-PJ11&gt;0,SUM(PF11:PI11)-PJ11,"")</f>
        <v/>
      </c>
      <c r="PZ11" s="11" t="str">
        <f>IF(PM11&gt;0,PM11,"")</f>
        <v/>
      </c>
      <c r="QA11" s="11" t="str">
        <f>IF(PN11&gt;0,PN11,"")</f>
        <v/>
      </c>
      <c r="QB11" s="11" t="str">
        <f>IF(SUM(PK11:PN11)-PO11&gt;0,SUM(PK11:PN11)-PO11,"")</f>
        <v/>
      </c>
      <c r="QC11" s="11" t="str">
        <f>IF(SUM(PV11,QB11)&gt;0,SUM(PV11,QB11),"")</f>
        <v/>
      </c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40" t="str">
        <f>IF(QF11&gt;0,QF11,"")</f>
        <v/>
      </c>
      <c r="QY11" s="40" t="str">
        <f>IF(QG11&gt;0,QG11,"")</f>
        <v/>
      </c>
      <c r="QZ11" s="40" t="str">
        <f>IF(SUM(QD11:QG11)-QH11&gt;0,SUM(QD11:QG11)-QH11,"")</f>
        <v/>
      </c>
      <c r="RA11" s="40" t="str">
        <f>IF(QK11&gt;0,QK11,"")</f>
        <v/>
      </c>
      <c r="RB11" s="40" t="str">
        <f>IF(QL11&gt;0,QL11,"")</f>
        <v/>
      </c>
      <c r="RC11" s="40" t="str">
        <f>IF(SUM(QI11:QL11)-QM11&gt;0,SUM(QI11:QL11)-QM11,"")</f>
        <v/>
      </c>
      <c r="RD11" s="40" t="str">
        <f>IF(MAX(QZ11,RC11)&gt;0,MAX(QZ11,RC11),"")</f>
        <v/>
      </c>
      <c r="RE11" s="40" t="str">
        <f>IF(QP11&gt;0,QP11,"")</f>
        <v/>
      </c>
      <c r="RF11" s="40" t="str">
        <f>IF(QQ11&gt;0,QQ11,"")</f>
        <v/>
      </c>
      <c r="RG11" s="40" t="str">
        <f>IF(SUM(QN11:QQ11)-QR11&gt;0,SUM(QN11:QQ11)-QR11,"")</f>
        <v/>
      </c>
      <c r="RH11" s="40" t="str">
        <f>IF(QU11&gt;0,QU11,"")</f>
        <v/>
      </c>
      <c r="RI11" s="40" t="str">
        <f>IF(QV11&gt;0,QV11,"")</f>
        <v/>
      </c>
      <c r="RJ11" s="40" t="str">
        <f>IF(SUM(QS11:QV11)-QW11&gt;0,SUM(QS11:QV11)-QW11,"")</f>
        <v/>
      </c>
      <c r="RK11" s="40" t="str">
        <f>IF(SUM(RD11,RJ11)&gt;0,SUM(RD11,RJ11),"")</f>
        <v/>
      </c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1" t="str">
        <f>IF(RN11&gt;0,RN11,"")</f>
        <v/>
      </c>
      <c r="SG11" s="11" t="str">
        <f>IF(RO11&gt;0,RO11,"")</f>
        <v/>
      </c>
      <c r="SH11" s="11" t="str">
        <f>IF(SUM(RL11:RO11)-RP11&gt;0,SUM(RL11:RO11)-RP11,"")</f>
        <v/>
      </c>
      <c r="SI11" s="11" t="str">
        <f>IF(RS11&gt;0,RS11,"")</f>
        <v/>
      </c>
      <c r="SJ11" s="11" t="str">
        <f>IF(RT11&gt;0,RT11,"")</f>
        <v/>
      </c>
      <c r="SK11" s="11" t="str">
        <f>IF(SUM(RQ11:RT11)-RU11&gt;0,SUM(RQ11:RT11)-RU11,"")</f>
        <v/>
      </c>
      <c r="SL11" s="11" t="str">
        <f>IF(MAX(SH11,SK11)&gt;0,MAX(SH11,SK11),"")</f>
        <v/>
      </c>
      <c r="SM11" s="11" t="str">
        <f>IF(RX11&gt;0,RX11,"")</f>
        <v/>
      </c>
      <c r="SN11" s="11" t="str">
        <f>IF(RY11&gt;0,RY11,"")</f>
        <v/>
      </c>
      <c r="SO11" s="11" t="str">
        <f>IF(SUM(RV11:RY11)-RZ11&gt;0,SUM(RV11:RY11)-RZ11,"")</f>
        <v/>
      </c>
      <c r="SP11" s="11" t="str">
        <f>IF(SC11&gt;0,SC11,"")</f>
        <v/>
      </c>
      <c r="SQ11" s="11" t="str">
        <f>IF(SD11&gt;0,SD11,"")</f>
        <v/>
      </c>
      <c r="SR11" s="11" t="str">
        <f>IF(SUM(SA11:SD11)-SE11&gt;0,SUM(SA11:SD11)-SE11,"")</f>
        <v/>
      </c>
      <c r="SS11" s="11" t="str">
        <f>IF(SUM(SL11,SR11)&gt;0,SUM(SL11,SR11),"")</f>
        <v/>
      </c>
      <c r="ST11" s="22">
        <f>IF($CN11="P",BY11,(BY11+AX11)/2)</f>
        <v>6.75</v>
      </c>
      <c r="SU11" s="22">
        <f>IF($CN11="P",BZ11,(BZ11+AY11)/2)</f>
        <v>4.5</v>
      </c>
      <c r="SV11" s="22">
        <f>IF($CN11="P",CA11,(CA11+AZ11)/2)</f>
        <v>6.95</v>
      </c>
      <c r="SW11" s="22">
        <f>IF($CN11="P",CB11,(CB11+BA11)/2)</f>
        <v>6.9950000000000001</v>
      </c>
      <c r="SX11" s="22">
        <f>IF($CN11="P",CC11,(CC11+BB11)/2)</f>
        <v>0</v>
      </c>
      <c r="SY11" s="22">
        <f>IF($CN11="P",CD11,(CD11+BC11)/2)</f>
        <v>12.85</v>
      </c>
      <c r="SZ11" s="22">
        <f>IF($CN11="P",CE11,(CE11+BD11)/2)</f>
        <v>9.0500000000000007</v>
      </c>
      <c r="TA11" s="22">
        <f>IF($CN11="P",CF11,(CF11+BE11)/2)</f>
        <v>13.95</v>
      </c>
      <c r="TB11" s="22">
        <f>IF($CN11="P",CG11,(CG11+BF11)/2)</f>
        <v>14.399999999999999</v>
      </c>
      <c r="TC11" s="22">
        <f>IF($CN11="P",CH11,(CH11+BG11)/2)</f>
        <v>0</v>
      </c>
      <c r="TD11" s="22">
        <f>IF($CN11="P",CI11,(CI11+BH11)/2)</f>
        <v>9.3000000000000007</v>
      </c>
      <c r="TE11" s="22">
        <f>IF($CN11="P",CJ11,(CJ11+BI11)/2)</f>
        <v>6.0500000000000007</v>
      </c>
      <c r="TF11" s="22">
        <f>IF($CN11="P",CK11,(CK11+BJ11)/2)</f>
        <v>9.3000000000000007</v>
      </c>
      <c r="TG11" s="22">
        <f>IF($CN11="P",CL11,(CL11+BK11)/2)</f>
        <v>9.6750000000000007</v>
      </c>
      <c r="TH11" s="22">
        <f>IF($CN11="P",CM11,(CM11+BL11)/2)</f>
        <v>0</v>
      </c>
      <c r="TI11" s="27" t="s">
        <v>46</v>
      </c>
      <c r="TJ11" s="40">
        <f>IF(SV11&gt;0,SV11,"")</f>
        <v>6.95</v>
      </c>
      <c r="TK11" s="40">
        <f>IF(SW11&gt;0,SW11,"")</f>
        <v>6.9950000000000001</v>
      </c>
      <c r="TL11" s="40">
        <f>IF(SUM(ST11:SW11)-SX11&gt;0,SUM(ST11:SW11)-SX11,"")</f>
        <v>25.195</v>
      </c>
      <c r="TM11" s="40">
        <f>IF(TA11&gt;0,TA11,"")</f>
        <v>13.95</v>
      </c>
      <c r="TN11" s="40">
        <f>IF(TB11&gt;0,TB11,"")</f>
        <v>14.399999999999999</v>
      </c>
      <c r="TO11" s="40">
        <f>IF(SUM(SY11:TB11)-TC11&gt;0,SUM(SY11:TB11)-TC11,"")</f>
        <v>50.249999999999993</v>
      </c>
      <c r="TP11" s="40">
        <f>IF(MAX(TL11,TO11)&gt;0,MAX(TL11,TO11),"")</f>
        <v>50.249999999999993</v>
      </c>
      <c r="TQ11" s="40">
        <f>IF(TF11&gt;0,TF11,"")</f>
        <v>9.3000000000000007</v>
      </c>
      <c r="TR11" s="40">
        <f>IF(TG11&gt;0,TG11,"")</f>
        <v>9.6750000000000007</v>
      </c>
      <c r="TS11" s="40">
        <f>IF(SUM(TD11:TG11)-TH11&gt;0,SUM(TD11:TG11)-TH11,"")</f>
        <v>34.325000000000003</v>
      </c>
      <c r="TT11" s="40">
        <f>IF(SUM(TP11,TS11)&gt;0,SUM(TP11,TS11),"")</f>
        <v>84.574999999999989</v>
      </c>
    </row>
    <row r="12" spans="1:540" x14ac:dyDescent="0.2">
      <c r="A12" s="4" t="str" cm="1">
        <f t="array" ref="A12">IF(AND(H12&lt;&gt;"",H12&lt;&gt;"No DD"),SUMPRODUCT((H$4:H$33&lt;&gt;"")*(H$4:H$33&lt;&gt;"No DD")*(E$4:E$33&gt;E12))+1,IF(H12="No DD",SUMPRODUCT((H$4:H$33="No DD")*(E$4:E$33&gt;E12))+1+SUMPRODUCT((H$4:H$33&lt;&gt;"")*(H$4:H$33&lt;&gt;"No DD")),""))</f>
        <v/>
      </c>
      <c r="B12" s="5" t="s">
        <v>133</v>
      </c>
      <c r="C12" s="4" t="s">
        <v>3</v>
      </c>
      <c r="D12" s="4">
        <v>2002</v>
      </c>
      <c r="E12" s="9">
        <f>SUM(J12:T12)+SUM(J12:R12)*0.0000001+SUM(J12)*0.0000000000001</f>
        <v>172.49001724900489</v>
      </c>
      <c r="F12" s="3" t="str">
        <f>IF(OR(AND(AM12&gt;=AW$35,AM12&lt;&gt;"",AO12&gt;=AW$39,AO12&lt;&gt;"",AL12=""),AND(AP12&gt;=AW$35,AP12&lt;&gt;"",AR12&gt;=AW$39,AR12&lt;&gt;"",AL12=""),AND(AT12&gt;=AW$35,AT12&lt;&gt;"",AV12&gt;=AW$39,AV12&lt;&gt;"",AL12=""),AND(BN12&gt;=BX$35,BN12&lt;&gt;"",BP12&gt;=BX$39,BP12&lt;&gt;"",BM12=""),AND(BQ12&gt;=BX$35,BQ12&lt;&gt;"",BS12&gt;=BX$39,BS12&lt;&gt;"",BM12=""),AND(BU12&gt;=BX$35,BU12&lt;&gt;"",BW12&gt;=BX$39,BW12&lt;&gt;"",BM12=""),AND(CO12&gt;=CY$35,CO12&lt;&gt;"",CQ12&gt;=CY$39,CQ12&lt;&gt;"",CN12=""),AND(CR12&gt;=CY$35,CR12&lt;&gt;"",CT12&gt;=CY$39,CT12&lt;&gt;"",CN12=""),AND(CV12&gt;=CY$35,CV12&lt;&gt;"",CX12&gt;=CY$39,CX12&lt;&gt;"",CN12=""),AND(DV12&gt;=EI$35,DV12&lt;&gt;"",DX12&gt;=EI$39,DX12&lt;&gt;""),AND(DY12&gt;=EI$35,DY12&lt;&gt;"",EA12&gt;=EI$39,EA12&lt;&gt;""),AND(EC12&gt;=EI$35,EC12&lt;&gt;"",EE12&gt;=EI$39,EE12&lt;&gt;""),AND(EF12&gt;=EI$35,EF12&lt;&gt;"",EH12&gt;=EI$39,EH12&lt;&gt;""),AND(FD12&gt;=FQ$35,FD12&lt;&gt;"",FF12&gt;=FQ$39,FF12&lt;&gt;""),AND(FG12&gt;=FQ$35,FG12&lt;&gt;"",FI12&gt;=FQ$39,FI12&lt;&gt;""),AND(FK12&gt;=FQ$35,FK12&lt;&gt;"",FM12&gt;=FQ$39,FM12&lt;&gt;""),AND(FN12&gt;=FQ$35,FN12&lt;&gt;"",FP12&gt;=FQ$39,FP12&lt;&gt;""),AND(GL12&gt;=GY$35,GL12&lt;&gt;"",GN12&gt;=GY$39,GN12&lt;&gt;""),AND(GO12&gt;=GY$35,GO12&lt;&gt;"",GQ12&gt;=GY$39,GQ12&lt;&gt;""),AND(GS12&gt;=GY$35,GS12&lt;&gt;"",GU12&gt;=GY$39,GU12&lt;&gt;""),AND(GV12&gt;=GY$35,GV12&lt;&gt;"",GX12&gt;=GY$39,GX12&lt;&gt;""),AND(HT12&gt;=IG$35,HT12&lt;&gt;"",HV12&gt;=IG$39,HV12&lt;&gt;""),AND(HW12&gt;=IG$35,HW12&lt;&gt;"",HY12&gt;=IG$39,HY12&lt;&gt;""),AND(IA12&gt;=IG$35,IA12&lt;&gt;"",IC12&gt;=IG$39,IC12&lt;&gt;""),AND(ID12&gt;=IG$35,ID12&lt;&gt;"",IF12&gt;=IG$39,IF12&lt;&gt;""),AND(JB12&gt;=JO$35,JB12&lt;&gt;"",JD12&gt;=JO$39,JD12&lt;&gt;""),AND(JE12&gt;=JO$35,JE12&lt;&gt;"",JG12&gt;=JO$39,JG12&lt;&gt;""),AND(JI12&gt;=JO$35,JI12&lt;&gt;"",JK12&gt;=JO$39,JK12&lt;&gt;""),AND(JL12&gt;=JO$35,JL12&lt;&gt;"",JN12&gt;=JO$39,JN12&lt;&gt;""),AND(KJ12&gt;=KW$35,KJ12&lt;&gt;"",KL12&gt;=KW$39,KL12&lt;&gt;""),AND(KM12&gt;=KW$35,KM12&lt;&gt;"",KO12&gt;=KW$39,KO12&lt;&gt;""),AND(KQ12&gt;=KW$35,KQ12&lt;&gt;"",KS12&gt;=KW$39,KS12&lt;&gt;""),AND(KT12&gt;=KW$35,KT12&lt;&gt;"",KV12&gt;=KW$39,KV12&lt;&gt;""),AND(LR12&gt;=ME$35,LR12&lt;&gt;"",LT12&gt;=ME$39,LT12&lt;&gt;""),AND(LU12&gt;=ME$35,LU12&lt;&gt;"",LW12&gt;=ME$39,LW12&lt;&gt;""),AND(LY12&gt;=ME$35,LY12&lt;&gt;"",MA12&gt;=ME$39,MA12&lt;&gt;""),AND(MB12&gt;=ME$35,MB12&lt;&gt;"",MD12&gt;=ME$39,MD12&lt;&gt;""),AND(MZ12&gt;=NM$35,MZ12&lt;&gt;"",NB12&gt;=NM$39,NB12&lt;&gt;""),AND(NC12&gt;=NM$35,NC12&lt;&gt;"",NE12&gt;=NM$39,NE12&lt;&gt;""),AND(NG12&gt;=NM$35,NG12&lt;&gt;"",NI12&gt;=NM$39,NI12&lt;&gt;""),AND(NJ12&gt;=NM$35,NJ12&lt;&gt;"",NL12&gt;=NM$39,NL12&lt;&gt;""),AND(OH12&gt;=OU$35,OH12&lt;&gt;"",OJ12&gt;=OU$39,OJ12&lt;&gt;""),AND(OK12&gt;=OU$35,OK12&lt;&gt;"",OM12&gt;=OU$39,OM12&lt;&gt;""),AND(OO12&gt;=OU$35,OO12&lt;&gt;"",OQ12&gt;=OU$39,OQ12&lt;&gt;""),AND(OR12&gt;=OU$35,OR12&lt;&gt;"",OT12&gt;=OU$39,OT12&lt;&gt;""),AND(PP12&gt;=QC$35,PP12&lt;&gt;"",PR12&gt;=QC$39,PR12&lt;&gt;""),AND(PS12&gt;=QC$35,PS12&lt;&gt;"",PU12&gt;=QC$39,PU12&lt;&gt;""),AND(PW12&gt;=QC$35,PW12&lt;&gt;"",PY12&gt;=QC$39,PY12&lt;&gt;""),AND(PZ12&gt;=QC$35,PZ12&lt;&gt;"",QB12&gt;=QC$39,QB12&lt;&gt;""),AND(QX12&gt;=RK$35,QX12&lt;&gt;"",QZ12&gt;=RK$39,QZ12&lt;&gt;""),AND(RA12&gt;=RK$35,RA12&lt;&gt;"",RC12&gt;=RK$39,RC12&lt;&gt;""),AND(RE12&gt;=RK$35,RE12&lt;&gt;"",RG12&gt;=RK$39,RG12&lt;&gt;""),AND(RH12&gt;=RK$35,RH12&lt;&gt;"",RJ12&gt;=RK$39,RJ12&lt;&gt;""),AND(SF12&gt;=SS$35,SF12&lt;&gt;"",SH12&gt;=SS$39,SH12&lt;&gt;""),AND(SI12&gt;=SS$35,SI12&lt;&gt;"",SK12&gt;=SS$39,SK12&lt;&gt;""),AND(SM12&gt;=SS$35,SM12&lt;&gt;"",SO12&gt;=SS$39,SO12&lt;&gt;""),AND(SP12&gt;=SS$35,SP12&lt;&gt;"",SR12&gt;=SS$39,SR12&lt;&gt;"")),"P","")</f>
        <v/>
      </c>
      <c r="G12" s="3" t="str">
        <f>IF(OR(AND(AO12&gt;=AW$39,AO12&lt;&gt;"",AL12=""),AND(AR12&gt;=AW$39,AR12&lt;&gt;"",AL12=""),AND(AV12&gt;=AW$39,AV12&lt;&gt;"",AL12=""),AND(BP12&gt;=BX$39,BP12&lt;&gt;"",BM12=""),AND(BS12&gt;=BX$39,BS12&lt;&gt;"",BM12=""),AND(BW12&gt;=BX$39,BW12&lt;&gt;"",BM12=""),AND(CQ12&gt;=CY$39,CQ12&lt;&gt;"",CN12=""),AND(CT12&gt;=CY$39,CT12&lt;&gt;"",CN12=""),AND(CX12&gt;=CY$39,CX12&lt;&gt;"",CN12=""),AND(DX12&gt;=EI$39,DX12&lt;&gt;""),AND(EA12&gt;=EI$39,EA12&lt;&gt;""),AND(EE12&gt;=EI$39,EE12&lt;&gt;""),AND(EH12&gt;=EI$39,EH12&lt;&gt;""),AND(FF12&gt;=FQ$39,FF12&lt;&gt;""),AND(FI12&gt;=FQ$39,FI12&lt;&gt;""),AND(FM12&gt;=FQ$39,FM12&lt;&gt;""),AND(FP12&gt;=FQ$39,FP12&lt;&gt;""),AND(GN12&gt;=GY$39,GN12&lt;&gt;""),AND(GQ12&gt;=GY$39,GQ12&lt;&gt;""),AND(GU12&gt;=GY$39,GU12&lt;&gt;""),AND(GX12&gt;=GY$39,GX12&lt;&gt;""),AND(HV12&gt;=IG$39,HV12&lt;&gt;""),AND(HY12&gt;=IG$39,HY12&lt;&gt;""),AND(IC12&gt;=IG$39,IC12&lt;&gt;""),AND(IF12&gt;=IG$39,IF12&lt;&gt;""),AND(JD12&gt;=JO$39,JD12&lt;&gt;""),AND(JG12&gt;=JO$39,JG12&lt;&gt;""),AND(JK12&gt;=JO$39,JK12&lt;&gt;""),AND(JN12&gt;=JO$39,JN12&lt;&gt;""),AND(KL12&gt;=KW$39,KL12&lt;&gt;""),AND(KO12&gt;=KW$39,KO12&lt;&gt;""),AND(KS12&gt;=KW$39,KS12&lt;&gt;""),AND(KV12&gt;=KW$39,KV12&lt;&gt;""),AND(LT12&gt;=ME$39,LT12&lt;&gt;""),AND(LW12&gt;=ME$39,LW12&lt;&gt;""),AND(MA12&gt;=ME$39,MA12&lt;&gt;""),AND(MD12&gt;=ME$39,MD12&lt;&gt;""),AND(NB12&gt;=NM$39,NB12&lt;&gt;""),AND(NE12&gt;=NM$39,NE12&lt;&gt;""),AND(NI12&gt;=NM$39,NI12&lt;&gt;""),AND(NL12&gt;=NM$39,NL12&lt;&gt;""),AND(OJ12&gt;=OU$39,OJ12&lt;&gt;""),AND(OM12&gt;=OU$39,OM12&lt;&gt;""),AND(OQ12&gt;=OU$39,OQ12&lt;&gt;""),AND(OT12&gt;=OU$39,OT12&lt;&gt;""),AND(PR12&gt;=QC$39,PR12&lt;&gt;""),AND(PU12&gt;=QC$39,PU12&lt;&gt;""),AND(PY12&gt;=QC$39,PY12&lt;&gt;""),AND(QB12&gt;=QC$39,QB12&lt;&gt;""),AND(QZ12&gt;=RK$39,QZ12&lt;&gt;""),AND(RC12&gt;=RK$39,RC12&lt;&gt;""),AND(RG12&gt;=RK$39,RG12&lt;&gt;""),AND(RJ12&gt;=RK$39,RJ12&lt;&gt;""),AND(SH12&gt;=SS$39,SH12&lt;&gt;""),AND(SK12&gt;=SS$39,SK12&lt;&gt;""),AND(SO12&gt;=SS$39,SO12&lt;&gt;""),AND(SR12&gt;=SS$39,SR12&lt;&gt;"")),"P","")</f>
        <v/>
      </c>
      <c r="H12" s="36" t="str">
        <f>IF(AND(G12="P",F12=""),"No DD",IF(OR(AND(AM12&gt;=AW$38,AM12&lt;&gt;"",AO12&gt;=AW$42,AO12&lt;&gt;"",AL12=""),AND(AP12&gt;=AW$38,AP12&lt;&gt;"",AR12&gt;=AW$42,AR12&lt;&gt;"",AL12=""),AND(AT12&gt;=AW$38,AT12&lt;&gt;"",AV12&gt;=AW$42,AV12&lt;&gt;"",AL12=""),AND(BN12&gt;=BX$38,BN12&lt;&gt;"",BP12&gt;=BX$42,BP12&lt;&gt;"",BM12=""),AND(BQ12&gt;=BX$38,BQ12&lt;&gt;"",BS12&gt;=BX$42,BS12&lt;&gt;"",BM12=""),AND(BU12&gt;=BX$38,BU12&lt;&gt;"",BW12&gt;=BX$42,BW12&lt;&gt;"",BM12=""),AND(CO12&gt;=CY$38,CO12&lt;&gt;"",CQ12&gt;=CY$42,CQ12&lt;&gt;"",CN12=""),AND(CR12&gt;=CY$38,CR12&lt;&gt;"",CT12&gt;=CY$42,CT12&lt;&gt;"",CN12=""),AND(CV12&gt;=CY$38,CV12&lt;&gt;"",CX12&gt;=CY$42,CX12&lt;&gt;"",CN12=""),AND(DV12&gt;=EI$38,DV12&lt;&gt;"",DX12&gt;=EI$42,DX12&lt;&gt;""),AND(DY12&gt;=EI$38,DY12&lt;&gt;"",EA12&gt;=EI$42,EA12&lt;&gt;""),AND(EC12&gt;=EI$38,EC12&lt;&gt;"",EE12&gt;=EI$42,EE12&lt;&gt;""),AND(EF12&gt;=EI$38,EF12&lt;&gt;"",EH12&gt;=EI$42,EH12&lt;&gt;""),AND(FD12&gt;=FQ$38,FD12&lt;&gt;"",FF12&gt;=FQ$42,FF12&lt;&gt;""),AND(FG12&gt;=FQ$38,FG12&lt;&gt;"",FI12&gt;=FQ$42,FI12&lt;&gt;""),AND(FK12&gt;=FQ$38,FK12&lt;&gt;"",FM12&gt;=FQ$42,FM12&lt;&gt;""),AND(FN12&gt;=FQ$38,FN12&lt;&gt;"",FP12&gt;=FQ$42,FP12&lt;&gt;""),AND(GL12&gt;=GY$38,GL12&lt;&gt;"",GN12&gt;=GY$42,GN12&lt;&gt;""),AND(GO12&gt;=GY$38,GO12&lt;&gt;"",GQ12&gt;=GY$42,GQ12&lt;&gt;""),AND(GS12&gt;=GY$38,GS12&lt;&gt;"",GU12&gt;=GY$42,GU12&lt;&gt;""),AND(GV12&gt;=GY$38,GV12&lt;&gt;"",GX12&gt;=GY$42,GX12&lt;&gt;""),AND(HT12&gt;=IG$38,HT12&lt;&gt;"",HV12&gt;=IG$42,HV12&lt;&gt;""),AND(HW12&gt;=IG$38,HW12&lt;&gt;"",HY12&gt;=IG$42,HY12&lt;&gt;""),AND(IA12&gt;=IG$38,IA12&lt;&gt;"",IC12&gt;=IG$42,IC12&lt;&gt;""),AND(ID12&gt;=IG$38,ID12&lt;&gt;"",IF12&gt;=IG$42,IF12&lt;&gt;""),AND(JB12&gt;=JO$38,JB12&lt;&gt;"",JD12&gt;=JO$42,JD12&lt;&gt;""),AND(JE12&gt;=JO$38,JE12&lt;&gt;"",JG12&gt;=JO$42,JG12&lt;&gt;""),AND(JI12&gt;=JO$38,JI12&lt;&gt;"",JK12&gt;=JO$42,JK12&lt;&gt;""),AND(JL12&gt;=JO$38,JL12&lt;&gt;"",JN12&gt;=JO$42,JN12&lt;&gt;""),AND(KJ12&gt;=KW$38,KJ12&lt;&gt;"",KL12&gt;=KW$42,KL12&lt;&gt;""),AND(KM12&gt;=KW$38,KM12&lt;&gt;"",KO12&gt;=KW$42,KO12&lt;&gt;""),AND(KQ12&gt;=KW$38,KQ12&lt;&gt;"",KS12&gt;=KW$42,KS12&lt;&gt;""),AND(KT12&gt;=KW$38,KT12&lt;&gt;"",KV12&gt;=KW$42,KV12&lt;&gt;""),AND(LR12&gt;=ME$38,LR12&lt;&gt;"",LT12&gt;=ME$42,LT12&lt;&gt;""),AND(LU12&gt;=ME$38,LU12&lt;&gt;"",LW12&gt;=ME$42,LW12&lt;&gt;""),AND(LY12&gt;=ME$38,LY12&lt;&gt;"",MA12&gt;=ME$42,MA12&lt;&gt;""),AND(MB12&gt;=ME$38,MB12&lt;&gt;"",MD12&gt;=ME$42,MD12&lt;&gt;""),AND(MZ12&gt;=NM$38,MZ12&lt;&gt;"",NB12&gt;=NM$42,NB12&lt;&gt;""),AND(NC12&gt;=NM$38,NC12&lt;&gt;"",NE12&gt;=NM$42,NE12&lt;&gt;""),AND(NG12&gt;=NM$38,NG12&lt;&gt;"",NI12&gt;=NM$42,NI12&lt;&gt;""),AND(NJ12&gt;=NM$38,NJ12&lt;&gt;"",NL12&gt;=NM$42,NL12&lt;&gt;""),AND(OH12&gt;=OU$38,OH12&lt;&gt;"",OJ12&gt;=OU$42,OJ12&lt;&gt;""),AND(OK12&gt;=OU$38,OK12&lt;&gt;"",OM12&gt;=OU$42,OM12&lt;&gt;""),AND(OO12&gt;=OU$38,OO12&lt;&gt;"",OQ12&gt;=OU$42,OQ12&lt;&gt;""),AND(OR12&gt;=OU$38,OR12&lt;&gt;"",OT12&gt;=OU$42,OT12&lt;&gt;""),AND(PP12&gt;=QC$38,PP12&lt;&gt;"",PR12&gt;=QC$42,PR12&lt;&gt;""),AND(PS12&gt;=QC$38,PS12&lt;&gt;"",PU12&gt;=QC$42,PU12&lt;&gt;""),AND(PW12&gt;=QC$38,PW12&lt;&gt;"",PY12&gt;=QC$42,PY12&lt;&gt;""),AND(PZ12&gt;=QC$38,PZ12&lt;&gt;"",QB12&gt;=QC$42,QB12&lt;&gt;""),AND(QX12&gt;=RK$38,QX12&lt;&gt;"",QZ12&gt;=RK$42,QZ12&lt;&gt;""),AND(RA12&gt;=RK$38,RA12&lt;&gt;"",RC12&gt;=RK$42,RC12&lt;&gt;""),AND(RE12&gt;=RK$38,RE12&lt;&gt;"",RG12&gt;=RK$42,RG12&lt;&gt;""),AND(RH12&gt;=RK$38,RH12&lt;&gt;"",RJ12&gt;=RK$42,RJ12&lt;&gt;""),AND(SF12&gt;=SS$38,SF12&lt;&gt;"",SH12&gt;=SS$42,SH12&lt;&gt;""),AND(SI12&gt;=SS$38,SI12&lt;&gt;"",SK12&gt;=SS$42,SK12&lt;&gt;""),AND(SM12&gt;=SS$38,SM12&lt;&gt;"",SO12&gt;=SS$42,SO12&lt;&gt;""),AND(SP12&gt;=SS$38,SP12&lt;&gt;"",SR12&gt;=SS$42,SR12&lt;&gt;"")),"Merit",IF(OR(AND(AM12&gt;=AW$37,AM12&lt;&gt;"",AO12&gt;=AW$41,AO12&lt;&gt;"",AL12=""),AND(AP12&gt;=AW$37,AP12&lt;&gt;"",AR12&gt;=AW$41,AR12&lt;&gt;"",AL12=""),AND(AT12&gt;=AW$37,AT12&lt;&gt;"",AV12&gt;=AW$41,AV12&lt;&gt;"",AL12=""),AND(BN12&gt;=BX$37,BN12&lt;&gt;"",BP12&gt;=BX$41,BP12&lt;&gt;"",BM12=""),AND(BQ12&gt;=BX$37,BQ12&lt;&gt;"",BS12&gt;=BX$41,BS12&lt;&gt;"",BM12=""),AND(BU12&gt;=BX$37,BU12&lt;&gt;"",BW12&gt;=BX$41,BW12&lt;&gt;"",BM12=""),AND(CO12&gt;=CY$37,CO12&lt;&gt;"",CQ12&gt;=CY$41,CQ12&lt;&gt;"",CN12=""),AND(CR12&gt;=CY$37,CR12&lt;&gt;"",CT12&gt;=CY$41,CT12&lt;&gt;"",CN12=""),AND(CV12&gt;=CY$37,CV12&lt;&gt;"",CX12&gt;=CY$41,CX12&lt;&gt;"",CN12=""),AND(DV12&gt;=EI$37,DV12&lt;&gt;"",DX12&gt;=EI$41,DX12&lt;&gt;""),AND(DY12&gt;=EI$37,DY12&lt;&gt;"",EA12&gt;=EI$41,EA12&lt;&gt;""),AND(EC12&gt;=EI$37,EC12&lt;&gt;"",EE12&gt;=EI$41,EE12&lt;&gt;""),AND(EF12&gt;=EI$37,EF12&lt;&gt;"",EH12&gt;=EI$41,EH12&lt;&gt;""),AND(FD12&gt;=FQ$37,FD12&lt;&gt;"",FF12&gt;=FQ$41,FF12&lt;&gt;""),AND(FG12&gt;=FQ$37,FG12&lt;&gt;"",FI12&gt;=FQ$41,FI12&lt;&gt;""),AND(FK12&gt;=FQ$37,FK12&lt;&gt;"",FM12&gt;=FQ$41,FM12&lt;&gt;""),AND(FN12&gt;=FQ$37,FN12&lt;&gt;"",FP12&gt;=FQ$41,FP12&lt;&gt;""),AND(GL12&gt;=GY$37,GL12&lt;&gt;"",GN12&gt;=GY$41,GN12&lt;&gt;""),AND(GO12&gt;=GY$37,GO12&lt;&gt;"",GQ12&gt;=GY$41,GQ12&lt;&gt;""),AND(GS12&gt;=GY$37,GS12&lt;&gt;"",GU12&gt;=GY$41,GU12&lt;&gt;""),AND(GV12&gt;=GY$37,GV12&lt;&gt;"",GX12&gt;=GY$41,GX12&lt;&gt;""),AND(HT12&gt;=IG$37,HT12&lt;&gt;"",HV12&gt;=IG$41,HV12&lt;&gt;""),AND(HW12&gt;=IG$37,HW12&lt;&gt;"",HY12&gt;=IG$41,HY12&lt;&gt;""),AND(IA12&gt;=IG$37,IA12&lt;&gt;"",IC12&gt;=IG$41,IC12&lt;&gt;""),AND(ID12&gt;=IG$37,ID12&lt;&gt;"",IF12&gt;=IG$41,IF12&lt;&gt;""),AND(JB12&gt;=JO$37,JB12&lt;&gt;"",JD12&gt;=JO$41,JD12&lt;&gt;""),AND(JE12&gt;=JO$37,JE12&lt;&gt;"",JG12&gt;=JO$41,JG12&lt;&gt;""),AND(JI12&gt;=JO$37,JI12&lt;&gt;"",JK12&gt;=JO$41,JK12&lt;&gt;""),AND(JL12&gt;=JO$37,JL12&lt;&gt;"",JN12&gt;=JO$41,JN12&lt;&gt;""),AND(KJ12&gt;=KW$37,KJ12&lt;&gt;"",KL12&gt;=KW$41,KL12&lt;&gt;""),AND(KM12&gt;=KW$37,KM12&lt;&gt;"",KO12&gt;=KW$41,KO12&lt;&gt;""),AND(KQ12&gt;=KW$37,KQ12&lt;&gt;"",KS12&gt;=KW$41,KS12&lt;&gt;""),AND(KT12&gt;=KW$37,KT12&lt;&gt;"",KV12&gt;=KW$41,KV12&lt;&gt;""),AND(LR12&gt;=ME$37,LR12&lt;&gt;"",LT12&gt;=ME$41,LT12&lt;&gt;""),AND(LU12&gt;=ME$37,LU12&lt;&gt;"",LW12&gt;=ME$41,LW12&lt;&gt;""),AND(LY12&gt;=ME$37,LY12&lt;&gt;"",MA12&gt;=ME$41,MA12&lt;&gt;""),AND(MB12&gt;=ME$37,MB12&lt;&gt;"",MD12&gt;=ME$41,MD12&lt;&gt;""),AND(MZ12&gt;=NM$37,MZ12&lt;&gt;"",NB12&gt;=NM$41,NB12&lt;&gt;""),AND(NC12&gt;=NM$37,NC12&lt;&gt;"",NE12&gt;=NM$41,NE12&lt;&gt;""),AND(NG12&gt;=NM$37,NG12&lt;&gt;"",NI12&gt;=NM$41,NI12&lt;&gt;""),AND(NJ12&gt;=NM$37,NJ12&lt;&gt;"",NL12&gt;=NM$41,NL12&lt;&gt;""),AND(OH12&gt;=OU$37,OH12&lt;&gt;"",OJ12&gt;=OU$41,OJ12&lt;&gt;""),AND(OK12&gt;=OU$37,OK12&lt;&gt;"",OM12&gt;=OU$41,OM12&lt;&gt;""),AND(OO12&gt;=OU$37,OO12&lt;&gt;"",OQ12&gt;=OU$41,OQ12&lt;&gt;""),AND(OR12&gt;=OU$37,OR12&lt;&gt;"",OT12&gt;=OU$41,OT12&lt;&gt;""),AND(PP12&gt;=QC$37,PP12&lt;&gt;"",PR12&gt;=QC$41,PR12&lt;&gt;""),AND(PS12&gt;=QC$37,PS12&lt;&gt;"",PU12&gt;=QC$41,PU12&lt;&gt;""),AND(PW12&gt;=QC$37,PW12&lt;&gt;"",PY12&gt;=QC$41,PY12&lt;&gt;""),AND(PZ12&gt;=QC$37,PZ12&lt;&gt;"",QB12&gt;=QC$41,QB12&lt;&gt;""),AND(QX12&gt;=RK$37,QX12&lt;&gt;"",QZ12&gt;=RK$41,QZ12&lt;&gt;""),AND(RA12&gt;=RK$37,RA12&lt;&gt;"",RC12&gt;=RK$41,RC12&lt;&gt;""),AND(RE12&gt;=RK$37,RE12&lt;&gt;"",RG12&gt;=RK$41,RG12&lt;&gt;""),AND(RH12&gt;=RK$37,RH12&lt;&gt;"",RJ12&gt;=RK$41,RJ12&lt;&gt;""),AND(SF12&gt;=SS$37,SF12&lt;&gt;"",SH12&gt;=SS$41,SH12&lt;&gt;""),AND(SI12&gt;=SS$37,SI12&lt;&gt;"",SK12&gt;=SS$41,SK12&lt;&gt;""),AND(SM12&gt;=SS$37,SM12&lt;&gt;"",SO12&gt;=SS$41,SO12&lt;&gt;""),AND(SP12&gt;=SS$37,SP12&lt;&gt;"",SR12&gt;=SS$41,SR12&lt;&gt;"")),"Excellence",IF(I12="P","Worlds Team",IF(F12="P","National Team","")))))</f>
        <v/>
      </c>
      <c r="I12" s="3" t="str">
        <f>IF(OR(AND(AM12&gt;=AW$36,AM12&lt;&gt;"",AO12&gt;=AW$40,AO12&lt;&gt;"",AL12=""),AND(AP12&gt;=AW$36,AP12&lt;&gt;"",AR12&gt;=AW$40,AR12&lt;&gt;"",AL12=""),AND(AT12&gt;=AW$36,AT12&lt;&gt;"",AV12&gt;=AW$40,AV12&lt;&gt;"",AL12=""),AND(BN12&gt;=BX$36,BN12&lt;&gt;"",BP12&gt;=BX$40,BP12&lt;&gt;"",BM12=""),AND(BQ12&gt;=BX$36,BQ12&lt;&gt;"",BS12&gt;=BX$40,BS12&lt;&gt;"",BM12=""),AND(BU12&gt;=BX$36,BU12&lt;&gt;"",BW12&gt;=BX$40,BW12&lt;&gt;"",BM12=""),AND(CO12&gt;=CY$36,CO12&lt;&gt;"",CQ12&gt;=CY$40,CQ12&lt;&gt;"",CN12=""),AND(CR12&gt;=CY$36,CR12&lt;&gt;"",CT12&gt;=CY$40,CT12&lt;&gt;"",CN12=""),AND(CV12&gt;=CY$36,CV12&lt;&gt;"",CX12&gt;=CY$40,CX12&lt;&gt;"",CN12=""),AND(DV12&gt;=EI$36,DV12&lt;&gt;"",DX12&gt;=EI$40,DX12&lt;&gt;""),AND(DY12&gt;=EI$36,DY12&lt;&gt;"",EA12&gt;=EI$40,EA12&lt;&gt;""),AND(EC12&gt;=EI$36,EC12&lt;&gt;"",EE12&gt;=EI$40,EE12&lt;&gt;""),AND(EF12&gt;=EI$36,EF12&lt;&gt;"",EH12&gt;=EI$40,EH12&lt;&gt;""),AND(FD12&gt;=FQ$36,FD12&lt;&gt;"",FF12&gt;=FQ$40,FF12&lt;&gt;""),AND(FG12&gt;=FQ$36,FG12&lt;&gt;"",FI12&gt;=FQ$40,FI12&lt;&gt;""),AND(FK12&gt;=FQ$36,FK12&lt;&gt;"",FM12&gt;=FQ$40,FM12&lt;&gt;""),AND(FN12&gt;=FQ$36,FN12&lt;&gt;"",FP12&gt;=FQ$40,FP12&lt;&gt;""),AND(GL12&gt;=GY$36,GL12&lt;&gt;"",GN12&gt;=GY$40,GN12&lt;&gt;""),AND(GO12&gt;=GY$36,GO12&lt;&gt;"",GQ12&gt;=GY$40,GQ12&lt;&gt;""),AND(GS12&gt;=GY$36,GS12&lt;&gt;"",GU12&gt;=GY$40,GU12&lt;&gt;""),AND(GV12&gt;=GY$36,GV12&lt;&gt;"",GX12&gt;=GY$40,GX12&lt;&gt;""),AND(HT12&gt;=IG$36,HT12&lt;&gt;"",HV12&gt;=IG$40,HV12&lt;&gt;""),AND(HW12&gt;=IG$36,HW12&lt;&gt;"",HY12&gt;=IG$40,HY12&lt;&gt;""),AND(IA12&gt;=IG$36,IA12&lt;&gt;"",IC12&gt;=IG$40,IC12&lt;&gt;""),AND(ID12&gt;=IG$36,ID12&lt;&gt;"",IF12&gt;=IG$40,IF12&lt;&gt;""),AND(JB12&gt;=JO$36,JB12&lt;&gt;"",JD12&gt;=JO$40,JD12&lt;&gt;""),AND(JE12&gt;=JO$36,JE12&lt;&gt;"",JG12&gt;=JO$40,JG12&lt;&gt;""),AND(JI12&gt;=JO$36,JI12&lt;&gt;"",JK12&gt;=JO$40,JK12&lt;&gt;""),AND(JL12&gt;=JO$36,JL12&lt;&gt;"",JN12&gt;=JO$40,JN12&lt;&gt;""),AND(KJ12&gt;=KW$36,KJ12&lt;&gt;"",KL12&gt;=KW$40,KL12&lt;&gt;""),AND(KM12&gt;=KW$36,KM12&lt;&gt;"",KO12&gt;=KW$40,KO12&lt;&gt;""),AND(KQ12&gt;=KW$36,KQ12&lt;&gt;"",KS12&gt;=KW$40,KS12&lt;&gt;""),AND(KT12&gt;=KW$36,KT12&lt;&gt;"",KV12&gt;=KW$40,KV12&lt;&gt;""),AND(LR12&gt;=ME$36,LR12&lt;&gt;"",LT12&gt;=ME$40,LT12&lt;&gt;""),AND(LU12&gt;=ME$36,LU12&lt;&gt;"",LW12&gt;=ME$40,LW12&lt;&gt;""),AND(LY12&gt;=ME$36,LY12&lt;&gt;"",MA12&gt;=ME$40,MA12&lt;&gt;""),AND(MB12&gt;=ME$36,MB12&lt;&gt;"",MD12&gt;=ME$40,MD12&lt;&gt;""),AND(MZ12&gt;=NM$36,MZ12&lt;&gt;"",NB12&gt;=NM$40,NB12&lt;&gt;""),AND(NC12&gt;=NM$36,NC12&lt;&gt;"",NE12&gt;=NM$40,NE12&lt;&gt;""),AND(NG12&gt;=NM$36,NG12&lt;&gt;"",NI12&gt;=NM$40,NI12&lt;&gt;""),AND(NJ12&gt;=NM$36,NJ12&lt;&gt;"",NL12&gt;=NM$40,NL12&lt;&gt;""),AND(OH12&gt;=OU$36,OH12&lt;&gt;"",OJ12&gt;=OU$40,OJ12&lt;&gt;""),AND(OK12&gt;=OU$36,OK12&lt;&gt;"",OM12&gt;=OU$40,OM12&lt;&gt;""),AND(OO12&gt;=OU$36,OO12&lt;&gt;"",OQ12&gt;=OU$40,OQ12&lt;&gt;""),AND(OR12&gt;=OU$36,OR12&lt;&gt;"",OT12&gt;=OU$40,OT12&lt;&gt;""),AND(PP12&gt;=QC$36,PP12&lt;&gt;"",PR12&gt;=QC$40,PR12&lt;&gt;""),AND(PS12&gt;=QC$36,PS12&lt;&gt;"",PU12&gt;=QC$40,PU12&lt;&gt;""),AND(PW12&gt;=QC$36,PW12&lt;&gt;"",PY12&gt;=QC$40,PY12&lt;&gt;""),AND(PZ12&gt;=QC$36,PZ12&lt;&gt;"",QB12&gt;=QC$40,QB12&lt;&gt;""),AND(QX12&gt;=RK$36,QX12&lt;&gt;"",QZ12&gt;=RK$40,QZ12&lt;&gt;""),AND(RA12&gt;=RK$36,RA12&lt;&gt;"",RC12&gt;=RK$40,RC12&lt;&gt;""),AND(RE12&gt;=RK$36,RE12&lt;&gt;"",RG12&gt;=RK$40,RG12&lt;&gt;""),AND(RH12&gt;=RK$36,RH12&lt;&gt;"",RJ12&gt;=RK$40,RJ12&lt;&gt;""),AND(SF12&gt;=SS$36,SF12&lt;&gt;"",SH12&gt;=SS$40,SH12&lt;&gt;""),AND(SI12&gt;=SS$36,SI12&lt;&gt;"",SK12&gt;=SS$40,SK12&lt;&gt;""),AND(SM12&gt;=SS$36,SM12&lt;&gt;"",SO12&gt;=SS$40,SO12&lt;&gt;""),AND(SP12&gt;=SS$36,SP12&lt;&gt;"",SR12&gt;=SS$40,SR12&lt;&gt;"")),"P","")</f>
        <v/>
      </c>
      <c r="J12" s="8">
        <f>IF(COUNT(AO12,AR12,BP12,BS12,CQ12,CT12)&gt;0,LARGE((AO12,AR12,BP12,BS12,CQ12,CT12),1),0)</f>
        <v>48.84</v>
      </c>
      <c r="K12" s="8" t="str">
        <f>IF(J12="","",IF(OR(J12=CQ12,J12=CT12),$BY$1,IF(OR(J12=BP12,J12=BS12),$AX$1,IF(OR(J12=AO12,J12=AR12),$W$1,""))))</f>
        <v>2023 Nationals</v>
      </c>
      <c r="L12" s="8">
        <f>IF(COUNT(AO12,AR12,BP12,BS12,CQ12,CT12)&gt;1,LARGE((AO12,AR12,BP12,BS12,CQ12,CT12),2),0)</f>
        <v>46.96</v>
      </c>
      <c r="M12" s="8" t="str">
        <f>IF(L12="","",IF(OR(L12=CQ12,L12=CT12),$BY$1,IF(OR(L12=BP12,L12=BS12),$AX$1,IF(OR(L12=AO12,L12=AR12),$W$1,""))))</f>
        <v>2023 Elite Canada</v>
      </c>
      <c r="N12" s="8">
        <f>IF(COUNT(AO12,AR12,BP12,BS12,CQ12,CT12)&gt;2,MAX(AV12,BW12,CX12,LARGE((AO12,AR12,BP12,BS12,CQ12,CT12),3)),IF(MAX(AV12,BW12,CX12)&gt;0,MAX(AV12,BW12,CX12),0))</f>
        <v>49.349999999999994</v>
      </c>
      <c r="O12" s="8" t="str">
        <f>IF(N12="","",IF(OR(N12=CQ12,N12=CT12,N12=CX12),$BY$1,IF(OR(N12=BP12,N12=BS12,N12=BW12),$AX$1,IF(OR(N12=AO12,N12=AR12,N12=AV12),$W$1,""))))</f>
        <v>2023 Nationals</v>
      </c>
      <c r="P12" s="8">
        <f>IF(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&gt;0,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,0)</f>
        <v>13.6</v>
      </c>
      <c r="Q12" s="8" t="str">
        <f>IF(P12=0,"",IF(OR(P12=CO12,P12=CR12,P12=CV12),$BY$1,IF(OR(P12=BN12,P12=BQ12,P12=BU12),$AX$1,IF(OR(P12=AM12,P12=AP12,P12=AT12),$W$1,IF(OR(P12=SF12,P12=SI12,P12=SM12,P12=SP12),$RL$1,IF(OR(P12=QX12,P12=RA12,P12=RE12,P12=RH12),$QD$1,IF(OR(P12=PP12,P12=PS12,P12=PW12,P12=PZ12),$OV$1,IF(OR(P12=OH12,P12=OK12,P12=OO12,P12=OR12),$NN$1,IF(OR(P12=MZ12,P12=NC12,P12=NG12,P12=NJ12),$MF$1,IF(OR(P12=LR12,P12=LU12,P12=LY12,P12=MB12),$KX$1,IF(OR(P12=KJ12,P12=KM12,P12=KQ12,P12=KT12),$JP$1,IF(OR(P12=JB12,P12=JE12,P12=JI12,P12=JL12),$IH$1,IF(OR(P12=HT12,P12=HW12,P12=IA12,P12=ID12),$GZ$1,IF(OR(P12=GL12,P12=GO12,P12=GS12,P12=GV12),$FR$1,IF(OR(P12=FD12,P12=FG12,P12=FK12,P12=FN12),$EJ$1,IF(OR(P12=DV12,P12=DY12,P12=EC12,P12=EF12),$DB$1,""))))))))))))))))</f>
        <v>2023 Nationals</v>
      </c>
      <c r="R12" s="8">
        <f>IF(MAX(IF(AM12&gt;=$AW$35,AN12,0),IF(AP12&gt;=$AW$35,AQ12,0),IF(AT12&gt;=$AW$35,AU12,0),IF(BN12&gt;=$BX$35,BO12,0),IF(BQ12&gt;=$BX$35,BR12,0),IF(BU12&gt;=$BX$35,BV12,0),IF(CO12&gt;=$CY$35,CP12,0),IF(CR12&gt;=$CY$35,CS12,0),IF(CV12&gt;=$CY$35,CW12,0),IF(DV12&gt;=$EI$35,DW12,0),IF(DY12&gt;=$EI$35,DZ12,0),IF(EC12&gt;=$EI$35,ED12,0),IF(EF12&gt;=$EI$35,EG12,0),IF(FD12&gt;=$FQ$35,FE12,0),IF(FG12&gt;=$FQ$35,FH12,0),IF(FK12&gt;=$FQ$35,FL12,0),IF(FN12&gt;=$FQ$35,FO12,0),IF(GL12&gt;=$GY$35,GM12,0),IF(GO12&gt;=$GY$35,GP12,0),IF(GS12&gt;=$GY$35,GT12,0),IF(GV12&gt;=$GY$35,GW12,0),IF(HT12&gt;=$IG$35,HU12,0),IF(HW12&gt;=$IG$35,HX12,0),IF(IA12&gt;=$IG$35,IB12,0),IF(ID12&gt;=$IG$35,IE12,0),IF(JB12&gt;=$JO$35,JC12,0),IF(JE12&gt;=$JO$35,JF12,0),IF(JI12&gt;=$JO$35,JJ12,0),IF(JL12&gt;=$JO$35,JM12,0),IF(KJ12&gt;=$KW$35,KK12,0),IF(KM12&gt;=$KW$35,KN12,0),IF(KQ12&gt;=$KW$35,KR12,0),IF(KT12&gt;=$KW$35,KU12,0),IF(LR12&gt;=$ME$35,LS12,0),IF(LU12&gt;=$ME$35,LV12,0),IF(LY12&gt;=$ME$35,LZ12,0),IF(MB12&gt;=$ME$35,MC12,0),IF(MZ12&gt;=$NM$35,NA12,0),IF(NC12&gt;=$NM$35,ND12,0),IF(NG12&gt;=$NM$35,NH12,0),IF(NJ12&gt;=$NM$35,NK12,0),IF(OH12&gt;=$OU$35,OI12,0),IF(OK12&gt;=$OU$35,OL12,0),IF(OO12&gt;=$OU$35,OP12,0),IF(OR12&gt;=$OU$35,OS12,0),IF(PP12&gt;=$QC$35,PQ12,0),IF(PS12&gt;=$QC$35,PT12,0),IF(PW12&gt;=$QC$35,PX12,0),IF(PZ12&gt;=$QC$35,QA12,0),IF(QX12&gt;=$RK$35,QY12,0),IF(RA12&gt;=$RK$35,RB12,0),IF(RE12&gt;=$RK$35,RF12,0),IF(RH12&gt;=$RK$35,RI12,0),IF(SF12&gt;=$SS$35,SG12,0),IF(SI12&gt;=$SS$35,SJ12,0),IF(SM12&gt;=$SS$35,SN12,0),IF(SP12&gt;=$SS$35,SQ12,0))&gt;0,MAX(IF(AM12&gt;=$AW$35,AN12,0),IF(AP12&gt;=$AW$35,AQ12,0),IF(AT12&gt;=$AW$35,AU12,0),IF(BN12&gt;=$BX$35,BO12,0),IF(BQ12&gt;=$BX$35,BR12,0),IF(BU12&gt;=$BX$35,BV12,0),IF(CO12&gt;=$CY$35,CP12,0),IF(CR12&gt;=$CY$35,CS12,0),IF(CV12&gt;=$CY$35,CW12,0),IF(DV12&gt;=$EI$35,DW12,0),IF(DY12&gt;=$EI$35,DZ12,0),IF(EC12&gt;=$EI$35,ED12,0),IF(EF12&gt;=$EI$35,EG12,0),IF(FD12&gt;=$FQ$35,FE12,0),IF(FG12&gt;=$FQ$35,FH12,0),IF(FK12&gt;=$FQ$35,FL12,0),IF(FN12&gt;=$FQ$35,FO12,0),IF(GL12&gt;=$GY$35,GM12,0),IF(GO12&gt;=$GY$35,GP12,0),IF(GS12&gt;=$GY$35,GT12,0),IF(GV12&gt;=$GY$35,GW12,0),IF(HT12&gt;=$IG$35,HU12,0),IF(HW12&gt;=$IG$35,HX12,0),IF(IA12&gt;=$IG$35,IB12,0),IF(ID12&gt;=$IG$35,IE12,0),IF(JB12&gt;=$JO$35,JC12,0),IF(JE12&gt;=$JO$35,JF12,0),IF(JI12&gt;=$JO$35,JJ12,0),IF(JL12&gt;=$JO$35,JM12,0),IF(KJ12&gt;=$KW$35,KK12,0),IF(KM12&gt;=$KW$35,KN12,0),IF(KQ12&gt;=$KW$35,KR12,0),IF(KT12&gt;=$KW$35,KU12,0),IF(LR12&gt;=$ME$35,LS12,0),IF(LU12&gt;=$ME$35,LV12,0),IF(LY12&gt;=$ME$35,LZ12,0),IF(MB12&gt;=$ME$35,MC12,0),IF(MZ12&gt;=$NM$35,NA12,0),IF(NC12&gt;=$NM$35,ND12,0),IF(NG12&gt;=$NM$35,NH12,0),IF(NJ12&gt;=$NM$35,NK12,0),IF(OH12&gt;=$OU$35,OI12,0),IF(OK12&gt;=$OU$35,OL12,0),IF(OO12&gt;=$OU$35,OP12,0),IF(OR12&gt;=$OU$35,OS12,0),IF(PP12&gt;=$QC$35,PQ12,0),IF(PS12&gt;=$QC$35,PT12,0),IF(PW12&gt;=$QC$35,PX12,0),IF(PZ12&gt;=$QC$35,QA12,0),IF(QX12&gt;=$RK$35,QY12,0),IF(RA12&gt;=$RK$35,RB12,0),IF(RE12&gt;=$RK$35,RF12,0),IF(RH12&gt;=$RK$35,RI12,0),IF(SF12&gt;=$SS$35,SG12,0),IF(SI12&gt;=$SS$35,SJ12,0),IF(SM12&gt;=$SS$35,SN12,0),IF(SP12&gt;=$SS$35,SQ12,0)),0)</f>
        <v>13.74</v>
      </c>
      <c r="S12" s="8" t="str">
        <f>IF(R12=0,"",IF(OR(R12=CP12,R12=CS12,R12=CW12),$BY$1,IF(OR(R12=BO12,R12=BR12,R12=BV12),$AX$1,IF(OR(R12=AN12,R12=AQ12,R12=AU12),$W$1,IF(OR(R12=SG12,R12=SJ12,R12=SN12,R12=SQ12),$RL$1,IF(OR(R12=QY12,R12=RB12,R12=RF12,R12=RI12),$QD$1,IF(OR(R12=PQ12,R12=PT12,R12=PX12,R12=QA12),$OV$1,IF(OR(R12=OI12,R12=OL12,R12=OP12,R12=OS12),$NN$1,IF(OR(R12=NA12,R12=ND12,R12=NH12,R12=NK12),$MF$1,IF(OR(R12=LS12,R12=LV12,R12=LZ12,R12=MC12),$KX$1,IF(OR(R12=KK12,R12=KN12,R12=KR12,R12=KU12),$JP$1,IF(OR(R12=JC12,R12=JF12,R12=JJ12,R12=JM12),$IH$1,IF(OR(R12=HU12,R12=HX12,R12=IB12,R12=IE12),$GZ$1,IF(OR(R12=GM12,R12=GP12,R12=GT12,R12=GW12),$FR$1,IF(OR(R12=FE12,R12=FH12,R12=FL12,R12=FO12),$EJ$1,IF(OR(R12=DW12,R12=DZ12,R12=ED12,R12=EG12),$DB$1,""))))))))))))))))</f>
        <v>2023 Nationals</v>
      </c>
      <c r="T12" s="8" t="str">
        <f>IF(MAX(CZ12,DA12)&gt;0,MAX(CZ12,DA12),"")</f>
        <v/>
      </c>
      <c r="U12" s="11" t="str">
        <f>IF(T12="","",IF(T12=CZ12,"("&amp;CZ$2&amp;")",IF(T12=DA12,"("&amp;DA$2&amp;")")))</f>
        <v/>
      </c>
      <c r="V12" s="8" t="str">
        <f>IF(T12="","",IF(T12=CZ12,IF(T12+IF(N12="",0,N12)=SK12,$RL$1,IF(T12+IF(N12="",0,N12)=RC12,$QD$1,IF(T12+IF(N12="",0,N12)=PU12,$OV$1,IF(T12+IF(N12="",0,N12)=OM12,$NN$1,IF(T12+IF(N12="",0,N12)=NE12,$MF$1,IF(T12+IF(N12="",0,N12)=LW12,$KX$1,IF(T12+IF(N12="",0,N12)=KO12,$JP$1,IF(T12+IF(N12="",0,N12)=JG12,$IH$1,IF(T12+IF(N12="",0,N12)=HY12,$GZ$1,IF(T12+IF(N12="",0,N12)=GQ12,$FR$1,IF(T12+IF(N12="",0,N12)=FI12,$EJ$1,IF(T12+IF(N12="",0,N12)=EA12,$DB$1,IF(T12+IF(N12="",0,N12)=SH12,$RL$1,IF(T12+IF(N12="",0,N12)=QZ12,$QD$1,IF(T12+IF(N12="",0,N12)=PR12,$OV$1,IF(T12+IF(N12="",0,N12)=OJ12,$NN$1,IF(T12+IF(N12="",0,N12)=NB12,$MF$1,IF(T12+IF(N12="",0,N12)=LT12,$KX$1,IF(T12+IF(N12="",0,N12)=KL12,$JP$1,IF(T12+IF(N12="",0,N12)=JD12,$IH$1,IF(T12+IF(N12="",0,N12)=HV12,$GZ$1,IF(T12+IF(N12="",0,N12)=GN12,$FR$1,IF(T12+IF(N12="",0,N12)=FF12,$EJ$1,IF(T12+IF(N12="",0,N12)=DX12,$DB$1,IF(T12+IF(L12="",0,L12)=SK12,$RL$1,IF(T12+IF(L12="",0,L12)=RC12,$QD$1,IF(T12+IF(L12="",0,L12)=PU12,$OV$1,IF(T12+IF(L12="",0,L12)=OM12,$NN$1,IF(T12+IF(L12="",0,L12)=NE12,$MF$1,IF(T12+IF(L12="",0,L12)=LW12,$KX$1,IF(T12+IF(L12="",0,L12)=KO12,$JP$1,IF(T12+IF(L12="",0,L12)=JG12,$IH$1,IF(T12+IF(L12="",0,L12)=HY12,$GZ$1,IF(T12+IF(L12="",0,L12)=GQ12,$FR$1,IF(T12+IF(L12="",0,L12)=FI12,$EJ$1,IF(T12+IF(L12="",0,L12)=EA12,$DB$1,IF(T12+IF(L12="",0,L12)=SH12,$RL$1,IF(T12+IF(L12="",0,L12)=QZ12,$QD$1,IF(T12+IF(L12="",0,L12)=PR12,$OV$1,IF(T12+IF(L12="",0,L12)=OJ12,$NN$1,IF(T12+IF(L12="",0,L12)=NB12,$MF$1,IF(T12+IF(L12="",0,L12)=LT12,$KX$1,IF(T12+IF(L12="",0,L12)=KL12,$JP$1,IF(T12+IF(L12="",0,L12)=JD12,$IH$1,IF(T12+IF(L12="",0,L12)=HV12,$GZ$1,IF(T12+IF(L12="",0,L12)=GN12,$FR$1,IF(T12+IF(L12="",0,L12)=FF12,$EJ$1,IF(T12+IF(L12="",0,L12)=DX12,$DB$1)))))))))))))))))))))))))))))))))))))))))))))))),IF(T12=DA12,IF(T12+IF(N12="",0,N12)=SR12,$RL$1,IF(T12+IF(N12="",0,N12)=RJ12,$QD$1,IF(T12+IF(N12="",0,N12)=QB12,$OV$1,IF(T12+IF(N12="",0,N12)=OT12,$NN$1,IF(T12+IF(N12="",0,N12)=NL12,$MF$1,IF(T12+IF(N12="",0,N12)=MD12,$KX$1,IF(T12+IF(N12="",0,N12)=KV12,$JP$1,IF(T12+IF(N12="",0,N12)=JN12,$IH$1,IF(T12+IF(N12="",0,N12)=IF12,$GZ$1,IF(T12+IF(N12="",0,N12)=GX12,$FR$1,IF(T12+IF(N12="",0,N12)=FP12,$EJ$1,IF(T12+IF(N12="",0,N12)=EH12,$DB$1,IF(T12+IF(N12="",0,N12)=SO12,$RL$1,IF(T12+IF(N12="",0,N12)=RG12,$QD$1,IF(T12+IF(N12="",0,N12)=PY12,$OV$1,IF(T12+IF(N12="",0,N12)=OQ12,$NN$1,IF(T12+IF(N12="",0,N12)=NI12,$MF$1,IF(T12+IF(N12="",0,N12)=MA12,$KX$1,IF(T12+IF(N12="",0,N12)=KS12,$JP$1,IF(T12+IF(N12="",0,N12)=JK12,$IH$1,IF(T12+IF(N12="",0,N12)=IC12,$GZ$1,IF(T12+IF(N12="",0,N12)=GU12,$FR$1,IF(T12+IF(N12="",0,N12)=FM12,$EJ$1,IF(T12+IF(N12="",0,N12)=EE12,$DB$1)))))))))))))))))))))))))))</f>
        <v/>
      </c>
      <c r="W12" s="22">
        <v>1.2</v>
      </c>
      <c r="X12" s="22">
        <v>0.9</v>
      </c>
      <c r="Y12" s="22">
        <v>1.7</v>
      </c>
      <c r="Z12" s="22">
        <v>1.58</v>
      </c>
      <c r="AA12" s="22">
        <v>0</v>
      </c>
      <c r="AB12" s="22"/>
      <c r="AC12" s="22"/>
      <c r="AD12" s="22"/>
      <c r="AE12" s="22"/>
      <c r="AF12" s="22"/>
      <c r="AG12" s="22">
        <v>0</v>
      </c>
      <c r="AH12" s="22">
        <v>0</v>
      </c>
      <c r="AI12" s="22">
        <v>0</v>
      </c>
      <c r="AJ12" s="22">
        <v>0</v>
      </c>
      <c r="AK12" s="22">
        <v>0</v>
      </c>
      <c r="AL12" s="27"/>
      <c r="AM12" s="38">
        <f>IF(Y12&gt;0,Y12,"")</f>
        <v>1.7</v>
      </c>
      <c r="AN12" s="38">
        <f>IF(Z12&gt;0,Z12,"")</f>
        <v>1.58</v>
      </c>
      <c r="AO12" s="40">
        <f>IF(SUM(W12:Z12)-AA12&gt;0,SUM(W12:Z12)-AA12,"")</f>
        <v>5.38</v>
      </c>
      <c r="AP12" s="40" t="str">
        <f>IF(AD12&gt;0,AD12,"")</f>
        <v/>
      </c>
      <c r="AQ12" s="40" t="str">
        <f>IF(AE12&gt;0,AE12,"")</f>
        <v/>
      </c>
      <c r="AR12" s="40" t="str">
        <f>IF(SUM(AB12:AE12)-AF12&gt;0,SUM(AB12:AE12)-AF12,"")</f>
        <v/>
      </c>
      <c r="AS12" s="40">
        <f>IF(AO12="","",MAX(AO12,AR12))</f>
        <v>5.38</v>
      </c>
      <c r="AT12" s="40" t="str">
        <f>IF(AI12&gt;0,AI12,"")</f>
        <v/>
      </c>
      <c r="AU12" s="40" t="str">
        <f>IF(AJ12&gt;0,AJ12,"")</f>
        <v/>
      </c>
      <c r="AV12" s="40" t="str">
        <f>IF(SUM(AG12:AJ12)-AK12&gt;0,SUM(AG12:AJ12)-AK12,"")</f>
        <v/>
      </c>
      <c r="AW12" s="40">
        <f>IF(SUM(AS12,AV12)&gt;0,SUM(AS12,AV12),"")</f>
        <v>5.38</v>
      </c>
      <c r="AX12" s="26">
        <v>8.8000000000000007</v>
      </c>
      <c r="AY12" s="26">
        <v>7.1</v>
      </c>
      <c r="AZ12" s="26">
        <v>8.6999999999999993</v>
      </c>
      <c r="BA12" s="26">
        <v>11.16</v>
      </c>
      <c r="BB12" s="26">
        <v>0</v>
      </c>
      <c r="BC12" s="26">
        <v>11.6</v>
      </c>
      <c r="BD12" s="26">
        <v>8.9</v>
      </c>
      <c r="BE12" s="26">
        <v>12.2</v>
      </c>
      <c r="BF12" s="26">
        <v>14.26</v>
      </c>
      <c r="BG12" s="26">
        <v>0</v>
      </c>
      <c r="BH12" s="26"/>
      <c r="BI12" s="26"/>
      <c r="BJ12" s="26"/>
      <c r="BK12" s="26"/>
      <c r="BL12" s="26"/>
      <c r="BM12" s="28"/>
      <c r="BN12" s="39">
        <f>IF(AZ12&gt;0,AZ12,"")</f>
        <v>8.6999999999999993</v>
      </c>
      <c r="BO12" s="39">
        <f>IF(BA12&gt;0,BA12,"")</f>
        <v>11.16</v>
      </c>
      <c r="BP12" s="11">
        <f>IF(SUM(AX12:BA12)-BB12&gt;0,SUM(AX12:BA12)-BB12,"")</f>
        <v>35.760000000000005</v>
      </c>
      <c r="BQ12" s="11">
        <f>IF(BE12&gt;0,BE12,"")</f>
        <v>12.2</v>
      </c>
      <c r="BR12" s="11">
        <f>IF(BF12&gt;0,BF12,"")</f>
        <v>14.26</v>
      </c>
      <c r="BS12" s="11">
        <f>IF(SUM(BC12:BF12)-BG12&gt;0,SUM(BC12:BF12)-BG12,"")</f>
        <v>46.96</v>
      </c>
      <c r="BT12" s="11">
        <f>IF(BP12="","",MAX(BP12,BS12))</f>
        <v>46.96</v>
      </c>
      <c r="BU12" s="11" t="str">
        <f>IF(BJ12&gt;0,BJ12,"")</f>
        <v/>
      </c>
      <c r="BV12" s="11" t="str">
        <f>IF(BK12&gt;0,BK12,"")</f>
        <v/>
      </c>
      <c r="BW12" s="11" t="str">
        <f>IF(SUM(BH12:BK12)-BL12&gt;0,SUM(BH12:BK12)-BL12,"")</f>
        <v/>
      </c>
      <c r="BX12" s="11">
        <f>IF(SUM(BT12,BW12)&gt;0,SUM(BT12,BW12),"")</f>
        <v>46.96</v>
      </c>
      <c r="BY12" s="22">
        <v>1.4</v>
      </c>
      <c r="BZ12" s="22">
        <v>1</v>
      </c>
      <c r="CA12" s="22">
        <v>13.6</v>
      </c>
      <c r="CB12" s="22">
        <v>1.54</v>
      </c>
      <c r="CC12" s="22">
        <v>0</v>
      </c>
      <c r="CD12" s="22">
        <v>13</v>
      </c>
      <c r="CE12" s="22">
        <v>8.5</v>
      </c>
      <c r="CF12" s="22">
        <v>13.6</v>
      </c>
      <c r="CG12" s="22">
        <v>13.74</v>
      </c>
      <c r="CH12" s="22">
        <v>0</v>
      </c>
      <c r="CI12" s="22">
        <v>14.1</v>
      </c>
      <c r="CJ12" s="22">
        <v>8.9</v>
      </c>
      <c r="CK12" s="22">
        <v>12.3</v>
      </c>
      <c r="CL12" s="22">
        <v>14.05</v>
      </c>
      <c r="CM12" s="22">
        <v>0</v>
      </c>
      <c r="CN12" s="27"/>
      <c r="CO12" s="38">
        <f>IF(CA12&gt;0,CA12,"")</f>
        <v>13.6</v>
      </c>
      <c r="CP12" s="38">
        <f>IF(CB12&gt;0,CB12,"")</f>
        <v>1.54</v>
      </c>
      <c r="CQ12" s="40">
        <f>IF(SUM(BY12:CB12)-CC12&gt;0,SUM(BY12:CB12)-CC12,"")</f>
        <v>17.54</v>
      </c>
      <c r="CR12" s="40">
        <f>IF(CF12&gt;0,CF12,"")</f>
        <v>13.6</v>
      </c>
      <c r="CS12" s="40">
        <f>IF(CG12&gt;0,CG12,"")</f>
        <v>13.74</v>
      </c>
      <c r="CT12" s="40">
        <f>IF(SUM(CD12:CG12)-CH12&gt;0,SUM(CD12:CG12)-CH12,"")</f>
        <v>48.84</v>
      </c>
      <c r="CU12" s="40">
        <f>IF(CQ12="","",MAX(CQ12,CT12))</f>
        <v>48.84</v>
      </c>
      <c r="CV12" s="40">
        <f>IF(CK12&gt;0,CK12,"")</f>
        <v>12.3</v>
      </c>
      <c r="CW12" s="40">
        <f>IF(CL12&gt;0,CL12,"")</f>
        <v>14.05</v>
      </c>
      <c r="CX12" s="40">
        <f>IF(SUM(CI12:CL12)-CM12&gt;0,SUM(CI12:CL12)-CM12,"")</f>
        <v>49.349999999999994</v>
      </c>
      <c r="CY12" s="40">
        <f>IF(SUM(CU12,CX12)&gt;0,SUM(CU12,CX12),"")</f>
        <v>98.19</v>
      </c>
      <c r="CZ12" s="50" t="str">
        <f>IF(MAX(DX12,EA12,FF12,FI12,GN12,GQ12,HV12,HY12,JD12,JG12,KL12,KO12,LT12,LW12,NB12,NE12,OJ12,OM12,PR12,PU12,QZ12,RC12,SH12,SK12)-MIN(IF(L12="",0,L12),IF(N12="",0,N12))&gt;0.001,MAX(DX12,EA12,FF12,FI12,GN12,GQ12,HV12,HY12,JD12,JG12,KL12,KO12,LT12,LW12,NB12,NE12,OJ12,OM12,PR12,PU12,QZ12,RC12,SH12,SK12)-MIN(IF(L12="",0,L12),IF(N12="",0,N12)),"")</f>
        <v/>
      </c>
      <c r="DA12" s="50" t="str">
        <f>IF(MAX(EE12,EH12,FM12,FP12,GU12,GX12,IC12,IF12,JK12,JN12,KS12,KV12,MA12,MD12,NI12,NL12,OQ12,OT12,PY12,QB12,RG12,RJ12,SO12,SR12)-IF(N12="",0,N12)&gt;0.001,MAX(EE12,EH12,FM12,FP12,GU12,GX12,IC12,IF12,JK12,JN12,KS12,KV12,MA12,MD12,NI12,NL12,OQ12,OT12,PY12,QB12,RG12,RJ12,SO12,SR12)-IF(N12="",0,N12),"")</f>
        <v/>
      </c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40" t="str">
        <f>IF(DD12&gt;0,DD12,"")</f>
        <v/>
      </c>
      <c r="DW12" s="40" t="str">
        <f>IF(DE12&gt;0,DE12,"")</f>
        <v/>
      </c>
      <c r="DX12" s="40" t="str">
        <f>IF(SUM(DB12:DE12)-DF12&gt;0,SUM(DB12:DE12)-DF12,"")</f>
        <v/>
      </c>
      <c r="DY12" s="40" t="str">
        <f>IF(DI12&gt;0,DI12,"")</f>
        <v/>
      </c>
      <c r="DZ12" s="40" t="str">
        <f>IF(DJ12&gt;0,DJ12,"")</f>
        <v/>
      </c>
      <c r="EA12" s="40" t="str">
        <f>IF(SUM(DG12:DJ12)-DK12&gt;0,SUM(DG12:DJ12)-DK12,"")</f>
        <v/>
      </c>
      <c r="EB12" s="40" t="str">
        <f>IF(MAX(DX12,EA12)&gt;0,MAX(DX12,EA12),"")</f>
        <v/>
      </c>
      <c r="EC12" s="40" t="str">
        <f>IF(DN12&gt;0,DN12,"")</f>
        <v/>
      </c>
      <c r="ED12" s="40" t="str">
        <f>IF(DO12&gt;0,DO12,"")</f>
        <v/>
      </c>
      <c r="EE12" s="40" t="str">
        <f>IF(SUM(DL12:DO12)-DP12&gt;0,SUM(DL12:DO12)-DP12,"")</f>
        <v/>
      </c>
      <c r="EF12" s="40" t="str">
        <f>IF(DS12&gt;0,DS12,"")</f>
        <v/>
      </c>
      <c r="EG12" s="40" t="str">
        <f>IF(DT12&gt;0,DT12,"")</f>
        <v/>
      </c>
      <c r="EH12" s="40" t="str">
        <f>IF(SUM(DQ12:DT12)-DU12&gt;0,SUM(DQ12:DT12)-DU12,"")</f>
        <v/>
      </c>
      <c r="EI12" s="40" t="str">
        <f>IF(SUM(EB12,EH12)&gt;0,SUM(EB12,EH12),"")</f>
        <v/>
      </c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1" t="str">
        <f>IF(EL12&gt;0,EL12,"")</f>
        <v/>
      </c>
      <c r="FE12" s="11" t="str">
        <f>IF(EM12&gt;0,EM12,"")</f>
        <v/>
      </c>
      <c r="FF12" s="11" t="str">
        <f>IF(SUM(EJ12:EM12)-EN12&gt;0,SUM(EJ12:EM12)-EN12,"")</f>
        <v/>
      </c>
      <c r="FG12" s="11" t="str">
        <f>IF(EQ12&gt;0,EQ12,"")</f>
        <v/>
      </c>
      <c r="FH12" s="11" t="str">
        <f>IF(ER12&gt;0,ER12,"")</f>
        <v/>
      </c>
      <c r="FI12" s="11" t="str">
        <f>IF(SUM(EO12:ER12)-ES12&gt;0,SUM(EO12:ER12)-ES12,"")</f>
        <v/>
      </c>
      <c r="FJ12" s="11" t="str">
        <f>IF(MAX(FF12,FI12)&gt;0,MAX(FF12,FI12),"")</f>
        <v/>
      </c>
      <c r="FK12" s="11" t="str">
        <f>IF(EV12&gt;0,EV12,"")</f>
        <v/>
      </c>
      <c r="FL12" s="11" t="str">
        <f>IF(EW12&gt;0,EW12,"")</f>
        <v/>
      </c>
      <c r="FM12" s="11" t="str">
        <f>IF(SUM(ET12:EW12)-EX12&gt;0,SUM(ET12:EW12)-EX12,"")</f>
        <v/>
      </c>
      <c r="FN12" s="11" t="str">
        <f>IF(FA12&gt;0,FA12,"")</f>
        <v/>
      </c>
      <c r="FO12" s="11" t="str">
        <f>IF(FB12&gt;0,FB12,"")</f>
        <v/>
      </c>
      <c r="FP12" s="11" t="str">
        <f>IF(SUM(EY12:FB12)-FC12&gt;0,SUM(EY12:FB12)-FC12,"")</f>
        <v/>
      </c>
      <c r="FQ12" s="11" t="str">
        <f>IF(SUM(FJ12,FP12)&gt;0,SUM(FJ12,FP12),"")</f>
        <v/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40" t="str">
        <f>IF(FT12&gt;0,FT12,"")</f>
        <v/>
      </c>
      <c r="GM12" s="40" t="str">
        <f>IF(FU12&gt;0,FU12,"")</f>
        <v/>
      </c>
      <c r="GN12" s="40" t="str">
        <f>IF(SUM(FR12:FU12)-FV12&gt;0,SUM(FR12:FU12)-FV12,"")</f>
        <v/>
      </c>
      <c r="GO12" s="40" t="str">
        <f>IF(FY12&gt;0,FY12,"")</f>
        <v/>
      </c>
      <c r="GP12" s="40" t="str">
        <f>IF(FZ12&gt;0,FZ12,"")</f>
        <v/>
      </c>
      <c r="GQ12" s="40" t="str">
        <f>IF(SUM(FW12:FZ12)-GA12&gt;0,SUM(FW12:FZ12)-GA12,"")</f>
        <v/>
      </c>
      <c r="GR12" s="40" t="str">
        <f>IF(MAX(GN12,GQ12)&gt;0,MAX(GN12,GQ12),"")</f>
        <v/>
      </c>
      <c r="GS12" s="40" t="str">
        <f>IF(GD12&gt;0,GD12,"")</f>
        <v/>
      </c>
      <c r="GT12" s="40" t="str">
        <f>IF(GE12&gt;0,GE12,"")</f>
        <v/>
      </c>
      <c r="GU12" s="40" t="str">
        <f>IF(SUM(GB12:GE12)-GF12&gt;0,SUM(GB12:GE12)-GF12,"")</f>
        <v/>
      </c>
      <c r="GV12" s="40" t="str">
        <f>IF(GI12&gt;0,GI12,"")</f>
        <v/>
      </c>
      <c r="GW12" s="40" t="str">
        <f>IF(GJ12&gt;0,GJ12,"")</f>
        <v/>
      </c>
      <c r="GX12" s="40" t="str">
        <f>IF(SUM(GG12:GJ12)-GK12&gt;0,SUM(GG12:GJ12)-GK12,"")</f>
        <v/>
      </c>
      <c r="GY12" s="40" t="str">
        <f>IF(SUM(GR12,GX12)&gt;0,SUM(GR12,GX12),"")</f>
        <v/>
      </c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1" t="str">
        <f>IF(HB12&gt;0,HB12,"")</f>
        <v/>
      </c>
      <c r="HU12" s="11" t="str">
        <f>IF(HC12&gt;0,HC12,"")</f>
        <v/>
      </c>
      <c r="HV12" s="11" t="str">
        <f>IF(SUM(GZ12:HC12)-HD12&gt;0,SUM(GZ12:HC12)-HD12,"")</f>
        <v/>
      </c>
      <c r="HW12" s="11" t="str">
        <f>IF(HG12&gt;0,HG12,"")</f>
        <v/>
      </c>
      <c r="HX12" s="11" t="str">
        <f>IF(HH12&gt;0,HH12,"")</f>
        <v/>
      </c>
      <c r="HY12" s="11" t="str">
        <f>IF(SUM(HE12:HH12)-HI12&gt;0,SUM(HE12:HH12)-HI12,"")</f>
        <v/>
      </c>
      <c r="HZ12" s="11" t="str">
        <f>IF(MAX(HV12,HY12)&gt;0,MAX(HV12,HY12),"")</f>
        <v/>
      </c>
      <c r="IA12" s="11" t="str">
        <f>IF(HL12&gt;0,HL12,"")</f>
        <v/>
      </c>
      <c r="IB12" s="11" t="str">
        <f>IF(HM12&gt;0,HM12,"")</f>
        <v/>
      </c>
      <c r="IC12" s="11" t="str">
        <f>IF(SUM(HJ12:HM12)-HN12&gt;0,SUM(HJ12:HM12)-HN12,"")</f>
        <v/>
      </c>
      <c r="ID12" s="11" t="str">
        <f>IF(HQ12&gt;0,HQ12,"")</f>
        <v/>
      </c>
      <c r="IE12" s="11" t="str">
        <f>IF(HR12&gt;0,HR12,"")</f>
        <v/>
      </c>
      <c r="IF12" s="11" t="str">
        <f>IF(SUM(HO12:HR12)-HS12&gt;0,SUM(HO12:HR12)-HS12,"")</f>
        <v/>
      </c>
      <c r="IG12" s="11" t="str">
        <f>IF(SUM(HZ12,IF12)&gt;0,SUM(HZ12,IF12),"")</f>
        <v/>
      </c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40" t="str">
        <f>IF(IJ12&gt;0,IJ12,"")</f>
        <v/>
      </c>
      <c r="JC12" s="40" t="str">
        <f>IF(IK12&gt;0,IK12,"")</f>
        <v/>
      </c>
      <c r="JD12" s="40" t="str">
        <f>IF(SUM(IH12:IK12)-IL12&gt;0,SUM(IH12:IK12)-IL12,"")</f>
        <v/>
      </c>
      <c r="JE12" s="40" t="str">
        <f>IF(IO12&gt;0,IO12,"")</f>
        <v/>
      </c>
      <c r="JF12" s="40" t="str">
        <f>IF(IP12&gt;0,IP12,"")</f>
        <v/>
      </c>
      <c r="JG12" s="40" t="str">
        <f>IF(SUM(IM12:IP12)-IQ12&gt;0,SUM(IM12:IP12)-IQ12,"")</f>
        <v/>
      </c>
      <c r="JH12" s="40" t="str">
        <f>IF(MAX(JD12,JG12)&gt;0,MAX(JD12,JG12),"")</f>
        <v/>
      </c>
      <c r="JI12" s="40" t="str">
        <f>IF(IT12&gt;0,IT12,"")</f>
        <v/>
      </c>
      <c r="JJ12" s="40" t="str">
        <f>IF(IU12&gt;0,IU12,"")</f>
        <v/>
      </c>
      <c r="JK12" s="40" t="str">
        <f>IF(SUM(IR12:IU12)-IV12&gt;0,SUM(IR12:IU12)-IV12,"")</f>
        <v/>
      </c>
      <c r="JL12" s="40" t="str">
        <f>IF(IY12&gt;0,IY12,"")</f>
        <v/>
      </c>
      <c r="JM12" s="40" t="str">
        <f>IF(IZ12&gt;0,IZ12,"")</f>
        <v/>
      </c>
      <c r="JN12" s="40" t="str">
        <f>IF(SUM(IW12:IZ12)-JA12&gt;0,SUM(IW12:IZ12)-JA12,"")</f>
        <v/>
      </c>
      <c r="JO12" s="40" t="str">
        <f>IF(SUM(JH12,JN12)&gt;0,SUM(JH12,JN12),"")</f>
        <v/>
      </c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1" t="str">
        <f>IF(JR12&gt;0,JR12,"")</f>
        <v/>
      </c>
      <c r="KK12" s="11" t="str">
        <f>IF(JS12&gt;0,JS12,"")</f>
        <v/>
      </c>
      <c r="KL12" s="11" t="str">
        <f>IF(SUM(JP12:JS12)-JT12&gt;0,SUM(JP12:JS12)-JT12,"")</f>
        <v/>
      </c>
      <c r="KM12" s="11" t="str">
        <f>IF(JW12&gt;0,JW12,"")</f>
        <v/>
      </c>
      <c r="KN12" s="11" t="str">
        <f>IF(JX12&gt;0,JX12,"")</f>
        <v/>
      </c>
      <c r="KO12" s="11" t="str">
        <f>IF(SUM(JU12:JX12)-JY12&gt;0,SUM(JU12:JX12)-JY12,"")</f>
        <v/>
      </c>
      <c r="KP12" s="11" t="str">
        <f>IF(MAX(KL12,KO12)&gt;0,MAX(KL12,KO12),"")</f>
        <v/>
      </c>
      <c r="KQ12" s="11" t="str">
        <f>IF(KB12&gt;0,KB12,"")</f>
        <v/>
      </c>
      <c r="KR12" s="11" t="str">
        <f>IF(KC12&gt;0,KC12,"")</f>
        <v/>
      </c>
      <c r="KS12" s="11" t="str">
        <f>IF(SUM(JZ12:KC12)-KD12&gt;0,SUM(JZ12:KC12)-KD12,"")</f>
        <v/>
      </c>
      <c r="KT12" s="11" t="str">
        <f>IF(KG12&gt;0,KG12,"")</f>
        <v/>
      </c>
      <c r="KU12" s="11" t="str">
        <f>IF(KH12&gt;0,KH12,"")</f>
        <v/>
      </c>
      <c r="KV12" s="11" t="str">
        <f>IF(SUM(KE12:KH12)-KI12&gt;0,SUM(KE12:KH12)-KI12,"")</f>
        <v/>
      </c>
      <c r="KW12" s="11" t="str">
        <f>IF(SUM(KP12,KV12)&gt;0,SUM(KP12,KV12),"")</f>
        <v/>
      </c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40" t="str">
        <f>IF(KZ12&gt;0,KZ12,"")</f>
        <v/>
      </c>
      <c r="LS12" s="40" t="str">
        <f>IF(LA12&gt;0,LA12,"")</f>
        <v/>
      </c>
      <c r="LT12" s="40" t="str">
        <f>IF(SUM(KX12:LA12)-LB12&gt;0,SUM(KX12:LA12)-LB12,"")</f>
        <v/>
      </c>
      <c r="LU12" s="40" t="str">
        <f>IF(LE12&gt;0,LE12,"")</f>
        <v/>
      </c>
      <c r="LV12" s="40" t="str">
        <f>IF(LF12&gt;0,LF12,"")</f>
        <v/>
      </c>
      <c r="LW12" s="40" t="str">
        <f>IF(SUM(LC12:LF12)-LG12&gt;0,SUM(LC12:LF12)-LG12,"")</f>
        <v/>
      </c>
      <c r="LX12" s="40" t="str">
        <f>IF(MAX(LT12,LW12)&gt;0,MAX(LT12,LW12),"")</f>
        <v/>
      </c>
      <c r="LY12" s="40" t="str">
        <f>IF(LJ12&gt;0,LJ12,"")</f>
        <v/>
      </c>
      <c r="LZ12" s="40" t="str">
        <f>IF(LK12&gt;0,LK12,"")</f>
        <v/>
      </c>
      <c r="MA12" s="40" t="str">
        <f>IF(SUM(LH12:LK12)-LL12&gt;0,SUM(LH12:LK12)-LL12,"")</f>
        <v/>
      </c>
      <c r="MB12" s="40" t="str">
        <f>IF(LO12&gt;0,LO12,"")</f>
        <v/>
      </c>
      <c r="MC12" s="40" t="str">
        <f>IF(LP12&gt;0,LP12,"")</f>
        <v/>
      </c>
      <c r="MD12" s="40" t="str">
        <f>IF(SUM(LM12:LP12)-LQ12&gt;0,SUM(LM12:LP12)-LQ12,"")</f>
        <v/>
      </c>
      <c r="ME12" s="40" t="str">
        <f>IF(SUM(LX12,MD12)&gt;0,SUM(LX12,MD12),"")</f>
        <v/>
      </c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1" t="str">
        <f>IF(MH12&gt;0,MH12,"")</f>
        <v/>
      </c>
      <c r="NA12" s="11" t="str">
        <f>IF(MI12&gt;0,MI12,"")</f>
        <v/>
      </c>
      <c r="NB12" s="11" t="str">
        <f>IF(SUM(MF12:MI12)-MJ12&gt;0,SUM(MF12:MI12)-MJ12,"")</f>
        <v/>
      </c>
      <c r="NC12" s="11" t="str">
        <f>IF(MM12&gt;0,MM12,"")</f>
        <v/>
      </c>
      <c r="ND12" s="11" t="str">
        <f>IF(MN12&gt;0,MN12,"")</f>
        <v/>
      </c>
      <c r="NE12" s="11" t="str">
        <f>IF(SUM(MK12:MN12)-MO12&gt;0,SUM(MK12:MN12)-MO12,"")</f>
        <v/>
      </c>
      <c r="NF12" s="11" t="str">
        <f>IF(MAX(NB12,NE12)&gt;0,MAX(NB12,NE12),"")</f>
        <v/>
      </c>
      <c r="NG12" s="11" t="str">
        <f>IF(MR12&gt;0,MR12,"")</f>
        <v/>
      </c>
      <c r="NH12" s="11" t="str">
        <f>IF(MS12&gt;0,MS12,"")</f>
        <v/>
      </c>
      <c r="NI12" s="11" t="str">
        <f>IF(SUM(MP12:MS12)-MT12&gt;0,SUM(MP12:MS12)-MT12,"")</f>
        <v/>
      </c>
      <c r="NJ12" s="11" t="str">
        <f>IF(MW12&gt;0,MW12,"")</f>
        <v/>
      </c>
      <c r="NK12" s="11" t="str">
        <f>IF(MX12&gt;0,MX12,"")</f>
        <v/>
      </c>
      <c r="NL12" s="11" t="str">
        <f>IF(SUM(MU12:MX12)-MY12&gt;0,SUM(MU12:MX12)-MY12,"")</f>
        <v/>
      </c>
      <c r="NM12" s="11" t="str">
        <f>IF(SUM(NF12,NL12)&gt;0,SUM(NF12,NL12),"")</f>
        <v/>
      </c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40" t="str">
        <f>IF(NP12&gt;0,NP12,"")</f>
        <v/>
      </c>
      <c r="OI12" s="40" t="str">
        <f>IF(NQ12&gt;0,NQ12,"")</f>
        <v/>
      </c>
      <c r="OJ12" s="40" t="str">
        <f>IF(SUM(NN12:NQ12)-NR12&gt;0,SUM(NN12:NQ12)-NR12,"")</f>
        <v/>
      </c>
      <c r="OK12" s="40" t="str">
        <f>IF(NU12&gt;0,NU12,"")</f>
        <v/>
      </c>
      <c r="OL12" s="40" t="str">
        <f>IF(NV12&gt;0,NV12,"")</f>
        <v/>
      </c>
      <c r="OM12" s="40" t="str">
        <f>IF(SUM(NS12:NV12)-NW12&gt;0,SUM(NS12:NV12)-NW12,"")</f>
        <v/>
      </c>
      <c r="ON12" s="40" t="str">
        <f>IF(MAX(OJ12,OM12)&gt;0,MAX(OJ12,OM12),"")</f>
        <v/>
      </c>
      <c r="OO12" s="40" t="str">
        <f>IF(NZ12&gt;0,NZ12,"")</f>
        <v/>
      </c>
      <c r="OP12" s="40" t="str">
        <f>IF(OA12&gt;0,OA12,"")</f>
        <v/>
      </c>
      <c r="OQ12" s="40" t="str">
        <f>IF(SUM(NX12:OA12)-OB12&gt;0,SUM(NX12:OA12)-OB12,"")</f>
        <v/>
      </c>
      <c r="OR12" s="40" t="str">
        <f>IF(OE12&gt;0,OE12,"")</f>
        <v/>
      </c>
      <c r="OS12" s="40" t="str">
        <f>IF(OF12&gt;0,OF12,"")</f>
        <v/>
      </c>
      <c r="OT12" s="40" t="str">
        <f>IF(SUM(OC12:OF12)-OG12&gt;0,SUM(OC12:OF12)-OG12,"")</f>
        <v/>
      </c>
      <c r="OU12" s="40" t="str">
        <f>IF(SUM(ON12,OT12)&gt;0,SUM(ON12,OT12),"")</f>
        <v/>
      </c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1" t="str">
        <f>IF(OX12&gt;0,OX12,"")</f>
        <v/>
      </c>
      <c r="PQ12" s="11" t="str">
        <f>IF(OY12&gt;0,OY12,"")</f>
        <v/>
      </c>
      <c r="PR12" s="11" t="str">
        <f>IF(SUM(OV12:OY12)-OZ12&gt;0,SUM(OV12:OY12)-OZ12,"")</f>
        <v/>
      </c>
      <c r="PS12" s="11" t="str">
        <f>IF(PC12&gt;0,PC12,"")</f>
        <v/>
      </c>
      <c r="PT12" s="11" t="str">
        <f>IF(PD12&gt;0,PD12,"")</f>
        <v/>
      </c>
      <c r="PU12" s="11" t="str">
        <f>IF(SUM(PA12:PD12)-PE12&gt;0,SUM(PA12:PD12)-PE12,"")</f>
        <v/>
      </c>
      <c r="PV12" s="11" t="str">
        <f>IF(MAX(PR12,PU12)&gt;0,MAX(PR12,PU12),"")</f>
        <v/>
      </c>
      <c r="PW12" s="11" t="str">
        <f>IF(PH12&gt;0,PH12,"")</f>
        <v/>
      </c>
      <c r="PX12" s="11" t="str">
        <f>IF(PI12&gt;0,PI12,"")</f>
        <v/>
      </c>
      <c r="PY12" s="11" t="str">
        <f>IF(SUM(PF12:PI12)-PJ12&gt;0,SUM(PF12:PI12)-PJ12,"")</f>
        <v/>
      </c>
      <c r="PZ12" s="11" t="str">
        <f>IF(PM12&gt;0,PM12,"")</f>
        <v/>
      </c>
      <c r="QA12" s="11" t="str">
        <f>IF(PN12&gt;0,PN12,"")</f>
        <v/>
      </c>
      <c r="QB12" s="11" t="str">
        <f>IF(SUM(PK12:PN12)-PO12&gt;0,SUM(PK12:PN12)-PO12,"")</f>
        <v/>
      </c>
      <c r="QC12" s="11" t="str">
        <f>IF(SUM(PV12,QB12)&gt;0,SUM(PV12,QB12),"")</f>
        <v/>
      </c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40" t="str">
        <f>IF(QF12&gt;0,QF12,"")</f>
        <v/>
      </c>
      <c r="QY12" s="40" t="str">
        <f>IF(QG12&gt;0,QG12,"")</f>
        <v/>
      </c>
      <c r="QZ12" s="40" t="str">
        <f>IF(SUM(QD12:QG12)-QH12&gt;0,SUM(QD12:QG12)-QH12,"")</f>
        <v/>
      </c>
      <c r="RA12" s="40" t="str">
        <f>IF(QK12&gt;0,QK12,"")</f>
        <v/>
      </c>
      <c r="RB12" s="40" t="str">
        <f>IF(QL12&gt;0,QL12,"")</f>
        <v/>
      </c>
      <c r="RC12" s="40" t="str">
        <f>IF(SUM(QI12:QL12)-QM12&gt;0,SUM(QI12:QL12)-QM12,"")</f>
        <v/>
      </c>
      <c r="RD12" s="40" t="str">
        <f>IF(MAX(QZ12,RC12)&gt;0,MAX(QZ12,RC12),"")</f>
        <v/>
      </c>
      <c r="RE12" s="40" t="str">
        <f>IF(QP12&gt;0,QP12,"")</f>
        <v/>
      </c>
      <c r="RF12" s="40" t="str">
        <f>IF(QQ12&gt;0,QQ12,"")</f>
        <v/>
      </c>
      <c r="RG12" s="40" t="str">
        <f>IF(SUM(QN12:QQ12)-QR12&gt;0,SUM(QN12:QQ12)-QR12,"")</f>
        <v/>
      </c>
      <c r="RH12" s="40" t="str">
        <f>IF(QU12&gt;0,QU12,"")</f>
        <v/>
      </c>
      <c r="RI12" s="40" t="str">
        <f>IF(QV12&gt;0,QV12,"")</f>
        <v/>
      </c>
      <c r="RJ12" s="40" t="str">
        <f>IF(SUM(QS12:QV12)-QW12&gt;0,SUM(QS12:QV12)-QW12,"")</f>
        <v/>
      </c>
      <c r="RK12" s="40" t="str">
        <f>IF(SUM(RD12,RJ12)&gt;0,SUM(RD12,RJ12),"")</f>
        <v/>
      </c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1" t="str">
        <f>IF(RN12&gt;0,RN12,"")</f>
        <v/>
      </c>
      <c r="SG12" s="11" t="str">
        <f>IF(RO12&gt;0,RO12,"")</f>
        <v/>
      </c>
      <c r="SH12" s="11" t="str">
        <f>IF(SUM(RL12:RO12)-RP12&gt;0,SUM(RL12:RO12)-RP12,"")</f>
        <v/>
      </c>
      <c r="SI12" s="11" t="str">
        <f>IF(RS12&gt;0,RS12,"")</f>
        <v/>
      </c>
      <c r="SJ12" s="11" t="str">
        <f>IF(RT12&gt;0,RT12,"")</f>
        <v/>
      </c>
      <c r="SK12" s="11" t="str">
        <f>IF(SUM(RQ12:RT12)-RU12&gt;0,SUM(RQ12:RT12)-RU12,"")</f>
        <v/>
      </c>
      <c r="SL12" s="11" t="str">
        <f>IF(MAX(SH12,SK12)&gt;0,MAX(SH12,SK12),"")</f>
        <v/>
      </c>
      <c r="SM12" s="11" t="str">
        <f>IF(RX12&gt;0,RX12,"")</f>
        <v/>
      </c>
      <c r="SN12" s="11" t="str">
        <f>IF(RY12&gt;0,RY12,"")</f>
        <v/>
      </c>
      <c r="SO12" s="11" t="str">
        <f>IF(SUM(RV12:RY12)-RZ12&gt;0,SUM(RV12:RY12)-RZ12,"")</f>
        <v/>
      </c>
      <c r="SP12" s="11" t="str">
        <f>IF(SC12&gt;0,SC12,"")</f>
        <v/>
      </c>
      <c r="SQ12" s="11" t="str">
        <f>IF(SD12&gt;0,SD12,"")</f>
        <v/>
      </c>
      <c r="SR12" s="11" t="str">
        <f>IF(SUM(SA12:SD12)-SE12&gt;0,SUM(SA12:SD12)-SE12,"")</f>
        <v/>
      </c>
      <c r="SS12" s="11" t="str">
        <f>IF(SUM(SL12,SR12)&gt;0,SUM(SL12,SR12),"")</f>
        <v/>
      </c>
      <c r="ST12" s="22">
        <f>IF($CN12="P",BY12,(BY12+AX12)/2)</f>
        <v>5.1000000000000005</v>
      </c>
      <c r="SU12" s="22">
        <f>IF($CN12="P",BZ12,(BZ12+AY12)/2)</f>
        <v>4.05</v>
      </c>
      <c r="SV12" s="22">
        <f>IF($CN12="P",CA12,(CA12+AZ12)/2)</f>
        <v>11.149999999999999</v>
      </c>
      <c r="SW12" s="22">
        <f>IF($CN12="P",CB12,(CB12+BA12)/2)</f>
        <v>6.35</v>
      </c>
      <c r="SX12" s="22">
        <f>IF($CN12="P",CC12,(CC12+BB12)/2)</f>
        <v>0</v>
      </c>
      <c r="SY12" s="22">
        <f>IF($CN12="P",CD12,(CD12+BC12)/2)</f>
        <v>12.3</v>
      </c>
      <c r="SZ12" s="22">
        <f>IF($CN12="P",CE12,(CE12+BD12)/2)</f>
        <v>8.6999999999999993</v>
      </c>
      <c r="TA12" s="22">
        <f>IF($CN12="P",CF12,(CF12+BE12)/2)</f>
        <v>12.899999999999999</v>
      </c>
      <c r="TB12" s="22">
        <f>IF($CN12="P",CG12,(CG12+BF12)/2)</f>
        <v>14</v>
      </c>
      <c r="TC12" s="22">
        <f>IF($CN12="P",CH12,(CH12+BG12)/2)</f>
        <v>0</v>
      </c>
      <c r="TD12" s="22">
        <f>IF($CN12="P",CI12,(CI12+BH12)/2)</f>
        <v>7.05</v>
      </c>
      <c r="TE12" s="22">
        <f>IF($CN12="P",CJ12,(CJ12+BI12)/2)</f>
        <v>4.45</v>
      </c>
      <c r="TF12" s="22">
        <f>IF($CN12="P",CK12,(CK12+BJ12)/2)</f>
        <v>6.15</v>
      </c>
      <c r="TG12" s="22">
        <f>IF($CN12="P",CL12,(CL12+BK12)/2)</f>
        <v>7.0250000000000004</v>
      </c>
      <c r="TH12" s="22">
        <f>IF($CN12="P",CM12,(CM12+BL12)/2)</f>
        <v>0</v>
      </c>
      <c r="TI12" s="27" t="s">
        <v>46</v>
      </c>
      <c r="TJ12" s="40">
        <f>IF(SV12&gt;0,SV12,"")</f>
        <v>11.149999999999999</v>
      </c>
      <c r="TK12" s="40">
        <f>IF(SW12&gt;0,SW12,"")</f>
        <v>6.35</v>
      </c>
      <c r="TL12" s="40">
        <f>IF(SUM(ST12:SW12)-SX12&gt;0,SUM(ST12:SW12)-SX12,"")</f>
        <v>26.65</v>
      </c>
      <c r="TM12" s="40">
        <f>IF(TA12&gt;0,TA12,"")</f>
        <v>12.899999999999999</v>
      </c>
      <c r="TN12" s="40">
        <f>IF(TB12&gt;0,TB12,"")</f>
        <v>14</v>
      </c>
      <c r="TO12" s="40">
        <f>IF(SUM(SY12:TB12)-TC12&gt;0,SUM(SY12:TB12)-TC12,"")</f>
        <v>47.9</v>
      </c>
      <c r="TP12" s="40">
        <f>IF(MAX(TL12,TO12)&gt;0,MAX(TL12,TO12),"")</f>
        <v>47.9</v>
      </c>
      <c r="TQ12" s="40">
        <f>IF(TF12&gt;0,TF12,"")</f>
        <v>6.15</v>
      </c>
      <c r="TR12" s="40">
        <f>IF(TG12&gt;0,TG12,"")</f>
        <v>7.0250000000000004</v>
      </c>
      <c r="TS12" s="40">
        <f>IF(SUM(TD12:TG12)-TH12&gt;0,SUM(TD12:TG12)-TH12,"")</f>
        <v>24.674999999999997</v>
      </c>
      <c r="TT12" s="40">
        <f>IF(SUM(TP12,TS12)&gt;0,SUM(TP12,TS12),"")</f>
        <v>72.574999999999989</v>
      </c>
    </row>
    <row r="13" spans="1:540" x14ac:dyDescent="0.2">
      <c r="A13" s="4" t="str" cm="1">
        <f t="array" ref="A13">IF(AND(H13&lt;&gt;"",H13&lt;&gt;"No DD"),SUMPRODUCT((H$4:H$33&lt;&gt;"")*(H$4:H$33&lt;&gt;"No DD")*(E$4:E$33&gt;E13))+1,IF(H13="No DD",SUMPRODUCT((H$4:H$33="No DD")*(E$4:E$33&gt;E13))+1+SUMPRODUCT((H$4:H$33&lt;&gt;"")*(H$4:H$33&lt;&gt;"No DD")),""))</f>
        <v/>
      </c>
      <c r="B13" s="5" t="s">
        <v>69</v>
      </c>
      <c r="C13" s="4" t="s">
        <v>5</v>
      </c>
      <c r="D13" s="4">
        <v>2002</v>
      </c>
      <c r="E13" s="9">
        <f>SUM(J13:T13)+SUM(J13:R13)*0.0000001+SUM(J13)*0.0000000000001</f>
        <v>165.51001655100518</v>
      </c>
      <c r="F13" s="3" t="str">
        <f>IF(OR(AND(AM13&gt;=AW$35,AM13&lt;&gt;"",AO13&gt;=AW$39,AO13&lt;&gt;"",AL13=""),AND(AP13&gt;=AW$35,AP13&lt;&gt;"",AR13&gt;=AW$39,AR13&lt;&gt;"",AL13=""),AND(AT13&gt;=AW$35,AT13&lt;&gt;"",AV13&gt;=AW$39,AV13&lt;&gt;"",AL13=""),AND(BN13&gt;=BX$35,BN13&lt;&gt;"",BP13&gt;=BX$39,BP13&lt;&gt;"",BM13=""),AND(BQ13&gt;=BX$35,BQ13&lt;&gt;"",BS13&gt;=BX$39,BS13&lt;&gt;"",BM13=""),AND(BU13&gt;=BX$35,BU13&lt;&gt;"",BW13&gt;=BX$39,BW13&lt;&gt;"",BM13=""),AND(CO13&gt;=CY$35,CO13&lt;&gt;"",CQ13&gt;=CY$39,CQ13&lt;&gt;"",CN13=""),AND(CR13&gt;=CY$35,CR13&lt;&gt;"",CT13&gt;=CY$39,CT13&lt;&gt;"",CN13=""),AND(CV13&gt;=CY$35,CV13&lt;&gt;"",CX13&gt;=CY$39,CX13&lt;&gt;"",CN13=""),AND(DV13&gt;=EI$35,DV13&lt;&gt;"",DX13&gt;=EI$39,DX13&lt;&gt;""),AND(DY13&gt;=EI$35,DY13&lt;&gt;"",EA13&gt;=EI$39,EA13&lt;&gt;""),AND(EC13&gt;=EI$35,EC13&lt;&gt;"",EE13&gt;=EI$39,EE13&lt;&gt;""),AND(EF13&gt;=EI$35,EF13&lt;&gt;"",EH13&gt;=EI$39,EH13&lt;&gt;""),AND(FD13&gt;=FQ$35,FD13&lt;&gt;"",FF13&gt;=FQ$39,FF13&lt;&gt;""),AND(FG13&gt;=FQ$35,FG13&lt;&gt;"",FI13&gt;=FQ$39,FI13&lt;&gt;""),AND(FK13&gt;=FQ$35,FK13&lt;&gt;"",FM13&gt;=FQ$39,FM13&lt;&gt;""),AND(FN13&gt;=FQ$35,FN13&lt;&gt;"",FP13&gt;=FQ$39,FP13&lt;&gt;""),AND(GL13&gt;=GY$35,GL13&lt;&gt;"",GN13&gt;=GY$39,GN13&lt;&gt;""),AND(GO13&gt;=GY$35,GO13&lt;&gt;"",GQ13&gt;=GY$39,GQ13&lt;&gt;""),AND(GS13&gt;=GY$35,GS13&lt;&gt;"",GU13&gt;=GY$39,GU13&lt;&gt;""),AND(GV13&gt;=GY$35,GV13&lt;&gt;"",GX13&gt;=GY$39,GX13&lt;&gt;""),AND(HT13&gt;=IG$35,HT13&lt;&gt;"",HV13&gt;=IG$39,HV13&lt;&gt;""),AND(HW13&gt;=IG$35,HW13&lt;&gt;"",HY13&gt;=IG$39,HY13&lt;&gt;""),AND(IA13&gt;=IG$35,IA13&lt;&gt;"",IC13&gt;=IG$39,IC13&lt;&gt;""),AND(ID13&gt;=IG$35,ID13&lt;&gt;"",IF13&gt;=IG$39,IF13&lt;&gt;""),AND(JB13&gt;=JO$35,JB13&lt;&gt;"",JD13&gt;=JO$39,JD13&lt;&gt;""),AND(JE13&gt;=JO$35,JE13&lt;&gt;"",JG13&gt;=JO$39,JG13&lt;&gt;""),AND(JI13&gt;=JO$35,JI13&lt;&gt;"",JK13&gt;=JO$39,JK13&lt;&gt;""),AND(JL13&gt;=JO$35,JL13&lt;&gt;"",JN13&gt;=JO$39,JN13&lt;&gt;""),AND(KJ13&gt;=KW$35,KJ13&lt;&gt;"",KL13&gt;=KW$39,KL13&lt;&gt;""),AND(KM13&gt;=KW$35,KM13&lt;&gt;"",KO13&gt;=KW$39,KO13&lt;&gt;""),AND(KQ13&gt;=KW$35,KQ13&lt;&gt;"",KS13&gt;=KW$39,KS13&lt;&gt;""),AND(KT13&gt;=KW$35,KT13&lt;&gt;"",KV13&gt;=KW$39,KV13&lt;&gt;""),AND(LR13&gt;=ME$35,LR13&lt;&gt;"",LT13&gt;=ME$39,LT13&lt;&gt;""),AND(LU13&gt;=ME$35,LU13&lt;&gt;"",LW13&gt;=ME$39,LW13&lt;&gt;""),AND(LY13&gt;=ME$35,LY13&lt;&gt;"",MA13&gt;=ME$39,MA13&lt;&gt;""),AND(MB13&gt;=ME$35,MB13&lt;&gt;"",MD13&gt;=ME$39,MD13&lt;&gt;""),AND(MZ13&gt;=NM$35,MZ13&lt;&gt;"",NB13&gt;=NM$39,NB13&lt;&gt;""),AND(NC13&gt;=NM$35,NC13&lt;&gt;"",NE13&gt;=NM$39,NE13&lt;&gt;""),AND(NG13&gt;=NM$35,NG13&lt;&gt;"",NI13&gt;=NM$39,NI13&lt;&gt;""),AND(NJ13&gt;=NM$35,NJ13&lt;&gt;"",NL13&gt;=NM$39,NL13&lt;&gt;""),AND(OH13&gt;=OU$35,OH13&lt;&gt;"",OJ13&gt;=OU$39,OJ13&lt;&gt;""),AND(OK13&gt;=OU$35,OK13&lt;&gt;"",OM13&gt;=OU$39,OM13&lt;&gt;""),AND(OO13&gt;=OU$35,OO13&lt;&gt;"",OQ13&gt;=OU$39,OQ13&lt;&gt;""),AND(OR13&gt;=OU$35,OR13&lt;&gt;"",OT13&gt;=OU$39,OT13&lt;&gt;""),AND(PP13&gt;=QC$35,PP13&lt;&gt;"",PR13&gt;=QC$39,PR13&lt;&gt;""),AND(PS13&gt;=QC$35,PS13&lt;&gt;"",PU13&gt;=QC$39,PU13&lt;&gt;""),AND(PW13&gt;=QC$35,PW13&lt;&gt;"",PY13&gt;=QC$39,PY13&lt;&gt;""),AND(PZ13&gt;=QC$35,PZ13&lt;&gt;"",QB13&gt;=QC$39,QB13&lt;&gt;""),AND(QX13&gt;=RK$35,QX13&lt;&gt;"",QZ13&gt;=RK$39,QZ13&lt;&gt;""),AND(RA13&gt;=RK$35,RA13&lt;&gt;"",RC13&gt;=RK$39,RC13&lt;&gt;""),AND(RE13&gt;=RK$35,RE13&lt;&gt;"",RG13&gt;=RK$39,RG13&lt;&gt;""),AND(RH13&gt;=RK$35,RH13&lt;&gt;"",RJ13&gt;=RK$39,RJ13&lt;&gt;""),AND(SF13&gt;=SS$35,SF13&lt;&gt;"",SH13&gt;=SS$39,SH13&lt;&gt;""),AND(SI13&gt;=SS$35,SI13&lt;&gt;"",SK13&gt;=SS$39,SK13&lt;&gt;""),AND(SM13&gt;=SS$35,SM13&lt;&gt;"",SO13&gt;=SS$39,SO13&lt;&gt;""),AND(SP13&gt;=SS$35,SP13&lt;&gt;"",SR13&gt;=SS$39,SR13&lt;&gt;"")),"P","")</f>
        <v/>
      </c>
      <c r="G13" s="3" t="str">
        <f>IF(OR(AND(AO13&gt;=AW$39,AO13&lt;&gt;"",AL13=""),AND(AR13&gt;=AW$39,AR13&lt;&gt;"",AL13=""),AND(AV13&gt;=AW$39,AV13&lt;&gt;"",AL13=""),AND(BP13&gt;=BX$39,BP13&lt;&gt;"",BM13=""),AND(BS13&gt;=BX$39,BS13&lt;&gt;"",BM13=""),AND(BW13&gt;=BX$39,BW13&lt;&gt;"",BM13=""),AND(CQ13&gt;=CY$39,CQ13&lt;&gt;"",CN13=""),AND(CT13&gt;=CY$39,CT13&lt;&gt;"",CN13=""),AND(CX13&gt;=CY$39,CX13&lt;&gt;"",CN13=""),AND(DX13&gt;=EI$39,DX13&lt;&gt;""),AND(EA13&gt;=EI$39,EA13&lt;&gt;""),AND(EE13&gt;=EI$39,EE13&lt;&gt;""),AND(EH13&gt;=EI$39,EH13&lt;&gt;""),AND(FF13&gt;=FQ$39,FF13&lt;&gt;""),AND(FI13&gt;=FQ$39,FI13&lt;&gt;""),AND(FM13&gt;=FQ$39,FM13&lt;&gt;""),AND(FP13&gt;=FQ$39,FP13&lt;&gt;""),AND(GN13&gt;=GY$39,GN13&lt;&gt;""),AND(GQ13&gt;=GY$39,GQ13&lt;&gt;""),AND(GU13&gt;=GY$39,GU13&lt;&gt;""),AND(GX13&gt;=GY$39,GX13&lt;&gt;""),AND(HV13&gt;=IG$39,HV13&lt;&gt;""),AND(HY13&gt;=IG$39,HY13&lt;&gt;""),AND(IC13&gt;=IG$39,IC13&lt;&gt;""),AND(IF13&gt;=IG$39,IF13&lt;&gt;""),AND(JD13&gt;=JO$39,JD13&lt;&gt;""),AND(JG13&gt;=JO$39,JG13&lt;&gt;""),AND(JK13&gt;=JO$39,JK13&lt;&gt;""),AND(JN13&gt;=JO$39,JN13&lt;&gt;""),AND(KL13&gt;=KW$39,KL13&lt;&gt;""),AND(KO13&gt;=KW$39,KO13&lt;&gt;""),AND(KS13&gt;=KW$39,KS13&lt;&gt;""),AND(KV13&gt;=KW$39,KV13&lt;&gt;""),AND(LT13&gt;=ME$39,LT13&lt;&gt;""),AND(LW13&gt;=ME$39,LW13&lt;&gt;""),AND(MA13&gt;=ME$39,MA13&lt;&gt;""),AND(MD13&gt;=ME$39,MD13&lt;&gt;""),AND(NB13&gt;=NM$39,NB13&lt;&gt;""),AND(NE13&gt;=NM$39,NE13&lt;&gt;""),AND(NI13&gt;=NM$39,NI13&lt;&gt;""),AND(NL13&gt;=NM$39,NL13&lt;&gt;""),AND(OJ13&gt;=OU$39,OJ13&lt;&gt;""),AND(OM13&gt;=OU$39,OM13&lt;&gt;""),AND(OQ13&gt;=OU$39,OQ13&lt;&gt;""),AND(OT13&gt;=OU$39,OT13&lt;&gt;""),AND(PR13&gt;=QC$39,PR13&lt;&gt;""),AND(PU13&gt;=QC$39,PU13&lt;&gt;""),AND(PY13&gt;=QC$39,PY13&lt;&gt;""),AND(QB13&gt;=QC$39,QB13&lt;&gt;""),AND(QZ13&gt;=RK$39,QZ13&lt;&gt;""),AND(RC13&gt;=RK$39,RC13&lt;&gt;""),AND(RG13&gt;=RK$39,RG13&lt;&gt;""),AND(RJ13&gt;=RK$39,RJ13&lt;&gt;""),AND(SH13&gt;=SS$39,SH13&lt;&gt;""),AND(SK13&gt;=SS$39,SK13&lt;&gt;""),AND(SO13&gt;=SS$39,SO13&lt;&gt;""),AND(SR13&gt;=SS$39,SR13&lt;&gt;"")),"P","")</f>
        <v/>
      </c>
      <c r="H13" s="36" t="str">
        <f>IF(AND(G13="P",F13=""),"No DD",IF(OR(AND(AM13&gt;=AW$38,AM13&lt;&gt;"",AO13&gt;=AW$42,AO13&lt;&gt;"",AL13=""),AND(AP13&gt;=AW$38,AP13&lt;&gt;"",AR13&gt;=AW$42,AR13&lt;&gt;"",AL13=""),AND(AT13&gt;=AW$38,AT13&lt;&gt;"",AV13&gt;=AW$42,AV13&lt;&gt;"",AL13=""),AND(BN13&gt;=BX$38,BN13&lt;&gt;"",BP13&gt;=BX$42,BP13&lt;&gt;"",BM13=""),AND(BQ13&gt;=BX$38,BQ13&lt;&gt;"",BS13&gt;=BX$42,BS13&lt;&gt;"",BM13=""),AND(BU13&gt;=BX$38,BU13&lt;&gt;"",BW13&gt;=BX$42,BW13&lt;&gt;"",BM13=""),AND(CO13&gt;=CY$38,CO13&lt;&gt;"",CQ13&gt;=CY$42,CQ13&lt;&gt;"",CN13=""),AND(CR13&gt;=CY$38,CR13&lt;&gt;"",CT13&gt;=CY$42,CT13&lt;&gt;"",CN13=""),AND(CV13&gt;=CY$38,CV13&lt;&gt;"",CX13&gt;=CY$42,CX13&lt;&gt;"",CN13=""),AND(DV13&gt;=EI$38,DV13&lt;&gt;"",DX13&gt;=EI$42,DX13&lt;&gt;""),AND(DY13&gt;=EI$38,DY13&lt;&gt;"",EA13&gt;=EI$42,EA13&lt;&gt;""),AND(EC13&gt;=EI$38,EC13&lt;&gt;"",EE13&gt;=EI$42,EE13&lt;&gt;""),AND(EF13&gt;=EI$38,EF13&lt;&gt;"",EH13&gt;=EI$42,EH13&lt;&gt;""),AND(FD13&gt;=FQ$38,FD13&lt;&gt;"",FF13&gt;=FQ$42,FF13&lt;&gt;""),AND(FG13&gt;=FQ$38,FG13&lt;&gt;"",FI13&gt;=FQ$42,FI13&lt;&gt;""),AND(FK13&gt;=FQ$38,FK13&lt;&gt;"",FM13&gt;=FQ$42,FM13&lt;&gt;""),AND(FN13&gt;=FQ$38,FN13&lt;&gt;"",FP13&gt;=FQ$42,FP13&lt;&gt;""),AND(GL13&gt;=GY$38,GL13&lt;&gt;"",GN13&gt;=GY$42,GN13&lt;&gt;""),AND(GO13&gt;=GY$38,GO13&lt;&gt;"",GQ13&gt;=GY$42,GQ13&lt;&gt;""),AND(GS13&gt;=GY$38,GS13&lt;&gt;"",GU13&gt;=GY$42,GU13&lt;&gt;""),AND(GV13&gt;=GY$38,GV13&lt;&gt;"",GX13&gt;=GY$42,GX13&lt;&gt;""),AND(HT13&gt;=IG$38,HT13&lt;&gt;"",HV13&gt;=IG$42,HV13&lt;&gt;""),AND(HW13&gt;=IG$38,HW13&lt;&gt;"",HY13&gt;=IG$42,HY13&lt;&gt;""),AND(IA13&gt;=IG$38,IA13&lt;&gt;"",IC13&gt;=IG$42,IC13&lt;&gt;""),AND(ID13&gt;=IG$38,ID13&lt;&gt;"",IF13&gt;=IG$42,IF13&lt;&gt;""),AND(JB13&gt;=JO$38,JB13&lt;&gt;"",JD13&gt;=JO$42,JD13&lt;&gt;""),AND(JE13&gt;=JO$38,JE13&lt;&gt;"",JG13&gt;=JO$42,JG13&lt;&gt;""),AND(JI13&gt;=JO$38,JI13&lt;&gt;"",JK13&gt;=JO$42,JK13&lt;&gt;""),AND(JL13&gt;=JO$38,JL13&lt;&gt;"",JN13&gt;=JO$42,JN13&lt;&gt;""),AND(KJ13&gt;=KW$38,KJ13&lt;&gt;"",KL13&gt;=KW$42,KL13&lt;&gt;""),AND(KM13&gt;=KW$38,KM13&lt;&gt;"",KO13&gt;=KW$42,KO13&lt;&gt;""),AND(KQ13&gt;=KW$38,KQ13&lt;&gt;"",KS13&gt;=KW$42,KS13&lt;&gt;""),AND(KT13&gt;=KW$38,KT13&lt;&gt;"",KV13&gt;=KW$42,KV13&lt;&gt;""),AND(LR13&gt;=ME$38,LR13&lt;&gt;"",LT13&gt;=ME$42,LT13&lt;&gt;""),AND(LU13&gt;=ME$38,LU13&lt;&gt;"",LW13&gt;=ME$42,LW13&lt;&gt;""),AND(LY13&gt;=ME$38,LY13&lt;&gt;"",MA13&gt;=ME$42,MA13&lt;&gt;""),AND(MB13&gt;=ME$38,MB13&lt;&gt;"",MD13&gt;=ME$42,MD13&lt;&gt;""),AND(MZ13&gt;=NM$38,MZ13&lt;&gt;"",NB13&gt;=NM$42,NB13&lt;&gt;""),AND(NC13&gt;=NM$38,NC13&lt;&gt;"",NE13&gt;=NM$42,NE13&lt;&gt;""),AND(NG13&gt;=NM$38,NG13&lt;&gt;"",NI13&gt;=NM$42,NI13&lt;&gt;""),AND(NJ13&gt;=NM$38,NJ13&lt;&gt;"",NL13&gt;=NM$42,NL13&lt;&gt;""),AND(OH13&gt;=OU$38,OH13&lt;&gt;"",OJ13&gt;=OU$42,OJ13&lt;&gt;""),AND(OK13&gt;=OU$38,OK13&lt;&gt;"",OM13&gt;=OU$42,OM13&lt;&gt;""),AND(OO13&gt;=OU$38,OO13&lt;&gt;"",OQ13&gt;=OU$42,OQ13&lt;&gt;""),AND(OR13&gt;=OU$38,OR13&lt;&gt;"",OT13&gt;=OU$42,OT13&lt;&gt;""),AND(PP13&gt;=QC$38,PP13&lt;&gt;"",PR13&gt;=QC$42,PR13&lt;&gt;""),AND(PS13&gt;=QC$38,PS13&lt;&gt;"",PU13&gt;=QC$42,PU13&lt;&gt;""),AND(PW13&gt;=QC$38,PW13&lt;&gt;"",PY13&gt;=QC$42,PY13&lt;&gt;""),AND(PZ13&gt;=QC$38,PZ13&lt;&gt;"",QB13&gt;=QC$42,QB13&lt;&gt;""),AND(QX13&gt;=RK$38,QX13&lt;&gt;"",QZ13&gt;=RK$42,QZ13&lt;&gt;""),AND(RA13&gt;=RK$38,RA13&lt;&gt;"",RC13&gt;=RK$42,RC13&lt;&gt;""),AND(RE13&gt;=RK$38,RE13&lt;&gt;"",RG13&gt;=RK$42,RG13&lt;&gt;""),AND(RH13&gt;=RK$38,RH13&lt;&gt;"",RJ13&gt;=RK$42,RJ13&lt;&gt;""),AND(SF13&gt;=SS$38,SF13&lt;&gt;"",SH13&gt;=SS$42,SH13&lt;&gt;""),AND(SI13&gt;=SS$38,SI13&lt;&gt;"",SK13&gt;=SS$42,SK13&lt;&gt;""),AND(SM13&gt;=SS$38,SM13&lt;&gt;"",SO13&gt;=SS$42,SO13&lt;&gt;""),AND(SP13&gt;=SS$38,SP13&lt;&gt;"",SR13&gt;=SS$42,SR13&lt;&gt;"")),"Merit",IF(OR(AND(AM13&gt;=AW$37,AM13&lt;&gt;"",AO13&gt;=AW$41,AO13&lt;&gt;"",AL13=""),AND(AP13&gt;=AW$37,AP13&lt;&gt;"",AR13&gt;=AW$41,AR13&lt;&gt;"",AL13=""),AND(AT13&gt;=AW$37,AT13&lt;&gt;"",AV13&gt;=AW$41,AV13&lt;&gt;"",AL13=""),AND(BN13&gt;=BX$37,BN13&lt;&gt;"",BP13&gt;=BX$41,BP13&lt;&gt;"",BM13=""),AND(BQ13&gt;=BX$37,BQ13&lt;&gt;"",BS13&gt;=BX$41,BS13&lt;&gt;"",BM13=""),AND(BU13&gt;=BX$37,BU13&lt;&gt;"",BW13&gt;=BX$41,BW13&lt;&gt;"",BM13=""),AND(CO13&gt;=CY$37,CO13&lt;&gt;"",CQ13&gt;=CY$41,CQ13&lt;&gt;"",CN13=""),AND(CR13&gt;=CY$37,CR13&lt;&gt;"",CT13&gt;=CY$41,CT13&lt;&gt;"",CN13=""),AND(CV13&gt;=CY$37,CV13&lt;&gt;"",CX13&gt;=CY$41,CX13&lt;&gt;"",CN13=""),AND(DV13&gt;=EI$37,DV13&lt;&gt;"",DX13&gt;=EI$41,DX13&lt;&gt;""),AND(DY13&gt;=EI$37,DY13&lt;&gt;"",EA13&gt;=EI$41,EA13&lt;&gt;""),AND(EC13&gt;=EI$37,EC13&lt;&gt;"",EE13&gt;=EI$41,EE13&lt;&gt;""),AND(EF13&gt;=EI$37,EF13&lt;&gt;"",EH13&gt;=EI$41,EH13&lt;&gt;""),AND(FD13&gt;=FQ$37,FD13&lt;&gt;"",FF13&gt;=FQ$41,FF13&lt;&gt;""),AND(FG13&gt;=FQ$37,FG13&lt;&gt;"",FI13&gt;=FQ$41,FI13&lt;&gt;""),AND(FK13&gt;=FQ$37,FK13&lt;&gt;"",FM13&gt;=FQ$41,FM13&lt;&gt;""),AND(FN13&gt;=FQ$37,FN13&lt;&gt;"",FP13&gt;=FQ$41,FP13&lt;&gt;""),AND(GL13&gt;=GY$37,GL13&lt;&gt;"",GN13&gt;=GY$41,GN13&lt;&gt;""),AND(GO13&gt;=GY$37,GO13&lt;&gt;"",GQ13&gt;=GY$41,GQ13&lt;&gt;""),AND(GS13&gt;=GY$37,GS13&lt;&gt;"",GU13&gt;=GY$41,GU13&lt;&gt;""),AND(GV13&gt;=GY$37,GV13&lt;&gt;"",GX13&gt;=GY$41,GX13&lt;&gt;""),AND(HT13&gt;=IG$37,HT13&lt;&gt;"",HV13&gt;=IG$41,HV13&lt;&gt;""),AND(HW13&gt;=IG$37,HW13&lt;&gt;"",HY13&gt;=IG$41,HY13&lt;&gt;""),AND(IA13&gt;=IG$37,IA13&lt;&gt;"",IC13&gt;=IG$41,IC13&lt;&gt;""),AND(ID13&gt;=IG$37,ID13&lt;&gt;"",IF13&gt;=IG$41,IF13&lt;&gt;""),AND(JB13&gt;=JO$37,JB13&lt;&gt;"",JD13&gt;=JO$41,JD13&lt;&gt;""),AND(JE13&gt;=JO$37,JE13&lt;&gt;"",JG13&gt;=JO$41,JG13&lt;&gt;""),AND(JI13&gt;=JO$37,JI13&lt;&gt;"",JK13&gt;=JO$41,JK13&lt;&gt;""),AND(JL13&gt;=JO$37,JL13&lt;&gt;"",JN13&gt;=JO$41,JN13&lt;&gt;""),AND(KJ13&gt;=KW$37,KJ13&lt;&gt;"",KL13&gt;=KW$41,KL13&lt;&gt;""),AND(KM13&gt;=KW$37,KM13&lt;&gt;"",KO13&gt;=KW$41,KO13&lt;&gt;""),AND(KQ13&gt;=KW$37,KQ13&lt;&gt;"",KS13&gt;=KW$41,KS13&lt;&gt;""),AND(KT13&gt;=KW$37,KT13&lt;&gt;"",KV13&gt;=KW$41,KV13&lt;&gt;""),AND(LR13&gt;=ME$37,LR13&lt;&gt;"",LT13&gt;=ME$41,LT13&lt;&gt;""),AND(LU13&gt;=ME$37,LU13&lt;&gt;"",LW13&gt;=ME$41,LW13&lt;&gt;""),AND(LY13&gt;=ME$37,LY13&lt;&gt;"",MA13&gt;=ME$41,MA13&lt;&gt;""),AND(MB13&gt;=ME$37,MB13&lt;&gt;"",MD13&gt;=ME$41,MD13&lt;&gt;""),AND(MZ13&gt;=NM$37,MZ13&lt;&gt;"",NB13&gt;=NM$41,NB13&lt;&gt;""),AND(NC13&gt;=NM$37,NC13&lt;&gt;"",NE13&gt;=NM$41,NE13&lt;&gt;""),AND(NG13&gt;=NM$37,NG13&lt;&gt;"",NI13&gt;=NM$41,NI13&lt;&gt;""),AND(NJ13&gt;=NM$37,NJ13&lt;&gt;"",NL13&gt;=NM$41,NL13&lt;&gt;""),AND(OH13&gt;=OU$37,OH13&lt;&gt;"",OJ13&gt;=OU$41,OJ13&lt;&gt;""),AND(OK13&gt;=OU$37,OK13&lt;&gt;"",OM13&gt;=OU$41,OM13&lt;&gt;""),AND(OO13&gt;=OU$37,OO13&lt;&gt;"",OQ13&gt;=OU$41,OQ13&lt;&gt;""),AND(OR13&gt;=OU$37,OR13&lt;&gt;"",OT13&gt;=OU$41,OT13&lt;&gt;""),AND(PP13&gt;=QC$37,PP13&lt;&gt;"",PR13&gt;=QC$41,PR13&lt;&gt;""),AND(PS13&gt;=QC$37,PS13&lt;&gt;"",PU13&gt;=QC$41,PU13&lt;&gt;""),AND(PW13&gt;=QC$37,PW13&lt;&gt;"",PY13&gt;=QC$41,PY13&lt;&gt;""),AND(PZ13&gt;=QC$37,PZ13&lt;&gt;"",QB13&gt;=QC$41,QB13&lt;&gt;""),AND(QX13&gt;=RK$37,QX13&lt;&gt;"",QZ13&gt;=RK$41,QZ13&lt;&gt;""),AND(RA13&gt;=RK$37,RA13&lt;&gt;"",RC13&gt;=RK$41,RC13&lt;&gt;""),AND(RE13&gt;=RK$37,RE13&lt;&gt;"",RG13&gt;=RK$41,RG13&lt;&gt;""),AND(RH13&gt;=RK$37,RH13&lt;&gt;"",RJ13&gt;=RK$41,RJ13&lt;&gt;""),AND(SF13&gt;=SS$37,SF13&lt;&gt;"",SH13&gt;=SS$41,SH13&lt;&gt;""),AND(SI13&gt;=SS$37,SI13&lt;&gt;"",SK13&gt;=SS$41,SK13&lt;&gt;""),AND(SM13&gt;=SS$37,SM13&lt;&gt;"",SO13&gt;=SS$41,SO13&lt;&gt;""),AND(SP13&gt;=SS$37,SP13&lt;&gt;"",SR13&gt;=SS$41,SR13&lt;&gt;"")),"Excellence",IF(I13="P","Worlds Team",IF(F13="P","National Team","")))))</f>
        <v/>
      </c>
      <c r="I13" s="3" t="str">
        <f>IF(OR(AND(AM13&gt;=AW$36,AM13&lt;&gt;"",AO13&gt;=AW$40,AO13&lt;&gt;"",AL13=""),AND(AP13&gt;=AW$36,AP13&lt;&gt;"",AR13&gt;=AW$40,AR13&lt;&gt;"",AL13=""),AND(AT13&gt;=AW$36,AT13&lt;&gt;"",AV13&gt;=AW$40,AV13&lt;&gt;"",AL13=""),AND(BN13&gt;=BX$36,BN13&lt;&gt;"",BP13&gt;=BX$40,BP13&lt;&gt;"",BM13=""),AND(BQ13&gt;=BX$36,BQ13&lt;&gt;"",BS13&gt;=BX$40,BS13&lt;&gt;"",BM13=""),AND(BU13&gt;=BX$36,BU13&lt;&gt;"",BW13&gt;=BX$40,BW13&lt;&gt;"",BM13=""),AND(CO13&gt;=CY$36,CO13&lt;&gt;"",CQ13&gt;=CY$40,CQ13&lt;&gt;"",CN13=""),AND(CR13&gt;=CY$36,CR13&lt;&gt;"",CT13&gt;=CY$40,CT13&lt;&gt;"",CN13=""),AND(CV13&gt;=CY$36,CV13&lt;&gt;"",CX13&gt;=CY$40,CX13&lt;&gt;"",CN13=""),AND(DV13&gt;=EI$36,DV13&lt;&gt;"",DX13&gt;=EI$40,DX13&lt;&gt;""),AND(DY13&gt;=EI$36,DY13&lt;&gt;"",EA13&gt;=EI$40,EA13&lt;&gt;""),AND(EC13&gt;=EI$36,EC13&lt;&gt;"",EE13&gt;=EI$40,EE13&lt;&gt;""),AND(EF13&gt;=EI$36,EF13&lt;&gt;"",EH13&gt;=EI$40,EH13&lt;&gt;""),AND(FD13&gt;=FQ$36,FD13&lt;&gt;"",FF13&gt;=FQ$40,FF13&lt;&gt;""),AND(FG13&gt;=FQ$36,FG13&lt;&gt;"",FI13&gt;=FQ$40,FI13&lt;&gt;""),AND(FK13&gt;=FQ$36,FK13&lt;&gt;"",FM13&gt;=FQ$40,FM13&lt;&gt;""),AND(FN13&gt;=FQ$36,FN13&lt;&gt;"",FP13&gt;=FQ$40,FP13&lt;&gt;""),AND(GL13&gt;=GY$36,GL13&lt;&gt;"",GN13&gt;=GY$40,GN13&lt;&gt;""),AND(GO13&gt;=GY$36,GO13&lt;&gt;"",GQ13&gt;=GY$40,GQ13&lt;&gt;""),AND(GS13&gt;=GY$36,GS13&lt;&gt;"",GU13&gt;=GY$40,GU13&lt;&gt;""),AND(GV13&gt;=GY$36,GV13&lt;&gt;"",GX13&gt;=GY$40,GX13&lt;&gt;""),AND(HT13&gt;=IG$36,HT13&lt;&gt;"",HV13&gt;=IG$40,HV13&lt;&gt;""),AND(HW13&gt;=IG$36,HW13&lt;&gt;"",HY13&gt;=IG$40,HY13&lt;&gt;""),AND(IA13&gt;=IG$36,IA13&lt;&gt;"",IC13&gt;=IG$40,IC13&lt;&gt;""),AND(ID13&gt;=IG$36,ID13&lt;&gt;"",IF13&gt;=IG$40,IF13&lt;&gt;""),AND(JB13&gt;=JO$36,JB13&lt;&gt;"",JD13&gt;=JO$40,JD13&lt;&gt;""),AND(JE13&gt;=JO$36,JE13&lt;&gt;"",JG13&gt;=JO$40,JG13&lt;&gt;""),AND(JI13&gt;=JO$36,JI13&lt;&gt;"",JK13&gt;=JO$40,JK13&lt;&gt;""),AND(JL13&gt;=JO$36,JL13&lt;&gt;"",JN13&gt;=JO$40,JN13&lt;&gt;""),AND(KJ13&gt;=KW$36,KJ13&lt;&gt;"",KL13&gt;=KW$40,KL13&lt;&gt;""),AND(KM13&gt;=KW$36,KM13&lt;&gt;"",KO13&gt;=KW$40,KO13&lt;&gt;""),AND(KQ13&gt;=KW$36,KQ13&lt;&gt;"",KS13&gt;=KW$40,KS13&lt;&gt;""),AND(KT13&gt;=KW$36,KT13&lt;&gt;"",KV13&gt;=KW$40,KV13&lt;&gt;""),AND(LR13&gt;=ME$36,LR13&lt;&gt;"",LT13&gt;=ME$40,LT13&lt;&gt;""),AND(LU13&gt;=ME$36,LU13&lt;&gt;"",LW13&gt;=ME$40,LW13&lt;&gt;""),AND(LY13&gt;=ME$36,LY13&lt;&gt;"",MA13&gt;=ME$40,MA13&lt;&gt;""),AND(MB13&gt;=ME$36,MB13&lt;&gt;"",MD13&gt;=ME$40,MD13&lt;&gt;""),AND(MZ13&gt;=NM$36,MZ13&lt;&gt;"",NB13&gt;=NM$40,NB13&lt;&gt;""),AND(NC13&gt;=NM$36,NC13&lt;&gt;"",NE13&gt;=NM$40,NE13&lt;&gt;""),AND(NG13&gt;=NM$36,NG13&lt;&gt;"",NI13&gt;=NM$40,NI13&lt;&gt;""),AND(NJ13&gt;=NM$36,NJ13&lt;&gt;"",NL13&gt;=NM$40,NL13&lt;&gt;""),AND(OH13&gt;=OU$36,OH13&lt;&gt;"",OJ13&gt;=OU$40,OJ13&lt;&gt;""),AND(OK13&gt;=OU$36,OK13&lt;&gt;"",OM13&gt;=OU$40,OM13&lt;&gt;""),AND(OO13&gt;=OU$36,OO13&lt;&gt;"",OQ13&gt;=OU$40,OQ13&lt;&gt;""),AND(OR13&gt;=OU$36,OR13&lt;&gt;"",OT13&gt;=OU$40,OT13&lt;&gt;""),AND(PP13&gt;=QC$36,PP13&lt;&gt;"",PR13&gt;=QC$40,PR13&lt;&gt;""),AND(PS13&gt;=QC$36,PS13&lt;&gt;"",PU13&gt;=QC$40,PU13&lt;&gt;""),AND(PW13&gt;=QC$36,PW13&lt;&gt;"",PY13&gt;=QC$40,PY13&lt;&gt;""),AND(PZ13&gt;=QC$36,PZ13&lt;&gt;"",QB13&gt;=QC$40,QB13&lt;&gt;""),AND(QX13&gt;=RK$36,QX13&lt;&gt;"",QZ13&gt;=RK$40,QZ13&lt;&gt;""),AND(RA13&gt;=RK$36,RA13&lt;&gt;"",RC13&gt;=RK$40,RC13&lt;&gt;""),AND(RE13&gt;=RK$36,RE13&lt;&gt;"",RG13&gt;=RK$40,RG13&lt;&gt;""),AND(RH13&gt;=RK$36,RH13&lt;&gt;"",RJ13&gt;=RK$40,RJ13&lt;&gt;""),AND(SF13&gt;=SS$36,SF13&lt;&gt;"",SH13&gt;=SS$40,SH13&lt;&gt;""),AND(SI13&gt;=SS$36,SI13&lt;&gt;"",SK13&gt;=SS$40,SK13&lt;&gt;""),AND(SM13&gt;=SS$36,SM13&lt;&gt;"",SO13&gt;=SS$40,SO13&lt;&gt;""),AND(SP13&gt;=SS$36,SP13&lt;&gt;"",SR13&gt;=SS$40,SR13&lt;&gt;"")),"P","")</f>
        <v/>
      </c>
      <c r="J13" s="8">
        <f>IF(COUNT(AO13,AR13,BP13,BS13,CQ13,CT13)&gt;0,LARGE((AO13,AR13,BP13,BS13,CQ13,CT13),1),0)</f>
        <v>51.85</v>
      </c>
      <c r="K13" s="8" t="str">
        <f>IF(J13="","",IF(OR(J13=CQ13,J13=CT13),$BY$1,IF(OR(J13=BP13,J13=BS13),$AX$1,IF(OR(J13=AO13,J13=AR13),$W$1,""))))</f>
        <v>2023 Nationals</v>
      </c>
      <c r="L13" s="8">
        <f>IF(COUNT(AO13,AR13,BP13,BS13,CQ13,CT13)&gt;1,LARGE((AO13,AR13,BP13,BS13,CQ13,CT13),2),0)</f>
        <v>51.739999999999995</v>
      </c>
      <c r="M13" s="8" t="str">
        <f>IF(L13="","",IF(OR(L13=CQ13,L13=CT13),$BY$1,IF(OR(L13=BP13,L13=BS13),$AX$1,IF(OR(L13=AO13,L13=AR13),$W$1,""))))</f>
        <v>2023 Nationals</v>
      </c>
      <c r="N13" s="8">
        <f>IF(COUNT(AO13,AR13,BP13,BS13,CQ13,CT13)&gt;2,MAX(AV13,BW13,CX13,LARGE((AO13,AR13,BP13,BS13,CQ13,CT13),3)),IF(MAX(AV13,BW13,CX13)&gt;0,MAX(AV13,BW13,CX13),0))</f>
        <v>49.519999999999996</v>
      </c>
      <c r="O13" s="8" t="str">
        <f>IF(N13="","",IF(OR(N13=CQ13,N13=CT13,N13=CX13),$BY$1,IF(OR(N13=BP13,N13=BS13,N13=BW13),$AX$1,IF(OR(N13=AO13,N13=AR13,N13=AV13),$W$1,""))))</f>
        <v>2023 Nationals</v>
      </c>
      <c r="P13" s="8">
        <f>IF(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&gt;0,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,0)</f>
        <v>12.4</v>
      </c>
      <c r="Q13" s="8" t="str">
        <f>IF(P13=0,"",IF(OR(P13=CO13,P13=CR13,P13=CV13),$BY$1,IF(OR(P13=BN13,P13=BQ13,P13=BU13),$AX$1,IF(OR(P13=AM13,P13=AP13,P13=AT13),$W$1,IF(OR(P13=SF13,P13=SI13,P13=SM13,P13=SP13),$RL$1,IF(OR(P13=QX13,P13=RA13,P13=RE13,P13=RH13),$QD$1,IF(OR(P13=PP13,P13=PS13,P13=PW13,P13=PZ13),$OV$1,IF(OR(P13=OH13,P13=OK13,P13=OO13,P13=OR13),$NN$1,IF(OR(P13=MZ13,P13=NC13,P13=NG13,P13=NJ13),$MF$1,IF(OR(P13=LR13,P13=LU13,P13=LY13,P13=MB13),$KX$1,IF(OR(P13=KJ13,P13=KM13,P13=KQ13,P13=KT13),$JP$1,IF(OR(P13=JB13,P13=JE13,P13=JI13,P13=JL13),$IH$1,IF(OR(P13=HT13,P13=HW13,P13=IA13,P13=ID13),$GZ$1,IF(OR(P13=GL13,P13=GO13,P13=GS13,P13=GV13),$FR$1,IF(OR(P13=FD13,P13=FG13,P13=FK13,P13=FN13),$EJ$1,IF(OR(P13=DV13,P13=DY13,P13=EC13,P13=EF13),$DB$1,""))))))))))))))))</f>
        <v>2023 Nationals</v>
      </c>
      <c r="R13" s="8">
        <f>IF(MAX(IF(AM13&gt;=$AW$35,AN13,0),IF(AP13&gt;=$AW$35,AQ13,0),IF(AT13&gt;=$AW$35,AU13,0),IF(BN13&gt;=$BX$35,BO13,0),IF(BQ13&gt;=$BX$35,BR13,0),IF(BU13&gt;=$BX$35,BV13,0),IF(CO13&gt;=$CY$35,CP13,0),IF(CR13&gt;=$CY$35,CS13,0),IF(CV13&gt;=$CY$35,CW13,0),IF(DV13&gt;=$EI$35,DW13,0),IF(DY13&gt;=$EI$35,DZ13,0),IF(EC13&gt;=$EI$35,ED13,0),IF(EF13&gt;=$EI$35,EG13,0),IF(FD13&gt;=$FQ$35,FE13,0),IF(FG13&gt;=$FQ$35,FH13,0),IF(FK13&gt;=$FQ$35,FL13,0),IF(FN13&gt;=$FQ$35,FO13,0),IF(GL13&gt;=$GY$35,GM13,0),IF(GO13&gt;=$GY$35,GP13,0),IF(GS13&gt;=$GY$35,GT13,0),IF(GV13&gt;=$GY$35,GW13,0),IF(HT13&gt;=$IG$35,HU13,0),IF(HW13&gt;=$IG$35,HX13,0),IF(IA13&gt;=$IG$35,IB13,0),IF(ID13&gt;=$IG$35,IE13,0),IF(JB13&gt;=$JO$35,JC13,0),IF(JE13&gt;=$JO$35,JF13,0),IF(JI13&gt;=$JO$35,JJ13,0),IF(JL13&gt;=$JO$35,JM13,0),IF(KJ13&gt;=$KW$35,KK13,0),IF(KM13&gt;=$KW$35,KN13,0),IF(KQ13&gt;=$KW$35,KR13,0),IF(KT13&gt;=$KW$35,KU13,0),IF(LR13&gt;=$ME$35,LS13,0),IF(LU13&gt;=$ME$35,LV13,0),IF(LY13&gt;=$ME$35,LZ13,0),IF(MB13&gt;=$ME$35,MC13,0),IF(MZ13&gt;=$NM$35,NA13,0),IF(NC13&gt;=$NM$35,ND13,0),IF(NG13&gt;=$NM$35,NH13,0),IF(NJ13&gt;=$NM$35,NK13,0),IF(OH13&gt;=$OU$35,OI13,0),IF(OK13&gt;=$OU$35,OL13,0),IF(OO13&gt;=$OU$35,OP13,0),IF(OR13&gt;=$OU$35,OS13,0),IF(PP13&gt;=$QC$35,PQ13,0),IF(PS13&gt;=$QC$35,PT13,0),IF(PW13&gt;=$QC$35,PX13,0),IF(PZ13&gt;=$QC$35,QA13,0),IF(QX13&gt;=$RK$35,QY13,0),IF(RA13&gt;=$RK$35,RB13,0),IF(RE13&gt;=$RK$35,RF13,0),IF(RH13&gt;=$RK$35,RI13,0),IF(SF13&gt;=$SS$35,SG13,0),IF(SI13&gt;=$SS$35,SJ13,0),IF(SM13&gt;=$SS$35,SN13,0),IF(SP13&gt;=$SS$35,SQ13,0))&gt;0,MAX(IF(AM13&gt;=$AW$35,AN13,0),IF(AP13&gt;=$AW$35,AQ13,0),IF(AT13&gt;=$AW$35,AU13,0),IF(BN13&gt;=$BX$35,BO13,0),IF(BQ13&gt;=$BX$35,BR13,0),IF(BU13&gt;=$BX$35,BV13,0),IF(CO13&gt;=$CY$35,CP13,0),IF(CR13&gt;=$CY$35,CS13,0),IF(CV13&gt;=$CY$35,CW13,0),IF(DV13&gt;=$EI$35,DW13,0),IF(DY13&gt;=$EI$35,DZ13,0),IF(EC13&gt;=$EI$35,ED13,0),IF(EF13&gt;=$EI$35,EG13,0),IF(FD13&gt;=$FQ$35,FE13,0),IF(FG13&gt;=$FQ$35,FH13,0),IF(FK13&gt;=$FQ$35,FL13,0),IF(FN13&gt;=$FQ$35,FO13,0),IF(GL13&gt;=$GY$35,GM13,0),IF(GO13&gt;=$GY$35,GP13,0),IF(GS13&gt;=$GY$35,GT13,0),IF(GV13&gt;=$GY$35,GW13,0),IF(HT13&gt;=$IG$35,HU13,0),IF(HW13&gt;=$IG$35,HX13,0),IF(IA13&gt;=$IG$35,IB13,0),IF(ID13&gt;=$IG$35,IE13,0),IF(JB13&gt;=$JO$35,JC13,0),IF(JE13&gt;=$JO$35,JF13,0),IF(JI13&gt;=$JO$35,JJ13,0),IF(JL13&gt;=$JO$35,JM13,0),IF(KJ13&gt;=$KW$35,KK13,0),IF(KM13&gt;=$KW$35,KN13,0),IF(KQ13&gt;=$KW$35,KR13,0),IF(KT13&gt;=$KW$35,KU13,0),IF(LR13&gt;=$ME$35,LS13,0),IF(LU13&gt;=$ME$35,LV13,0),IF(LY13&gt;=$ME$35,LZ13,0),IF(MB13&gt;=$ME$35,MC13,0),IF(MZ13&gt;=$NM$35,NA13,0),IF(NC13&gt;=$NM$35,ND13,0),IF(NG13&gt;=$NM$35,NH13,0),IF(NJ13&gt;=$NM$35,NK13,0),IF(OH13&gt;=$OU$35,OI13,0),IF(OK13&gt;=$OU$35,OL13,0),IF(OO13&gt;=$OU$35,OP13,0),IF(OR13&gt;=$OU$35,OS13,0),IF(PP13&gt;=$QC$35,PQ13,0),IF(PS13&gt;=$QC$35,PT13,0),IF(PW13&gt;=$QC$35,PX13,0),IF(PZ13&gt;=$QC$35,QA13,0),IF(QX13&gt;=$RK$35,QY13,0),IF(RA13&gt;=$RK$35,RB13,0),IF(RE13&gt;=$RK$35,RF13,0),IF(RH13&gt;=$RK$35,RI13,0),IF(SF13&gt;=$SS$35,SG13,0),IF(SI13&gt;=$SS$35,SJ13,0),IF(SM13&gt;=$SS$35,SN13,0),IF(SP13&gt;=$SS$35,SQ13,0)),0)</f>
        <v>0</v>
      </c>
      <c r="S13" s="8" t="str">
        <f>IF(R13=0,"",IF(OR(R13=CP13,R13=CS13,R13=CW13),$BY$1,IF(OR(R13=BO13,R13=BR13,R13=BV13),$AX$1,IF(OR(R13=AN13,R13=AQ13,R13=AU13),$W$1,IF(OR(R13=SG13,R13=SJ13,R13=SN13,R13=SQ13),$RL$1,IF(OR(R13=QY13,R13=RB13,R13=RF13,R13=RI13),$QD$1,IF(OR(R13=PQ13,R13=PT13,R13=PX13,R13=QA13),$OV$1,IF(OR(R13=OI13,R13=OL13,R13=OP13,R13=OS13),$NN$1,IF(OR(R13=NA13,R13=ND13,R13=NH13,R13=NK13),$MF$1,IF(OR(R13=LS13,R13=LV13,R13=LZ13,R13=MC13),$KX$1,IF(OR(R13=KK13,R13=KN13,R13=KR13,R13=KU13),$JP$1,IF(OR(R13=JC13,R13=JF13,R13=JJ13,R13=JM13),$IH$1,IF(OR(R13=HU13,R13=HX13,R13=IB13,R13=IE13),$GZ$1,IF(OR(R13=GM13,R13=GP13,R13=GT13,R13=GW13),$FR$1,IF(OR(R13=FE13,R13=FH13,R13=FL13,R13=FO13),$EJ$1,IF(OR(R13=DW13,R13=DZ13,R13=ED13,R13=EG13),$DB$1,""))))))))))))))))</f>
        <v/>
      </c>
      <c r="T13" s="8" t="str">
        <f>IF(MAX(CZ13,DA13)&gt;0,MAX(CZ13,DA13),"")</f>
        <v/>
      </c>
      <c r="U13" s="11" t="str">
        <f>IF(T13="","",IF(T13=CZ13,"("&amp;CZ$2&amp;")",IF(T13=DA13,"("&amp;DA$2&amp;")")))</f>
        <v/>
      </c>
      <c r="V13" s="8" t="str">
        <f>IF(T13="","",IF(T13=CZ13,IF(T13+IF(N13="",0,N13)=SK13,$RL$1,IF(T13+IF(N13="",0,N13)=RC13,$QD$1,IF(T13+IF(N13="",0,N13)=PU13,$OV$1,IF(T13+IF(N13="",0,N13)=OM13,$NN$1,IF(T13+IF(N13="",0,N13)=NE13,$MF$1,IF(T13+IF(N13="",0,N13)=LW13,$KX$1,IF(T13+IF(N13="",0,N13)=KO13,$JP$1,IF(T13+IF(N13="",0,N13)=JG13,$IH$1,IF(T13+IF(N13="",0,N13)=HY13,$GZ$1,IF(T13+IF(N13="",0,N13)=GQ13,$FR$1,IF(T13+IF(N13="",0,N13)=FI13,$EJ$1,IF(T13+IF(N13="",0,N13)=EA13,$DB$1,IF(T13+IF(N13="",0,N13)=SH13,$RL$1,IF(T13+IF(N13="",0,N13)=QZ13,$QD$1,IF(T13+IF(N13="",0,N13)=PR13,$OV$1,IF(T13+IF(N13="",0,N13)=OJ13,$NN$1,IF(T13+IF(N13="",0,N13)=NB13,$MF$1,IF(T13+IF(N13="",0,N13)=LT13,$KX$1,IF(T13+IF(N13="",0,N13)=KL13,$JP$1,IF(T13+IF(N13="",0,N13)=JD13,$IH$1,IF(T13+IF(N13="",0,N13)=HV13,$GZ$1,IF(T13+IF(N13="",0,N13)=GN13,$FR$1,IF(T13+IF(N13="",0,N13)=FF13,$EJ$1,IF(T13+IF(N13="",0,N13)=DX13,$DB$1,IF(T13+IF(L13="",0,L13)=SK13,$RL$1,IF(T13+IF(L13="",0,L13)=RC13,$QD$1,IF(T13+IF(L13="",0,L13)=PU13,$OV$1,IF(T13+IF(L13="",0,L13)=OM13,$NN$1,IF(T13+IF(L13="",0,L13)=NE13,$MF$1,IF(T13+IF(L13="",0,L13)=LW13,$KX$1,IF(T13+IF(L13="",0,L13)=KO13,$JP$1,IF(T13+IF(L13="",0,L13)=JG13,$IH$1,IF(T13+IF(L13="",0,L13)=HY13,$GZ$1,IF(T13+IF(L13="",0,L13)=GQ13,$FR$1,IF(T13+IF(L13="",0,L13)=FI13,$EJ$1,IF(T13+IF(L13="",0,L13)=EA13,$DB$1,IF(T13+IF(L13="",0,L13)=SH13,$RL$1,IF(T13+IF(L13="",0,L13)=QZ13,$QD$1,IF(T13+IF(L13="",0,L13)=PR13,$OV$1,IF(T13+IF(L13="",0,L13)=OJ13,$NN$1,IF(T13+IF(L13="",0,L13)=NB13,$MF$1,IF(T13+IF(L13="",0,L13)=LT13,$KX$1,IF(T13+IF(L13="",0,L13)=KL13,$JP$1,IF(T13+IF(L13="",0,L13)=JD13,$IH$1,IF(T13+IF(L13="",0,L13)=HV13,$GZ$1,IF(T13+IF(L13="",0,L13)=GN13,$FR$1,IF(T13+IF(L13="",0,L13)=FF13,$EJ$1,IF(T13+IF(L13="",0,L13)=DX13,$DB$1)))))))))))))))))))))))))))))))))))))))))))))))),IF(T13=DA13,IF(T13+IF(N13="",0,N13)=SR13,$RL$1,IF(T13+IF(N13="",0,N13)=RJ13,$QD$1,IF(T13+IF(N13="",0,N13)=QB13,$OV$1,IF(T13+IF(N13="",0,N13)=OT13,$NN$1,IF(T13+IF(N13="",0,N13)=NL13,$MF$1,IF(T13+IF(N13="",0,N13)=MD13,$KX$1,IF(T13+IF(N13="",0,N13)=KV13,$JP$1,IF(T13+IF(N13="",0,N13)=JN13,$IH$1,IF(T13+IF(N13="",0,N13)=IF13,$GZ$1,IF(T13+IF(N13="",0,N13)=GX13,$FR$1,IF(T13+IF(N13="",0,N13)=FP13,$EJ$1,IF(T13+IF(N13="",0,N13)=EH13,$DB$1,IF(T13+IF(N13="",0,N13)=SO13,$RL$1,IF(T13+IF(N13="",0,N13)=RG13,$QD$1,IF(T13+IF(N13="",0,N13)=PY13,$OV$1,IF(T13+IF(N13="",0,N13)=OQ13,$NN$1,IF(T13+IF(N13="",0,N13)=NI13,$MF$1,IF(T13+IF(N13="",0,N13)=MA13,$KX$1,IF(T13+IF(N13="",0,N13)=KS13,$JP$1,IF(T13+IF(N13="",0,N13)=JK13,$IH$1,IF(T13+IF(N13="",0,N13)=IC13,$GZ$1,IF(T13+IF(N13="",0,N13)=GU13,$FR$1,IF(T13+IF(N13="",0,N13)=FM13,$EJ$1,IF(T13+IF(N13="",0,N13)=EE13,$DB$1)))))))))))))))))))))))))))</f>
        <v/>
      </c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7"/>
      <c r="AM13" s="38" t="str">
        <f>IF(Y13&gt;0,Y13,"")</f>
        <v/>
      </c>
      <c r="AN13" s="38" t="str">
        <f>IF(Z13&gt;0,Z13,"")</f>
        <v/>
      </c>
      <c r="AO13" s="40" t="str">
        <f>IF(SUM(W13:Z13)-AA13&gt;0,SUM(W13:Z13)-AA13,"")</f>
        <v/>
      </c>
      <c r="AP13" s="40" t="str">
        <f>IF(AD13&gt;0,AD13,"")</f>
        <v/>
      </c>
      <c r="AQ13" s="40" t="str">
        <f>IF(AE13&gt;0,AE13,"")</f>
        <v/>
      </c>
      <c r="AR13" s="40" t="str">
        <f>IF(SUM(AB13:AE13)-AF13&gt;0,SUM(AB13:AE13)-AF13,"")</f>
        <v/>
      </c>
      <c r="AS13" s="40" t="str">
        <f>IF(AO13="","",MAX(AO13,AR13))</f>
        <v/>
      </c>
      <c r="AT13" s="40" t="str">
        <f>IF(AI13&gt;0,AI13,"")</f>
        <v/>
      </c>
      <c r="AU13" s="40" t="str">
        <f>IF(AJ13&gt;0,AJ13,"")</f>
        <v/>
      </c>
      <c r="AV13" s="40" t="str">
        <f>IF(SUM(AG13:AJ13)-AK13&gt;0,SUM(AG13:AJ13)-AK13,"")</f>
        <v/>
      </c>
      <c r="AW13" s="40" t="str">
        <f>IF(SUM(AS13,AV13)&gt;0,SUM(AS13,AV13),"")</f>
        <v/>
      </c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8"/>
      <c r="BN13" s="39" t="str">
        <f>IF(AZ13&gt;0,AZ13,"")</f>
        <v/>
      </c>
      <c r="BO13" s="39" t="str">
        <f>IF(BA13&gt;0,BA13,"")</f>
        <v/>
      </c>
      <c r="BP13" s="11" t="str">
        <f>IF(SUM(AX13:BA13)-BB13&gt;0,SUM(AX13:BA13)-BB13,"")</f>
        <v/>
      </c>
      <c r="BQ13" s="11" t="str">
        <f>IF(BE13&gt;0,BE13,"")</f>
        <v/>
      </c>
      <c r="BR13" s="11" t="str">
        <f>IF(BF13&gt;0,BF13,"")</f>
        <v/>
      </c>
      <c r="BS13" s="11" t="str">
        <f>IF(SUM(BC13:BF13)-BG13&gt;0,SUM(BC13:BF13)-BG13,"")</f>
        <v/>
      </c>
      <c r="BT13" s="11" t="str">
        <f>IF(BP13="","",MAX(BP13,BS13))</f>
        <v/>
      </c>
      <c r="BU13" s="11" t="str">
        <f>IF(BJ13&gt;0,BJ13,"")</f>
        <v/>
      </c>
      <c r="BV13" s="11" t="str">
        <f>IF(BK13&gt;0,BK13,"")</f>
        <v/>
      </c>
      <c r="BW13" s="11" t="str">
        <f>IF(SUM(BH13:BK13)-BL13&gt;0,SUM(BH13:BK13)-BL13,"")</f>
        <v/>
      </c>
      <c r="BX13" s="11" t="str">
        <f>IF(SUM(BT13,BW13)&gt;0,SUM(BT13,BW13),"")</f>
        <v/>
      </c>
      <c r="BY13" s="22">
        <v>15.4</v>
      </c>
      <c r="BZ13" s="22">
        <v>9.3000000000000007</v>
      </c>
      <c r="CA13" s="22">
        <v>12</v>
      </c>
      <c r="CB13" s="22">
        <v>15.15</v>
      </c>
      <c r="CC13" s="22">
        <v>0</v>
      </c>
      <c r="CD13" s="22">
        <v>15.2</v>
      </c>
      <c r="CE13" s="22">
        <v>9.1999999999999993</v>
      </c>
      <c r="CF13" s="22">
        <v>12.4</v>
      </c>
      <c r="CG13" s="22">
        <v>14.94</v>
      </c>
      <c r="CH13" s="22">
        <v>0</v>
      </c>
      <c r="CI13" s="22">
        <v>14.1</v>
      </c>
      <c r="CJ13" s="22">
        <v>9.1999999999999993</v>
      </c>
      <c r="CK13" s="22">
        <v>11.1</v>
      </c>
      <c r="CL13" s="22">
        <v>15.12</v>
      </c>
      <c r="CM13" s="22">
        <v>0</v>
      </c>
      <c r="CN13" s="27"/>
      <c r="CO13" s="38">
        <f>IF(CA13&gt;0,CA13,"")</f>
        <v>12</v>
      </c>
      <c r="CP13" s="38">
        <f>IF(CB13&gt;0,CB13,"")</f>
        <v>15.15</v>
      </c>
      <c r="CQ13" s="40">
        <f>IF(SUM(BY13:CB13)-CC13&gt;0,SUM(BY13:CB13)-CC13,"")</f>
        <v>51.85</v>
      </c>
      <c r="CR13" s="40">
        <f>IF(CF13&gt;0,CF13,"")</f>
        <v>12.4</v>
      </c>
      <c r="CS13" s="40">
        <f>IF(CG13&gt;0,CG13,"")</f>
        <v>14.94</v>
      </c>
      <c r="CT13" s="40">
        <f>IF(SUM(CD13:CG13)-CH13&gt;0,SUM(CD13:CG13)-CH13,"")</f>
        <v>51.739999999999995</v>
      </c>
      <c r="CU13" s="40">
        <f>IF(CQ13="","",MAX(CQ13,CT13))</f>
        <v>51.85</v>
      </c>
      <c r="CV13" s="40">
        <f>IF(CK13&gt;0,CK13,"")</f>
        <v>11.1</v>
      </c>
      <c r="CW13" s="40">
        <f>IF(CL13&gt;0,CL13,"")</f>
        <v>15.12</v>
      </c>
      <c r="CX13" s="40">
        <f>IF(SUM(CI13:CL13)-CM13&gt;0,SUM(CI13:CL13)-CM13,"")</f>
        <v>49.519999999999996</v>
      </c>
      <c r="CY13" s="40">
        <f>IF(SUM(CU13,CX13)&gt;0,SUM(CU13,CX13),"")</f>
        <v>101.37</v>
      </c>
      <c r="CZ13" s="50" t="str">
        <f>IF(MAX(DX13,EA13,FF13,FI13,GN13,GQ13,HV13,HY13,JD13,JG13,KL13,KO13,LT13,LW13,NB13,NE13,OJ13,OM13,PR13,PU13,QZ13,RC13,SH13,SK13)-MIN(IF(L13="",0,L13),IF(N13="",0,N13))&gt;0.001,MAX(DX13,EA13,FF13,FI13,GN13,GQ13,HV13,HY13,JD13,JG13,KL13,KO13,LT13,LW13,NB13,NE13,OJ13,OM13,PR13,PU13,QZ13,RC13,SH13,SK13)-MIN(IF(L13="",0,L13),IF(N13="",0,N13)),"")</f>
        <v/>
      </c>
      <c r="DA13" s="50" t="str">
        <f>IF(MAX(EE13,EH13,FM13,FP13,GU13,GX13,IC13,IF13,JK13,JN13,KS13,KV13,MA13,MD13,NI13,NL13,OQ13,OT13,PY13,QB13,RG13,RJ13,SO13,SR13)-IF(N13="",0,N13)&gt;0.001,MAX(EE13,EH13,FM13,FP13,GU13,GX13,IC13,IF13,JK13,JN13,KS13,KV13,MA13,MD13,NI13,NL13,OQ13,OT13,PY13,QB13,RG13,RJ13,SO13,SR13)-IF(N13="",0,N13),"")</f>
        <v/>
      </c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40" t="str">
        <f>IF(DD13&gt;0,DD13,"")</f>
        <v/>
      </c>
      <c r="DW13" s="40" t="str">
        <f>IF(DE13&gt;0,DE13,"")</f>
        <v/>
      </c>
      <c r="DX13" s="40" t="str">
        <f>IF(SUM(DB13:DE13)-DF13&gt;0,SUM(DB13:DE13)-DF13,"")</f>
        <v/>
      </c>
      <c r="DY13" s="40" t="str">
        <f>IF(DI13&gt;0,DI13,"")</f>
        <v/>
      </c>
      <c r="DZ13" s="40" t="str">
        <f>IF(DJ13&gt;0,DJ13,"")</f>
        <v/>
      </c>
      <c r="EA13" s="40" t="str">
        <f>IF(SUM(DG13:DJ13)-DK13&gt;0,SUM(DG13:DJ13)-DK13,"")</f>
        <v/>
      </c>
      <c r="EB13" s="40" t="str">
        <f>IF(MAX(DX13,EA13)&gt;0,MAX(DX13,EA13),"")</f>
        <v/>
      </c>
      <c r="EC13" s="40" t="str">
        <f>IF(DN13&gt;0,DN13,"")</f>
        <v/>
      </c>
      <c r="ED13" s="40" t="str">
        <f>IF(DO13&gt;0,DO13,"")</f>
        <v/>
      </c>
      <c r="EE13" s="40" t="str">
        <f>IF(SUM(DL13:DO13)-DP13&gt;0,SUM(DL13:DO13)-DP13,"")</f>
        <v/>
      </c>
      <c r="EF13" s="40" t="str">
        <f>IF(DS13&gt;0,DS13,"")</f>
        <v/>
      </c>
      <c r="EG13" s="40" t="str">
        <f>IF(DT13&gt;0,DT13,"")</f>
        <v/>
      </c>
      <c r="EH13" s="40" t="str">
        <f>IF(SUM(DQ13:DT13)-DU13&gt;0,SUM(DQ13:DT13)-DU13,"")</f>
        <v/>
      </c>
      <c r="EI13" s="40" t="str">
        <f>IF(SUM(EB13,EH13)&gt;0,SUM(EB13,EH13),"")</f>
        <v/>
      </c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1" t="str">
        <f>IF(EL13&gt;0,EL13,"")</f>
        <v/>
      </c>
      <c r="FE13" s="11" t="str">
        <f>IF(EM13&gt;0,EM13,"")</f>
        <v/>
      </c>
      <c r="FF13" s="11" t="str">
        <f>IF(SUM(EJ13:EM13)-EN13&gt;0,SUM(EJ13:EM13)-EN13,"")</f>
        <v/>
      </c>
      <c r="FG13" s="11" t="str">
        <f>IF(EQ13&gt;0,EQ13,"")</f>
        <v/>
      </c>
      <c r="FH13" s="11" t="str">
        <f>IF(ER13&gt;0,ER13,"")</f>
        <v/>
      </c>
      <c r="FI13" s="11" t="str">
        <f>IF(SUM(EO13:ER13)-ES13&gt;0,SUM(EO13:ER13)-ES13,"")</f>
        <v/>
      </c>
      <c r="FJ13" s="11" t="str">
        <f>IF(MAX(FF13,FI13)&gt;0,MAX(FF13,FI13),"")</f>
        <v/>
      </c>
      <c r="FK13" s="11" t="str">
        <f>IF(EV13&gt;0,EV13,"")</f>
        <v/>
      </c>
      <c r="FL13" s="11" t="str">
        <f>IF(EW13&gt;0,EW13,"")</f>
        <v/>
      </c>
      <c r="FM13" s="11" t="str">
        <f>IF(SUM(ET13:EW13)-EX13&gt;0,SUM(ET13:EW13)-EX13,"")</f>
        <v/>
      </c>
      <c r="FN13" s="11" t="str">
        <f>IF(FA13&gt;0,FA13,"")</f>
        <v/>
      </c>
      <c r="FO13" s="11" t="str">
        <f>IF(FB13&gt;0,FB13,"")</f>
        <v/>
      </c>
      <c r="FP13" s="11" t="str">
        <f>IF(SUM(EY13:FB13)-FC13&gt;0,SUM(EY13:FB13)-FC13,"")</f>
        <v/>
      </c>
      <c r="FQ13" s="11" t="str">
        <f>IF(SUM(FJ13,FP13)&gt;0,SUM(FJ13,FP13),"")</f>
        <v/>
      </c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40" t="str">
        <f>IF(FT13&gt;0,FT13,"")</f>
        <v/>
      </c>
      <c r="GM13" s="40" t="str">
        <f>IF(FU13&gt;0,FU13,"")</f>
        <v/>
      </c>
      <c r="GN13" s="40" t="str">
        <f>IF(SUM(FR13:FU13)-FV13&gt;0,SUM(FR13:FU13)-FV13,"")</f>
        <v/>
      </c>
      <c r="GO13" s="40" t="str">
        <f>IF(FY13&gt;0,FY13,"")</f>
        <v/>
      </c>
      <c r="GP13" s="40" t="str">
        <f>IF(FZ13&gt;0,FZ13,"")</f>
        <v/>
      </c>
      <c r="GQ13" s="40" t="str">
        <f>IF(SUM(FW13:FZ13)-GA13&gt;0,SUM(FW13:FZ13)-GA13,"")</f>
        <v/>
      </c>
      <c r="GR13" s="40" t="str">
        <f>IF(MAX(GN13,GQ13)&gt;0,MAX(GN13,GQ13),"")</f>
        <v/>
      </c>
      <c r="GS13" s="40" t="str">
        <f>IF(GD13&gt;0,GD13,"")</f>
        <v/>
      </c>
      <c r="GT13" s="40" t="str">
        <f>IF(GE13&gt;0,GE13,"")</f>
        <v/>
      </c>
      <c r="GU13" s="40" t="str">
        <f>IF(SUM(GB13:GE13)-GF13&gt;0,SUM(GB13:GE13)-GF13,"")</f>
        <v/>
      </c>
      <c r="GV13" s="40" t="str">
        <f>IF(GI13&gt;0,GI13,"")</f>
        <v/>
      </c>
      <c r="GW13" s="40" t="str">
        <f>IF(GJ13&gt;0,GJ13,"")</f>
        <v/>
      </c>
      <c r="GX13" s="40" t="str">
        <f>IF(SUM(GG13:GJ13)-GK13&gt;0,SUM(GG13:GJ13)-GK13,"")</f>
        <v/>
      </c>
      <c r="GY13" s="40" t="str">
        <f>IF(SUM(GR13,GX13)&gt;0,SUM(GR13,GX13),"")</f>
        <v/>
      </c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1" t="str">
        <f>IF(HB13&gt;0,HB13,"")</f>
        <v/>
      </c>
      <c r="HU13" s="11" t="str">
        <f>IF(HC13&gt;0,HC13,"")</f>
        <v/>
      </c>
      <c r="HV13" s="11" t="str">
        <f>IF(SUM(GZ13:HC13)-HD13&gt;0,SUM(GZ13:HC13)-HD13,"")</f>
        <v/>
      </c>
      <c r="HW13" s="11" t="str">
        <f>IF(HG13&gt;0,HG13,"")</f>
        <v/>
      </c>
      <c r="HX13" s="11" t="str">
        <f>IF(HH13&gt;0,HH13,"")</f>
        <v/>
      </c>
      <c r="HY13" s="11" t="str">
        <f>IF(SUM(HE13:HH13)-HI13&gt;0,SUM(HE13:HH13)-HI13,"")</f>
        <v/>
      </c>
      <c r="HZ13" s="11" t="str">
        <f>IF(MAX(HV13,HY13)&gt;0,MAX(HV13,HY13),"")</f>
        <v/>
      </c>
      <c r="IA13" s="11" t="str">
        <f>IF(HL13&gt;0,HL13,"")</f>
        <v/>
      </c>
      <c r="IB13" s="11" t="str">
        <f>IF(HM13&gt;0,HM13,"")</f>
        <v/>
      </c>
      <c r="IC13" s="11" t="str">
        <f>IF(SUM(HJ13:HM13)-HN13&gt;0,SUM(HJ13:HM13)-HN13,"")</f>
        <v/>
      </c>
      <c r="ID13" s="11" t="str">
        <f>IF(HQ13&gt;0,HQ13,"")</f>
        <v/>
      </c>
      <c r="IE13" s="11" t="str">
        <f>IF(HR13&gt;0,HR13,"")</f>
        <v/>
      </c>
      <c r="IF13" s="11" t="str">
        <f>IF(SUM(HO13:HR13)-HS13&gt;0,SUM(HO13:HR13)-HS13,"")</f>
        <v/>
      </c>
      <c r="IG13" s="11" t="str">
        <f>IF(SUM(HZ13,IF13)&gt;0,SUM(HZ13,IF13),"")</f>
        <v/>
      </c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40" t="str">
        <f>IF(IJ13&gt;0,IJ13,"")</f>
        <v/>
      </c>
      <c r="JC13" s="40" t="str">
        <f>IF(IK13&gt;0,IK13,"")</f>
        <v/>
      </c>
      <c r="JD13" s="40" t="str">
        <f>IF(SUM(IH13:IK13)-IL13&gt;0,SUM(IH13:IK13)-IL13,"")</f>
        <v/>
      </c>
      <c r="JE13" s="40" t="str">
        <f>IF(IO13&gt;0,IO13,"")</f>
        <v/>
      </c>
      <c r="JF13" s="40" t="str">
        <f>IF(IP13&gt;0,IP13,"")</f>
        <v/>
      </c>
      <c r="JG13" s="40" t="str">
        <f>IF(SUM(IM13:IP13)-IQ13&gt;0,SUM(IM13:IP13)-IQ13,"")</f>
        <v/>
      </c>
      <c r="JH13" s="40" t="str">
        <f>IF(MAX(JD13,JG13)&gt;0,MAX(JD13,JG13),"")</f>
        <v/>
      </c>
      <c r="JI13" s="40" t="str">
        <f>IF(IT13&gt;0,IT13,"")</f>
        <v/>
      </c>
      <c r="JJ13" s="40" t="str">
        <f>IF(IU13&gt;0,IU13,"")</f>
        <v/>
      </c>
      <c r="JK13" s="40" t="str">
        <f>IF(SUM(IR13:IU13)-IV13&gt;0,SUM(IR13:IU13)-IV13,"")</f>
        <v/>
      </c>
      <c r="JL13" s="40" t="str">
        <f>IF(IY13&gt;0,IY13,"")</f>
        <v/>
      </c>
      <c r="JM13" s="40" t="str">
        <f>IF(IZ13&gt;0,IZ13,"")</f>
        <v/>
      </c>
      <c r="JN13" s="40" t="str">
        <f>IF(SUM(IW13:IZ13)-JA13&gt;0,SUM(IW13:IZ13)-JA13,"")</f>
        <v/>
      </c>
      <c r="JO13" s="40" t="str">
        <f>IF(SUM(JH13,JN13)&gt;0,SUM(JH13,JN13),"")</f>
        <v/>
      </c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1" t="str">
        <f>IF(JR13&gt;0,JR13,"")</f>
        <v/>
      </c>
      <c r="KK13" s="11" t="str">
        <f>IF(JS13&gt;0,JS13,"")</f>
        <v/>
      </c>
      <c r="KL13" s="11" t="str">
        <f>IF(SUM(JP13:JS13)-JT13&gt;0,SUM(JP13:JS13)-JT13,"")</f>
        <v/>
      </c>
      <c r="KM13" s="11" t="str">
        <f>IF(JW13&gt;0,JW13,"")</f>
        <v/>
      </c>
      <c r="KN13" s="11" t="str">
        <f>IF(JX13&gt;0,JX13,"")</f>
        <v/>
      </c>
      <c r="KO13" s="11" t="str">
        <f>IF(SUM(JU13:JX13)-JY13&gt;0,SUM(JU13:JX13)-JY13,"")</f>
        <v/>
      </c>
      <c r="KP13" s="11" t="str">
        <f>IF(MAX(KL13,KO13)&gt;0,MAX(KL13,KO13),"")</f>
        <v/>
      </c>
      <c r="KQ13" s="11" t="str">
        <f>IF(KB13&gt;0,KB13,"")</f>
        <v/>
      </c>
      <c r="KR13" s="11" t="str">
        <f>IF(KC13&gt;0,KC13,"")</f>
        <v/>
      </c>
      <c r="KS13" s="11" t="str">
        <f>IF(SUM(JZ13:KC13)-KD13&gt;0,SUM(JZ13:KC13)-KD13,"")</f>
        <v/>
      </c>
      <c r="KT13" s="11" t="str">
        <f>IF(KG13&gt;0,KG13,"")</f>
        <v/>
      </c>
      <c r="KU13" s="11" t="str">
        <f>IF(KH13&gt;0,KH13,"")</f>
        <v/>
      </c>
      <c r="KV13" s="11" t="str">
        <f>IF(SUM(KE13:KH13)-KI13&gt;0,SUM(KE13:KH13)-KI13,"")</f>
        <v/>
      </c>
      <c r="KW13" s="11" t="str">
        <f>IF(SUM(KP13,KV13)&gt;0,SUM(KP13,KV13),"")</f>
        <v/>
      </c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40" t="str">
        <f>IF(KZ13&gt;0,KZ13,"")</f>
        <v/>
      </c>
      <c r="LS13" s="40" t="str">
        <f>IF(LA13&gt;0,LA13,"")</f>
        <v/>
      </c>
      <c r="LT13" s="40" t="str">
        <f>IF(SUM(KX13:LA13)-LB13&gt;0,SUM(KX13:LA13)-LB13,"")</f>
        <v/>
      </c>
      <c r="LU13" s="40" t="str">
        <f>IF(LE13&gt;0,LE13,"")</f>
        <v/>
      </c>
      <c r="LV13" s="40" t="str">
        <f>IF(LF13&gt;0,LF13,"")</f>
        <v/>
      </c>
      <c r="LW13" s="40" t="str">
        <f>IF(SUM(LC13:LF13)-LG13&gt;0,SUM(LC13:LF13)-LG13,"")</f>
        <v/>
      </c>
      <c r="LX13" s="40" t="str">
        <f>IF(MAX(LT13,LW13)&gt;0,MAX(LT13,LW13),"")</f>
        <v/>
      </c>
      <c r="LY13" s="40" t="str">
        <f>IF(LJ13&gt;0,LJ13,"")</f>
        <v/>
      </c>
      <c r="LZ13" s="40" t="str">
        <f>IF(LK13&gt;0,LK13,"")</f>
        <v/>
      </c>
      <c r="MA13" s="40" t="str">
        <f>IF(SUM(LH13:LK13)-LL13&gt;0,SUM(LH13:LK13)-LL13,"")</f>
        <v/>
      </c>
      <c r="MB13" s="40" t="str">
        <f>IF(LO13&gt;0,LO13,"")</f>
        <v/>
      </c>
      <c r="MC13" s="40" t="str">
        <f>IF(LP13&gt;0,LP13,"")</f>
        <v/>
      </c>
      <c r="MD13" s="40" t="str">
        <f>IF(SUM(LM13:LP13)-LQ13&gt;0,SUM(LM13:LP13)-LQ13,"")</f>
        <v/>
      </c>
      <c r="ME13" s="40" t="str">
        <f>IF(SUM(LX13,MD13)&gt;0,SUM(LX13,MD13),"")</f>
        <v/>
      </c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1" t="str">
        <f>IF(MH13&gt;0,MH13,"")</f>
        <v/>
      </c>
      <c r="NA13" s="11" t="str">
        <f>IF(MI13&gt;0,MI13,"")</f>
        <v/>
      </c>
      <c r="NB13" s="11" t="str">
        <f>IF(SUM(MF13:MI13)-MJ13&gt;0,SUM(MF13:MI13)-MJ13,"")</f>
        <v/>
      </c>
      <c r="NC13" s="11" t="str">
        <f>IF(MM13&gt;0,MM13,"")</f>
        <v/>
      </c>
      <c r="ND13" s="11" t="str">
        <f>IF(MN13&gt;0,MN13,"")</f>
        <v/>
      </c>
      <c r="NE13" s="11" t="str">
        <f>IF(SUM(MK13:MN13)-MO13&gt;0,SUM(MK13:MN13)-MO13,"")</f>
        <v/>
      </c>
      <c r="NF13" s="11" t="str">
        <f>IF(MAX(NB13,NE13)&gt;0,MAX(NB13,NE13),"")</f>
        <v/>
      </c>
      <c r="NG13" s="11" t="str">
        <f>IF(MR13&gt;0,MR13,"")</f>
        <v/>
      </c>
      <c r="NH13" s="11" t="str">
        <f>IF(MS13&gt;0,MS13,"")</f>
        <v/>
      </c>
      <c r="NI13" s="11" t="str">
        <f>IF(SUM(MP13:MS13)-MT13&gt;0,SUM(MP13:MS13)-MT13,"")</f>
        <v/>
      </c>
      <c r="NJ13" s="11" t="str">
        <f>IF(MW13&gt;0,MW13,"")</f>
        <v/>
      </c>
      <c r="NK13" s="11" t="str">
        <f>IF(MX13&gt;0,MX13,"")</f>
        <v/>
      </c>
      <c r="NL13" s="11" t="str">
        <f>IF(SUM(MU13:MX13)-MY13&gt;0,SUM(MU13:MX13)-MY13,"")</f>
        <v/>
      </c>
      <c r="NM13" s="11" t="str">
        <f>IF(SUM(NF13,NL13)&gt;0,SUM(NF13,NL13),"")</f>
        <v/>
      </c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40" t="str">
        <f>IF(NP13&gt;0,NP13,"")</f>
        <v/>
      </c>
      <c r="OI13" s="40" t="str">
        <f>IF(NQ13&gt;0,NQ13,"")</f>
        <v/>
      </c>
      <c r="OJ13" s="40" t="str">
        <f>IF(SUM(NN13:NQ13)-NR13&gt;0,SUM(NN13:NQ13)-NR13,"")</f>
        <v/>
      </c>
      <c r="OK13" s="40" t="str">
        <f>IF(NU13&gt;0,NU13,"")</f>
        <v/>
      </c>
      <c r="OL13" s="40" t="str">
        <f>IF(NV13&gt;0,NV13,"")</f>
        <v/>
      </c>
      <c r="OM13" s="40" t="str">
        <f>IF(SUM(NS13:NV13)-NW13&gt;0,SUM(NS13:NV13)-NW13,"")</f>
        <v/>
      </c>
      <c r="ON13" s="40" t="str">
        <f>IF(MAX(OJ13,OM13)&gt;0,MAX(OJ13,OM13),"")</f>
        <v/>
      </c>
      <c r="OO13" s="40" t="str">
        <f>IF(NZ13&gt;0,NZ13,"")</f>
        <v/>
      </c>
      <c r="OP13" s="40" t="str">
        <f>IF(OA13&gt;0,OA13,"")</f>
        <v/>
      </c>
      <c r="OQ13" s="40" t="str">
        <f>IF(SUM(NX13:OA13)-OB13&gt;0,SUM(NX13:OA13)-OB13,"")</f>
        <v/>
      </c>
      <c r="OR13" s="40" t="str">
        <f>IF(OE13&gt;0,OE13,"")</f>
        <v/>
      </c>
      <c r="OS13" s="40" t="str">
        <f>IF(OF13&gt;0,OF13,"")</f>
        <v/>
      </c>
      <c r="OT13" s="40" t="str">
        <f>IF(SUM(OC13:OF13)-OG13&gt;0,SUM(OC13:OF13)-OG13,"")</f>
        <v/>
      </c>
      <c r="OU13" s="40" t="str">
        <f>IF(SUM(ON13,OT13)&gt;0,SUM(ON13,OT13),"")</f>
        <v/>
      </c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1" t="str">
        <f>IF(OX13&gt;0,OX13,"")</f>
        <v/>
      </c>
      <c r="PQ13" s="11" t="str">
        <f>IF(OY13&gt;0,OY13,"")</f>
        <v/>
      </c>
      <c r="PR13" s="11" t="str">
        <f>IF(SUM(OV13:OY13)-OZ13&gt;0,SUM(OV13:OY13)-OZ13,"")</f>
        <v/>
      </c>
      <c r="PS13" s="11" t="str">
        <f>IF(PC13&gt;0,PC13,"")</f>
        <v/>
      </c>
      <c r="PT13" s="11" t="str">
        <f>IF(PD13&gt;0,PD13,"")</f>
        <v/>
      </c>
      <c r="PU13" s="11" t="str">
        <f>IF(SUM(PA13:PD13)-PE13&gt;0,SUM(PA13:PD13)-PE13,"")</f>
        <v/>
      </c>
      <c r="PV13" s="11" t="str">
        <f>IF(MAX(PR13,PU13)&gt;0,MAX(PR13,PU13),"")</f>
        <v/>
      </c>
      <c r="PW13" s="11" t="str">
        <f>IF(PH13&gt;0,PH13,"")</f>
        <v/>
      </c>
      <c r="PX13" s="11" t="str">
        <f>IF(PI13&gt;0,PI13,"")</f>
        <v/>
      </c>
      <c r="PY13" s="11" t="str">
        <f>IF(SUM(PF13:PI13)-PJ13&gt;0,SUM(PF13:PI13)-PJ13,"")</f>
        <v/>
      </c>
      <c r="PZ13" s="11" t="str">
        <f>IF(PM13&gt;0,PM13,"")</f>
        <v/>
      </c>
      <c r="QA13" s="11" t="str">
        <f>IF(PN13&gt;0,PN13,"")</f>
        <v/>
      </c>
      <c r="QB13" s="11" t="str">
        <f>IF(SUM(PK13:PN13)-PO13&gt;0,SUM(PK13:PN13)-PO13,"")</f>
        <v/>
      </c>
      <c r="QC13" s="11" t="str">
        <f>IF(SUM(PV13,QB13)&gt;0,SUM(PV13,QB13),"")</f>
        <v/>
      </c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40" t="str">
        <f>IF(QF13&gt;0,QF13,"")</f>
        <v/>
      </c>
      <c r="QY13" s="40" t="str">
        <f>IF(QG13&gt;0,QG13,"")</f>
        <v/>
      </c>
      <c r="QZ13" s="40" t="str">
        <f>IF(SUM(QD13:QG13)-QH13&gt;0,SUM(QD13:QG13)-QH13,"")</f>
        <v/>
      </c>
      <c r="RA13" s="40" t="str">
        <f>IF(QK13&gt;0,QK13,"")</f>
        <v/>
      </c>
      <c r="RB13" s="40" t="str">
        <f>IF(QL13&gt;0,QL13,"")</f>
        <v/>
      </c>
      <c r="RC13" s="40" t="str">
        <f>IF(SUM(QI13:QL13)-QM13&gt;0,SUM(QI13:QL13)-QM13,"")</f>
        <v/>
      </c>
      <c r="RD13" s="40" t="str">
        <f>IF(MAX(QZ13,RC13)&gt;0,MAX(QZ13,RC13),"")</f>
        <v/>
      </c>
      <c r="RE13" s="40" t="str">
        <f>IF(QP13&gt;0,QP13,"")</f>
        <v/>
      </c>
      <c r="RF13" s="40" t="str">
        <f>IF(QQ13&gt;0,QQ13,"")</f>
        <v/>
      </c>
      <c r="RG13" s="40" t="str">
        <f>IF(SUM(QN13:QQ13)-QR13&gt;0,SUM(QN13:QQ13)-QR13,"")</f>
        <v/>
      </c>
      <c r="RH13" s="40" t="str">
        <f>IF(QU13&gt;0,QU13,"")</f>
        <v/>
      </c>
      <c r="RI13" s="40" t="str">
        <f>IF(QV13&gt;0,QV13,"")</f>
        <v/>
      </c>
      <c r="RJ13" s="40" t="str">
        <f>IF(SUM(QS13:QV13)-QW13&gt;0,SUM(QS13:QV13)-QW13,"")</f>
        <v/>
      </c>
      <c r="RK13" s="40" t="str">
        <f>IF(SUM(RD13,RJ13)&gt;0,SUM(RD13,RJ13),"")</f>
        <v/>
      </c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1" t="str">
        <f>IF(RN13&gt;0,RN13,"")</f>
        <v/>
      </c>
      <c r="SG13" s="11" t="str">
        <f>IF(RO13&gt;0,RO13,"")</f>
        <v/>
      </c>
      <c r="SH13" s="11" t="str">
        <f>IF(SUM(RL13:RO13)-RP13&gt;0,SUM(RL13:RO13)-RP13,"")</f>
        <v/>
      </c>
      <c r="SI13" s="11" t="str">
        <f>IF(RS13&gt;0,RS13,"")</f>
        <v/>
      </c>
      <c r="SJ13" s="11" t="str">
        <f>IF(RT13&gt;0,RT13,"")</f>
        <v/>
      </c>
      <c r="SK13" s="11" t="str">
        <f>IF(SUM(RQ13:RT13)-RU13&gt;0,SUM(RQ13:RT13)-RU13,"")</f>
        <v/>
      </c>
      <c r="SL13" s="11" t="str">
        <f>IF(MAX(SH13,SK13)&gt;0,MAX(SH13,SK13),"")</f>
        <v/>
      </c>
      <c r="SM13" s="11" t="str">
        <f>IF(RX13&gt;0,RX13,"")</f>
        <v/>
      </c>
      <c r="SN13" s="11" t="str">
        <f>IF(RY13&gt;0,RY13,"")</f>
        <v/>
      </c>
      <c r="SO13" s="11" t="str">
        <f>IF(SUM(RV13:RY13)-RZ13&gt;0,SUM(RV13:RY13)-RZ13,"")</f>
        <v/>
      </c>
      <c r="SP13" s="11" t="str">
        <f>IF(SC13&gt;0,SC13,"")</f>
        <v/>
      </c>
      <c r="SQ13" s="11" t="str">
        <f>IF(SD13&gt;0,SD13,"")</f>
        <v/>
      </c>
      <c r="SR13" s="11" t="str">
        <f>IF(SUM(SA13:SD13)-SE13&gt;0,SUM(SA13:SD13)-SE13,"")</f>
        <v/>
      </c>
      <c r="SS13" s="11" t="str">
        <f>IF(SUM(SL13,SR13)&gt;0,SUM(SL13,SR13),"")</f>
        <v/>
      </c>
      <c r="ST13" s="22">
        <f>IF($CN13="P",BY13,(BY13+AX13)/2)</f>
        <v>7.7</v>
      </c>
      <c r="SU13" s="22">
        <f>IF($CN13="P",BZ13,(BZ13+AY13)/2)</f>
        <v>4.6500000000000004</v>
      </c>
      <c r="SV13" s="22">
        <f>IF($CN13="P",CA13,(CA13+AZ13)/2)</f>
        <v>6</v>
      </c>
      <c r="SW13" s="22">
        <f>IF($CN13="P",CB13,(CB13+BA13)/2)</f>
        <v>7.5750000000000002</v>
      </c>
      <c r="SX13" s="22">
        <f>IF($CN13="P",CC13,(CC13+BB13)/2)</f>
        <v>0</v>
      </c>
      <c r="SY13" s="22">
        <f>IF($CN13="P",CD13,(CD13+BC13)/2)</f>
        <v>7.6</v>
      </c>
      <c r="SZ13" s="22">
        <f>IF($CN13="P",CE13,(CE13+BD13)/2)</f>
        <v>4.5999999999999996</v>
      </c>
      <c r="TA13" s="22">
        <f>IF($CN13="P",CF13,(CF13+BE13)/2)</f>
        <v>6.2</v>
      </c>
      <c r="TB13" s="22">
        <f>IF($CN13="P",CG13,(CG13+BF13)/2)</f>
        <v>7.47</v>
      </c>
      <c r="TC13" s="22">
        <f>IF($CN13="P",CH13,(CH13+BG13)/2)</f>
        <v>0</v>
      </c>
      <c r="TD13" s="22">
        <f>IF($CN13="P",CI13,(CI13+BH13)/2)</f>
        <v>7.05</v>
      </c>
      <c r="TE13" s="22">
        <f>IF($CN13="P",CJ13,(CJ13+BI13)/2)</f>
        <v>4.5999999999999996</v>
      </c>
      <c r="TF13" s="22">
        <f>IF($CN13="P",CK13,(CK13+BJ13)/2)</f>
        <v>5.55</v>
      </c>
      <c r="TG13" s="22">
        <f>IF($CN13="P",CL13,(CL13+BK13)/2)</f>
        <v>7.56</v>
      </c>
      <c r="TH13" s="22">
        <f>IF($CN13="P",CM13,(CM13+BL13)/2)</f>
        <v>0</v>
      </c>
      <c r="TI13" s="27" t="s">
        <v>46</v>
      </c>
      <c r="TJ13" s="40">
        <f>IF(SV13&gt;0,SV13,"")</f>
        <v>6</v>
      </c>
      <c r="TK13" s="40">
        <f>IF(SW13&gt;0,SW13,"")</f>
        <v>7.5750000000000002</v>
      </c>
      <c r="TL13" s="40">
        <f>IF(SUM(ST13:SW13)-SX13&gt;0,SUM(ST13:SW13)-SX13,"")</f>
        <v>25.925000000000001</v>
      </c>
      <c r="TM13" s="40">
        <f>IF(TA13&gt;0,TA13,"")</f>
        <v>6.2</v>
      </c>
      <c r="TN13" s="40">
        <f>IF(TB13&gt;0,TB13,"")</f>
        <v>7.47</v>
      </c>
      <c r="TO13" s="40">
        <f>IF(SUM(SY13:TB13)-TC13&gt;0,SUM(SY13:TB13)-TC13,"")</f>
        <v>25.869999999999997</v>
      </c>
      <c r="TP13" s="40">
        <f>IF(MAX(TL13,TO13)&gt;0,MAX(TL13,TO13),"")</f>
        <v>25.925000000000001</v>
      </c>
      <c r="TQ13" s="40">
        <f>IF(TF13&gt;0,TF13,"")</f>
        <v>5.55</v>
      </c>
      <c r="TR13" s="40">
        <f>IF(TG13&gt;0,TG13,"")</f>
        <v>7.56</v>
      </c>
      <c r="TS13" s="40">
        <f>IF(SUM(TD13:TG13)-TH13&gt;0,SUM(TD13:TG13)-TH13,"")</f>
        <v>24.759999999999998</v>
      </c>
      <c r="TT13" s="40">
        <f>IF(SUM(TP13,TS13)&gt;0,SUM(TP13,TS13),"")</f>
        <v>50.685000000000002</v>
      </c>
    </row>
    <row r="14" spans="1:540" x14ac:dyDescent="0.2">
      <c r="A14" s="4" t="str" cm="1">
        <f t="array" ref="A14">IF(AND(H14&lt;&gt;"",H14&lt;&gt;"No DD"),SUMPRODUCT((H$4:H$33&lt;&gt;"")*(H$4:H$33&lt;&gt;"No DD")*(E$4:E$33&gt;E14))+1,IF(H14="No DD",SUMPRODUCT((H$4:H$33="No DD")*(E$4:E$33&gt;E14))+1+SUMPRODUCT((H$4:H$33&lt;&gt;"")*(H$4:H$33&lt;&gt;"No DD")),""))</f>
        <v/>
      </c>
      <c r="B14" s="5" t="s">
        <v>181</v>
      </c>
      <c r="C14" s="4" t="s">
        <v>6</v>
      </c>
      <c r="D14" s="4">
        <v>2004</v>
      </c>
      <c r="E14" s="9">
        <f>SUM(J14:T14)+SUM(J14:R14)*0.0000001+SUM(J14)*0.0000000000001</f>
        <v>163.00001630000514</v>
      </c>
      <c r="F14" s="3" t="str">
        <f>IF(OR(AND(AM14&gt;=AW$35,AM14&lt;&gt;"",AO14&gt;=AW$39,AO14&lt;&gt;"",AL14=""),AND(AP14&gt;=AW$35,AP14&lt;&gt;"",AR14&gt;=AW$39,AR14&lt;&gt;"",AL14=""),AND(AT14&gt;=AW$35,AT14&lt;&gt;"",AV14&gt;=AW$39,AV14&lt;&gt;"",AL14=""),AND(BN14&gt;=BX$35,BN14&lt;&gt;"",BP14&gt;=BX$39,BP14&lt;&gt;"",BM14=""),AND(BQ14&gt;=BX$35,BQ14&lt;&gt;"",BS14&gt;=BX$39,BS14&lt;&gt;"",BM14=""),AND(BU14&gt;=BX$35,BU14&lt;&gt;"",BW14&gt;=BX$39,BW14&lt;&gt;"",BM14=""),AND(CO14&gt;=CY$35,CO14&lt;&gt;"",CQ14&gt;=CY$39,CQ14&lt;&gt;"",CN14=""),AND(CR14&gt;=CY$35,CR14&lt;&gt;"",CT14&gt;=CY$39,CT14&lt;&gt;"",CN14=""),AND(CV14&gt;=CY$35,CV14&lt;&gt;"",CX14&gt;=CY$39,CX14&lt;&gt;"",CN14=""),AND(DV14&gt;=EI$35,DV14&lt;&gt;"",DX14&gt;=EI$39,DX14&lt;&gt;""),AND(DY14&gt;=EI$35,DY14&lt;&gt;"",EA14&gt;=EI$39,EA14&lt;&gt;""),AND(EC14&gt;=EI$35,EC14&lt;&gt;"",EE14&gt;=EI$39,EE14&lt;&gt;""),AND(EF14&gt;=EI$35,EF14&lt;&gt;"",EH14&gt;=EI$39,EH14&lt;&gt;""),AND(FD14&gt;=FQ$35,FD14&lt;&gt;"",FF14&gt;=FQ$39,FF14&lt;&gt;""),AND(FG14&gt;=FQ$35,FG14&lt;&gt;"",FI14&gt;=FQ$39,FI14&lt;&gt;""),AND(FK14&gt;=FQ$35,FK14&lt;&gt;"",FM14&gt;=FQ$39,FM14&lt;&gt;""),AND(FN14&gt;=FQ$35,FN14&lt;&gt;"",FP14&gt;=FQ$39,FP14&lt;&gt;""),AND(GL14&gt;=GY$35,GL14&lt;&gt;"",GN14&gt;=GY$39,GN14&lt;&gt;""),AND(GO14&gt;=GY$35,GO14&lt;&gt;"",GQ14&gt;=GY$39,GQ14&lt;&gt;""),AND(GS14&gt;=GY$35,GS14&lt;&gt;"",GU14&gt;=GY$39,GU14&lt;&gt;""),AND(GV14&gt;=GY$35,GV14&lt;&gt;"",GX14&gt;=GY$39,GX14&lt;&gt;""),AND(HT14&gt;=IG$35,HT14&lt;&gt;"",HV14&gt;=IG$39,HV14&lt;&gt;""),AND(HW14&gt;=IG$35,HW14&lt;&gt;"",HY14&gt;=IG$39,HY14&lt;&gt;""),AND(IA14&gt;=IG$35,IA14&lt;&gt;"",IC14&gt;=IG$39,IC14&lt;&gt;""),AND(ID14&gt;=IG$35,ID14&lt;&gt;"",IF14&gt;=IG$39,IF14&lt;&gt;""),AND(JB14&gt;=JO$35,JB14&lt;&gt;"",JD14&gt;=JO$39,JD14&lt;&gt;""),AND(JE14&gt;=JO$35,JE14&lt;&gt;"",JG14&gt;=JO$39,JG14&lt;&gt;""),AND(JI14&gt;=JO$35,JI14&lt;&gt;"",JK14&gt;=JO$39,JK14&lt;&gt;""),AND(JL14&gt;=JO$35,JL14&lt;&gt;"",JN14&gt;=JO$39,JN14&lt;&gt;""),AND(KJ14&gt;=KW$35,KJ14&lt;&gt;"",KL14&gt;=KW$39,KL14&lt;&gt;""),AND(KM14&gt;=KW$35,KM14&lt;&gt;"",KO14&gt;=KW$39,KO14&lt;&gt;""),AND(KQ14&gt;=KW$35,KQ14&lt;&gt;"",KS14&gt;=KW$39,KS14&lt;&gt;""),AND(KT14&gt;=KW$35,KT14&lt;&gt;"",KV14&gt;=KW$39,KV14&lt;&gt;""),AND(LR14&gt;=ME$35,LR14&lt;&gt;"",LT14&gt;=ME$39,LT14&lt;&gt;""),AND(LU14&gt;=ME$35,LU14&lt;&gt;"",LW14&gt;=ME$39,LW14&lt;&gt;""),AND(LY14&gt;=ME$35,LY14&lt;&gt;"",MA14&gt;=ME$39,MA14&lt;&gt;""),AND(MB14&gt;=ME$35,MB14&lt;&gt;"",MD14&gt;=ME$39,MD14&lt;&gt;""),AND(MZ14&gt;=NM$35,MZ14&lt;&gt;"",NB14&gt;=NM$39,NB14&lt;&gt;""),AND(NC14&gt;=NM$35,NC14&lt;&gt;"",NE14&gt;=NM$39,NE14&lt;&gt;""),AND(NG14&gt;=NM$35,NG14&lt;&gt;"",NI14&gt;=NM$39,NI14&lt;&gt;""),AND(NJ14&gt;=NM$35,NJ14&lt;&gt;"",NL14&gt;=NM$39,NL14&lt;&gt;""),AND(OH14&gt;=OU$35,OH14&lt;&gt;"",OJ14&gt;=OU$39,OJ14&lt;&gt;""),AND(OK14&gt;=OU$35,OK14&lt;&gt;"",OM14&gt;=OU$39,OM14&lt;&gt;""),AND(OO14&gt;=OU$35,OO14&lt;&gt;"",OQ14&gt;=OU$39,OQ14&lt;&gt;""),AND(OR14&gt;=OU$35,OR14&lt;&gt;"",OT14&gt;=OU$39,OT14&lt;&gt;""),AND(PP14&gt;=QC$35,PP14&lt;&gt;"",PR14&gt;=QC$39,PR14&lt;&gt;""),AND(PS14&gt;=QC$35,PS14&lt;&gt;"",PU14&gt;=QC$39,PU14&lt;&gt;""),AND(PW14&gt;=QC$35,PW14&lt;&gt;"",PY14&gt;=QC$39,PY14&lt;&gt;""),AND(PZ14&gt;=QC$35,PZ14&lt;&gt;"",QB14&gt;=QC$39,QB14&lt;&gt;""),AND(QX14&gt;=RK$35,QX14&lt;&gt;"",QZ14&gt;=RK$39,QZ14&lt;&gt;""),AND(RA14&gt;=RK$35,RA14&lt;&gt;"",RC14&gt;=RK$39,RC14&lt;&gt;""),AND(RE14&gt;=RK$35,RE14&lt;&gt;"",RG14&gt;=RK$39,RG14&lt;&gt;""),AND(RH14&gt;=RK$35,RH14&lt;&gt;"",RJ14&gt;=RK$39,RJ14&lt;&gt;""),AND(SF14&gt;=SS$35,SF14&lt;&gt;"",SH14&gt;=SS$39,SH14&lt;&gt;""),AND(SI14&gt;=SS$35,SI14&lt;&gt;"",SK14&gt;=SS$39,SK14&lt;&gt;""),AND(SM14&gt;=SS$35,SM14&lt;&gt;"",SO14&gt;=SS$39,SO14&lt;&gt;""),AND(SP14&gt;=SS$35,SP14&lt;&gt;"",SR14&gt;=SS$39,SR14&lt;&gt;"")),"P","")</f>
        <v/>
      </c>
      <c r="G14" s="3" t="str">
        <f>IF(OR(AND(AO14&gt;=AW$39,AO14&lt;&gt;"",AL14=""),AND(AR14&gt;=AW$39,AR14&lt;&gt;"",AL14=""),AND(AV14&gt;=AW$39,AV14&lt;&gt;"",AL14=""),AND(BP14&gt;=BX$39,BP14&lt;&gt;"",BM14=""),AND(BS14&gt;=BX$39,BS14&lt;&gt;"",BM14=""),AND(BW14&gt;=BX$39,BW14&lt;&gt;"",BM14=""),AND(CQ14&gt;=CY$39,CQ14&lt;&gt;"",CN14=""),AND(CT14&gt;=CY$39,CT14&lt;&gt;"",CN14=""),AND(CX14&gt;=CY$39,CX14&lt;&gt;"",CN14=""),AND(DX14&gt;=EI$39,DX14&lt;&gt;""),AND(EA14&gt;=EI$39,EA14&lt;&gt;""),AND(EE14&gt;=EI$39,EE14&lt;&gt;""),AND(EH14&gt;=EI$39,EH14&lt;&gt;""),AND(FF14&gt;=FQ$39,FF14&lt;&gt;""),AND(FI14&gt;=FQ$39,FI14&lt;&gt;""),AND(FM14&gt;=FQ$39,FM14&lt;&gt;""),AND(FP14&gt;=FQ$39,FP14&lt;&gt;""),AND(GN14&gt;=GY$39,GN14&lt;&gt;""),AND(GQ14&gt;=GY$39,GQ14&lt;&gt;""),AND(GU14&gt;=GY$39,GU14&lt;&gt;""),AND(GX14&gt;=GY$39,GX14&lt;&gt;""),AND(HV14&gt;=IG$39,HV14&lt;&gt;""),AND(HY14&gt;=IG$39,HY14&lt;&gt;""),AND(IC14&gt;=IG$39,IC14&lt;&gt;""),AND(IF14&gt;=IG$39,IF14&lt;&gt;""),AND(JD14&gt;=JO$39,JD14&lt;&gt;""),AND(JG14&gt;=JO$39,JG14&lt;&gt;""),AND(JK14&gt;=JO$39,JK14&lt;&gt;""),AND(JN14&gt;=JO$39,JN14&lt;&gt;""),AND(KL14&gt;=KW$39,KL14&lt;&gt;""),AND(KO14&gt;=KW$39,KO14&lt;&gt;""),AND(KS14&gt;=KW$39,KS14&lt;&gt;""),AND(KV14&gt;=KW$39,KV14&lt;&gt;""),AND(LT14&gt;=ME$39,LT14&lt;&gt;""),AND(LW14&gt;=ME$39,LW14&lt;&gt;""),AND(MA14&gt;=ME$39,MA14&lt;&gt;""),AND(MD14&gt;=ME$39,MD14&lt;&gt;""),AND(NB14&gt;=NM$39,NB14&lt;&gt;""),AND(NE14&gt;=NM$39,NE14&lt;&gt;""),AND(NI14&gt;=NM$39,NI14&lt;&gt;""),AND(NL14&gt;=NM$39,NL14&lt;&gt;""),AND(OJ14&gt;=OU$39,OJ14&lt;&gt;""),AND(OM14&gt;=OU$39,OM14&lt;&gt;""),AND(OQ14&gt;=OU$39,OQ14&lt;&gt;""),AND(OT14&gt;=OU$39,OT14&lt;&gt;""),AND(PR14&gt;=QC$39,PR14&lt;&gt;""),AND(PU14&gt;=QC$39,PU14&lt;&gt;""),AND(PY14&gt;=QC$39,PY14&lt;&gt;""),AND(QB14&gt;=QC$39,QB14&lt;&gt;""),AND(QZ14&gt;=RK$39,QZ14&lt;&gt;""),AND(RC14&gt;=RK$39,RC14&lt;&gt;""),AND(RG14&gt;=RK$39,RG14&lt;&gt;""),AND(RJ14&gt;=RK$39,RJ14&lt;&gt;""),AND(SH14&gt;=SS$39,SH14&lt;&gt;""),AND(SK14&gt;=SS$39,SK14&lt;&gt;""),AND(SO14&gt;=SS$39,SO14&lt;&gt;""),AND(SR14&gt;=SS$39,SR14&lt;&gt;"")),"P","")</f>
        <v/>
      </c>
      <c r="H14" s="36" t="str">
        <f>IF(AND(G14="P",F14=""),"No DD",IF(OR(AND(AM14&gt;=AW$38,AM14&lt;&gt;"",AO14&gt;=AW$42,AO14&lt;&gt;"",AL14=""),AND(AP14&gt;=AW$38,AP14&lt;&gt;"",AR14&gt;=AW$42,AR14&lt;&gt;"",AL14=""),AND(AT14&gt;=AW$38,AT14&lt;&gt;"",AV14&gt;=AW$42,AV14&lt;&gt;"",AL14=""),AND(BN14&gt;=BX$38,BN14&lt;&gt;"",BP14&gt;=BX$42,BP14&lt;&gt;"",BM14=""),AND(BQ14&gt;=BX$38,BQ14&lt;&gt;"",BS14&gt;=BX$42,BS14&lt;&gt;"",BM14=""),AND(BU14&gt;=BX$38,BU14&lt;&gt;"",BW14&gt;=BX$42,BW14&lt;&gt;"",BM14=""),AND(CO14&gt;=CY$38,CO14&lt;&gt;"",CQ14&gt;=CY$42,CQ14&lt;&gt;"",CN14=""),AND(CR14&gt;=CY$38,CR14&lt;&gt;"",CT14&gt;=CY$42,CT14&lt;&gt;"",CN14=""),AND(CV14&gt;=CY$38,CV14&lt;&gt;"",CX14&gt;=CY$42,CX14&lt;&gt;"",CN14=""),AND(DV14&gt;=EI$38,DV14&lt;&gt;"",DX14&gt;=EI$42,DX14&lt;&gt;""),AND(DY14&gt;=EI$38,DY14&lt;&gt;"",EA14&gt;=EI$42,EA14&lt;&gt;""),AND(EC14&gt;=EI$38,EC14&lt;&gt;"",EE14&gt;=EI$42,EE14&lt;&gt;""),AND(EF14&gt;=EI$38,EF14&lt;&gt;"",EH14&gt;=EI$42,EH14&lt;&gt;""),AND(FD14&gt;=FQ$38,FD14&lt;&gt;"",FF14&gt;=FQ$42,FF14&lt;&gt;""),AND(FG14&gt;=FQ$38,FG14&lt;&gt;"",FI14&gt;=FQ$42,FI14&lt;&gt;""),AND(FK14&gt;=FQ$38,FK14&lt;&gt;"",FM14&gt;=FQ$42,FM14&lt;&gt;""),AND(FN14&gt;=FQ$38,FN14&lt;&gt;"",FP14&gt;=FQ$42,FP14&lt;&gt;""),AND(GL14&gt;=GY$38,GL14&lt;&gt;"",GN14&gt;=GY$42,GN14&lt;&gt;""),AND(GO14&gt;=GY$38,GO14&lt;&gt;"",GQ14&gt;=GY$42,GQ14&lt;&gt;""),AND(GS14&gt;=GY$38,GS14&lt;&gt;"",GU14&gt;=GY$42,GU14&lt;&gt;""),AND(GV14&gt;=GY$38,GV14&lt;&gt;"",GX14&gt;=GY$42,GX14&lt;&gt;""),AND(HT14&gt;=IG$38,HT14&lt;&gt;"",HV14&gt;=IG$42,HV14&lt;&gt;""),AND(HW14&gt;=IG$38,HW14&lt;&gt;"",HY14&gt;=IG$42,HY14&lt;&gt;""),AND(IA14&gt;=IG$38,IA14&lt;&gt;"",IC14&gt;=IG$42,IC14&lt;&gt;""),AND(ID14&gt;=IG$38,ID14&lt;&gt;"",IF14&gt;=IG$42,IF14&lt;&gt;""),AND(JB14&gt;=JO$38,JB14&lt;&gt;"",JD14&gt;=JO$42,JD14&lt;&gt;""),AND(JE14&gt;=JO$38,JE14&lt;&gt;"",JG14&gt;=JO$42,JG14&lt;&gt;""),AND(JI14&gt;=JO$38,JI14&lt;&gt;"",JK14&gt;=JO$42,JK14&lt;&gt;""),AND(JL14&gt;=JO$38,JL14&lt;&gt;"",JN14&gt;=JO$42,JN14&lt;&gt;""),AND(KJ14&gt;=KW$38,KJ14&lt;&gt;"",KL14&gt;=KW$42,KL14&lt;&gt;""),AND(KM14&gt;=KW$38,KM14&lt;&gt;"",KO14&gt;=KW$42,KO14&lt;&gt;""),AND(KQ14&gt;=KW$38,KQ14&lt;&gt;"",KS14&gt;=KW$42,KS14&lt;&gt;""),AND(KT14&gt;=KW$38,KT14&lt;&gt;"",KV14&gt;=KW$42,KV14&lt;&gt;""),AND(LR14&gt;=ME$38,LR14&lt;&gt;"",LT14&gt;=ME$42,LT14&lt;&gt;""),AND(LU14&gt;=ME$38,LU14&lt;&gt;"",LW14&gt;=ME$42,LW14&lt;&gt;""),AND(LY14&gt;=ME$38,LY14&lt;&gt;"",MA14&gt;=ME$42,MA14&lt;&gt;""),AND(MB14&gt;=ME$38,MB14&lt;&gt;"",MD14&gt;=ME$42,MD14&lt;&gt;""),AND(MZ14&gt;=NM$38,MZ14&lt;&gt;"",NB14&gt;=NM$42,NB14&lt;&gt;""),AND(NC14&gt;=NM$38,NC14&lt;&gt;"",NE14&gt;=NM$42,NE14&lt;&gt;""),AND(NG14&gt;=NM$38,NG14&lt;&gt;"",NI14&gt;=NM$42,NI14&lt;&gt;""),AND(NJ14&gt;=NM$38,NJ14&lt;&gt;"",NL14&gt;=NM$42,NL14&lt;&gt;""),AND(OH14&gt;=OU$38,OH14&lt;&gt;"",OJ14&gt;=OU$42,OJ14&lt;&gt;""),AND(OK14&gt;=OU$38,OK14&lt;&gt;"",OM14&gt;=OU$42,OM14&lt;&gt;""),AND(OO14&gt;=OU$38,OO14&lt;&gt;"",OQ14&gt;=OU$42,OQ14&lt;&gt;""),AND(OR14&gt;=OU$38,OR14&lt;&gt;"",OT14&gt;=OU$42,OT14&lt;&gt;""),AND(PP14&gt;=QC$38,PP14&lt;&gt;"",PR14&gt;=QC$42,PR14&lt;&gt;""),AND(PS14&gt;=QC$38,PS14&lt;&gt;"",PU14&gt;=QC$42,PU14&lt;&gt;""),AND(PW14&gt;=QC$38,PW14&lt;&gt;"",PY14&gt;=QC$42,PY14&lt;&gt;""),AND(PZ14&gt;=QC$38,PZ14&lt;&gt;"",QB14&gt;=QC$42,QB14&lt;&gt;""),AND(QX14&gt;=RK$38,QX14&lt;&gt;"",QZ14&gt;=RK$42,QZ14&lt;&gt;""),AND(RA14&gt;=RK$38,RA14&lt;&gt;"",RC14&gt;=RK$42,RC14&lt;&gt;""),AND(RE14&gt;=RK$38,RE14&lt;&gt;"",RG14&gt;=RK$42,RG14&lt;&gt;""),AND(RH14&gt;=RK$38,RH14&lt;&gt;"",RJ14&gt;=RK$42,RJ14&lt;&gt;""),AND(SF14&gt;=SS$38,SF14&lt;&gt;"",SH14&gt;=SS$42,SH14&lt;&gt;""),AND(SI14&gt;=SS$38,SI14&lt;&gt;"",SK14&gt;=SS$42,SK14&lt;&gt;""),AND(SM14&gt;=SS$38,SM14&lt;&gt;"",SO14&gt;=SS$42,SO14&lt;&gt;""),AND(SP14&gt;=SS$38,SP14&lt;&gt;"",SR14&gt;=SS$42,SR14&lt;&gt;"")),"Merit",IF(OR(AND(AM14&gt;=AW$37,AM14&lt;&gt;"",AO14&gt;=AW$41,AO14&lt;&gt;"",AL14=""),AND(AP14&gt;=AW$37,AP14&lt;&gt;"",AR14&gt;=AW$41,AR14&lt;&gt;"",AL14=""),AND(AT14&gt;=AW$37,AT14&lt;&gt;"",AV14&gt;=AW$41,AV14&lt;&gt;"",AL14=""),AND(BN14&gt;=BX$37,BN14&lt;&gt;"",BP14&gt;=BX$41,BP14&lt;&gt;"",BM14=""),AND(BQ14&gt;=BX$37,BQ14&lt;&gt;"",BS14&gt;=BX$41,BS14&lt;&gt;"",BM14=""),AND(BU14&gt;=BX$37,BU14&lt;&gt;"",BW14&gt;=BX$41,BW14&lt;&gt;"",BM14=""),AND(CO14&gt;=CY$37,CO14&lt;&gt;"",CQ14&gt;=CY$41,CQ14&lt;&gt;"",CN14=""),AND(CR14&gt;=CY$37,CR14&lt;&gt;"",CT14&gt;=CY$41,CT14&lt;&gt;"",CN14=""),AND(CV14&gt;=CY$37,CV14&lt;&gt;"",CX14&gt;=CY$41,CX14&lt;&gt;"",CN14=""),AND(DV14&gt;=EI$37,DV14&lt;&gt;"",DX14&gt;=EI$41,DX14&lt;&gt;""),AND(DY14&gt;=EI$37,DY14&lt;&gt;"",EA14&gt;=EI$41,EA14&lt;&gt;""),AND(EC14&gt;=EI$37,EC14&lt;&gt;"",EE14&gt;=EI$41,EE14&lt;&gt;""),AND(EF14&gt;=EI$37,EF14&lt;&gt;"",EH14&gt;=EI$41,EH14&lt;&gt;""),AND(FD14&gt;=FQ$37,FD14&lt;&gt;"",FF14&gt;=FQ$41,FF14&lt;&gt;""),AND(FG14&gt;=FQ$37,FG14&lt;&gt;"",FI14&gt;=FQ$41,FI14&lt;&gt;""),AND(FK14&gt;=FQ$37,FK14&lt;&gt;"",FM14&gt;=FQ$41,FM14&lt;&gt;""),AND(FN14&gt;=FQ$37,FN14&lt;&gt;"",FP14&gt;=FQ$41,FP14&lt;&gt;""),AND(GL14&gt;=GY$37,GL14&lt;&gt;"",GN14&gt;=GY$41,GN14&lt;&gt;""),AND(GO14&gt;=GY$37,GO14&lt;&gt;"",GQ14&gt;=GY$41,GQ14&lt;&gt;""),AND(GS14&gt;=GY$37,GS14&lt;&gt;"",GU14&gt;=GY$41,GU14&lt;&gt;""),AND(GV14&gt;=GY$37,GV14&lt;&gt;"",GX14&gt;=GY$41,GX14&lt;&gt;""),AND(HT14&gt;=IG$37,HT14&lt;&gt;"",HV14&gt;=IG$41,HV14&lt;&gt;""),AND(HW14&gt;=IG$37,HW14&lt;&gt;"",HY14&gt;=IG$41,HY14&lt;&gt;""),AND(IA14&gt;=IG$37,IA14&lt;&gt;"",IC14&gt;=IG$41,IC14&lt;&gt;""),AND(ID14&gt;=IG$37,ID14&lt;&gt;"",IF14&gt;=IG$41,IF14&lt;&gt;""),AND(JB14&gt;=JO$37,JB14&lt;&gt;"",JD14&gt;=JO$41,JD14&lt;&gt;""),AND(JE14&gt;=JO$37,JE14&lt;&gt;"",JG14&gt;=JO$41,JG14&lt;&gt;""),AND(JI14&gt;=JO$37,JI14&lt;&gt;"",JK14&gt;=JO$41,JK14&lt;&gt;""),AND(JL14&gt;=JO$37,JL14&lt;&gt;"",JN14&gt;=JO$41,JN14&lt;&gt;""),AND(KJ14&gt;=KW$37,KJ14&lt;&gt;"",KL14&gt;=KW$41,KL14&lt;&gt;""),AND(KM14&gt;=KW$37,KM14&lt;&gt;"",KO14&gt;=KW$41,KO14&lt;&gt;""),AND(KQ14&gt;=KW$37,KQ14&lt;&gt;"",KS14&gt;=KW$41,KS14&lt;&gt;""),AND(KT14&gt;=KW$37,KT14&lt;&gt;"",KV14&gt;=KW$41,KV14&lt;&gt;""),AND(LR14&gt;=ME$37,LR14&lt;&gt;"",LT14&gt;=ME$41,LT14&lt;&gt;""),AND(LU14&gt;=ME$37,LU14&lt;&gt;"",LW14&gt;=ME$41,LW14&lt;&gt;""),AND(LY14&gt;=ME$37,LY14&lt;&gt;"",MA14&gt;=ME$41,MA14&lt;&gt;""),AND(MB14&gt;=ME$37,MB14&lt;&gt;"",MD14&gt;=ME$41,MD14&lt;&gt;""),AND(MZ14&gt;=NM$37,MZ14&lt;&gt;"",NB14&gt;=NM$41,NB14&lt;&gt;""),AND(NC14&gt;=NM$37,NC14&lt;&gt;"",NE14&gt;=NM$41,NE14&lt;&gt;""),AND(NG14&gt;=NM$37,NG14&lt;&gt;"",NI14&gt;=NM$41,NI14&lt;&gt;""),AND(NJ14&gt;=NM$37,NJ14&lt;&gt;"",NL14&gt;=NM$41,NL14&lt;&gt;""),AND(OH14&gt;=OU$37,OH14&lt;&gt;"",OJ14&gt;=OU$41,OJ14&lt;&gt;""),AND(OK14&gt;=OU$37,OK14&lt;&gt;"",OM14&gt;=OU$41,OM14&lt;&gt;""),AND(OO14&gt;=OU$37,OO14&lt;&gt;"",OQ14&gt;=OU$41,OQ14&lt;&gt;""),AND(OR14&gt;=OU$37,OR14&lt;&gt;"",OT14&gt;=OU$41,OT14&lt;&gt;""),AND(PP14&gt;=QC$37,PP14&lt;&gt;"",PR14&gt;=QC$41,PR14&lt;&gt;""),AND(PS14&gt;=QC$37,PS14&lt;&gt;"",PU14&gt;=QC$41,PU14&lt;&gt;""),AND(PW14&gt;=QC$37,PW14&lt;&gt;"",PY14&gt;=QC$41,PY14&lt;&gt;""),AND(PZ14&gt;=QC$37,PZ14&lt;&gt;"",QB14&gt;=QC$41,QB14&lt;&gt;""),AND(QX14&gt;=RK$37,QX14&lt;&gt;"",QZ14&gt;=RK$41,QZ14&lt;&gt;""),AND(RA14&gt;=RK$37,RA14&lt;&gt;"",RC14&gt;=RK$41,RC14&lt;&gt;""),AND(RE14&gt;=RK$37,RE14&lt;&gt;"",RG14&gt;=RK$41,RG14&lt;&gt;""),AND(RH14&gt;=RK$37,RH14&lt;&gt;"",RJ14&gt;=RK$41,RJ14&lt;&gt;""),AND(SF14&gt;=SS$37,SF14&lt;&gt;"",SH14&gt;=SS$41,SH14&lt;&gt;""),AND(SI14&gt;=SS$37,SI14&lt;&gt;"",SK14&gt;=SS$41,SK14&lt;&gt;""),AND(SM14&gt;=SS$37,SM14&lt;&gt;"",SO14&gt;=SS$41,SO14&lt;&gt;""),AND(SP14&gt;=SS$37,SP14&lt;&gt;"",SR14&gt;=SS$41,SR14&lt;&gt;"")),"Excellence",IF(I14="P","Worlds Team",IF(F14="P","National Team","")))))</f>
        <v/>
      </c>
      <c r="I14" s="3" t="str">
        <f>IF(OR(AND(AM14&gt;=AW$36,AM14&lt;&gt;"",AO14&gt;=AW$40,AO14&lt;&gt;"",AL14=""),AND(AP14&gt;=AW$36,AP14&lt;&gt;"",AR14&gt;=AW$40,AR14&lt;&gt;"",AL14=""),AND(AT14&gt;=AW$36,AT14&lt;&gt;"",AV14&gt;=AW$40,AV14&lt;&gt;"",AL14=""),AND(BN14&gt;=BX$36,BN14&lt;&gt;"",BP14&gt;=BX$40,BP14&lt;&gt;"",BM14=""),AND(BQ14&gt;=BX$36,BQ14&lt;&gt;"",BS14&gt;=BX$40,BS14&lt;&gt;"",BM14=""),AND(BU14&gt;=BX$36,BU14&lt;&gt;"",BW14&gt;=BX$40,BW14&lt;&gt;"",BM14=""),AND(CO14&gt;=CY$36,CO14&lt;&gt;"",CQ14&gt;=CY$40,CQ14&lt;&gt;"",CN14=""),AND(CR14&gt;=CY$36,CR14&lt;&gt;"",CT14&gt;=CY$40,CT14&lt;&gt;"",CN14=""),AND(CV14&gt;=CY$36,CV14&lt;&gt;"",CX14&gt;=CY$40,CX14&lt;&gt;"",CN14=""),AND(DV14&gt;=EI$36,DV14&lt;&gt;"",DX14&gt;=EI$40,DX14&lt;&gt;""),AND(DY14&gt;=EI$36,DY14&lt;&gt;"",EA14&gt;=EI$40,EA14&lt;&gt;""),AND(EC14&gt;=EI$36,EC14&lt;&gt;"",EE14&gt;=EI$40,EE14&lt;&gt;""),AND(EF14&gt;=EI$36,EF14&lt;&gt;"",EH14&gt;=EI$40,EH14&lt;&gt;""),AND(FD14&gt;=FQ$36,FD14&lt;&gt;"",FF14&gt;=FQ$40,FF14&lt;&gt;""),AND(FG14&gt;=FQ$36,FG14&lt;&gt;"",FI14&gt;=FQ$40,FI14&lt;&gt;""),AND(FK14&gt;=FQ$36,FK14&lt;&gt;"",FM14&gt;=FQ$40,FM14&lt;&gt;""),AND(FN14&gt;=FQ$36,FN14&lt;&gt;"",FP14&gt;=FQ$40,FP14&lt;&gt;""),AND(GL14&gt;=GY$36,GL14&lt;&gt;"",GN14&gt;=GY$40,GN14&lt;&gt;""),AND(GO14&gt;=GY$36,GO14&lt;&gt;"",GQ14&gt;=GY$40,GQ14&lt;&gt;""),AND(GS14&gt;=GY$36,GS14&lt;&gt;"",GU14&gt;=GY$40,GU14&lt;&gt;""),AND(GV14&gt;=GY$36,GV14&lt;&gt;"",GX14&gt;=GY$40,GX14&lt;&gt;""),AND(HT14&gt;=IG$36,HT14&lt;&gt;"",HV14&gt;=IG$40,HV14&lt;&gt;""),AND(HW14&gt;=IG$36,HW14&lt;&gt;"",HY14&gt;=IG$40,HY14&lt;&gt;""),AND(IA14&gt;=IG$36,IA14&lt;&gt;"",IC14&gt;=IG$40,IC14&lt;&gt;""),AND(ID14&gt;=IG$36,ID14&lt;&gt;"",IF14&gt;=IG$40,IF14&lt;&gt;""),AND(JB14&gt;=JO$36,JB14&lt;&gt;"",JD14&gt;=JO$40,JD14&lt;&gt;""),AND(JE14&gt;=JO$36,JE14&lt;&gt;"",JG14&gt;=JO$40,JG14&lt;&gt;""),AND(JI14&gt;=JO$36,JI14&lt;&gt;"",JK14&gt;=JO$40,JK14&lt;&gt;""),AND(JL14&gt;=JO$36,JL14&lt;&gt;"",JN14&gt;=JO$40,JN14&lt;&gt;""),AND(KJ14&gt;=KW$36,KJ14&lt;&gt;"",KL14&gt;=KW$40,KL14&lt;&gt;""),AND(KM14&gt;=KW$36,KM14&lt;&gt;"",KO14&gt;=KW$40,KO14&lt;&gt;""),AND(KQ14&gt;=KW$36,KQ14&lt;&gt;"",KS14&gt;=KW$40,KS14&lt;&gt;""),AND(KT14&gt;=KW$36,KT14&lt;&gt;"",KV14&gt;=KW$40,KV14&lt;&gt;""),AND(LR14&gt;=ME$36,LR14&lt;&gt;"",LT14&gt;=ME$40,LT14&lt;&gt;""),AND(LU14&gt;=ME$36,LU14&lt;&gt;"",LW14&gt;=ME$40,LW14&lt;&gt;""),AND(LY14&gt;=ME$36,LY14&lt;&gt;"",MA14&gt;=ME$40,MA14&lt;&gt;""),AND(MB14&gt;=ME$36,MB14&lt;&gt;"",MD14&gt;=ME$40,MD14&lt;&gt;""),AND(MZ14&gt;=NM$36,MZ14&lt;&gt;"",NB14&gt;=NM$40,NB14&lt;&gt;""),AND(NC14&gt;=NM$36,NC14&lt;&gt;"",NE14&gt;=NM$40,NE14&lt;&gt;""),AND(NG14&gt;=NM$36,NG14&lt;&gt;"",NI14&gt;=NM$40,NI14&lt;&gt;""),AND(NJ14&gt;=NM$36,NJ14&lt;&gt;"",NL14&gt;=NM$40,NL14&lt;&gt;""),AND(OH14&gt;=OU$36,OH14&lt;&gt;"",OJ14&gt;=OU$40,OJ14&lt;&gt;""),AND(OK14&gt;=OU$36,OK14&lt;&gt;"",OM14&gt;=OU$40,OM14&lt;&gt;""),AND(OO14&gt;=OU$36,OO14&lt;&gt;"",OQ14&gt;=OU$40,OQ14&lt;&gt;""),AND(OR14&gt;=OU$36,OR14&lt;&gt;"",OT14&gt;=OU$40,OT14&lt;&gt;""),AND(PP14&gt;=QC$36,PP14&lt;&gt;"",PR14&gt;=QC$40,PR14&lt;&gt;""),AND(PS14&gt;=QC$36,PS14&lt;&gt;"",PU14&gt;=QC$40,PU14&lt;&gt;""),AND(PW14&gt;=QC$36,PW14&lt;&gt;"",PY14&gt;=QC$40,PY14&lt;&gt;""),AND(PZ14&gt;=QC$36,PZ14&lt;&gt;"",QB14&gt;=QC$40,QB14&lt;&gt;""),AND(QX14&gt;=RK$36,QX14&lt;&gt;"",QZ14&gt;=RK$40,QZ14&lt;&gt;""),AND(RA14&gt;=RK$36,RA14&lt;&gt;"",RC14&gt;=RK$40,RC14&lt;&gt;""),AND(RE14&gt;=RK$36,RE14&lt;&gt;"",RG14&gt;=RK$40,RG14&lt;&gt;""),AND(RH14&gt;=RK$36,RH14&lt;&gt;"",RJ14&gt;=RK$40,RJ14&lt;&gt;""),AND(SF14&gt;=SS$36,SF14&lt;&gt;"",SH14&gt;=SS$40,SH14&lt;&gt;""),AND(SI14&gt;=SS$36,SI14&lt;&gt;"",SK14&gt;=SS$40,SK14&lt;&gt;""),AND(SM14&gt;=SS$36,SM14&lt;&gt;"",SO14&gt;=SS$40,SO14&lt;&gt;""),AND(SP14&gt;=SS$36,SP14&lt;&gt;"",SR14&gt;=SS$40,SR14&lt;&gt;"")),"P","")</f>
        <v/>
      </c>
      <c r="J14" s="8">
        <f>IF(COUNT(AO14,AR14,BP14,BS14,CQ14,CT14)&gt;0,LARGE((AO14,AR14,BP14,BS14,CQ14,CT14),1),0)</f>
        <v>51.570000000000007</v>
      </c>
      <c r="K14" s="8" t="str">
        <f>IF(J14="","",IF(OR(J14=CQ14,J14=CT14),$BY$1,IF(OR(J14=BP14,J14=BS14),$AX$1,IF(OR(J14=AO14,J14=AR14),$W$1,""))))</f>
        <v>2023 Nationals</v>
      </c>
      <c r="L14" s="8">
        <f>IF(COUNT(AO14,AR14,BP14,BS14,CQ14,CT14)&gt;1,LARGE((AO14,AR14,BP14,BS14,CQ14,CT14),2),0)</f>
        <v>49.809999999999995</v>
      </c>
      <c r="M14" s="8" t="str">
        <f>IF(L14="","",IF(OR(L14=CQ14,L14=CT14),$BY$1,IF(OR(L14=BP14,L14=BS14),$AX$1,IF(OR(L14=AO14,L14=AR14),$W$1,""))))</f>
        <v>2023 Elite Canada</v>
      </c>
      <c r="N14" s="8">
        <f>IF(COUNT(AO14,AR14,BP14,BS14,CQ14,CT14)&gt;2,MAX(AV14,BW14,CX14,LARGE((AO14,AR14,BP14,BS14,CQ14,CT14),3)),IF(MAX(AV14,BW14,CX14)&gt;0,MAX(AV14,BW14,CX14),0))</f>
        <v>49.42</v>
      </c>
      <c r="O14" s="8" t="str">
        <f>IF(N14="","",IF(OR(N14=CQ14,N14=CT14,N14=CX14),$BY$1,IF(OR(N14=BP14,N14=BS14,N14=BW14),$AX$1,IF(OR(N14=AO14,N14=AR14,N14=AV14),$W$1,""))))</f>
        <v>2023 Elite Canada</v>
      </c>
      <c r="P14" s="8">
        <f>IF(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&gt;0,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,0)</f>
        <v>12.2</v>
      </c>
      <c r="Q14" s="8" t="str">
        <f>IF(P14=0,"",IF(OR(P14=CO14,P14=CR14,P14=CV14),$BY$1,IF(OR(P14=BN14,P14=BQ14,P14=BU14),$AX$1,IF(OR(P14=AM14,P14=AP14,P14=AT14),$W$1,IF(OR(P14=SF14,P14=SI14,P14=SM14,P14=SP14),$RL$1,IF(OR(P14=QX14,P14=RA14,P14=RE14,P14=RH14),$QD$1,IF(OR(P14=PP14,P14=PS14,P14=PW14,P14=PZ14),$OV$1,IF(OR(P14=OH14,P14=OK14,P14=OO14,P14=OR14),$NN$1,IF(OR(P14=MZ14,P14=NC14,P14=NG14,P14=NJ14),$MF$1,IF(OR(P14=LR14,P14=LU14,P14=LY14,P14=MB14),$KX$1,IF(OR(P14=KJ14,P14=KM14,P14=KQ14,P14=KT14),$JP$1,IF(OR(P14=JB14,P14=JE14,P14=JI14,P14=JL14),$IH$1,IF(OR(P14=HT14,P14=HW14,P14=IA14,P14=ID14),$GZ$1,IF(OR(P14=GL14,P14=GO14,P14=GS14,P14=GV14),$FR$1,IF(OR(P14=FD14,P14=FG14,P14=FK14,P14=FN14),$EJ$1,IF(OR(P14=DV14,P14=DY14,P14=EC14,P14=EF14),$DB$1,""))))))))))))))))</f>
        <v>2023 Nationals</v>
      </c>
      <c r="R14" s="8">
        <f>IF(MAX(IF(AM14&gt;=$AW$35,AN14,0),IF(AP14&gt;=$AW$35,AQ14,0),IF(AT14&gt;=$AW$35,AU14,0),IF(BN14&gt;=$BX$35,BO14,0),IF(BQ14&gt;=$BX$35,BR14,0),IF(BU14&gt;=$BX$35,BV14,0),IF(CO14&gt;=$CY$35,CP14,0),IF(CR14&gt;=$CY$35,CS14,0),IF(CV14&gt;=$CY$35,CW14,0),IF(DV14&gt;=$EI$35,DW14,0),IF(DY14&gt;=$EI$35,DZ14,0),IF(EC14&gt;=$EI$35,ED14,0),IF(EF14&gt;=$EI$35,EG14,0),IF(FD14&gt;=$FQ$35,FE14,0),IF(FG14&gt;=$FQ$35,FH14,0),IF(FK14&gt;=$FQ$35,FL14,0),IF(FN14&gt;=$FQ$35,FO14,0),IF(GL14&gt;=$GY$35,GM14,0),IF(GO14&gt;=$GY$35,GP14,0),IF(GS14&gt;=$GY$35,GT14,0),IF(GV14&gt;=$GY$35,GW14,0),IF(HT14&gt;=$IG$35,HU14,0),IF(HW14&gt;=$IG$35,HX14,0),IF(IA14&gt;=$IG$35,IB14,0),IF(ID14&gt;=$IG$35,IE14,0),IF(JB14&gt;=$JO$35,JC14,0),IF(JE14&gt;=$JO$35,JF14,0),IF(JI14&gt;=$JO$35,JJ14,0),IF(JL14&gt;=$JO$35,JM14,0),IF(KJ14&gt;=$KW$35,KK14,0),IF(KM14&gt;=$KW$35,KN14,0),IF(KQ14&gt;=$KW$35,KR14,0),IF(KT14&gt;=$KW$35,KU14,0),IF(LR14&gt;=$ME$35,LS14,0),IF(LU14&gt;=$ME$35,LV14,0),IF(LY14&gt;=$ME$35,LZ14,0),IF(MB14&gt;=$ME$35,MC14,0),IF(MZ14&gt;=$NM$35,NA14,0),IF(NC14&gt;=$NM$35,ND14,0),IF(NG14&gt;=$NM$35,NH14,0),IF(NJ14&gt;=$NM$35,NK14,0),IF(OH14&gt;=$OU$35,OI14,0),IF(OK14&gt;=$OU$35,OL14,0),IF(OO14&gt;=$OU$35,OP14,0),IF(OR14&gt;=$OU$35,OS14,0),IF(PP14&gt;=$QC$35,PQ14,0),IF(PS14&gt;=$QC$35,PT14,0),IF(PW14&gt;=$QC$35,PX14,0),IF(PZ14&gt;=$QC$35,QA14,0),IF(QX14&gt;=$RK$35,QY14,0),IF(RA14&gt;=$RK$35,RB14,0),IF(RE14&gt;=$RK$35,RF14,0),IF(RH14&gt;=$RK$35,RI14,0),IF(SF14&gt;=$SS$35,SG14,0),IF(SI14&gt;=$SS$35,SJ14,0),IF(SM14&gt;=$SS$35,SN14,0),IF(SP14&gt;=$SS$35,SQ14,0))&gt;0,MAX(IF(AM14&gt;=$AW$35,AN14,0),IF(AP14&gt;=$AW$35,AQ14,0),IF(AT14&gt;=$AW$35,AU14,0),IF(BN14&gt;=$BX$35,BO14,0),IF(BQ14&gt;=$BX$35,BR14,0),IF(BU14&gt;=$BX$35,BV14,0),IF(CO14&gt;=$CY$35,CP14,0),IF(CR14&gt;=$CY$35,CS14,0),IF(CV14&gt;=$CY$35,CW14,0),IF(DV14&gt;=$EI$35,DW14,0),IF(DY14&gt;=$EI$35,DZ14,0),IF(EC14&gt;=$EI$35,ED14,0),IF(EF14&gt;=$EI$35,EG14,0),IF(FD14&gt;=$FQ$35,FE14,0),IF(FG14&gt;=$FQ$35,FH14,0),IF(FK14&gt;=$FQ$35,FL14,0),IF(FN14&gt;=$FQ$35,FO14,0),IF(GL14&gt;=$GY$35,GM14,0),IF(GO14&gt;=$GY$35,GP14,0),IF(GS14&gt;=$GY$35,GT14,0),IF(GV14&gt;=$GY$35,GW14,0),IF(HT14&gt;=$IG$35,HU14,0),IF(HW14&gt;=$IG$35,HX14,0),IF(IA14&gt;=$IG$35,IB14,0),IF(ID14&gt;=$IG$35,IE14,0),IF(JB14&gt;=$JO$35,JC14,0),IF(JE14&gt;=$JO$35,JF14,0),IF(JI14&gt;=$JO$35,JJ14,0),IF(JL14&gt;=$JO$35,JM14,0),IF(KJ14&gt;=$KW$35,KK14,0),IF(KM14&gt;=$KW$35,KN14,0),IF(KQ14&gt;=$KW$35,KR14,0),IF(KT14&gt;=$KW$35,KU14,0),IF(LR14&gt;=$ME$35,LS14,0),IF(LU14&gt;=$ME$35,LV14,0),IF(LY14&gt;=$ME$35,LZ14,0),IF(MB14&gt;=$ME$35,MC14,0),IF(MZ14&gt;=$NM$35,NA14,0),IF(NC14&gt;=$NM$35,ND14,0),IF(NG14&gt;=$NM$35,NH14,0),IF(NJ14&gt;=$NM$35,NK14,0),IF(OH14&gt;=$OU$35,OI14,0),IF(OK14&gt;=$OU$35,OL14,0),IF(OO14&gt;=$OU$35,OP14,0),IF(OR14&gt;=$OU$35,OS14,0),IF(PP14&gt;=$QC$35,PQ14,0),IF(PS14&gt;=$QC$35,PT14,0),IF(PW14&gt;=$QC$35,PX14,0),IF(PZ14&gt;=$QC$35,QA14,0),IF(QX14&gt;=$RK$35,QY14,0),IF(RA14&gt;=$RK$35,RB14,0),IF(RE14&gt;=$RK$35,RF14,0),IF(RH14&gt;=$RK$35,RI14,0),IF(SF14&gt;=$SS$35,SG14,0),IF(SI14&gt;=$SS$35,SJ14,0),IF(SM14&gt;=$SS$35,SN14,0),IF(SP14&gt;=$SS$35,SQ14,0)),0)</f>
        <v>0</v>
      </c>
      <c r="S14" s="8" t="str">
        <f>IF(R14=0,"",IF(OR(R14=CP14,R14=CS14,R14=CW14),$BY$1,IF(OR(R14=BO14,R14=BR14,R14=BV14),$AX$1,IF(OR(R14=AN14,R14=AQ14,R14=AU14),$W$1,IF(OR(R14=SG14,R14=SJ14,R14=SN14,R14=SQ14),$RL$1,IF(OR(R14=QY14,R14=RB14,R14=RF14,R14=RI14),$QD$1,IF(OR(R14=PQ14,R14=PT14,R14=PX14,R14=QA14),$OV$1,IF(OR(R14=OI14,R14=OL14,R14=OP14,R14=OS14),$NN$1,IF(OR(R14=NA14,R14=ND14,R14=NH14,R14=NK14),$MF$1,IF(OR(R14=LS14,R14=LV14,R14=LZ14,R14=MC14),$KX$1,IF(OR(R14=KK14,R14=KN14,R14=KR14,R14=KU14),$JP$1,IF(OR(R14=JC14,R14=JF14,R14=JJ14,R14=JM14),$IH$1,IF(OR(R14=HU14,R14=HX14,R14=IB14,R14=IE14),$GZ$1,IF(OR(R14=GM14,R14=GP14,R14=GT14,R14=GW14),$FR$1,IF(OR(R14=FE14,R14=FH14,R14=FL14,R14=FO14),$EJ$1,IF(OR(R14=DW14,R14=DZ14,R14=ED14,R14=EG14),$DB$1,""))))))))))))))))</f>
        <v/>
      </c>
      <c r="T14" s="8" t="str">
        <f>IF(MAX(CZ14,DA14)&gt;0,MAX(CZ14,DA14),"")</f>
        <v/>
      </c>
      <c r="U14" s="11" t="str">
        <f>IF(T14="","",IF(T14=CZ14,"("&amp;CZ$2&amp;")",IF(T14=DA14,"("&amp;DA$2&amp;")")))</f>
        <v/>
      </c>
      <c r="V14" s="8" t="str">
        <f>IF(T14="","",IF(T14=CZ14,IF(T14+IF(N14="",0,N14)=SK14,$RL$1,IF(T14+IF(N14="",0,N14)=RC14,$QD$1,IF(T14+IF(N14="",0,N14)=PU14,$OV$1,IF(T14+IF(N14="",0,N14)=OM14,$NN$1,IF(T14+IF(N14="",0,N14)=NE14,$MF$1,IF(T14+IF(N14="",0,N14)=LW14,$KX$1,IF(T14+IF(N14="",0,N14)=KO14,$JP$1,IF(T14+IF(N14="",0,N14)=JG14,$IH$1,IF(T14+IF(N14="",0,N14)=HY14,$GZ$1,IF(T14+IF(N14="",0,N14)=GQ14,$FR$1,IF(T14+IF(N14="",0,N14)=FI14,$EJ$1,IF(T14+IF(N14="",0,N14)=EA14,$DB$1,IF(T14+IF(N14="",0,N14)=SH14,$RL$1,IF(T14+IF(N14="",0,N14)=QZ14,$QD$1,IF(T14+IF(N14="",0,N14)=PR14,$OV$1,IF(T14+IF(N14="",0,N14)=OJ14,$NN$1,IF(T14+IF(N14="",0,N14)=NB14,$MF$1,IF(T14+IF(N14="",0,N14)=LT14,$KX$1,IF(T14+IF(N14="",0,N14)=KL14,$JP$1,IF(T14+IF(N14="",0,N14)=JD14,$IH$1,IF(T14+IF(N14="",0,N14)=HV14,$GZ$1,IF(T14+IF(N14="",0,N14)=GN14,$FR$1,IF(T14+IF(N14="",0,N14)=FF14,$EJ$1,IF(T14+IF(N14="",0,N14)=DX14,$DB$1,IF(T14+IF(L14="",0,L14)=SK14,$RL$1,IF(T14+IF(L14="",0,L14)=RC14,$QD$1,IF(T14+IF(L14="",0,L14)=PU14,$OV$1,IF(T14+IF(L14="",0,L14)=OM14,$NN$1,IF(T14+IF(L14="",0,L14)=NE14,$MF$1,IF(T14+IF(L14="",0,L14)=LW14,$KX$1,IF(T14+IF(L14="",0,L14)=KO14,$JP$1,IF(T14+IF(L14="",0,L14)=JG14,$IH$1,IF(T14+IF(L14="",0,L14)=HY14,$GZ$1,IF(T14+IF(L14="",0,L14)=GQ14,$FR$1,IF(T14+IF(L14="",0,L14)=FI14,$EJ$1,IF(T14+IF(L14="",0,L14)=EA14,$DB$1,IF(T14+IF(L14="",0,L14)=SH14,$RL$1,IF(T14+IF(L14="",0,L14)=QZ14,$QD$1,IF(T14+IF(L14="",0,L14)=PR14,$OV$1,IF(T14+IF(L14="",0,L14)=OJ14,$NN$1,IF(T14+IF(L14="",0,L14)=NB14,$MF$1,IF(T14+IF(L14="",0,L14)=LT14,$KX$1,IF(T14+IF(L14="",0,L14)=KL14,$JP$1,IF(T14+IF(L14="",0,L14)=JD14,$IH$1,IF(T14+IF(L14="",0,L14)=HV14,$GZ$1,IF(T14+IF(L14="",0,L14)=GN14,$FR$1,IF(T14+IF(L14="",0,L14)=FF14,$EJ$1,IF(T14+IF(L14="",0,L14)=DX14,$DB$1)))))))))))))))))))))))))))))))))))))))))))))))),IF(T14=DA14,IF(T14+IF(N14="",0,N14)=SR14,$RL$1,IF(T14+IF(N14="",0,N14)=RJ14,$QD$1,IF(T14+IF(N14="",0,N14)=QB14,$OV$1,IF(T14+IF(N14="",0,N14)=OT14,$NN$1,IF(T14+IF(N14="",0,N14)=NL14,$MF$1,IF(T14+IF(N14="",0,N14)=MD14,$KX$1,IF(T14+IF(N14="",0,N14)=KV14,$JP$1,IF(T14+IF(N14="",0,N14)=JN14,$IH$1,IF(T14+IF(N14="",0,N14)=IF14,$GZ$1,IF(T14+IF(N14="",0,N14)=GX14,$FR$1,IF(T14+IF(N14="",0,N14)=FP14,$EJ$1,IF(T14+IF(N14="",0,N14)=EH14,$DB$1,IF(T14+IF(N14="",0,N14)=SO14,$RL$1,IF(T14+IF(N14="",0,N14)=RG14,$QD$1,IF(T14+IF(N14="",0,N14)=PY14,$OV$1,IF(T14+IF(N14="",0,N14)=OQ14,$NN$1,IF(T14+IF(N14="",0,N14)=NI14,$MF$1,IF(T14+IF(N14="",0,N14)=MA14,$KX$1,IF(T14+IF(N14="",0,N14)=KS14,$JP$1,IF(T14+IF(N14="",0,N14)=JK14,$IH$1,IF(T14+IF(N14="",0,N14)=IC14,$GZ$1,IF(T14+IF(N14="",0,N14)=GU14,$FR$1,IF(T14+IF(N14="",0,N14)=FM14,$EJ$1,IF(T14+IF(N14="",0,N14)=EE14,$DB$1)))))))))))))))))))))))))))</f>
        <v/>
      </c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7"/>
      <c r="AM14" s="38" t="str">
        <f>IF(Y14&gt;0,Y14,"")</f>
        <v/>
      </c>
      <c r="AN14" s="38" t="str">
        <f>IF(Z14&gt;0,Z14,"")</f>
        <v/>
      </c>
      <c r="AO14" s="40" t="str">
        <f>IF(SUM(W14:Z14)-AA14&gt;0,SUM(W14:Z14)-AA14,"")</f>
        <v/>
      </c>
      <c r="AP14" s="40" t="str">
        <f>IF(AD14&gt;0,AD14,"")</f>
        <v/>
      </c>
      <c r="AQ14" s="40" t="str">
        <f>IF(AE14&gt;0,AE14,"")</f>
        <v/>
      </c>
      <c r="AR14" s="40" t="str">
        <f>IF(SUM(AB14:AE14)-AF14&gt;0,SUM(AB14:AE14)-AF14,"")</f>
        <v/>
      </c>
      <c r="AS14" s="40" t="str">
        <f>IF(AO14="","",MAX(AO14,AR14))</f>
        <v/>
      </c>
      <c r="AT14" s="40" t="str">
        <f>IF(AI14&gt;0,AI14,"")</f>
        <v/>
      </c>
      <c r="AU14" s="40" t="str">
        <f>IF(AJ14&gt;0,AJ14,"")</f>
        <v/>
      </c>
      <c r="AV14" s="40" t="str">
        <f>IF(SUM(AG14:AJ14)-AK14&gt;0,SUM(AG14:AJ14)-AK14,"")</f>
        <v/>
      </c>
      <c r="AW14" s="40" t="str">
        <f>IF(SUM(AS14,AV14)&gt;0,SUM(AS14,AV14),"")</f>
        <v/>
      </c>
      <c r="AX14" s="26">
        <v>12.7</v>
      </c>
      <c r="AY14" s="26">
        <v>9.6</v>
      </c>
      <c r="AZ14" s="26">
        <v>10.7</v>
      </c>
      <c r="BA14" s="26">
        <v>15.64</v>
      </c>
      <c r="BB14" s="26">
        <v>0</v>
      </c>
      <c r="BC14" s="26">
        <v>13.8</v>
      </c>
      <c r="BD14" s="26">
        <v>9.6</v>
      </c>
      <c r="BE14" s="26">
        <v>11.2</v>
      </c>
      <c r="BF14" s="26">
        <v>15.21</v>
      </c>
      <c r="BG14" s="26">
        <v>0</v>
      </c>
      <c r="BH14" s="26">
        <v>12.8</v>
      </c>
      <c r="BI14" s="26">
        <v>9.4</v>
      </c>
      <c r="BJ14" s="26">
        <v>12.2</v>
      </c>
      <c r="BK14" s="26">
        <v>15.02</v>
      </c>
      <c r="BL14" s="26">
        <v>0</v>
      </c>
      <c r="BM14" s="28"/>
      <c r="BN14" s="39">
        <f>IF(AZ14&gt;0,AZ14,"")</f>
        <v>10.7</v>
      </c>
      <c r="BO14" s="39">
        <f>IF(BA14&gt;0,BA14,"")</f>
        <v>15.64</v>
      </c>
      <c r="BP14" s="11">
        <f>IF(SUM(AX14:BA14)-BB14&gt;0,SUM(AX14:BA14)-BB14,"")</f>
        <v>48.64</v>
      </c>
      <c r="BQ14" s="11">
        <f>IF(BE14&gt;0,BE14,"")</f>
        <v>11.2</v>
      </c>
      <c r="BR14" s="11">
        <f>IF(BF14&gt;0,BF14,"")</f>
        <v>15.21</v>
      </c>
      <c r="BS14" s="11">
        <f>IF(SUM(BC14:BF14)-BG14&gt;0,SUM(BC14:BF14)-BG14,"")</f>
        <v>49.809999999999995</v>
      </c>
      <c r="BT14" s="11">
        <f>IF(BP14="","",MAX(BP14,BS14))</f>
        <v>49.809999999999995</v>
      </c>
      <c r="BU14" s="11">
        <f>IF(BJ14&gt;0,BJ14,"")</f>
        <v>12.2</v>
      </c>
      <c r="BV14" s="11">
        <f>IF(BK14&gt;0,BK14,"")</f>
        <v>15.02</v>
      </c>
      <c r="BW14" s="11">
        <f>IF(SUM(BH14:BK14)-BL14&gt;0,SUM(BH14:BK14)-BL14,"")</f>
        <v>49.42</v>
      </c>
      <c r="BX14" s="11">
        <f>IF(SUM(BT14,BW14)&gt;0,SUM(BT14,BW14),"")</f>
        <v>99.22999999999999</v>
      </c>
      <c r="BY14" s="22">
        <v>14.4</v>
      </c>
      <c r="BZ14" s="22">
        <v>9.3000000000000007</v>
      </c>
      <c r="CA14" s="22">
        <v>12.2</v>
      </c>
      <c r="CB14" s="22">
        <v>15.67</v>
      </c>
      <c r="CC14" s="22">
        <v>0</v>
      </c>
      <c r="CD14" s="22">
        <v>8.8000000000000007</v>
      </c>
      <c r="CE14" s="22">
        <v>5.9</v>
      </c>
      <c r="CF14" s="22">
        <v>7.7</v>
      </c>
      <c r="CG14" s="22">
        <v>9.51</v>
      </c>
      <c r="CH14" s="22">
        <v>0</v>
      </c>
      <c r="CI14" s="22">
        <v>12.1</v>
      </c>
      <c r="CJ14" s="22">
        <v>8.1</v>
      </c>
      <c r="CK14" s="22">
        <v>9.6999999999999993</v>
      </c>
      <c r="CL14" s="22">
        <v>13.94</v>
      </c>
      <c r="CM14" s="22">
        <v>0</v>
      </c>
      <c r="CN14" s="27"/>
      <c r="CO14" s="38">
        <f>IF(CA14&gt;0,CA14,"")</f>
        <v>12.2</v>
      </c>
      <c r="CP14" s="38">
        <f>IF(CB14&gt;0,CB14,"")</f>
        <v>15.67</v>
      </c>
      <c r="CQ14" s="40">
        <f>IF(SUM(BY14:CB14)-CC14&gt;0,SUM(BY14:CB14)-CC14,"")</f>
        <v>51.570000000000007</v>
      </c>
      <c r="CR14" s="40">
        <f>IF(CF14&gt;0,CF14,"")</f>
        <v>7.7</v>
      </c>
      <c r="CS14" s="40">
        <f>IF(CG14&gt;0,CG14,"")</f>
        <v>9.51</v>
      </c>
      <c r="CT14" s="40">
        <f>IF(SUM(CD14:CG14)-CH14&gt;0,SUM(CD14:CG14)-CH14,"")</f>
        <v>31.910000000000004</v>
      </c>
      <c r="CU14" s="40">
        <f>IF(CQ14="","",MAX(CQ14,CT14))</f>
        <v>51.570000000000007</v>
      </c>
      <c r="CV14" s="40">
        <f>IF(CK14&gt;0,CK14,"")</f>
        <v>9.6999999999999993</v>
      </c>
      <c r="CW14" s="40">
        <f>IF(CL14&gt;0,CL14,"")</f>
        <v>13.94</v>
      </c>
      <c r="CX14" s="40">
        <f>IF(SUM(CI14:CL14)-CM14&gt;0,SUM(CI14:CL14)-CM14,"")</f>
        <v>43.839999999999996</v>
      </c>
      <c r="CY14" s="40">
        <f>IF(SUM(CU14,CX14)&gt;0,SUM(CU14,CX14),"")</f>
        <v>95.41</v>
      </c>
      <c r="CZ14" s="50" t="str">
        <f>IF(MAX(DX14,EA14,FF14,FI14,GN14,GQ14,HV14,HY14,JD14,JG14,KL14,KO14,LT14,LW14,NB14,NE14,OJ14,OM14,PR14,PU14,QZ14,RC14,SH14,SK14)-MIN(IF(L14="",0,L14),IF(N14="",0,N14))&gt;0.001,MAX(DX14,EA14,FF14,FI14,GN14,GQ14,HV14,HY14,JD14,JG14,KL14,KO14,LT14,LW14,NB14,NE14,OJ14,OM14,PR14,PU14,QZ14,RC14,SH14,SK14)-MIN(IF(L14="",0,L14),IF(N14="",0,N14)),"")</f>
        <v/>
      </c>
      <c r="DA14" s="50" t="str">
        <f>IF(MAX(EE14,EH14,FM14,FP14,GU14,GX14,IC14,IF14,JK14,JN14,KS14,KV14,MA14,MD14,NI14,NL14,OQ14,OT14,PY14,QB14,RG14,RJ14,SO14,SR14)-IF(N14="",0,N14)&gt;0.001,MAX(EE14,EH14,FM14,FP14,GU14,GX14,IC14,IF14,JK14,JN14,KS14,KV14,MA14,MD14,NI14,NL14,OQ14,OT14,PY14,QB14,RG14,RJ14,SO14,SR14)-IF(N14="",0,N14),"")</f>
        <v/>
      </c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40" t="str">
        <f>IF(DD14&gt;0,DD14,"")</f>
        <v/>
      </c>
      <c r="DW14" s="40" t="str">
        <f>IF(DE14&gt;0,DE14,"")</f>
        <v/>
      </c>
      <c r="DX14" s="40" t="str">
        <f>IF(SUM(DB14:DE14)-DF14&gt;0,SUM(DB14:DE14)-DF14,"")</f>
        <v/>
      </c>
      <c r="DY14" s="40" t="str">
        <f>IF(DI14&gt;0,DI14,"")</f>
        <v/>
      </c>
      <c r="DZ14" s="40" t="str">
        <f>IF(DJ14&gt;0,DJ14,"")</f>
        <v/>
      </c>
      <c r="EA14" s="40" t="str">
        <f>IF(SUM(DG14:DJ14)-DK14&gt;0,SUM(DG14:DJ14)-DK14,"")</f>
        <v/>
      </c>
      <c r="EB14" s="40" t="str">
        <f>IF(MAX(DX14,EA14)&gt;0,MAX(DX14,EA14),"")</f>
        <v/>
      </c>
      <c r="EC14" s="40" t="str">
        <f>IF(DN14&gt;0,DN14,"")</f>
        <v/>
      </c>
      <c r="ED14" s="40" t="str">
        <f>IF(DO14&gt;0,DO14,"")</f>
        <v/>
      </c>
      <c r="EE14" s="40" t="str">
        <f>IF(SUM(DL14:DO14)-DP14&gt;0,SUM(DL14:DO14)-DP14,"")</f>
        <v/>
      </c>
      <c r="EF14" s="40" t="str">
        <f>IF(DS14&gt;0,DS14,"")</f>
        <v/>
      </c>
      <c r="EG14" s="40" t="str">
        <f>IF(DT14&gt;0,DT14,"")</f>
        <v/>
      </c>
      <c r="EH14" s="40" t="str">
        <f>IF(SUM(DQ14:DT14)-DU14&gt;0,SUM(DQ14:DT14)-DU14,"")</f>
        <v/>
      </c>
      <c r="EI14" s="40" t="str">
        <f>IF(SUM(EB14,EH14)&gt;0,SUM(EB14,EH14),"")</f>
        <v/>
      </c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1" t="str">
        <f>IF(EL14&gt;0,EL14,"")</f>
        <v/>
      </c>
      <c r="FE14" s="11" t="str">
        <f>IF(EM14&gt;0,EM14,"")</f>
        <v/>
      </c>
      <c r="FF14" s="11" t="str">
        <f>IF(SUM(EJ14:EM14)-EN14&gt;0,SUM(EJ14:EM14)-EN14,"")</f>
        <v/>
      </c>
      <c r="FG14" s="11" t="str">
        <f>IF(EQ14&gt;0,EQ14,"")</f>
        <v/>
      </c>
      <c r="FH14" s="11" t="str">
        <f>IF(ER14&gt;0,ER14,"")</f>
        <v/>
      </c>
      <c r="FI14" s="11" t="str">
        <f>IF(SUM(EO14:ER14)-ES14&gt;0,SUM(EO14:ER14)-ES14,"")</f>
        <v/>
      </c>
      <c r="FJ14" s="11" t="str">
        <f>IF(MAX(FF14,FI14)&gt;0,MAX(FF14,FI14),"")</f>
        <v/>
      </c>
      <c r="FK14" s="11" t="str">
        <f>IF(EV14&gt;0,EV14,"")</f>
        <v/>
      </c>
      <c r="FL14" s="11" t="str">
        <f>IF(EW14&gt;0,EW14,"")</f>
        <v/>
      </c>
      <c r="FM14" s="11" t="str">
        <f>IF(SUM(ET14:EW14)-EX14&gt;0,SUM(ET14:EW14)-EX14,"")</f>
        <v/>
      </c>
      <c r="FN14" s="11" t="str">
        <f>IF(FA14&gt;0,FA14,"")</f>
        <v/>
      </c>
      <c r="FO14" s="11" t="str">
        <f>IF(FB14&gt;0,FB14,"")</f>
        <v/>
      </c>
      <c r="FP14" s="11" t="str">
        <f>IF(SUM(EY14:FB14)-FC14&gt;0,SUM(EY14:FB14)-FC14,"")</f>
        <v/>
      </c>
      <c r="FQ14" s="11" t="str">
        <f>IF(SUM(FJ14,FP14)&gt;0,SUM(FJ14,FP14),"")</f>
        <v/>
      </c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40" t="str">
        <f>IF(FT14&gt;0,FT14,"")</f>
        <v/>
      </c>
      <c r="GM14" s="40" t="str">
        <f>IF(FU14&gt;0,FU14,"")</f>
        <v/>
      </c>
      <c r="GN14" s="40" t="str">
        <f>IF(SUM(FR14:FU14)-FV14&gt;0,SUM(FR14:FU14)-FV14,"")</f>
        <v/>
      </c>
      <c r="GO14" s="40" t="str">
        <f>IF(FY14&gt;0,FY14,"")</f>
        <v/>
      </c>
      <c r="GP14" s="40" t="str">
        <f>IF(FZ14&gt;0,FZ14,"")</f>
        <v/>
      </c>
      <c r="GQ14" s="40" t="str">
        <f>IF(SUM(FW14:FZ14)-GA14&gt;0,SUM(FW14:FZ14)-GA14,"")</f>
        <v/>
      </c>
      <c r="GR14" s="40" t="str">
        <f>IF(MAX(GN14,GQ14)&gt;0,MAX(GN14,GQ14),"")</f>
        <v/>
      </c>
      <c r="GS14" s="40" t="str">
        <f>IF(GD14&gt;0,GD14,"")</f>
        <v/>
      </c>
      <c r="GT14" s="40" t="str">
        <f>IF(GE14&gt;0,GE14,"")</f>
        <v/>
      </c>
      <c r="GU14" s="40" t="str">
        <f>IF(SUM(GB14:GE14)-GF14&gt;0,SUM(GB14:GE14)-GF14,"")</f>
        <v/>
      </c>
      <c r="GV14" s="40" t="str">
        <f>IF(GI14&gt;0,GI14,"")</f>
        <v/>
      </c>
      <c r="GW14" s="40" t="str">
        <f>IF(GJ14&gt;0,GJ14,"")</f>
        <v/>
      </c>
      <c r="GX14" s="40" t="str">
        <f>IF(SUM(GG14:GJ14)-GK14&gt;0,SUM(GG14:GJ14)-GK14,"")</f>
        <v/>
      </c>
      <c r="GY14" s="40" t="str">
        <f>IF(SUM(GR14,GX14)&gt;0,SUM(GR14,GX14),"")</f>
        <v/>
      </c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1" t="str">
        <f>IF(HB14&gt;0,HB14,"")</f>
        <v/>
      </c>
      <c r="HU14" s="11" t="str">
        <f>IF(HC14&gt;0,HC14,"")</f>
        <v/>
      </c>
      <c r="HV14" s="11" t="str">
        <f>IF(SUM(GZ14:HC14)-HD14&gt;0,SUM(GZ14:HC14)-HD14,"")</f>
        <v/>
      </c>
      <c r="HW14" s="11" t="str">
        <f>IF(HG14&gt;0,HG14,"")</f>
        <v/>
      </c>
      <c r="HX14" s="11" t="str">
        <f>IF(HH14&gt;0,HH14,"")</f>
        <v/>
      </c>
      <c r="HY14" s="11" t="str">
        <f>IF(SUM(HE14:HH14)-HI14&gt;0,SUM(HE14:HH14)-HI14,"")</f>
        <v/>
      </c>
      <c r="HZ14" s="11" t="str">
        <f>IF(MAX(HV14,HY14)&gt;0,MAX(HV14,HY14),"")</f>
        <v/>
      </c>
      <c r="IA14" s="11" t="str">
        <f>IF(HL14&gt;0,HL14,"")</f>
        <v/>
      </c>
      <c r="IB14" s="11" t="str">
        <f>IF(HM14&gt;0,HM14,"")</f>
        <v/>
      </c>
      <c r="IC14" s="11" t="str">
        <f>IF(SUM(HJ14:HM14)-HN14&gt;0,SUM(HJ14:HM14)-HN14,"")</f>
        <v/>
      </c>
      <c r="ID14" s="11" t="str">
        <f>IF(HQ14&gt;0,HQ14,"")</f>
        <v/>
      </c>
      <c r="IE14" s="11" t="str">
        <f>IF(HR14&gt;0,HR14,"")</f>
        <v/>
      </c>
      <c r="IF14" s="11" t="str">
        <f>IF(SUM(HO14:HR14)-HS14&gt;0,SUM(HO14:HR14)-HS14,"")</f>
        <v/>
      </c>
      <c r="IG14" s="11" t="str">
        <f>IF(SUM(HZ14,IF14)&gt;0,SUM(HZ14,IF14),"")</f>
        <v/>
      </c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40" t="str">
        <f>IF(IJ14&gt;0,IJ14,"")</f>
        <v/>
      </c>
      <c r="JC14" s="40" t="str">
        <f>IF(IK14&gt;0,IK14,"")</f>
        <v/>
      </c>
      <c r="JD14" s="40" t="str">
        <f>IF(SUM(IH14:IK14)-IL14&gt;0,SUM(IH14:IK14)-IL14,"")</f>
        <v/>
      </c>
      <c r="JE14" s="40" t="str">
        <f>IF(IO14&gt;0,IO14,"")</f>
        <v/>
      </c>
      <c r="JF14" s="40" t="str">
        <f>IF(IP14&gt;0,IP14,"")</f>
        <v/>
      </c>
      <c r="JG14" s="40" t="str">
        <f>IF(SUM(IM14:IP14)-IQ14&gt;0,SUM(IM14:IP14)-IQ14,"")</f>
        <v/>
      </c>
      <c r="JH14" s="40" t="str">
        <f>IF(MAX(JD14,JG14)&gt;0,MAX(JD14,JG14),"")</f>
        <v/>
      </c>
      <c r="JI14" s="40" t="str">
        <f>IF(IT14&gt;0,IT14,"")</f>
        <v/>
      </c>
      <c r="JJ14" s="40" t="str">
        <f>IF(IU14&gt;0,IU14,"")</f>
        <v/>
      </c>
      <c r="JK14" s="40" t="str">
        <f>IF(SUM(IR14:IU14)-IV14&gt;0,SUM(IR14:IU14)-IV14,"")</f>
        <v/>
      </c>
      <c r="JL14" s="40" t="str">
        <f>IF(IY14&gt;0,IY14,"")</f>
        <v/>
      </c>
      <c r="JM14" s="40" t="str">
        <f>IF(IZ14&gt;0,IZ14,"")</f>
        <v/>
      </c>
      <c r="JN14" s="40" t="str">
        <f>IF(SUM(IW14:IZ14)-JA14&gt;0,SUM(IW14:IZ14)-JA14,"")</f>
        <v/>
      </c>
      <c r="JO14" s="40" t="str">
        <f>IF(SUM(JH14,JN14)&gt;0,SUM(JH14,JN14),"")</f>
        <v/>
      </c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1" t="str">
        <f>IF(JR14&gt;0,JR14,"")</f>
        <v/>
      </c>
      <c r="KK14" s="11" t="str">
        <f>IF(JS14&gt;0,JS14,"")</f>
        <v/>
      </c>
      <c r="KL14" s="11" t="str">
        <f>IF(SUM(JP14:JS14)-JT14&gt;0,SUM(JP14:JS14)-JT14,"")</f>
        <v/>
      </c>
      <c r="KM14" s="11" t="str">
        <f>IF(JW14&gt;0,JW14,"")</f>
        <v/>
      </c>
      <c r="KN14" s="11" t="str">
        <f>IF(JX14&gt;0,JX14,"")</f>
        <v/>
      </c>
      <c r="KO14" s="11" t="str">
        <f>IF(SUM(JU14:JX14)-JY14&gt;0,SUM(JU14:JX14)-JY14,"")</f>
        <v/>
      </c>
      <c r="KP14" s="11" t="str">
        <f>IF(MAX(KL14,KO14)&gt;0,MAX(KL14,KO14),"")</f>
        <v/>
      </c>
      <c r="KQ14" s="11" t="str">
        <f>IF(KB14&gt;0,KB14,"")</f>
        <v/>
      </c>
      <c r="KR14" s="11" t="str">
        <f>IF(KC14&gt;0,KC14,"")</f>
        <v/>
      </c>
      <c r="KS14" s="11" t="str">
        <f>IF(SUM(JZ14:KC14)-KD14&gt;0,SUM(JZ14:KC14)-KD14,"")</f>
        <v/>
      </c>
      <c r="KT14" s="11" t="str">
        <f>IF(KG14&gt;0,KG14,"")</f>
        <v/>
      </c>
      <c r="KU14" s="11" t="str">
        <f>IF(KH14&gt;0,KH14,"")</f>
        <v/>
      </c>
      <c r="KV14" s="11" t="str">
        <f>IF(SUM(KE14:KH14)-KI14&gt;0,SUM(KE14:KH14)-KI14,"")</f>
        <v/>
      </c>
      <c r="KW14" s="11" t="str">
        <f>IF(SUM(KP14,KV14)&gt;0,SUM(KP14,KV14),"")</f>
        <v/>
      </c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40" t="str">
        <f>IF(KZ14&gt;0,KZ14,"")</f>
        <v/>
      </c>
      <c r="LS14" s="40" t="str">
        <f>IF(LA14&gt;0,LA14,"")</f>
        <v/>
      </c>
      <c r="LT14" s="40" t="str">
        <f>IF(SUM(KX14:LA14)-LB14&gt;0,SUM(KX14:LA14)-LB14,"")</f>
        <v/>
      </c>
      <c r="LU14" s="40" t="str">
        <f>IF(LE14&gt;0,LE14,"")</f>
        <v/>
      </c>
      <c r="LV14" s="40" t="str">
        <f>IF(LF14&gt;0,LF14,"")</f>
        <v/>
      </c>
      <c r="LW14" s="40" t="str">
        <f>IF(SUM(LC14:LF14)-LG14&gt;0,SUM(LC14:LF14)-LG14,"")</f>
        <v/>
      </c>
      <c r="LX14" s="40" t="str">
        <f>IF(MAX(LT14,LW14)&gt;0,MAX(LT14,LW14),"")</f>
        <v/>
      </c>
      <c r="LY14" s="40" t="str">
        <f>IF(LJ14&gt;0,LJ14,"")</f>
        <v/>
      </c>
      <c r="LZ14" s="40" t="str">
        <f>IF(LK14&gt;0,LK14,"")</f>
        <v/>
      </c>
      <c r="MA14" s="40" t="str">
        <f>IF(SUM(LH14:LK14)-LL14&gt;0,SUM(LH14:LK14)-LL14,"")</f>
        <v/>
      </c>
      <c r="MB14" s="40" t="str">
        <f>IF(LO14&gt;0,LO14,"")</f>
        <v/>
      </c>
      <c r="MC14" s="40" t="str">
        <f>IF(LP14&gt;0,LP14,"")</f>
        <v/>
      </c>
      <c r="MD14" s="40" t="str">
        <f>IF(SUM(LM14:LP14)-LQ14&gt;0,SUM(LM14:LP14)-LQ14,"")</f>
        <v/>
      </c>
      <c r="ME14" s="40" t="str">
        <f>IF(SUM(LX14,MD14)&gt;0,SUM(LX14,MD14),"")</f>
        <v/>
      </c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1" t="str">
        <f>IF(MH14&gt;0,MH14,"")</f>
        <v/>
      </c>
      <c r="NA14" s="11" t="str">
        <f>IF(MI14&gt;0,MI14,"")</f>
        <v/>
      </c>
      <c r="NB14" s="11" t="str">
        <f>IF(SUM(MF14:MI14)-MJ14&gt;0,SUM(MF14:MI14)-MJ14,"")</f>
        <v/>
      </c>
      <c r="NC14" s="11" t="str">
        <f>IF(MM14&gt;0,MM14,"")</f>
        <v/>
      </c>
      <c r="ND14" s="11" t="str">
        <f>IF(MN14&gt;0,MN14,"")</f>
        <v/>
      </c>
      <c r="NE14" s="11" t="str">
        <f>IF(SUM(MK14:MN14)-MO14&gt;0,SUM(MK14:MN14)-MO14,"")</f>
        <v/>
      </c>
      <c r="NF14" s="11" t="str">
        <f>IF(MAX(NB14,NE14)&gt;0,MAX(NB14,NE14),"")</f>
        <v/>
      </c>
      <c r="NG14" s="11" t="str">
        <f>IF(MR14&gt;0,MR14,"")</f>
        <v/>
      </c>
      <c r="NH14" s="11" t="str">
        <f>IF(MS14&gt;0,MS14,"")</f>
        <v/>
      </c>
      <c r="NI14" s="11" t="str">
        <f>IF(SUM(MP14:MS14)-MT14&gt;0,SUM(MP14:MS14)-MT14,"")</f>
        <v/>
      </c>
      <c r="NJ14" s="11" t="str">
        <f>IF(MW14&gt;0,MW14,"")</f>
        <v/>
      </c>
      <c r="NK14" s="11" t="str">
        <f>IF(MX14&gt;0,MX14,"")</f>
        <v/>
      </c>
      <c r="NL14" s="11" t="str">
        <f>IF(SUM(MU14:MX14)-MY14&gt;0,SUM(MU14:MX14)-MY14,"")</f>
        <v/>
      </c>
      <c r="NM14" s="11" t="str">
        <f>IF(SUM(NF14,NL14)&gt;0,SUM(NF14,NL14),"")</f>
        <v/>
      </c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40" t="str">
        <f>IF(NP14&gt;0,NP14,"")</f>
        <v/>
      </c>
      <c r="OI14" s="40" t="str">
        <f>IF(NQ14&gt;0,NQ14,"")</f>
        <v/>
      </c>
      <c r="OJ14" s="40" t="str">
        <f>IF(SUM(NN14:NQ14)-NR14&gt;0,SUM(NN14:NQ14)-NR14,"")</f>
        <v/>
      </c>
      <c r="OK14" s="40" t="str">
        <f>IF(NU14&gt;0,NU14,"")</f>
        <v/>
      </c>
      <c r="OL14" s="40" t="str">
        <f>IF(NV14&gt;0,NV14,"")</f>
        <v/>
      </c>
      <c r="OM14" s="40" t="str">
        <f>IF(SUM(NS14:NV14)-NW14&gt;0,SUM(NS14:NV14)-NW14,"")</f>
        <v/>
      </c>
      <c r="ON14" s="40" t="str">
        <f>IF(MAX(OJ14,OM14)&gt;0,MAX(OJ14,OM14),"")</f>
        <v/>
      </c>
      <c r="OO14" s="40" t="str">
        <f>IF(NZ14&gt;0,NZ14,"")</f>
        <v/>
      </c>
      <c r="OP14" s="40" t="str">
        <f>IF(OA14&gt;0,OA14,"")</f>
        <v/>
      </c>
      <c r="OQ14" s="40" t="str">
        <f>IF(SUM(NX14:OA14)-OB14&gt;0,SUM(NX14:OA14)-OB14,"")</f>
        <v/>
      </c>
      <c r="OR14" s="40" t="str">
        <f>IF(OE14&gt;0,OE14,"")</f>
        <v/>
      </c>
      <c r="OS14" s="40" t="str">
        <f>IF(OF14&gt;0,OF14,"")</f>
        <v/>
      </c>
      <c r="OT14" s="40" t="str">
        <f>IF(SUM(OC14:OF14)-OG14&gt;0,SUM(OC14:OF14)-OG14,"")</f>
        <v/>
      </c>
      <c r="OU14" s="40" t="str">
        <f>IF(SUM(ON14,OT14)&gt;0,SUM(ON14,OT14),"")</f>
        <v/>
      </c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1" t="str">
        <f>IF(OX14&gt;0,OX14,"")</f>
        <v/>
      </c>
      <c r="PQ14" s="11" t="str">
        <f>IF(OY14&gt;0,OY14,"")</f>
        <v/>
      </c>
      <c r="PR14" s="11" t="str">
        <f>IF(SUM(OV14:OY14)-OZ14&gt;0,SUM(OV14:OY14)-OZ14,"")</f>
        <v/>
      </c>
      <c r="PS14" s="11" t="str">
        <f>IF(PC14&gt;0,PC14,"")</f>
        <v/>
      </c>
      <c r="PT14" s="11" t="str">
        <f>IF(PD14&gt;0,PD14,"")</f>
        <v/>
      </c>
      <c r="PU14" s="11" t="str">
        <f>IF(SUM(PA14:PD14)-PE14&gt;0,SUM(PA14:PD14)-PE14,"")</f>
        <v/>
      </c>
      <c r="PV14" s="11" t="str">
        <f>IF(MAX(PR14,PU14)&gt;0,MAX(PR14,PU14),"")</f>
        <v/>
      </c>
      <c r="PW14" s="11" t="str">
        <f>IF(PH14&gt;0,PH14,"")</f>
        <v/>
      </c>
      <c r="PX14" s="11" t="str">
        <f>IF(PI14&gt;0,PI14,"")</f>
        <v/>
      </c>
      <c r="PY14" s="11" t="str">
        <f>IF(SUM(PF14:PI14)-PJ14&gt;0,SUM(PF14:PI14)-PJ14,"")</f>
        <v/>
      </c>
      <c r="PZ14" s="11" t="str">
        <f>IF(PM14&gt;0,PM14,"")</f>
        <v/>
      </c>
      <c r="QA14" s="11" t="str">
        <f>IF(PN14&gt;0,PN14,"")</f>
        <v/>
      </c>
      <c r="QB14" s="11" t="str">
        <f>IF(SUM(PK14:PN14)-PO14&gt;0,SUM(PK14:PN14)-PO14,"")</f>
        <v/>
      </c>
      <c r="QC14" s="11" t="str">
        <f>IF(SUM(PV14,QB14)&gt;0,SUM(PV14,QB14),"")</f>
        <v/>
      </c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40" t="str">
        <f>IF(QF14&gt;0,QF14,"")</f>
        <v/>
      </c>
      <c r="QY14" s="40" t="str">
        <f>IF(QG14&gt;0,QG14,"")</f>
        <v/>
      </c>
      <c r="QZ14" s="40" t="str">
        <f>IF(SUM(QD14:QG14)-QH14&gt;0,SUM(QD14:QG14)-QH14,"")</f>
        <v/>
      </c>
      <c r="RA14" s="40" t="str">
        <f>IF(QK14&gt;0,QK14,"")</f>
        <v/>
      </c>
      <c r="RB14" s="40" t="str">
        <f>IF(QL14&gt;0,QL14,"")</f>
        <v/>
      </c>
      <c r="RC14" s="40" t="str">
        <f>IF(SUM(QI14:QL14)-QM14&gt;0,SUM(QI14:QL14)-QM14,"")</f>
        <v/>
      </c>
      <c r="RD14" s="40" t="str">
        <f>IF(MAX(QZ14,RC14)&gt;0,MAX(QZ14,RC14),"")</f>
        <v/>
      </c>
      <c r="RE14" s="40" t="str">
        <f>IF(QP14&gt;0,QP14,"")</f>
        <v/>
      </c>
      <c r="RF14" s="40" t="str">
        <f>IF(QQ14&gt;0,QQ14,"")</f>
        <v/>
      </c>
      <c r="RG14" s="40" t="str">
        <f>IF(SUM(QN14:QQ14)-QR14&gt;0,SUM(QN14:QQ14)-QR14,"")</f>
        <v/>
      </c>
      <c r="RH14" s="40" t="str">
        <f>IF(QU14&gt;0,QU14,"")</f>
        <v/>
      </c>
      <c r="RI14" s="40" t="str">
        <f>IF(QV14&gt;0,QV14,"")</f>
        <v/>
      </c>
      <c r="RJ14" s="40" t="str">
        <f>IF(SUM(QS14:QV14)-QW14&gt;0,SUM(QS14:QV14)-QW14,"")</f>
        <v/>
      </c>
      <c r="RK14" s="40" t="str">
        <f>IF(SUM(RD14,RJ14)&gt;0,SUM(RD14,RJ14),"")</f>
        <v/>
      </c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1" t="str">
        <f>IF(RN14&gt;0,RN14,"")</f>
        <v/>
      </c>
      <c r="SG14" s="11" t="str">
        <f>IF(RO14&gt;0,RO14,"")</f>
        <v/>
      </c>
      <c r="SH14" s="11" t="str">
        <f>IF(SUM(RL14:RO14)-RP14&gt;0,SUM(RL14:RO14)-RP14,"")</f>
        <v/>
      </c>
      <c r="SI14" s="11" t="str">
        <f>IF(RS14&gt;0,RS14,"")</f>
        <v/>
      </c>
      <c r="SJ14" s="11" t="str">
        <f>IF(RT14&gt;0,RT14,"")</f>
        <v/>
      </c>
      <c r="SK14" s="11" t="str">
        <f>IF(SUM(RQ14:RT14)-RU14&gt;0,SUM(RQ14:RT14)-RU14,"")</f>
        <v/>
      </c>
      <c r="SL14" s="11" t="str">
        <f>IF(MAX(SH14,SK14)&gt;0,MAX(SH14,SK14),"")</f>
        <v/>
      </c>
      <c r="SM14" s="11" t="str">
        <f>IF(RX14&gt;0,RX14,"")</f>
        <v/>
      </c>
      <c r="SN14" s="11" t="str">
        <f>IF(RY14&gt;0,RY14,"")</f>
        <v/>
      </c>
      <c r="SO14" s="11" t="str">
        <f>IF(SUM(RV14:RY14)-RZ14&gt;0,SUM(RV14:RY14)-RZ14,"")</f>
        <v/>
      </c>
      <c r="SP14" s="11" t="str">
        <f>IF(SC14&gt;0,SC14,"")</f>
        <v/>
      </c>
      <c r="SQ14" s="11" t="str">
        <f>IF(SD14&gt;0,SD14,"")</f>
        <v/>
      </c>
      <c r="SR14" s="11" t="str">
        <f>IF(SUM(SA14:SD14)-SE14&gt;0,SUM(SA14:SD14)-SE14,"")</f>
        <v/>
      </c>
      <c r="SS14" s="11" t="str">
        <f>IF(SUM(SL14,SR14)&gt;0,SUM(SL14,SR14),"")</f>
        <v/>
      </c>
      <c r="ST14" s="22">
        <f>IF($CN14="P",BY14,(BY14+AX14)/2)</f>
        <v>13.55</v>
      </c>
      <c r="SU14" s="22">
        <f>IF($CN14="P",BZ14,(BZ14+AY14)/2)</f>
        <v>9.4499999999999993</v>
      </c>
      <c r="SV14" s="22">
        <f>IF($CN14="P",CA14,(CA14+AZ14)/2)</f>
        <v>11.45</v>
      </c>
      <c r="SW14" s="22">
        <f>IF($CN14="P",CB14,(CB14+BA14)/2)</f>
        <v>15.655000000000001</v>
      </c>
      <c r="SX14" s="22">
        <f>IF($CN14="P",CC14,(CC14+BB14)/2)</f>
        <v>0</v>
      </c>
      <c r="SY14" s="22">
        <f>IF($CN14="P",CD14,(CD14+BC14)/2)</f>
        <v>11.3</v>
      </c>
      <c r="SZ14" s="22">
        <f>IF($CN14="P",CE14,(CE14+BD14)/2)</f>
        <v>7.75</v>
      </c>
      <c r="TA14" s="22">
        <f>IF($CN14="P",CF14,(CF14+BE14)/2)</f>
        <v>9.4499999999999993</v>
      </c>
      <c r="TB14" s="22">
        <f>IF($CN14="P",CG14,(CG14+BF14)/2)</f>
        <v>12.36</v>
      </c>
      <c r="TC14" s="22">
        <f>IF($CN14="P",CH14,(CH14+BG14)/2)</f>
        <v>0</v>
      </c>
      <c r="TD14" s="22">
        <f>IF($CN14="P",CI14,(CI14+BH14)/2)</f>
        <v>12.45</v>
      </c>
      <c r="TE14" s="22">
        <f>IF($CN14="P",CJ14,(CJ14+BI14)/2)</f>
        <v>8.75</v>
      </c>
      <c r="TF14" s="22">
        <f>IF($CN14="P",CK14,(CK14+BJ14)/2)</f>
        <v>10.95</v>
      </c>
      <c r="TG14" s="22">
        <f>IF($CN14="P",CL14,(CL14+BK14)/2)</f>
        <v>14.48</v>
      </c>
      <c r="TH14" s="22">
        <f>IF($CN14="P",CM14,(CM14+BL14)/2)</f>
        <v>0</v>
      </c>
      <c r="TI14" s="27" t="s">
        <v>46</v>
      </c>
      <c r="TJ14" s="40">
        <f>IF(SV14&gt;0,SV14,"")</f>
        <v>11.45</v>
      </c>
      <c r="TK14" s="40">
        <f>IF(SW14&gt;0,SW14,"")</f>
        <v>15.655000000000001</v>
      </c>
      <c r="TL14" s="40">
        <f>IF(SUM(ST14:SW14)-SX14&gt;0,SUM(ST14:SW14)-SX14,"")</f>
        <v>50.105000000000004</v>
      </c>
      <c r="TM14" s="40">
        <f>IF(TA14&gt;0,TA14,"")</f>
        <v>9.4499999999999993</v>
      </c>
      <c r="TN14" s="40">
        <f>IF(TB14&gt;0,TB14,"")</f>
        <v>12.36</v>
      </c>
      <c r="TO14" s="40">
        <f>IF(SUM(SY14:TB14)-TC14&gt;0,SUM(SY14:TB14)-TC14,"")</f>
        <v>40.86</v>
      </c>
      <c r="TP14" s="40">
        <f>IF(MAX(TL14,TO14)&gt;0,MAX(TL14,TO14),"")</f>
        <v>50.105000000000004</v>
      </c>
      <c r="TQ14" s="40">
        <f>IF(TF14&gt;0,TF14,"")</f>
        <v>10.95</v>
      </c>
      <c r="TR14" s="40">
        <f>IF(TG14&gt;0,TG14,"")</f>
        <v>14.48</v>
      </c>
      <c r="TS14" s="40">
        <f>IF(SUM(TD14:TG14)-TH14&gt;0,SUM(TD14:TG14)-TH14,"")</f>
        <v>46.629999999999995</v>
      </c>
      <c r="TT14" s="40">
        <f>IF(SUM(TP14,TS14)&gt;0,SUM(TP14,TS14),"")</f>
        <v>96.734999999999999</v>
      </c>
    </row>
    <row r="15" spans="1:540" x14ac:dyDescent="0.2">
      <c r="A15" s="4" t="str" cm="1">
        <f t="array" ref="A15">IF(AND(H15&lt;&gt;"",H15&lt;&gt;"No DD"),SUMPRODUCT((H$4:H$33&lt;&gt;"")*(H$4:H$33&lt;&gt;"No DD")*(E$4:E$33&gt;E15))+1,IF(H15="No DD",SUMPRODUCT((H$4:H$33="No DD")*(E$4:E$33&gt;E15))+1+SUMPRODUCT((H$4:H$33&lt;&gt;"")*(H$4:H$33&lt;&gt;"No DD")),""))</f>
        <v/>
      </c>
      <c r="B15" s="5" t="s">
        <v>135</v>
      </c>
      <c r="C15" s="4" t="s">
        <v>3</v>
      </c>
      <c r="D15" s="4">
        <v>2005</v>
      </c>
      <c r="E15" s="9">
        <f>SUM(J15:T15)+SUM(J15:R15)*0.0000001+SUM(J15)*0.0000000000001</f>
        <v>161.79001617900494</v>
      </c>
      <c r="F15" s="3" t="str">
        <f>IF(OR(AND(AM15&gt;=AW$35,AM15&lt;&gt;"",AO15&gt;=AW$39,AO15&lt;&gt;"",AL15=""),AND(AP15&gt;=AW$35,AP15&lt;&gt;"",AR15&gt;=AW$39,AR15&lt;&gt;"",AL15=""),AND(AT15&gt;=AW$35,AT15&lt;&gt;"",AV15&gt;=AW$39,AV15&lt;&gt;"",AL15=""),AND(BN15&gt;=BX$35,BN15&lt;&gt;"",BP15&gt;=BX$39,BP15&lt;&gt;"",BM15=""),AND(BQ15&gt;=BX$35,BQ15&lt;&gt;"",BS15&gt;=BX$39,BS15&lt;&gt;"",BM15=""),AND(BU15&gt;=BX$35,BU15&lt;&gt;"",BW15&gt;=BX$39,BW15&lt;&gt;"",BM15=""),AND(CO15&gt;=CY$35,CO15&lt;&gt;"",CQ15&gt;=CY$39,CQ15&lt;&gt;"",CN15=""),AND(CR15&gt;=CY$35,CR15&lt;&gt;"",CT15&gt;=CY$39,CT15&lt;&gt;"",CN15=""),AND(CV15&gt;=CY$35,CV15&lt;&gt;"",CX15&gt;=CY$39,CX15&lt;&gt;"",CN15=""),AND(DV15&gt;=EI$35,DV15&lt;&gt;"",DX15&gt;=EI$39,DX15&lt;&gt;""),AND(DY15&gt;=EI$35,DY15&lt;&gt;"",EA15&gt;=EI$39,EA15&lt;&gt;""),AND(EC15&gt;=EI$35,EC15&lt;&gt;"",EE15&gt;=EI$39,EE15&lt;&gt;""),AND(EF15&gt;=EI$35,EF15&lt;&gt;"",EH15&gt;=EI$39,EH15&lt;&gt;""),AND(FD15&gt;=FQ$35,FD15&lt;&gt;"",FF15&gt;=FQ$39,FF15&lt;&gt;""),AND(FG15&gt;=FQ$35,FG15&lt;&gt;"",FI15&gt;=FQ$39,FI15&lt;&gt;""),AND(FK15&gt;=FQ$35,FK15&lt;&gt;"",FM15&gt;=FQ$39,FM15&lt;&gt;""),AND(FN15&gt;=FQ$35,FN15&lt;&gt;"",FP15&gt;=FQ$39,FP15&lt;&gt;""),AND(GL15&gt;=GY$35,GL15&lt;&gt;"",GN15&gt;=GY$39,GN15&lt;&gt;""),AND(GO15&gt;=GY$35,GO15&lt;&gt;"",GQ15&gt;=GY$39,GQ15&lt;&gt;""),AND(GS15&gt;=GY$35,GS15&lt;&gt;"",GU15&gt;=GY$39,GU15&lt;&gt;""),AND(GV15&gt;=GY$35,GV15&lt;&gt;"",GX15&gt;=GY$39,GX15&lt;&gt;""),AND(HT15&gt;=IG$35,HT15&lt;&gt;"",HV15&gt;=IG$39,HV15&lt;&gt;""),AND(HW15&gt;=IG$35,HW15&lt;&gt;"",HY15&gt;=IG$39,HY15&lt;&gt;""),AND(IA15&gt;=IG$35,IA15&lt;&gt;"",IC15&gt;=IG$39,IC15&lt;&gt;""),AND(ID15&gt;=IG$35,ID15&lt;&gt;"",IF15&gt;=IG$39,IF15&lt;&gt;""),AND(JB15&gt;=JO$35,JB15&lt;&gt;"",JD15&gt;=JO$39,JD15&lt;&gt;""),AND(JE15&gt;=JO$35,JE15&lt;&gt;"",JG15&gt;=JO$39,JG15&lt;&gt;""),AND(JI15&gt;=JO$35,JI15&lt;&gt;"",JK15&gt;=JO$39,JK15&lt;&gt;""),AND(JL15&gt;=JO$35,JL15&lt;&gt;"",JN15&gt;=JO$39,JN15&lt;&gt;""),AND(KJ15&gt;=KW$35,KJ15&lt;&gt;"",KL15&gt;=KW$39,KL15&lt;&gt;""),AND(KM15&gt;=KW$35,KM15&lt;&gt;"",KO15&gt;=KW$39,KO15&lt;&gt;""),AND(KQ15&gt;=KW$35,KQ15&lt;&gt;"",KS15&gt;=KW$39,KS15&lt;&gt;""),AND(KT15&gt;=KW$35,KT15&lt;&gt;"",KV15&gt;=KW$39,KV15&lt;&gt;""),AND(LR15&gt;=ME$35,LR15&lt;&gt;"",LT15&gt;=ME$39,LT15&lt;&gt;""),AND(LU15&gt;=ME$35,LU15&lt;&gt;"",LW15&gt;=ME$39,LW15&lt;&gt;""),AND(LY15&gt;=ME$35,LY15&lt;&gt;"",MA15&gt;=ME$39,MA15&lt;&gt;""),AND(MB15&gt;=ME$35,MB15&lt;&gt;"",MD15&gt;=ME$39,MD15&lt;&gt;""),AND(MZ15&gt;=NM$35,MZ15&lt;&gt;"",NB15&gt;=NM$39,NB15&lt;&gt;""),AND(NC15&gt;=NM$35,NC15&lt;&gt;"",NE15&gt;=NM$39,NE15&lt;&gt;""),AND(NG15&gt;=NM$35,NG15&lt;&gt;"",NI15&gt;=NM$39,NI15&lt;&gt;""),AND(NJ15&gt;=NM$35,NJ15&lt;&gt;"",NL15&gt;=NM$39,NL15&lt;&gt;""),AND(OH15&gt;=OU$35,OH15&lt;&gt;"",OJ15&gt;=OU$39,OJ15&lt;&gt;""),AND(OK15&gt;=OU$35,OK15&lt;&gt;"",OM15&gt;=OU$39,OM15&lt;&gt;""),AND(OO15&gt;=OU$35,OO15&lt;&gt;"",OQ15&gt;=OU$39,OQ15&lt;&gt;""),AND(OR15&gt;=OU$35,OR15&lt;&gt;"",OT15&gt;=OU$39,OT15&lt;&gt;""),AND(PP15&gt;=QC$35,PP15&lt;&gt;"",PR15&gt;=QC$39,PR15&lt;&gt;""),AND(PS15&gt;=QC$35,PS15&lt;&gt;"",PU15&gt;=QC$39,PU15&lt;&gt;""),AND(PW15&gt;=QC$35,PW15&lt;&gt;"",PY15&gt;=QC$39,PY15&lt;&gt;""),AND(PZ15&gt;=QC$35,PZ15&lt;&gt;"",QB15&gt;=QC$39,QB15&lt;&gt;""),AND(QX15&gt;=RK$35,QX15&lt;&gt;"",QZ15&gt;=RK$39,QZ15&lt;&gt;""),AND(RA15&gt;=RK$35,RA15&lt;&gt;"",RC15&gt;=RK$39,RC15&lt;&gt;""),AND(RE15&gt;=RK$35,RE15&lt;&gt;"",RG15&gt;=RK$39,RG15&lt;&gt;""),AND(RH15&gt;=RK$35,RH15&lt;&gt;"",RJ15&gt;=RK$39,RJ15&lt;&gt;""),AND(SF15&gt;=SS$35,SF15&lt;&gt;"",SH15&gt;=SS$39,SH15&lt;&gt;""),AND(SI15&gt;=SS$35,SI15&lt;&gt;"",SK15&gt;=SS$39,SK15&lt;&gt;""),AND(SM15&gt;=SS$35,SM15&lt;&gt;"",SO15&gt;=SS$39,SO15&lt;&gt;""),AND(SP15&gt;=SS$35,SP15&lt;&gt;"",SR15&gt;=SS$39,SR15&lt;&gt;"")),"P","")</f>
        <v/>
      </c>
      <c r="G15" s="3" t="str">
        <f>IF(OR(AND(AO15&gt;=AW$39,AO15&lt;&gt;"",AL15=""),AND(AR15&gt;=AW$39,AR15&lt;&gt;"",AL15=""),AND(AV15&gt;=AW$39,AV15&lt;&gt;"",AL15=""),AND(BP15&gt;=BX$39,BP15&lt;&gt;"",BM15=""),AND(BS15&gt;=BX$39,BS15&lt;&gt;"",BM15=""),AND(BW15&gt;=BX$39,BW15&lt;&gt;"",BM15=""),AND(CQ15&gt;=CY$39,CQ15&lt;&gt;"",CN15=""),AND(CT15&gt;=CY$39,CT15&lt;&gt;"",CN15=""),AND(CX15&gt;=CY$39,CX15&lt;&gt;"",CN15=""),AND(DX15&gt;=EI$39,DX15&lt;&gt;""),AND(EA15&gt;=EI$39,EA15&lt;&gt;""),AND(EE15&gt;=EI$39,EE15&lt;&gt;""),AND(EH15&gt;=EI$39,EH15&lt;&gt;""),AND(FF15&gt;=FQ$39,FF15&lt;&gt;""),AND(FI15&gt;=FQ$39,FI15&lt;&gt;""),AND(FM15&gt;=FQ$39,FM15&lt;&gt;""),AND(FP15&gt;=FQ$39,FP15&lt;&gt;""),AND(GN15&gt;=GY$39,GN15&lt;&gt;""),AND(GQ15&gt;=GY$39,GQ15&lt;&gt;""),AND(GU15&gt;=GY$39,GU15&lt;&gt;""),AND(GX15&gt;=GY$39,GX15&lt;&gt;""),AND(HV15&gt;=IG$39,HV15&lt;&gt;""),AND(HY15&gt;=IG$39,HY15&lt;&gt;""),AND(IC15&gt;=IG$39,IC15&lt;&gt;""),AND(IF15&gt;=IG$39,IF15&lt;&gt;""),AND(JD15&gt;=JO$39,JD15&lt;&gt;""),AND(JG15&gt;=JO$39,JG15&lt;&gt;""),AND(JK15&gt;=JO$39,JK15&lt;&gt;""),AND(JN15&gt;=JO$39,JN15&lt;&gt;""),AND(KL15&gt;=KW$39,KL15&lt;&gt;""),AND(KO15&gt;=KW$39,KO15&lt;&gt;""),AND(KS15&gt;=KW$39,KS15&lt;&gt;""),AND(KV15&gt;=KW$39,KV15&lt;&gt;""),AND(LT15&gt;=ME$39,LT15&lt;&gt;""),AND(LW15&gt;=ME$39,LW15&lt;&gt;""),AND(MA15&gt;=ME$39,MA15&lt;&gt;""),AND(MD15&gt;=ME$39,MD15&lt;&gt;""),AND(NB15&gt;=NM$39,NB15&lt;&gt;""),AND(NE15&gt;=NM$39,NE15&lt;&gt;""),AND(NI15&gt;=NM$39,NI15&lt;&gt;""),AND(NL15&gt;=NM$39,NL15&lt;&gt;""),AND(OJ15&gt;=OU$39,OJ15&lt;&gt;""),AND(OM15&gt;=OU$39,OM15&lt;&gt;""),AND(OQ15&gt;=OU$39,OQ15&lt;&gt;""),AND(OT15&gt;=OU$39,OT15&lt;&gt;""),AND(PR15&gt;=QC$39,PR15&lt;&gt;""),AND(PU15&gt;=QC$39,PU15&lt;&gt;""),AND(PY15&gt;=QC$39,PY15&lt;&gt;""),AND(QB15&gt;=QC$39,QB15&lt;&gt;""),AND(QZ15&gt;=RK$39,QZ15&lt;&gt;""),AND(RC15&gt;=RK$39,RC15&lt;&gt;""),AND(RG15&gt;=RK$39,RG15&lt;&gt;""),AND(RJ15&gt;=RK$39,RJ15&lt;&gt;""),AND(SH15&gt;=SS$39,SH15&lt;&gt;""),AND(SK15&gt;=SS$39,SK15&lt;&gt;""),AND(SO15&gt;=SS$39,SO15&lt;&gt;""),AND(SR15&gt;=SS$39,SR15&lt;&gt;"")),"P","")</f>
        <v/>
      </c>
      <c r="H15" s="36" t="str">
        <f>IF(AND(G15="P",F15=""),"No DD",IF(OR(AND(AM15&gt;=AW$38,AM15&lt;&gt;"",AO15&gt;=AW$42,AO15&lt;&gt;"",AL15=""),AND(AP15&gt;=AW$38,AP15&lt;&gt;"",AR15&gt;=AW$42,AR15&lt;&gt;"",AL15=""),AND(AT15&gt;=AW$38,AT15&lt;&gt;"",AV15&gt;=AW$42,AV15&lt;&gt;"",AL15=""),AND(BN15&gt;=BX$38,BN15&lt;&gt;"",BP15&gt;=BX$42,BP15&lt;&gt;"",BM15=""),AND(BQ15&gt;=BX$38,BQ15&lt;&gt;"",BS15&gt;=BX$42,BS15&lt;&gt;"",BM15=""),AND(BU15&gt;=BX$38,BU15&lt;&gt;"",BW15&gt;=BX$42,BW15&lt;&gt;"",BM15=""),AND(CO15&gt;=CY$38,CO15&lt;&gt;"",CQ15&gt;=CY$42,CQ15&lt;&gt;"",CN15=""),AND(CR15&gt;=CY$38,CR15&lt;&gt;"",CT15&gt;=CY$42,CT15&lt;&gt;"",CN15=""),AND(CV15&gt;=CY$38,CV15&lt;&gt;"",CX15&gt;=CY$42,CX15&lt;&gt;"",CN15=""),AND(DV15&gt;=EI$38,DV15&lt;&gt;"",DX15&gt;=EI$42,DX15&lt;&gt;""),AND(DY15&gt;=EI$38,DY15&lt;&gt;"",EA15&gt;=EI$42,EA15&lt;&gt;""),AND(EC15&gt;=EI$38,EC15&lt;&gt;"",EE15&gt;=EI$42,EE15&lt;&gt;""),AND(EF15&gt;=EI$38,EF15&lt;&gt;"",EH15&gt;=EI$42,EH15&lt;&gt;""),AND(FD15&gt;=FQ$38,FD15&lt;&gt;"",FF15&gt;=FQ$42,FF15&lt;&gt;""),AND(FG15&gt;=FQ$38,FG15&lt;&gt;"",FI15&gt;=FQ$42,FI15&lt;&gt;""),AND(FK15&gt;=FQ$38,FK15&lt;&gt;"",FM15&gt;=FQ$42,FM15&lt;&gt;""),AND(FN15&gt;=FQ$38,FN15&lt;&gt;"",FP15&gt;=FQ$42,FP15&lt;&gt;""),AND(GL15&gt;=GY$38,GL15&lt;&gt;"",GN15&gt;=GY$42,GN15&lt;&gt;""),AND(GO15&gt;=GY$38,GO15&lt;&gt;"",GQ15&gt;=GY$42,GQ15&lt;&gt;""),AND(GS15&gt;=GY$38,GS15&lt;&gt;"",GU15&gt;=GY$42,GU15&lt;&gt;""),AND(GV15&gt;=GY$38,GV15&lt;&gt;"",GX15&gt;=GY$42,GX15&lt;&gt;""),AND(HT15&gt;=IG$38,HT15&lt;&gt;"",HV15&gt;=IG$42,HV15&lt;&gt;""),AND(HW15&gt;=IG$38,HW15&lt;&gt;"",HY15&gt;=IG$42,HY15&lt;&gt;""),AND(IA15&gt;=IG$38,IA15&lt;&gt;"",IC15&gt;=IG$42,IC15&lt;&gt;""),AND(ID15&gt;=IG$38,ID15&lt;&gt;"",IF15&gt;=IG$42,IF15&lt;&gt;""),AND(JB15&gt;=JO$38,JB15&lt;&gt;"",JD15&gt;=JO$42,JD15&lt;&gt;""),AND(JE15&gt;=JO$38,JE15&lt;&gt;"",JG15&gt;=JO$42,JG15&lt;&gt;""),AND(JI15&gt;=JO$38,JI15&lt;&gt;"",JK15&gt;=JO$42,JK15&lt;&gt;""),AND(JL15&gt;=JO$38,JL15&lt;&gt;"",JN15&gt;=JO$42,JN15&lt;&gt;""),AND(KJ15&gt;=KW$38,KJ15&lt;&gt;"",KL15&gt;=KW$42,KL15&lt;&gt;""),AND(KM15&gt;=KW$38,KM15&lt;&gt;"",KO15&gt;=KW$42,KO15&lt;&gt;""),AND(KQ15&gt;=KW$38,KQ15&lt;&gt;"",KS15&gt;=KW$42,KS15&lt;&gt;""),AND(KT15&gt;=KW$38,KT15&lt;&gt;"",KV15&gt;=KW$42,KV15&lt;&gt;""),AND(LR15&gt;=ME$38,LR15&lt;&gt;"",LT15&gt;=ME$42,LT15&lt;&gt;""),AND(LU15&gt;=ME$38,LU15&lt;&gt;"",LW15&gt;=ME$42,LW15&lt;&gt;""),AND(LY15&gt;=ME$38,LY15&lt;&gt;"",MA15&gt;=ME$42,MA15&lt;&gt;""),AND(MB15&gt;=ME$38,MB15&lt;&gt;"",MD15&gt;=ME$42,MD15&lt;&gt;""),AND(MZ15&gt;=NM$38,MZ15&lt;&gt;"",NB15&gt;=NM$42,NB15&lt;&gt;""),AND(NC15&gt;=NM$38,NC15&lt;&gt;"",NE15&gt;=NM$42,NE15&lt;&gt;""),AND(NG15&gt;=NM$38,NG15&lt;&gt;"",NI15&gt;=NM$42,NI15&lt;&gt;""),AND(NJ15&gt;=NM$38,NJ15&lt;&gt;"",NL15&gt;=NM$42,NL15&lt;&gt;""),AND(OH15&gt;=OU$38,OH15&lt;&gt;"",OJ15&gt;=OU$42,OJ15&lt;&gt;""),AND(OK15&gt;=OU$38,OK15&lt;&gt;"",OM15&gt;=OU$42,OM15&lt;&gt;""),AND(OO15&gt;=OU$38,OO15&lt;&gt;"",OQ15&gt;=OU$42,OQ15&lt;&gt;""),AND(OR15&gt;=OU$38,OR15&lt;&gt;"",OT15&gt;=OU$42,OT15&lt;&gt;""),AND(PP15&gt;=QC$38,PP15&lt;&gt;"",PR15&gt;=QC$42,PR15&lt;&gt;""),AND(PS15&gt;=QC$38,PS15&lt;&gt;"",PU15&gt;=QC$42,PU15&lt;&gt;""),AND(PW15&gt;=QC$38,PW15&lt;&gt;"",PY15&gt;=QC$42,PY15&lt;&gt;""),AND(PZ15&gt;=QC$38,PZ15&lt;&gt;"",QB15&gt;=QC$42,QB15&lt;&gt;""),AND(QX15&gt;=RK$38,QX15&lt;&gt;"",QZ15&gt;=RK$42,QZ15&lt;&gt;""),AND(RA15&gt;=RK$38,RA15&lt;&gt;"",RC15&gt;=RK$42,RC15&lt;&gt;""),AND(RE15&gt;=RK$38,RE15&lt;&gt;"",RG15&gt;=RK$42,RG15&lt;&gt;""),AND(RH15&gt;=RK$38,RH15&lt;&gt;"",RJ15&gt;=RK$42,RJ15&lt;&gt;""),AND(SF15&gt;=SS$38,SF15&lt;&gt;"",SH15&gt;=SS$42,SH15&lt;&gt;""),AND(SI15&gt;=SS$38,SI15&lt;&gt;"",SK15&gt;=SS$42,SK15&lt;&gt;""),AND(SM15&gt;=SS$38,SM15&lt;&gt;"",SO15&gt;=SS$42,SO15&lt;&gt;""),AND(SP15&gt;=SS$38,SP15&lt;&gt;"",SR15&gt;=SS$42,SR15&lt;&gt;"")),"Merit",IF(OR(AND(AM15&gt;=AW$37,AM15&lt;&gt;"",AO15&gt;=AW$41,AO15&lt;&gt;"",AL15=""),AND(AP15&gt;=AW$37,AP15&lt;&gt;"",AR15&gt;=AW$41,AR15&lt;&gt;"",AL15=""),AND(AT15&gt;=AW$37,AT15&lt;&gt;"",AV15&gt;=AW$41,AV15&lt;&gt;"",AL15=""),AND(BN15&gt;=BX$37,BN15&lt;&gt;"",BP15&gt;=BX$41,BP15&lt;&gt;"",BM15=""),AND(BQ15&gt;=BX$37,BQ15&lt;&gt;"",BS15&gt;=BX$41,BS15&lt;&gt;"",BM15=""),AND(BU15&gt;=BX$37,BU15&lt;&gt;"",BW15&gt;=BX$41,BW15&lt;&gt;"",BM15=""),AND(CO15&gt;=CY$37,CO15&lt;&gt;"",CQ15&gt;=CY$41,CQ15&lt;&gt;"",CN15=""),AND(CR15&gt;=CY$37,CR15&lt;&gt;"",CT15&gt;=CY$41,CT15&lt;&gt;"",CN15=""),AND(CV15&gt;=CY$37,CV15&lt;&gt;"",CX15&gt;=CY$41,CX15&lt;&gt;"",CN15=""),AND(DV15&gt;=EI$37,DV15&lt;&gt;"",DX15&gt;=EI$41,DX15&lt;&gt;""),AND(DY15&gt;=EI$37,DY15&lt;&gt;"",EA15&gt;=EI$41,EA15&lt;&gt;""),AND(EC15&gt;=EI$37,EC15&lt;&gt;"",EE15&gt;=EI$41,EE15&lt;&gt;""),AND(EF15&gt;=EI$37,EF15&lt;&gt;"",EH15&gt;=EI$41,EH15&lt;&gt;""),AND(FD15&gt;=FQ$37,FD15&lt;&gt;"",FF15&gt;=FQ$41,FF15&lt;&gt;""),AND(FG15&gt;=FQ$37,FG15&lt;&gt;"",FI15&gt;=FQ$41,FI15&lt;&gt;""),AND(FK15&gt;=FQ$37,FK15&lt;&gt;"",FM15&gt;=FQ$41,FM15&lt;&gt;""),AND(FN15&gt;=FQ$37,FN15&lt;&gt;"",FP15&gt;=FQ$41,FP15&lt;&gt;""),AND(GL15&gt;=GY$37,GL15&lt;&gt;"",GN15&gt;=GY$41,GN15&lt;&gt;""),AND(GO15&gt;=GY$37,GO15&lt;&gt;"",GQ15&gt;=GY$41,GQ15&lt;&gt;""),AND(GS15&gt;=GY$37,GS15&lt;&gt;"",GU15&gt;=GY$41,GU15&lt;&gt;""),AND(GV15&gt;=GY$37,GV15&lt;&gt;"",GX15&gt;=GY$41,GX15&lt;&gt;""),AND(HT15&gt;=IG$37,HT15&lt;&gt;"",HV15&gt;=IG$41,HV15&lt;&gt;""),AND(HW15&gt;=IG$37,HW15&lt;&gt;"",HY15&gt;=IG$41,HY15&lt;&gt;""),AND(IA15&gt;=IG$37,IA15&lt;&gt;"",IC15&gt;=IG$41,IC15&lt;&gt;""),AND(ID15&gt;=IG$37,ID15&lt;&gt;"",IF15&gt;=IG$41,IF15&lt;&gt;""),AND(JB15&gt;=JO$37,JB15&lt;&gt;"",JD15&gt;=JO$41,JD15&lt;&gt;""),AND(JE15&gt;=JO$37,JE15&lt;&gt;"",JG15&gt;=JO$41,JG15&lt;&gt;""),AND(JI15&gt;=JO$37,JI15&lt;&gt;"",JK15&gt;=JO$41,JK15&lt;&gt;""),AND(JL15&gt;=JO$37,JL15&lt;&gt;"",JN15&gt;=JO$41,JN15&lt;&gt;""),AND(KJ15&gt;=KW$37,KJ15&lt;&gt;"",KL15&gt;=KW$41,KL15&lt;&gt;""),AND(KM15&gt;=KW$37,KM15&lt;&gt;"",KO15&gt;=KW$41,KO15&lt;&gt;""),AND(KQ15&gt;=KW$37,KQ15&lt;&gt;"",KS15&gt;=KW$41,KS15&lt;&gt;""),AND(KT15&gt;=KW$37,KT15&lt;&gt;"",KV15&gt;=KW$41,KV15&lt;&gt;""),AND(LR15&gt;=ME$37,LR15&lt;&gt;"",LT15&gt;=ME$41,LT15&lt;&gt;""),AND(LU15&gt;=ME$37,LU15&lt;&gt;"",LW15&gt;=ME$41,LW15&lt;&gt;""),AND(LY15&gt;=ME$37,LY15&lt;&gt;"",MA15&gt;=ME$41,MA15&lt;&gt;""),AND(MB15&gt;=ME$37,MB15&lt;&gt;"",MD15&gt;=ME$41,MD15&lt;&gt;""),AND(MZ15&gt;=NM$37,MZ15&lt;&gt;"",NB15&gt;=NM$41,NB15&lt;&gt;""),AND(NC15&gt;=NM$37,NC15&lt;&gt;"",NE15&gt;=NM$41,NE15&lt;&gt;""),AND(NG15&gt;=NM$37,NG15&lt;&gt;"",NI15&gt;=NM$41,NI15&lt;&gt;""),AND(NJ15&gt;=NM$37,NJ15&lt;&gt;"",NL15&gt;=NM$41,NL15&lt;&gt;""),AND(OH15&gt;=OU$37,OH15&lt;&gt;"",OJ15&gt;=OU$41,OJ15&lt;&gt;""),AND(OK15&gt;=OU$37,OK15&lt;&gt;"",OM15&gt;=OU$41,OM15&lt;&gt;""),AND(OO15&gt;=OU$37,OO15&lt;&gt;"",OQ15&gt;=OU$41,OQ15&lt;&gt;""),AND(OR15&gt;=OU$37,OR15&lt;&gt;"",OT15&gt;=OU$41,OT15&lt;&gt;""),AND(PP15&gt;=QC$37,PP15&lt;&gt;"",PR15&gt;=QC$41,PR15&lt;&gt;""),AND(PS15&gt;=QC$37,PS15&lt;&gt;"",PU15&gt;=QC$41,PU15&lt;&gt;""),AND(PW15&gt;=QC$37,PW15&lt;&gt;"",PY15&gt;=QC$41,PY15&lt;&gt;""),AND(PZ15&gt;=QC$37,PZ15&lt;&gt;"",QB15&gt;=QC$41,QB15&lt;&gt;""),AND(QX15&gt;=RK$37,QX15&lt;&gt;"",QZ15&gt;=RK$41,QZ15&lt;&gt;""),AND(RA15&gt;=RK$37,RA15&lt;&gt;"",RC15&gt;=RK$41,RC15&lt;&gt;""),AND(RE15&gt;=RK$37,RE15&lt;&gt;"",RG15&gt;=RK$41,RG15&lt;&gt;""),AND(RH15&gt;=RK$37,RH15&lt;&gt;"",RJ15&gt;=RK$41,RJ15&lt;&gt;""),AND(SF15&gt;=SS$37,SF15&lt;&gt;"",SH15&gt;=SS$41,SH15&lt;&gt;""),AND(SI15&gt;=SS$37,SI15&lt;&gt;"",SK15&gt;=SS$41,SK15&lt;&gt;""),AND(SM15&gt;=SS$37,SM15&lt;&gt;"",SO15&gt;=SS$41,SO15&lt;&gt;""),AND(SP15&gt;=SS$37,SP15&lt;&gt;"",SR15&gt;=SS$41,SR15&lt;&gt;"")),"Excellence",IF(I15="P","Worlds Team",IF(F15="P","National Team","")))))</f>
        <v/>
      </c>
      <c r="I15" s="3" t="str">
        <f>IF(OR(AND(AM15&gt;=AW$36,AM15&lt;&gt;"",AO15&gt;=AW$40,AO15&lt;&gt;"",AL15=""),AND(AP15&gt;=AW$36,AP15&lt;&gt;"",AR15&gt;=AW$40,AR15&lt;&gt;"",AL15=""),AND(AT15&gt;=AW$36,AT15&lt;&gt;"",AV15&gt;=AW$40,AV15&lt;&gt;"",AL15=""),AND(BN15&gt;=BX$36,BN15&lt;&gt;"",BP15&gt;=BX$40,BP15&lt;&gt;"",BM15=""),AND(BQ15&gt;=BX$36,BQ15&lt;&gt;"",BS15&gt;=BX$40,BS15&lt;&gt;"",BM15=""),AND(BU15&gt;=BX$36,BU15&lt;&gt;"",BW15&gt;=BX$40,BW15&lt;&gt;"",BM15=""),AND(CO15&gt;=CY$36,CO15&lt;&gt;"",CQ15&gt;=CY$40,CQ15&lt;&gt;"",CN15=""),AND(CR15&gt;=CY$36,CR15&lt;&gt;"",CT15&gt;=CY$40,CT15&lt;&gt;"",CN15=""),AND(CV15&gt;=CY$36,CV15&lt;&gt;"",CX15&gt;=CY$40,CX15&lt;&gt;"",CN15=""),AND(DV15&gt;=EI$36,DV15&lt;&gt;"",DX15&gt;=EI$40,DX15&lt;&gt;""),AND(DY15&gt;=EI$36,DY15&lt;&gt;"",EA15&gt;=EI$40,EA15&lt;&gt;""),AND(EC15&gt;=EI$36,EC15&lt;&gt;"",EE15&gt;=EI$40,EE15&lt;&gt;""),AND(EF15&gt;=EI$36,EF15&lt;&gt;"",EH15&gt;=EI$40,EH15&lt;&gt;""),AND(FD15&gt;=FQ$36,FD15&lt;&gt;"",FF15&gt;=FQ$40,FF15&lt;&gt;""),AND(FG15&gt;=FQ$36,FG15&lt;&gt;"",FI15&gt;=FQ$40,FI15&lt;&gt;""),AND(FK15&gt;=FQ$36,FK15&lt;&gt;"",FM15&gt;=FQ$40,FM15&lt;&gt;""),AND(FN15&gt;=FQ$36,FN15&lt;&gt;"",FP15&gt;=FQ$40,FP15&lt;&gt;""),AND(GL15&gt;=GY$36,GL15&lt;&gt;"",GN15&gt;=GY$40,GN15&lt;&gt;""),AND(GO15&gt;=GY$36,GO15&lt;&gt;"",GQ15&gt;=GY$40,GQ15&lt;&gt;""),AND(GS15&gt;=GY$36,GS15&lt;&gt;"",GU15&gt;=GY$40,GU15&lt;&gt;""),AND(GV15&gt;=GY$36,GV15&lt;&gt;"",GX15&gt;=GY$40,GX15&lt;&gt;""),AND(HT15&gt;=IG$36,HT15&lt;&gt;"",HV15&gt;=IG$40,HV15&lt;&gt;""),AND(HW15&gt;=IG$36,HW15&lt;&gt;"",HY15&gt;=IG$40,HY15&lt;&gt;""),AND(IA15&gt;=IG$36,IA15&lt;&gt;"",IC15&gt;=IG$40,IC15&lt;&gt;""),AND(ID15&gt;=IG$36,ID15&lt;&gt;"",IF15&gt;=IG$40,IF15&lt;&gt;""),AND(JB15&gt;=JO$36,JB15&lt;&gt;"",JD15&gt;=JO$40,JD15&lt;&gt;""),AND(JE15&gt;=JO$36,JE15&lt;&gt;"",JG15&gt;=JO$40,JG15&lt;&gt;""),AND(JI15&gt;=JO$36,JI15&lt;&gt;"",JK15&gt;=JO$40,JK15&lt;&gt;""),AND(JL15&gt;=JO$36,JL15&lt;&gt;"",JN15&gt;=JO$40,JN15&lt;&gt;""),AND(KJ15&gt;=KW$36,KJ15&lt;&gt;"",KL15&gt;=KW$40,KL15&lt;&gt;""),AND(KM15&gt;=KW$36,KM15&lt;&gt;"",KO15&gt;=KW$40,KO15&lt;&gt;""),AND(KQ15&gt;=KW$36,KQ15&lt;&gt;"",KS15&gt;=KW$40,KS15&lt;&gt;""),AND(KT15&gt;=KW$36,KT15&lt;&gt;"",KV15&gt;=KW$40,KV15&lt;&gt;""),AND(LR15&gt;=ME$36,LR15&lt;&gt;"",LT15&gt;=ME$40,LT15&lt;&gt;""),AND(LU15&gt;=ME$36,LU15&lt;&gt;"",LW15&gt;=ME$40,LW15&lt;&gt;""),AND(LY15&gt;=ME$36,LY15&lt;&gt;"",MA15&gt;=ME$40,MA15&lt;&gt;""),AND(MB15&gt;=ME$36,MB15&lt;&gt;"",MD15&gt;=ME$40,MD15&lt;&gt;""),AND(MZ15&gt;=NM$36,MZ15&lt;&gt;"",NB15&gt;=NM$40,NB15&lt;&gt;""),AND(NC15&gt;=NM$36,NC15&lt;&gt;"",NE15&gt;=NM$40,NE15&lt;&gt;""),AND(NG15&gt;=NM$36,NG15&lt;&gt;"",NI15&gt;=NM$40,NI15&lt;&gt;""),AND(NJ15&gt;=NM$36,NJ15&lt;&gt;"",NL15&gt;=NM$40,NL15&lt;&gt;""),AND(OH15&gt;=OU$36,OH15&lt;&gt;"",OJ15&gt;=OU$40,OJ15&lt;&gt;""),AND(OK15&gt;=OU$36,OK15&lt;&gt;"",OM15&gt;=OU$40,OM15&lt;&gt;""),AND(OO15&gt;=OU$36,OO15&lt;&gt;"",OQ15&gt;=OU$40,OQ15&lt;&gt;""),AND(OR15&gt;=OU$36,OR15&lt;&gt;"",OT15&gt;=OU$40,OT15&lt;&gt;""),AND(PP15&gt;=QC$36,PP15&lt;&gt;"",PR15&gt;=QC$40,PR15&lt;&gt;""),AND(PS15&gt;=QC$36,PS15&lt;&gt;"",PU15&gt;=QC$40,PU15&lt;&gt;""),AND(PW15&gt;=QC$36,PW15&lt;&gt;"",PY15&gt;=QC$40,PY15&lt;&gt;""),AND(PZ15&gt;=QC$36,PZ15&lt;&gt;"",QB15&gt;=QC$40,QB15&lt;&gt;""),AND(QX15&gt;=RK$36,QX15&lt;&gt;"",QZ15&gt;=RK$40,QZ15&lt;&gt;""),AND(RA15&gt;=RK$36,RA15&lt;&gt;"",RC15&gt;=RK$40,RC15&lt;&gt;""),AND(RE15&gt;=RK$36,RE15&lt;&gt;"",RG15&gt;=RK$40,RG15&lt;&gt;""),AND(RH15&gt;=RK$36,RH15&lt;&gt;"",RJ15&gt;=RK$40,RJ15&lt;&gt;""),AND(SF15&gt;=SS$36,SF15&lt;&gt;"",SH15&gt;=SS$40,SH15&lt;&gt;""),AND(SI15&gt;=SS$36,SI15&lt;&gt;"",SK15&gt;=SS$40,SK15&lt;&gt;""),AND(SM15&gt;=SS$36,SM15&lt;&gt;"",SO15&gt;=SS$40,SO15&lt;&gt;""),AND(SP15&gt;=SS$36,SP15&lt;&gt;"",SR15&gt;=SS$40,SR15&lt;&gt;"")),"P","")</f>
        <v/>
      </c>
      <c r="J15" s="8">
        <f>IF(COUNT(AO15,AR15,BP15,BS15,CQ15,CT15)&gt;0,LARGE((AO15,AR15,BP15,BS15,CQ15,CT15),1),0)</f>
        <v>49.319999999999993</v>
      </c>
      <c r="K15" s="8" t="str">
        <f>IF(J15="","",IF(OR(J15=CQ15,J15=CT15),$BY$1,IF(OR(J15=BP15,J15=BS15),$AX$1,IF(OR(J15=AO15,J15=AR15),$W$1,""))))</f>
        <v>2023 Elite Canada</v>
      </c>
      <c r="L15" s="8">
        <f>IF(COUNT(AO15,AR15,BP15,BS15,CQ15,CT15)&gt;1,LARGE((AO15,AR15,BP15,BS15,CQ15,CT15),2),0)</f>
        <v>48.550000000000004</v>
      </c>
      <c r="M15" s="8" t="str">
        <f>IF(L15="","",IF(OR(L15=CQ15,L15=CT15),$BY$1,IF(OR(L15=BP15,L15=BS15),$AX$1,IF(OR(L15=AO15,L15=AR15),$W$1,""))))</f>
        <v>2023 Nationals</v>
      </c>
      <c r="N15" s="8">
        <f>IF(COUNT(AO15,AR15,BP15,BS15,CQ15,CT15)&gt;2,MAX(AV15,BW15,CX15,LARGE((AO15,AR15,BP15,BS15,CQ15,CT15),3)),IF(MAX(AV15,BW15,CX15)&gt;0,MAX(AV15,BW15,CX15),0))</f>
        <v>51.019999999999996</v>
      </c>
      <c r="O15" s="8" t="str">
        <f>IF(N15="","",IF(OR(N15=CQ15,N15=CT15,N15=CX15),$BY$1,IF(OR(N15=BP15,N15=BS15,N15=BW15),$AX$1,IF(OR(N15=AO15,N15=AR15,N15=AV15),$W$1,""))))</f>
        <v>2023 Elite Canada</v>
      </c>
      <c r="P15" s="8">
        <f>IF(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&gt;0,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,0)</f>
        <v>12.9</v>
      </c>
      <c r="Q15" s="8" t="str">
        <f>IF(P15=0,"",IF(OR(P15=CO15,P15=CR15,P15=CV15),$BY$1,IF(OR(P15=BN15,P15=BQ15,P15=BU15),$AX$1,IF(OR(P15=AM15,P15=AP15,P15=AT15),$W$1,IF(OR(P15=SF15,P15=SI15,P15=SM15,P15=SP15),$RL$1,IF(OR(P15=QX15,P15=RA15,P15=RE15,P15=RH15),$QD$1,IF(OR(P15=PP15,P15=PS15,P15=PW15,P15=PZ15),$OV$1,IF(OR(P15=OH15,P15=OK15,P15=OO15,P15=OR15),$NN$1,IF(OR(P15=MZ15,P15=NC15,P15=NG15,P15=NJ15),$MF$1,IF(OR(P15=LR15,P15=LU15,P15=LY15,P15=MB15),$KX$1,IF(OR(P15=KJ15,P15=KM15,P15=KQ15,P15=KT15),$JP$1,IF(OR(P15=JB15,P15=JE15,P15=JI15,P15=JL15),$IH$1,IF(OR(P15=HT15,P15=HW15,P15=IA15,P15=ID15),$GZ$1,IF(OR(P15=GL15,P15=GO15,P15=GS15,P15=GV15),$FR$1,IF(OR(P15=FD15,P15=FG15,P15=FK15,P15=FN15),$EJ$1,IF(OR(P15=DV15,P15=DY15,P15=EC15,P15=EF15),$DB$1,""))))))))))))))))</f>
        <v>2023 Elite Canada</v>
      </c>
      <c r="R15" s="8">
        <f>IF(MAX(IF(AM15&gt;=$AW$35,AN15,0),IF(AP15&gt;=$AW$35,AQ15,0),IF(AT15&gt;=$AW$35,AU15,0),IF(BN15&gt;=$BX$35,BO15,0),IF(BQ15&gt;=$BX$35,BR15,0),IF(BU15&gt;=$BX$35,BV15,0),IF(CO15&gt;=$CY$35,CP15,0),IF(CR15&gt;=$CY$35,CS15,0),IF(CV15&gt;=$CY$35,CW15,0),IF(DV15&gt;=$EI$35,DW15,0),IF(DY15&gt;=$EI$35,DZ15,0),IF(EC15&gt;=$EI$35,ED15,0),IF(EF15&gt;=$EI$35,EG15,0),IF(FD15&gt;=$FQ$35,FE15,0),IF(FG15&gt;=$FQ$35,FH15,0),IF(FK15&gt;=$FQ$35,FL15,0),IF(FN15&gt;=$FQ$35,FO15,0),IF(GL15&gt;=$GY$35,GM15,0),IF(GO15&gt;=$GY$35,GP15,0),IF(GS15&gt;=$GY$35,GT15,0),IF(GV15&gt;=$GY$35,GW15,0),IF(HT15&gt;=$IG$35,HU15,0),IF(HW15&gt;=$IG$35,HX15,0),IF(IA15&gt;=$IG$35,IB15,0),IF(ID15&gt;=$IG$35,IE15,0),IF(JB15&gt;=$JO$35,JC15,0),IF(JE15&gt;=$JO$35,JF15,0),IF(JI15&gt;=$JO$35,JJ15,0),IF(JL15&gt;=$JO$35,JM15,0),IF(KJ15&gt;=$KW$35,KK15,0),IF(KM15&gt;=$KW$35,KN15,0),IF(KQ15&gt;=$KW$35,KR15,0),IF(KT15&gt;=$KW$35,KU15,0),IF(LR15&gt;=$ME$35,LS15,0),IF(LU15&gt;=$ME$35,LV15,0),IF(LY15&gt;=$ME$35,LZ15,0),IF(MB15&gt;=$ME$35,MC15,0),IF(MZ15&gt;=$NM$35,NA15,0),IF(NC15&gt;=$NM$35,ND15,0),IF(NG15&gt;=$NM$35,NH15,0),IF(NJ15&gt;=$NM$35,NK15,0),IF(OH15&gt;=$OU$35,OI15,0),IF(OK15&gt;=$OU$35,OL15,0),IF(OO15&gt;=$OU$35,OP15,0),IF(OR15&gt;=$OU$35,OS15,0),IF(PP15&gt;=$QC$35,PQ15,0),IF(PS15&gt;=$QC$35,PT15,0),IF(PW15&gt;=$QC$35,PX15,0),IF(PZ15&gt;=$QC$35,QA15,0),IF(QX15&gt;=$RK$35,QY15,0),IF(RA15&gt;=$RK$35,RB15,0),IF(RE15&gt;=$RK$35,RF15,0),IF(RH15&gt;=$RK$35,RI15,0),IF(SF15&gt;=$SS$35,SG15,0),IF(SI15&gt;=$SS$35,SJ15,0),IF(SM15&gt;=$SS$35,SN15,0),IF(SP15&gt;=$SS$35,SQ15,0))&gt;0,MAX(IF(AM15&gt;=$AW$35,AN15,0),IF(AP15&gt;=$AW$35,AQ15,0),IF(AT15&gt;=$AW$35,AU15,0),IF(BN15&gt;=$BX$35,BO15,0),IF(BQ15&gt;=$BX$35,BR15,0),IF(BU15&gt;=$BX$35,BV15,0),IF(CO15&gt;=$CY$35,CP15,0),IF(CR15&gt;=$CY$35,CS15,0),IF(CV15&gt;=$CY$35,CW15,0),IF(DV15&gt;=$EI$35,DW15,0),IF(DY15&gt;=$EI$35,DZ15,0),IF(EC15&gt;=$EI$35,ED15,0),IF(EF15&gt;=$EI$35,EG15,0),IF(FD15&gt;=$FQ$35,FE15,0),IF(FG15&gt;=$FQ$35,FH15,0),IF(FK15&gt;=$FQ$35,FL15,0),IF(FN15&gt;=$FQ$35,FO15,0),IF(GL15&gt;=$GY$35,GM15,0),IF(GO15&gt;=$GY$35,GP15,0),IF(GS15&gt;=$GY$35,GT15,0),IF(GV15&gt;=$GY$35,GW15,0),IF(HT15&gt;=$IG$35,HU15,0),IF(HW15&gt;=$IG$35,HX15,0),IF(IA15&gt;=$IG$35,IB15,0),IF(ID15&gt;=$IG$35,IE15,0),IF(JB15&gt;=$JO$35,JC15,0),IF(JE15&gt;=$JO$35,JF15,0),IF(JI15&gt;=$JO$35,JJ15,0),IF(JL15&gt;=$JO$35,JM15,0),IF(KJ15&gt;=$KW$35,KK15,0),IF(KM15&gt;=$KW$35,KN15,0),IF(KQ15&gt;=$KW$35,KR15,0),IF(KT15&gt;=$KW$35,KU15,0),IF(LR15&gt;=$ME$35,LS15,0),IF(LU15&gt;=$ME$35,LV15,0),IF(LY15&gt;=$ME$35,LZ15,0),IF(MB15&gt;=$ME$35,MC15,0),IF(MZ15&gt;=$NM$35,NA15,0),IF(NC15&gt;=$NM$35,ND15,0),IF(NG15&gt;=$NM$35,NH15,0),IF(NJ15&gt;=$NM$35,NK15,0),IF(OH15&gt;=$OU$35,OI15,0),IF(OK15&gt;=$OU$35,OL15,0),IF(OO15&gt;=$OU$35,OP15,0),IF(OR15&gt;=$OU$35,OS15,0),IF(PP15&gt;=$QC$35,PQ15,0),IF(PS15&gt;=$QC$35,PT15,0),IF(PW15&gt;=$QC$35,PX15,0),IF(PZ15&gt;=$QC$35,QA15,0),IF(QX15&gt;=$RK$35,QY15,0),IF(RA15&gt;=$RK$35,RB15,0),IF(RE15&gt;=$RK$35,RF15,0),IF(RH15&gt;=$RK$35,RI15,0),IF(SF15&gt;=$SS$35,SG15,0),IF(SI15&gt;=$SS$35,SJ15,0),IF(SM15&gt;=$SS$35,SN15,0),IF(SP15&gt;=$SS$35,SQ15,0)),0)</f>
        <v>0</v>
      </c>
      <c r="S15" s="8" t="str">
        <f>IF(R15=0,"",IF(OR(R15=CP15,R15=CS15,R15=CW15),$BY$1,IF(OR(R15=BO15,R15=BR15,R15=BV15),$AX$1,IF(OR(R15=AN15,R15=AQ15,R15=AU15),$W$1,IF(OR(R15=SG15,R15=SJ15,R15=SN15,R15=SQ15),$RL$1,IF(OR(R15=QY15,R15=RB15,R15=RF15,R15=RI15),$QD$1,IF(OR(R15=PQ15,R15=PT15,R15=PX15,R15=QA15),$OV$1,IF(OR(R15=OI15,R15=OL15,R15=OP15,R15=OS15),$NN$1,IF(OR(R15=NA15,R15=ND15,R15=NH15,R15=NK15),$MF$1,IF(OR(R15=LS15,R15=LV15,R15=LZ15,R15=MC15),$KX$1,IF(OR(R15=KK15,R15=KN15,R15=KR15,R15=KU15),$JP$1,IF(OR(R15=JC15,R15=JF15,R15=JJ15,R15=JM15),$IH$1,IF(OR(R15=HU15,R15=HX15,R15=IB15,R15=IE15),$GZ$1,IF(OR(R15=GM15,R15=GP15,R15=GT15,R15=GW15),$FR$1,IF(OR(R15=FE15,R15=FH15,R15=FL15,R15=FO15),$EJ$1,IF(OR(R15=DW15,R15=DZ15,R15=ED15,R15=EG15),$DB$1,""))))))))))))))))</f>
        <v/>
      </c>
      <c r="T15" s="8" t="str">
        <f>IF(MAX(CZ15,DA15)&gt;0,MAX(CZ15,DA15),"")</f>
        <v/>
      </c>
      <c r="U15" s="11" t="str">
        <f>IF(T15="","",IF(T15=CZ15,"("&amp;CZ$2&amp;")",IF(T15=DA15,"("&amp;DA$2&amp;")")))</f>
        <v/>
      </c>
      <c r="V15" s="8" t="str">
        <f>IF(T15="","",IF(T15=CZ15,IF(T15+IF(N15="",0,N15)=SK15,$RL$1,IF(T15+IF(N15="",0,N15)=RC15,$QD$1,IF(T15+IF(N15="",0,N15)=PU15,$OV$1,IF(T15+IF(N15="",0,N15)=OM15,$NN$1,IF(T15+IF(N15="",0,N15)=NE15,$MF$1,IF(T15+IF(N15="",0,N15)=LW15,$KX$1,IF(T15+IF(N15="",0,N15)=KO15,$JP$1,IF(T15+IF(N15="",0,N15)=JG15,$IH$1,IF(T15+IF(N15="",0,N15)=HY15,$GZ$1,IF(T15+IF(N15="",0,N15)=GQ15,$FR$1,IF(T15+IF(N15="",0,N15)=FI15,$EJ$1,IF(T15+IF(N15="",0,N15)=EA15,$DB$1,IF(T15+IF(N15="",0,N15)=SH15,$RL$1,IF(T15+IF(N15="",0,N15)=QZ15,$QD$1,IF(T15+IF(N15="",0,N15)=PR15,$OV$1,IF(T15+IF(N15="",0,N15)=OJ15,$NN$1,IF(T15+IF(N15="",0,N15)=NB15,$MF$1,IF(T15+IF(N15="",0,N15)=LT15,$KX$1,IF(T15+IF(N15="",0,N15)=KL15,$JP$1,IF(T15+IF(N15="",0,N15)=JD15,$IH$1,IF(T15+IF(N15="",0,N15)=HV15,$GZ$1,IF(T15+IF(N15="",0,N15)=GN15,$FR$1,IF(T15+IF(N15="",0,N15)=FF15,$EJ$1,IF(T15+IF(N15="",0,N15)=DX15,$DB$1,IF(T15+IF(L15="",0,L15)=SK15,$RL$1,IF(T15+IF(L15="",0,L15)=RC15,$QD$1,IF(T15+IF(L15="",0,L15)=PU15,$OV$1,IF(T15+IF(L15="",0,L15)=OM15,$NN$1,IF(T15+IF(L15="",0,L15)=NE15,$MF$1,IF(T15+IF(L15="",0,L15)=LW15,$KX$1,IF(T15+IF(L15="",0,L15)=KO15,$JP$1,IF(T15+IF(L15="",0,L15)=JG15,$IH$1,IF(T15+IF(L15="",0,L15)=HY15,$GZ$1,IF(T15+IF(L15="",0,L15)=GQ15,$FR$1,IF(T15+IF(L15="",0,L15)=FI15,$EJ$1,IF(T15+IF(L15="",0,L15)=EA15,$DB$1,IF(T15+IF(L15="",0,L15)=SH15,$RL$1,IF(T15+IF(L15="",0,L15)=QZ15,$QD$1,IF(T15+IF(L15="",0,L15)=PR15,$OV$1,IF(T15+IF(L15="",0,L15)=OJ15,$NN$1,IF(T15+IF(L15="",0,L15)=NB15,$MF$1,IF(T15+IF(L15="",0,L15)=LT15,$KX$1,IF(T15+IF(L15="",0,L15)=KL15,$JP$1,IF(T15+IF(L15="",0,L15)=JD15,$IH$1,IF(T15+IF(L15="",0,L15)=HV15,$GZ$1,IF(T15+IF(L15="",0,L15)=GN15,$FR$1,IF(T15+IF(L15="",0,L15)=FF15,$EJ$1,IF(T15+IF(L15="",0,L15)=DX15,$DB$1)))))))))))))))))))))))))))))))))))))))))))))))),IF(T15=DA15,IF(T15+IF(N15="",0,N15)=SR15,$RL$1,IF(T15+IF(N15="",0,N15)=RJ15,$QD$1,IF(T15+IF(N15="",0,N15)=QB15,$OV$1,IF(T15+IF(N15="",0,N15)=OT15,$NN$1,IF(T15+IF(N15="",0,N15)=NL15,$MF$1,IF(T15+IF(N15="",0,N15)=MD15,$KX$1,IF(T15+IF(N15="",0,N15)=KV15,$JP$1,IF(T15+IF(N15="",0,N15)=JN15,$IH$1,IF(T15+IF(N15="",0,N15)=IF15,$GZ$1,IF(T15+IF(N15="",0,N15)=GX15,$FR$1,IF(T15+IF(N15="",0,N15)=FP15,$EJ$1,IF(T15+IF(N15="",0,N15)=EH15,$DB$1,IF(T15+IF(N15="",0,N15)=SO15,$RL$1,IF(T15+IF(N15="",0,N15)=RG15,$QD$1,IF(T15+IF(N15="",0,N15)=PY15,$OV$1,IF(T15+IF(N15="",0,N15)=OQ15,$NN$1,IF(T15+IF(N15="",0,N15)=NI15,$MF$1,IF(T15+IF(N15="",0,N15)=MA15,$KX$1,IF(T15+IF(N15="",0,N15)=KS15,$JP$1,IF(T15+IF(N15="",0,N15)=JK15,$IH$1,IF(T15+IF(N15="",0,N15)=IC15,$GZ$1,IF(T15+IF(N15="",0,N15)=GU15,$FR$1,IF(T15+IF(N15="",0,N15)=FM15,$EJ$1,IF(T15+IF(N15="",0,N15)=EE15,$DB$1)))))))))))))))))))))))))))</f>
        <v/>
      </c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7"/>
      <c r="AM15" s="38" t="str">
        <f>IF(Y15&gt;0,Y15,"")</f>
        <v/>
      </c>
      <c r="AN15" s="38" t="str">
        <f>IF(Z15&gt;0,Z15,"")</f>
        <v/>
      </c>
      <c r="AO15" s="40" t="str">
        <f>IF(SUM(W15:Z15)-AA15&gt;0,SUM(W15:Z15)-AA15,"")</f>
        <v/>
      </c>
      <c r="AP15" s="40" t="str">
        <f>IF(AD15&gt;0,AD15,"")</f>
        <v/>
      </c>
      <c r="AQ15" s="40" t="str">
        <f>IF(AE15&gt;0,AE15,"")</f>
        <v/>
      </c>
      <c r="AR15" s="40" t="str">
        <f>IF(SUM(AB15:AE15)-AF15&gt;0,SUM(AB15:AE15)-AF15,"")</f>
        <v/>
      </c>
      <c r="AS15" s="40" t="str">
        <f>IF(AO15="","",MAX(AO15,AR15))</f>
        <v/>
      </c>
      <c r="AT15" s="40" t="str">
        <f>IF(AI15&gt;0,AI15,"")</f>
        <v/>
      </c>
      <c r="AU15" s="40" t="str">
        <f>IF(AJ15&gt;0,AJ15,"")</f>
        <v/>
      </c>
      <c r="AV15" s="40" t="str">
        <f>IF(SUM(AG15:AJ15)-AK15&gt;0,SUM(AG15:AJ15)-AK15,"")</f>
        <v/>
      </c>
      <c r="AW15" s="40" t="str">
        <f>IF(SUM(AS15,AV15)&gt;0,SUM(AS15,AV15),"")</f>
        <v/>
      </c>
      <c r="AX15" s="26">
        <v>13.4</v>
      </c>
      <c r="AY15" s="26">
        <v>9.1</v>
      </c>
      <c r="AZ15" s="26">
        <v>12.3</v>
      </c>
      <c r="BA15" s="26">
        <v>14.52</v>
      </c>
      <c r="BB15" s="26">
        <v>0</v>
      </c>
      <c r="BC15" s="26">
        <v>12.6</v>
      </c>
      <c r="BD15" s="26">
        <v>8.3000000000000007</v>
      </c>
      <c r="BE15" s="26">
        <v>9.1999999999999993</v>
      </c>
      <c r="BF15" s="26">
        <v>13.32</v>
      </c>
      <c r="BG15" s="26">
        <v>0</v>
      </c>
      <c r="BH15" s="26">
        <v>14</v>
      </c>
      <c r="BI15" s="26">
        <v>9.4</v>
      </c>
      <c r="BJ15" s="26">
        <v>12.9</v>
      </c>
      <c r="BK15" s="26">
        <v>14.72</v>
      </c>
      <c r="BL15" s="26">
        <v>0</v>
      </c>
      <c r="BM15" s="28"/>
      <c r="BN15" s="39">
        <f>IF(AZ15&gt;0,AZ15,"")</f>
        <v>12.3</v>
      </c>
      <c r="BO15" s="39">
        <f>IF(BA15&gt;0,BA15,"")</f>
        <v>14.52</v>
      </c>
      <c r="BP15" s="11">
        <f>IF(SUM(AX15:BA15)-BB15&gt;0,SUM(AX15:BA15)-BB15,"")</f>
        <v>49.319999999999993</v>
      </c>
      <c r="BQ15" s="11">
        <f>IF(BE15&gt;0,BE15,"")</f>
        <v>9.1999999999999993</v>
      </c>
      <c r="BR15" s="11">
        <f>IF(BF15&gt;0,BF15,"")</f>
        <v>13.32</v>
      </c>
      <c r="BS15" s="11">
        <f>IF(SUM(BC15:BF15)-BG15&gt;0,SUM(BC15:BF15)-BG15,"")</f>
        <v>43.42</v>
      </c>
      <c r="BT15" s="11">
        <f>IF(BP15="","",MAX(BP15,BS15))</f>
        <v>49.319999999999993</v>
      </c>
      <c r="BU15" s="11">
        <f>IF(BJ15&gt;0,BJ15,"")</f>
        <v>12.9</v>
      </c>
      <c r="BV15" s="11">
        <f>IF(BK15&gt;0,BK15,"")</f>
        <v>14.72</v>
      </c>
      <c r="BW15" s="11">
        <f>IF(SUM(BH15:BK15)-BL15&gt;0,SUM(BH15:BK15)-BL15,"")</f>
        <v>51.019999999999996</v>
      </c>
      <c r="BX15" s="11">
        <f>IF(SUM(BT15,BW15)&gt;0,SUM(BT15,BW15),"")</f>
        <v>100.33999999999999</v>
      </c>
      <c r="BY15" s="22">
        <v>13.7</v>
      </c>
      <c r="BZ15" s="22">
        <v>9.4</v>
      </c>
      <c r="CA15" s="22">
        <v>11.3</v>
      </c>
      <c r="CB15" s="22">
        <v>14.15</v>
      </c>
      <c r="CC15" s="22">
        <v>0</v>
      </c>
      <c r="CD15" s="22">
        <v>1.5</v>
      </c>
      <c r="CE15" s="22">
        <v>1</v>
      </c>
      <c r="CF15" s="22">
        <v>1.5</v>
      </c>
      <c r="CG15" s="22">
        <v>1.5</v>
      </c>
      <c r="CH15" s="22">
        <v>0</v>
      </c>
      <c r="CI15" s="22"/>
      <c r="CJ15" s="22"/>
      <c r="CK15" s="22"/>
      <c r="CL15" s="22"/>
      <c r="CM15" s="22"/>
      <c r="CN15" s="27"/>
      <c r="CO15" s="38">
        <f>IF(CA15&gt;0,CA15,"")</f>
        <v>11.3</v>
      </c>
      <c r="CP15" s="38">
        <f>IF(CB15&gt;0,CB15,"")</f>
        <v>14.15</v>
      </c>
      <c r="CQ15" s="40">
        <f>IF(SUM(BY15:CB15)-CC15&gt;0,SUM(BY15:CB15)-CC15,"")</f>
        <v>48.550000000000004</v>
      </c>
      <c r="CR15" s="40">
        <f>IF(CF15&gt;0,CF15,"")</f>
        <v>1.5</v>
      </c>
      <c r="CS15" s="40">
        <f>IF(CG15&gt;0,CG15,"")</f>
        <v>1.5</v>
      </c>
      <c r="CT15" s="40">
        <f>IF(SUM(CD15:CG15)-CH15&gt;0,SUM(CD15:CG15)-CH15,"")</f>
        <v>5.5</v>
      </c>
      <c r="CU15" s="40">
        <f>IF(CQ15="","",MAX(CQ15,CT15))</f>
        <v>48.550000000000004</v>
      </c>
      <c r="CV15" s="40" t="str">
        <f>IF(CK15&gt;0,CK15,"")</f>
        <v/>
      </c>
      <c r="CW15" s="40" t="str">
        <f>IF(CL15&gt;0,CL15,"")</f>
        <v/>
      </c>
      <c r="CX15" s="40" t="str">
        <f>IF(SUM(CI15:CL15)-CM15&gt;0,SUM(CI15:CL15)-CM15,"")</f>
        <v/>
      </c>
      <c r="CY15" s="40">
        <f>IF(SUM(CU15,CX15)&gt;0,SUM(CU15,CX15),"")</f>
        <v>48.550000000000004</v>
      </c>
      <c r="CZ15" s="50" t="str">
        <f>IF(MAX(DX15,EA15,FF15,FI15,GN15,GQ15,HV15,HY15,JD15,JG15,KL15,KO15,LT15,LW15,NB15,NE15,OJ15,OM15,PR15,PU15,QZ15,RC15,SH15,SK15)-MIN(IF(L15="",0,L15),IF(N15="",0,N15))&gt;0.001,MAX(DX15,EA15,FF15,FI15,GN15,GQ15,HV15,HY15,JD15,JG15,KL15,KO15,LT15,LW15,NB15,NE15,OJ15,OM15,PR15,PU15,QZ15,RC15,SH15,SK15)-MIN(IF(L15="",0,L15),IF(N15="",0,N15)),"")</f>
        <v/>
      </c>
      <c r="DA15" s="50" t="str">
        <f>IF(MAX(EE15,EH15,FM15,FP15,GU15,GX15,IC15,IF15,JK15,JN15,KS15,KV15,MA15,MD15,NI15,NL15,OQ15,OT15,PY15,QB15,RG15,RJ15,SO15,SR15)-IF(N15="",0,N15)&gt;0.001,MAX(EE15,EH15,FM15,FP15,GU15,GX15,IC15,IF15,JK15,JN15,KS15,KV15,MA15,MD15,NI15,NL15,OQ15,OT15,PY15,QB15,RG15,RJ15,SO15,SR15)-IF(N15="",0,N15),"")</f>
        <v/>
      </c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40" t="str">
        <f>IF(DD15&gt;0,DD15,"")</f>
        <v/>
      </c>
      <c r="DW15" s="40" t="str">
        <f>IF(DE15&gt;0,DE15,"")</f>
        <v/>
      </c>
      <c r="DX15" s="40" t="str">
        <f>IF(SUM(DB15:DE15)-DF15&gt;0,SUM(DB15:DE15)-DF15,"")</f>
        <v/>
      </c>
      <c r="DY15" s="40" t="str">
        <f>IF(DI15&gt;0,DI15,"")</f>
        <v/>
      </c>
      <c r="DZ15" s="40" t="str">
        <f>IF(DJ15&gt;0,DJ15,"")</f>
        <v/>
      </c>
      <c r="EA15" s="40" t="str">
        <f>IF(SUM(DG15:DJ15)-DK15&gt;0,SUM(DG15:DJ15)-DK15,"")</f>
        <v/>
      </c>
      <c r="EB15" s="40" t="str">
        <f>IF(MAX(DX15,EA15)&gt;0,MAX(DX15,EA15),"")</f>
        <v/>
      </c>
      <c r="EC15" s="40" t="str">
        <f>IF(DN15&gt;0,DN15,"")</f>
        <v/>
      </c>
      <c r="ED15" s="40" t="str">
        <f>IF(DO15&gt;0,DO15,"")</f>
        <v/>
      </c>
      <c r="EE15" s="40" t="str">
        <f>IF(SUM(DL15:DO15)-DP15&gt;0,SUM(DL15:DO15)-DP15,"")</f>
        <v/>
      </c>
      <c r="EF15" s="40" t="str">
        <f>IF(DS15&gt;0,DS15,"")</f>
        <v/>
      </c>
      <c r="EG15" s="40" t="str">
        <f>IF(DT15&gt;0,DT15,"")</f>
        <v/>
      </c>
      <c r="EH15" s="40" t="str">
        <f>IF(SUM(DQ15:DT15)-DU15&gt;0,SUM(DQ15:DT15)-DU15,"")</f>
        <v/>
      </c>
      <c r="EI15" s="40" t="str">
        <f>IF(SUM(EB15,EH15)&gt;0,SUM(EB15,EH15),"")</f>
        <v/>
      </c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1" t="str">
        <f>IF(EL15&gt;0,EL15,"")</f>
        <v/>
      </c>
      <c r="FE15" s="11" t="str">
        <f>IF(EM15&gt;0,EM15,"")</f>
        <v/>
      </c>
      <c r="FF15" s="11" t="str">
        <f>IF(SUM(EJ15:EM15)-EN15&gt;0,SUM(EJ15:EM15)-EN15,"")</f>
        <v/>
      </c>
      <c r="FG15" s="11" t="str">
        <f>IF(EQ15&gt;0,EQ15,"")</f>
        <v/>
      </c>
      <c r="FH15" s="11" t="str">
        <f>IF(ER15&gt;0,ER15,"")</f>
        <v/>
      </c>
      <c r="FI15" s="11" t="str">
        <f>IF(SUM(EO15:ER15)-ES15&gt;0,SUM(EO15:ER15)-ES15,"")</f>
        <v/>
      </c>
      <c r="FJ15" s="11" t="str">
        <f>IF(MAX(FF15,FI15)&gt;0,MAX(FF15,FI15),"")</f>
        <v/>
      </c>
      <c r="FK15" s="11" t="str">
        <f>IF(EV15&gt;0,EV15,"")</f>
        <v/>
      </c>
      <c r="FL15" s="11" t="str">
        <f>IF(EW15&gt;0,EW15,"")</f>
        <v/>
      </c>
      <c r="FM15" s="11" t="str">
        <f>IF(SUM(ET15:EW15)-EX15&gt;0,SUM(ET15:EW15)-EX15,"")</f>
        <v/>
      </c>
      <c r="FN15" s="11" t="str">
        <f>IF(FA15&gt;0,FA15,"")</f>
        <v/>
      </c>
      <c r="FO15" s="11" t="str">
        <f>IF(FB15&gt;0,FB15,"")</f>
        <v/>
      </c>
      <c r="FP15" s="11" t="str">
        <f>IF(SUM(EY15:FB15)-FC15&gt;0,SUM(EY15:FB15)-FC15,"")</f>
        <v/>
      </c>
      <c r="FQ15" s="11" t="str">
        <f>IF(SUM(FJ15,FP15)&gt;0,SUM(FJ15,FP15),"")</f>
        <v/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40" t="str">
        <f>IF(FT15&gt;0,FT15,"")</f>
        <v/>
      </c>
      <c r="GM15" s="40" t="str">
        <f>IF(FU15&gt;0,FU15,"")</f>
        <v/>
      </c>
      <c r="GN15" s="40" t="str">
        <f>IF(SUM(FR15:FU15)-FV15&gt;0,SUM(FR15:FU15)-FV15,"")</f>
        <v/>
      </c>
      <c r="GO15" s="40" t="str">
        <f>IF(FY15&gt;0,FY15,"")</f>
        <v/>
      </c>
      <c r="GP15" s="40" t="str">
        <f>IF(FZ15&gt;0,FZ15,"")</f>
        <v/>
      </c>
      <c r="GQ15" s="40" t="str">
        <f>IF(SUM(FW15:FZ15)-GA15&gt;0,SUM(FW15:FZ15)-GA15,"")</f>
        <v/>
      </c>
      <c r="GR15" s="40" t="str">
        <f>IF(MAX(GN15,GQ15)&gt;0,MAX(GN15,GQ15),"")</f>
        <v/>
      </c>
      <c r="GS15" s="40" t="str">
        <f>IF(GD15&gt;0,GD15,"")</f>
        <v/>
      </c>
      <c r="GT15" s="40" t="str">
        <f>IF(GE15&gt;0,GE15,"")</f>
        <v/>
      </c>
      <c r="GU15" s="40" t="str">
        <f>IF(SUM(GB15:GE15)-GF15&gt;0,SUM(GB15:GE15)-GF15,"")</f>
        <v/>
      </c>
      <c r="GV15" s="40" t="str">
        <f>IF(GI15&gt;0,GI15,"")</f>
        <v/>
      </c>
      <c r="GW15" s="40" t="str">
        <f>IF(GJ15&gt;0,GJ15,"")</f>
        <v/>
      </c>
      <c r="GX15" s="40" t="str">
        <f>IF(SUM(GG15:GJ15)-GK15&gt;0,SUM(GG15:GJ15)-GK15,"")</f>
        <v/>
      </c>
      <c r="GY15" s="40" t="str">
        <f>IF(SUM(GR15,GX15)&gt;0,SUM(GR15,GX15),"")</f>
        <v/>
      </c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1" t="str">
        <f>IF(HB15&gt;0,HB15,"")</f>
        <v/>
      </c>
      <c r="HU15" s="11" t="str">
        <f>IF(HC15&gt;0,HC15,"")</f>
        <v/>
      </c>
      <c r="HV15" s="11" t="str">
        <f>IF(SUM(GZ15:HC15)-HD15&gt;0,SUM(GZ15:HC15)-HD15,"")</f>
        <v/>
      </c>
      <c r="HW15" s="11" t="str">
        <f>IF(HG15&gt;0,HG15,"")</f>
        <v/>
      </c>
      <c r="HX15" s="11" t="str">
        <f>IF(HH15&gt;0,HH15,"")</f>
        <v/>
      </c>
      <c r="HY15" s="11" t="str">
        <f>IF(SUM(HE15:HH15)-HI15&gt;0,SUM(HE15:HH15)-HI15,"")</f>
        <v/>
      </c>
      <c r="HZ15" s="11" t="str">
        <f>IF(MAX(HV15,HY15)&gt;0,MAX(HV15,HY15),"")</f>
        <v/>
      </c>
      <c r="IA15" s="11" t="str">
        <f>IF(HL15&gt;0,HL15,"")</f>
        <v/>
      </c>
      <c r="IB15" s="11" t="str">
        <f>IF(HM15&gt;0,HM15,"")</f>
        <v/>
      </c>
      <c r="IC15" s="11" t="str">
        <f>IF(SUM(HJ15:HM15)-HN15&gt;0,SUM(HJ15:HM15)-HN15,"")</f>
        <v/>
      </c>
      <c r="ID15" s="11" t="str">
        <f>IF(HQ15&gt;0,HQ15,"")</f>
        <v/>
      </c>
      <c r="IE15" s="11" t="str">
        <f>IF(HR15&gt;0,HR15,"")</f>
        <v/>
      </c>
      <c r="IF15" s="11" t="str">
        <f>IF(SUM(HO15:HR15)-HS15&gt;0,SUM(HO15:HR15)-HS15,"")</f>
        <v/>
      </c>
      <c r="IG15" s="11" t="str">
        <f>IF(SUM(HZ15,IF15)&gt;0,SUM(HZ15,IF15),"")</f>
        <v/>
      </c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40" t="str">
        <f>IF(IJ15&gt;0,IJ15,"")</f>
        <v/>
      </c>
      <c r="JC15" s="40" t="str">
        <f>IF(IK15&gt;0,IK15,"")</f>
        <v/>
      </c>
      <c r="JD15" s="40" t="str">
        <f>IF(SUM(IH15:IK15)-IL15&gt;0,SUM(IH15:IK15)-IL15,"")</f>
        <v/>
      </c>
      <c r="JE15" s="40" t="str">
        <f>IF(IO15&gt;0,IO15,"")</f>
        <v/>
      </c>
      <c r="JF15" s="40" t="str">
        <f>IF(IP15&gt;0,IP15,"")</f>
        <v/>
      </c>
      <c r="JG15" s="40" t="str">
        <f>IF(SUM(IM15:IP15)-IQ15&gt;0,SUM(IM15:IP15)-IQ15,"")</f>
        <v/>
      </c>
      <c r="JH15" s="40" t="str">
        <f>IF(MAX(JD15,JG15)&gt;0,MAX(JD15,JG15),"")</f>
        <v/>
      </c>
      <c r="JI15" s="40" t="str">
        <f>IF(IT15&gt;0,IT15,"")</f>
        <v/>
      </c>
      <c r="JJ15" s="40" t="str">
        <f>IF(IU15&gt;0,IU15,"")</f>
        <v/>
      </c>
      <c r="JK15" s="40" t="str">
        <f>IF(SUM(IR15:IU15)-IV15&gt;0,SUM(IR15:IU15)-IV15,"")</f>
        <v/>
      </c>
      <c r="JL15" s="40" t="str">
        <f>IF(IY15&gt;0,IY15,"")</f>
        <v/>
      </c>
      <c r="JM15" s="40" t="str">
        <f>IF(IZ15&gt;0,IZ15,"")</f>
        <v/>
      </c>
      <c r="JN15" s="40" t="str">
        <f>IF(SUM(IW15:IZ15)-JA15&gt;0,SUM(IW15:IZ15)-JA15,"")</f>
        <v/>
      </c>
      <c r="JO15" s="40" t="str">
        <f>IF(SUM(JH15,JN15)&gt;0,SUM(JH15,JN15),"")</f>
        <v/>
      </c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1" t="str">
        <f>IF(JR15&gt;0,JR15,"")</f>
        <v/>
      </c>
      <c r="KK15" s="11" t="str">
        <f>IF(JS15&gt;0,JS15,"")</f>
        <v/>
      </c>
      <c r="KL15" s="11" t="str">
        <f>IF(SUM(JP15:JS15)-JT15&gt;0,SUM(JP15:JS15)-JT15,"")</f>
        <v/>
      </c>
      <c r="KM15" s="11" t="str">
        <f>IF(JW15&gt;0,JW15,"")</f>
        <v/>
      </c>
      <c r="KN15" s="11" t="str">
        <f>IF(JX15&gt;0,JX15,"")</f>
        <v/>
      </c>
      <c r="KO15" s="11" t="str">
        <f>IF(SUM(JU15:JX15)-JY15&gt;0,SUM(JU15:JX15)-JY15,"")</f>
        <v/>
      </c>
      <c r="KP15" s="11" t="str">
        <f>IF(MAX(KL15,KO15)&gt;0,MAX(KL15,KO15),"")</f>
        <v/>
      </c>
      <c r="KQ15" s="11" t="str">
        <f>IF(KB15&gt;0,KB15,"")</f>
        <v/>
      </c>
      <c r="KR15" s="11" t="str">
        <f>IF(KC15&gt;0,KC15,"")</f>
        <v/>
      </c>
      <c r="KS15" s="11" t="str">
        <f>IF(SUM(JZ15:KC15)-KD15&gt;0,SUM(JZ15:KC15)-KD15,"")</f>
        <v/>
      </c>
      <c r="KT15" s="11" t="str">
        <f>IF(KG15&gt;0,KG15,"")</f>
        <v/>
      </c>
      <c r="KU15" s="11" t="str">
        <f>IF(KH15&gt;0,KH15,"")</f>
        <v/>
      </c>
      <c r="KV15" s="11" t="str">
        <f>IF(SUM(KE15:KH15)-KI15&gt;0,SUM(KE15:KH15)-KI15,"")</f>
        <v/>
      </c>
      <c r="KW15" s="11" t="str">
        <f>IF(SUM(KP15,KV15)&gt;0,SUM(KP15,KV15),"")</f>
        <v/>
      </c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40" t="str">
        <f>IF(KZ15&gt;0,KZ15,"")</f>
        <v/>
      </c>
      <c r="LS15" s="40" t="str">
        <f>IF(LA15&gt;0,LA15,"")</f>
        <v/>
      </c>
      <c r="LT15" s="40" t="str">
        <f>IF(SUM(KX15:LA15)-LB15&gt;0,SUM(KX15:LA15)-LB15,"")</f>
        <v/>
      </c>
      <c r="LU15" s="40" t="str">
        <f>IF(LE15&gt;0,LE15,"")</f>
        <v/>
      </c>
      <c r="LV15" s="40" t="str">
        <f>IF(LF15&gt;0,LF15,"")</f>
        <v/>
      </c>
      <c r="LW15" s="40" t="str">
        <f>IF(SUM(LC15:LF15)-LG15&gt;0,SUM(LC15:LF15)-LG15,"")</f>
        <v/>
      </c>
      <c r="LX15" s="40" t="str">
        <f>IF(MAX(LT15,LW15)&gt;0,MAX(LT15,LW15),"")</f>
        <v/>
      </c>
      <c r="LY15" s="40" t="str">
        <f>IF(LJ15&gt;0,LJ15,"")</f>
        <v/>
      </c>
      <c r="LZ15" s="40" t="str">
        <f>IF(LK15&gt;0,LK15,"")</f>
        <v/>
      </c>
      <c r="MA15" s="40" t="str">
        <f>IF(SUM(LH15:LK15)-LL15&gt;0,SUM(LH15:LK15)-LL15,"")</f>
        <v/>
      </c>
      <c r="MB15" s="40" t="str">
        <f>IF(LO15&gt;0,LO15,"")</f>
        <v/>
      </c>
      <c r="MC15" s="40" t="str">
        <f>IF(LP15&gt;0,LP15,"")</f>
        <v/>
      </c>
      <c r="MD15" s="40" t="str">
        <f>IF(SUM(LM15:LP15)-LQ15&gt;0,SUM(LM15:LP15)-LQ15,"")</f>
        <v/>
      </c>
      <c r="ME15" s="40" t="str">
        <f>IF(SUM(LX15,MD15)&gt;0,SUM(LX15,MD15),"")</f>
        <v/>
      </c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1" t="str">
        <f>IF(MH15&gt;0,MH15,"")</f>
        <v/>
      </c>
      <c r="NA15" s="11" t="str">
        <f>IF(MI15&gt;0,MI15,"")</f>
        <v/>
      </c>
      <c r="NB15" s="11" t="str">
        <f>IF(SUM(MF15:MI15)-MJ15&gt;0,SUM(MF15:MI15)-MJ15,"")</f>
        <v/>
      </c>
      <c r="NC15" s="11" t="str">
        <f>IF(MM15&gt;0,MM15,"")</f>
        <v/>
      </c>
      <c r="ND15" s="11" t="str">
        <f>IF(MN15&gt;0,MN15,"")</f>
        <v/>
      </c>
      <c r="NE15" s="11" t="str">
        <f>IF(SUM(MK15:MN15)-MO15&gt;0,SUM(MK15:MN15)-MO15,"")</f>
        <v/>
      </c>
      <c r="NF15" s="11" t="str">
        <f>IF(MAX(NB15,NE15)&gt;0,MAX(NB15,NE15),"")</f>
        <v/>
      </c>
      <c r="NG15" s="11" t="str">
        <f>IF(MR15&gt;0,MR15,"")</f>
        <v/>
      </c>
      <c r="NH15" s="11" t="str">
        <f>IF(MS15&gt;0,MS15,"")</f>
        <v/>
      </c>
      <c r="NI15" s="11" t="str">
        <f>IF(SUM(MP15:MS15)-MT15&gt;0,SUM(MP15:MS15)-MT15,"")</f>
        <v/>
      </c>
      <c r="NJ15" s="11" t="str">
        <f>IF(MW15&gt;0,MW15,"")</f>
        <v/>
      </c>
      <c r="NK15" s="11" t="str">
        <f>IF(MX15&gt;0,MX15,"")</f>
        <v/>
      </c>
      <c r="NL15" s="11" t="str">
        <f>IF(SUM(MU15:MX15)-MY15&gt;0,SUM(MU15:MX15)-MY15,"")</f>
        <v/>
      </c>
      <c r="NM15" s="11" t="str">
        <f>IF(SUM(NF15,NL15)&gt;0,SUM(NF15,NL15),"")</f>
        <v/>
      </c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40" t="str">
        <f>IF(NP15&gt;0,NP15,"")</f>
        <v/>
      </c>
      <c r="OI15" s="40" t="str">
        <f>IF(NQ15&gt;0,NQ15,"")</f>
        <v/>
      </c>
      <c r="OJ15" s="40" t="str">
        <f>IF(SUM(NN15:NQ15)-NR15&gt;0,SUM(NN15:NQ15)-NR15,"")</f>
        <v/>
      </c>
      <c r="OK15" s="40" t="str">
        <f>IF(NU15&gt;0,NU15,"")</f>
        <v/>
      </c>
      <c r="OL15" s="40" t="str">
        <f>IF(NV15&gt;0,NV15,"")</f>
        <v/>
      </c>
      <c r="OM15" s="40" t="str">
        <f>IF(SUM(NS15:NV15)-NW15&gt;0,SUM(NS15:NV15)-NW15,"")</f>
        <v/>
      </c>
      <c r="ON15" s="40" t="str">
        <f>IF(MAX(OJ15,OM15)&gt;0,MAX(OJ15,OM15),"")</f>
        <v/>
      </c>
      <c r="OO15" s="40" t="str">
        <f>IF(NZ15&gt;0,NZ15,"")</f>
        <v/>
      </c>
      <c r="OP15" s="40" t="str">
        <f>IF(OA15&gt;0,OA15,"")</f>
        <v/>
      </c>
      <c r="OQ15" s="40" t="str">
        <f>IF(SUM(NX15:OA15)-OB15&gt;0,SUM(NX15:OA15)-OB15,"")</f>
        <v/>
      </c>
      <c r="OR15" s="40" t="str">
        <f>IF(OE15&gt;0,OE15,"")</f>
        <v/>
      </c>
      <c r="OS15" s="40" t="str">
        <f>IF(OF15&gt;0,OF15,"")</f>
        <v/>
      </c>
      <c r="OT15" s="40" t="str">
        <f>IF(SUM(OC15:OF15)-OG15&gt;0,SUM(OC15:OF15)-OG15,"")</f>
        <v/>
      </c>
      <c r="OU15" s="40" t="str">
        <f>IF(SUM(ON15,OT15)&gt;0,SUM(ON15,OT15),"")</f>
        <v/>
      </c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1" t="str">
        <f>IF(OX15&gt;0,OX15,"")</f>
        <v/>
      </c>
      <c r="PQ15" s="11" t="str">
        <f>IF(OY15&gt;0,OY15,"")</f>
        <v/>
      </c>
      <c r="PR15" s="11" t="str">
        <f>IF(SUM(OV15:OY15)-OZ15&gt;0,SUM(OV15:OY15)-OZ15,"")</f>
        <v/>
      </c>
      <c r="PS15" s="11" t="str">
        <f>IF(PC15&gt;0,PC15,"")</f>
        <v/>
      </c>
      <c r="PT15" s="11" t="str">
        <f>IF(PD15&gt;0,PD15,"")</f>
        <v/>
      </c>
      <c r="PU15" s="11" t="str">
        <f>IF(SUM(PA15:PD15)-PE15&gt;0,SUM(PA15:PD15)-PE15,"")</f>
        <v/>
      </c>
      <c r="PV15" s="11" t="str">
        <f>IF(MAX(PR15,PU15)&gt;0,MAX(PR15,PU15),"")</f>
        <v/>
      </c>
      <c r="PW15" s="11" t="str">
        <f>IF(PH15&gt;0,PH15,"")</f>
        <v/>
      </c>
      <c r="PX15" s="11" t="str">
        <f>IF(PI15&gt;0,PI15,"")</f>
        <v/>
      </c>
      <c r="PY15" s="11" t="str">
        <f>IF(SUM(PF15:PI15)-PJ15&gt;0,SUM(PF15:PI15)-PJ15,"")</f>
        <v/>
      </c>
      <c r="PZ15" s="11" t="str">
        <f>IF(PM15&gt;0,PM15,"")</f>
        <v/>
      </c>
      <c r="QA15" s="11" t="str">
        <f>IF(PN15&gt;0,PN15,"")</f>
        <v/>
      </c>
      <c r="QB15" s="11" t="str">
        <f>IF(SUM(PK15:PN15)-PO15&gt;0,SUM(PK15:PN15)-PO15,"")</f>
        <v/>
      </c>
      <c r="QC15" s="11" t="str">
        <f>IF(SUM(PV15,QB15)&gt;0,SUM(PV15,QB15),"")</f>
        <v/>
      </c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40" t="str">
        <f>IF(QF15&gt;0,QF15,"")</f>
        <v/>
      </c>
      <c r="QY15" s="40" t="str">
        <f>IF(QG15&gt;0,QG15,"")</f>
        <v/>
      </c>
      <c r="QZ15" s="40" t="str">
        <f>IF(SUM(QD15:QG15)-QH15&gt;0,SUM(QD15:QG15)-QH15,"")</f>
        <v/>
      </c>
      <c r="RA15" s="40" t="str">
        <f>IF(QK15&gt;0,QK15,"")</f>
        <v/>
      </c>
      <c r="RB15" s="40" t="str">
        <f>IF(QL15&gt;0,QL15,"")</f>
        <v/>
      </c>
      <c r="RC15" s="40" t="str">
        <f>IF(SUM(QI15:QL15)-QM15&gt;0,SUM(QI15:QL15)-QM15,"")</f>
        <v/>
      </c>
      <c r="RD15" s="40" t="str">
        <f>IF(MAX(QZ15,RC15)&gt;0,MAX(QZ15,RC15),"")</f>
        <v/>
      </c>
      <c r="RE15" s="40" t="str">
        <f>IF(QP15&gt;0,QP15,"")</f>
        <v/>
      </c>
      <c r="RF15" s="40" t="str">
        <f>IF(QQ15&gt;0,QQ15,"")</f>
        <v/>
      </c>
      <c r="RG15" s="40" t="str">
        <f>IF(SUM(QN15:QQ15)-QR15&gt;0,SUM(QN15:QQ15)-QR15,"")</f>
        <v/>
      </c>
      <c r="RH15" s="40" t="str">
        <f>IF(QU15&gt;0,QU15,"")</f>
        <v/>
      </c>
      <c r="RI15" s="40" t="str">
        <f>IF(QV15&gt;0,QV15,"")</f>
        <v/>
      </c>
      <c r="RJ15" s="40" t="str">
        <f>IF(SUM(QS15:QV15)-QW15&gt;0,SUM(QS15:QV15)-QW15,"")</f>
        <v/>
      </c>
      <c r="RK15" s="40" t="str">
        <f>IF(SUM(RD15,RJ15)&gt;0,SUM(RD15,RJ15),"")</f>
        <v/>
      </c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1" t="str">
        <f>IF(RN15&gt;0,RN15,"")</f>
        <v/>
      </c>
      <c r="SG15" s="11" t="str">
        <f>IF(RO15&gt;0,RO15,"")</f>
        <v/>
      </c>
      <c r="SH15" s="11" t="str">
        <f>IF(SUM(RL15:RO15)-RP15&gt;0,SUM(RL15:RO15)-RP15,"")</f>
        <v/>
      </c>
      <c r="SI15" s="11" t="str">
        <f>IF(RS15&gt;0,RS15,"")</f>
        <v/>
      </c>
      <c r="SJ15" s="11" t="str">
        <f>IF(RT15&gt;0,RT15,"")</f>
        <v/>
      </c>
      <c r="SK15" s="11" t="str">
        <f>IF(SUM(RQ15:RT15)-RU15&gt;0,SUM(RQ15:RT15)-RU15,"")</f>
        <v/>
      </c>
      <c r="SL15" s="11" t="str">
        <f>IF(MAX(SH15,SK15)&gt;0,MAX(SH15,SK15),"")</f>
        <v/>
      </c>
      <c r="SM15" s="11" t="str">
        <f>IF(RX15&gt;0,RX15,"")</f>
        <v/>
      </c>
      <c r="SN15" s="11" t="str">
        <f>IF(RY15&gt;0,RY15,"")</f>
        <v/>
      </c>
      <c r="SO15" s="11" t="str">
        <f>IF(SUM(RV15:RY15)-RZ15&gt;0,SUM(RV15:RY15)-RZ15,"")</f>
        <v/>
      </c>
      <c r="SP15" s="11" t="str">
        <f>IF(SC15&gt;0,SC15,"")</f>
        <v/>
      </c>
      <c r="SQ15" s="11" t="str">
        <f>IF(SD15&gt;0,SD15,"")</f>
        <v/>
      </c>
      <c r="SR15" s="11" t="str">
        <f>IF(SUM(SA15:SD15)-SE15&gt;0,SUM(SA15:SD15)-SE15,"")</f>
        <v/>
      </c>
      <c r="SS15" s="11" t="str">
        <f>IF(SUM(SL15,SR15)&gt;0,SUM(SL15,SR15),"")</f>
        <v/>
      </c>
      <c r="ST15" s="22">
        <f>IF($CN15="P",BY15,(BY15+AX15)/2)</f>
        <v>13.55</v>
      </c>
      <c r="SU15" s="22">
        <f>IF($CN15="P",BZ15,(BZ15+AY15)/2)</f>
        <v>9.25</v>
      </c>
      <c r="SV15" s="22">
        <f>IF($CN15="P",CA15,(CA15+AZ15)/2)</f>
        <v>11.8</v>
      </c>
      <c r="SW15" s="22">
        <f>IF($CN15="P",CB15,(CB15+BA15)/2)</f>
        <v>14.335000000000001</v>
      </c>
      <c r="SX15" s="22">
        <f>IF($CN15="P",CC15,(CC15+BB15)/2)</f>
        <v>0</v>
      </c>
      <c r="SY15" s="22">
        <f>IF($CN15="P",CD15,(CD15+BC15)/2)</f>
        <v>7.05</v>
      </c>
      <c r="SZ15" s="22">
        <f>IF($CN15="P",CE15,(CE15+BD15)/2)</f>
        <v>4.6500000000000004</v>
      </c>
      <c r="TA15" s="22">
        <f>IF($CN15="P",CF15,(CF15+BE15)/2)</f>
        <v>5.35</v>
      </c>
      <c r="TB15" s="22">
        <f>IF($CN15="P",CG15,(CG15+BF15)/2)</f>
        <v>7.41</v>
      </c>
      <c r="TC15" s="22">
        <f>IF($CN15="P",CH15,(CH15+BG15)/2)</f>
        <v>0</v>
      </c>
      <c r="TD15" s="22">
        <f>IF($CN15="P",CI15,(CI15+BH15)/2)</f>
        <v>7</v>
      </c>
      <c r="TE15" s="22">
        <f>IF($CN15="P",CJ15,(CJ15+BI15)/2)</f>
        <v>4.7</v>
      </c>
      <c r="TF15" s="22">
        <f>IF($CN15="P",CK15,(CK15+BJ15)/2)</f>
        <v>6.45</v>
      </c>
      <c r="TG15" s="22">
        <f>IF($CN15="P",CL15,(CL15+BK15)/2)</f>
        <v>7.36</v>
      </c>
      <c r="TH15" s="22">
        <f>IF($CN15="P",CM15,(CM15+BL15)/2)</f>
        <v>0</v>
      </c>
      <c r="TI15" s="27" t="s">
        <v>46</v>
      </c>
      <c r="TJ15" s="40">
        <f>IF(SV15&gt;0,SV15,"")</f>
        <v>11.8</v>
      </c>
      <c r="TK15" s="40">
        <f>IF(SW15&gt;0,SW15,"")</f>
        <v>14.335000000000001</v>
      </c>
      <c r="TL15" s="40">
        <f>IF(SUM(ST15:SW15)-SX15&gt;0,SUM(ST15:SW15)-SX15,"")</f>
        <v>48.935000000000002</v>
      </c>
      <c r="TM15" s="40">
        <f>IF(TA15&gt;0,TA15,"")</f>
        <v>5.35</v>
      </c>
      <c r="TN15" s="40">
        <f>IF(TB15&gt;0,TB15,"")</f>
        <v>7.41</v>
      </c>
      <c r="TO15" s="40">
        <f>IF(SUM(SY15:TB15)-TC15&gt;0,SUM(SY15:TB15)-TC15,"")</f>
        <v>24.459999999999997</v>
      </c>
      <c r="TP15" s="40">
        <f>IF(MAX(TL15,TO15)&gt;0,MAX(TL15,TO15),"")</f>
        <v>48.935000000000002</v>
      </c>
      <c r="TQ15" s="40">
        <f>IF(TF15&gt;0,TF15,"")</f>
        <v>6.45</v>
      </c>
      <c r="TR15" s="40">
        <f>IF(TG15&gt;0,TG15,"")</f>
        <v>7.36</v>
      </c>
      <c r="TS15" s="40">
        <f>IF(SUM(TD15:TG15)-TH15&gt;0,SUM(TD15:TG15)-TH15,"")</f>
        <v>25.509999999999998</v>
      </c>
      <c r="TT15" s="40">
        <f>IF(SUM(TP15,TS15)&gt;0,SUM(TP15,TS15),"")</f>
        <v>74.444999999999993</v>
      </c>
    </row>
    <row r="16" spans="1:540" x14ac:dyDescent="0.2">
      <c r="A16" s="4" t="str" cm="1">
        <f t="array" ref="A16">IF(AND(H16&lt;&gt;"",H16&lt;&gt;"No DD"),SUMPRODUCT((H$4:H$33&lt;&gt;"")*(H$4:H$33&lt;&gt;"No DD")*(E$4:E$33&gt;E16))+1,IF(H16="No DD",SUMPRODUCT((H$4:H$33="No DD")*(E$4:E$33&gt;E16))+1+SUMPRODUCT((H$4:H$33&lt;&gt;"")*(H$4:H$33&lt;&gt;"No DD")),""))</f>
        <v/>
      </c>
      <c r="B16" s="5" t="s">
        <v>134</v>
      </c>
      <c r="C16" s="4" t="s">
        <v>6</v>
      </c>
      <c r="D16" s="4">
        <v>2003</v>
      </c>
      <c r="E16" s="9">
        <f>SUM(J16:T16)+SUM(J16:R16)*0.0000001+SUM(J16)*0.0000000000001</f>
        <v>160.080016008005</v>
      </c>
      <c r="F16" s="3" t="str">
        <f>IF(OR(AND(AM16&gt;=AW$35,AM16&lt;&gt;"",AO16&gt;=AW$39,AO16&lt;&gt;"",AL16=""),AND(AP16&gt;=AW$35,AP16&lt;&gt;"",AR16&gt;=AW$39,AR16&lt;&gt;"",AL16=""),AND(AT16&gt;=AW$35,AT16&lt;&gt;"",AV16&gt;=AW$39,AV16&lt;&gt;"",AL16=""),AND(BN16&gt;=BX$35,BN16&lt;&gt;"",BP16&gt;=BX$39,BP16&lt;&gt;"",BM16=""),AND(BQ16&gt;=BX$35,BQ16&lt;&gt;"",BS16&gt;=BX$39,BS16&lt;&gt;"",BM16=""),AND(BU16&gt;=BX$35,BU16&lt;&gt;"",BW16&gt;=BX$39,BW16&lt;&gt;"",BM16=""),AND(CO16&gt;=CY$35,CO16&lt;&gt;"",CQ16&gt;=CY$39,CQ16&lt;&gt;"",CN16=""),AND(CR16&gt;=CY$35,CR16&lt;&gt;"",CT16&gt;=CY$39,CT16&lt;&gt;"",CN16=""),AND(CV16&gt;=CY$35,CV16&lt;&gt;"",CX16&gt;=CY$39,CX16&lt;&gt;"",CN16=""),AND(DV16&gt;=EI$35,DV16&lt;&gt;"",DX16&gt;=EI$39,DX16&lt;&gt;""),AND(DY16&gt;=EI$35,DY16&lt;&gt;"",EA16&gt;=EI$39,EA16&lt;&gt;""),AND(EC16&gt;=EI$35,EC16&lt;&gt;"",EE16&gt;=EI$39,EE16&lt;&gt;""),AND(EF16&gt;=EI$35,EF16&lt;&gt;"",EH16&gt;=EI$39,EH16&lt;&gt;""),AND(FD16&gt;=FQ$35,FD16&lt;&gt;"",FF16&gt;=FQ$39,FF16&lt;&gt;""),AND(FG16&gt;=FQ$35,FG16&lt;&gt;"",FI16&gt;=FQ$39,FI16&lt;&gt;""),AND(FK16&gt;=FQ$35,FK16&lt;&gt;"",FM16&gt;=FQ$39,FM16&lt;&gt;""),AND(FN16&gt;=FQ$35,FN16&lt;&gt;"",FP16&gt;=FQ$39,FP16&lt;&gt;""),AND(GL16&gt;=GY$35,GL16&lt;&gt;"",GN16&gt;=GY$39,GN16&lt;&gt;""),AND(GO16&gt;=GY$35,GO16&lt;&gt;"",GQ16&gt;=GY$39,GQ16&lt;&gt;""),AND(GS16&gt;=GY$35,GS16&lt;&gt;"",GU16&gt;=GY$39,GU16&lt;&gt;""),AND(GV16&gt;=GY$35,GV16&lt;&gt;"",GX16&gt;=GY$39,GX16&lt;&gt;""),AND(HT16&gt;=IG$35,HT16&lt;&gt;"",HV16&gt;=IG$39,HV16&lt;&gt;""),AND(HW16&gt;=IG$35,HW16&lt;&gt;"",HY16&gt;=IG$39,HY16&lt;&gt;""),AND(IA16&gt;=IG$35,IA16&lt;&gt;"",IC16&gt;=IG$39,IC16&lt;&gt;""),AND(ID16&gt;=IG$35,ID16&lt;&gt;"",IF16&gt;=IG$39,IF16&lt;&gt;""),AND(JB16&gt;=JO$35,JB16&lt;&gt;"",JD16&gt;=JO$39,JD16&lt;&gt;""),AND(JE16&gt;=JO$35,JE16&lt;&gt;"",JG16&gt;=JO$39,JG16&lt;&gt;""),AND(JI16&gt;=JO$35,JI16&lt;&gt;"",JK16&gt;=JO$39,JK16&lt;&gt;""),AND(JL16&gt;=JO$35,JL16&lt;&gt;"",JN16&gt;=JO$39,JN16&lt;&gt;""),AND(KJ16&gt;=KW$35,KJ16&lt;&gt;"",KL16&gt;=KW$39,KL16&lt;&gt;""),AND(KM16&gt;=KW$35,KM16&lt;&gt;"",KO16&gt;=KW$39,KO16&lt;&gt;""),AND(KQ16&gt;=KW$35,KQ16&lt;&gt;"",KS16&gt;=KW$39,KS16&lt;&gt;""),AND(KT16&gt;=KW$35,KT16&lt;&gt;"",KV16&gt;=KW$39,KV16&lt;&gt;""),AND(LR16&gt;=ME$35,LR16&lt;&gt;"",LT16&gt;=ME$39,LT16&lt;&gt;""),AND(LU16&gt;=ME$35,LU16&lt;&gt;"",LW16&gt;=ME$39,LW16&lt;&gt;""),AND(LY16&gt;=ME$35,LY16&lt;&gt;"",MA16&gt;=ME$39,MA16&lt;&gt;""),AND(MB16&gt;=ME$35,MB16&lt;&gt;"",MD16&gt;=ME$39,MD16&lt;&gt;""),AND(MZ16&gt;=NM$35,MZ16&lt;&gt;"",NB16&gt;=NM$39,NB16&lt;&gt;""),AND(NC16&gt;=NM$35,NC16&lt;&gt;"",NE16&gt;=NM$39,NE16&lt;&gt;""),AND(NG16&gt;=NM$35,NG16&lt;&gt;"",NI16&gt;=NM$39,NI16&lt;&gt;""),AND(NJ16&gt;=NM$35,NJ16&lt;&gt;"",NL16&gt;=NM$39,NL16&lt;&gt;""),AND(OH16&gt;=OU$35,OH16&lt;&gt;"",OJ16&gt;=OU$39,OJ16&lt;&gt;""),AND(OK16&gt;=OU$35,OK16&lt;&gt;"",OM16&gt;=OU$39,OM16&lt;&gt;""),AND(OO16&gt;=OU$35,OO16&lt;&gt;"",OQ16&gt;=OU$39,OQ16&lt;&gt;""),AND(OR16&gt;=OU$35,OR16&lt;&gt;"",OT16&gt;=OU$39,OT16&lt;&gt;""),AND(PP16&gt;=QC$35,PP16&lt;&gt;"",PR16&gt;=QC$39,PR16&lt;&gt;""),AND(PS16&gt;=QC$35,PS16&lt;&gt;"",PU16&gt;=QC$39,PU16&lt;&gt;""),AND(PW16&gt;=QC$35,PW16&lt;&gt;"",PY16&gt;=QC$39,PY16&lt;&gt;""),AND(PZ16&gt;=QC$35,PZ16&lt;&gt;"",QB16&gt;=QC$39,QB16&lt;&gt;""),AND(QX16&gt;=RK$35,QX16&lt;&gt;"",QZ16&gt;=RK$39,QZ16&lt;&gt;""),AND(RA16&gt;=RK$35,RA16&lt;&gt;"",RC16&gt;=RK$39,RC16&lt;&gt;""),AND(RE16&gt;=RK$35,RE16&lt;&gt;"",RG16&gt;=RK$39,RG16&lt;&gt;""),AND(RH16&gt;=RK$35,RH16&lt;&gt;"",RJ16&gt;=RK$39,RJ16&lt;&gt;""),AND(SF16&gt;=SS$35,SF16&lt;&gt;"",SH16&gt;=SS$39,SH16&lt;&gt;""),AND(SI16&gt;=SS$35,SI16&lt;&gt;"",SK16&gt;=SS$39,SK16&lt;&gt;""),AND(SM16&gt;=SS$35,SM16&lt;&gt;"",SO16&gt;=SS$39,SO16&lt;&gt;""),AND(SP16&gt;=SS$35,SP16&lt;&gt;"",SR16&gt;=SS$39,SR16&lt;&gt;"")),"P","")</f>
        <v/>
      </c>
      <c r="G16" s="3" t="str">
        <f>IF(OR(AND(AO16&gt;=AW$39,AO16&lt;&gt;"",AL16=""),AND(AR16&gt;=AW$39,AR16&lt;&gt;"",AL16=""),AND(AV16&gt;=AW$39,AV16&lt;&gt;"",AL16=""),AND(BP16&gt;=BX$39,BP16&lt;&gt;"",BM16=""),AND(BS16&gt;=BX$39,BS16&lt;&gt;"",BM16=""),AND(BW16&gt;=BX$39,BW16&lt;&gt;"",BM16=""),AND(CQ16&gt;=CY$39,CQ16&lt;&gt;"",CN16=""),AND(CT16&gt;=CY$39,CT16&lt;&gt;"",CN16=""),AND(CX16&gt;=CY$39,CX16&lt;&gt;"",CN16=""),AND(DX16&gt;=EI$39,DX16&lt;&gt;""),AND(EA16&gt;=EI$39,EA16&lt;&gt;""),AND(EE16&gt;=EI$39,EE16&lt;&gt;""),AND(EH16&gt;=EI$39,EH16&lt;&gt;""),AND(FF16&gt;=FQ$39,FF16&lt;&gt;""),AND(FI16&gt;=FQ$39,FI16&lt;&gt;""),AND(FM16&gt;=FQ$39,FM16&lt;&gt;""),AND(FP16&gt;=FQ$39,FP16&lt;&gt;""),AND(GN16&gt;=GY$39,GN16&lt;&gt;""),AND(GQ16&gt;=GY$39,GQ16&lt;&gt;""),AND(GU16&gt;=GY$39,GU16&lt;&gt;""),AND(GX16&gt;=GY$39,GX16&lt;&gt;""),AND(HV16&gt;=IG$39,HV16&lt;&gt;""),AND(HY16&gt;=IG$39,HY16&lt;&gt;""),AND(IC16&gt;=IG$39,IC16&lt;&gt;""),AND(IF16&gt;=IG$39,IF16&lt;&gt;""),AND(JD16&gt;=JO$39,JD16&lt;&gt;""),AND(JG16&gt;=JO$39,JG16&lt;&gt;""),AND(JK16&gt;=JO$39,JK16&lt;&gt;""),AND(JN16&gt;=JO$39,JN16&lt;&gt;""),AND(KL16&gt;=KW$39,KL16&lt;&gt;""),AND(KO16&gt;=KW$39,KO16&lt;&gt;""),AND(KS16&gt;=KW$39,KS16&lt;&gt;""),AND(KV16&gt;=KW$39,KV16&lt;&gt;""),AND(LT16&gt;=ME$39,LT16&lt;&gt;""),AND(LW16&gt;=ME$39,LW16&lt;&gt;""),AND(MA16&gt;=ME$39,MA16&lt;&gt;""),AND(MD16&gt;=ME$39,MD16&lt;&gt;""),AND(NB16&gt;=NM$39,NB16&lt;&gt;""),AND(NE16&gt;=NM$39,NE16&lt;&gt;""),AND(NI16&gt;=NM$39,NI16&lt;&gt;""),AND(NL16&gt;=NM$39,NL16&lt;&gt;""),AND(OJ16&gt;=OU$39,OJ16&lt;&gt;""),AND(OM16&gt;=OU$39,OM16&lt;&gt;""),AND(OQ16&gt;=OU$39,OQ16&lt;&gt;""),AND(OT16&gt;=OU$39,OT16&lt;&gt;""),AND(PR16&gt;=QC$39,PR16&lt;&gt;""),AND(PU16&gt;=QC$39,PU16&lt;&gt;""),AND(PY16&gt;=QC$39,PY16&lt;&gt;""),AND(QB16&gt;=QC$39,QB16&lt;&gt;""),AND(QZ16&gt;=RK$39,QZ16&lt;&gt;""),AND(RC16&gt;=RK$39,RC16&lt;&gt;""),AND(RG16&gt;=RK$39,RG16&lt;&gt;""),AND(RJ16&gt;=RK$39,RJ16&lt;&gt;""),AND(SH16&gt;=SS$39,SH16&lt;&gt;""),AND(SK16&gt;=SS$39,SK16&lt;&gt;""),AND(SO16&gt;=SS$39,SO16&lt;&gt;""),AND(SR16&gt;=SS$39,SR16&lt;&gt;"")),"P","")</f>
        <v/>
      </c>
      <c r="H16" s="36" t="str">
        <f>IF(AND(G16="P",F16=""),"No DD",IF(OR(AND(AM16&gt;=AW$38,AM16&lt;&gt;"",AO16&gt;=AW$42,AO16&lt;&gt;"",AL16=""),AND(AP16&gt;=AW$38,AP16&lt;&gt;"",AR16&gt;=AW$42,AR16&lt;&gt;"",AL16=""),AND(AT16&gt;=AW$38,AT16&lt;&gt;"",AV16&gt;=AW$42,AV16&lt;&gt;"",AL16=""),AND(BN16&gt;=BX$38,BN16&lt;&gt;"",BP16&gt;=BX$42,BP16&lt;&gt;"",BM16=""),AND(BQ16&gt;=BX$38,BQ16&lt;&gt;"",BS16&gt;=BX$42,BS16&lt;&gt;"",BM16=""),AND(BU16&gt;=BX$38,BU16&lt;&gt;"",BW16&gt;=BX$42,BW16&lt;&gt;"",BM16=""),AND(CO16&gt;=CY$38,CO16&lt;&gt;"",CQ16&gt;=CY$42,CQ16&lt;&gt;"",CN16=""),AND(CR16&gt;=CY$38,CR16&lt;&gt;"",CT16&gt;=CY$42,CT16&lt;&gt;"",CN16=""),AND(CV16&gt;=CY$38,CV16&lt;&gt;"",CX16&gt;=CY$42,CX16&lt;&gt;"",CN16=""),AND(DV16&gt;=EI$38,DV16&lt;&gt;"",DX16&gt;=EI$42,DX16&lt;&gt;""),AND(DY16&gt;=EI$38,DY16&lt;&gt;"",EA16&gt;=EI$42,EA16&lt;&gt;""),AND(EC16&gt;=EI$38,EC16&lt;&gt;"",EE16&gt;=EI$42,EE16&lt;&gt;""),AND(EF16&gt;=EI$38,EF16&lt;&gt;"",EH16&gt;=EI$42,EH16&lt;&gt;""),AND(FD16&gt;=FQ$38,FD16&lt;&gt;"",FF16&gt;=FQ$42,FF16&lt;&gt;""),AND(FG16&gt;=FQ$38,FG16&lt;&gt;"",FI16&gt;=FQ$42,FI16&lt;&gt;""),AND(FK16&gt;=FQ$38,FK16&lt;&gt;"",FM16&gt;=FQ$42,FM16&lt;&gt;""),AND(FN16&gt;=FQ$38,FN16&lt;&gt;"",FP16&gt;=FQ$42,FP16&lt;&gt;""),AND(GL16&gt;=GY$38,GL16&lt;&gt;"",GN16&gt;=GY$42,GN16&lt;&gt;""),AND(GO16&gt;=GY$38,GO16&lt;&gt;"",GQ16&gt;=GY$42,GQ16&lt;&gt;""),AND(GS16&gt;=GY$38,GS16&lt;&gt;"",GU16&gt;=GY$42,GU16&lt;&gt;""),AND(GV16&gt;=GY$38,GV16&lt;&gt;"",GX16&gt;=GY$42,GX16&lt;&gt;""),AND(HT16&gt;=IG$38,HT16&lt;&gt;"",HV16&gt;=IG$42,HV16&lt;&gt;""),AND(HW16&gt;=IG$38,HW16&lt;&gt;"",HY16&gt;=IG$42,HY16&lt;&gt;""),AND(IA16&gt;=IG$38,IA16&lt;&gt;"",IC16&gt;=IG$42,IC16&lt;&gt;""),AND(ID16&gt;=IG$38,ID16&lt;&gt;"",IF16&gt;=IG$42,IF16&lt;&gt;""),AND(JB16&gt;=JO$38,JB16&lt;&gt;"",JD16&gt;=JO$42,JD16&lt;&gt;""),AND(JE16&gt;=JO$38,JE16&lt;&gt;"",JG16&gt;=JO$42,JG16&lt;&gt;""),AND(JI16&gt;=JO$38,JI16&lt;&gt;"",JK16&gt;=JO$42,JK16&lt;&gt;""),AND(JL16&gt;=JO$38,JL16&lt;&gt;"",JN16&gt;=JO$42,JN16&lt;&gt;""),AND(KJ16&gt;=KW$38,KJ16&lt;&gt;"",KL16&gt;=KW$42,KL16&lt;&gt;""),AND(KM16&gt;=KW$38,KM16&lt;&gt;"",KO16&gt;=KW$42,KO16&lt;&gt;""),AND(KQ16&gt;=KW$38,KQ16&lt;&gt;"",KS16&gt;=KW$42,KS16&lt;&gt;""),AND(KT16&gt;=KW$38,KT16&lt;&gt;"",KV16&gt;=KW$42,KV16&lt;&gt;""),AND(LR16&gt;=ME$38,LR16&lt;&gt;"",LT16&gt;=ME$42,LT16&lt;&gt;""),AND(LU16&gt;=ME$38,LU16&lt;&gt;"",LW16&gt;=ME$42,LW16&lt;&gt;""),AND(LY16&gt;=ME$38,LY16&lt;&gt;"",MA16&gt;=ME$42,MA16&lt;&gt;""),AND(MB16&gt;=ME$38,MB16&lt;&gt;"",MD16&gt;=ME$42,MD16&lt;&gt;""),AND(MZ16&gt;=NM$38,MZ16&lt;&gt;"",NB16&gt;=NM$42,NB16&lt;&gt;""),AND(NC16&gt;=NM$38,NC16&lt;&gt;"",NE16&gt;=NM$42,NE16&lt;&gt;""),AND(NG16&gt;=NM$38,NG16&lt;&gt;"",NI16&gt;=NM$42,NI16&lt;&gt;""),AND(NJ16&gt;=NM$38,NJ16&lt;&gt;"",NL16&gt;=NM$42,NL16&lt;&gt;""),AND(OH16&gt;=OU$38,OH16&lt;&gt;"",OJ16&gt;=OU$42,OJ16&lt;&gt;""),AND(OK16&gt;=OU$38,OK16&lt;&gt;"",OM16&gt;=OU$42,OM16&lt;&gt;""),AND(OO16&gt;=OU$38,OO16&lt;&gt;"",OQ16&gt;=OU$42,OQ16&lt;&gt;""),AND(OR16&gt;=OU$38,OR16&lt;&gt;"",OT16&gt;=OU$42,OT16&lt;&gt;""),AND(PP16&gt;=QC$38,PP16&lt;&gt;"",PR16&gt;=QC$42,PR16&lt;&gt;""),AND(PS16&gt;=QC$38,PS16&lt;&gt;"",PU16&gt;=QC$42,PU16&lt;&gt;""),AND(PW16&gt;=QC$38,PW16&lt;&gt;"",PY16&gt;=QC$42,PY16&lt;&gt;""),AND(PZ16&gt;=QC$38,PZ16&lt;&gt;"",QB16&gt;=QC$42,QB16&lt;&gt;""),AND(QX16&gt;=RK$38,QX16&lt;&gt;"",QZ16&gt;=RK$42,QZ16&lt;&gt;""),AND(RA16&gt;=RK$38,RA16&lt;&gt;"",RC16&gt;=RK$42,RC16&lt;&gt;""),AND(RE16&gt;=RK$38,RE16&lt;&gt;"",RG16&gt;=RK$42,RG16&lt;&gt;""),AND(RH16&gt;=RK$38,RH16&lt;&gt;"",RJ16&gt;=RK$42,RJ16&lt;&gt;""),AND(SF16&gt;=SS$38,SF16&lt;&gt;"",SH16&gt;=SS$42,SH16&lt;&gt;""),AND(SI16&gt;=SS$38,SI16&lt;&gt;"",SK16&gt;=SS$42,SK16&lt;&gt;""),AND(SM16&gt;=SS$38,SM16&lt;&gt;"",SO16&gt;=SS$42,SO16&lt;&gt;""),AND(SP16&gt;=SS$38,SP16&lt;&gt;"",SR16&gt;=SS$42,SR16&lt;&gt;"")),"Merit",IF(OR(AND(AM16&gt;=AW$37,AM16&lt;&gt;"",AO16&gt;=AW$41,AO16&lt;&gt;"",AL16=""),AND(AP16&gt;=AW$37,AP16&lt;&gt;"",AR16&gt;=AW$41,AR16&lt;&gt;"",AL16=""),AND(AT16&gt;=AW$37,AT16&lt;&gt;"",AV16&gt;=AW$41,AV16&lt;&gt;"",AL16=""),AND(BN16&gt;=BX$37,BN16&lt;&gt;"",BP16&gt;=BX$41,BP16&lt;&gt;"",BM16=""),AND(BQ16&gt;=BX$37,BQ16&lt;&gt;"",BS16&gt;=BX$41,BS16&lt;&gt;"",BM16=""),AND(BU16&gt;=BX$37,BU16&lt;&gt;"",BW16&gt;=BX$41,BW16&lt;&gt;"",BM16=""),AND(CO16&gt;=CY$37,CO16&lt;&gt;"",CQ16&gt;=CY$41,CQ16&lt;&gt;"",CN16=""),AND(CR16&gt;=CY$37,CR16&lt;&gt;"",CT16&gt;=CY$41,CT16&lt;&gt;"",CN16=""),AND(CV16&gt;=CY$37,CV16&lt;&gt;"",CX16&gt;=CY$41,CX16&lt;&gt;"",CN16=""),AND(DV16&gt;=EI$37,DV16&lt;&gt;"",DX16&gt;=EI$41,DX16&lt;&gt;""),AND(DY16&gt;=EI$37,DY16&lt;&gt;"",EA16&gt;=EI$41,EA16&lt;&gt;""),AND(EC16&gt;=EI$37,EC16&lt;&gt;"",EE16&gt;=EI$41,EE16&lt;&gt;""),AND(EF16&gt;=EI$37,EF16&lt;&gt;"",EH16&gt;=EI$41,EH16&lt;&gt;""),AND(FD16&gt;=FQ$37,FD16&lt;&gt;"",FF16&gt;=FQ$41,FF16&lt;&gt;""),AND(FG16&gt;=FQ$37,FG16&lt;&gt;"",FI16&gt;=FQ$41,FI16&lt;&gt;""),AND(FK16&gt;=FQ$37,FK16&lt;&gt;"",FM16&gt;=FQ$41,FM16&lt;&gt;""),AND(FN16&gt;=FQ$37,FN16&lt;&gt;"",FP16&gt;=FQ$41,FP16&lt;&gt;""),AND(GL16&gt;=GY$37,GL16&lt;&gt;"",GN16&gt;=GY$41,GN16&lt;&gt;""),AND(GO16&gt;=GY$37,GO16&lt;&gt;"",GQ16&gt;=GY$41,GQ16&lt;&gt;""),AND(GS16&gt;=GY$37,GS16&lt;&gt;"",GU16&gt;=GY$41,GU16&lt;&gt;""),AND(GV16&gt;=GY$37,GV16&lt;&gt;"",GX16&gt;=GY$41,GX16&lt;&gt;""),AND(HT16&gt;=IG$37,HT16&lt;&gt;"",HV16&gt;=IG$41,HV16&lt;&gt;""),AND(HW16&gt;=IG$37,HW16&lt;&gt;"",HY16&gt;=IG$41,HY16&lt;&gt;""),AND(IA16&gt;=IG$37,IA16&lt;&gt;"",IC16&gt;=IG$41,IC16&lt;&gt;""),AND(ID16&gt;=IG$37,ID16&lt;&gt;"",IF16&gt;=IG$41,IF16&lt;&gt;""),AND(JB16&gt;=JO$37,JB16&lt;&gt;"",JD16&gt;=JO$41,JD16&lt;&gt;""),AND(JE16&gt;=JO$37,JE16&lt;&gt;"",JG16&gt;=JO$41,JG16&lt;&gt;""),AND(JI16&gt;=JO$37,JI16&lt;&gt;"",JK16&gt;=JO$41,JK16&lt;&gt;""),AND(JL16&gt;=JO$37,JL16&lt;&gt;"",JN16&gt;=JO$41,JN16&lt;&gt;""),AND(KJ16&gt;=KW$37,KJ16&lt;&gt;"",KL16&gt;=KW$41,KL16&lt;&gt;""),AND(KM16&gt;=KW$37,KM16&lt;&gt;"",KO16&gt;=KW$41,KO16&lt;&gt;""),AND(KQ16&gt;=KW$37,KQ16&lt;&gt;"",KS16&gt;=KW$41,KS16&lt;&gt;""),AND(KT16&gt;=KW$37,KT16&lt;&gt;"",KV16&gt;=KW$41,KV16&lt;&gt;""),AND(LR16&gt;=ME$37,LR16&lt;&gt;"",LT16&gt;=ME$41,LT16&lt;&gt;""),AND(LU16&gt;=ME$37,LU16&lt;&gt;"",LW16&gt;=ME$41,LW16&lt;&gt;""),AND(LY16&gt;=ME$37,LY16&lt;&gt;"",MA16&gt;=ME$41,MA16&lt;&gt;""),AND(MB16&gt;=ME$37,MB16&lt;&gt;"",MD16&gt;=ME$41,MD16&lt;&gt;""),AND(MZ16&gt;=NM$37,MZ16&lt;&gt;"",NB16&gt;=NM$41,NB16&lt;&gt;""),AND(NC16&gt;=NM$37,NC16&lt;&gt;"",NE16&gt;=NM$41,NE16&lt;&gt;""),AND(NG16&gt;=NM$37,NG16&lt;&gt;"",NI16&gt;=NM$41,NI16&lt;&gt;""),AND(NJ16&gt;=NM$37,NJ16&lt;&gt;"",NL16&gt;=NM$41,NL16&lt;&gt;""),AND(OH16&gt;=OU$37,OH16&lt;&gt;"",OJ16&gt;=OU$41,OJ16&lt;&gt;""),AND(OK16&gt;=OU$37,OK16&lt;&gt;"",OM16&gt;=OU$41,OM16&lt;&gt;""),AND(OO16&gt;=OU$37,OO16&lt;&gt;"",OQ16&gt;=OU$41,OQ16&lt;&gt;""),AND(OR16&gt;=OU$37,OR16&lt;&gt;"",OT16&gt;=OU$41,OT16&lt;&gt;""),AND(PP16&gt;=QC$37,PP16&lt;&gt;"",PR16&gt;=QC$41,PR16&lt;&gt;""),AND(PS16&gt;=QC$37,PS16&lt;&gt;"",PU16&gt;=QC$41,PU16&lt;&gt;""),AND(PW16&gt;=QC$37,PW16&lt;&gt;"",PY16&gt;=QC$41,PY16&lt;&gt;""),AND(PZ16&gt;=QC$37,PZ16&lt;&gt;"",QB16&gt;=QC$41,QB16&lt;&gt;""),AND(QX16&gt;=RK$37,QX16&lt;&gt;"",QZ16&gt;=RK$41,QZ16&lt;&gt;""),AND(RA16&gt;=RK$37,RA16&lt;&gt;"",RC16&gt;=RK$41,RC16&lt;&gt;""),AND(RE16&gt;=RK$37,RE16&lt;&gt;"",RG16&gt;=RK$41,RG16&lt;&gt;""),AND(RH16&gt;=RK$37,RH16&lt;&gt;"",RJ16&gt;=RK$41,RJ16&lt;&gt;""),AND(SF16&gt;=SS$37,SF16&lt;&gt;"",SH16&gt;=SS$41,SH16&lt;&gt;""),AND(SI16&gt;=SS$37,SI16&lt;&gt;"",SK16&gt;=SS$41,SK16&lt;&gt;""),AND(SM16&gt;=SS$37,SM16&lt;&gt;"",SO16&gt;=SS$41,SO16&lt;&gt;""),AND(SP16&gt;=SS$37,SP16&lt;&gt;"",SR16&gt;=SS$41,SR16&lt;&gt;"")),"Excellence",IF(I16="P","Worlds Team",IF(F16="P","National Team","")))))</f>
        <v/>
      </c>
      <c r="I16" s="3" t="str">
        <f>IF(OR(AND(AM16&gt;=AW$36,AM16&lt;&gt;"",AO16&gt;=AW$40,AO16&lt;&gt;"",AL16=""),AND(AP16&gt;=AW$36,AP16&lt;&gt;"",AR16&gt;=AW$40,AR16&lt;&gt;"",AL16=""),AND(AT16&gt;=AW$36,AT16&lt;&gt;"",AV16&gt;=AW$40,AV16&lt;&gt;"",AL16=""),AND(BN16&gt;=BX$36,BN16&lt;&gt;"",BP16&gt;=BX$40,BP16&lt;&gt;"",BM16=""),AND(BQ16&gt;=BX$36,BQ16&lt;&gt;"",BS16&gt;=BX$40,BS16&lt;&gt;"",BM16=""),AND(BU16&gt;=BX$36,BU16&lt;&gt;"",BW16&gt;=BX$40,BW16&lt;&gt;"",BM16=""),AND(CO16&gt;=CY$36,CO16&lt;&gt;"",CQ16&gt;=CY$40,CQ16&lt;&gt;"",CN16=""),AND(CR16&gt;=CY$36,CR16&lt;&gt;"",CT16&gt;=CY$40,CT16&lt;&gt;"",CN16=""),AND(CV16&gt;=CY$36,CV16&lt;&gt;"",CX16&gt;=CY$40,CX16&lt;&gt;"",CN16=""),AND(DV16&gt;=EI$36,DV16&lt;&gt;"",DX16&gt;=EI$40,DX16&lt;&gt;""),AND(DY16&gt;=EI$36,DY16&lt;&gt;"",EA16&gt;=EI$40,EA16&lt;&gt;""),AND(EC16&gt;=EI$36,EC16&lt;&gt;"",EE16&gt;=EI$40,EE16&lt;&gt;""),AND(EF16&gt;=EI$36,EF16&lt;&gt;"",EH16&gt;=EI$40,EH16&lt;&gt;""),AND(FD16&gt;=FQ$36,FD16&lt;&gt;"",FF16&gt;=FQ$40,FF16&lt;&gt;""),AND(FG16&gt;=FQ$36,FG16&lt;&gt;"",FI16&gt;=FQ$40,FI16&lt;&gt;""),AND(FK16&gt;=FQ$36,FK16&lt;&gt;"",FM16&gt;=FQ$40,FM16&lt;&gt;""),AND(FN16&gt;=FQ$36,FN16&lt;&gt;"",FP16&gt;=FQ$40,FP16&lt;&gt;""),AND(GL16&gt;=GY$36,GL16&lt;&gt;"",GN16&gt;=GY$40,GN16&lt;&gt;""),AND(GO16&gt;=GY$36,GO16&lt;&gt;"",GQ16&gt;=GY$40,GQ16&lt;&gt;""),AND(GS16&gt;=GY$36,GS16&lt;&gt;"",GU16&gt;=GY$40,GU16&lt;&gt;""),AND(GV16&gt;=GY$36,GV16&lt;&gt;"",GX16&gt;=GY$40,GX16&lt;&gt;""),AND(HT16&gt;=IG$36,HT16&lt;&gt;"",HV16&gt;=IG$40,HV16&lt;&gt;""),AND(HW16&gt;=IG$36,HW16&lt;&gt;"",HY16&gt;=IG$40,HY16&lt;&gt;""),AND(IA16&gt;=IG$36,IA16&lt;&gt;"",IC16&gt;=IG$40,IC16&lt;&gt;""),AND(ID16&gt;=IG$36,ID16&lt;&gt;"",IF16&gt;=IG$40,IF16&lt;&gt;""),AND(JB16&gt;=JO$36,JB16&lt;&gt;"",JD16&gt;=JO$40,JD16&lt;&gt;""),AND(JE16&gt;=JO$36,JE16&lt;&gt;"",JG16&gt;=JO$40,JG16&lt;&gt;""),AND(JI16&gt;=JO$36,JI16&lt;&gt;"",JK16&gt;=JO$40,JK16&lt;&gt;""),AND(JL16&gt;=JO$36,JL16&lt;&gt;"",JN16&gt;=JO$40,JN16&lt;&gt;""),AND(KJ16&gt;=KW$36,KJ16&lt;&gt;"",KL16&gt;=KW$40,KL16&lt;&gt;""),AND(KM16&gt;=KW$36,KM16&lt;&gt;"",KO16&gt;=KW$40,KO16&lt;&gt;""),AND(KQ16&gt;=KW$36,KQ16&lt;&gt;"",KS16&gt;=KW$40,KS16&lt;&gt;""),AND(KT16&gt;=KW$36,KT16&lt;&gt;"",KV16&gt;=KW$40,KV16&lt;&gt;""),AND(LR16&gt;=ME$36,LR16&lt;&gt;"",LT16&gt;=ME$40,LT16&lt;&gt;""),AND(LU16&gt;=ME$36,LU16&lt;&gt;"",LW16&gt;=ME$40,LW16&lt;&gt;""),AND(LY16&gt;=ME$36,LY16&lt;&gt;"",MA16&gt;=ME$40,MA16&lt;&gt;""),AND(MB16&gt;=ME$36,MB16&lt;&gt;"",MD16&gt;=ME$40,MD16&lt;&gt;""),AND(MZ16&gt;=NM$36,MZ16&lt;&gt;"",NB16&gt;=NM$40,NB16&lt;&gt;""),AND(NC16&gt;=NM$36,NC16&lt;&gt;"",NE16&gt;=NM$40,NE16&lt;&gt;""),AND(NG16&gt;=NM$36,NG16&lt;&gt;"",NI16&gt;=NM$40,NI16&lt;&gt;""),AND(NJ16&gt;=NM$36,NJ16&lt;&gt;"",NL16&gt;=NM$40,NL16&lt;&gt;""),AND(OH16&gt;=OU$36,OH16&lt;&gt;"",OJ16&gt;=OU$40,OJ16&lt;&gt;""),AND(OK16&gt;=OU$36,OK16&lt;&gt;"",OM16&gt;=OU$40,OM16&lt;&gt;""),AND(OO16&gt;=OU$36,OO16&lt;&gt;"",OQ16&gt;=OU$40,OQ16&lt;&gt;""),AND(OR16&gt;=OU$36,OR16&lt;&gt;"",OT16&gt;=OU$40,OT16&lt;&gt;""),AND(PP16&gt;=QC$36,PP16&lt;&gt;"",PR16&gt;=QC$40,PR16&lt;&gt;""),AND(PS16&gt;=QC$36,PS16&lt;&gt;"",PU16&gt;=QC$40,PU16&lt;&gt;""),AND(PW16&gt;=QC$36,PW16&lt;&gt;"",PY16&gt;=QC$40,PY16&lt;&gt;""),AND(PZ16&gt;=QC$36,PZ16&lt;&gt;"",QB16&gt;=QC$40,QB16&lt;&gt;""),AND(QX16&gt;=RK$36,QX16&lt;&gt;"",QZ16&gt;=RK$40,QZ16&lt;&gt;""),AND(RA16&gt;=RK$36,RA16&lt;&gt;"",RC16&gt;=RK$40,RC16&lt;&gt;""),AND(RE16&gt;=RK$36,RE16&lt;&gt;"",RG16&gt;=RK$40,RG16&lt;&gt;""),AND(RH16&gt;=RK$36,RH16&lt;&gt;"",RJ16&gt;=RK$40,RJ16&lt;&gt;""),AND(SF16&gt;=SS$36,SF16&lt;&gt;"",SH16&gt;=SS$40,SH16&lt;&gt;""),AND(SI16&gt;=SS$36,SI16&lt;&gt;"",SK16&gt;=SS$40,SK16&lt;&gt;""),AND(SM16&gt;=SS$36,SM16&lt;&gt;"",SO16&gt;=SS$40,SO16&lt;&gt;""),AND(SP16&gt;=SS$36,SP16&lt;&gt;"",SR16&gt;=SS$40,SR16&lt;&gt;"")),"P","")</f>
        <v/>
      </c>
      <c r="J16" s="8">
        <f>IF(COUNT(AO16,AR16,BP16,BS16,CQ16,CT16)&gt;0,LARGE((AO16,AR16,BP16,BS16,CQ16,CT16),1),0)</f>
        <v>50.03</v>
      </c>
      <c r="K16" s="8" t="str">
        <f>IF(J16="","",IF(OR(J16=CQ16,J16=CT16),$BY$1,IF(OR(J16=BP16,J16=BS16),$AX$1,IF(OR(J16=AO16,J16=AR16),$W$1,""))))</f>
        <v>2023 Nationals</v>
      </c>
      <c r="L16" s="8">
        <f>IF(COUNT(AO16,AR16,BP16,BS16,CQ16,CT16)&gt;1,LARGE((AO16,AR16,BP16,BS16,CQ16,CT16),2),0)</f>
        <v>49.31</v>
      </c>
      <c r="M16" s="8" t="str">
        <f>IF(L16="","",IF(OR(L16=CQ16,L16=CT16),$BY$1,IF(OR(L16=BP16,L16=BS16),$AX$1,IF(OR(L16=AO16,L16=AR16),$W$1,""))))</f>
        <v>2023 Elite Canada</v>
      </c>
      <c r="N16" s="8">
        <f>IF(COUNT(AO16,AR16,BP16,BS16,CQ16,CT16)&gt;2,MAX(AV16,BW16,CX16,LARGE((AO16,AR16,BP16,BS16,CQ16,CT16),3)),IF(MAX(AV16,BW16,CX16)&gt;0,MAX(AV16,BW16,CX16),0))</f>
        <v>48.940000000000005</v>
      </c>
      <c r="O16" s="8" t="str">
        <f>IF(N16="","",IF(OR(N16=CQ16,N16=CT16,N16=CX16),$BY$1,IF(OR(N16=BP16,N16=BS16,N16=BW16),$AX$1,IF(OR(N16=AO16,N16=AR16,N16=AV16),$W$1,""))))</f>
        <v>2023 Nationals</v>
      </c>
      <c r="P16" s="8">
        <f>IF(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&gt;0,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,0)</f>
        <v>11.8</v>
      </c>
      <c r="Q16" s="8" t="str">
        <f>IF(P16=0,"",IF(OR(P16=CO16,P16=CR16,P16=CV16),$BY$1,IF(OR(P16=BN16,P16=BQ16,P16=BU16),$AX$1,IF(OR(P16=AM16,P16=AP16,P16=AT16),$W$1,IF(OR(P16=SF16,P16=SI16,P16=SM16,P16=SP16),$RL$1,IF(OR(P16=QX16,P16=RA16,P16=RE16,P16=RH16),$QD$1,IF(OR(P16=PP16,P16=PS16,P16=PW16,P16=PZ16),$OV$1,IF(OR(P16=OH16,P16=OK16,P16=OO16,P16=OR16),$NN$1,IF(OR(P16=MZ16,P16=NC16,P16=NG16,P16=NJ16),$MF$1,IF(OR(P16=LR16,P16=LU16,P16=LY16,P16=MB16),$KX$1,IF(OR(P16=KJ16,P16=KM16,P16=KQ16,P16=KT16),$JP$1,IF(OR(P16=JB16,P16=JE16,P16=JI16,P16=JL16),$IH$1,IF(OR(P16=HT16,P16=HW16,P16=IA16,P16=ID16),$GZ$1,IF(OR(P16=GL16,P16=GO16,P16=GS16,P16=GV16),$FR$1,IF(OR(P16=FD16,P16=FG16,P16=FK16,P16=FN16),$EJ$1,IF(OR(P16=DV16,P16=DY16,P16=EC16,P16=EF16),$DB$1,""))))))))))))))))</f>
        <v>2023 Nationals</v>
      </c>
      <c r="R16" s="8">
        <f>IF(MAX(IF(AM16&gt;=$AW$35,AN16,0),IF(AP16&gt;=$AW$35,AQ16,0),IF(AT16&gt;=$AW$35,AU16,0),IF(BN16&gt;=$BX$35,BO16,0),IF(BQ16&gt;=$BX$35,BR16,0),IF(BU16&gt;=$BX$35,BV16,0),IF(CO16&gt;=$CY$35,CP16,0),IF(CR16&gt;=$CY$35,CS16,0),IF(CV16&gt;=$CY$35,CW16,0),IF(DV16&gt;=$EI$35,DW16,0),IF(DY16&gt;=$EI$35,DZ16,0),IF(EC16&gt;=$EI$35,ED16,0),IF(EF16&gt;=$EI$35,EG16,0),IF(FD16&gt;=$FQ$35,FE16,0),IF(FG16&gt;=$FQ$35,FH16,0),IF(FK16&gt;=$FQ$35,FL16,0),IF(FN16&gt;=$FQ$35,FO16,0),IF(GL16&gt;=$GY$35,GM16,0),IF(GO16&gt;=$GY$35,GP16,0),IF(GS16&gt;=$GY$35,GT16,0),IF(GV16&gt;=$GY$35,GW16,0),IF(HT16&gt;=$IG$35,HU16,0),IF(HW16&gt;=$IG$35,HX16,0),IF(IA16&gt;=$IG$35,IB16,0),IF(ID16&gt;=$IG$35,IE16,0),IF(JB16&gt;=$JO$35,JC16,0),IF(JE16&gt;=$JO$35,JF16,0),IF(JI16&gt;=$JO$35,JJ16,0),IF(JL16&gt;=$JO$35,JM16,0),IF(KJ16&gt;=$KW$35,KK16,0),IF(KM16&gt;=$KW$35,KN16,0),IF(KQ16&gt;=$KW$35,KR16,0),IF(KT16&gt;=$KW$35,KU16,0),IF(LR16&gt;=$ME$35,LS16,0),IF(LU16&gt;=$ME$35,LV16,0),IF(LY16&gt;=$ME$35,LZ16,0),IF(MB16&gt;=$ME$35,MC16,0),IF(MZ16&gt;=$NM$35,NA16,0),IF(NC16&gt;=$NM$35,ND16,0),IF(NG16&gt;=$NM$35,NH16,0),IF(NJ16&gt;=$NM$35,NK16,0),IF(OH16&gt;=$OU$35,OI16,0),IF(OK16&gt;=$OU$35,OL16,0),IF(OO16&gt;=$OU$35,OP16,0),IF(OR16&gt;=$OU$35,OS16,0),IF(PP16&gt;=$QC$35,PQ16,0),IF(PS16&gt;=$QC$35,PT16,0),IF(PW16&gt;=$QC$35,PX16,0),IF(PZ16&gt;=$QC$35,QA16,0),IF(QX16&gt;=$RK$35,QY16,0),IF(RA16&gt;=$RK$35,RB16,0),IF(RE16&gt;=$RK$35,RF16,0),IF(RH16&gt;=$RK$35,RI16,0),IF(SF16&gt;=$SS$35,SG16,0),IF(SI16&gt;=$SS$35,SJ16,0),IF(SM16&gt;=$SS$35,SN16,0),IF(SP16&gt;=$SS$35,SQ16,0))&gt;0,MAX(IF(AM16&gt;=$AW$35,AN16,0),IF(AP16&gt;=$AW$35,AQ16,0),IF(AT16&gt;=$AW$35,AU16,0),IF(BN16&gt;=$BX$35,BO16,0),IF(BQ16&gt;=$BX$35,BR16,0),IF(BU16&gt;=$BX$35,BV16,0),IF(CO16&gt;=$CY$35,CP16,0),IF(CR16&gt;=$CY$35,CS16,0),IF(CV16&gt;=$CY$35,CW16,0),IF(DV16&gt;=$EI$35,DW16,0),IF(DY16&gt;=$EI$35,DZ16,0),IF(EC16&gt;=$EI$35,ED16,0),IF(EF16&gt;=$EI$35,EG16,0),IF(FD16&gt;=$FQ$35,FE16,0),IF(FG16&gt;=$FQ$35,FH16,0),IF(FK16&gt;=$FQ$35,FL16,0),IF(FN16&gt;=$FQ$35,FO16,0),IF(GL16&gt;=$GY$35,GM16,0),IF(GO16&gt;=$GY$35,GP16,0),IF(GS16&gt;=$GY$35,GT16,0),IF(GV16&gt;=$GY$35,GW16,0),IF(HT16&gt;=$IG$35,HU16,0),IF(HW16&gt;=$IG$35,HX16,0),IF(IA16&gt;=$IG$35,IB16,0),IF(ID16&gt;=$IG$35,IE16,0),IF(JB16&gt;=$JO$35,JC16,0),IF(JE16&gt;=$JO$35,JF16,0),IF(JI16&gt;=$JO$35,JJ16,0),IF(JL16&gt;=$JO$35,JM16,0),IF(KJ16&gt;=$KW$35,KK16,0),IF(KM16&gt;=$KW$35,KN16,0),IF(KQ16&gt;=$KW$35,KR16,0),IF(KT16&gt;=$KW$35,KU16,0),IF(LR16&gt;=$ME$35,LS16,0),IF(LU16&gt;=$ME$35,LV16,0),IF(LY16&gt;=$ME$35,LZ16,0),IF(MB16&gt;=$ME$35,MC16,0),IF(MZ16&gt;=$NM$35,NA16,0),IF(NC16&gt;=$NM$35,ND16,0),IF(NG16&gt;=$NM$35,NH16,0),IF(NJ16&gt;=$NM$35,NK16,0),IF(OH16&gt;=$OU$35,OI16,0),IF(OK16&gt;=$OU$35,OL16,0),IF(OO16&gt;=$OU$35,OP16,0),IF(OR16&gt;=$OU$35,OS16,0),IF(PP16&gt;=$QC$35,PQ16,0),IF(PS16&gt;=$QC$35,PT16,0),IF(PW16&gt;=$QC$35,PX16,0),IF(PZ16&gt;=$QC$35,QA16,0),IF(QX16&gt;=$RK$35,QY16,0),IF(RA16&gt;=$RK$35,RB16,0),IF(RE16&gt;=$RK$35,RF16,0),IF(RH16&gt;=$RK$35,RI16,0),IF(SF16&gt;=$SS$35,SG16,0),IF(SI16&gt;=$SS$35,SJ16,0),IF(SM16&gt;=$SS$35,SN16,0),IF(SP16&gt;=$SS$35,SQ16,0)),0)</f>
        <v>0</v>
      </c>
      <c r="S16" s="8" t="str">
        <f>IF(R16=0,"",IF(OR(R16=CP16,R16=CS16,R16=CW16),$BY$1,IF(OR(R16=BO16,R16=BR16,R16=BV16),$AX$1,IF(OR(R16=AN16,R16=AQ16,R16=AU16),$W$1,IF(OR(R16=SG16,R16=SJ16,R16=SN16,R16=SQ16),$RL$1,IF(OR(R16=QY16,R16=RB16,R16=RF16,R16=RI16),$QD$1,IF(OR(R16=PQ16,R16=PT16,R16=PX16,R16=QA16),$OV$1,IF(OR(R16=OI16,R16=OL16,R16=OP16,R16=OS16),$NN$1,IF(OR(R16=NA16,R16=ND16,R16=NH16,R16=NK16),$MF$1,IF(OR(R16=LS16,R16=LV16,R16=LZ16,R16=MC16),$KX$1,IF(OR(R16=KK16,R16=KN16,R16=KR16,R16=KU16),$JP$1,IF(OR(R16=JC16,R16=JF16,R16=JJ16,R16=JM16),$IH$1,IF(OR(R16=HU16,R16=HX16,R16=IB16,R16=IE16),$GZ$1,IF(OR(R16=GM16,R16=GP16,R16=GT16,R16=GW16),$FR$1,IF(OR(R16=FE16,R16=FH16,R16=FL16,R16=FO16),$EJ$1,IF(OR(R16=DW16,R16=DZ16,R16=ED16,R16=EG16),$DB$1,""))))))))))))))))</f>
        <v/>
      </c>
      <c r="T16" s="8" t="str">
        <f>IF(MAX(CZ16,DA16)&gt;0,MAX(CZ16,DA16),"")</f>
        <v/>
      </c>
      <c r="U16" s="11" t="str">
        <f>IF(T16="","",IF(T16=CZ16,"("&amp;CZ$2&amp;")",IF(T16=DA16,"("&amp;DA$2&amp;")")))</f>
        <v/>
      </c>
      <c r="V16" s="8" t="str">
        <f>IF(T16="","",IF(T16=CZ16,IF(T16+IF(N16="",0,N16)=SK16,$RL$1,IF(T16+IF(N16="",0,N16)=RC16,$QD$1,IF(T16+IF(N16="",0,N16)=PU16,$OV$1,IF(T16+IF(N16="",0,N16)=OM16,$NN$1,IF(T16+IF(N16="",0,N16)=NE16,$MF$1,IF(T16+IF(N16="",0,N16)=LW16,$KX$1,IF(T16+IF(N16="",0,N16)=KO16,$JP$1,IF(T16+IF(N16="",0,N16)=JG16,$IH$1,IF(T16+IF(N16="",0,N16)=HY16,$GZ$1,IF(T16+IF(N16="",0,N16)=GQ16,$FR$1,IF(T16+IF(N16="",0,N16)=FI16,$EJ$1,IF(T16+IF(N16="",0,N16)=EA16,$DB$1,IF(T16+IF(N16="",0,N16)=SH16,$RL$1,IF(T16+IF(N16="",0,N16)=QZ16,$QD$1,IF(T16+IF(N16="",0,N16)=PR16,$OV$1,IF(T16+IF(N16="",0,N16)=OJ16,$NN$1,IF(T16+IF(N16="",0,N16)=NB16,$MF$1,IF(T16+IF(N16="",0,N16)=LT16,$KX$1,IF(T16+IF(N16="",0,N16)=KL16,$JP$1,IF(T16+IF(N16="",0,N16)=JD16,$IH$1,IF(T16+IF(N16="",0,N16)=HV16,$GZ$1,IF(T16+IF(N16="",0,N16)=GN16,$FR$1,IF(T16+IF(N16="",0,N16)=FF16,$EJ$1,IF(T16+IF(N16="",0,N16)=DX16,$DB$1,IF(T16+IF(L16="",0,L16)=SK16,$RL$1,IF(T16+IF(L16="",0,L16)=RC16,$QD$1,IF(T16+IF(L16="",0,L16)=PU16,$OV$1,IF(T16+IF(L16="",0,L16)=OM16,$NN$1,IF(T16+IF(L16="",0,L16)=NE16,$MF$1,IF(T16+IF(L16="",0,L16)=LW16,$KX$1,IF(T16+IF(L16="",0,L16)=KO16,$JP$1,IF(T16+IF(L16="",0,L16)=JG16,$IH$1,IF(T16+IF(L16="",0,L16)=HY16,$GZ$1,IF(T16+IF(L16="",0,L16)=GQ16,$FR$1,IF(T16+IF(L16="",0,L16)=FI16,$EJ$1,IF(T16+IF(L16="",0,L16)=EA16,$DB$1,IF(T16+IF(L16="",0,L16)=SH16,$RL$1,IF(T16+IF(L16="",0,L16)=QZ16,$QD$1,IF(T16+IF(L16="",0,L16)=PR16,$OV$1,IF(T16+IF(L16="",0,L16)=OJ16,$NN$1,IF(T16+IF(L16="",0,L16)=NB16,$MF$1,IF(T16+IF(L16="",0,L16)=LT16,$KX$1,IF(T16+IF(L16="",0,L16)=KL16,$JP$1,IF(T16+IF(L16="",0,L16)=JD16,$IH$1,IF(T16+IF(L16="",0,L16)=HV16,$GZ$1,IF(T16+IF(L16="",0,L16)=GN16,$FR$1,IF(T16+IF(L16="",0,L16)=FF16,$EJ$1,IF(T16+IF(L16="",0,L16)=DX16,$DB$1)))))))))))))))))))))))))))))))))))))))))))))))),IF(T16=DA16,IF(T16+IF(N16="",0,N16)=SR16,$RL$1,IF(T16+IF(N16="",0,N16)=RJ16,$QD$1,IF(T16+IF(N16="",0,N16)=QB16,$OV$1,IF(T16+IF(N16="",0,N16)=OT16,$NN$1,IF(T16+IF(N16="",0,N16)=NL16,$MF$1,IF(T16+IF(N16="",0,N16)=MD16,$KX$1,IF(T16+IF(N16="",0,N16)=KV16,$JP$1,IF(T16+IF(N16="",0,N16)=JN16,$IH$1,IF(T16+IF(N16="",0,N16)=IF16,$GZ$1,IF(T16+IF(N16="",0,N16)=GX16,$FR$1,IF(T16+IF(N16="",0,N16)=FP16,$EJ$1,IF(T16+IF(N16="",0,N16)=EH16,$DB$1,IF(T16+IF(N16="",0,N16)=SO16,$RL$1,IF(T16+IF(N16="",0,N16)=RG16,$QD$1,IF(T16+IF(N16="",0,N16)=PY16,$OV$1,IF(T16+IF(N16="",0,N16)=OQ16,$NN$1,IF(T16+IF(N16="",0,N16)=NI16,$MF$1,IF(T16+IF(N16="",0,N16)=MA16,$KX$1,IF(T16+IF(N16="",0,N16)=KS16,$JP$1,IF(T16+IF(N16="",0,N16)=JK16,$IH$1,IF(T16+IF(N16="",0,N16)=IC16,$GZ$1,IF(T16+IF(N16="",0,N16)=GU16,$FR$1,IF(T16+IF(N16="",0,N16)=FM16,$EJ$1,IF(T16+IF(N16="",0,N16)=EE16,$DB$1)))))))))))))))))))))))))))</f>
        <v/>
      </c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7"/>
      <c r="AM16" s="38" t="str">
        <f>IF(Y16&gt;0,Y16,"")</f>
        <v/>
      </c>
      <c r="AN16" s="38" t="str">
        <f>IF(Z16&gt;0,Z16,"")</f>
        <v/>
      </c>
      <c r="AO16" s="40" t="str">
        <f>IF(SUM(W16:Z16)-AA16&gt;0,SUM(W16:Z16)-AA16,"")</f>
        <v/>
      </c>
      <c r="AP16" s="40" t="str">
        <f>IF(AD16&gt;0,AD16,"")</f>
        <v/>
      </c>
      <c r="AQ16" s="40" t="str">
        <f>IF(AE16&gt;0,AE16,"")</f>
        <v/>
      </c>
      <c r="AR16" s="40" t="str">
        <f>IF(SUM(AB16:AE16)-AF16&gt;0,SUM(AB16:AE16)-AF16,"")</f>
        <v/>
      </c>
      <c r="AS16" s="40" t="str">
        <f>IF(AO16="","",MAX(AO16,AR16))</f>
        <v/>
      </c>
      <c r="AT16" s="40" t="str">
        <f>IF(AI16&gt;0,AI16,"")</f>
        <v/>
      </c>
      <c r="AU16" s="40" t="str">
        <f>IF(AJ16&gt;0,AJ16,"")</f>
        <v/>
      </c>
      <c r="AV16" s="40" t="str">
        <f>IF(SUM(AG16:AJ16)-AK16&gt;0,SUM(AG16:AJ16)-AK16,"")</f>
        <v/>
      </c>
      <c r="AW16" s="40" t="str">
        <f>IF(SUM(AS16,AV16)&gt;0,SUM(AS16,AV16),"")</f>
        <v/>
      </c>
      <c r="AX16" s="26">
        <v>14.4</v>
      </c>
      <c r="AY16" s="26">
        <v>9.6</v>
      </c>
      <c r="AZ16" s="26">
        <v>11.4</v>
      </c>
      <c r="BA16" s="26">
        <v>13.91</v>
      </c>
      <c r="BB16" s="26">
        <v>0</v>
      </c>
      <c r="BC16" s="26">
        <v>12.7</v>
      </c>
      <c r="BD16" s="26">
        <v>8.3000000000000007</v>
      </c>
      <c r="BE16" s="26">
        <v>8.9</v>
      </c>
      <c r="BF16" s="26">
        <v>12.54</v>
      </c>
      <c r="BG16" s="26">
        <v>0</v>
      </c>
      <c r="BH16" s="26">
        <v>12.2</v>
      </c>
      <c r="BI16" s="26">
        <v>9.6</v>
      </c>
      <c r="BJ16" s="26">
        <v>11.4</v>
      </c>
      <c r="BK16" s="26">
        <v>14.5</v>
      </c>
      <c r="BL16" s="26">
        <v>0</v>
      </c>
      <c r="BM16" s="28"/>
      <c r="BN16" s="39">
        <f>IF(AZ16&gt;0,AZ16,"")</f>
        <v>11.4</v>
      </c>
      <c r="BO16" s="39">
        <f>IF(BA16&gt;0,BA16,"")</f>
        <v>13.91</v>
      </c>
      <c r="BP16" s="11">
        <f>IF(SUM(AX16:BA16)-BB16&gt;0,SUM(AX16:BA16)-BB16,"")</f>
        <v>49.31</v>
      </c>
      <c r="BQ16" s="11">
        <f>IF(BE16&gt;0,BE16,"")</f>
        <v>8.9</v>
      </c>
      <c r="BR16" s="11">
        <f>IF(BF16&gt;0,BF16,"")</f>
        <v>12.54</v>
      </c>
      <c r="BS16" s="11">
        <f>IF(SUM(BC16:BF16)-BG16&gt;0,SUM(BC16:BF16)-BG16,"")</f>
        <v>42.44</v>
      </c>
      <c r="BT16" s="11">
        <f>IF(BP16="","",MAX(BP16,BS16))</f>
        <v>49.31</v>
      </c>
      <c r="BU16" s="11">
        <f>IF(BJ16&gt;0,BJ16,"")</f>
        <v>11.4</v>
      </c>
      <c r="BV16" s="11">
        <f>IF(BK16&gt;0,BK16,"")</f>
        <v>14.5</v>
      </c>
      <c r="BW16" s="11">
        <f>IF(SUM(BH16:BK16)-BL16&gt;0,SUM(BH16:BK16)-BL16,"")</f>
        <v>47.699999999999996</v>
      </c>
      <c r="BX16" s="11">
        <f>IF(SUM(BT16,BW16)&gt;0,SUM(BT16,BW16),"")</f>
        <v>97.009999999999991</v>
      </c>
      <c r="BY16" s="22">
        <v>13.2</v>
      </c>
      <c r="BZ16" s="22">
        <v>8.1999999999999993</v>
      </c>
      <c r="CA16" s="22">
        <v>10.6</v>
      </c>
      <c r="CB16" s="22">
        <v>13.16</v>
      </c>
      <c r="CC16" s="22">
        <v>0</v>
      </c>
      <c r="CD16" s="22">
        <v>14.8</v>
      </c>
      <c r="CE16" s="22">
        <v>9</v>
      </c>
      <c r="CF16" s="22">
        <v>11.8</v>
      </c>
      <c r="CG16" s="22">
        <v>14.43</v>
      </c>
      <c r="CH16" s="22">
        <v>0</v>
      </c>
      <c r="CI16" s="22">
        <v>13.8</v>
      </c>
      <c r="CJ16" s="22">
        <v>9.1</v>
      </c>
      <c r="CK16" s="22">
        <v>11.8</v>
      </c>
      <c r="CL16" s="22">
        <v>14.24</v>
      </c>
      <c r="CM16" s="22">
        <v>0</v>
      </c>
      <c r="CN16" s="27"/>
      <c r="CO16" s="38">
        <f>IF(CA16&gt;0,CA16,"")</f>
        <v>10.6</v>
      </c>
      <c r="CP16" s="38">
        <f>IF(CB16&gt;0,CB16,"")</f>
        <v>13.16</v>
      </c>
      <c r="CQ16" s="40">
        <f>IF(SUM(BY16:CB16)-CC16&gt;0,SUM(BY16:CB16)-CC16,"")</f>
        <v>45.16</v>
      </c>
      <c r="CR16" s="40">
        <f>IF(CF16&gt;0,CF16,"")</f>
        <v>11.8</v>
      </c>
      <c r="CS16" s="40">
        <f>IF(CG16&gt;0,CG16,"")</f>
        <v>14.43</v>
      </c>
      <c r="CT16" s="40">
        <f>IF(SUM(CD16:CG16)-CH16&gt;0,SUM(CD16:CG16)-CH16,"")</f>
        <v>50.03</v>
      </c>
      <c r="CU16" s="40">
        <f>IF(CQ16="","",MAX(CQ16,CT16))</f>
        <v>50.03</v>
      </c>
      <c r="CV16" s="40">
        <f>IF(CK16&gt;0,CK16,"")</f>
        <v>11.8</v>
      </c>
      <c r="CW16" s="40">
        <f>IF(CL16&gt;0,CL16,"")</f>
        <v>14.24</v>
      </c>
      <c r="CX16" s="40">
        <f>IF(SUM(CI16:CL16)-CM16&gt;0,SUM(CI16:CL16)-CM16,"")</f>
        <v>48.940000000000005</v>
      </c>
      <c r="CY16" s="40">
        <f>IF(SUM(CU16,CX16)&gt;0,SUM(CU16,CX16),"")</f>
        <v>98.97</v>
      </c>
      <c r="CZ16" s="50" t="str">
        <f>IF(MAX(DX16,EA16,FF16,FI16,GN16,GQ16,HV16,HY16,JD16,JG16,KL16,KO16,LT16,LW16,NB16,NE16,OJ16,OM16,PR16,PU16,QZ16,RC16,SH16,SK16)-MIN(IF(L16="",0,L16),IF(N16="",0,N16))&gt;0.001,MAX(DX16,EA16,FF16,FI16,GN16,GQ16,HV16,HY16,JD16,JG16,KL16,KO16,LT16,LW16,NB16,NE16,OJ16,OM16,PR16,PU16,QZ16,RC16,SH16,SK16)-MIN(IF(L16="",0,L16),IF(N16="",0,N16)),"")</f>
        <v/>
      </c>
      <c r="DA16" s="50" t="str">
        <f>IF(MAX(EE16,EH16,FM16,FP16,GU16,GX16,IC16,IF16,JK16,JN16,KS16,KV16,MA16,MD16,NI16,NL16,OQ16,OT16,PY16,QB16,RG16,RJ16,SO16,SR16)-IF(N16="",0,N16)&gt;0.001,MAX(EE16,EH16,FM16,FP16,GU16,GX16,IC16,IF16,JK16,JN16,KS16,KV16,MA16,MD16,NI16,NL16,OQ16,OT16,PY16,QB16,RG16,RJ16,SO16,SR16)-IF(N16="",0,N16),"")</f>
        <v/>
      </c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40" t="str">
        <f>IF(DD16&gt;0,DD16,"")</f>
        <v/>
      </c>
      <c r="DW16" s="40" t="str">
        <f>IF(DE16&gt;0,DE16,"")</f>
        <v/>
      </c>
      <c r="DX16" s="40" t="str">
        <f>IF(SUM(DB16:DE16)-DF16&gt;0,SUM(DB16:DE16)-DF16,"")</f>
        <v/>
      </c>
      <c r="DY16" s="40" t="str">
        <f>IF(DI16&gt;0,DI16,"")</f>
        <v/>
      </c>
      <c r="DZ16" s="40" t="str">
        <f>IF(DJ16&gt;0,DJ16,"")</f>
        <v/>
      </c>
      <c r="EA16" s="40" t="str">
        <f>IF(SUM(DG16:DJ16)-DK16&gt;0,SUM(DG16:DJ16)-DK16,"")</f>
        <v/>
      </c>
      <c r="EB16" s="40" t="str">
        <f>IF(MAX(DX16,EA16)&gt;0,MAX(DX16,EA16),"")</f>
        <v/>
      </c>
      <c r="EC16" s="40" t="str">
        <f>IF(DN16&gt;0,DN16,"")</f>
        <v/>
      </c>
      <c r="ED16" s="40" t="str">
        <f>IF(DO16&gt;0,DO16,"")</f>
        <v/>
      </c>
      <c r="EE16" s="40" t="str">
        <f>IF(SUM(DL16:DO16)-DP16&gt;0,SUM(DL16:DO16)-DP16,"")</f>
        <v/>
      </c>
      <c r="EF16" s="40" t="str">
        <f>IF(DS16&gt;0,DS16,"")</f>
        <v/>
      </c>
      <c r="EG16" s="40" t="str">
        <f>IF(DT16&gt;0,DT16,"")</f>
        <v/>
      </c>
      <c r="EH16" s="40" t="str">
        <f>IF(SUM(DQ16:DT16)-DU16&gt;0,SUM(DQ16:DT16)-DU16,"")</f>
        <v/>
      </c>
      <c r="EI16" s="40" t="str">
        <f>IF(SUM(EB16,EH16)&gt;0,SUM(EB16,EH16),"")</f>
        <v/>
      </c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1" t="str">
        <f>IF(EL16&gt;0,EL16,"")</f>
        <v/>
      </c>
      <c r="FE16" s="11" t="str">
        <f>IF(EM16&gt;0,EM16,"")</f>
        <v/>
      </c>
      <c r="FF16" s="11" t="str">
        <f>IF(SUM(EJ16:EM16)-EN16&gt;0,SUM(EJ16:EM16)-EN16,"")</f>
        <v/>
      </c>
      <c r="FG16" s="11" t="str">
        <f>IF(EQ16&gt;0,EQ16,"")</f>
        <v/>
      </c>
      <c r="FH16" s="11" t="str">
        <f>IF(ER16&gt;0,ER16,"")</f>
        <v/>
      </c>
      <c r="FI16" s="11" t="str">
        <f>IF(SUM(EO16:ER16)-ES16&gt;0,SUM(EO16:ER16)-ES16,"")</f>
        <v/>
      </c>
      <c r="FJ16" s="11" t="str">
        <f>IF(MAX(FF16,FI16)&gt;0,MAX(FF16,FI16),"")</f>
        <v/>
      </c>
      <c r="FK16" s="11" t="str">
        <f>IF(EV16&gt;0,EV16,"")</f>
        <v/>
      </c>
      <c r="FL16" s="11" t="str">
        <f>IF(EW16&gt;0,EW16,"")</f>
        <v/>
      </c>
      <c r="FM16" s="11" t="str">
        <f>IF(SUM(ET16:EW16)-EX16&gt;0,SUM(ET16:EW16)-EX16,"")</f>
        <v/>
      </c>
      <c r="FN16" s="11" t="str">
        <f>IF(FA16&gt;0,FA16,"")</f>
        <v/>
      </c>
      <c r="FO16" s="11" t="str">
        <f>IF(FB16&gt;0,FB16,"")</f>
        <v/>
      </c>
      <c r="FP16" s="11" t="str">
        <f>IF(SUM(EY16:FB16)-FC16&gt;0,SUM(EY16:FB16)-FC16,"")</f>
        <v/>
      </c>
      <c r="FQ16" s="11" t="str">
        <f>IF(SUM(FJ16,FP16)&gt;0,SUM(FJ16,FP16),"")</f>
        <v/>
      </c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40" t="str">
        <f>IF(FT16&gt;0,FT16,"")</f>
        <v/>
      </c>
      <c r="GM16" s="40" t="str">
        <f>IF(FU16&gt;0,FU16,"")</f>
        <v/>
      </c>
      <c r="GN16" s="40" t="str">
        <f>IF(SUM(FR16:FU16)-FV16&gt;0,SUM(FR16:FU16)-FV16,"")</f>
        <v/>
      </c>
      <c r="GO16" s="40" t="str">
        <f>IF(FY16&gt;0,FY16,"")</f>
        <v/>
      </c>
      <c r="GP16" s="40" t="str">
        <f>IF(FZ16&gt;0,FZ16,"")</f>
        <v/>
      </c>
      <c r="GQ16" s="40" t="str">
        <f>IF(SUM(FW16:FZ16)-GA16&gt;0,SUM(FW16:FZ16)-GA16,"")</f>
        <v/>
      </c>
      <c r="GR16" s="40" t="str">
        <f>IF(MAX(GN16,GQ16)&gt;0,MAX(GN16,GQ16),"")</f>
        <v/>
      </c>
      <c r="GS16" s="40" t="str">
        <f>IF(GD16&gt;0,GD16,"")</f>
        <v/>
      </c>
      <c r="GT16" s="40" t="str">
        <f>IF(GE16&gt;0,GE16,"")</f>
        <v/>
      </c>
      <c r="GU16" s="40" t="str">
        <f>IF(SUM(GB16:GE16)-GF16&gt;0,SUM(GB16:GE16)-GF16,"")</f>
        <v/>
      </c>
      <c r="GV16" s="40" t="str">
        <f>IF(GI16&gt;0,GI16,"")</f>
        <v/>
      </c>
      <c r="GW16" s="40" t="str">
        <f>IF(GJ16&gt;0,GJ16,"")</f>
        <v/>
      </c>
      <c r="GX16" s="40" t="str">
        <f>IF(SUM(GG16:GJ16)-GK16&gt;0,SUM(GG16:GJ16)-GK16,"")</f>
        <v/>
      </c>
      <c r="GY16" s="40" t="str">
        <f>IF(SUM(GR16,GX16)&gt;0,SUM(GR16,GX16),"")</f>
        <v/>
      </c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1" t="str">
        <f>IF(HB16&gt;0,HB16,"")</f>
        <v/>
      </c>
      <c r="HU16" s="11" t="str">
        <f>IF(HC16&gt;0,HC16,"")</f>
        <v/>
      </c>
      <c r="HV16" s="11" t="str">
        <f>IF(SUM(GZ16:HC16)-HD16&gt;0,SUM(GZ16:HC16)-HD16,"")</f>
        <v/>
      </c>
      <c r="HW16" s="11" t="str">
        <f>IF(HG16&gt;0,HG16,"")</f>
        <v/>
      </c>
      <c r="HX16" s="11" t="str">
        <f>IF(HH16&gt;0,HH16,"")</f>
        <v/>
      </c>
      <c r="HY16" s="11" t="str">
        <f>IF(SUM(HE16:HH16)-HI16&gt;0,SUM(HE16:HH16)-HI16,"")</f>
        <v/>
      </c>
      <c r="HZ16" s="11" t="str">
        <f>IF(MAX(HV16,HY16)&gt;0,MAX(HV16,HY16),"")</f>
        <v/>
      </c>
      <c r="IA16" s="11" t="str">
        <f>IF(HL16&gt;0,HL16,"")</f>
        <v/>
      </c>
      <c r="IB16" s="11" t="str">
        <f>IF(HM16&gt;0,HM16,"")</f>
        <v/>
      </c>
      <c r="IC16" s="11" t="str">
        <f>IF(SUM(HJ16:HM16)-HN16&gt;0,SUM(HJ16:HM16)-HN16,"")</f>
        <v/>
      </c>
      <c r="ID16" s="11" t="str">
        <f>IF(HQ16&gt;0,HQ16,"")</f>
        <v/>
      </c>
      <c r="IE16" s="11" t="str">
        <f>IF(HR16&gt;0,HR16,"")</f>
        <v/>
      </c>
      <c r="IF16" s="11" t="str">
        <f>IF(SUM(HO16:HR16)-HS16&gt;0,SUM(HO16:HR16)-HS16,"")</f>
        <v/>
      </c>
      <c r="IG16" s="11" t="str">
        <f>IF(SUM(HZ16,IF16)&gt;0,SUM(HZ16,IF16),"")</f>
        <v/>
      </c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40" t="str">
        <f>IF(IJ16&gt;0,IJ16,"")</f>
        <v/>
      </c>
      <c r="JC16" s="40" t="str">
        <f>IF(IK16&gt;0,IK16,"")</f>
        <v/>
      </c>
      <c r="JD16" s="40" t="str">
        <f>IF(SUM(IH16:IK16)-IL16&gt;0,SUM(IH16:IK16)-IL16,"")</f>
        <v/>
      </c>
      <c r="JE16" s="40" t="str">
        <f>IF(IO16&gt;0,IO16,"")</f>
        <v/>
      </c>
      <c r="JF16" s="40" t="str">
        <f>IF(IP16&gt;0,IP16,"")</f>
        <v/>
      </c>
      <c r="JG16" s="40" t="str">
        <f>IF(SUM(IM16:IP16)-IQ16&gt;0,SUM(IM16:IP16)-IQ16,"")</f>
        <v/>
      </c>
      <c r="JH16" s="40" t="str">
        <f>IF(MAX(JD16,JG16)&gt;0,MAX(JD16,JG16),"")</f>
        <v/>
      </c>
      <c r="JI16" s="40" t="str">
        <f>IF(IT16&gt;0,IT16,"")</f>
        <v/>
      </c>
      <c r="JJ16" s="40" t="str">
        <f>IF(IU16&gt;0,IU16,"")</f>
        <v/>
      </c>
      <c r="JK16" s="40" t="str">
        <f>IF(SUM(IR16:IU16)-IV16&gt;0,SUM(IR16:IU16)-IV16,"")</f>
        <v/>
      </c>
      <c r="JL16" s="40" t="str">
        <f>IF(IY16&gt;0,IY16,"")</f>
        <v/>
      </c>
      <c r="JM16" s="40" t="str">
        <f>IF(IZ16&gt;0,IZ16,"")</f>
        <v/>
      </c>
      <c r="JN16" s="40" t="str">
        <f>IF(SUM(IW16:IZ16)-JA16&gt;0,SUM(IW16:IZ16)-JA16,"")</f>
        <v/>
      </c>
      <c r="JO16" s="40" t="str">
        <f>IF(SUM(JH16,JN16)&gt;0,SUM(JH16,JN16),"")</f>
        <v/>
      </c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1" t="str">
        <f>IF(JR16&gt;0,JR16,"")</f>
        <v/>
      </c>
      <c r="KK16" s="11" t="str">
        <f>IF(JS16&gt;0,JS16,"")</f>
        <v/>
      </c>
      <c r="KL16" s="11" t="str">
        <f>IF(SUM(JP16:JS16)-JT16&gt;0,SUM(JP16:JS16)-JT16,"")</f>
        <v/>
      </c>
      <c r="KM16" s="11" t="str">
        <f>IF(JW16&gt;0,JW16,"")</f>
        <v/>
      </c>
      <c r="KN16" s="11" t="str">
        <f>IF(JX16&gt;0,JX16,"")</f>
        <v/>
      </c>
      <c r="KO16" s="11" t="str">
        <f>IF(SUM(JU16:JX16)-JY16&gt;0,SUM(JU16:JX16)-JY16,"")</f>
        <v/>
      </c>
      <c r="KP16" s="11" t="str">
        <f>IF(MAX(KL16,KO16)&gt;0,MAX(KL16,KO16),"")</f>
        <v/>
      </c>
      <c r="KQ16" s="11" t="str">
        <f>IF(KB16&gt;0,KB16,"")</f>
        <v/>
      </c>
      <c r="KR16" s="11" t="str">
        <f>IF(KC16&gt;0,KC16,"")</f>
        <v/>
      </c>
      <c r="KS16" s="11" t="str">
        <f>IF(SUM(JZ16:KC16)-KD16&gt;0,SUM(JZ16:KC16)-KD16,"")</f>
        <v/>
      </c>
      <c r="KT16" s="11" t="str">
        <f>IF(KG16&gt;0,KG16,"")</f>
        <v/>
      </c>
      <c r="KU16" s="11" t="str">
        <f>IF(KH16&gt;0,KH16,"")</f>
        <v/>
      </c>
      <c r="KV16" s="11" t="str">
        <f>IF(SUM(KE16:KH16)-KI16&gt;0,SUM(KE16:KH16)-KI16,"")</f>
        <v/>
      </c>
      <c r="KW16" s="11" t="str">
        <f>IF(SUM(KP16,KV16)&gt;0,SUM(KP16,KV16),"")</f>
        <v/>
      </c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40" t="str">
        <f>IF(KZ16&gt;0,KZ16,"")</f>
        <v/>
      </c>
      <c r="LS16" s="40" t="str">
        <f>IF(LA16&gt;0,LA16,"")</f>
        <v/>
      </c>
      <c r="LT16" s="40" t="str">
        <f>IF(SUM(KX16:LA16)-LB16&gt;0,SUM(KX16:LA16)-LB16,"")</f>
        <v/>
      </c>
      <c r="LU16" s="40" t="str">
        <f>IF(LE16&gt;0,LE16,"")</f>
        <v/>
      </c>
      <c r="LV16" s="40" t="str">
        <f>IF(LF16&gt;0,LF16,"")</f>
        <v/>
      </c>
      <c r="LW16" s="40" t="str">
        <f>IF(SUM(LC16:LF16)-LG16&gt;0,SUM(LC16:LF16)-LG16,"")</f>
        <v/>
      </c>
      <c r="LX16" s="40" t="str">
        <f>IF(MAX(LT16,LW16)&gt;0,MAX(LT16,LW16),"")</f>
        <v/>
      </c>
      <c r="LY16" s="40" t="str">
        <f>IF(LJ16&gt;0,LJ16,"")</f>
        <v/>
      </c>
      <c r="LZ16" s="40" t="str">
        <f>IF(LK16&gt;0,LK16,"")</f>
        <v/>
      </c>
      <c r="MA16" s="40" t="str">
        <f>IF(SUM(LH16:LK16)-LL16&gt;0,SUM(LH16:LK16)-LL16,"")</f>
        <v/>
      </c>
      <c r="MB16" s="40" t="str">
        <f>IF(LO16&gt;0,LO16,"")</f>
        <v/>
      </c>
      <c r="MC16" s="40" t="str">
        <f>IF(LP16&gt;0,LP16,"")</f>
        <v/>
      </c>
      <c r="MD16" s="40" t="str">
        <f>IF(SUM(LM16:LP16)-LQ16&gt;0,SUM(LM16:LP16)-LQ16,"")</f>
        <v/>
      </c>
      <c r="ME16" s="40" t="str">
        <f>IF(SUM(LX16,MD16)&gt;0,SUM(LX16,MD16),"")</f>
        <v/>
      </c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1" t="str">
        <f>IF(MH16&gt;0,MH16,"")</f>
        <v/>
      </c>
      <c r="NA16" s="11" t="str">
        <f>IF(MI16&gt;0,MI16,"")</f>
        <v/>
      </c>
      <c r="NB16" s="11" t="str">
        <f>IF(SUM(MF16:MI16)-MJ16&gt;0,SUM(MF16:MI16)-MJ16,"")</f>
        <v/>
      </c>
      <c r="NC16" s="11" t="str">
        <f>IF(MM16&gt;0,MM16,"")</f>
        <v/>
      </c>
      <c r="ND16" s="11" t="str">
        <f>IF(MN16&gt;0,MN16,"")</f>
        <v/>
      </c>
      <c r="NE16" s="11" t="str">
        <f>IF(SUM(MK16:MN16)-MO16&gt;0,SUM(MK16:MN16)-MO16,"")</f>
        <v/>
      </c>
      <c r="NF16" s="11" t="str">
        <f>IF(MAX(NB16,NE16)&gt;0,MAX(NB16,NE16),"")</f>
        <v/>
      </c>
      <c r="NG16" s="11" t="str">
        <f>IF(MR16&gt;0,MR16,"")</f>
        <v/>
      </c>
      <c r="NH16" s="11" t="str">
        <f>IF(MS16&gt;0,MS16,"")</f>
        <v/>
      </c>
      <c r="NI16" s="11" t="str">
        <f>IF(SUM(MP16:MS16)-MT16&gt;0,SUM(MP16:MS16)-MT16,"")</f>
        <v/>
      </c>
      <c r="NJ16" s="11" t="str">
        <f>IF(MW16&gt;0,MW16,"")</f>
        <v/>
      </c>
      <c r="NK16" s="11" t="str">
        <f>IF(MX16&gt;0,MX16,"")</f>
        <v/>
      </c>
      <c r="NL16" s="11" t="str">
        <f>IF(SUM(MU16:MX16)-MY16&gt;0,SUM(MU16:MX16)-MY16,"")</f>
        <v/>
      </c>
      <c r="NM16" s="11" t="str">
        <f>IF(SUM(NF16,NL16)&gt;0,SUM(NF16,NL16),"")</f>
        <v/>
      </c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40" t="str">
        <f>IF(NP16&gt;0,NP16,"")</f>
        <v/>
      </c>
      <c r="OI16" s="40" t="str">
        <f>IF(NQ16&gt;0,NQ16,"")</f>
        <v/>
      </c>
      <c r="OJ16" s="40" t="str">
        <f>IF(SUM(NN16:NQ16)-NR16&gt;0,SUM(NN16:NQ16)-NR16,"")</f>
        <v/>
      </c>
      <c r="OK16" s="40" t="str">
        <f>IF(NU16&gt;0,NU16,"")</f>
        <v/>
      </c>
      <c r="OL16" s="40" t="str">
        <f>IF(NV16&gt;0,NV16,"")</f>
        <v/>
      </c>
      <c r="OM16" s="40" t="str">
        <f>IF(SUM(NS16:NV16)-NW16&gt;0,SUM(NS16:NV16)-NW16,"")</f>
        <v/>
      </c>
      <c r="ON16" s="40" t="str">
        <f>IF(MAX(OJ16,OM16)&gt;0,MAX(OJ16,OM16),"")</f>
        <v/>
      </c>
      <c r="OO16" s="40" t="str">
        <f>IF(NZ16&gt;0,NZ16,"")</f>
        <v/>
      </c>
      <c r="OP16" s="40" t="str">
        <f>IF(OA16&gt;0,OA16,"")</f>
        <v/>
      </c>
      <c r="OQ16" s="40" t="str">
        <f>IF(SUM(NX16:OA16)-OB16&gt;0,SUM(NX16:OA16)-OB16,"")</f>
        <v/>
      </c>
      <c r="OR16" s="40" t="str">
        <f>IF(OE16&gt;0,OE16,"")</f>
        <v/>
      </c>
      <c r="OS16" s="40" t="str">
        <f>IF(OF16&gt;0,OF16,"")</f>
        <v/>
      </c>
      <c r="OT16" s="40" t="str">
        <f>IF(SUM(OC16:OF16)-OG16&gt;0,SUM(OC16:OF16)-OG16,"")</f>
        <v/>
      </c>
      <c r="OU16" s="40" t="str">
        <f>IF(SUM(ON16,OT16)&gt;0,SUM(ON16,OT16),"")</f>
        <v/>
      </c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1" t="str">
        <f>IF(OX16&gt;0,OX16,"")</f>
        <v/>
      </c>
      <c r="PQ16" s="11" t="str">
        <f>IF(OY16&gt;0,OY16,"")</f>
        <v/>
      </c>
      <c r="PR16" s="11" t="str">
        <f>IF(SUM(OV16:OY16)-OZ16&gt;0,SUM(OV16:OY16)-OZ16,"")</f>
        <v/>
      </c>
      <c r="PS16" s="11" t="str">
        <f>IF(PC16&gt;0,PC16,"")</f>
        <v/>
      </c>
      <c r="PT16" s="11" t="str">
        <f>IF(PD16&gt;0,PD16,"")</f>
        <v/>
      </c>
      <c r="PU16" s="11" t="str">
        <f>IF(SUM(PA16:PD16)-PE16&gt;0,SUM(PA16:PD16)-PE16,"")</f>
        <v/>
      </c>
      <c r="PV16" s="11" t="str">
        <f>IF(MAX(PR16,PU16)&gt;0,MAX(PR16,PU16),"")</f>
        <v/>
      </c>
      <c r="PW16" s="11" t="str">
        <f>IF(PH16&gt;0,PH16,"")</f>
        <v/>
      </c>
      <c r="PX16" s="11" t="str">
        <f>IF(PI16&gt;0,PI16,"")</f>
        <v/>
      </c>
      <c r="PY16" s="11" t="str">
        <f>IF(SUM(PF16:PI16)-PJ16&gt;0,SUM(PF16:PI16)-PJ16,"")</f>
        <v/>
      </c>
      <c r="PZ16" s="11" t="str">
        <f>IF(PM16&gt;0,PM16,"")</f>
        <v/>
      </c>
      <c r="QA16" s="11" t="str">
        <f>IF(PN16&gt;0,PN16,"")</f>
        <v/>
      </c>
      <c r="QB16" s="11" t="str">
        <f>IF(SUM(PK16:PN16)-PO16&gt;0,SUM(PK16:PN16)-PO16,"")</f>
        <v/>
      </c>
      <c r="QC16" s="11" t="str">
        <f>IF(SUM(PV16,QB16)&gt;0,SUM(PV16,QB16),"")</f>
        <v/>
      </c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40" t="str">
        <f>IF(QF16&gt;0,QF16,"")</f>
        <v/>
      </c>
      <c r="QY16" s="40" t="str">
        <f>IF(QG16&gt;0,QG16,"")</f>
        <v/>
      </c>
      <c r="QZ16" s="40" t="str">
        <f>IF(SUM(QD16:QG16)-QH16&gt;0,SUM(QD16:QG16)-QH16,"")</f>
        <v/>
      </c>
      <c r="RA16" s="40" t="str">
        <f>IF(QK16&gt;0,QK16,"")</f>
        <v/>
      </c>
      <c r="RB16" s="40" t="str">
        <f>IF(QL16&gt;0,QL16,"")</f>
        <v/>
      </c>
      <c r="RC16" s="40" t="str">
        <f>IF(SUM(QI16:QL16)-QM16&gt;0,SUM(QI16:QL16)-QM16,"")</f>
        <v/>
      </c>
      <c r="RD16" s="40" t="str">
        <f>IF(MAX(QZ16,RC16)&gt;0,MAX(QZ16,RC16),"")</f>
        <v/>
      </c>
      <c r="RE16" s="40" t="str">
        <f>IF(QP16&gt;0,QP16,"")</f>
        <v/>
      </c>
      <c r="RF16" s="40" t="str">
        <f>IF(QQ16&gt;0,QQ16,"")</f>
        <v/>
      </c>
      <c r="RG16" s="40" t="str">
        <f>IF(SUM(QN16:QQ16)-QR16&gt;0,SUM(QN16:QQ16)-QR16,"")</f>
        <v/>
      </c>
      <c r="RH16" s="40" t="str">
        <f>IF(QU16&gt;0,QU16,"")</f>
        <v/>
      </c>
      <c r="RI16" s="40" t="str">
        <f>IF(QV16&gt;0,QV16,"")</f>
        <v/>
      </c>
      <c r="RJ16" s="40" t="str">
        <f>IF(SUM(QS16:QV16)-QW16&gt;0,SUM(QS16:QV16)-QW16,"")</f>
        <v/>
      </c>
      <c r="RK16" s="40" t="str">
        <f>IF(SUM(RD16,RJ16)&gt;0,SUM(RD16,RJ16),"")</f>
        <v/>
      </c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1" t="str">
        <f>IF(RN16&gt;0,RN16,"")</f>
        <v/>
      </c>
      <c r="SG16" s="11" t="str">
        <f>IF(RO16&gt;0,RO16,"")</f>
        <v/>
      </c>
      <c r="SH16" s="11" t="str">
        <f>IF(SUM(RL16:RO16)-RP16&gt;0,SUM(RL16:RO16)-RP16,"")</f>
        <v/>
      </c>
      <c r="SI16" s="11" t="str">
        <f>IF(RS16&gt;0,RS16,"")</f>
        <v/>
      </c>
      <c r="SJ16" s="11" t="str">
        <f>IF(RT16&gt;0,RT16,"")</f>
        <v/>
      </c>
      <c r="SK16" s="11" t="str">
        <f>IF(SUM(RQ16:RT16)-RU16&gt;0,SUM(RQ16:RT16)-RU16,"")</f>
        <v/>
      </c>
      <c r="SL16" s="11" t="str">
        <f>IF(MAX(SH16,SK16)&gt;0,MAX(SH16,SK16),"")</f>
        <v/>
      </c>
      <c r="SM16" s="11" t="str">
        <f>IF(RX16&gt;0,RX16,"")</f>
        <v/>
      </c>
      <c r="SN16" s="11" t="str">
        <f>IF(RY16&gt;0,RY16,"")</f>
        <v/>
      </c>
      <c r="SO16" s="11" t="str">
        <f>IF(SUM(RV16:RY16)-RZ16&gt;0,SUM(RV16:RY16)-RZ16,"")</f>
        <v/>
      </c>
      <c r="SP16" s="11" t="str">
        <f>IF(SC16&gt;0,SC16,"")</f>
        <v/>
      </c>
      <c r="SQ16" s="11" t="str">
        <f>IF(SD16&gt;0,SD16,"")</f>
        <v/>
      </c>
      <c r="SR16" s="11" t="str">
        <f>IF(SUM(SA16:SD16)-SE16&gt;0,SUM(SA16:SD16)-SE16,"")</f>
        <v/>
      </c>
      <c r="SS16" s="11" t="str">
        <f>IF(SUM(SL16,SR16)&gt;0,SUM(SL16,SR16),"")</f>
        <v/>
      </c>
      <c r="ST16" s="22">
        <f>IF($CN16="P",BY16,(BY16+AX16)/2)</f>
        <v>13.8</v>
      </c>
      <c r="SU16" s="22">
        <f>IF($CN16="P",BZ16,(BZ16+AY16)/2)</f>
        <v>8.8999999999999986</v>
      </c>
      <c r="SV16" s="22">
        <f>IF($CN16="P",CA16,(CA16+AZ16)/2)</f>
        <v>11</v>
      </c>
      <c r="SW16" s="22">
        <f>IF($CN16="P",CB16,(CB16+BA16)/2)</f>
        <v>13.535</v>
      </c>
      <c r="SX16" s="22">
        <f>IF($CN16="P",CC16,(CC16+BB16)/2)</f>
        <v>0</v>
      </c>
      <c r="SY16" s="22">
        <f>IF($CN16="P",CD16,(CD16+BC16)/2)</f>
        <v>13.75</v>
      </c>
      <c r="SZ16" s="22">
        <f>IF($CN16="P",CE16,(CE16+BD16)/2)</f>
        <v>8.65</v>
      </c>
      <c r="TA16" s="22">
        <f>IF($CN16="P",CF16,(CF16+BE16)/2)</f>
        <v>10.350000000000001</v>
      </c>
      <c r="TB16" s="22">
        <f>IF($CN16="P",CG16,(CG16+BF16)/2)</f>
        <v>13.484999999999999</v>
      </c>
      <c r="TC16" s="22">
        <f>IF($CN16="P",CH16,(CH16+BG16)/2)</f>
        <v>0</v>
      </c>
      <c r="TD16" s="22">
        <f>IF($CN16="P",CI16,(CI16+BH16)/2)</f>
        <v>13</v>
      </c>
      <c r="TE16" s="22">
        <f>IF($CN16="P",CJ16,(CJ16+BI16)/2)</f>
        <v>9.35</v>
      </c>
      <c r="TF16" s="22">
        <f>IF($CN16="P",CK16,(CK16+BJ16)/2)</f>
        <v>11.600000000000001</v>
      </c>
      <c r="TG16" s="22">
        <f>IF($CN16="P",CL16,(CL16+BK16)/2)</f>
        <v>14.370000000000001</v>
      </c>
      <c r="TH16" s="22">
        <f>IF($CN16="P",CM16,(CM16+BL16)/2)</f>
        <v>0</v>
      </c>
      <c r="TI16" s="27" t="s">
        <v>46</v>
      </c>
      <c r="TJ16" s="40">
        <f>IF(SV16&gt;0,SV16,"")</f>
        <v>11</v>
      </c>
      <c r="TK16" s="40">
        <f>IF(SW16&gt;0,SW16,"")</f>
        <v>13.535</v>
      </c>
      <c r="TL16" s="40">
        <f>IF(SUM(ST16:SW16)-SX16&gt;0,SUM(ST16:SW16)-SX16,"")</f>
        <v>47.234999999999999</v>
      </c>
      <c r="TM16" s="40">
        <f>IF(TA16&gt;0,TA16,"")</f>
        <v>10.350000000000001</v>
      </c>
      <c r="TN16" s="40">
        <f>IF(TB16&gt;0,TB16,"")</f>
        <v>13.484999999999999</v>
      </c>
      <c r="TO16" s="40">
        <f>IF(SUM(SY16:TB16)-TC16&gt;0,SUM(SY16:TB16)-TC16,"")</f>
        <v>46.234999999999999</v>
      </c>
      <c r="TP16" s="40">
        <f>IF(MAX(TL16,TO16)&gt;0,MAX(TL16,TO16),"")</f>
        <v>47.234999999999999</v>
      </c>
      <c r="TQ16" s="40">
        <f>IF(TF16&gt;0,TF16,"")</f>
        <v>11.600000000000001</v>
      </c>
      <c r="TR16" s="40">
        <f>IF(TG16&gt;0,TG16,"")</f>
        <v>14.370000000000001</v>
      </c>
      <c r="TS16" s="40">
        <f>IF(SUM(TD16:TG16)-TH16&gt;0,SUM(TD16:TG16)-TH16,"")</f>
        <v>48.320000000000007</v>
      </c>
      <c r="TT16" s="40">
        <f>IF(SUM(TP16,TS16)&gt;0,SUM(TP16,TS16),"")</f>
        <v>95.555000000000007</v>
      </c>
    </row>
    <row r="17" spans="1:540" x14ac:dyDescent="0.2">
      <c r="A17" s="4" t="str" cm="1">
        <f t="array" ref="A17">IF(AND(H17&lt;&gt;"",H17&lt;&gt;"No DD"),SUMPRODUCT((H$4:H$33&lt;&gt;"")*(H$4:H$33&lt;&gt;"No DD")*(E$4:E$33&gt;E17))+1,IF(H17="No DD",SUMPRODUCT((H$4:H$33="No DD")*(E$4:E$33&gt;E17))+1+SUMPRODUCT((H$4:H$33&lt;&gt;"")*(H$4:H$33&lt;&gt;"No DD")),""))</f>
        <v/>
      </c>
      <c r="B17" s="5" t="s">
        <v>132</v>
      </c>
      <c r="C17" s="4" t="s">
        <v>3</v>
      </c>
      <c r="D17" s="4">
        <v>2004</v>
      </c>
      <c r="E17" s="9">
        <f>SUM(J17:T17)+SUM(J17:R17)*0.0000001+SUM(J17)*0.0000000000001</f>
        <v>159.3800159380049</v>
      </c>
      <c r="F17" s="3" t="str">
        <f>IF(OR(AND(AM17&gt;=AW$35,AM17&lt;&gt;"",AO17&gt;=AW$39,AO17&lt;&gt;"",AL17=""),AND(AP17&gt;=AW$35,AP17&lt;&gt;"",AR17&gt;=AW$39,AR17&lt;&gt;"",AL17=""),AND(AT17&gt;=AW$35,AT17&lt;&gt;"",AV17&gt;=AW$39,AV17&lt;&gt;"",AL17=""),AND(BN17&gt;=BX$35,BN17&lt;&gt;"",BP17&gt;=BX$39,BP17&lt;&gt;"",BM17=""),AND(BQ17&gt;=BX$35,BQ17&lt;&gt;"",BS17&gt;=BX$39,BS17&lt;&gt;"",BM17=""),AND(BU17&gt;=BX$35,BU17&lt;&gt;"",BW17&gt;=BX$39,BW17&lt;&gt;"",BM17=""),AND(CO17&gt;=CY$35,CO17&lt;&gt;"",CQ17&gt;=CY$39,CQ17&lt;&gt;"",CN17=""),AND(CR17&gt;=CY$35,CR17&lt;&gt;"",CT17&gt;=CY$39,CT17&lt;&gt;"",CN17=""),AND(CV17&gt;=CY$35,CV17&lt;&gt;"",CX17&gt;=CY$39,CX17&lt;&gt;"",CN17=""),AND(DV17&gt;=EI$35,DV17&lt;&gt;"",DX17&gt;=EI$39,DX17&lt;&gt;""),AND(DY17&gt;=EI$35,DY17&lt;&gt;"",EA17&gt;=EI$39,EA17&lt;&gt;""),AND(EC17&gt;=EI$35,EC17&lt;&gt;"",EE17&gt;=EI$39,EE17&lt;&gt;""),AND(EF17&gt;=EI$35,EF17&lt;&gt;"",EH17&gt;=EI$39,EH17&lt;&gt;""),AND(FD17&gt;=FQ$35,FD17&lt;&gt;"",FF17&gt;=FQ$39,FF17&lt;&gt;""),AND(FG17&gt;=FQ$35,FG17&lt;&gt;"",FI17&gt;=FQ$39,FI17&lt;&gt;""),AND(FK17&gt;=FQ$35,FK17&lt;&gt;"",FM17&gt;=FQ$39,FM17&lt;&gt;""),AND(FN17&gt;=FQ$35,FN17&lt;&gt;"",FP17&gt;=FQ$39,FP17&lt;&gt;""),AND(GL17&gt;=GY$35,GL17&lt;&gt;"",GN17&gt;=GY$39,GN17&lt;&gt;""),AND(GO17&gt;=GY$35,GO17&lt;&gt;"",GQ17&gt;=GY$39,GQ17&lt;&gt;""),AND(GS17&gt;=GY$35,GS17&lt;&gt;"",GU17&gt;=GY$39,GU17&lt;&gt;""),AND(GV17&gt;=GY$35,GV17&lt;&gt;"",GX17&gt;=GY$39,GX17&lt;&gt;""),AND(HT17&gt;=IG$35,HT17&lt;&gt;"",HV17&gt;=IG$39,HV17&lt;&gt;""),AND(HW17&gt;=IG$35,HW17&lt;&gt;"",HY17&gt;=IG$39,HY17&lt;&gt;""),AND(IA17&gt;=IG$35,IA17&lt;&gt;"",IC17&gt;=IG$39,IC17&lt;&gt;""),AND(ID17&gt;=IG$35,ID17&lt;&gt;"",IF17&gt;=IG$39,IF17&lt;&gt;""),AND(JB17&gt;=JO$35,JB17&lt;&gt;"",JD17&gt;=JO$39,JD17&lt;&gt;""),AND(JE17&gt;=JO$35,JE17&lt;&gt;"",JG17&gt;=JO$39,JG17&lt;&gt;""),AND(JI17&gt;=JO$35,JI17&lt;&gt;"",JK17&gt;=JO$39,JK17&lt;&gt;""),AND(JL17&gt;=JO$35,JL17&lt;&gt;"",JN17&gt;=JO$39,JN17&lt;&gt;""),AND(KJ17&gt;=KW$35,KJ17&lt;&gt;"",KL17&gt;=KW$39,KL17&lt;&gt;""),AND(KM17&gt;=KW$35,KM17&lt;&gt;"",KO17&gt;=KW$39,KO17&lt;&gt;""),AND(KQ17&gt;=KW$35,KQ17&lt;&gt;"",KS17&gt;=KW$39,KS17&lt;&gt;""),AND(KT17&gt;=KW$35,KT17&lt;&gt;"",KV17&gt;=KW$39,KV17&lt;&gt;""),AND(LR17&gt;=ME$35,LR17&lt;&gt;"",LT17&gt;=ME$39,LT17&lt;&gt;""),AND(LU17&gt;=ME$35,LU17&lt;&gt;"",LW17&gt;=ME$39,LW17&lt;&gt;""),AND(LY17&gt;=ME$35,LY17&lt;&gt;"",MA17&gt;=ME$39,MA17&lt;&gt;""),AND(MB17&gt;=ME$35,MB17&lt;&gt;"",MD17&gt;=ME$39,MD17&lt;&gt;""),AND(MZ17&gt;=NM$35,MZ17&lt;&gt;"",NB17&gt;=NM$39,NB17&lt;&gt;""),AND(NC17&gt;=NM$35,NC17&lt;&gt;"",NE17&gt;=NM$39,NE17&lt;&gt;""),AND(NG17&gt;=NM$35,NG17&lt;&gt;"",NI17&gt;=NM$39,NI17&lt;&gt;""),AND(NJ17&gt;=NM$35,NJ17&lt;&gt;"",NL17&gt;=NM$39,NL17&lt;&gt;""),AND(OH17&gt;=OU$35,OH17&lt;&gt;"",OJ17&gt;=OU$39,OJ17&lt;&gt;""),AND(OK17&gt;=OU$35,OK17&lt;&gt;"",OM17&gt;=OU$39,OM17&lt;&gt;""),AND(OO17&gt;=OU$35,OO17&lt;&gt;"",OQ17&gt;=OU$39,OQ17&lt;&gt;""),AND(OR17&gt;=OU$35,OR17&lt;&gt;"",OT17&gt;=OU$39,OT17&lt;&gt;""),AND(PP17&gt;=QC$35,PP17&lt;&gt;"",PR17&gt;=QC$39,PR17&lt;&gt;""),AND(PS17&gt;=QC$35,PS17&lt;&gt;"",PU17&gt;=QC$39,PU17&lt;&gt;""),AND(PW17&gt;=QC$35,PW17&lt;&gt;"",PY17&gt;=QC$39,PY17&lt;&gt;""),AND(PZ17&gt;=QC$35,PZ17&lt;&gt;"",QB17&gt;=QC$39,QB17&lt;&gt;""),AND(QX17&gt;=RK$35,QX17&lt;&gt;"",QZ17&gt;=RK$39,QZ17&lt;&gt;""),AND(RA17&gt;=RK$35,RA17&lt;&gt;"",RC17&gt;=RK$39,RC17&lt;&gt;""),AND(RE17&gt;=RK$35,RE17&lt;&gt;"",RG17&gt;=RK$39,RG17&lt;&gt;""),AND(RH17&gt;=RK$35,RH17&lt;&gt;"",RJ17&gt;=RK$39,RJ17&lt;&gt;""),AND(SF17&gt;=SS$35,SF17&lt;&gt;"",SH17&gt;=SS$39,SH17&lt;&gt;""),AND(SI17&gt;=SS$35,SI17&lt;&gt;"",SK17&gt;=SS$39,SK17&lt;&gt;""),AND(SM17&gt;=SS$35,SM17&lt;&gt;"",SO17&gt;=SS$39,SO17&lt;&gt;""),AND(SP17&gt;=SS$35,SP17&lt;&gt;"",SR17&gt;=SS$39,SR17&lt;&gt;"")),"P","")</f>
        <v/>
      </c>
      <c r="G17" s="3" t="str">
        <f>IF(OR(AND(AO17&gt;=AW$39,AO17&lt;&gt;"",AL17=""),AND(AR17&gt;=AW$39,AR17&lt;&gt;"",AL17=""),AND(AV17&gt;=AW$39,AV17&lt;&gt;"",AL17=""),AND(BP17&gt;=BX$39,BP17&lt;&gt;"",BM17=""),AND(BS17&gt;=BX$39,BS17&lt;&gt;"",BM17=""),AND(BW17&gt;=BX$39,BW17&lt;&gt;"",BM17=""),AND(CQ17&gt;=CY$39,CQ17&lt;&gt;"",CN17=""),AND(CT17&gt;=CY$39,CT17&lt;&gt;"",CN17=""),AND(CX17&gt;=CY$39,CX17&lt;&gt;"",CN17=""),AND(DX17&gt;=EI$39,DX17&lt;&gt;""),AND(EA17&gt;=EI$39,EA17&lt;&gt;""),AND(EE17&gt;=EI$39,EE17&lt;&gt;""),AND(EH17&gt;=EI$39,EH17&lt;&gt;""),AND(FF17&gt;=FQ$39,FF17&lt;&gt;""),AND(FI17&gt;=FQ$39,FI17&lt;&gt;""),AND(FM17&gt;=FQ$39,FM17&lt;&gt;""),AND(FP17&gt;=FQ$39,FP17&lt;&gt;""),AND(GN17&gt;=GY$39,GN17&lt;&gt;""),AND(GQ17&gt;=GY$39,GQ17&lt;&gt;""),AND(GU17&gt;=GY$39,GU17&lt;&gt;""),AND(GX17&gt;=GY$39,GX17&lt;&gt;""),AND(HV17&gt;=IG$39,HV17&lt;&gt;""),AND(HY17&gt;=IG$39,HY17&lt;&gt;""),AND(IC17&gt;=IG$39,IC17&lt;&gt;""),AND(IF17&gt;=IG$39,IF17&lt;&gt;""),AND(JD17&gt;=JO$39,JD17&lt;&gt;""),AND(JG17&gt;=JO$39,JG17&lt;&gt;""),AND(JK17&gt;=JO$39,JK17&lt;&gt;""),AND(JN17&gt;=JO$39,JN17&lt;&gt;""),AND(KL17&gt;=KW$39,KL17&lt;&gt;""),AND(KO17&gt;=KW$39,KO17&lt;&gt;""),AND(KS17&gt;=KW$39,KS17&lt;&gt;""),AND(KV17&gt;=KW$39,KV17&lt;&gt;""),AND(LT17&gt;=ME$39,LT17&lt;&gt;""),AND(LW17&gt;=ME$39,LW17&lt;&gt;""),AND(MA17&gt;=ME$39,MA17&lt;&gt;""),AND(MD17&gt;=ME$39,MD17&lt;&gt;""),AND(NB17&gt;=NM$39,NB17&lt;&gt;""),AND(NE17&gt;=NM$39,NE17&lt;&gt;""),AND(NI17&gt;=NM$39,NI17&lt;&gt;""),AND(NL17&gt;=NM$39,NL17&lt;&gt;""),AND(OJ17&gt;=OU$39,OJ17&lt;&gt;""),AND(OM17&gt;=OU$39,OM17&lt;&gt;""),AND(OQ17&gt;=OU$39,OQ17&lt;&gt;""),AND(OT17&gt;=OU$39,OT17&lt;&gt;""),AND(PR17&gt;=QC$39,PR17&lt;&gt;""),AND(PU17&gt;=QC$39,PU17&lt;&gt;""),AND(PY17&gt;=QC$39,PY17&lt;&gt;""),AND(QB17&gt;=QC$39,QB17&lt;&gt;""),AND(QZ17&gt;=RK$39,QZ17&lt;&gt;""),AND(RC17&gt;=RK$39,RC17&lt;&gt;""),AND(RG17&gt;=RK$39,RG17&lt;&gt;""),AND(RJ17&gt;=RK$39,RJ17&lt;&gt;""),AND(SH17&gt;=SS$39,SH17&lt;&gt;""),AND(SK17&gt;=SS$39,SK17&lt;&gt;""),AND(SO17&gt;=SS$39,SO17&lt;&gt;""),AND(SR17&gt;=SS$39,SR17&lt;&gt;"")),"P","")</f>
        <v/>
      </c>
      <c r="H17" s="36" t="str">
        <f>IF(AND(G17="P",F17=""),"No DD",IF(OR(AND(AM17&gt;=AW$38,AM17&lt;&gt;"",AO17&gt;=AW$42,AO17&lt;&gt;"",AL17=""),AND(AP17&gt;=AW$38,AP17&lt;&gt;"",AR17&gt;=AW$42,AR17&lt;&gt;"",AL17=""),AND(AT17&gt;=AW$38,AT17&lt;&gt;"",AV17&gt;=AW$42,AV17&lt;&gt;"",AL17=""),AND(BN17&gt;=BX$38,BN17&lt;&gt;"",BP17&gt;=BX$42,BP17&lt;&gt;"",BM17=""),AND(BQ17&gt;=BX$38,BQ17&lt;&gt;"",BS17&gt;=BX$42,BS17&lt;&gt;"",BM17=""),AND(BU17&gt;=BX$38,BU17&lt;&gt;"",BW17&gt;=BX$42,BW17&lt;&gt;"",BM17=""),AND(CO17&gt;=CY$38,CO17&lt;&gt;"",CQ17&gt;=CY$42,CQ17&lt;&gt;"",CN17=""),AND(CR17&gt;=CY$38,CR17&lt;&gt;"",CT17&gt;=CY$42,CT17&lt;&gt;"",CN17=""),AND(CV17&gt;=CY$38,CV17&lt;&gt;"",CX17&gt;=CY$42,CX17&lt;&gt;"",CN17=""),AND(DV17&gt;=EI$38,DV17&lt;&gt;"",DX17&gt;=EI$42,DX17&lt;&gt;""),AND(DY17&gt;=EI$38,DY17&lt;&gt;"",EA17&gt;=EI$42,EA17&lt;&gt;""),AND(EC17&gt;=EI$38,EC17&lt;&gt;"",EE17&gt;=EI$42,EE17&lt;&gt;""),AND(EF17&gt;=EI$38,EF17&lt;&gt;"",EH17&gt;=EI$42,EH17&lt;&gt;""),AND(FD17&gt;=FQ$38,FD17&lt;&gt;"",FF17&gt;=FQ$42,FF17&lt;&gt;""),AND(FG17&gt;=FQ$38,FG17&lt;&gt;"",FI17&gt;=FQ$42,FI17&lt;&gt;""),AND(FK17&gt;=FQ$38,FK17&lt;&gt;"",FM17&gt;=FQ$42,FM17&lt;&gt;""),AND(FN17&gt;=FQ$38,FN17&lt;&gt;"",FP17&gt;=FQ$42,FP17&lt;&gt;""),AND(GL17&gt;=GY$38,GL17&lt;&gt;"",GN17&gt;=GY$42,GN17&lt;&gt;""),AND(GO17&gt;=GY$38,GO17&lt;&gt;"",GQ17&gt;=GY$42,GQ17&lt;&gt;""),AND(GS17&gt;=GY$38,GS17&lt;&gt;"",GU17&gt;=GY$42,GU17&lt;&gt;""),AND(GV17&gt;=GY$38,GV17&lt;&gt;"",GX17&gt;=GY$42,GX17&lt;&gt;""),AND(HT17&gt;=IG$38,HT17&lt;&gt;"",HV17&gt;=IG$42,HV17&lt;&gt;""),AND(HW17&gt;=IG$38,HW17&lt;&gt;"",HY17&gt;=IG$42,HY17&lt;&gt;""),AND(IA17&gt;=IG$38,IA17&lt;&gt;"",IC17&gt;=IG$42,IC17&lt;&gt;""),AND(ID17&gt;=IG$38,ID17&lt;&gt;"",IF17&gt;=IG$42,IF17&lt;&gt;""),AND(JB17&gt;=JO$38,JB17&lt;&gt;"",JD17&gt;=JO$42,JD17&lt;&gt;""),AND(JE17&gt;=JO$38,JE17&lt;&gt;"",JG17&gt;=JO$42,JG17&lt;&gt;""),AND(JI17&gt;=JO$38,JI17&lt;&gt;"",JK17&gt;=JO$42,JK17&lt;&gt;""),AND(JL17&gt;=JO$38,JL17&lt;&gt;"",JN17&gt;=JO$42,JN17&lt;&gt;""),AND(KJ17&gt;=KW$38,KJ17&lt;&gt;"",KL17&gt;=KW$42,KL17&lt;&gt;""),AND(KM17&gt;=KW$38,KM17&lt;&gt;"",KO17&gt;=KW$42,KO17&lt;&gt;""),AND(KQ17&gt;=KW$38,KQ17&lt;&gt;"",KS17&gt;=KW$42,KS17&lt;&gt;""),AND(KT17&gt;=KW$38,KT17&lt;&gt;"",KV17&gt;=KW$42,KV17&lt;&gt;""),AND(LR17&gt;=ME$38,LR17&lt;&gt;"",LT17&gt;=ME$42,LT17&lt;&gt;""),AND(LU17&gt;=ME$38,LU17&lt;&gt;"",LW17&gt;=ME$42,LW17&lt;&gt;""),AND(LY17&gt;=ME$38,LY17&lt;&gt;"",MA17&gt;=ME$42,MA17&lt;&gt;""),AND(MB17&gt;=ME$38,MB17&lt;&gt;"",MD17&gt;=ME$42,MD17&lt;&gt;""),AND(MZ17&gt;=NM$38,MZ17&lt;&gt;"",NB17&gt;=NM$42,NB17&lt;&gt;""),AND(NC17&gt;=NM$38,NC17&lt;&gt;"",NE17&gt;=NM$42,NE17&lt;&gt;""),AND(NG17&gt;=NM$38,NG17&lt;&gt;"",NI17&gt;=NM$42,NI17&lt;&gt;""),AND(NJ17&gt;=NM$38,NJ17&lt;&gt;"",NL17&gt;=NM$42,NL17&lt;&gt;""),AND(OH17&gt;=OU$38,OH17&lt;&gt;"",OJ17&gt;=OU$42,OJ17&lt;&gt;""),AND(OK17&gt;=OU$38,OK17&lt;&gt;"",OM17&gt;=OU$42,OM17&lt;&gt;""),AND(OO17&gt;=OU$38,OO17&lt;&gt;"",OQ17&gt;=OU$42,OQ17&lt;&gt;""),AND(OR17&gt;=OU$38,OR17&lt;&gt;"",OT17&gt;=OU$42,OT17&lt;&gt;""),AND(PP17&gt;=QC$38,PP17&lt;&gt;"",PR17&gt;=QC$42,PR17&lt;&gt;""),AND(PS17&gt;=QC$38,PS17&lt;&gt;"",PU17&gt;=QC$42,PU17&lt;&gt;""),AND(PW17&gt;=QC$38,PW17&lt;&gt;"",PY17&gt;=QC$42,PY17&lt;&gt;""),AND(PZ17&gt;=QC$38,PZ17&lt;&gt;"",QB17&gt;=QC$42,QB17&lt;&gt;""),AND(QX17&gt;=RK$38,QX17&lt;&gt;"",QZ17&gt;=RK$42,QZ17&lt;&gt;""),AND(RA17&gt;=RK$38,RA17&lt;&gt;"",RC17&gt;=RK$42,RC17&lt;&gt;""),AND(RE17&gt;=RK$38,RE17&lt;&gt;"",RG17&gt;=RK$42,RG17&lt;&gt;""),AND(RH17&gt;=RK$38,RH17&lt;&gt;"",RJ17&gt;=RK$42,RJ17&lt;&gt;""),AND(SF17&gt;=SS$38,SF17&lt;&gt;"",SH17&gt;=SS$42,SH17&lt;&gt;""),AND(SI17&gt;=SS$38,SI17&lt;&gt;"",SK17&gt;=SS$42,SK17&lt;&gt;""),AND(SM17&gt;=SS$38,SM17&lt;&gt;"",SO17&gt;=SS$42,SO17&lt;&gt;""),AND(SP17&gt;=SS$38,SP17&lt;&gt;"",SR17&gt;=SS$42,SR17&lt;&gt;"")),"Merit",IF(OR(AND(AM17&gt;=AW$37,AM17&lt;&gt;"",AO17&gt;=AW$41,AO17&lt;&gt;"",AL17=""),AND(AP17&gt;=AW$37,AP17&lt;&gt;"",AR17&gt;=AW$41,AR17&lt;&gt;"",AL17=""),AND(AT17&gt;=AW$37,AT17&lt;&gt;"",AV17&gt;=AW$41,AV17&lt;&gt;"",AL17=""),AND(BN17&gt;=BX$37,BN17&lt;&gt;"",BP17&gt;=BX$41,BP17&lt;&gt;"",BM17=""),AND(BQ17&gt;=BX$37,BQ17&lt;&gt;"",BS17&gt;=BX$41,BS17&lt;&gt;"",BM17=""),AND(BU17&gt;=BX$37,BU17&lt;&gt;"",BW17&gt;=BX$41,BW17&lt;&gt;"",BM17=""),AND(CO17&gt;=CY$37,CO17&lt;&gt;"",CQ17&gt;=CY$41,CQ17&lt;&gt;"",CN17=""),AND(CR17&gt;=CY$37,CR17&lt;&gt;"",CT17&gt;=CY$41,CT17&lt;&gt;"",CN17=""),AND(CV17&gt;=CY$37,CV17&lt;&gt;"",CX17&gt;=CY$41,CX17&lt;&gt;"",CN17=""),AND(DV17&gt;=EI$37,DV17&lt;&gt;"",DX17&gt;=EI$41,DX17&lt;&gt;""),AND(DY17&gt;=EI$37,DY17&lt;&gt;"",EA17&gt;=EI$41,EA17&lt;&gt;""),AND(EC17&gt;=EI$37,EC17&lt;&gt;"",EE17&gt;=EI$41,EE17&lt;&gt;""),AND(EF17&gt;=EI$37,EF17&lt;&gt;"",EH17&gt;=EI$41,EH17&lt;&gt;""),AND(FD17&gt;=FQ$37,FD17&lt;&gt;"",FF17&gt;=FQ$41,FF17&lt;&gt;""),AND(FG17&gt;=FQ$37,FG17&lt;&gt;"",FI17&gt;=FQ$41,FI17&lt;&gt;""),AND(FK17&gt;=FQ$37,FK17&lt;&gt;"",FM17&gt;=FQ$41,FM17&lt;&gt;""),AND(FN17&gt;=FQ$37,FN17&lt;&gt;"",FP17&gt;=FQ$41,FP17&lt;&gt;""),AND(GL17&gt;=GY$37,GL17&lt;&gt;"",GN17&gt;=GY$41,GN17&lt;&gt;""),AND(GO17&gt;=GY$37,GO17&lt;&gt;"",GQ17&gt;=GY$41,GQ17&lt;&gt;""),AND(GS17&gt;=GY$37,GS17&lt;&gt;"",GU17&gt;=GY$41,GU17&lt;&gt;""),AND(GV17&gt;=GY$37,GV17&lt;&gt;"",GX17&gt;=GY$41,GX17&lt;&gt;""),AND(HT17&gt;=IG$37,HT17&lt;&gt;"",HV17&gt;=IG$41,HV17&lt;&gt;""),AND(HW17&gt;=IG$37,HW17&lt;&gt;"",HY17&gt;=IG$41,HY17&lt;&gt;""),AND(IA17&gt;=IG$37,IA17&lt;&gt;"",IC17&gt;=IG$41,IC17&lt;&gt;""),AND(ID17&gt;=IG$37,ID17&lt;&gt;"",IF17&gt;=IG$41,IF17&lt;&gt;""),AND(JB17&gt;=JO$37,JB17&lt;&gt;"",JD17&gt;=JO$41,JD17&lt;&gt;""),AND(JE17&gt;=JO$37,JE17&lt;&gt;"",JG17&gt;=JO$41,JG17&lt;&gt;""),AND(JI17&gt;=JO$37,JI17&lt;&gt;"",JK17&gt;=JO$41,JK17&lt;&gt;""),AND(JL17&gt;=JO$37,JL17&lt;&gt;"",JN17&gt;=JO$41,JN17&lt;&gt;""),AND(KJ17&gt;=KW$37,KJ17&lt;&gt;"",KL17&gt;=KW$41,KL17&lt;&gt;""),AND(KM17&gt;=KW$37,KM17&lt;&gt;"",KO17&gt;=KW$41,KO17&lt;&gt;""),AND(KQ17&gt;=KW$37,KQ17&lt;&gt;"",KS17&gt;=KW$41,KS17&lt;&gt;""),AND(KT17&gt;=KW$37,KT17&lt;&gt;"",KV17&gt;=KW$41,KV17&lt;&gt;""),AND(LR17&gt;=ME$37,LR17&lt;&gt;"",LT17&gt;=ME$41,LT17&lt;&gt;""),AND(LU17&gt;=ME$37,LU17&lt;&gt;"",LW17&gt;=ME$41,LW17&lt;&gt;""),AND(LY17&gt;=ME$37,LY17&lt;&gt;"",MA17&gt;=ME$41,MA17&lt;&gt;""),AND(MB17&gt;=ME$37,MB17&lt;&gt;"",MD17&gt;=ME$41,MD17&lt;&gt;""),AND(MZ17&gt;=NM$37,MZ17&lt;&gt;"",NB17&gt;=NM$41,NB17&lt;&gt;""),AND(NC17&gt;=NM$37,NC17&lt;&gt;"",NE17&gt;=NM$41,NE17&lt;&gt;""),AND(NG17&gt;=NM$37,NG17&lt;&gt;"",NI17&gt;=NM$41,NI17&lt;&gt;""),AND(NJ17&gt;=NM$37,NJ17&lt;&gt;"",NL17&gt;=NM$41,NL17&lt;&gt;""),AND(OH17&gt;=OU$37,OH17&lt;&gt;"",OJ17&gt;=OU$41,OJ17&lt;&gt;""),AND(OK17&gt;=OU$37,OK17&lt;&gt;"",OM17&gt;=OU$41,OM17&lt;&gt;""),AND(OO17&gt;=OU$37,OO17&lt;&gt;"",OQ17&gt;=OU$41,OQ17&lt;&gt;""),AND(OR17&gt;=OU$37,OR17&lt;&gt;"",OT17&gt;=OU$41,OT17&lt;&gt;""),AND(PP17&gt;=QC$37,PP17&lt;&gt;"",PR17&gt;=QC$41,PR17&lt;&gt;""),AND(PS17&gt;=QC$37,PS17&lt;&gt;"",PU17&gt;=QC$41,PU17&lt;&gt;""),AND(PW17&gt;=QC$37,PW17&lt;&gt;"",PY17&gt;=QC$41,PY17&lt;&gt;""),AND(PZ17&gt;=QC$37,PZ17&lt;&gt;"",QB17&gt;=QC$41,QB17&lt;&gt;""),AND(QX17&gt;=RK$37,QX17&lt;&gt;"",QZ17&gt;=RK$41,QZ17&lt;&gt;""),AND(RA17&gt;=RK$37,RA17&lt;&gt;"",RC17&gt;=RK$41,RC17&lt;&gt;""),AND(RE17&gt;=RK$37,RE17&lt;&gt;"",RG17&gt;=RK$41,RG17&lt;&gt;""),AND(RH17&gt;=RK$37,RH17&lt;&gt;"",RJ17&gt;=RK$41,RJ17&lt;&gt;""),AND(SF17&gt;=SS$37,SF17&lt;&gt;"",SH17&gt;=SS$41,SH17&lt;&gt;""),AND(SI17&gt;=SS$37,SI17&lt;&gt;"",SK17&gt;=SS$41,SK17&lt;&gt;""),AND(SM17&gt;=SS$37,SM17&lt;&gt;"",SO17&gt;=SS$41,SO17&lt;&gt;""),AND(SP17&gt;=SS$37,SP17&lt;&gt;"",SR17&gt;=SS$41,SR17&lt;&gt;"")),"Excellence",IF(I17="P","Worlds Team",IF(F17="P","National Team","")))))</f>
        <v/>
      </c>
      <c r="I17" s="3" t="str">
        <f>IF(OR(AND(AM17&gt;=AW$36,AM17&lt;&gt;"",AO17&gt;=AW$40,AO17&lt;&gt;"",AL17=""),AND(AP17&gt;=AW$36,AP17&lt;&gt;"",AR17&gt;=AW$40,AR17&lt;&gt;"",AL17=""),AND(AT17&gt;=AW$36,AT17&lt;&gt;"",AV17&gt;=AW$40,AV17&lt;&gt;"",AL17=""),AND(BN17&gt;=BX$36,BN17&lt;&gt;"",BP17&gt;=BX$40,BP17&lt;&gt;"",BM17=""),AND(BQ17&gt;=BX$36,BQ17&lt;&gt;"",BS17&gt;=BX$40,BS17&lt;&gt;"",BM17=""),AND(BU17&gt;=BX$36,BU17&lt;&gt;"",BW17&gt;=BX$40,BW17&lt;&gt;"",BM17=""),AND(CO17&gt;=CY$36,CO17&lt;&gt;"",CQ17&gt;=CY$40,CQ17&lt;&gt;"",CN17=""),AND(CR17&gt;=CY$36,CR17&lt;&gt;"",CT17&gt;=CY$40,CT17&lt;&gt;"",CN17=""),AND(CV17&gt;=CY$36,CV17&lt;&gt;"",CX17&gt;=CY$40,CX17&lt;&gt;"",CN17=""),AND(DV17&gt;=EI$36,DV17&lt;&gt;"",DX17&gt;=EI$40,DX17&lt;&gt;""),AND(DY17&gt;=EI$36,DY17&lt;&gt;"",EA17&gt;=EI$40,EA17&lt;&gt;""),AND(EC17&gt;=EI$36,EC17&lt;&gt;"",EE17&gt;=EI$40,EE17&lt;&gt;""),AND(EF17&gt;=EI$36,EF17&lt;&gt;"",EH17&gt;=EI$40,EH17&lt;&gt;""),AND(FD17&gt;=FQ$36,FD17&lt;&gt;"",FF17&gt;=FQ$40,FF17&lt;&gt;""),AND(FG17&gt;=FQ$36,FG17&lt;&gt;"",FI17&gt;=FQ$40,FI17&lt;&gt;""),AND(FK17&gt;=FQ$36,FK17&lt;&gt;"",FM17&gt;=FQ$40,FM17&lt;&gt;""),AND(FN17&gt;=FQ$36,FN17&lt;&gt;"",FP17&gt;=FQ$40,FP17&lt;&gt;""),AND(GL17&gt;=GY$36,GL17&lt;&gt;"",GN17&gt;=GY$40,GN17&lt;&gt;""),AND(GO17&gt;=GY$36,GO17&lt;&gt;"",GQ17&gt;=GY$40,GQ17&lt;&gt;""),AND(GS17&gt;=GY$36,GS17&lt;&gt;"",GU17&gt;=GY$40,GU17&lt;&gt;""),AND(GV17&gt;=GY$36,GV17&lt;&gt;"",GX17&gt;=GY$40,GX17&lt;&gt;""),AND(HT17&gt;=IG$36,HT17&lt;&gt;"",HV17&gt;=IG$40,HV17&lt;&gt;""),AND(HW17&gt;=IG$36,HW17&lt;&gt;"",HY17&gt;=IG$40,HY17&lt;&gt;""),AND(IA17&gt;=IG$36,IA17&lt;&gt;"",IC17&gt;=IG$40,IC17&lt;&gt;""),AND(ID17&gt;=IG$36,ID17&lt;&gt;"",IF17&gt;=IG$40,IF17&lt;&gt;""),AND(JB17&gt;=JO$36,JB17&lt;&gt;"",JD17&gt;=JO$40,JD17&lt;&gt;""),AND(JE17&gt;=JO$36,JE17&lt;&gt;"",JG17&gt;=JO$40,JG17&lt;&gt;""),AND(JI17&gt;=JO$36,JI17&lt;&gt;"",JK17&gt;=JO$40,JK17&lt;&gt;""),AND(JL17&gt;=JO$36,JL17&lt;&gt;"",JN17&gt;=JO$40,JN17&lt;&gt;""),AND(KJ17&gt;=KW$36,KJ17&lt;&gt;"",KL17&gt;=KW$40,KL17&lt;&gt;""),AND(KM17&gt;=KW$36,KM17&lt;&gt;"",KO17&gt;=KW$40,KO17&lt;&gt;""),AND(KQ17&gt;=KW$36,KQ17&lt;&gt;"",KS17&gt;=KW$40,KS17&lt;&gt;""),AND(KT17&gt;=KW$36,KT17&lt;&gt;"",KV17&gt;=KW$40,KV17&lt;&gt;""),AND(LR17&gt;=ME$36,LR17&lt;&gt;"",LT17&gt;=ME$40,LT17&lt;&gt;""),AND(LU17&gt;=ME$36,LU17&lt;&gt;"",LW17&gt;=ME$40,LW17&lt;&gt;""),AND(LY17&gt;=ME$36,LY17&lt;&gt;"",MA17&gt;=ME$40,MA17&lt;&gt;""),AND(MB17&gt;=ME$36,MB17&lt;&gt;"",MD17&gt;=ME$40,MD17&lt;&gt;""),AND(MZ17&gt;=NM$36,MZ17&lt;&gt;"",NB17&gt;=NM$40,NB17&lt;&gt;""),AND(NC17&gt;=NM$36,NC17&lt;&gt;"",NE17&gt;=NM$40,NE17&lt;&gt;""),AND(NG17&gt;=NM$36,NG17&lt;&gt;"",NI17&gt;=NM$40,NI17&lt;&gt;""),AND(NJ17&gt;=NM$36,NJ17&lt;&gt;"",NL17&gt;=NM$40,NL17&lt;&gt;""),AND(OH17&gt;=OU$36,OH17&lt;&gt;"",OJ17&gt;=OU$40,OJ17&lt;&gt;""),AND(OK17&gt;=OU$36,OK17&lt;&gt;"",OM17&gt;=OU$40,OM17&lt;&gt;""),AND(OO17&gt;=OU$36,OO17&lt;&gt;"",OQ17&gt;=OU$40,OQ17&lt;&gt;""),AND(OR17&gt;=OU$36,OR17&lt;&gt;"",OT17&gt;=OU$40,OT17&lt;&gt;""),AND(PP17&gt;=QC$36,PP17&lt;&gt;"",PR17&gt;=QC$40,PR17&lt;&gt;""),AND(PS17&gt;=QC$36,PS17&lt;&gt;"",PU17&gt;=QC$40,PU17&lt;&gt;""),AND(PW17&gt;=QC$36,PW17&lt;&gt;"",PY17&gt;=QC$40,PY17&lt;&gt;""),AND(PZ17&gt;=QC$36,PZ17&lt;&gt;"",QB17&gt;=QC$40,QB17&lt;&gt;""),AND(QX17&gt;=RK$36,QX17&lt;&gt;"",QZ17&gt;=RK$40,QZ17&lt;&gt;""),AND(RA17&gt;=RK$36,RA17&lt;&gt;"",RC17&gt;=RK$40,RC17&lt;&gt;""),AND(RE17&gt;=RK$36,RE17&lt;&gt;"",RG17&gt;=RK$40,RG17&lt;&gt;""),AND(RH17&gt;=RK$36,RH17&lt;&gt;"",RJ17&gt;=RK$40,RJ17&lt;&gt;""),AND(SF17&gt;=SS$36,SF17&lt;&gt;"",SH17&gt;=SS$40,SH17&lt;&gt;""),AND(SI17&gt;=SS$36,SI17&lt;&gt;"",SK17&gt;=SS$40,SK17&lt;&gt;""),AND(SM17&gt;=SS$36,SM17&lt;&gt;"",SO17&gt;=SS$40,SO17&lt;&gt;""),AND(SP17&gt;=SS$36,SP17&lt;&gt;"",SR17&gt;=SS$40,SR17&lt;&gt;"")),"P","")</f>
        <v/>
      </c>
      <c r="J17" s="8">
        <f>IF(COUNT(AO17,AR17,BP17,BS17,CQ17,CT17)&gt;0,LARGE((AO17,AR17,BP17,BS17,CQ17,CT17),1),0)</f>
        <v>48.94</v>
      </c>
      <c r="K17" s="8" t="str">
        <f>IF(J17="","",IF(OR(J17=CQ17,J17=CT17),$BY$1,IF(OR(J17=BP17,J17=BS17),$AX$1,IF(OR(J17=AO17,J17=AR17),$W$1,""))))</f>
        <v>2023 Elite Canada</v>
      </c>
      <c r="L17" s="8">
        <f>IF(COUNT(AO17,AR17,BP17,BS17,CQ17,CT17)&gt;1,LARGE((AO17,AR17,BP17,BS17,CQ17,CT17),2),0)</f>
        <v>47.589999999999996</v>
      </c>
      <c r="M17" s="8" t="str">
        <f>IF(L17="","",IF(OR(L17=CQ17,L17=CT17),$BY$1,IF(OR(L17=BP17,L17=BS17),$AX$1,IF(OR(L17=AO17,L17=AR17),$W$1,""))))</f>
        <v>2023 Nationals</v>
      </c>
      <c r="N17" s="8">
        <f>IF(COUNT(AO17,AR17,BP17,BS17,CQ17,CT17)&gt;2,MAX(AV17,BW17,CX17,LARGE((AO17,AR17,BP17,BS17,CQ17,CT17),3)),IF(MAX(AV17,BW17,CX17)&gt;0,MAX(AV17,BW17,CX17),0))</f>
        <v>50.45</v>
      </c>
      <c r="O17" s="8" t="str">
        <f>IF(N17="","",IF(OR(N17=CQ17,N17=CT17,N17=CX17),$BY$1,IF(OR(N17=BP17,N17=BS17,N17=BW17),$AX$1,IF(OR(N17=AO17,N17=AR17,N17=AV17),$W$1,""))))</f>
        <v>2023 Elite Canada</v>
      </c>
      <c r="P17" s="8">
        <f>IF(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&gt;0,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,0)</f>
        <v>12.4</v>
      </c>
      <c r="Q17" s="8" t="str">
        <f>IF(P17=0,"",IF(OR(P17=CO17,P17=CR17,P17=CV17),$BY$1,IF(OR(P17=BN17,P17=BQ17,P17=BU17),$AX$1,IF(OR(P17=AM17,P17=AP17,P17=AT17),$W$1,IF(OR(P17=SF17,P17=SI17,P17=SM17,P17=SP17),$RL$1,IF(OR(P17=QX17,P17=RA17,P17=RE17,P17=RH17),$QD$1,IF(OR(P17=PP17,P17=PS17,P17=PW17,P17=PZ17),$OV$1,IF(OR(P17=OH17,P17=OK17,P17=OO17,P17=OR17),$NN$1,IF(OR(P17=MZ17,P17=NC17,P17=NG17,P17=NJ17),$MF$1,IF(OR(P17=LR17,P17=LU17,P17=LY17,P17=MB17),$KX$1,IF(OR(P17=KJ17,P17=KM17,P17=KQ17,P17=KT17),$JP$1,IF(OR(P17=JB17,P17=JE17,P17=JI17,P17=JL17),$IH$1,IF(OR(P17=HT17,P17=HW17,P17=IA17,P17=ID17),$GZ$1,IF(OR(P17=GL17,P17=GO17,P17=GS17,P17=GV17),$FR$1,IF(OR(P17=FD17,P17=FG17,P17=FK17,P17=FN17),$EJ$1,IF(OR(P17=DV17,P17=DY17,P17=EC17,P17=EF17),$DB$1,""))))))))))))))))</f>
        <v>2023 Elite Canada</v>
      </c>
      <c r="R17" s="8">
        <f>IF(MAX(IF(AM17&gt;=$AW$35,AN17,0),IF(AP17&gt;=$AW$35,AQ17,0),IF(AT17&gt;=$AW$35,AU17,0),IF(BN17&gt;=$BX$35,BO17,0),IF(BQ17&gt;=$BX$35,BR17,0),IF(BU17&gt;=$BX$35,BV17,0),IF(CO17&gt;=$CY$35,CP17,0),IF(CR17&gt;=$CY$35,CS17,0),IF(CV17&gt;=$CY$35,CW17,0),IF(DV17&gt;=$EI$35,DW17,0),IF(DY17&gt;=$EI$35,DZ17,0),IF(EC17&gt;=$EI$35,ED17,0),IF(EF17&gt;=$EI$35,EG17,0),IF(FD17&gt;=$FQ$35,FE17,0),IF(FG17&gt;=$FQ$35,FH17,0),IF(FK17&gt;=$FQ$35,FL17,0),IF(FN17&gt;=$FQ$35,FO17,0),IF(GL17&gt;=$GY$35,GM17,0),IF(GO17&gt;=$GY$35,GP17,0),IF(GS17&gt;=$GY$35,GT17,0),IF(GV17&gt;=$GY$35,GW17,0),IF(HT17&gt;=$IG$35,HU17,0),IF(HW17&gt;=$IG$35,HX17,0),IF(IA17&gt;=$IG$35,IB17,0),IF(ID17&gt;=$IG$35,IE17,0),IF(JB17&gt;=$JO$35,JC17,0),IF(JE17&gt;=$JO$35,JF17,0),IF(JI17&gt;=$JO$35,JJ17,0),IF(JL17&gt;=$JO$35,JM17,0),IF(KJ17&gt;=$KW$35,KK17,0),IF(KM17&gt;=$KW$35,KN17,0),IF(KQ17&gt;=$KW$35,KR17,0),IF(KT17&gt;=$KW$35,KU17,0),IF(LR17&gt;=$ME$35,LS17,0),IF(LU17&gt;=$ME$35,LV17,0),IF(LY17&gt;=$ME$35,LZ17,0),IF(MB17&gt;=$ME$35,MC17,0),IF(MZ17&gt;=$NM$35,NA17,0),IF(NC17&gt;=$NM$35,ND17,0),IF(NG17&gt;=$NM$35,NH17,0),IF(NJ17&gt;=$NM$35,NK17,0),IF(OH17&gt;=$OU$35,OI17,0),IF(OK17&gt;=$OU$35,OL17,0),IF(OO17&gt;=$OU$35,OP17,0),IF(OR17&gt;=$OU$35,OS17,0),IF(PP17&gt;=$QC$35,PQ17,0),IF(PS17&gt;=$QC$35,PT17,0),IF(PW17&gt;=$QC$35,PX17,0),IF(PZ17&gt;=$QC$35,QA17,0),IF(QX17&gt;=$RK$35,QY17,0),IF(RA17&gt;=$RK$35,RB17,0),IF(RE17&gt;=$RK$35,RF17,0),IF(RH17&gt;=$RK$35,RI17,0),IF(SF17&gt;=$SS$35,SG17,0),IF(SI17&gt;=$SS$35,SJ17,0),IF(SM17&gt;=$SS$35,SN17,0),IF(SP17&gt;=$SS$35,SQ17,0))&gt;0,MAX(IF(AM17&gt;=$AW$35,AN17,0),IF(AP17&gt;=$AW$35,AQ17,0),IF(AT17&gt;=$AW$35,AU17,0),IF(BN17&gt;=$BX$35,BO17,0),IF(BQ17&gt;=$BX$35,BR17,0),IF(BU17&gt;=$BX$35,BV17,0),IF(CO17&gt;=$CY$35,CP17,0),IF(CR17&gt;=$CY$35,CS17,0),IF(CV17&gt;=$CY$35,CW17,0),IF(DV17&gt;=$EI$35,DW17,0),IF(DY17&gt;=$EI$35,DZ17,0),IF(EC17&gt;=$EI$35,ED17,0),IF(EF17&gt;=$EI$35,EG17,0),IF(FD17&gt;=$FQ$35,FE17,0),IF(FG17&gt;=$FQ$35,FH17,0),IF(FK17&gt;=$FQ$35,FL17,0),IF(FN17&gt;=$FQ$35,FO17,0),IF(GL17&gt;=$GY$35,GM17,0),IF(GO17&gt;=$GY$35,GP17,0),IF(GS17&gt;=$GY$35,GT17,0),IF(GV17&gt;=$GY$35,GW17,0),IF(HT17&gt;=$IG$35,HU17,0),IF(HW17&gt;=$IG$35,HX17,0),IF(IA17&gt;=$IG$35,IB17,0),IF(ID17&gt;=$IG$35,IE17,0),IF(JB17&gt;=$JO$35,JC17,0),IF(JE17&gt;=$JO$35,JF17,0),IF(JI17&gt;=$JO$35,JJ17,0),IF(JL17&gt;=$JO$35,JM17,0),IF(KJ17&gt;=$KW$35,KK17,0),IF(KM17&gt;=$KW$35,KN17,0),IF(KQ17&gt;=$KW$35,KR17,0),IF(KT17&gt;=$KW$35,KU17,0),IF(LR17&gt;=$ME$35,LS17,0),IF(LU17&gt;=$ME$35,LV17,0),IF(LY17&gt;=$ME$35,LZ17,0),IF(MB17&gt;=$ME$35,MC17,0),IF(MZ17&gt;=$NM$35,NA17,0),IF(NC17&gt;=$NM$35,ND17,0),IF(NG17&gt;=$NM$35,NH17,0),IF(NJ17&gt;=$NM$35,NK17,0),IF(OH17&gt;=$OU$35,OI17,0),IF(OK17&gt;=$OU$35,OL17,0),IF(OO17&gt;=$OU$35,OP17,0),IF(OR17&gt;=$OU$35,OS17,0),IF(PP17&gt;=$QC$35,PQ17,0),IF(PS17&gt;=$QC$35,PT17,0),IF(PW17&gt;=$QC$35,PX17,0),IF(PZ17&gt;=$QC$35,QA17,0),IF(QX17&gt;=$RK$35,QY17,0),IF(RA17&gt;=$RK$35,RB17,0),IF(RE17&gt;=$RK$35,RF17,0),IF(RH17&gt;=$RK$35,RI17,0),IF(SF17&gt;=$SS$35,SG17,0),IF(SI17&gt;=$SS$35,SJ17,0),IF(SM17&gt;=$SS$35,SN17,0),IF(SP17&gt;=$SS$35,SQ17,0)),0)</f>
        <v>0</v>
      </c>
      <c r="S17" s="8" t="str">
        <f>IF(R17=0,"",IF(OR(R17=CP17,R17=CS17,R17=CW17),$BY$1,IF(OR(R17=BO17,R17=BR17,R17=BV17),$AX$1,IF(OR(R17=AN17,R17=AQ17,R17=AU17),$W$1,IF(OR(R17=SG17,R17=SJ17,R17=SN17,R17=SQ17),$RL$1,IF(OR(R17=QY17,R17=RB17,R17=RF17,R17=RI17),$QD$1,IF(OR(R17=PQ17,R17=PT17,R17=PX17,R17=QA17),$OV$1,IF(OR(R17=OI17,R17=OL17,R17=OP17,R17=OS17),$NN$1,IF(OR(R17=NA17,R17=ND17,R17=NH17,R17=NK17),$MF$1,IF(OR(R17=LS17,R17=LV17,R17=LZ17,R17=MC17),$KX$1,IF(OR(R17=KK17,R17=KN17,R17=KR17,R17=KU17),$JP$1,IF(OR(R17=JC17,R17=JF17,R17=JJ17,R17=JM17),$IH$1,IF(OR(R17=HU17,R17=HX17,R17=IB17,R17=IE17),$GZ$1,IF(OR(R17=GM17,R17=GP17,R17=GT17,R17=GW17),$FR$1,IF(OR(R17=FE17,R17=FH17,R17=FL17,R17=FO17),$EJ$1,IF(OR(R17=DW17,R17=DZ17,R17=ED17,R17=EG17),$DB$1,""))))))))))))))))</f>
        <v/>
      </c>
      <c r="T17" s="8" t="str">
        <f>IF(MAX(CZ17,DA17)&gt;0,MAX(CZ17,DA17),"")</f>
        <v/>
      </c>
      <c r="U17" s="11" t="str">
        <f>IF(T17="","",IF(T17=CZ17,"("&amp;CZ$2&amp;")",IF(T17=DA17,"("&amp;DA$2&amp;")")))</f>
        <v/>
      </c>
      <c r="V17" s="8" t="str">
        <f>IF(T17="","",IF(T17=CZ17,IF(T17+IF(N17="",0,N17)=SK17,$RL$1,IF(T17+IF(N17="",0,N17)=RC17,$QD$1,IF(T17+IF(N17="",0,N17)=PU17,$OV$1,IF(T17+IF(N17="",0,N17)=OM17,$NN$1,IF(T17+IF(N17="",0,N17)=NE17,$MF$1,IF(T17+IF(N17="",0,N17)=LW17,$KX$1,IF(T17+IF(N17="",0,N17)=KO17,$JP$1,IF(T17+IF(N17="",0,N17)=JG17,$IH$1,IF(T17+IF(N17="",0,N17)=HY17,$GZ$1,IF(T17+IF(N17="",0,N17)=GQ17,$FR$1,IF(T17+IF(N17="",0,N17)=FI17,$EJ$1,IF(T17+IF(N17="",0,N17)=EA17,$DB$1,IF(T17+IF(N17="",0,N17)=SH17,$RL$1,IF(T17+IF(N17="",0,N17)=QZ17,$QD$1,IF(T17+IF(N17="",0,N17)=PR17,$OV$1,IF(T17+IF(N17="",0,N17)=OJ17,$NN$1,IF(T17+IF(N17="",0,N17)=NB17,$MF$1,IF(T17+IF(N17="",0,N17)=LT17,$KX$1,IF(T17+IF(N17="",0,N17)=KL17,$JP$1,IF(T17+IF(N17="",0,N17)=JD17,$IH$1,IF(T17+IF(N17="",0,N17)=HV17,$GZ$1,IF(T17+IF(N17="",0,N17)=GN17,$FR$1,IF(T17+IF(N17="",0,N17)=FF17,$EJ$1,IF(T17+IF(N17="",0,N17)=DX17,$DB$1,IF(T17+IF(L17="",0,L17)=SK17,$RL$1,IF(T17+IF(L17="",0,L17)=RC17,$QD$1,IF(T17+IF(L17="",0,L17)=PU17,$OV$1,IF(T17+IF(L17="",0,L17)=OM17,$NN$1,IF(T17+IF(L17="",0,L17)=NE17,$MF$1,IF(T17+IF(L17="",0,L17)=LW17,$KX$1,IF(T17+IF(L17="",0,L17)=KO17,$JP$1,IF(T17+IF(L17="",0,L17)=JG17,$IH$1,IF(T17+IF(L17="",0,L17)=HY17,$GZ$1,IF(T17+IF(L17="",0,L17)=GQ17,$FR$1,IF(T17+IF(L17="",0,L17)=FI17,$EJ$1,IF(T17+IF(L17="",0,L17)=EA17,$DB$1,IF(T17+IF(L17="",0,L17)=SH17,$RL$1,IF(T17+IF(L17="",0,L17)=QZ17,$QD$1,IF(T17+IF(L17="",0,L17)=PR17,$OV$1,IF(T17+IF(L17="",0,L17)=OJ17,$NN$1,IF(T17+IF(L17="",0,L17)=NB17,$MF$1,IF(T17+IF(L17="",0,L17)=LT17,$KX$1,IF(T17+IF(L17="",0,L17)=KL17,$JP$1,IF(T17+IF(L17="",0,L17)=JD17,$IH$1,IF(T17+IF(L17="",0,L17)=HV17,$GZ$1,IF(T17+IF(L17="",0,L17)=GN17,$FR$1,IF(T17+IF(L17="",0,L17)=FF17,$EJ$1,IF(T17+IF(L17="",0,L17)=DX17,$DB$1)))))))))))))))))))))))))))))))))))))))))))))))),IF(T17=DA17,IF(T17+IF(N17="",0,N17)=SR17,$RL$1,IF(T17+IF(N17="",0,N17)=RJ17,$QD$1,IF(T17+IF(N17="",0,N17)=QB17,$OV$1,IF(T17+IF(N17="",0,N17)=OT17,$NN$1,IF(T17+IF(N17="",0,N17)=NL17,$MF$1,IF(T17+IF(N17="",0,N17)=MD17,$KX$1,IF(T17+IF(N17="",0,N17)=KV17,$JP$1,IF(T17+IF(N17="",0,N17)=JN17,$IH$1,IF(T17+IF(N17="",0,N17)=IF17,$GZ$1,IF(T17+IF(N17="",0,N17)=GX17,$FR$1,IF(T17+IF(N17="",0,N17)=FP17,$EJ$1,IF(T17+IF(N17="",0,N17)=EH17,$DB$1,IF(T17+IF(N17="",0,N17)=SO17,$RL$1,IF(T17+IF(N17="",0,N17)=RG17,$QD$1,IF(T17+IF(N17="",0,N17)=PY17,$OV$1,IF(T17+IF(N17="",0,N17)=OQ17,$NN$1,IF(T17+IF(N17="",0,N17)=NI17,$MF$1,IF(T17+IF(N17="",0,N17)=MA17,$KX$1,IF(T17+IF(N17="",0,N17)=KS17,$JP$1,IF(T17+IF(N17="",0,N17)=JK17,$IH$1,IF(T17+IF(N17="",0,N17)=IC17,$GZ$1,IF(T17+IF(N17="",0,N17)=GU17,$FR$1,IF(T17+IF(N17="",0,N17)=FM17,$EJ$1,IF(T17+IF(N17="",0,N17)=EE17,$DB$1)))))))))))))))))))))))))))</f>
        <v/>
      </c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7"/>
      <c r="AM17" s="38" t="str">
        <f>IF(Y17&gt;0,Y17,"")</f>
        <v/>
      </c>
      <c r="AN17" s="38" t="str">
        <f>IF(Z17&gt;0,Z17,"")</f>
        <v/>
      </c>
      <c r="AO17" s="40" t="str">
        <f>IF(SUM(W17:Z17)-AA17&gt;0,SUM(W17:Z17)-AA17,"")</f>
        <v/>
      </c>
      <c r="AP17" s="40" t="str">
        <f>IF(AD17&gt;0,AD17,"")</f>
        <v/>
      </c>
      <c r="AQ17" s="40" t="str">
        <f>IF(AE17&gt;0,AE17,"")</f>
        <v/>
      </c>
      <c r="AR17" s="40" t="str">
        <f>IF(SUM(AB17:AE17)-AF17&gt;0,SUM(AB17:AE17)-AF17,"")</f>
        <v/>
      </c>
      <c r="AS17" s="40" t="str">
        <f>IF(AO17="","",MAX(AO17,AR17))</f>
        <v/>
      </c>
      <c r="AT17" s="40" t="str">
        <f>IF(AI17&gt;0,AI17,"")</f>
        <v/>
      </c>
      <c r="AU17" s="40" t="str">
        <f>IF(AJ17&gt;0,AJ17,"")</f>
        <v/>
      </c>
      <c r="AV17" s="40" t="str">
        <f>IF(SUM(AG17:AJ17)-AK17&gt;0,SUM(AG17:AJ17)-AK17,"")</f>
        <v/>
      </c>
      <c r="AW17" s="40" t="str">
        <f>IF(SUM(AS17,AV17)&gt;0,SUM(AS17,AV17),"")</f>
        <v/>
      </c>
      <c r="AX17" s="26">
        <v>12.3</v>
      </c>
      <c r="AY17" s="26">
        <v>9</v>
      </c>
      <c r="AZ17" s="26">
        <v>11</v>
      </c>
      <c r="BA17" s="26">
        <v>14.7</v>
      </c>
      <c r="BB17" s="26">
        <v>0</v>
      </c>
      <c r="BC17" s="26">
        <v>13.5</v>
      </c>
      <c r="BD17" s="26">
        <v>9.3000000000000007</v>
      </c>
      <c r="BE17" s="26">
        <v>11</v>
      </c>
      <c r="BF17" s="26">
        <v>15.14</v>
      </c>
      <c r="BG17" s="26">
        <v>0</v>
      </c>
      <c r="BH17" s="26">
        <v>13.9</v>
      </c>
      <c r="BI17" s="26">
        <v>9.4</v>
      </c>
      <c r="BJ17" s="26">
        <v>12.4</v>
      </c>
      <c r="BK17" s="26">
        <v>14.75</v>
      </c>
      <c r="BL17" s="26">
        <v>0</v>
      </c>
      <c r="BM17" s="28"/>
      <c r="BN17" s="39">
        <f>IF(AZ17&gt;0,AZ17,"")</f>
        <v>11</v>
      </c>
      <c r="BO17" s="39">
        <f>IF(BA17&gt;0,BA17,"")</f>
        <v>14.7</v>
      </c>
      <c r="BP17" s="11">
        <f>IF(SUM(AX17:BA17)-BB17&gt;0,SUM(AX17:BA17)-BB17,"")</f>
        <v>47</v>
      </c>
      <c r="BQ17" s="11">
        <f>IF(BE17&gt;0,BE17,"")</f>
        <v>11</v>
      </c>
      <c r="BR17" s="11">
        <f>IF(BF17&gt;0,BF17,"")</f>
        <v>15.14</v>
      </c>
      <c r="BS17" s="11">
        <f>IF(SUM(BC17:BF17)-BG17&gt;0,SUM(BC17:BF17)-BG17,"")</f>
        <v>48.94</v>
      </c>
      <c r="BT17" s="11">
        <f>IF(BP17="","",MAX(BP17,BS17))</f>
        <v>48.94</v>
      </c>
      <c r="BU17" s="11">
        <f>IF(BJ17&gt;0,BJ17,"")</f>
        <v>12.4</v>
      </c>
      <c r="BV17" s="11">
        <f>IF(BK17&gt;0,BK17,"")</f>
        <v>14.75</v>
      </c>
      <c r="BW17" s="11">
        <f>IF(SUM(BH17:BK17)-BL17&gt;0,SUM(BH17:BK17)-BL17,"")</f>
        <v>50.45</v>
      </c>
      <c r="BX17" s="11">
        <f>IF(SUM(BT17,BW17)&gt;0,SUM(BT17,BW17),"")</f>
        <v>99.39</v>
      </c>
      <c r="BY17" s="22">
        <v>12.7</v>
      </c>
      <c r="BZ17" s="22">
        <v>8.6</v>
      </c>
      <c r="CA17" s="22">
        <v>11.6</v>
      </c>
      <c r="CB17" s="22">
        <v>14.69</v>
      </c>
      <c r="CC17" s="22">
        <v>0</v>
      </c>
      <c r="CD17" s="22">
        <v>5.2</v>
      </c>
      <c r="CE17" s="22">
        <v>3.5</v>
      </c>
      <c r="CF17" s="22">
        <v>5.6</v>
      </c>
      <c r="CG17" s="22">
        <v>6.43</v>
      </c>
      <c r="CH17" s="22">
        <v>0</v>
      </c>
      <c r="CI17" s="22"/>
      <c r="CJ17" s="22"/>
      <c r="CK17" s="22"/>
      <c r="CL17" s="22"/>
      <c r="CM17" s="22"/>
      <c r="CN17" s="27"/>
      <c r="CO17" s="38">
        <f>IF(CA17&gt;0,CA17,"")</f>
        <v>11.6</v>
      </c>
      <c r="CP17" s="38">
        <f>IF(CB17&gt;0,CB17,"")</f>
        <v>14.69</v>
      </c>
      <c r="CQ17" s="40">
        <f>IF(SUM(BY17:CB17)-CC17&gt;0,SUM(BY17:CB17)-CC17,"")</f>
        <v>47.589999999999996</v>
      </c>
      <c r="CR17" s="40">
        <f>IF(CF17&gt;0,CF17,"")</f>
        <v>5.6</v>
      </c>
      <c r="CS17" s="40">
        <f>IF(CG17&gt;0,CG17,"")</f>
        <v>6.43</v>
      </c>
      <c r="CT17" s="40">
        <f>IF(SUM(CD17:CG17)-CH17&gt;0,SUM(CD17:CG17)-CH17,"")</f>
        <v>20.729999999999997</v>
      </c>
      <c r="CU17" s="40">
        <f>IF(CQ17="","",MAX(CQ17,CT17))</f>
        <v>47.589999999999996</v>
      </c>
      <c r="CV17" s="40" t="str">
        <f>IF(CK17&gt;0,CK17,"")</f>
        <v/>
      </c>
      <c r="CW17" s="40" t="str">
        <f>IF(CL17&gt;0,CL17,"")</f>
        <v/>
      </c>
      <c r="CX17" s="40" t="str">
        <f>IF(SUM(CI17:CL17)-CM17&gt;0,SUM(CI17:CL17)-CM17,"")</f>
        <v/>
      </c>
      <c r="CY17" s="40">
        <f>IF(SUM(CU17,CX17)&gt;0,SUM(CU17,CX17),"")</f>
        <v>47.589999999999996</v>
      </c>
      <c r="CZ17" s="50" t="str">
        <f>IF(MAX(DX17,EA17,FF17,FI17,GN17,GQ17,HV17,HY17,JD17,JG17,KL17,KO17,LT17,LW17,NB17,NE17,OJ17,OM17,PR17,PU17,QZ17,RC17,SH17,SK17)-MIN(IF(L17="",0,L17),IF(N17="",0,N17))&gt;0.001,MAX(DX17,EA17,FF17,FI17,GN17,GQ17,HV17,HY17,JD17,JG17,KL17,KO17,LT17,LW17,NB17,NE17,OJ17,OM17,PR17,PU17,QZ17,RC17,SH17,SK17)-MIN(IF(L17="",0,L17),IF(N17="",0,N17)),"")</f>
        <v/>
      </c>
      <c r="DA17" s="50" t="str">
        <f>IF(MAX(EE17,EH17,FM17,FP17,GU17,GX17,IC17,IF17,JK17,JN17,KS17,KV17,MA17,MD17,NI17,NL17,OQ17,OT17,PY17,QB17,RG17,RJ17,SO17,SR17)-IF(N17="",0,N17)&gt;0.001,MAX(EE17,EH17,FM17,FP17,GU17,GX17,IC17,IF17,JK17,JN17,KS17,KV17,MA17,MD17,NI17,NL17,OQ17,OT17,PY17,QB17,RG17,RJ17,SO17,SR17)-IF(N17="",0,N17),"")</f>
        <v/>
      </c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40" t="str">
        <f>IF(DD17&gt;0,DD17,"")</f>
        <v/>
      </c>
      <c r="DW17" s="40" t="str">
        <f>IF(DE17&gt;0,DE17,"")</f>
        <v/>
      </c>
      <c r="DX17" s="40" t="str">
        <f>IF(SUM(DB17:DE17)-DF17&gt;0,SUM(DB17:DE17)-DF17,"")</f>
        <v/>
      </c>
      <c r="DY17" s="40" t="str">
        <f>IF(DI17&gt;0,DI17,"")</f>
        <v/>
      </c>
      <c r="DZ17" s="40" t="str">
        <f>IF(DJ17&gt;0,DJ17,"")</f>
        <v/>
      </c>
      <c r="EA17" s="40" t="str">
        <f>IF(SUM(DG17:DJ17)-DK17&gt;0,SUM(DG17:DJ17)-DK17,"")</f>
        <v/>
      </c>
      <c r="EB17" s="40" t="str">
        <f>IF(MAX(DX17,EA17)&gt;0,MAX(DX17,EA17),"")</f>
        <v/>
      </c>
      <c r="EC17" s="40" t="str">
        <f>IF(DN17&gt;0,DN17,"")</f>
        <v/>
      </c>
      <c r="ED17" s="40" t="str">
        <f>IF(DO17&gt;0,DO17,"")</f>
        <v/>
      </c>
      <c r="EE17" s="40" t="str">
        <f>IF(SUM(DL17:DO17)-DP17&gt;0,SUM(DL17:DO17)-DP17,"")</f>
        <v/>
      </c>
      <c r="EF17" s="40" t="str">
        <f>IF(DS17&gt;0,DS17,"")</f>
        <v/>
      </c>
      <c r="EG17" s="40" t="str">
        <f>IF(DT17&gt;0,DT17,"")</f>
        <v/>
      </c>
      <c r="EH17" s="40" t="str">
        <f>IF(SUM(DQ17:DT17)-DU17&gt;0,SUM(DQ17:DT17)-DU17,"")</f>
        <v/>
      </c>
      <c r="EI17" s="40" t="str">
        <f>IF(SUM(EB17,EH17)&gt;0,SUM(EB17,EH17),"")</f>
        <v/>
      </c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1" t="str">
        <f>IF(EL17&gt;0,EL17,"")</f>
        <v/>
      </c>
      <c r="FE17" s="11" t="str">
        <f>IF(EM17&gt;0,EM17,"")</f>
        <v/>
      </c>
      <c r="FF17" s="11" t="str">
        <f>IF(SUM(EJ17:EM17)-EN17&gt;0,SUM(EJ17:EM17)-EN17,"")</f>
        <v/>
      </c>
      <c r="FG17" s="11" t="str">
        <f>IF(EQ17&gt;0,EQ17,"")</f>
        <v/>
      </c>
      <c r="FH17" s="11" t="str">
        <f>IF(ER17&gt;0,ER17,"")</f>
        <v/>
      </c>
      <c r="FI17" s="11" t="str">
        <f>IF(SUM(EO17:ER17)-ES17&gt;0,SUM(EO17:ER17)-ES17,"")</f>
        <v/>
      </c>
      <c r="FJ17" s="11" t="str">
        <f>IF(MAX(FF17,FI17)&gt;0,MAX(FF17,FI17),"")</f>
        <v/>
      </c>
      <c r="FK17" s="11" t="str">
        <f>IF(EV17&gt;0,EV17,"")</f>
        <v/>
      </c>
      <c r="FL17" s="11" t="str">
        <f>IF(EW17&gt;0,EW17,"")</f>
        <v/>
      </c>
      <c r="FM17" s="11" t="str">
        <f>IF(SUM(ET17:EW17)-EX17&gt;0,SUM(ET17:EW17)-EX17,"")</f>
        <v/>
      </c>
      <c r="FN17" s="11" t="str">
        <f>IF(FA17&gt;0,FA17,"")</f>
        <v/>
      </c>
      <c r="FO17" s="11" t="str">
        <f>IF(FB17&gt;0,FB17,"")</f>
        <v/>
      </c>
      <c r="FP17" s="11" t="str">
        <f>IF(SUM(EY17:FB17)-FC17&gt;0,SUM(EY17:FB17)-FC17,"")</f>
        <v/>
      </c>
      <c r="FQ17" s="11" t="str">
        <f>IF(SUM(FJ17,FP17)&gt;0,SUM(FJ17,FP17),"")</f>
        <v/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40" t="str">
        <f>IF(FT17&gt;0,FT17,"")</f>
        <v/>
      </c>
      <c r="GM17" s="40" t="str">
        <f>IF(FU17&gt;0,FU17,"")</f>
        <v/>
      </c>
      <c r="GN17" s="40" t="str">
        <f>IF(SUM(FR17:FU17)-FV17&gt;0,SUM(FR17:FU17)-FV17,"")</f>
        <v/>
      </c>
      <c r="GO17" s="40" t="str">
        <f>IF(FY17&gt;0,FY17,"")</f>
        <v/>
      </c>
      <c r="GP17" s="40" t="str">
        <f>IF(FZ17&gt;0,FZ17,"")</f>
        <v/>
      </c>
      <c r="GQ17" s="40" t="str">
        <f>IF(SUM(FW17:FZ17)-GA17&gt;0,SUM(FW17:FZ17)-GA17,"")</f>
        <v/>
      </c>
      <c r="GR17" s="40" t="str">
        <f>IF(MAX(GN17,GQ17)&gt;0,MAX(GN17,GQ17),"")</f>
        <v/>
      </c>
      <c r="GS17" s="40" t="str">
        <f>IF(GD17&gt;0,GD17,"")</f>
        <v/>
      </c>
      <c r="GT17" s="40" t="str">
        <f>IF(GE17&gt;0,GE17,"")</f>
        <v/>
      </c>
      <c r="GU17" s="40" t="str">
        <f>IF(SUM(GB17:GE17)-GF17&gt;0,SUM(GB17:GE17)-GF17,"")</f>
        <v/>
      </c>
      <c r="GV17" s="40" t="str">
        <f>IF(GI17&gt;0,GI17,"")</f>
        <v/>
      </c>
      <c r="GW17" s="40" t="str">
        <f>IF(GJ17&gt;0,GJ17,"")</f>
        <v/>
      </c>
      <c r="GX17" s="40" t="str">
        <f>IF(SUM(GG17:GJ17)-GK17&gt;0,SUM(GG17:GJ17)-GK17,"")</f>
        <v/>
      </c>
      <c r="GY17" s="40" t="str">
        <f>IF(SUM(GR17,GX17)&gt;0,SUM(GR17,GX17),"")</f>
        <v/>
      </c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1" t="str">
        <f>IF(HB17&gt;0,HB17,"")</f>
        <v/>
      </c>
      <c r="HU17" s="11" t="str">
        <f>IF(HC17&gt;0,HC17,"")</f>
        <v/>
      </c>
      <c r="HV17" s="11" t="str">
        <f>IF(SUM(GZ17:HC17)-HD17&gt;0,SUM(GZ17:HC17)-HD17,"")</f>
        <v/>
      </c>
      <c r="HW17" s="11" t="str">
        <f>IF(HG17&gt;0,HG17,"")</f>
        <v/>
      </c>
      <c r="HX17" s="11" t="str">
        <f>IF(HH17&gt;0,HH17,"")</f>
        <v/>
      </c>
      <c r="HY17" s="11" t="str">
        <f>IF(SUM(HE17:HH17)-HI17&gt;0,SUM(HE17:HH17)-HI17,"")</f>
        <v/>
      </c>
      <c r="HZ17" s="11" t="str">
        <f>IF(MAX(HV17,HY17)&gt;0,MAX(HV17,HY17),"")</f>
        <v/>
      </c>
      <c r="IA17" s="11" t="str">
        <f>IF(HL17&gt;0,HL17,"")</f>
        <v/>
      </c>
      <c r="IB17" s="11" t="str">
        <f>IF(HM17&gt;0,HM17,"")</f>
        <v/>
      </c>
      <c r="IC17" s="11" t="str">
        <f>IF(SUM(HJ17:HM17)-HN17&gt;0,SUM(HJ17:HM17)-HN17,"")</f>
        <v/>
      </c>
      <c r="ID17" s="11" t="str">
        <f>IF(HQ17&gt;0,HQ17,"")</f>
        <v/>
      </c>
      <c r="IE17" s="11" t="str">
        <f>IF(HR17&gt;0,HR17,"")</f>
        <v/>
      </c>
      <c r="IF17" s="11" t="str">
        <f>IF(SUM(HO17:HR17)-HS17&gt;0,SUM(HO17:HR17)-HS17,"")</f>
        <v/>
      </c>
      <c r="IG17" s="11" t="str">
        <f>IF(SUM(HZ17,IF17)&gt;0,SUM(HZ17,IF17),"")</f>
        <v/>
      </c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40" t="str">
        <f>IF(IJ17&gt;0,IJ17,"")</f>
        <v/>
      </c>
      <c r="JC17" s="40" t="str">
        <f>IF(IK17&gt;0,IK17,"")</f>
        <v/>
      </c>
      <c r="JD17" s="40" t="str">
        <f>IF(SUM(IH17:IK17)-IL17&gt;0,SUM(IH17:IK17)-IL17,"")</f>
        <v/>
      </c>
      <c r="JE17" s="40" t="str">
        <f>IF(IO17&gt;0,IO17,"")</f>
        <v/>
      </c>
      <c r="JF17" s="40" t="str">
        <f>IF(IP17&gt;0,IP17,"")</f>
        <v/>
      </c>
      <c r="JG17" s="40" t="str">
        <f>IF(SUM(IM17:IP17)-IQ17&gt;0,SUM(IM17:IP17)-IQ17,"")</f>
        <v/>
      </c>
      <c r="JH17" s="40" t="str">
        <f>IF(MAX(JD17,JG17)&gt;0,MAX(JD17,JG17),"")</f>
        <v/>
      </c>
      <c r="JI17" s="40" t="str">
        <f>IF(IT17&gt;0,IT17,"")</f>
        <v/>
      </c>
      <c r="JJ17" s="40" t="str">
        <f>IF(IU17&gt;0,IU17,"")</f>
        <v/>
      </c>
      <c r="JK17" s="40" t="str">
        <f>IF(SUM(IR17:IU17)-IV17&gt;0,SUM(IR17:IU17)-IV17,"")</f>
        <v/>
      </c>
      <c r="JL17" s="40" t="str">
        <f>IF(IY17&gt;0,IY17,"")</f>
        <v/>
      </c>
      <c r="JM17" s="40" t="str">
        <f>IF(IZ17&gt;0,IZ17,"")</f>
        <v/>
      </c>
      <c r="JN17" s="40" t="str">
        <f>IF(SUM(IW17:IZ17)-JA17&gt;0,SUM(IW17:IZ17)-JA17,"")</f>
        <v/>
      </c>
      <c r="JO17" s="40" t="str">
        <f>IF(SUM(JH17,JN17)&gt;0,SUM(JH17,JN17),"")</f>
        <v/>
      </c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1" t="str">
        <f>IF(JR17&gt;0,JR17,"")</f>
        <v/>
      </c>
      <c r="KK17" s="11" t="str">
        <f>IF(JS17&gt;0,JS17,"")</f>
        <v/>
      </c>
      <c r="KL17" s="11" t="str">
        <f>IF(SUM(JP17:JS17)-JT17&gt;0,SUM(JP17:JS17)-JT17,"")</f>
        <v/>
      </c>
      <c r="KM17" s="11" t="str">
        <f>IF(JW17&gt;0,JW17,"")</f>
        <v/>
      </c>
      <c r="KN17" s="11" t="str">
        <f>IF(JX17&gt;0,JX17,"")</f>
        <v/>
      </c>
      <c r="KO17" s="11" t="str">
        <f>IF(SUM(JU17:JX17)-JY17&gt;0,SUM(JU17:JX17)-JY17,"")</f>
        <v/>
      </c>
      <c r="KP17" s="11" t="str">
        <f>IF(MAX(KL17,KO17)&gt;0,MAX(KL17,KO17),"")</f>
        <v/>
      </c>
      <c r="KQ17" s="11" t="str">
        <f>IF(KB17&gt;0,KB17,"")</f>
        <v/>
      </c>
      <c r="KR17" s="11" t="str">
        <f>IF(KC17&gt;0,KC17,"")</f>
        <v/>
      </c>
      <c r="KS17" s="11" t="str">
        <f>IF(SUM(JZ17:KC17)-KD17&gt;0,SUM(JZ17:KC17)-KD17,"")</f>
        <v/>
      </c>
      <c r="KT17" s="11" t="str">
        <f>IF(KG17&gt;0,KG17,"")</f>
        <v/>
      </c>
      <c r="KU17" s="11" t="str">
        <f>IF(KH17&gt;0,KH17,"")</f>
        <v/>
      </c>
      <c r="KV17" s="11" t="str">
        <f>IF(SUM(KE17:KH17)-KI17&gt;0,SUM(KE17:KH17)-KI17,"")</f>
        <v/>
      </c>
      <c r="KW17" s="11" t="str">
        <f>IF(SUM(KP17,KV17)&gt;0,SUM(KP17,KV17),"")</f>
        <v/>
      </c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40" t="str">
        <f>IF(KZ17&gt;0,KZ17,"")</f>
        <v/>
      </c>
      <c r="LS17" s="40" t="str">
        <f>IF(LA17&gt;0,LA17,"")</f>
        <v/>
      </c>
      <c r="LT17" s="40" t="str">
        <f>IF(SUM(KX17:LA17)-LB17&gt;0,SUM(KX17:LA17)-LB17,"")</f>
        <v/>
      </c>
      <c r="LU17" s="40" t="str">
        <f>IF(LE17&gt;0,LE17,"")</f>
        <v/>
      </c>
      <c r="LV17" s="40" t="str">
        <f>IF(LF17&gt;0,LF17,"")</f>
        <v/>
      </c>
      <c r="LW17" s="40" t="str">
        <f>IF(SUM(LC17:LF17)-LG17&gt;0,SUM(LC17:LF17)-LG17,"")</f>
        <v/>
      </c>
      <c r="LX17" s="40" t="str">
        <f>IF(MAX(LT17,LW17)&gt;0,MAX(LT17,LW17),"")</f>
        <v/>
      </c>
      <c r="LY17" s="40" t="str">
        <f>IF(LJ17&gt;0,LJ17,"")</f>
        <v/>
      </c>
      <c r="LZ17" s="40" t="str">
        <f>IF(LK17&gt;0,LK17,"")</f>
        <v/>
      </c>
      <c r="MA17" s="40" t="str">
        <f>IF(SUM(LH17:LK17)-LL17&gt;0,SUM(LH17:LK17)-LL17,"")</f>
        <v/>
      </c>
      <c r="MB17" s="40" t="str">
        <f>IF(LO17&gt;0,LO17,"")</f>
        <v/>
      </c>
      <c r="MC17" s="40" t="str">
        <f>IF(LP17&gt;0,LP17,"")</f>
        <v/>
      </c>
      <c r="MD17" s="40" t="str">
        <f>IF(SUM(LM17:LP17)-LQ17&gt;0,SUM(LM17:LP17)-LQ17,"")</f>
        <v/>
      </c>
      <c r="ME17" s="40" t="str">
        <f>IF(SUM(LX17,MD17)&gt;0,SUM(LX17,MD17),"")</f>
        <v/>
      </c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1" t="str">
        <f>IF(MH17&gt;0,MH17,"")</f>
        <v/>
      </c>
      <c r="NA17" s="11" t="str">
        <f>IF(MI17&gt;0,MI17,"")</f>
        <v/>
      </c>
      <c r="NB17" s="11" t="str">
        <f>IF(SUM(MF17:MI17)-MJ17&gt;0,SUM(MF17:MI17)-MJ17,"")</f>
        <v/>
      </c>
      <c r="NC17" s="11" t="str">
        <f>IF(MM17&gt;0,MM17,"")</f>
        <v/>
      </c>
      <c r="ND17" s="11" t="str">
        <f>IF(MN17&gt;0,MN17,"")</f>
        <v/>
      </c>
      <c r="NE17" s="11" t="str">
        <f>IF(SUM(MK17:MN17)-MO17&gt;0,SUM(MK17:MN17)-MO17,"")</f>
        <v/>
      </c>
      <c r="NF17" s="11" t="str">
        <f>IF(MAX(NB17,NE17)&gt;0,MAX(NB17,NE17),"")</f>
        <v/>
      </c>
      <c r="NG17" s="11" t="str">
        <f>IF(MR17&gt;0,MR17,"")</f>
        <v/>
      </c>
      <c r="NH17" s="11" t="str">
        <f>IF(MS17&gt;0,MS17,"")</f>
        <v/>
      </c>
      <c r="NI17" s="11" t="str">
        <f>IF(SUM(MP17:MS17)-MT17&gt;0,SUM(MP17:MS17)-MT17,"")</f>
        <v/>
      </c>
      <c r="NJ17" s="11" t="str">
        <f>IF(MW17&gt;0,MW17,"")</f>
        <v/>
      </c>
      <c r="NK17" s="11" t="str">
        <f>IF(MX17&gt;0,MX17,"")</f>
        <v/>
      </c>
      <c r="NL17" s="11" t="str">
        <f>IF(SUM(MU17:MX17)-MY17&gt;0,SUM(MU17:MX17)-MY17,"")</f>
        <v/>
      </c>
      <c r="NM17" s="11" t="str">
        <f>IF(SUM(NF17,NL17)&gt;0,SUM(NF17,NL17),"")</f>
        <v/>
      </c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40" t="str">
        <f>IF(NP17&gt;0,NP17,"")</f>
        <v/>
      </c>
      <c r="OI17" s="40" t="str">
        <f>IF(NQ17&gt;0,NQ17,"")</f>
        <v/>
      </c>
      <c r="OJ17" s="40" t="str">
        <f>IF(SUM(NN17:NQ17)-NR17&gt;0,SUM(NN17:NQ17)-NR17,"")</f>
        <v/>
      </c>
      <c r="OK17" s="40" t="str">
        <f>IF(NU17&gt;0,NU17,"")</f>
        <v/>
      </c>
      <c r="OL17" s="40" t="str">
        <f>IF(NV17&gt;0,NV17,"")</f>
        <v/>
      </c>
      <c r="OM17" s="40" t="str">
        <f>IF(SUM(NS17:NV17)-NW17&gt;0,SUM(NS17:NV17)-NW17,"")</f>
        <v/>
      </c>
      <c r="ON17" s="40" t="str">
        <f>IF(MAX(OJ17,OM17)&gt;0,MAX(OJ17,OM17),"")</f>
        <v/>
      </c>
      <c r="OO17" s="40" t="str">
        <f>IF(NZ17&gt;0,NZ17,"")</f>
        <v/>
      </c>
      <c r="OP17" s="40" t="str">
        <f>IF(OA17&gt;0,OA17,"")</f>
        <v/>
      </c>
      <c r="OQ17" s="40" t="str">
        <f>IF(SUM(NX17:OA17)-OB17&gt;0,SUM(NX17:OA17)-OB17,"")</f>
        <v/>
      </c>
      <c r="OR17" s="40" t="str">
        <f>IF(OE17&gt;0,OE17,"")</f>
        <v/>
      </c>
      <c r="OS17" s="40" t="str">
        <f>IF(OF17&gt;0,OF17,"")</f>
        <v/>
      </c>
      <c r="OT17" s="40" t="str">
        <f>IF(SUM(OC17:OF17)-OG17&gt;0,SUM(OC17:OF17)-OG17,"")</f>
        <v/>
      </c>
      <c r="OU17" s="40" t="str">
        <f>IF(SUM(ON17,OT17)&gt;0,SUM(ON17,OT17),"")</f>
        <v/>
      </c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1" t="str">
        <f>IF(OX17&gt;0,OX17,"")</f>
        <v/>
      </c>
      <c r="PQ17" s="11" t="str">
        <f>IF(OY17&gt;0,OY17,"")</f>
        <v/>
      </c>
      <c r="PR17" s="11" t="str">
        <f>IF(SUM(OV17:OY17)-OZ17&gt;0,SUM(OV17:OY17)-OZ17,"")</f>
        <v/>
      </c>
      <c r="PS17" s="11" t="str">
        <f>IF(PC17&gt;0,PC17,"")</f>
        <v/>
      </c>
      <c r="PT17" s="11" t="str">
        <f>IF(PD17&gt;0,PD17,"")</f>
        <v/>
      </c>
      <c r="PU17" s="11" t="str">
        <f>IF(SUM(PA17:PD17)-PE17&gt;0,SUM(PA17:PD17)-PE17,"")</f>
        <v/>
      </c>
      <c r="PV17" s="11" t="str">
        <f>IF(MAX(PR17,PU17)&gt;0,MAX(PR17,PU17),"")</f>
        <v/>
      </c>
      <c r="PW17" s="11" t="str">
        <f>IF(PH17&gt;0,PH17,"")</f>
        <v/>
      </c>
      <c r="PX17" s="11" t="str">
        <f>IF(PI17&gt;0,PI17,"")</f>
        <v/>
      </c>
      <c r="PY17" s="11" t="str">
        <f>IF(SUM(PF17:PI17)-PJ17&gt;0,SUM(PF17:PI17)-PJ17,"")</f>
        <v/>
      </c>
      <c r="PZ17" s="11" t="str">
        <f>IF(PM17&gt;0,PM17,"")</f>
        <v/>
      </c>
      <c r="QA17" s="11" t="str">
        <f>IF(PN17&gt;0,PN17,"")</f>
        <v/>
      </c>
      <c r="QB17" s="11" t="str">
        <f>IF(SUM(PK17:PN17)-PO17&gt;0,SUM(PK17:PN17)-PO17,"")</f>
        <v/>
      </c>
      <c r="QC17" s="11" t="str">
        <f>IF(SUM(PV17,QB17)&gt;0,SUM(PV17,QB17),"")</f>
        <v/>
      </c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40" t="str">
        <f>IF(QF17&gt;0,QF17,"")</f>
        <v/>
      </c>
      <c r="QY17" s="40" t="str">
        <f>IF(QG17&gt;0,QG17,"")</f>
        <v/>
      </c>
      <c r="QZ17" s="40" t="str">
        <f>IF(SUM(QD17:QG17)-QH17&gt;0,SUM(QD17:QG17)-QH17,"")</f>
        <v/>
      </c>
      <c r="RA17" s="40" t="str">
        <f>IF(QK17&gt;0,QK17,"")</f>
        <v/>
      </c>
      <c r="RB17" s="40" t="str">
        <f>IF(QL17&gt;0,QL17,"")</f>
        <v/>
      </c>
      <c r="RC17" s="40" t="str">
        <f>IF(SUM(QI17:QL17)-QM17&gt;0,SUM(QI17:QL17)-QM17,"")</f>
        <v/>
      </c>
      <c r="RD17" s="40" t="str">
        <f>IF(MAX(QZ17,RC17)&gt;0,MAX(QZ17,RC17),"")</f>
        <v/>
      </c>
      <c r="RE17" s="40" t="str">
        <f>IF(QP17&gt;0,QP17,"")</f>
        <v/>
      </c>
      <c r="RF17" s="40" t="str">
        <f>IF(QQ17&gt;0,QQ17,"")</f>
        <v/>
      </c>
      <c r="RG17" s="40" t="str">
        <f>IF(SUM(QN17:QQ17)-QR17&gt;0,SUM(QN17:QQ17)-QR17,"")</f>
        <v/>
      </c>
      <c r="RH17" s="40" t="str">
        <f>IF(QU17&gt;0,QU17,"")</f>
        <v/>
      </c>
      <c r="RI17" s="40" t="str">
        <f>IF(QV17&gt;0,QV17,"")</f>
        <v/>
      </c>
      <c r="RJ17" s="40" t="str">
        <f>IF(SUM(QS17:QV17)-QW17&gt;0,SUM(QS17:QV17)-QW17,"")</f>
        <v/>
      </c>
      <c r="RK17" s="40" t="str">
        <f>IF(SUM(RD17,RJ17)&gt;0,SUM(RD17,RJ17),"")</f>
        <v/>
      </c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1" t="str">
        <f>IF(RN17&gt;0,RN17,"")</f>
        <v/>
      </c>
      <c r="SG17" s="11" t="str">
        <f>IF(RO17&gt;0,RO17,"")</f>
        <v/>
      </c>
      <c r="SH17" s="11" t="str">
        <f>IF(SUM(RL17:RO17)-RP17&gt;0,SUM(RL17:RO17)-RP17,"")</f>
        <v/>
      </c>
      <c r="SI17" s="11" t="str">
        <f>IF(RS17&gt;0,RS17,"")</f>
        <v/>
      </c>
      <c r="SJ17" s="11" t="str">
        <f>IF(RT17&gt;0,RT17,"")</f>
        <v/>
      </c>
      <c r="SK17" s="11" t="str">
        <f>IF(SUM(RQ17:RT17)-RU17&gt;0,SUM(RQ17:RT17)-RU17,"")</f>
        <v/>
      </c>
      <c r="SL17" s="11" t="str">
        <f>IF(MAX(SH17,SK17)&gt;0,MAX(SH17,SK17),"")</f>
        <v/>
      </c>
      <c r="SM17" s="11" t="str">
        <f>IF(RX17&gt;0,RX17,"")</f>
        <v/>
      </c>
      <c r="SN17" s="11" t="str">
        <f>IF(RY17&gt;0,RY17,"")</f>
        <v/>
      </c>
      <c r="SO17" s="11" t="str">
        <f>IF(SUM(RV17:RY17)-RZ17&gt;0,SUM(RV17:RY17)-RZ17,"")</f>
        <v/>
      </c>
      <c r="SP17" s="11" t="str">
        <f>IF(SC17&gt;0,SC17,"")</f>
        <v/>
      </c>
      <c r="SQ17" s="11" t="str">
        <f>IF(SD17&gt;0,SD17,"")</f>
        <v/>
      </c>
      <c r="SR17" s="11" t="str">
        <f>IF(SUM(SA17:SD17)-SE17&gt;0,SUM(SA17:SD17)-SE17,"")</f>
        <v/>
      </c>
      <c r="SS17" s="11" t="str">
        <f>IF(SUM(SL17,SR17)&gt;0,SUM(SL17,SR17),"")</f>
        <v/>
      </c>
      <c r="ST17" s="22">
        <f>IF($CN17="P",BY17,(BY17+AX17)/2)</f>
        <v>12.5</v>
      </c>
      <c r="SU17" s="22">
        <f>IF($CN17="P",BZ17,(BZ17+AY17)/2)</f>
        <v>8.8000000000000007</v>
      </c>
      <c r="SV17" s="22">
        <f>IF($CN17="P",CA17,(CA17+AZ17)/2)</f>
        <v>11.3</v>
      </c>
      <c r="SW17" s="22">
        <f>IF($CN17="P",CB17,(CB17+BA17)/2)</f>
        <v>14.695</v>
      </c>
      <c r="SX17" s="22">
        <f>IF($CN17="P",CC17,(CC17+BB17)/2)</f>
        <v>0</v>
      </c>
      <c r="SY17" s="22">
        <f>IF($CN17="P",CD17,(CD17+BC17)/2)</f>
        <v>9.35</v>
      </c>
      <c r="SZ17" s="22">
        <f>IF($CN17="P",CE17,(CE17+BD17)/2)</f>
        <v>6.4</v>
      </c>
      <c r="TA17" s="22">
        <f>IF($CN17="P",CF17,(CF17+BE17)/2)</f>
        <v>8.3000000000000007</v>
      </c>
      <c r="TB17" s="22">
        <f>IF($CN17="P",CG17,(CG17+BF17)/2)</f>
        <v>10.785</v>
      </c>
      <c r="TC17" s="22">
        <f>IF($CN17="P",CH17,(CH17+BG17)/2)</f>
        <v>0</v>
      </c>
      <c r="TD17" s="22">
        <f>IF($CN17="P",CI17,(CI17+BH17)/2)</f>
        <v>6.95</v>
      </c>
      <c r="TE17" s="22">
        <f>IF($CN17="P",CJ17,(CJ17+BI17)/2)</f>
        <v>4.7</v>
      </c>
      <c r="TF17" s="22">
        <f>IF($CN17="P",CK17,(CK17+BJ17)/2)</f>
        <v>6.2</v>
      </c>
      <c r="TG17" s="22">
        <f>IF($CN17="P",CL17,(CL17+BK17)/2)</f>
        <v>7.375</v>
      </c>
      <c r="TH17" s="22">
        <f>IF($CN17="P",CM17,(CM17+BL17)/2)</f>
        <v>0</v>
      </c>
      <c r="TI17" s="27" t="s">
        <v>46</v>
      </c>
      <c r="TJ17" s="40">
        <f>IF(SV17&gt;0,SV17,"")</f>
        <v>11.3</v>
      </c>
      <c r="TK17" s="40">
        <f>IF(SW17&gt;0,SW17,"")</f>
        <v>14.695</v>
      </c>
      <c r="TL17" s="40">
        <f>IF(SUM(ST17:SW17)-SX17&gt;0,SUM(ST17:SW17)-SX17,"")</f>
        <v>47.295000000000002</v>
      </c>
      <c r="TM17" s="40">
        <f>IF(TA17&gt;0,TA17,"")</f>
        <v>8.3000000000000007</v>
      </c>
      <c r="TN17" s="40">
        <f>IF(TB17&gt;0,TB17,"")</f>
        <v>10.785</v>
      </c>
      <c r="TO17" s="40">
        <f>IF(SUM(SY17:TB17)-TC17&gt;0,SUM(SY17:TB17)-TC17,"")</f>
        <v>34.835000000000001</v>
      </c>
      <c r="TP17" s="40">
        <f>IF(MAX(TL17,TO17)&gt;0,MAX(TL17,TO17),"")</f>
        <v>47.295000000000002</v>
      </c>
      <c r="TQ17" s="40">
        <f>IF(TF17&gt;0,TF17,"")</f>
        <v>6.2</v>
      </c>
      <c r="TR17" s="40">
        <f>IF(TG17&gt;0,TG17,"")</f>
        <v>7.375</v>
      </c>
      <c r="TS17" s="40">
        <f>IF(SUM(TD17:TG17)-TH17&gt;0,SUM(TD17:TG17)-TH17,"")</f>
        <v>25.225000000000001</v>
      </c>
      <c r="TT17" s="40">
        <f>IF(SUM(TP17,TS17)&gt;0,SUM(TP17,TS17),"")</f>
        <v>72.52000000000001</v>
      </c>
    </row>
    <row r="18" spans="1:540" x14ac:dyDescent="0.2">
      <c r="A18" s="4" t="str" cm="1">
        <f t="array" ref="A18">IF(AND(H18&lt;&gt;"",H18&lt;&gt;"No DD"),SUMPRODUCT((H$4:H$33&lt;&gt;"")*(H$4:H$33&lt;&gt;"No DD")*(E$4:E$33&gt;E18))+1,IF(H18="No DD",SUMPRODUCT((H$4:H$33="No DD")*(E$4:E$33&gt;E18))+1+SUMPRODUCT((H$4:H$33&lt;&gt;"")*(H$4:H$33&lt;&gt;"No DD")),""))</f>
        <v/>
      </c>
      <c r="B18" s="5" t="s">
        <v>182</v>
      </c>
      <c r="C18" s="4" t="s">
        <v>3</v>
      </c>
      <c r="D18" s="4">
        <v>2003</v>
      </c>
      <c r="E18" s="9">
        <f>SUM(J18:T18)+SUM(J18:R18)*0.0000001+SUM(J18)*0.0000000000001</f>
        <v>157.75001577500498</v>
      </c>
      <c r="F18" s="3" t="str">
        <f>IF(OR(AND(AM18&gt;=AW$35,AM18&lt;&gt;"",AO18&gt;=AW$39,AO18&lt;&gt;"",AL18=""),AND(AP18&gt;=AW$35,AP18&lt;&gt;"",AR18&gt;=AW$39,AR18&lt;&gt;"",AL18=""),AND(AT18&gt;=AW$35,AT18&lt;&gt;"",AV18&gt;=AW$39,AV18&lt;&gt;"",AL18=""),AND(BN18&gt;=BX$35,BN18&lt;&gt;"",BP18&gt;=BX$39,BP18&lt;&gt;"",BM18=""),AND(BQ18&gt;=BX$35,BQ18&lt;&gt;"",BS18&gt;=BX$39,BS18&lt;&gt;"",BM18=""),AND(BU18&gt;=BX$35,BU18&lt;&gt;"",BW18&gt;=BX$39,BW18&lt;&gt;"",BM18=""),AND(CO18&gt;=CY$35,CO18&lt;&gt;"",CQ18&gt;=CY$39,CQ18&lt;&gt;"",CN18=""),AND(CR18&gt;=CY$35,CR18&lt;&gt;"",CT18&gt;=CY$39,CT18&lt;&gt;"",CN18=""),AND(CV18&gt;=CY$35,CV18&lt;&gt;"",CX18&gt;=CY$39,CX18&lt;&gt;"",CN18=""),AND(DV18&gt;=EI$35,DV18&lt;&gt;"",DX18&gt;=EI$39,DX18&lt;&gt;""),AND(DY18&gt;=EI$35,DY18&lt;&gt;"",EA18&gt;=EI$39,EA18&lt;&gt;""),AND(EC18&gt;=EI$35,EC18&lt;&gt;"",EE18&gt;=EI$39,EE18&lt;&gt;""),AND(EF18&gt;=EI$35,EF18&lt;&gt;"",EH18&gt;=EI$39,EH18&lt;&gt;""),AND(FD18&gt;=FQ$35,FD18&lt;&gt;"",FF18&gt;=FQ$39,FF18&lt;&gt;""),AND(FG18&gt;=FQ$35,FG18&lt;&gt;"",FI18&gt;=FQ$39,FI18&lt;&gt;""),AND(FK18&gt;=FQ$35,FK18&lt;&gt;"",FM18&gt;=FQ$39,FM18&lt;&gt;""),AND(FN18&gt;=FQ$35,FN18&lt;&gt;"",FP18&gt;=FQ$39,FP18&lt;&gt;""),AND(GL18&gt;=GY$35,GL18&lt;&gt;"",GN18&gt;=GY$39,GN18&lt;&gt;""),AND(GO18&gt;=GY$35,GO18&lt;&gt;"",GQ18&gt;=GY$39,GQ18&lt;&gt;""),AND(GS18&gt;=GY$35,GS18&lt;&gt;"",GU18&gt;=GY$39,GU18&lt;&gt;""),AND(GV18&gt;=GY$35,GV18&lt;&gt;"",GX18&gt;=GY$39,GX18&lt;&gt;""),AND(HT18&gt;=IG$35,HT18&lt;&gt;"",HV18&gt;=IG$39,HV18&lt;&gt;""),AND(HW18&gt;=IG$35,HW18&lt;&gt;"",HY18&gt;=IG$39,HY18&lt;&gt;""),AND(IA18&gt;=IG$35,IA18&lt;&gt;"",IC18&gt;=IG$39,IC18&lt;&gt;""),AND(ID18&gt;=IG$35,ID18&lt;&gt;"",IF18&gt;=IG$39,IF18&lt;&gt;""),AND(JB18&gt;=JO$35,JB18&lt;&gt;"",JD18&gt;=JO$39,JD18&lt;&gt;""),AND(JE18&gt;=JO$35,JE18&lt;&gt;"",JG18&gt;=JO$39,JG18&lt;&gt;""),AND(JI18&gt;=JO$35,JI18&lt;&gt;"",JK18&gt;=JO$39,JK18&lt;&gt;""),AND(JL18&gt;=JO$35,JL18&lt;&gt;"",JN18&gt;=JO$39,JN18&lt;&gt;""),AND(KJ18&gt;=KW$35,KJ18&lt;&gt;"",KL18&gt;=KW$39,KL18&lt;&gt;""),AND(KM18&gt;=KW$35,KM18&lt;&gt;"",KO18&gt;=KW$39,KO18&lt;&gt;""),AND(KQ18&gt;=KW$35,KQ18&lt;&gt;"",KS18&gt;=KW$39,KS18&lt;&gt;""),AND(KT18&gt;=KW$35,KT18&lt;&gt;"",KV18&gt;=KW$39,KV18&lt;&gt;""),AND(LR18&gt;=ME$35,LR18&lt;&gt;"",LT18&gt;=ME$39,LT18&lt;&gt;""),AND(LU18&gt;=ME$35,LU18&lt;&gt;"",LW18&gt;=ME$39,LW18&lt;&gt;""),AND(LY18&gt;=ME$35,LY18&lt;&gt;"",MA18&gt;=ME$39,MA18&lt;&gt;""),AND(MB18&gt;=ME$35,MB18&lt;&gt;"",MD18&gt;=ME$39,MD18&lt;&gt;""),AND(MZ18&gt;=NM$35,MZ18&lt;&gt;"",NB18&gt;=NM$39,NB18&lt;&gt;""),AND(NC18&gt;=NM$35,NC18&lt;&gt;"",NE18&gt;=NM$39,NE18&lt;&gt;""),AND(NG18&gt;=NM$35,NG18&lt;&gt;"",NI18&gt;=NM$39,NI18&lt;&gt;""),AND(NJ18&gt;=NM$35,NJ18&lt;&gt;"",NL18&gt;=NM$39,NL18&lt;&gt;""),AND(OH18&gt;=OU$35,OH18&lt;&gt;"",OJ18&gt;=OU$39,OJ18&lt;&gt;""),AND(OK18&gt;=OU$35,OK18&lt;&gt;"",OM18&gt;=OU$39,OM18&lt;&gt;""),AND(OO18&gt;=OU$35,OO18&lt;&gt;"",OQ18&gt;=OU$39,OQ18&lt;&gt;""),AND(OR18&gt;=OU$35,OR18&lt;&gt;"",OT18&gt;=OU$39,OT18&lt;&gt;""),AND(PP18&gt;=QC$35,PP18&lt;&gt;"",PR18&gt;=QC$39,PR18&lt;&gt;""),AND(PS18&gt;=QC$35,PS18&lt;&gt;"",PU18&gt;=QC$39,PU18&lt;&gt;""),AND(PW18&gt;=QC$35,PW18&lt;&gt;"",PY18&gt;=QC$39,PY18&lt;&gt;""),AND(PZ18&gt;=QC$35,PZ18&lt;&gt;"",QB18&gt;=QC$39,QB18&lt;&gt;""),AND(QX18&gt;=RK$35,QX18&lt;&gt;"",QZ18&gt;=RK$39,QZ18&lt;&gt;""),AND(RA18&gt;=RK$35,RA18&lt;&gt;"",RC18&gt;=RK$39,RC18&lt;&gt;""),AND(RE18&gt;=RK$35,RE18&lt;&gt;"",RG18&gt;=RK$39,RG18&lt;&gt;""),AND(RH18&gt;=RK$35,RH18&lt;&gt;"",RJ18&gt;=RK$39,RJ18&lt;&gt;""),AND(SF18&gt;=SS$35,SF18&lt;&gt;"",SH18&gt;=SS$39,SH18&lt;&gt;""),AND(SI18&gt;=SS$35,SI18&lt;&gt;"",SK18&gt;=SS$39,SK18&lt;&gt;""),AND(SM18&gt;=SS$35,SM18&lt;&gt;"",SO18&gt;=SS$39,SO18&lt;&gt;""),AND(SP18&gt;=SS$35,SP18&lt;&gt;"",SR18&gt;=SS$39,SR18&lt;&gt;"")),"P","")</f>
        <v/>
      </c>
      <c r="G18" s="3" t="str">
        <f>IF(OR(AND(AO18&gt;=AW$39,AO18&lt;&gt;"",AL18=""),AND(AR18&gt;=AW$39,AR18&lt;&gt;"",AL18=""),AND(AV18&gt;=AW$39,AV18&lt;&gt;"",AL18=""),AND(BP18&gt;=BX$39,BP18&lt;&gt;"",BM18=""),AND(BS18&gt;=BX$39,BS18&lt;&gt;"",BM18=""),AND(BW18&gt;=BX$39,BW18&lt;&gt;"",BM18=""),AND(CQ18&gt;=CY$39,CQ18&lt;&gt;"",CN18=""),AND(CT18&gt;=CY$39,CT18&lt;&gt;"",CN18=""),AND(CX18&gt;=CY$39,CX18&lt;&gt;"",CN18=""),AND(DX18&gt;=EI$39,DX18&lt;&gt;""),AND(EA18&gt;=EI$39,EA18&lt;&gt;""),AND(EE18&gt;=EI$39,EE18&lt;&gt;""),AND(EH18&gt;=EI$39,EH18&lt;&gt;""),AND(FF18&gt;=FQ$39,FF18&lt;&gt;""),AND(FI18&gt;=FQ$39,FI18&lt;&gt;""),AND(FM18&gt;=FQ$39,FM18&lt;&gt;""),AND(FP18&gt;=FQ$39,FP18&lt;&gt;""),AND(GN18&gt;=GY$39,GN18&lt;&gt;""),AND(GQ18&gt;=GY$39,GQ18&lt;&gt;""),AND(GU18&gt;=GY$39,GU18&lt;&gt;""),AND(GX18&gt;=GY$39,GX18&lt;&gt;""),AND(HV18&gt;=IG$39,HV18&lt;&gt;""),AND(HY18&gt;=IG$39,HY18&lt;&gt;""),AND(IC18&gt;=IG$39,IC18&lt;&gt;""),AND(IF18&gt;=IG$39,IF18&lt;&gt;""),AND(JD18&gt;=JO$39,JD18&lt;&gt;""),AND(JG18&gt;=JO$39,JG18&lt;&gt;""),AND(JK18&gt;=JO$39,JK18&lt;&gt;""),AND(JN18&gt;=JO$39,JN18&lt;&gt;""),AND(KL18&gt;=KW$39,KL18&lt;&gt;""),AND(KO18&gt;=KW$39,KO18&lt;&gt;""),AND(KS18&gt;=KW$39,KS18&lt;&gt;""),AND(KV18&gt;=KW$39,KV18&lt;&gt;""),AND(LT18&gt;=ME$39,LT18&lt;&gt;""),AND(LW18&gt;=ME$39,LW18&lt;&gt;""),AND(MA18&gt;=ME$39,MA18&lt;&gt;""),AND(MD18&gt;=ME$39,MD18&lt;&gt;""),AND(NB18&gt;=NM$39,NB18&lt;&gt;""),AND(NE18&gt;=NM$39,NE18&lt;&gt;""),AND(NI18&gt;=NM$39,NI18&lt;&gt;""),AND(NL18&gt;=NM$39,NL18&lt;&gt;""),AND(OJ18&gt;=OU$39,OJ18&lt;&gt;""),AND(OM18&gt;=OU$39,OM18&lt;&gt;""),AND(OQ18&gt;=OU$39,OQ18&lt;&gt;""),AND(OT18&gt;=OU$39,OT18&lt;&gt;""),AND(PR18&gt;=QC$39,PR18&lt;&gt;""),AND(PU18&gt;=QC$39,PU18&lt;&gt;""),AND(PY18&gt;=QC$39,PY18&lt;&gt;""),AND(QB18&gt;=QC$39,QB18&lt;&gt;""),AND(QZ18&gt;=RK$39,QZ18&lt;&gt;""),AND(RC18&gt;=RK$39,RC18&lt;&gt;""),AND(RG18&gt;=RK$39,RG18&lt;&gt;""),AND(RJ18&gt;=RK$39,RJ18&lt;&gt;""),AND(SH18&gt;=SS$39,SH18&lt;&gt;""),AND(SK18&gt;=SS$39,SK18&lt;&gt;""),AND(SO18&gt;=SS$39,SO18&lt;&gt;""),AND(SR18&gt;=SS$39,SR18&lt;&gt;"")),"P","")</f>
        <v/>
      </c>
      <c r="H18" s="36" t="str">
        <f>IF(AND(G18="P",F18=""),"No DD",IF(OR(AND(AM18&gt;=AW$38,AM18&lt;&gt;"",AO18&gt;=AW$42,AO18&lt;&gt;"",AL18=""),AND(AP18&gt;=AW$38,AP18&lt;&gt;"",AR18&gt;=AW$42,AR18&lt;&gt;"",AL18=""),AND(AT18&gt;=AW$38,AT18&lt;&gt;"",AV18&gt;=AW$42,AV18&lt;&gt;"",AL18=""),AND(BN18&gt;=BX$38,BN18&lt;&gt;"",BP18&gt;=BX$42,BP18&lt;&gt;"",BM18=""),AND(BQ18&gt;=BX$38,BQ18&lt;&gt;"",BS18&gt;=BX$42,BS18&lt;&gt;"",BM18=""),AND(BU18&gt;=BX$38,BU18&lt;&gt;"",BW18&gt;=BX$42,BW18&lt;&gt;"",BM18=""),AND(CO18&gt;=CY$38,CO18&lt;&gt;"",CQ18&gt;=CY$42,CQ18&lt;&gt;"",CN18=""),AND(CR18&gt;=CY$38,CR18&lt;&gt;"",CT18&gt;=CY$42,CT18&lt;&gt;"",CN18=""),AND(CV18&gt;=CY$38,CV18&lt;&gt;"",CX18&gt;=CY$42,CX18&lt;&gt;"",CN18=""),AND(DV18&gt;=EI$38,DV18&lt;&gt;"",DX18&gt;=EI$42,DX18&lt;&gt;""),AND(DY18&gt;=EI$38,DY18&lt;&gt;"",EA18&gt;=EI$42,EA18&lt;&gt;""),AND(EC18&gt;=EI$38,EC18&lt;&gt;"",EE18&gt;=EI$42,EE18&lt;&gt;""),AND(EF18&gt;=EI$38,EF18&lt;&gt;"",EH18&gt;=EI$42,EH18&lt;&gt;""),AND(FD18&gt;=FQ$38,FD18&lt;&gt;"",FF18&gt;=FQ$42,FF18&lt;&gt;""),AND(FG18&gt;=FQ$38,FG18&lt;&gt;"",FI18&gt;=FQ$42,FI18&lt;&gt;""),AND(FK18&gt;=FQ$38,FK18&lt;&gt;"",FM18&gt;=FQ$42,FM18&lt;&gt;""),AND(FN18&gt;=FQ$38,FN18&lt;&gt;"",FP18&gt;=FQ$42,FP18&lt;&gt;""),AND(GL18&gt;=GY$38,GL18&lt;&gt;"",GN18&gt;=GY$42,GN18&lt;&gt;""),AND(GO18&gt;=GY$38,GO18&lt;&gt;"",GQ18&gt;=GY$42,GQ18&lt;&gt;""),AND(GS18&gt;=GY$38,GS18&lt;&gt;"",GU18&gt;=GY$42,GU18&lt;&gt;""),AND(GV18&gt;=GY$38,GV18&lt;&gt;"",GX18&gt;=GY$42,GX18&lt;&gt;""),AND(HT18&gt;=IG$38,HT18&lt;&gt;"",HV18&gt;=IG$42,HV18&lt;&gt;""),AND(HW18&gt;=IG$38,HW18&lt;&gt;"",HY18&gt;=IG$42,HY18&lt;&gt;""),AND(IA18&gt;=IG$38,IA18&lt;&gt;"",IC18&gt;=IG$42,IC18&lt;&gt;""),AND(ID18&gt;=IG$38,ID18&lt;&gt;"",IF18&gt;=IG$42,IF18&lt;&gt;""),AND(JB18&gt;=JO$38,JB18&lt;&gt;"",JD18&gt;=JO$42,JD18&lt;&gt;""),AND(JE18&gt;=JO$38,JE18&lt;&gt;"",JG18&gt;=JO$42,JG18&lt;&gt;""),AND(JI18&gt;=JO$38,JI18&lt;&gt;"",JK18&gt;=JO$42,JK18&lt;&gt;""),AND(JL18&gt;=JO$38,JL18&lt;&gt;"",JN18&gt;=JO$42,JN18&lt;&gt;""),AND(KJ18&gt;=KW$38,KJ18&lt;&gt;"",KL18&gt;=KW$42,KL18&lt;&gt;""),AND(KM18&gt;=KW$38,KM18&lt;&gt;"",KO18&gt;=KW$42,KO18&lt;&gt;""),AND(KQ18&gt;=KW$38,KQ18&lt;&gt;"",KS18&gt;=KW$42,KS18&lt;&gt;""),AND(KT18&gt;=KW$38,KT18&lt;&gt;"",KV18&gt;=KW$42,KV18&lt;&gt;""),AND(LR18&gt;=ME$38,LR18&lt;&gt;"",LT18&gt;=ME$42,LT18&lt;&gt;""),AND(LU18&gt;=ME$38,LU18&lt;&gt;"",LW18&gt;=ME$42,LW18&lt;&gt;""),AND(LY18&gt;=ME$38,LY18&lt;&gt;"",MA18&gt;=ME$42,MA18&lt;&gt;""),AND(MB18&gt;=ME$38,MB18&lt;&gt;"",MD18&gt;=ME$42,MD18&lt;&gt;""),AND(MZ18&gt;=NM$38,MZ18&lt;&gt;"",NB18&gt;=NM$42,NB18&lt;&gt;""),AND(NC18&gt;=NM$38,NC18&lt;&gt;"",NE18&gt;=NM$42,NE18&lt;&gt;""),AND(NG18&gt;=NM$38,NG18&lt;&gt;"",NI18&gt;=NM$42,NI18&lt;&gt;""),AND(NJ18&gt;=NM$38,NJ18&lt;&gt;"",NL18&gt;=NM$42,NL18&lt;&gt;""),AND(OH18&gt;=OU$38,OH18&lt;&gt;"",OJ18&gt;=OU$42,OJ18&lt;&gt;""),AND(OK18&gt;=OU$38,OK18&lt;&gt;"",OM18&gt;=OU$42,OM18&lt;&gt;""),AND(OO18&gt;=OU$38,OO18&lt;&gt;"",OQ18&gt;=OU$42,OQ18&lt;&gt;""),AND(OR18&gt;=OU$38,OR18&lt;&gt;"",OT18&gt;=OU$42,OT18&lt;&gt;""),AND(PP18&gt;=QC$38,PP18&lt;&gt;"",PR18&gt;=QC$42,PR18&lt;&gt;""),AND(PS18&gt;=QC$38,PS18&lt;&gt;"",PU18&gt;=QC$42,PU18&lt;&gt;""),AND(PW18&gt;=QC$38,PW18&lt;&gt;"",PY18&gt;=QC$42,PY18&lt;&gt;""),AND(PZ18&gt;=QC$38,PZ18&lt;&gt;"",QB18&gt;=QC$42,QB18&lt;&gt;""),AND(QX18&gt;=RK$38,QX18&lt;&gt;"",QZ18&gt;=RK$42,QZ18&lt;&gt;""),AND(RA18&gt;=RK$38,RA18&lt;&gt;"",RC18&gt;=RK$42,RC18&lt;&gt;""),AND(RE18&gt;=RK$38,RE18&lt;&gt;"",RG18&gt;=RK$42,RG18&lt;&gt;""),AND(RH18&gt;=RK$38,RH18&lt;&gt;"",RJ18&gt;=RK$42,RJ18&lt;&gt;""),AND(SF18&gt;=SS$38,SF18&lt;&gt;"",SH18&gt;=SS$42,SH18&lt;&gt;""),AND(SI18&gt;=SS$38,SI18&lt;&gt;"",SK18&gt;=SS$42,SK18&lt;&gt;""),AND(SM18&gt;=SS$38,SM18&lt;&gt;"",SO18&gt;=SS$42,SO18&lt;&gt;""),AND(SP18&gt;=SS$38,SP18&lt;&gt;"",SR18&gt;=SS$42,SR18&lt;&gt;"")),"Merit",IF(OR(AND(AM18&gt;=AW$37,AM18&lt;&gt;"",AO18&gt;=AW$41,AO18&lt;&gt;"",AL18=""),AND(AP18&gt;=AW$37,AP18&lt;&gt;"",AR18&gt;=AW$41,AR18&lt;&gt;"",AL18=""),AND(AT18&gt;=AW$37,AT18&lt;&gt;"",AV18&gt;=AW$41,AV18&lt;&gt;"",AL18=""),AND(BN18&gt;=BX$37,BN18&lt;&gt;"",BP18&gt;=BX$41,BP18&lt;&gt;"",BM18=""),AND(BQ18&gt;=BX$37,BQ18&lt;&gt;"",BS18&gt;=BX$41,BS18&lt;&gt;"",BM18=""),AND(BU18&gt;=BX$37,BU18&lt;&gt;"",BW18&gt;=BX$41,BW18&lt;&gt;"",BM18=""),AND(CO18&gt;=CY$37,CO18&lt;&gt;"",CQ18&gt;=CY$41,CQ18&lt;&gt;"",CN18=""),AND(CR18&gt;=CY$37,CR18&lt;&gt;"",CT18&gt;=CY$41,CT18&lt;&gt;"",CN18=""),AND(CV18&gt;=CY$37,CV18&lt;&gt;"",CX18&gt;=CY$41,CX18&lt;&gt;"",CN18=""),AND(DV18&gt;=EI$37,DV18&lt;&gt;"",DX18&gt;=EI$41,DX18&lt;&gt;""),AND(DY18&gt;=EI$37,DY18&lt;&gt;"",EA18&gt;=EI$41,EA18&lt;&gt;""),AND(EC18&gt;=EI$37,EC18&lt;&gt;"",EE18&gt;=EI$41,EE18&lt;&gt;""),AND(EF18&gt;=EI$37,EF18&lt;&gt;"",EH18&gt;=EI$41,EH18&lt;&gt;""),AND(FD18&gt;=FQ$37,FD18&lt;&gt;"",FF18&gt;=FQ$41,FF18&lt;&gt;""),AND(FG18&gt;=FQ$37,FG18&lt;&gt;"",FI18&gt;=FQ$41,FI18&lt;&gt;""),AND(FK18&gt;=FQ$37,FK18&lt;&gt;"",FM18&gt;=FQ$41,FM18&lt;&gt;""),AND(FN18&gt;=FQ$37,FN18&lt;&gt;"",FP18&gt;=FQ$41,FP18&lt;&gt;""),AND(GL18&gt;=GY$37,GL18&lt;&gt;"",GN18&gt;=GY$41,GN18&lt;&gt;""),AND(GO18&gt;=GY$37,GO18&lt;&gt;"",GQ18&gt;=GY$41,GQ18&lt;&gt;""),AND(GS18&gt;=GY$37,GS18&lt;&gt;"",GU18&gt;=GY$41,GU18&lt;&gt;""),AND(GV18&gt;=GY$37,GV18&lt;&gt;"",GX18&gt;=GY$41,GX18&lt;&gt;""),AND(HT18&gt;=IG$37,HT18&lt;&gt;"",HV18&gt;=IG$41,HV18&lt;&gt;""),AND(HW18&gt;=IG$37,HW18&lt;&gt;"",HY18&gt;=IG$41,HY18&lt;&gt;""),AND(IA18&gt;=IG$37,IA18&lt;&gt;"",IC18&gt;=IG$41,IC18&lt;&gt;""),AND(ID18&gt;=IG$37,ID18&lt;&gt;"",IF18&gt;=IG$41,IF18&lt;&gt;""),AND(JB18&gt;=JO$37,JB18&lt;&gt;"",JD18&gt;=JO$41,JD18&lt;&gt;""),AND(JE18&gt;=JO$37,JE18&lt;&gt;"",JG18&gt;=JO$41,JG18&lt;&gt;""),AND(JI18&gt;=JO$37,JI18&lt;&gt;"",JK18&gt;=JO$41,JK18&lt;&gt;""),AND(JL18&gt;=JO$37,JL18&lt;&gt;"",JN18&gt;=JO$41,JN18&lt;&gt;""),AND(KJ18&gt;=KW$37,KJ18&lt;&gt;"",KL18&gt;=KW$41,KL18&lt;&gt;""),AND(KM18&gt;=KW$37,KM18&lt;&gt;"",KO18&gt;=KW$41,KO18&lt;&gt;""),AND(KQ18&gt;=KW$37,KQ18&lt;&gt;"",KS18&gt;=KW$41,KS18&lt;&gt;""),AND(KT18&gt;=KW$37,KT18&lt;&gt;"",KV18&gt;=KW$41,KV18&lt;&gt;""),AND(LR18&gt;=ME$37,LR18&lt;&gt;"",LT18&gt;=ME$41,LT18&lt;&gt;""),AND(LU18&gt;=ME$37,LU18&lt;&gt;"",LW18&gt;=ME$41,LW18&lt;&gt;""),AND(LY18&gt;=ME$37,LY18&lt;&gt;"",MA18&gt;=ME$41,MA18&lt;&gt;""),AND(MB18&gt;=ME$37,MB18&lt;&gt;"",MD18&gt;=ME$41,MD18&lt;&gt;""),AND(MZ18&gt;=NM$37,MZ18&lt;&gt;"",NB18&gt;=NM$41,NB18&lt;&gt;""),AND(NC18&gt;=NM$37,NC18&lt;&gt;"",NE18&gt;=NM$41,NE18&lt;&gt;""),AND(NG18&gt;=NM$37,NG18&lt;&gt;"",NI18&gt;=NM$41,NI18&lt;&gt;""),AND(NJ18&gt;=NM$37,NJ18&lt;&gt;"",NL18&gt;=NM$41,NL18&lt;&gt;""),AND(OH18&gt;=OU$37,OH18&lt;&gt;"",OJ18&gt;=OU$41,OJ18&lt;&gt;""),AND(OK18&gt;=OU$37,OK18&lt;&gt;"",OM18&gt;=OU$41,OM18&lt;&gt;""),AND(OO18&gt;=OU$37,OO18&lt;&gt;"",OQ18&gt;=OU$41,OQ18&lt;&gt;""),AND(OR18&gt;=OU$37,OR18&lt;&gt;"",OT18&gt;=OU$41,OT18&lt;&gt;""),AND(PP18&gt;=QC$37,PP18&lt;&gt;"",PR18&gt;=QC$41,PR18&lt;&gt;""),AND(PS18&gt;=QC$37,PS18&lt;&gt;"",PU18&gt;=QC$41,PU18&lt;&gt;""),AND(PW18&gt;=QC$37,PW18&lt;&gt;"",PY18&gt;=QC$41,PY18&lt;&gt;""),AND(PZ18&gt;=QC$37,PZ18&lt;&gt;"",QB18&gt;=QC$41,QB18&lt;&gt;""),AND(QX18&gt;=RK$37,QX18&lt;&gt;"",QZ18&gt;=RK$41,QZ18&lt;&gt;""),AND(RA18&gt;=RK$37,RA18&lt;&gt;"",RC18&gt;=RK$41,RC18&lt;&gt;""),AND(RE18&gt;=RK$37,RE18&lt;&gt;"",RG18&gt;=RK$41,RG18&lt;&gt;""),AND(RH18&gt;=RK$37,RH18&lt;&gt;"",RJ18&gt;=RK$41,RJ18&lt;&gt;""),AND(SF18&gt;=SS$37,SF18&lt;&gt;"",SH18&gt;=SS$41,SH18&lt;&gt;""),AND(SI18&gt;=SS$37,SI18&lt;&gt;"",SK18&gt;=SS$41,SK18&lt;&gt;""),AND(SM18&gt;=SS$37,SM18&lt;&gt;"",SO18&gt;=SS$41,SO18&lt;&gt;""),AND(SP18&gt;=SS$37,SP18&lt;&gt;"",SR18&gt;=SS$41,SR18&lt;&gt;"")),"Excellence",IF(I18="P","Worlds Team",IF(F18="P","National Team","")))))</f>
        <v/>
      </c>
      <c r="I18" s="3" t="str">
        <f>IF(OR(AND(AM18&gt;=AW$36,AM18&lt;&gt;"",AO18&gt;=AW$40,AO18&lt;&gt;"",AL18=""),AND(AP18&gt;=AW$36,AP18&lt;&gt;"",AR18&gt;=AW$40,AR18&lt;&gt;"",AL18=""),AND(AT18&gt;=AW$36,AT18&lt;&gt;"",AV18&gt;=AW$40,AV18&lt;&gt;"",AL18=""),AND(BN18&gt;=BX$36,BN18&lt;&gt;"",BP18&gt;=BX$40,BP18&lt;&gt;"",BM18=""),AND(BQ18&gt;=BX$36,BQ18&lt;&gt;"",BS18&gt;=BX$40,BS18&lt;&gt;"",BM18=""),AND(BU18&gt;=BX$36,BU18&lt;&gt;"",BW18&gt;=BX$40,BW18&lt;&gt;"",BM18=""),AND(CO18&gt;=CY$36,CO18&lt;&gt;"",CQ18&gt;=CY$40,CQ18&lt;&gt;"",CN18=""),AND(CR18&gt;=CY$36,CR18&lt;&gt;"",CT18&gt;=CY$40,CT18&lt;&gt;"",CN18=""),AND(CV18&gt;=CY$36,CV18&lt;&gt;"",CX18&gt;=CY$40,CX18&lt;&gt;"",CN18=""),AND(DV18&gt;=EI$36,DV18&lt;&gt;"",DX18&gt;=EI$40,DX18&lt;&gt;""),AND(DY18&gt;=EI$36,DY18&lt;&gt;"",EA18&gt;=EI$40,EA18&lt;&gt;""),AND(EC18&gt;=EI$36,EC18&lt;&gt;"",EE18&gt;=EI$40,EE18&lt;&gt;""),AND(EF18&gt;=EI$36,EF18&lt;&gt;"",EH18&gt;=EI$40,EH18&lt;&gt;""),AND(FD18&gt;=FQ$36,FD18&lt;&gt;"",FF18&gt;=FQ$40,FF18&lt;&gt;""),AND(FG18&gt;=FQ$36,FG18&lt;&gt;"",FI18&gt;=FQ$40,FI18&lt;&gt;""),AND(FK18&gt;=FQ$36,FK18&lt;&gt;"",FM18&gt;=FQ$40,FM18&lt;&gt;""),AND(FN18&gt;=FQ$36,FN18&lt;&gt;"",FP18&gt;=FQ$40,FP18&lt;&gt;""),AND(GL18&gt;=GY$36,GL18&lt;&gt;"",GN18&gt;=GY$40,GN18&lt;&gt;""),AND(GO18&gt;=GY$36,GO18&lt;&gt;"",GQ18&gt;=GY$40,GQ18&lt;&gt;""),AND(GS18&gt;=GY$36,GS18&lt;&gt;"",GU18&gt;=GY$40,GU18&lt;&gt;""),AND(GV18&gt;=GY$36,GV18&lt;&gt;"",GX18&gt;=GY$40,GX18&lt;&gt;""),AND(HT18&gt;=IG$36,HT18&lt;&gt;"",HV18&gt;=IG$40,HV18&lt;&gt;""),AND(HW18&gt;=IG$36,HW18&lt;&gt;"",HY18&gt;=IG$40,HY18&lt;&gt;""),AND(IA18&gt;=IG$36,IA18&lt;&gt;"",IC18&gt;=IG$40,IC18&lt;&gt;""),AND(ID18&gt;=IG$36,ID18&lt;&gt;"",IF18&gt;=IG$40,IF18&lt;&gt;""),AND(JB18&gt;=JO$36,JB18&lt;&gt;"",JD18&gt;=JO$40,JD18&lt;&gt;""),AND(JE18&gt;=JO$36,JE18&lt;&gt;"",JG18&gt;=JO$40,JG18&lt;&gt;""),AND(JI18&gt;=JO$36,JI18&lt;&gt;"",JK18&gt;=JO$40,JK18&lt;&gt;""),AND(JL18&gt;=JO$36,JL18&lt;&gt;"",JN18&gt;=JO$40,JN18&lt;&gt;""),AND(KJ18&gt;=KW$36,KJ18&lt;&gt;"",KL18&gt;=KW$40,KL18&lt;&gt;""),AND(KM18&gt;=KW$36,KM18&lt;&gt;"",KO18&gt;=KW$40,KO18&lt;&gt;""),AND(KQ18&gt;=KW$36,KQ18&lt;&gt;"",KS18&gt;=KW$40,KS18&lt;&gt;""),AND(KT18&gt;=KW$36,KT18&lt;&gt;"",KV18&gt;=KW$40,KV18&lt;&gt;""),AND(LR18&gt;=ME$36,LR18&lt;&gt;"",LT18&gt;=ME$40,LT18&lt;&gt;""),AND(LU18&gt;=ME$36,LU18&lt;&gt;"",LW18&gt;=ME$40,LW18&lt;&gt;""),AND(LY18&gt;=ME$36,LY18&lt;&gt;"",MA18&gt;=ME$40,MA18&lt;&gt;""),AND(MB18&gt;=ME$36,MB18&lt;&gt;"",MD18&gt;=ME$40,MD18&lt;&gt;""),AND(MZ18&gt;=NM$36,MZ18&lt;&gt;"",NB18&gt;=NM$40,NB18&lt;&gt;""),AND(NC18&gt;=NM$36,NC18&lt;&gt;"",NE18&gt;=NM$40,NE18&lt;&gt;""),AND(NG18&gt;=NM$36,NG18&lt;&gt;"",NI18&gt;=NM$40,NI18&lt;&gt;""),AND(NJ18&gt;=NM$36,NJ18&lt;&gt;"",NL18&gt;=NM$40,NL18&lt;&gt;""),AND(OH18&gt;=OU$36,OH18&lt;&gt;"",OJ18&gt;=OU$40,OJ18&lt;&gt;""),AND(OK18&gt;=OU$36,OK18&lt;&gt;"",OM18&gt;=OU$40,OM18&lt;&gt;""),AND(OO18&gt;=OU$36,OO18&lt;&gt;"",OQ18&gt;=OU$40,OQ18&lt;&gt;""),AND(OR18&gt;=OU$36,OR18&lt;&gt;"",OT18&gt;=OU$40,OT18&lt;&gt;""),AND(PP18&gt;=QC$36,PP18&lt;&gt;"",PR18&gt;=QC$40,PR18&lt;&gt;""),AND(PS18&gt;=QC$36,PS18&lt;&gt;"",PU18&gt;=QC$40,PU18&lt;&gt;""),AND(PW18&gt;=QC$36,PW18&lt;&gt;"",PY18&gt;=QC$40,PY18&lt;&gt;""),AND(PZ18&gt;=QC$36,PZ18&lt;&gt;"",QB18&gt;=QC$40,QB18&lt;&gt;""),AND(QX18&gt;=RK$36,QX18&lt;&gt;"",QZ18&gt;=RK$40,QZ18&lt;&gt;""),AND(RA18&gt;=RK$36,RA18&lt;&gt;"",RC18&gt;=RK$40,RC18&lt;&gt;""),AND(RE18&gt;=RK$36,RE18&lt;&gt;"",RG18&gt;=RK$40,RG18&lt;&gt;""),AND(RH18&gt;=RK$36,RH18&lt;&gt;"",RJ18&gt;=RK$40,RJ18&lt;&gt;""),AND(SF18&gt;=SS$36,SF18&lt;&gt;"",SH18&gt;=SS$40,SH18&lt;&gt;""),AND(SI18&gt;=SS$36,SI18&lt;&gt;"",SK18&gt;=SS$40,SK18&lt;&gt;""),AND(SM18&gt;=SS$36,SM18&lt;&gt;"",SO18&gt;=SS$40,SO18&lt;&gt;""),AND(SP18&gt;=SS$36,SP18&lt;&gt;"",SR18&gt;=SS$40,SR18&lt;&gt;"")),"P","")</f>
        <v/>
      </c>
      <c r="J18" s="8">
        <f>IF(COUNT(AO18,AR18,BP18,BS18,CQ18,CT18)&gt;0,LARGE((AO18,AR18,BP18,BS18,CQ18,CT18),1),0)</f>
        <v>50.109999999999992</v>
      </c>
      <c r="K18" s="8" t="str">
        <f>IF(J18="","",IF(OR(J18=CQ18,J18=CT18),$BY$1,IF(OR(J18=BP18,J18=BS18),$AX$1,IF(OR(J18=AO18,J18=AR18),$W$1,""))))</f>
        <v>2023 Nationals</v>
      </c>
      <c r="L18" s="8">
        <f>IF(COUNT(AO18,AR18,BP18,BS18,CQ18,CT18)&gt;1,LARGE((AO18,AR18,BP18,BS18,CQ18,CT18),2),0)</f>
        <v>48.19</v>
      </c>
      <c r="M18" s="8" t="str">
        <f>IF(L18="","",IF(OR(L18=CQ18,L18=CT18),$BY$1,IF(OR(L18=BP18,L18=BS18),$AX$1,IF(OR(L18=AO18,L18=AR18),$W$1,""))))</f>
        <v>2023 Nationals</v>
      </c>
      <c r="N18" s="8">
        <f>IF(COUNT(AO18,AR18,BP18,BS18,CQ18,CT18)&gt;2,MAX(AV18,BW18,CX18,LARGE((AO18,AR18,BP18,BS18,CQ18,CT18),3)),IF(MAX(AV18,BW18,CX18)&gt;0,MAX(AV18,BW18,CX18),0))</f>
        <v>49.75</v>
      </c>
      <c r="O18" s="8" t="str">
        <f>IF(N18="","",IF(OR(N18=CQ18,N18=CT18,N18=CX18),$BY$1,IF(OR(N18=BP18,N18=BS18,N18=BW18),$AX$1,IF(OR(N18=AO18,N18=AR18,N18=AV18),$W$1,""))))</f>
        <v>2023 Nationals</v>
      </c>
      <c r="P18" s="8">
        <f>IF(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&gt;0,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,0)</f>
        <v>9.6999999999999993</v>
      </c>
      <c r="Q18" s="8" t="str">
        <f>IF(P18=0,"",IF(OR(P18=CO18,P18=CR18,P18=CV18),$BY$1,IF(OR(P18=BN18,P18=BQ18,P18=BU18),$AX$1,IF(OR(P18=AM18,P18=AP18,P18=AT18),$W$1,IF(OR(P18=SF18,P18=SI18,P18=SM18,P18=SP18),$RL$1,IF(OR(P18=QX18,P18=RA18,P18=RE18,P18=RH18),$QD$1,IF(OR(P18=PP18,P18=PS18,P18=PW18,P18=PZ18),$OV$1,IF(OR(P18=OH18,P18=OK18,P18=OO18,P18=OR18),$NN$1,IF(OR(P18=MZ18,P18=NC18,P18=NG18,P18=NJ18),$MF$1,IF(OR(P18=LR18,P18=LU18,P18=LY18,P18=MB18),$KX$1,IF(OR(P18=KJ18,P18=KM18,P18=KQ18,P18=KT18),$JP$1,IF(OR(P18=JB18,P18=JE18,P18=JI18,P18=JL18),$IH$1,IF(OR(P18=HT18,P18=HW18,P18=IA18,P18=ID18),$GZ$1,IF(OR(P18=GL18,P18=GO18,P18=GS18,P18=GV18),$FR$1,IF(OR(P18=FD18,P18=FG18,P18=FK18,P18=FN18),$EJ$1,IF(OR(P18=DV18,P18=DY18,P18=EC18,P18=EF18),$DB$1,""))))))))))))))))</f>
        <v>2023 Nationals</v>
      </c>
      <c r="R18" s="8">
        <f>IF(MAX(IF(AM18&gt;=$AW$35,AN18,0),IF(AP18&gt;=$AW$35,AQ18,0),IF(AT18&gt;=$AW$35,AU18,0),IF(BN18&gt;=$BX$35,BO18,0),IF(BQ18&gt;=$BX$35,BR18,0),IF(BU18&gt;=$BX$35,BV18,0),IF(CO18&gt;=$CY$35,CP18,0),IF(CR18&gt;=$CY$35,CS18,0),IF(CV18&gt;=$CY$35,CW18,0),IF(DV18&gt;=$EI$35,DW18,0),IF(DY18&gt;=$EI$35,DZ18,0),IF(EC18&gt;=$EI$35,ED18,0),IF(EF18&gt;=$EI$35,EG18,0),IF(FD18&gt;=$FQ$35,FE18,0),IF(FG18&gt;=$FQ$35,FH18,0),IF(FK18&gt;=$FQ$35,FL18,0),IF(FN18&gt;=$FQ$35,FO18,0),IF(GL18&gt;=$GY$35,GM18,0),IF(GO18&gt;=$GY$35,GP18,0),IF(GS18&gt;=$GY$35,GT18,0),IF(GV18&gt;=$GY$35,GW18,0),IF(HT18&gt;=$IG$35,HU18,0),IF(HW18&gt;=$IG$35,HX18,0),IF(IA18&gt;=$IG$35,IB18,0),IF(ID18&gt;=$IG$35,IE18,0),IF(JB18&gt;=$JO$35,JC18,0),IF(JE18&gt;=$JO$35,JF18,0),IF(JI18&gt;=$JO$35,JJ18,0),IF(JL18&gt;=$JO$35,JM18,0),IF(KJ18&gt;=$KW$35,KK18,0),IF(KM18&gt;=$KW$35,KN18,0),IF(KQ18&gt;=$KW$35,KR18,0),IF(KT18&gt;=$KW$35,KU18,0),IF(LR18&gt;=$ME$35,LS18,0),IF(LU18&gt;=$ME$35,LV18,0),IF(LY18&gt;=$ME$35,LZ18,0),IF(MB18&gt;=$ME$35,MC18,0),IF(MZ18&gt;=$NM$35,NA18,0),IF(NC18&gt;=$NM$35,ND18,0),IF(NG18&gt;=$NM$35,NH18,0),IF(NJ18&gt;=$NM$35,NK18,0),IF(OH18&gt;=$OU$35,OI18,0),IF(OK18&gt;=$OU$35,OL18,0),IF(OO18&gt;=$OU$35,OP18,0),IF(OR18&gt;=$OU$35,OS18,0),IF(PP18&gt;=$QC$35,PQ18,0),IF(PS18&gt;=$QC$35,PT18,0),IF(PW18&gt;=$QC$35,PX18,0),IF(PZ18&gt;=$QC$35,QA18,0),IF(QX18&gt;=$RK$35,QY18,0),IF(RA18&gt;=$RK$35,RB18,0),IF(RE18&gt;=$RK$35,RF18,0),IF(RH18&gt;=$RK$35,RI18,0),IF(SF18&gt;=$SS$35,SG18,0),IF(SI18&gt;=$SS$35,SJ18,0),IF(SM18&gt;=$SS$35,SN18,0),IF(SP18&gt;=$SS$35,SQ18,0))&gt;0,MAX(IF(AM18&gt;=$AW$35,AN18,0),IF(AP18&gt;=$AW$35,AQ18,0),IF(AT18&gt;=$AW$35,AU18,0),IF(BN18&gt;=$BX$35,BO18,0),IF(BQ18&gt;=$BX$35,BR18,0),IF(BU18&gt;=$BX$35,BV18,0),IF(CO18&gt;=$CY$35,CP18,0),IF(CR18&gt;=$CY$35,CS18,0),IF(CV18&gt;=$CY$35,CW18,0),IF(DV18&gt;=$EI$35,DW18,0),IF(DY18&gt;=$EI$35,DZ18,0),IF(EC18&gt;=$EI$35,ED18,0),IF(EF18&gt;=$EI$35,EG18,0),IF(FD18&gt;=$FQ$35,FE18,0),IF(FG18&gt;=$FQ$35,FH18,0),IF(FK18&gt;=$FQ$35,FL18,0),IF(FN18&gt;=$FQ$35,FO18,0),IF(GL18&gt;=$GY$35,GM18,0),IF(GO18&gt;=$GY$35,GP18,0),IF(GS18&gt;=$GY$35,GT18,0),IF(GV18&gt;=$GY$35,GW18,0),IF(HT18&gt;=$IG$35,HU18,0),IF(HW18&gt;=$IG$35,HX18,0),IF(IA18&gt;=$IG$35,IB18,0),IF(ID18&gt;=$IG$35,IE18,0),IF(JB18&gt;=$JO$35,JC18,0),IF(JE18&gt;=$JO$35,JF18,0),IF(JI18&gt;=$JO$35,JJ18,0),IF(JL18&gt;=$JO$35,JM18,0),IF(KJ18&gt;=$KW$35,KK18,0),IF(KM18&gt;=$KW$35,KN18,0),IF(KQ18&gt;=$KW$35,KR18,0),IF(KT18&gt;=$KW$35,KU18,0),IF(LR18&gt;=$ME$35,LS18,0),IF(LU18&gt;=$ME$35,LV18,0),IF(LY18&gt;=$ME$35,LZ18,0),IF(MB18&gt;=$ME$35,MC18,0),IF(MZ18&gt;=$NM$35,NA18,0),IF(NC18&gt;=$NM$35,ND18,0),IF(NG18&gt;=$NM$35,NH18,0),IF(NJ18&gt;=$NM$35,NK18,0),IF(OH18&gt;=$OU$35,OI18,0),IF(OK18&gt;=$OU$35,OL18,0),IF(OO18&gt;=$OU$35,OP18,0),IF(OR18&gt;=$OU$35,OS18,0),IF(PP18&gt;=$QC$35,PQ18,0),IF(PS18&gt;=$QC$35,PT18,0),IF(PW18&gt;=$QC$35,PX18,0),IF(PZ18&gt;=$QC$35,QA18,0),IF(QX18&gt;=$RK$35,QY18,0),IF(RA18&gt;=$RK$35,RB18,0),IF(RE18&gt;=$RK$35,RF18,0),IF(RH18&gt;=$RK$35,RI18,0),IF(SF18&gt;=$SS$35,SG18,0),IF(SI18&gt;=$SS$35,SJ18,0),IF(SM18&gt;=$SS$35,SN18,0),IF(SP18&gt;=$SS$35,SQ18,0)),0)</f>
        <v>0</v>
      </c>
      <c r="S18" s="8" t="str">
        <f>IF(R18=0,"",IF(OR(R18=CP18,R18=CS18,R18=CW18),$BY$1,IF(OR(R18=BO18,R18=BR18,R18=BV18),$AX$1,IF(OR(R18=AN18,R18=AQ18,R18=AU18),$W$1,IF(OR(R18=SG18,R18=SJ18,R18=SN18,R18=SQ18),$RL$1,IF(OR(R18=QY18,R18=RB18,R18=RF18,R18=RI18),$QD$1,IF(OR(R18=PQ18,R18=PT18,R18=PX18,R18=QA18),$OV$1,IF(OR(R18=OI18,R18=OL18,R18=OP18,R18=OS18),$NN$1,IF(OR(R18=NA18,R18=ND18,R18=NH18,R18=NK18),$MF$1,IF(OR(R18=LS18,R18=LV18,R18=LZ18,R18=MC18),$KX$1,IF(OR(R18=KK18,R18=KN18,R18=KR18,R18=KU18),$JP$1,IF(OR(R18=JC18,R18=JF18,R18=JJ18,R18=JM18),$IH$1,IF(OR(R18=HU18,R18=HX18,R18=IB18,R18=IE18),$GZ$1,IF(OR(R18=GM18,R18=GP18,R18=GT18,R18=GW18),$FR$1,IF(OR(R18=FE18,R18=FH18,R18=FL18,R18=FO18),$EJ$1,IF(OR(R18=DW18,R18=DZ18,R18=ED18,R18=EG18),$DB$1,""))))))))))))))))</f>
        <v/>
      </c>
      <c r="T18" s="8" t="str">
        <f>IF(MAX(CZ18,DA18)&gt;0,MAX(CZ18,DA18),"")</f>
        <v/>
      </c>
      <c r="U18" s="11" t="str">
        <f>IF(T18="","",IF(T18=CZ18,"("&amp;CZ$2&amp;")",IF(T18=DA18,"("&amp;DA$2&amp;")")))</f>
        <v/>
      </c>
      <c r="V18" s="8" t="str">
        <f>IF(T18="","",IF(T18=CZ18,IF(T18+IF(N18="",0,N18)=SK18,$RL$1,IF(T18+IF(N18="",0,N18)=RC18,$QD$1,IF(T18+IF(N18="",0,N18)=PU18,$OV$1,IF(T18+IF(N18="",0,N18)=OM18,$NN$1,IF(T18+IF(N18="",0,N18)=NE18,$MF$1,IF(T18+IF(N18="",0,N18)=LW18,$KX$1,IF(T18+IF(N18="",0,N18)=KO18,$JP$1,IF(T18+IF(N18="",0,N18)=JG18,$IH$1,IF(T18+IF(N18="",0,N18)=HY18,$GZ$1,IF(T18+IF(N18="",0,N18)=GQ18,$FR$1,IF(T18+IF(N18="",0,N18)=FI18,$EJ$1,IF(T18+IF(N18="",0,N18)=EA18,$DB$1,IF(T18+IF(N18="",0,N18)=SH18,$RL$1,IF(T18+IF(N18="",0,N18)=QZ18,$QD$1,IF(T18+IF(N18="",0,N18)=PR18,$OV$1,IF(T18+IF(N18="",0,N18)=OJ18,$NN$1,IF(T18+IF(N18="",0,N18)=NB18,$MF$1,IF(T18+IF(N18="",0,N18)=LT18,$KX$1,IF(T18+IF(N18="",0,N18)=KL18,$JP$1,IF(T18+IF(N18="",0,N18)=JD18,$IH$1,IF(T18+IF(N18="",0,N18)=HV18,$GZ$1,IF(T18+IF(N18="",0,N18)=GN18,$FR$1,IF(T18+IF(N18="",0,N18)=FF18,$EJ$1,IF(T18+IF(N18="",0,N18)=DX18,$DB$1,IF(T18+IF(L18="",0,L18)=SK18,$RL$1,IF(T18+IF(L18="",0,L18)=RC18,$QD$1,IF(T18+IF(L18="",0,L18)=PU18,$OV$1,IF(T18+IF(L18="",0,L18)=OM18,$NN$1,IF(T18+IF(L18="",0,L18)=NE18,$MF$1,IF(T18+IF(L18="",0,L18)=LW18,$KX$1,IF(T18+IF(L18="",0,L18)=KO18,$JP$1,IF(T18+IF(L18="",0,L18)=JG18,$IH$1,IF(T18+IF(L18="",0,L18)=HY18,$GZ$1,IF(T18+IF(L18="",0,L18)=GQ18,$FR$1,IF(T18+IF(L18="",0,L18)=FI18,$EJ$1,IF(T18+IF(L18="",0,L18)=EA18,$DB$1,IF(T18+IF(L18="",0,L18)=SH18,$RL$1,IF(T18+IF(L18="",0,L18)=QZ18,$QD$1,IF(T18+IF(L18="",0,L18)=PR18,$OV$1,IF(T18+IF(L18="",0,L18)=OJ18,$NN$1,IF(T18+IF(L18="",0,L18)=NB18,$MF$1,IF(T18+IF(L18="",0,L18)=LT18,$KX$1,IF(T18+IF(L18="",0,L18)=KL18,$JP$1,IF(T18+IF(L18="",0,L18)=JD18,$IH$1,IF(T18+IF(L18="",0,L18)=HV18,$GZ$1,IF(T18+IF(L18="",0,L18)=GN18,$FR$1,IF(T18+IF(L18="",0,L18)=FF18,$EJ$1,IF(T18+IF(L18="",0,L18)=DX18,$DB$1)))))))))))))))))))))))))))))))))))))))))))))))),IF(T18=DA18,IF(T18+IF(N18="",0,N18)=SR18,$RL$1,IF(T18+IF(N18="",0,N18)=RJ18,$QD$1,IF(T18+IF(N18="",0,N18)=QB18,$OV$1,IF(T18+IF(N18="",0,N18)=OT18,$NN$1,IF(T18+IF(N18="",0,N18)=NL18,$MF$1,IF(T18+IF(N18="",0,N18)=MD18,$KX$1,IF(T18+IF(N18="",0,N18)=KV18,$JP$1,IF(T18+IF(N18="",0,N18)=JN18,$IH$1,IF(T18+IF(N18="",0,N18)=IF18,$GZ$1,IF(T18+IF(N18="",0,N18)=GX18,$FR$1,IF(T18+IF(N18="",0,N18)=FP18,$EJ$1,IF(T18+IF(N18="",0,N18)=EH18,$DB$1,IF(T18+IF(N18="",0,N18)=SO18,$RL$1,IF(T18+IF(N18="",0,N18)=RG18,$QD$1,IF(T18+IF(N18="",0,N18)=PY18,$OV$1,IF(T18+IF(N18="",0,N18)=OQ18,$NN$1,IF(T18+IF(N18="",0,N18)=NI18,$MF$1,IF(T18+IF(N18="",0,N18)=MA18,$KX$1,IF(T18+IF(N18="",0,N18)=KS18,$JP$1,IF(T18+IF(N18="",0,N18)=JK18,$IH$1,IF(T18+IF(N18="",0,N18)=IC18,$GZ$1,IF(T18+IF(N18="",0,N18)=GU18,$FR$1,IF(T18+IF(N18="",0,N18)=FM18,$EJ$1,IF(T18+IF(N18="",0,N18)=EE18,$DB$1)))))))))))))))))))))))))))</f>
        <v/>
      </c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7"/>
      <c r="AM18" s="38" t="str">
        <f>IF(Y18&gt;0,Y18,"")</f>
        <v/>
      </c>
      <c r="AN18" s="38" t="str">
        <f>IF(Z18&gt;0,Z18,"")</f>
        <v/>
      </c>
      <c r="AO18" s="40" t="str">
        <f>IF(SUM(W18:Z18)-AA18&gt;0,SUM(W18:Z18)-AA18,"")</f>
        <v/>
      </c>
      <c r="AP18" s="40" t="str">
        <f>IF(AD18&gt;0,AD18,"")</f>
        <v/>
      </c>
      <c r="AQ18" s="40" t="str">
        <f>IF(AE18&gt;0,AE18,"")</f>
        <v/>
      </c>
      <c r="AR18" s="40" t="str">
        <f>IF(SUM(AB18:AE18)-AF18&gt;0,SUM(AB18:AE18)-AF18,"")</f>
        <v/>
      </c>
      <c r="AS18" s="40" t="str">
        <f>IF(AO18="","",MAX(AO18,AR18))</f>
        <v/>
      </c>
      <c r="AT18" s="40" t="str">
        <f>IF(AI18&gt;0,AI18,"")</f>
        <v/>
      </c>
      <c r="AU18" s="40" t="str">
        <f>IF(AJ18&gt;0,AJ18,"")</f>
        <v/>
      </c>
      <c r="AV18" s="40" t="str">
        <f>IF(SUM(AG18:AJ18)-AK18&gt;0,SUM(AG18:AJ18)-AK18,"")</f>
        <v/>
      </c>
      <c r="AW18" s="40" t="str">
        <f>IF(SUM(AS18,AV18)&gt;0,SUM(AS18,AV18),"")</f>
        <v/>
      </c>
      <c r="AX18" s="26">
        <v>2.8</v>
      </c>
      <c r="AY18" s="26">
        <v>1.7</v>
      </c>
      <c r="AZ18" s="26">
        <v>2.1</v>
      </c>
      <c r="BA18" s="26">
        <v>3.04</v>
      </c>
      <c r="BB18" s="26">
        <v>0</v>
      </c>
      <c r="BC18" s="26">
        <v>17.600000000000001</v>
      </c>
      <c r="BD18" s="26">
        <v>3.7</v>
      </c>
      <c r="BE18" s="26">
        <v>3.4</v>
      </c>
      <c r="BF18" s="26">
        <v>6.12</v>
      </c>
      <c r="BG18" s="26">
        <v>0.4</v>
      </c>
      <c r="BH18" s="26"/>
      <c r="BI18" s="26"/>
      <c r="BJ18" s="26"/>
      <c r="BK18" s="26"/>
      <c r="BL18" s="26"/>
      <c r="BM18" s="28"/>
      <c r="BN18" s="39">
        <f>IF(AZ18&gt;0,AZ18,"")</f>
        <v>2.1</v>
      </c>
      <c r="BO18" s="39">
        <f>IF(BA18&gt;0,BA18,"")</f>
        <v>3.04</v>
      </c>
      <c r="BP18" s="11">
        <f>IF(SUM(AX18:BA18)-BB18&gt;0,SUM(AX18:BA18)-BB18,"")</f>
        <v>9.64</v>
      </c>
      <c r="BQ18" s="11">
        <f>IF(BE18&gt;0,BE18,"")</f>
        <v>3.4</v>
      </c>
      <c r="BR18" s="11">
        <f>IF(BF18&gt;0,BF18,"")</f>
        <v>6.12</v>
      </c>
      <c r="BS18" s="11">
        <f>IF(SUM(BC18:BF18)-BG18&gt;0,SUM(BC18:BF18)-BG18,"")</f>
        <v>30.42</v>
      </c>
      <c r="BT18" s="11">
        <f>IF(BP18="","",MAX(BP18,BS18))</f>
        <v>30.42</v>
      </c>
      <c r="BU18" s="11" t="str">
        <f>IF(BJ18&gt;0,BJ18,"")</f>
        <v/>
      </c>
      <c r="BV18" s="11" t="str">
        <f>IF(BK18&gt;0,BK18,"")</f>
        <v/>
      </c>
      <c r="BW18" s="11" t="str">
        <f>IF(SUM(BH18:BK18)-BL18&gt;0,SUM(BH18:BK18)-BL18,"")</f>
        <v/>
      </c>
      <c r="BX18" s="11">
        <f>IF(SUM(BT18,BW18)&gt;0,SUM(BT18,BW18),"")</f>
        <v>30.42</v>
      </c>
      <c r="BY18" s="22">
        <v>15.1</v>
      </c>
      <c r="BZ18" s="22">
        <v>9</v>
      </c>
      <c r="CA18" s="22">
        <v>9</v>
      </c>
      <c r="CB18" s="22">
        <v>15.19</v>
      </c>
      <c r="CC18" s="22">
        <v>0.1</v>
      </c>
      <c r="CD18" s="22">
        <v>15.8</v>
      </c>
      <c r="CE18" s="22">
        <v>9.6</v>
      </c>
      <c r="CF18" s="22">
        <v>9.6999999999999993</v>
      </c>
      <c r="CG18" s="22">
        <v>15.01</v>
      </c>
      <c r="CH18" s="22">
        <v>0</v>
      </c>
      <c r="CI18" s="22">
        <v>14.9</v>
      </c>
      <c r="CJ18" s="22">
        <v>9.4</v>
      </c>
      <c r="CK18" s="22">
        <v>9.6999999999999993</v>
      </c>
      <c r="CL18" s="22">
        <v>15.75</v>
      </c>
      <c r="CM18" s="22">
        <v>0</v>
      </c>
      <c r="CN18" s="27"/>
      <c r="CO18" s="38">
        <f>IF(CA18&gt;0,CA18,"")</f>
        <v>9</v>
      </c>
      <c r="CP18" s="38">
        <f>IF(CB18&gt;0,CB18,"")</f>
        <v>15.19</v>
      </c>
      <c r="CQ18" s="40">
        <f>IF(SUM(BY18:CB18)-CC18&gt;0,SUM(BY18:CB18)-CC18,"")</f>
        <v>48.19</v>
      </c>
      <c r="CR18" s="40">
        <f>IF(CF18&gt;0,CF18,"")</f>
        <v>9.6999999999999993</v>
      </c>
      <c r="CS18" s="40">
        <f>IF(CG18&gt;0,CG18,"")</f>
        <v>15.01</v>
      </c>
      <c r="CT18" s="40">
        <f>IF(SUM(CD18:CG18)-CH18&gt;0,SUM(CD18:CG18)-CH18,"")</f>
        <v>50.109999999999992</v>
      </c>
      <c r="CU18" s="40">
        <f>IF(CQ18="","",MAX(CQ18,CT18))</f>
        <v>50.109999999999992</v>
      </c>
      <c r="CV18" s="40">
        <f>IF(CK18&gt;0,CK18,"")</f>
        <v>9.6999999999999993</v>
      </c>
      <c r="CW18" s="40">
        <f>IF(CL18&gt;0,CL18,"")</f>
        <v>15.75</v>
      </c>
      <c r="CX18" s="40">
        <f>IF(SUM(CI18:CL18)-CM18&gt;0,SUM(CI18:CL18)-CM18,"")</f>
        <v>49.75</v>
      </c>
      <c r="CY18" s="40">
        <f>IF(SUM(CU18,CX18)&gt;0,SUM(CU18,CX18),"")</f>
        <v>99.859999999999985</v>
      </c>
      <c r="CZ18" s="50" t="str">
        <f>IF(MAX(DX18,EA18,FF18,FI18,GN18,GQ18,HV18,HY18,JD18,JG18,KL18,KO18,LT18,LW18,NB18,NE18,OJ18,OM18,PR18,PU18,QZ18,RC18,SH18,SK18)-MIN(IF(L18="",0,L18),IF(N18="",0,N18))&gt;0.001,MAX(DX18,EA18,FF18,FI18,GN18,GQ18,HV18,HY18,JD18,JG18,KL18,KO18,LT18,LW18,NB18,NE18,OJ18,OM18,PR18,PU18,QZ18,RC18,SH18,SK18)-MIN(IF(L18="",0,L18),IF(N18="",0,N18)),"")</f>
        <v/>
      </c>
      <c r="DA18" s="50" t="str">
        <f>IF(MAX(EE18,EH18,FM18,FP18,GU18,GX18,IC18,IF18,JK18,JN18,KS18,KV18,MA18,MD18,NI18,NL18,OQ18,OT18,PY18,QB18,RG18,RJ18,SO18,SR18)-IF(N18="",0,N18)&gt;0.001,MAX(EE18,EH18,FM18,FP18,GU18,GX18,IC18,IF18,JK18,JN18,KS18,KV18,MA18,MD18,NI18,NL18,OQ18,OT18,PY18,QB18,RG18,RJ18,SO18,SR18)-IF(N18="",0,N18),"")</f>
        <v/>
      </c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40" t="str">
        <f>IF(DD18&gt;0,DD18,"")</f>
        <v/>
      </c>
      <c r="DW18" s="40" t="str">
        <f>IF(DE18&gt;0,DE18,"")</f>
        <v/>
      </c>
      <c r="DX18" s="40" t="str">
        <f>IF(SUM(DB18:DE18)-DF18&gt;0,SUM(DB18:DE18)-DF18,"")</f>
        <v/>
      </c>
      <c r="DY18" s="40" t="str">
        <f>IF(DI18&gt;0,DI18,"")</f>
        <v/>
      </c>
      <c r="DZ18" s="40" t="str">
        <f>IF(DJ18&gt;0,DJ18,"")</f>
        <v/>
      </c>
      <c r="EA18" s="40" t="str">
        <f>IF(SUM(DG18:DJ18)-DK18&gt;0,SUM(DG18:DJ18)-DK18,"")</f>
        <v/>
      </c>
      <c r="EB18" s="40" t="str">
        <f>IF(MAX(DX18,EA18)&gt;0,MAX(DX18,EA18),"")</f>
        <v/>
      </c>
      <c r="EC18" s="40" t="str">
        <f>IF(DN18&gt;0,DN18,"")</f>
        <v/>
      </c>
      <c r="ED18" s="40" t="str">
        <f>IF(DO18&gt;0,DO18,"")</f>
        <v/>
      </c>
      <c r="EE18" s="40" t="str">
        <f>IF(SUM(DL18:DO18)-DP18&gt;0,SUM(DL18:DO18)-DP18,"")</f>
        <v/>
      </c>
      <c r="EF18" s="40" t="str">
        <f>IF(DS18&gt;0,DS18,"")</f>
        <v/>
      </c>
      <c r="EG18" s="40" t="str">
        <f>IF(DT18&gt;0,DT18,"")</f>
        <v/>
      </c>
      <c r="EH18" s="40" t="str">
        <f>IF(SUM(DQ18:DT18)-DU18&gt;0,SUM(DQ18:DT18)-DU18,"")</f>
        <v/>
      </c>
      <c r="EI18" s="40" t="str">
        <f>IF(SUM(EB18,EH18)&gt;0,SUM(EB18,EH18),"")</f>
        <v/>
      </c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1" t="str">
        <f>IF(EL18&gt;0,EL18,"")</f>
        <v/>
      </c>
      <c r="FE18" s="11" t="str">
        <f>IF(EM18&gt;0,EM18,"")</f>
        <v/>
      </c>
      <c r="FF18" s="11" t="str">
        <f>IF(SUM(EJ18:EM18)-EN18&gt;0,SUM(EJ18:EM18)-EN18,"")</f>
        <v/>
      </c>
      <c r="FG18" s="11" t="str">
        <f>IF(EQ18&gt;0,EQ18,"")</f>
        <v/>
      </c>
      <c r="FH18" s="11" t="str">
        <f>IF(ER18&gt;0,ER18,"")</f>
        <v/>
      </c>
      <c r="FI18" s="11" t="str">
        <f>IF(SUM(EO18:ER18)-ES18&gt;0,SUM(EO18:ER18)-ES18,"")</f>
        <v/>
      </c>
      <c r="FJ18" s="11" t="str">
        <f>IF(MAX(FF18,FI18)&gt;0,MAX(FF18,FI18),"")</f>
        <v/>
      </c>
      <c r="FK18" s="11" t="str">
        <f>IF(EV18&gt;0,EV18,"")</f>
        <v/>
      </c>
      <c r="FL18" s="11" t="str">
        <f>IF(EW18&gt;0,EW18,"")</f>
        <v/>
      </c>
      <c r="FM18" s="11" t="str">
        <f>IF(SUM(ET18:EW18)-EX18&gt;0,SUM(ET18:EW18)-EX18,"")</f>
        <v/>
      </c>
      <c r="FN18" s="11" t="str">
        <f>IF(FA18&gt;0,FA18,"")</f>
        <v/>
      </c>
      <c r="FO18" s="11" t="str">
        <f>IF(FB18&gt;0,FB18,"")</f>
        <v/>
      </c>
      <c r="FP18" s="11" t="str">
        <f>IF(SUM(EY18:FB18)-FC18&gt;0,SUM(EY18:FB18)-FC18,"")</f>
        <v/>
      </c>
      <c r="FQ18" s="11" t="str">
        <f>IF(SUM(FJ18,FP18)&gt;0,SUM(FJ18,FP18),"")</f>
        <v/>
      </c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40" t="str">
        <f>IF(FT18&gt;0,FT18,"")</f>
        <v/>
      </c>
      <c r="GM18" s="40" t="str">
        <f>IF(FU18&gt;0,FU18,"")</f>
        <v/>
      </c>
      <c r="GN18" s="40" t="str">
        <f>IF(SUM(FR18:FU18)-FV18&gt;0,SUM(FR18:FU18)-FV18,"")</f>
        <v/>
      </c>
      <c r="GO18" s="40" t="str">
        <f>IF(FY18&gt;0,FY18,"")</f>
        <v/>
      </c>
      <c r="GP18" s="40" t="str">
        <f>IF(FZ18&gt;0,FZ18,"")</f>
        <v/>
      </c>
      <c r="GQ18" s="40" t="str">
        <f>IF(SUM(FW18:FZ18)-GA18&gt;0,SUM(FW18:FZ18)-GA18,"")</f>
        <v/>
      </c>
      <c r="GR18" s="40" t="str">
        <f>IF(MAX(GN18,GQ18)&gt;0,MAX(GN18,GQ18),"")</f>
        <v/>
      </c>
      <c r="GS18" s="40" t="str">
        <f>IF(GD18&gt;0,GD18,"")</f>
        <v/>
      </c>
      <c r="GT18" s="40" t="str">
        <f>IF(GE18&gt;0,GE18,"")</f>
        <v/>
      </c>
      <c r="GU18" s="40" t="str">
        <f>IF(SUM(GB18:GE18)-GF18&gt;0,SUM(GB18:GE18)-GF18,"")</f>
        <v/>
      </c>
      <c r="GV18" s="40" t="str">
        <f>IF(GI18&gt;0,GI18,"")</f>
        <v/>
      </c>
      <c r="GW18" s="40" t="str">
        <f>IF(GJ18&gt;0,GJ18,"")</f>
        <v/>
      </c>
      <c r="GX18" s="40" t="str">
        <f>IF(SUM(GG18:GJ18)-GK18&gt;0,SUM(GG18:GJ18)-GK18,"")</f>
        <v/>
      </c>
      <c r="GY18" s="40" t="str">
        <f>IF(SUM(GR18,GX18)&gt;0,SUM(GR18,GX18),"")</f>
        <v/>
      </c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1" t="str">
        <f>IF(HB18&gt;0,HB18,"")</f>
        <v/>
      </c>
      <c r="HU18" s="11" t="str">
        <f>IF(HC18&gt;0,HC18,"")</f>
        <v/>
      </c>
      <c r="HV18" s="11" t="str">
        <f>IF(SUM(GZ18:HC18)-HD18&gt;0,SUM(GZ18:HC18)-HD18,"")</f>
        <v/>
      </c>
      <c r="HW18" s="11" t="str">
        <f>IF(HG18&gt;0,HG18,"")</f>
        <v/>
      </c>
      <c r="HX18" s="11" t="str">
        <f>IF(HH18&gt;0,HH18,"")</f>
        <v/>
      </c>
      <c r="HY18" s="11" t="str">
        <f>IF(SUM(HE18:HH18)-HI18&gt;0,SUM(HE18:HH18)-HI18,"")</f>
        <v/>
      </c>
      <c r="HZ18" s="11" t="str">
        <f>IF(MAX(HV18,HY18)&gt;0,MAX(HV18,HY18),"")</f>
        <v/>
      </c>
      <c r="IA18" s="11" t="str">
        <f>IF(HL18&gt;0,HL18,"")</f>
        <v/>
      </c>
      <c r="IB18" s="11" t="str">
        <f>IF(HM18&gt;0,HM18,"")</f>
        <v/>
      </c>
      <c r="IC18" s="11" t="str">
        <f>IF(SUM(HJ18:HM18)-HN18&gt;0,SUM(HJ18:HM18)-HN18,"")</f>
        <v/>
      </c>
      <c r="ID18" s="11" t="str">
        <f>IF(HQ18&gt;0,HQ18,"")</f>
        <v/>
      </c>
      <c r="IE18" s="11" t="str">
        <f>IF(HR18&gt;0,HR18,"")</f>
        <v/>
      </c>
      <c r="IF18" s="11" t="str">
        <f>IF(SUM(HO18:HR18)-HS18&gt;0,SUM(HO18:HR18)-HS18,"")</f>
        <v/>
      </c>
      <c r="IG18" s="11" t="str">
        <f>IF(SUM(HZ18,IF18)&gt;0,SUM(HZ18,IF18),"")</f>
        <v/>
      </c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40" t="str">
        <f>IF(IJ18&gt;0,IJ18,"")</f>
        <v/>
      </c>
      <c r="JC18" s="40" t="str">
        <f>IF(IK18&gt;0,IK18,"")</f>
        <v/>
      </c>
      <c r="JD18" s="40" t="str">
        <f>IF(SUM(IH18:IK18)-IL18&gt;0,SUM(IH18:IK18)-IL18,"")</f>
        <v/>
      </c>
      <c r="JE18" s="40" t="str">
        <f>IF(IO18&gt;0,IO18,"")</f>
        <v/>
      </c>
      <c r="JF18" s="40" t="str">
        <f>IF(IP18&gt;0,IP18,"")</f>
        <v/>
      </c>
      <c r="JG18" s="40" t="str">
        <f>IF(SUM(IM18:IP18)-IQ18&gt;0,SUM(IM18:IP18)-IQ18,"")</f>
        <v/>
      </c>
      <c r="JH18" s="40" t="str">
        <f>IF(MAX(JD18,JG18)&gt;0,MAX(JD18,JG18),"")</f>
        <v/>
      </c>
      <c r="JI18" s="40" t="str">
        <f>IF(IT18&gt;0,IT18,"")</f>
        <v/>
      </c>
      <c r="JJ18" s="40" t="str">
        <f>IF(IU18&gt;0,IU18,"")</f>
        <v/>
      </c>
      <c r="JK18" s="40" t="str">
        <f>IF(SUM(IR18:IU18)-IV18&gt;0,SUM(IR18:IU18)-IV18,"")</f>
        <v/>
      </c>
      <c r="JL18" s="40" t="str">
        <f>IF(IY18&gt;0,IY18,"")</f>
        <v/>
      </c>
      <c r="JM18" s="40" t="str">
        <f>IF(IZ18&gt;0,IZ18,"")</f>
        <v/>
      </c>
      <c r="JN18" s="40" t="str">
        <f>IF(SUM(IW18:IZ18)-JA18&gt;0,SUM(IW18:IZ18)-JA18,"")</f>
        <v/>
      </c>
      <c r="JO18" s="40" t="str">
        <f>IF(SUM(JH18,JN18)&gt;0,SUM(JH18,JN18),"")</f>
        <v/>
      </c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1" t="str">
        <f>IF(JR18&gt;0,JR18,"")</f>
        <v/>
      </c>
      <c r="KK18" s="11" t="str">
        <f>IF(JS18&gt;0,JS18,"")</f>
        <v/>
      </c>
      <c r="KL18" s="11" t="str">
        <f>IF(SUM(JP18:JS18)-JT18&gt;0,SUM(JP18:JS18)-JT18,"")</f>
        <v/>
      </c>
      <c r="KM18" s="11" t="str">
        <f>IF(JW18&gt;0,JW18,"")</f>
        <v/>
      </c>
      <c r="KN18" s="11" t="str">
        <f>IF(JX18&gt;0,JX18,"")</f>
        <v/>
      </c>
      <c r="KO18" s="11" t="str">
        <f>IF(SUM(JU18:JX18)-JY18&gt;0,SUM(JU18:JX18)-JY18,"")</f>
        <v/>
      </c>
      <c r="KP18" s="11" t="str">
        <f>IF(MAX(KL18,KO18)&gt;0,MAX(KL18,KO18),"")</f>
        <v/>
      </c>
      <c r="KQ18" s="11" t="str">
        <f>IF(KB18&gt;0,KB18,"")</f>
        <v/>
      </c>
      <c r="KR18" s="11" t="str">
        <f>IF(KC18&gt;0,KC18,"")</f>
        <v/>
      </c>
      <c r="KS18" s="11" t="str">
        <f>IF(SUM(JZ18:KC18)-KD18&gt;0,SUM(JZ18:KC18)-KD18,"")</f>
        <v/>
      </c>
      <c r="KT18" s="11" t="str">
        <f>IF(KG18&gt;0,KG18,"")</f>
        <v/>
      </c>
      <c r="KU18" s="11" t="str">
        <f>IF(KH18&gt;0,KH18,"")</f>
        <v/>
      </c>
      <c r="KV18" s="11" t="str">
        <f>IF(SUM(KE18:KH18)-KI18&gt;0,SUM(KE18:KH18)-KI18,"")</f>
        <v/>
      </c>
      <c r="KW18" s="11" t="str">
        <f>IF(SUM(KP18,KV18)&gt;0,SUM(KP18,KV18),"")</f>
        <v/>
      </c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40" t="str">
        <f>IF(KZ18&gt;0,KZ18,"")</f>
        <v/>
      </c>
      <c r="LS18" s="40" t="str">
        <f>IF(LA18&gt;0,LA18,"")</f>
        <v/>
      </c>
      <c r="LT18" s="40" t="str">
        <f>IF(SUM(KX18:LA18)-LB18&gt;0,SUM(KX18:LA18)-LB18,"")</f>
        <v/>
      </c>
      <c r="LU18" s="40" t="str">
        <f>IF(LE18&gt;0,LE18,"")</f>
        <v/>
      </c>
      <c r="LV18" s="40" t="str">
        <f>IF(LF18&gt;0,LF18,"")</f>
        <v/>
      </c>
      <c r="LW18" s="40" t="str">
        <f>IF(SUM(LC18:LF18)-LG18&gt;0,SUM(LC18:LF18)-LG18,"")</f>
        <v/>
      </c>
      <c r="LX18" s="40" t="str">
        <f>IF(MAX(LT18,LW18)&gt;0,MAX(LT18,LW18),"")</f>
        <v/>
      </c>
      <c r="LY18" s="40" t="str">
        <f>IF(LJ18&gt;0,LJ18,"")</f>
        <v/>
      </c>
      <c r="LZ18" s="40" t="str">
        <f>IF(LK18&gt;0,LK18,"")</f>
        <v/>
      </c>
      <c r="MA18" s="40" t="str">
        <f>IF(SUM(LH18:LK18)-LL18&gt;0,SUM(LH18:LK18)-LL18,"")</f>
        <v/>
      </c>
      <c r="MB18" s="40" t="str">
        <f>IF(LO18&gt;0,LO18,"")</f>
        <v/>
      </c>
      <c r="MC18" s="40" t="str">
        <f>IF(LP18&gt;0,LP18,"")</f>
        <v/>
      </c>
      <c r="MD18" s="40" t="str">
        <f>IF(SUM(LM18:LP18)-LQ18&gt;0,SUM(LM18:LP18)-LQ18,"")</f>
        <v/>
      </c>
      <c r="ME18" s="40" t="str">
        <f>IF(SUM(LX18,MD18)&gt;0,SUM(LX18,MD18),"")</f>
        <v/>
      </c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1" t="str">
        <f>IF(MH18&gt;0,MH18,"")</f>
        <v/>
      </c>
      <c r="NA18" s="11" t="str">
        <f>IF(MI18&gt;0,MI18,"")</f>
        <v/>
      </c>
      <c r="NB18" s="11" t="str">
        <f>IF(SUM(MF18:MI18)-MJ18&gt;0,SUM(MF18:MI18)-MJ18,"")</f>
        <v/>
      </c>
      <c r="NC18" s="11" t="str">
        <f>IF(MM18&gt;0,MM18,"")</f>
        <v/>
      </c>
      <c r="ND18" s="11" t="str">
        <f>IF(MN18&gt;0,MN18,"")</f>
        <v/>
      </c>
      <c r="NE18" s="11" t="str">
        <f>IF(SUM(MK18:MN18)-MO18&gt;0,SUM(MK18:MN18)-MO18,"")</f>
        <v/>
      </c>
      <c r="NF18" s="11" t="str">
        <f>IF(MAX(NB18,NE18)&gt;0,MAX(NB18,NE18),"")</f>
        <v/>
      </c>
      <c r="NG18" s="11" t="str">
        <f>IF(MR18&gt;0,MR18,"")</f>
        <v/>
      </c>
      <c r="NH18" s="11" t="str">
        <f>IF(MS18&gt;0,MS18,"")</f>
        <v/>
      </c>
      <c r="NI18" s="11" t="str">
        <f>IF(SUM(MP18:MS18)-MT18&gt;0,SUM(MP18:MS18)-MT18,"")</f>
        <v/>
      </c>
      <c r="NJ18" s="11" t="str">
        <f>IF(MW18&gt;0,MW18,"")</f>
        <v/>
      </c>
      <c r="NK18" s="11" t="str">
        <f>IF(MX18&gt;0,MX18,"")</f>
        <v/>
      </c>
      <c r="NL18" s="11" t="str">
        <f>IF(SUM(MU18:MX18)-MY18&gt;0,SUM(MU18:MX18)-MY18,"")</f>
        <v/>
      </c>
      <c r="NM18" s="11" t="str">
        <f>IF(SUM(NF18,NL18)&gt;0,SUM(NF18,NL18),"")</f>
        <v/>
      </c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40" t="str">
        <f>IF(NP18&gt;0,NP18,"")</f>
        <v/>
      </c>
      <c r="OI18" s="40" t="str">
        <f>IF(NQ18&gt;0,NQ18,"")</f>
        <v/>
      </c>
      <c r="OJ18" s="40" t="str">
        <f>IF(SUM(NN18:NQ18)-NR18&gt;0,SUM(NN18:NQ18)-NR18,"")</f>
        <v/>
      </c>
      <c r="OK18" s="40" t="str">
        <f>IF(NU18&gt;0,NU18,"")</f>
        <v/>
      </c>
      <c r="OL18" s="40" t="str">
        <f>IF(NV18&gt;0,NV18,"")</f>
        <v/>
      </c>
      <c r="OM18" s="40" t="str">
        <f>IF(SUM(NS18:NV18)-NW18&gt;0,SUM(NS18:NV18)-NW18,"")</f>
        <v/>
      </c>
      <c r="ON18" s="40" t="str">
        <f>IF(MAX(OJ18,OM18)&gt;0,MAX(OJ18,OM18),"")</f>
        <v/>
      </c>
      <c r="OO18" s="40" t="str">
        <f>IF(NZ18&gt;0,NZ18,"")</f>
        <v/>
      </c>
      <c r="OP18" s="40" t="str">
        <f>IF(OA18&gt;0,OA18,"")</f>
        <v/>
      </c>
      <c r="OQ18" s="40" t="str">
        <f>IF(SUM(NX18:OA18)-OB18&gt;0,SUM(NX18:OA18)-OB18,"")</f>
        <v/>
      </c>
      <c r="OR18" s="40" t="str">
        <f>IF(OE18&gt;0,OE18,"")</f>
        <v/>
      </c>
      <c r="OS18" s="40" t="str">
        <f>IF(OF18&gt;0,OF18,"")</f>
        <v/>
      </c>
      <c r="OT18" s="40" t="str">
        <f>IF(SUM(OC18:OF18)-OG18&gt;0,SUM(OC18:OF18)-OG18,"")</f>
        <v/>
      </c>
      <c r="OU18" s="40" t="str">
        <f>IF(SUM(ON18,OT18)&gt;0,SUM(ON18,OT18),"")</f>
        <v/>
      </c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1" t="str">
        <f>IF(OX18&gt;0,OX18,"")</f>
        <v/>
      </c>
      <c r="PQ18" s="11" t="str">
        <f>IF(OY18&gt;0,OY18,"")</f>
        <v/>
      </c>
      <c r="PR18" s="11" t="str">
        <f>IF(SUM(OV18:OY18)-OZ18&gt;0,SUM(OV18:OY18)-OZ18,"")</f>
        <v/>
      </c>
      <c r="PS18" s="11" t="str">
        <f>IF(PC18&gt;0,PC18,"")</f>
        <v/>
      </c>
      <c r="PT18" s="11" t="str">
        <f>IF(PD18&gt;0,PD18,"")</f>
        <v/>
      </c>
      <c r="PU18" s="11" t="str">
        <f>IF(SUM(PA18:PD18)-PE18&gt;0,SUM(PA18:PD18)-PE18,"")</f>
        <v/>
      </c>
      <c r="PV18" s="11" t="str">
        <f>IF(MAX(PR18,PU18)&gt;0,MAX(PR18,PU18),"")</f>
        <v/>
      </c>
      <c r="PW18" s="11" t="str">
        <f>IF(PH18&gt;0,PH18,"")</f>
        <v/>
      </c>
      <c r="PX18" s="11" t="str">
        <f>IF(PI18&gt;0,PI18,"")</f>
        <v/>
      </c>
      <c r="PY18" s="11" t="str">
        <f>IF(SUM(PF18:PI18)-PJ18&gt;0,SUM(PF18:PI18)-PJ18,"")</f>
        <v/>
      </c>
      <c r="PZ18" s="11" t="str">
        <f>IF(PM18&gt;0,PM18,"")</f>
        <v/>
      </c>
      <c r="QA18" s="11" t="str">
        <f>IF(PN18&gt;0,PN18,"")</f>
        <v/>
      </c>
      <c r="QB18" s="11" t="str">
        <f>IF(SUM(PK18:PN18)-PO18&gt;0,SUM(PK18:PN18)-PO18,"")</f>
        <v/>
      </c>
      <c r="QC18" s="11" t="str">
        <f>IF(SUM(PV18,QB18)&gt;0,SUM(PV18,QB18),"")</f>
        <v/>
      </c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40" t="str">
        <f>IF(QF18&gt;0,QF18,"")</f>
        <v/>
      </c>
      <c r="QY18" s="40" t="str">
        <f>IF(QG18&gt;0,QG18,"")</f>
        <v/>
      </c>
      <c r="QZ18" s="40" t="str">
        <f>IF(SUM(QD18:QG18)-QH18&gt;0,SUM(QD18:QG18)-QH18,"")</f>
        <v/>
      </c>
      <c r="RA18" s="40" t="str">
        <f>IF(QK18&gt;0,QK18,"")</f>
        <v/>
      </c>
      <c r="RB18" s="40" t="str">
        <f>IF(QL18&gt;0,QL18,"")</f>
        <v/>
      </c>
      <c r="RC18" s="40" t="str">
        <f>IF(SUM(QI18:QL18)-QM18&gt;0,SUM(QI18:QL18)-QM18,"")</f>
        <v/>
      </c>
      <c r="RD18" s="40" t="str">
        <f>IF(MAX(QZ18,RC18)&gt;0,MAX(QZ18,RC18),"")</f>
        <v/>
      </c>
      <c r="RE18" s="40" t="str">
        <f>IF(QP18&gt;0,QP18,"")</f>
        <v/>
      </c>
      <c r="RF18" s="40" t="str">
        <f>IF(QQ18&gt;0,QQ18,"")</f>
        <v/>
      </c>
      <c r="RG18" s="40" t="str">
        <f>IF(SUM(QN18:QQ18)-QR18&gt;0,SUM(QN18:QQ18)-QR18,"")</f>
        <v/>
      </c>
      <c r="RH18" s="40" t="str">
        <f>IF(QU18&gt;0,QU18,"")</f>
        <v/>
      </c>
      <c r="RI18" s="40" t="str">
        <f>IF(QV18&gt;0,QV18,"")</f>
        <v/>
      </c>
      <c r="RJ18" s="40" t="str">
        <f>IF(SUM(QS18:QV18)-QW18&gt;0,SUM(QS18:QV18)-QW18,"")</f>
        <v/>
      </c>
      <c r="RK18" s="40" t="str">
        <f>IF(SUM(RD18,RJ18)&gt;0,SUM(RD18,RJ18),"")</f>
        <v/>
      </c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1" t="str">
        <f>IF(RN18&gt;0,RN18,"")</f>
        <v/>
      </c>
      <c r="SG18" s="11" t="str">
        <f>IF(RO18&gt;0,RO18,"")</f>
        <v/>
      </c>
      <c r="SH18" s="11" t="str">
        <f>IF(SUM(RL18:RO18)-RP18&gt;0,SUM(RL18:RO18)-RP18,"")</f>
        <v/>
      </c>
      <c r="SI18" s="11" t="str">
        <f>IF(RS18&gt;0,RS18,"")</f>
        <v/>
      </c>
      <c r="SJ18" s="11" t="str">
        <f>IF(RT18&gt;0,RT18,"")</f>
        <v/>
      </c>
      <c r="SK18" s="11" t="str">
        <f>IF(SUM(RQ18:RT18)-RU18&gt;0,SUM(RQ18:RT18)-RU18,"")</f>
        <v/>
      </c>
      <c r="SL18" s="11" t="str">
        <f>IF(MAX(SH18,SK18)&gt;0,MAX(SH18,SK18),"")</f>
        <v/>
      </c>
      <c r="SM18" s="11" t="str">
        <f>IF(RX18&gt;0,RX18,"")</f>
        <v/>
      </c>
      <c r="SN18" s="11" t="str">
        <f>IF(RY18&gt;0,RY18,"")</f>
        <v/>
      </c>
      <c r="SO18" s="11" t="str">
        <f>IF(SUM(RV18:RY18)-RZ18&gt;0,SUM(RV18:RY18)-RZ18,"")</f>
        <v/>
      </c>
      <c r="SP18" s="11" t="str">
        <f>IF(SC18&gt;0,SC18,"")</f>
        <v/>
      </c>
      <c r="SQ18" s="11" t="str">
        <f>IF(SD18&gt;0,SD18,"")</f>
        <v/>
      </c>
      <c r="SR18" s="11" t="str">
        <f>IF(SUM(SA18:SD18)-SE18&gt;0,SUM(SA18:SD18)-SE18,"")</f>
        <v/>
      </c>
      <c r="SS18" s="11" t="str">
        <f>IF(SUM(SL18,SR18)&gt;0,SUM(SL18,SR18),"")</f>
        <v/>
      </c>
      <c r="ST18" s="22">
        <f>IF($CN18="P",BY18,(BY18+AX18)/2)</f>
        <v>8.9499999999999993</v>
      </c>
      <c r="SU18" s="22">
        <f>IF($CN18="P",BZ18,(BZ18+AY18)/2)</f>
        <v>5.35</v>
      </c>
      <c r="SV18" s="22">
        <f>IF($CN18="P",CA18,(CA18+AZ18)/2)</f>
        <v>5.55</v>
      </c>
      <c r="SW18" s="22">
        <f>IF($CN18="P",CB18,(CB18+BA18)/2)</f>
        <v>9.1150000000000002</v>
      </c>
      <c r="SX18" s="22">
        <f>IF($CN18="P",CC18,(CC18+BB18)/2)</f>
        <v>0.05</v>
      </c>
      <c r="SY18" s="22">
        <f>IF($CN18="P",CD18,(CD18+BC18)/2)</f>
        <v>16.700000000000003</v>
      </c>
      <c r="SZ18" s="22">
        <f>IF($CN18="P",CE18,(CE18+BD18)/2)</f>
        <v>6.65</v>
      </c>
      <c r="TA18" s="22">
        <f>IF($CN18="P",CF18,(CF18+BE18)/2)</f>
        <v>6.55</v>
      </c>
      <c r="TB18" s="22">
        <f>IF($CN18="P",CG18,(CG18+BF18)/2)</f>
        <v>10.565</v>
      </c>
      <c r="TC18" s="22">
        <f>IF($CN18="P",CH18,(CH18+BG18)/2)</f>
        <v>0.2</v>
      </c>
      <c r="TD18" s="22">
        <f>IF($CN18="P",CI18,(CI18+BH18)/2)</f>
        <v>7.45</v>
      </c>
      <c r="TE18" s="22">
        <f>IF($CN18="P",CJ18,(CJ18+BI18)/2)</f>
        <v>4.7</v>
      </c>
      <c r="TF18" s="22">
        <f>IF($CN18="P",CK18,(CK18+BJ18)/2)</f>
        <v>4.8499999999999996</v>
      </c>
      <c r="TG18" s="22">
        <f>IF($CN18="P",CL18,(CL18+BK18)/2)</f>
        <v>7.875</v>
      </c>
      <c r="TH18" s="22">
        <f>IF($CN18="P",CM18,(CM18+BL18)/2)</f>
        <v>0</v>
      </c>
      <c r="TI18" s="27" t="s">
        <v>46</v>
      </c>
      <c r="TJ18" s="40">
        <f>IF(SV18&gt;0,SV18,"")</f>
        <v>5.55</v>
      </c>
      <c r="TK18" s="40">
        <f>IF(SW18&gt;0,SW18,"")</f>
        <v>9.1150000000000002</v>
      </c>
      <c r="TL18" s="40">
        <f>IF(SUM(ST18:SW18)-SX18&gt;0,SUM(ST18:SW18)-SX18,"")</f>
        <v>28.914999999999996</v>
      </c>
      <c r="TM18" s="40">
        <f>IF(TA18&gt;0,TA18,"")</f>
        <v>6.55</v>
      </c>
      <c r="TN18" s="40">
        <f>IF(TB18&gt;0,TB18,"")</f>
        <v>10.565</v>
      </c>
      <c r="TO18" s="40">
        <f>IF(SUM(SY18:TB18)-TC18&gt;0,SUM(SY18:TB18)-TC18,"")</f>
        <v>40.265000000000001</v>
      </c>
      <c r="TP18" s="40">
        <f>IF(MAX(TL18,TO18)&gt;0,MAX(TL18,TO18),"")</f>
        <v>40.265000000000001</v>
      </c>
      <c r="TQ18" s="40">
        <f>IF(TF18&gt;0,TF18,"")</f>
        <v>4.8499999999999996</v>
      </c>
      <c r="TR18" s="40">
        <f>IF(TG18&gt;0,TG18,"")</f>
        <v>7.875</v>
      </c>
      <c r="TS18" s="40">
        <f>IF(SUM(TD18:TG18)-TH18&gt;0,SUM(TD18:TG18)-TH18,"")</f>
        <v>24.875</v>
      </c>
      <c r="TT18" s="40">
        <f>IF(SUM(TP18,TS18)&gt;0,SUM(TP18,TS18),"")</f>
        <v>65.14</v>
      </c>
    </row>
    <row r="19" spans="1:540" x14ac:dyDescent="0.2">
      <c r="A19" s="4" t="str" cm="1">
        <f t="array" ref="A19">IF(AND(H19&lt;&gt;"",H19&lt;&gt;"No DD"),SUMPRODUCT((H$4:H$33&lt;&gt;"")*(H$4:H$33&lt;&gt;"No DD")*(E$4:E$33&gt;E19))+1,IF(H19="No DD",SUMPRODUCT((H$4:H$33="No DD")*(E$4:E$33&gt;E19))+1+SUMPRODUCT((H$4:H$33&lt;&gt;"")*(H$4:H$33&lt;&gt;"No DD")),""))</f>
        <v/>
      </c>
      <c r="B19" s="5" t="s">
        <v>184</v>
      </c>
      <c r="C19" s="4" t="s">
        <v>6</v>
      </c>
      <c r="D19" s="4">
        <v>2006</v>
      </c>
      <c r="E19" s="9">
        <f>SUM(J19:T19)+SUM(J19:R19)*0.0000001+SUM(J19)*0.0000000000001</f>
        <v>157.31001573100508</v>
      </c>
      <c r="F19" s="3" t="str">
        <f>IF(OR(AND(AM19&gt;=AW$35,AM19&lt;&gt;"",AO19&gt;=AW$39,AO19&lt;&gt;"",AL19=""),AND(AP19&gt;=AW$35,AP19&lt;&gt;"",AR19&gt;=AW$39,AR19&lt;&gt;"",AL19=""),AND(AT19&gt;=AW$35,AT19&lt;&gt;"",AV19&gt;=AW$39,AV19&lt;&gt;"",AL19=""),AND(BN19&gt;=BX$35,BN19&lt;&gt;"",BP19&gt;=BX$39,BP19&lt;&gt;"",BM19=""),AND(BQ19&gt;=BX$35,BQ19&lt;&gt;"",BS19&gt;=BX$39,BS19&lt;&gt;"",BM19=""),AND(BU19&gt;=BX$35,BU19&lt;&gt;"",BW19&gt;=BX$39,BW19&lt;&gt;"",BM19=""),AND(CO19&gt;=CY$35,CO19&lt;&gt;"",CQ19&gt;=CY$39,CQ19&lt;&gt;"",CN19=""),AND(CR19&gt;=CY$35,CR19&lt;&gt;"",CT19&gt;=CY$39,CT19&lt;&gt;"",CN19=""),AND(CV19&gt;=CY$35,CV19&lt;&gt;"",CX19&gt;=CY$39,CX19&lt;&gt;"",CN19=""),AND(DV19&gt;=EI$35,DV19&lt;&gt;"",DX19&gt;=EI$39,DX19&lt;&gt;""),AND(DY19&gt;=EI$35,DY19&lt;&gt;"",EA19&gt;=EI$39,EA19&lt;&gt;""),AND(EC19&gt;=EI$35,EC19&lt;&gt;"",EE19&gt;=EI$39,EE19&lt;&gt;""),AND(EF19&gt;=EI$35,EF19&lt;&gt;"",EH19&gt;=EI$39,EH19&lt;&gt;""),AND(FD19&gt;=FQ$35,FD19&lt;&gt;"",FF19&gt;=FQ$39,FF19&lt;&gt;""),AND(FG19&gt;=FQ$35,FG19&lt;&gt;"",FI19&gt;=FQ$39,FI19&lt;&gt;""),AND(FK19&gt;=FQ$35,FK19&lt;&gt;"",FM19&gt;=FQ$39,FM19&lt;&gt;""),AND(FN19&gt;=FQ$35,FN19&lt;&gt;"",FP19&gt;=FQ$39,FP19&lt;&gt;""),AND(GL19&gt;=GY$35,GL19&lt;&gt;"",GN19&gt;=GY$39,GN19&lt;&gt;""),AND(GO19&gt;=GY$35,GO19&lt;&gt;"",GQ19&gt;=GY$39,GQ19&lt;&gt;""),AND(GS19&gt;=GY$35,GS19&lt;&gt;"",GU19&gt;=GY$39,GU19&lt;&gt;""),AND(GV19&gt;=GY$35,GV19&lt;&gt;"",GX19&gt;=GY$39,GX19&lt;&gt;""),AND(HT19&gt;=IG$35,HT19&lt;&gt;"",HV19&gt;=IG$39,HV19&lt;&gt;""),AND(HW19&gt;=IG$35,HW19&lt;&gt;"",HY19&gt;=IG$39,HY19&lt;&gt;""),AND(IA19&gt;=IG$35,IA19&lt;&gt;"",IC19&gt;=IG$39,IC19&lt;&gt;""),AND(ID19&gt;=IG$35,ID19&lt;&gt;"",IF19&gt;=IG$39,IF19&lt;&gt;""),AND(JB19&gt;=JO$35,JB19&lt;&gt;"",JD19&gt;=JO$39,JD19&lt;&gt;""),AND(JE19&gt;=JO$35,JE19&lt;&gt;"",JG19&gt;=JO$39,JG19&lt;&gt;""),AND(JI19&gt;=JO$35,JI19&lt;&gt;"",JK19&gt;=JO$39,JK19&lt;&gt;""),AND(JL19&gt;=JO$35,JL19&lt;&gt;"",JN19&gt;=JO$39,JN19&lt;&gt;""),AND(KJ19&gt;=KW$35,KJ19&lt;&gt;"",KL19&gt;=KW$39,KL19&lt;&gt;""),AND(KM19&gt;=KW$35,KM19&lt;&gt;"",KO19&gt;=KW$39,KO19&lt;&gt;""),AND(KQ19&gt;=KW$35,KQ19&lt;&gt;"",KS19&gt;=KW$39,KS19&lt;&gt;""),AND(KT19&gt;=KW$35,KT19&lt;&gt;"",KV19&gt;=KW$39,KV19&lt;&gt;""),AND(LR19&gt;=ME$35,LR19&lt;&gt;"",LT19&gt;=ME$39,LT19&lt;&gt;""),AND(LU19&gt;=ME$35,LU19&lt;&gt;"",LW19&gt;=ME$39,LW19&lt;&gt;""),AND(LY19&gt;=ME$35,LY19&lt;&gt;"",MA19&gt;=ME$39,MA19&lt;&gt;""),AND(MB19&gt;=ME$35,MB19&lt;&gt;"",MD19&gt;=ME$39,MD19&lt;&gt;""),AND(MZ19&gt;=NM$35,MZ19&lt;&gt;"",NB19&gt;=NM$39,NB19&lt;&gt;""),AND(NC19&gt;=NM$35,NC19&lt;&gt;"",NE19&gt;=NM$39,NE19&lt;&gt;""),AND(NG19&gt;=NM$35,NG19&lt;&gt;"",NI19&gt;=NM$39,NI19&lt;&gt;""),AND(NJ19&gt;=NM$35,NJ19&lt;&gt;"",NL19&gt;=NM$39,NL19&lt;&gt;""),AND(OH19&gt;=OU$35,OH19&lt;&gt;"",OJ19&gt;=OU$39,OJ19&lt;&gt;""),AND(OK19&gt;=OU$35,OK19&lt;&gt;"",OM19&gt;=OU$39,OM19&lt;&gt;""),AND(OO19&gt;=OU$35,OO19&lt;&gt;"",OQ19&gt;=OU$39,OQ19&lt;&gt;""),AND(OR19&gt;=OU$35,OR19&lt;&gt;"",OT19&gt;=OU$39,OT19&lt;&gt;""),AND(PP19&gt;=QC$35,PP19&lt;&gt;"",PR19&gt;=QC$39,PR19&lt;&gt;""),AND(PS19&gt;=QC$35,PS19&lt;&gt;"",PU19&gt;=QC$39,PU19&lt;&gt;""),AND(PW19&gt;=QC$35,PW19&lt;&gt;"",PY19&gt;=QC$39,PY19&lt;&gt;""),AND(PZ19&gt;=QC$35,PZ19&lt;&gt;"",QB19&gt;=QC$39,QB19&lt;&gt;""),AND(QX19&gt;=RK$35,QX19&lt;&gt;"",QZ19&gt;=RK$39,QZ19&lt;&gt;""),AND(RA19&gt;=RK$35,RA19&lt;&gt;"",RC19&gt;=RK$39,RC19&lt;&gt;""),AND(RE19&gt;=RK$35,RE19&lt;&gt;"",RG19&gt;=RK$39,RG19&lt;&gt;""),AND(RH19&gt;=RK$35,RH19&lt;&gt;"",RJ19&gt;=RK$39,RJ19&lt;&gt;""),AND(SF19&gt;=SS$35,SF19&lt;&gt;"",SH19&gt;=SS$39,SH19&lt;&gt;""),AND(SI19&gt;=SS$35,SI19&lt;&gt;"",SK19&gt;=SS$39,SK19&lt;&gt;""),AND(SM19&gt;=SS$35,SM19&lt;&gt;"",SO19&gt;=SS$39,SO19&lt;&gt;""),AND(SP19&gt;=SS$35,SP19&lt;&gt;"",SR19&gt;=SS$39,SR19&lt;&gt;"")),"P","")</f>
        <v/>
      </c>
      <c r="G19" s="3" t="str">
        <f>IF(OR(AND(AO19&gt;=AW$39,AO19&lt;&gt;"",AL19=""),AND(AR19&gt;=AW$39,AR19&lt;&gt;"",AL19=""),AND(AV19&gt;=AW$39,AV19&lt;&gt;"",AL19=""),AND(BP19&gt;=BX$39,BP19&lt;&gt;"",BM19=""),AND(BS19&gt;=BX$39,BS19&lt;&gt;"",BM19=""),AND(BW19&gt;=BX$39,BW19&lt;&gt;"",BM19=""),AND(CQ19&gt;=CY$39,CQ19&lt;&gt;"",CN19=""),AND(CT19&gt;=CY$39,CT19&lt;&gt;"",CN19=""),AND(CX19&gt;=CY$39,CX19&lt;&gt;"",CN19=""),AND(DX19&gt;=EI$39,DX19&lt;&gt;""),AND(EA19&gt;=EI$39,EA19&lt;&gt;""),AND(EE19&gt;=EI$39,EE19&lt;&gt;""),AND(EH19&gt;=EI$39,EH19&lt;&gt;""),AND(FF19&gt;=FQ$39,FF19&lt;&gt;""),AND(FI19&gt;=FQ$39,FI19&lt;&gt;""),AND(FM19&gt;=FQ$39,FM19&lt;&gt;""),AND(FP19&gt;=FQ$39,FP19&lt;&gt;""),AND(GN19&gt;=GY$39,GN19&lt;&gt;""),AND(GQ19&gt;=GY$39,GQ19&lt;&gt;""),AND(GU19&gt;=GY$39,GU19&lt;&gt;""),AND(GX19&gt;=GY$39,GX19&lt;&gt;""),AND(HV19&gt;=IG$39,HV19&lt;&gt;""),AND(HY19&gt;=IG$39,HY19&lt;&gt;""),AND(IC19&gt;=IG$39,IC19&lt;&gt;""),AND(IF19&gt;=IG$39,IF19&lt;&gt;""),AND(JD19&gt;=JO$39,JD19&lt;&gt;""),AND(JG19&gt;=JO$39,JG19&lt;&gt;""),AND(JK19&gt;=JO$39,JK19&lt;&gt;""),AND(JN19&gt;=JO$39,JN19&lt;&gt;""),AND(KL19&gt;=KW$39,KL19&lt;&gt;""),AND(KO19&gt;=KW$39,KO19&lt;&gt;""),AND(KS19&gt;=KW$39,KS19&lt;&gt;""),AND(KV19&gt;=KW$39,KV19&lt;&gt;""),AND(LT19&gt;=ME$39,LT19&lt;&gt;""),AND(LW19&gt;=ME$39,LW19&lt;&gt;""),AND(MA19&gt;=ME$39,MA19&lt;&gt;""),AND(MD19&gt;=ME$39,MD19&lt;&gt;""),AND(NB19&gt;=NM$39,NB19&lt;&gt;""),AND(NE19&gt;=NM$39,NE19&lt;&gt;""),AND(NI19&gt;=NM$39,NI19&lt;&gt;""),AND(NL19&gt;=NM$39,NL19&lt;&gt;""),AND(OJ19&gt;=OU$39,OJ19&lt;&gt;""),AND(OM19&gt;=OU$39,OM19&lt;&gt;""),AND(OQ19&gt;=OU$39,OQ19&lt;&gt;""),AND(OT19&gt;=OU$39,OT19&lt;&gt;""),AND(PR19&gt;=QC$39,PR19&lt;&gt;""),AND(PU19&gt;=QC$39,PU19&lt;&gt;""),AND(PY19&gt;=QC$39,PY19&lt;&gt;""),AND(QB19&gt;=QC$39,QB19&lt;&gt;""),AND(QZ19&gt;=RK$39,QZ19&lt;&gt;""),AND(RC19&gt;=RK$39,RC19&lt;&gt;""),AND(RG19&gt;=RK$39,RG19&lt;&gt;""),AND(RJ19&gt;=RK$39,RJ19&lt;&gt;""),AND(SH19&gt;=SS$39,SH19&lt;&gt;""),AND(SK19&gt;=SS$39,SK19&lt;&gt;""),AND(SO19&gt;=SS$39,SO19&lt;&gt;""),AND(SR19&gt;=SS$39,SR19&lt;&gt;"")),"P","")</f>
        <v/>
      </c>
      <c r="H19" s="36" t="str">
        <f>IF(AND(G19="P",F19=""),"No DD",IF(OR(AND(AM19&gt;=AW$38,AM19&lt;&gt;"",AO19&gt;=AW$42,AO19&lt;&gt;"",AL19=""),AND(AP19&gt;=AW$38,AP19&lt;&gt;"",AR19&gt;=AW$42,AR19&lt;&gt;"",AL19=""),AND(AT19&gt;=AW$38,AT19&lt;&gt;"",AV19&gt;=AW$42,AV19&lt;&gt;"",AL19=""),AND(BN19&gt;=BX$38,BN19&lt;&gt;"",BP19&gt;=BX$42,BP19&lt;&gt;"",BM19=""),AND(BQ19&gt;=BX$38,BQ19&lt;&gt;"",BS19&gt;=BX$42,BS19&lt;&gt;"",BM19=""),AND(BU19&gt;=BX$38,BU19&lt;&gt;"",BW19&gt;=BX$42,BW19&lt;&gt;"",BM19=""),AND(CO19&gt;=CY$38,CO19&lt;&gt;"",CQ19&gt;=CY$42,CQ19&lt;&gt;"",CN19=""),AND(CR19&gt;=CY$38,CR19&lt;&gt;"",CT19&gt;=CY$42,CT19&lt;&gt;"",CN19=""),AND(CV19&gt;=CY$38,CV19&lt;&gt;"",CX19&gt;=CY$42,CX19&lt;&gt;"",CN19=""),AND(DV19&gt;=EI$38,DV19&lt;&gt;"",DX19&gt;=EI$42,DX19&lt;&gt;""),AND(DY19&gt;=EI$38,DY19&lt;&gt;"",EA19&gt;=EI$42,EA19&lt;&gt;""),AND(EC19&gt;=EI$38,EC19&lt;&gt;"",EE19&gt;=EI$42,EE19&lt;&gt;""),AND(EF19&gt;=EI$38,EF19&lt;&gt;"",EH19&gt;=EI$42,EH19&lt;&gt;""),AND(FD19&gt;=FQ$38,FD19&lt;&gt;"",FF19&gt;=FQ$42,FF19&lt;&gt;""),AND(FG19&gt;=FQ$38,FG19&lt;&gt;"",FI19&gt;=FQ$42,FI19&lt;&gt;""),AND(FK19&gt;=FQ$38,FK19&lt;&gt;"",FM19&gt;=FQ$42,FM19&lt;&gt;""),AND(FN19&gt;=FQ$38,FN19&lt;&gt;"",FP19&gt;=FQ$42,FP19&lt;&gt;""),AND(GL19&gt;=GY$38,GL19&lt;&gt;"",GN19&gt;=GY$42,GN19&lt;&gt;""),AND(GO19&gt;=GY$38,GO19&lt;&gt;"",GQ19&gt;=GY$42,GQ19&lt;&gt;""),AND(GS19&gt;=GY$38,GS19&lt;&gt;"",GU19&gt;=GY$42,GU19&lt;&gt;""),AND(GV19&gt;=GY$38,GV19&lt;&gt;"",GX19&gt;=GY$42,GX19&lt;&gt;""),AND(HT19&gt;=IG$38,HT19&lt;&gt;"",HV19&gt;=IG$42,HV19&lt;&gt;""),AND(HW19&gt;=IG$38,HW19&lt;&gt;"",HY19&gt;=IG$42,HY19&lt;&gt;""),AND(IA19&gt;=IG$38,IA19&lt;&gt;"",IC19&gt;=IG$42,IC19&lt;&gt;""),AND(ID19&gt;=IG$38,ID19&lt;&gt;"",IF19&gt;=IG$42,IF19&lt;&gt;""),AND(JB19&gt;=JO$38,JB19&lt;&gt;"",JD19&gt;=JO$42,JD19&lt;&gt;""),AND(JE19&gt;=JO$38,JE19&lt;&gt;"",JG19&gt;=JO$42,JG19&lt;&gt;""),AND(JI19&gt;=JO$38,JI19&lt;&gt;"",JK19&gt;=JO$42,JK19&lt;&gt;""),AND(JL19&gt;=JO$38,JL19&lt;&gt;"",JN19&gt;=JO$42,JN19&lt;&gt;""),AND(KJ19&gt;=KW$38,KJ19&lt;&gt;"",KL19&gt;=KW$42,KL19&lt;&gt;""),AND(KM19&gt;=KW$38,KM19&lt;&gt;"",KO19&gt;=KW$42,KO19&lt;&gt;""),AND(KQ19&gt;=KW$38,KQ19&lt;&gt;"",KS19&gt;=KW$42,KS19&lt;&gt;""),AND(KT19&gt;=KW$38,KT19&lt;&gt;"",KV19&gt;=KW$42,KV19&lt;&gt;""),AND(LR19&gt;=ME$38,LR19&lt;&gt;"",LT19&gt;=ME$42,LT19&lt;&gt;""),AND(LU19&gt;=ME$38,LU19&lt;&gt;"",LW19&gt;=ME$42,LW19&lt;&gt;""),AND(LY19&gt;=ME$38,LY19&lt;&gt;"",MA19&gt;=ME$42,MA19&lt;&gt;""),AND(MB19&gt;=ME$38,MB19&lt;&gt;"",MD19&gt;=ME$42,MD19&lt;&gt;""),AND(MZ19&gt;=NM$38,MZ19&lt;&gt;"",NB19&gt;=NM$42,NB19&lt;&gt;""),AND(NC19&gt;=NM$38,NC19&lt;&gt;"",NE19&gt;=NM$42,NE19&lt;&gt;""),AND(NG19&gt;=NM$38,NG19&lt;&gt;"",NI19&gt;=NM$42,NI19&lt;&gt;""),AND(NJ19&gt;=NM$38,NJ19&lt;&gt;"",NL19&gt;=NM$42,NL19&lt;&gt;""),AND(OH19&gt;=OU$38,OH19&lt;&gt;"",OJ19&gt;=OU$42,OJ19&lt;&gt;""),AND(OK19&gt;=OU$38,OK19&lt;&gt;"",OM19&gt;=OU$42,OM19&lt;&gt;""),AND(OO19&gt;=OU$38,OO19&lt;&gt;"",OQ19&gt;=OU$42,OQ19&lt;&gt;""),AND(OR19&gt;=OU$38,OR19&lt;&gt;"",OT19&gt;=OU$42,OT19&lt;&gt;""),AND(PP19&gt;=QC$38,PP19&lt;&gt;"",PR19&gt;=QC$42,PR19&lt;&gt;""),AND(PS19&gt;=QC$38,PS19&lt;&gt;"",PU19&gt;=QC$42,PU19&lt;&gt;""),AND(PW19&gt;=QC$38,PW19&lt;&gt;"",PY19&gt;=QC$42,PY19&lt;&gt;""),AND(PZ19&gt;=QC$38,PZ19&lt;&gt;"",QB19&gt;=QC$42,QB19&lt;&gt;""),AND(QX19&gt;=RK$38,QX19&lt;&gt;"",QZ19&gt;=RK$42,QZ19&lt;&gt;""),AND(RA19&gt;=RK$38,RA19&lt;&gt;"",RC19&gt;=RK$42,RC19&lt;&gt;""),AND(RE19&gt;=RK$38,RE19&lt;&gt;"",RG19&gt;=RK$42,RG19&lt;&gt;""),AND(RH19&gt;=RK$38,RH19&lt;&gt;"",RJ19&gt;=RK$42,RJ19&lt;&gt;""),AND(SF19&gt;=SS$38,SF19&lt;&gt;"",SH19&gt;=SS$42,SH19&lt;&gt;""),AND(SI19&gt;=SS$38,SI19&lt;&gt;"",SK19&gt;=SS$42,SK19&lt;&gt;""),AND(SM19&gt;=SS$38,SM19&lt;&gt;"",SO19&gt;=SS$42,SO19&lt;&gt;""),AND(SP19&gt;=SS$38,SP19&lt;&gt;"",SR19&gt;=SS$42,SR19&lt;&gt;"")),"Merit",IF(OR(AND(AM19&gt;=AW$37,AM19&lt;&gt;"",AO19&gt;=AW$41,AO19&lt;&gt;"",AL19=""),AND(AP19&gt;=AW$37,AP19&lt;&gt;"",AR19&gt;=AW$41,AR19&lt;&gt;"",AL19=""),AND(AT19&gt;=AW$37,AT19&lt;&gt;"",AV19&gt;=AW$41,AV19&lt;&gt;"",AL19=""),AND(BN19&gt;=BX$37,BN19&lt;&gt;"",BP19&gt;=BX$41,BP19&lt;&gt;"",BM19=""),AND(BQ19&gt;=BX$37,BQ19&lt;&gt;"",BS19&gt;=BX$41,BS19&lt;&gt;"",BM19=""),AND(BU19&gt;=BX$37,BU19&lt;&gt;"",BW19&gt;=BX$41,BW19&lt;&gt;"",BM19=""),AND(CO19&gt;=CY$37,CO19&lt;&gt;"",CQ19&gt;=CY$41,CQ19&lt;&gt;"",CN19=""),AND(CR19&gt;=CY$37,CR19&lt;&gt;"",CT19&gt;=CY$41,CT19&lt;&gt;"",CN19=""),AND(CV19&gt;=CY$37,CV19&lt;&gt;"",CX19&gt;=CY$41,CX19&lt;&gt;"",CN19=""),AND(DV19&gt;=EI$37,DV19&lt;&gt;"",DX19&gt;=EI$41,DX19&lt;&gt;""),AND(DY19&gt;=EI$37,DY19&lt;&gt;"",EA19&gt;=EI$41,EA19&lt;&gt;""),AND(EC19&gt;=EI$37,EC19&lt;&gt;"",EE19&gt;=EI$41,EE19&lt;&gt;""),AND(EF19&gt;=EI$37,EF19&lt;&gt;"",EH19&gt;=EI$41,EH19&lt;&gt;""),AND(FD19&gt;=FQ$37,FD19&lt;&gt;"",FF19&gt;=FQ$41,FF19&lt;&gt;""),AND(FG19&gt;=FQ$37,FG19&lt;&gt;"",FI19&gt;=FQ$41,FI19&lt;&gt;""),AND(FK19&gt;=FQ$37,FK19&lt;&gt;"",FM19&gt;=FQ$41,FM19&lt;&gt;""),AND(FN19&gt;=FQ$37,FN19&lt;&gt;"",FP19&gt;=FQ$41,FP19&lt;&gt;""),AND(GL19&gt;=GY$37,GL19&lt;&gt;"",GN19&gt;=GY$41,GN19&lt;&gt;""),AND(GO19&gt;=GY$37,GO19&lt;&gt;"",GQ19&gt;=GY$41,GQ19&lt;&gt;""),AND(GS19&gt;=GY$37,GS19&lt;&gt;"",GU19&gt;=GY$41,GU19&lt;&gt;""),AND(GV19&gt;=GY$37,GV19&lt;&gt;"",GX19&gt;=GY$41,GX19&lt;&gt;""),AND(HT19&gt;=IG$37,HT19&lt;&gt;"",HV19&gt;=IG$41,HV19&lt;&gt;""),AND(HW19&gt;=IG$37,HW19&lt;&gt;"",HY19&gt;=IG$41,HY19&lt;&gt;""),AND(IA19&gt;=IG$37,IA19&lt;&gt;"",IC19&gt;=IG$41,IC19&lt;&gt;""),AND(ID19&gt;=IG$37,ID19&lt;&gt;"",IF19&gt;=IG$41,IF19&lt;&gt;""),AND(JB19&gt;=JO$37,JB19&lt;&gt;"",JD19&gt;=JO$41,JD19&lt;&gt;""),AND(JE19&gt;=JO$37,JE19&lt;&gt;"",JG19&gt;=JO$41,JG19&lt;&gt;""),AND(JI19&gt;=JO$37,JI19&lt;&gt;"",JK19&gt;=JO$41,JK19&lt;&gt;""),AND(JL19&gt;=JO$37,JL19&lt;&gt;"",JN19&gt;=JO$41,JN19&lt;&gt;""),AND(KJ19&gt;=KW$37,KJ19&lt;&gt;"",KL19&gt;=KW$41,KL19&lt;&gt;""),AND(KM19&gt;=KW$37,KM19&lt;&gt;"",KO19&gt;=KW$41,KO19&lt;&gt;""),AND(KQ19&gt;=KW$37,KQ19&lt;&gt;"",KS19&gt;=KW$41,KS19&lt;&gt;""),AND(KT19&gt;=KW$37,KT19&lt;&gt;"",KV19&gt;=KW$41,KV19&lt;&gt;""),AND(LR19&gt;=ME$37,LR19&lt;&gt;"",LT19&gt;=ME$41,LT19&lt;&gt;""),AND(LU19&gt;=ME$37,LU19&lt;&gt;"",LW19&gt;=ME$41,LW19&lt;&gt;""),AND(LY19&gt;=ME$37,LY19&lt;&gt;"",MA19&gt;=ME$41,MA19&lt;&gt;""),AND(MB19&gt;=ME$37,MB19&lt;&gt;"",MD19&gt;=ME$41,MD19&lt;&gt;""),AND(MZ19&gt;=NM$37,MZ19&lt;&gt;"",NB19&gt;=NM$41,NB19&lt;&gt;""),AND(NC19&gt;=NM$37,NC19&lt;&gt;"",NE19&gt;=NM$41,NE19&lt;&gt;""),AND(NG19&gt;=NM$37,NG19&lt;&gt;"",NI19&gt;=NM$41,NI19&lt;&gt;""),AND(NJ19&gt;=NM$37,NJ19&lt;&gt;"",NL19&gt;=NM$41,NL19&lt;&gt;""),AND(OH19&gt;=OU$37,OH19&lt;&gt;"",OJ19&gt;=OU$41,OJ19&lt;&gt;""),AND(OK19&gt;=OU$37,OK19&lt;&gt;"",OM19&gt;=OU$41,OM19&lt;&gt;""),AND(OO19&gt;=OU$37,OO19&lt;&gt;"",OQ19&gt;=OU$41,OQ19&lt;&gt;""),AND(OR19&gt;=OU$37,OR19&lt;&gt;"",OT19&gt;=OU$41,OT19&lt;&gt;""),AND(PP19&gt;=QC$37,PP19&lt;&gt;"",PR19&gt;=QC$41,PR19&lt;&gt;""),AND(PS19&gt;=QC$37,PS19&lt;&gt;"",PU19&gt;=QC$41,PU19&lt;&gt;""),AND(PW19&gt;=QC$37,PW19&lt;&gt;"",PY19&gt;=QC$41,PY19&lt;&gt;""),AND(PZ19&gt;=QC$37,PZ19&lt;&gt;"",QB19&gt;=QC$41,QB19&lt;&gt;""),AND(QX19&gt;=RK$37,QX19&lt;&gt;"",QZ19&gt;=RK$41,QZ19&lt;&gt;""),AND(RA19&gt;=RK$37,RA19&lt;&gt;"",RC19&gt;=RK$41,RC19&lt;&gt;""),AND(RE19&gt;=RK$37,RE19&lt;&gt;"",RG19&gt;=RK$41,RG19&lt;&gt;""),AND(RH19&gt;=RK$37,RH19&lt;&gt;"",RJ19&gt;=RK$41,RJ19&lt;&gt;""),AND(SF19&gt;=SS$37,SF19&lt;&gt;"",SH19&gt;=SS$41,SH19&lt;&gt;""),AND(SI19&gt;=SS$37,SI19&lt;&gt;"",SK19&gt;=SS$41,SK19&lt;&gt;""),AND(SM19&gt;=SS$37,SM19&lt;&gt;"",SO19&gt;=SS$41,SO19&lt;&gt;""),AND(SP19&gt;=SS$37,SP19&lt;&gt;"",SR19&gt;=SS$41,SR19&lt;&gt;"")),"Excellence",IF(I19="P","Worlds Team",IF(F19="P","National Team","")))))</f>
        <v/>
      </c>
      <c r="I19" s="3" t="str">
        <f>IF(OR(AND(AM19&gt;=AW$36,AM19&lt;&gt;"",AO19&gt;=AW$40,AO19&lt;&gt;"",AL19=""),AND(AP19&gt;=AW$36,AP19&lt;&gt;"",AR19&gt;=AW$40,AR19&lt;&gt;"",AL19=""),AND(AT19&gt;=AW$36,AT19&lt;&gt;"",AV19&gt;=AW$40,AV19&lt;&gt;"",AL19=""),AND(BN19&gt;=BX$36,BN19&lt;&gt;"",BP19&gt;=BX$40,BP19&lt;&gt;"",BM19=""),AND(BQ19&gt;=BX$36,BQ19&lt;&gt;"",BS19&gt;=BX$40,BS19&lt;&gt;"",BM19=""),AND(BU19&gt;=BX$36,BU19&lt;&gt;"",BW19&gt;=BX$40,BW19&lt;&gt;"",BM19=""),AND(CO19&gt;=CY$36,CO19&lt;&gt;"",CQ19&gt;=CY$40,CQ19&lt;&gt;"",CN19=""),AND(CR19&gt;=CY$36,CR19&lt;&gt;"",CT19&gt;=CY$40,CT19&lt;&gt;"",CN19=""),AND(CV19&gt;=CY$36,CV19&lt;&gt;"",CX19&gt;=CY$40,CX19&lt;&gt;"",CN19=""),AND(DV19&gt;=EI$36,DV19&lt;&gt;"",DX19&gt;=EI$40,DX19&lt;&gt;""),AND(DY19&gt;=EI$36,DY19&lt;&gt;"",EA19&gt;=EI$40,EA19&lt;&gt;""),AND(EC19&gt;=EI$36,EC19&lt;&gt;"",EE19&gt;=EI$40,EE19&lt;&gt;""),AND(EF19&gt;=EI$36,EF19&lt;&gt;"",EH19&gt;=EI$40,EH19&lt;&gt;""),AND(FD19&gt;=FQ$36,FD19&lt;&gt;"",FF19&gt;=FQ$40,FF19&lt;&gt;""),AND(FG19&gt;=FQ$36,FG19&lt;&gt;"",FI19&gt;=FQ$40,FI19&lt;&gt;""),AND(FK19&gt;=FQ$36,FK19&lt;&gt;"",FM19&gt;=FQ$40,FM19&lt;&gt;""),AND(FN19&gt;=FQ$36,FN19&lt;&gt;"",FP19&gt;=FQ$40,FP19&lt;&gt;""),AND(GL19&gt;=GY$36,GL19&lt;&gt;"",GN19&gt;=GY$40,GN19&lt;&gt;""),AND(GO19&gt;=GY$36,GO19&lt;&gt;"",GQ19&gt;=GY$40,GQ19&lt;&gt;""),AND(GS19&gt;=GY$36,GS19&lt;&gt;"",GU19&gt;=GY$40,GU19&lt;&gt;""),AND(GV19&gt;=GY$36,GV19&lt;&gt;"",GX19&gt;=GY$40,GX19&lt;&gt;""),AND(HT19&gt;=IG$36,HT19&lt;&gt;"",HV19&gt;=IG$40,HV19&lt;&gt;""),AND(HW19&gt;=IG$36,HW19&lt;&gt;"",HY19&gt;=IG$40,HY19&lt;&gt;""),AND(IA19&gt;=IG$36,IA19&lt;&gt;"",IC19&gt;=IG$40,IC19&lt;&gt;""),AND(ID19&gt;=IG$36,ID19&lt;&gt;"",IF19&gt;=IG$40,IF19&lt;&gt;""),AND(JB19&gt;=JO$36,JB19&lt;&gt;"",JD19&gt;=JO$40,JD19&lt;&gt;""),AND(JE19&gt;=JO$36,JE19&lt;&gt;"",JG19&gt;=JO$40,JG19&lt;&gt;""),AND(JI19&gt;=JO$36,JI19&lt;&gt;"",JK19&gt;=JO$40,JK19&lt;&gt;""),AND(JL19&gt;=JO$36,JL19&lt;&gt;"",JN19&gt;=JO$40,JN19&lt;&gt;""),AND(KJ19&gt;=KW$36,KJ19&lt;&gt;"",KL19&gt;=KW$40,KL19&lt;&gt;""),AND(KM19&gt;=KW$36,KM19&lt;&gt;"",KO19&gt;=KW$40,KO19&lt;&gt;""),AND(KQ19&gt;=KW$36,KQ19&lt;&gt;"",KS19&gt;=KW$40,KS19&lt;&gt;""),AND(KT19&gt;=KW$36,KT19&lt;&gt;"",KV19&gt;=KW$40,KV19&lt;&gt;""),AND(LR19&gt;=ME$36,LR19&lt;&gt;"",LT19&gt;=ME$40,LT19&lt;&gt;""),AND(LU19&gt;=ME$36,LU19&lt;&gt;"",LW19&gt;=ME$40,LW19&lt;&gt;""),AND(LY19&gt;=ME$36,LY19&lt;&gt;"",MA19&gt;=ME$40,MA19&lt;&gt;""),AND(MB19&gt;=ME$36,MB19&lt;&gt;"",MD19&gt;=ME$40,MD19&lt;&gt;""),AND(MZ19&gt;=NM$36,MZ19&lt;&gt;"",NB19&gt;=NM$40,NB19&lt;&gt;""),AND(NC19&gt;=NM$36,NC19&lt;&gt;"",NE19&gt;=NM$40,NE19&lt;&gt;""),AND(NG19&gt;=NM$36,NG19&lt;&gt;"",NI19&gt;=NM$40,NI19&lt;&gt;""),AND(NJ19&gt;=NM$36,NJ19&lt;&gt;"",NL19&gt;=NM$40,NL19&lt;&gt;""),AND(OH19&gt;=OU$36,OH19&lt;&gt;"",OJ19&gt;=OU$40,OJ19&lt;&gt;""),AND(OK19&gt;=OU$36,OK19&lt;&gt;"",OM19&gt;=OU$40,OM19&lt;&gt;""),AND(OO19&gt;=OU$36,OO19&lt;&gt;"",OQ19&gt;=OU$40,OQ19&lt;&gt;""),AND(OR19&gt;=OU$36,OR19&lt;&gt;"",OT19&gt;=OU$40,OT19&lt;&gt;""),AND(PP19&gt;=QC$36,PP19&lt;&gt;"",PR19&gt;=QC$40,PR19&lt;&gt;""),AND(PS19&gt;=QC$36,PS19&lt;&gt;"",PU19&gt;=QC$40,PU19&lt;&gt;""),AND(PW19&gt;=QC$36,PW19&lt;&gt;"",PY19&gt;=QC$40,PY19&lt;&gt;""),AND(PZ19&gt;=QC$36,PZ19&lt;&gt;"",QB19&gt;=QC$40,QB19&lt;&gt;""),AND(QX19&gt;=RK$36,QX19&lt;&gt;"",QZ19&gt;=RK$40,QZ19&lt;&gt;""),AND(RA19&gt;=RK$36,RA19&lt;&gt;"",RC19&gt;=RK$40,RC19&lt;&gt;""),AND(RE19&gt;=RK$36,RE19&lt;&gt;"",RG19&gt;=RK$40,RG19&lt;&gt;""),AND(RH19&gt;=RK$36,RH19&lt;&gt;"",RJ19&gt;=RK$40,RJ19&lt;&gt;""),AND(SF19&gt;=SS$36,SF19&lt;&gt;"",SH19&gt;=SS$40,SH19&lt;&gt;""),AND(SI19&gt;=SS$36,SI19&lt;&gt;"",SK19&gt;=SS$40,SK19&lt;&gt;""),AND(SM19&gt;=SS$36,SM19&lt;&gt;"",SO19&gt;=SS$40,SO19&lt;&gt;""),AND(SP19&gt;=SS$36,SP19&lt;&gt;"",SR19&gt;=SS$40,SR19&lt;&gt;"")),"P","")</f>
        <v/>
      </c>
      <c r="J19" s="8">
        <f>IF(COUNT(AO19,AR19,BP19,BS19,CQ19,CT19)&gt;0,LARGE((AO19,AR19,BP19,BS19,CQ19,CT19),1),0)</f>
        <v>50.769999999999996</v>
      </c>
      <c r="K19" s="8" t="str">
        <f>IF(J19="","",IF(OR(J19=CQ19,J19=CT19),$BY$1,IF(OR(J19=BP19,J19=BS19),$AX$1,IF(OR(J19=AO19,J19=AR19),$W$1,""))))</f>
        <v>2023 Elite Canada</v>
      </c>
      <c r="L19" s="8">
        <f>IF(COUNT(AO19,AR19,BP19,BS19,CQ19,CT19)&gt;1,LARGE((AO19,AR19,BP19,BS19,CQ19,CT19),2),0)</f>
        <v>44.79</v>
      </c>
      <c r="M19" s="8" t="str">
        <f>IF(L19="","",IF(OR(L19=CQ19,L19=CT19),$BY$1,IF(OR(L19=BP19,L19=BS19),$AX$1,IF(OR(L19=AO19,L19=AR19),$W$1,""))))</f>
        <v>2023 Elite Canada</v>
      </c>
      <c r="N19" s="8">
        <f>IF(COUNT(AO19,AR19,BP19,BS19,CQ19,CT19)&gt;2,MAX(AV19,BW19,CX19,LARGE((AO19,AR19,BP19,BS19,CQ19,CT19),3)),IF(MAX(AV19,BW19,CX19)&gt;0,MAX(AV19,BW19,CX19),0))</f>
        <v>51.150000000000006</v>
      </c>
      <c r="O19" s="8" t="str">
        <f>IF(N19="","",IF(OR(N19=CQ19,N19=CT19,N19=CX19),$BY$1,IF(OR(N19=BP19,N19=BS19,N19=BW19),$AX$1,IF(OR(N19=AO19,N19=AR19,N19=AV19),$W$1,""))))</f>
        <v>2023 Elite Canada</v>
      </c>
      <c r="P19" s="8">
        <f>IF(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&gt;0,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,0)</f>
        <v>10.6</v>
      </c>
      <c r="Q19" s="8" t="str">
        <f>IF(P19=0,"",IF(OR(P19=CO19,P19=CR19,P19=CV19),$BY$1,IF(OR(P19=BN19,P19=BQ19,P19=BU19),$AX$1,IF(OR(P19=AM19,P19=AP19,P19=AT19),$W$1,IF(OR(P19=SF19,P19=SI19,P19=SM19,P19=SP19),$RL$1,IF(OR(P19=QX19,P19=RA19,P19=RE19,P19=RH19),$QD$1,IF(OR(P19=PP19,P19=PS19,P19=PW19,P19=PZ19),$OV$1,IF(OR(P19=OH19,P19=OK19,P19=OO19,P19=OR19),$NN$1,IF(OR(P19=MZ19,P19=NC19,P19=NG19,P19=NJ19),$MF$1,IF(OR(P19=LR19,P19=LU19,P19=LY19,P19=MB19),$KX$1,IF(OR(P19=KJ19,P19=KM19,P19=KQ19,P19=KT19),$JP$1,IF(OR(P19=JB19,P19=JE19,P19=JI19,P19=JL19),$IH$1,IF(OR(P19=HT19,P19=HW19,P19=IA19,P19=ID19),$GZ$1,IF(OR(P19=GL19,P19=GO19,P19=GS19,P19=GV19),$FR$1,IF(OR(P19=FD19,P19=FG19,P19=FK19,P19=FN19),$EJ$1,IF(OR(P19=DV19,P19=DY19,P19=EC19,P19=EF19),$DB$1,""))))))))))))))))</f>
        <v>2023 Elite Canada</v>
      </c>
      <c r="R19" s="8">
        <f>IF(MAX(IF(AM19&gt;=$AW$35,AN19,0),IF(AP19&gt;=$AW$35,AQ19,0),IF(AT19&gt;=$AW$35,AU19,0),IF(BN19&gt;=$BX$35,BO19,0),IF(BQ19&gt;=$BX$35,BR19,0),IF(BU19&gt;=$BX$35,BV19,0),IF(CO19&gt;=$CY$35,CP19,0),IF(CR19&gt;=$CY$35,CS19,0),IF(CV19&gt;=$CY$35,CW19,0),IF(DV19&gt;=$EI$35,DW19,0),IF(DY19&gt;=$EI$35,DZ19,0),IF(EC19&gt;=$EI$35,ED19,0),IF(EF19&gt;=$EI$35,EG19,0),IF(FD19&gt;=$FQ$35,FE19,0),IF(FG19&gt;=$FQ$35,FH19,0),IF(FK19&gt;=$FQ$35,FL19,0),IF(FN19&gt;=$FQ$35,FO19,0),IF(GL19&gt;=$GY$35,GM19,0),IF(GO19&gt;=$GY$35,GP19,0),IF(GS19&gt;=$GY$35,GT19,0),IF(GV19&gt;=$GY$35,GW19,0),IF(HT19&gt;=$IG$35,HU19,0),IF(HW19&gt;=$IG$35,HX19,0),IF(IA19&gt;=$IG$35,IB19,0),IF(ID19&gt;=$IG$35,IE19,0),IF(JB19&gt;=$JO$35,JC19,0),IF(JE19&gt;=$JO$35,JF19,0),IF(JI19&gt;=$JO$35,JJ19,0),IF(JL19&gt;=$JO$35,JM19,0),IF(KJ19&gt;=$KW$35,KK19,0),IF(KM19&gt;=$KW$35,KN19,0),IF(KQ19&gt;=$KW$35,KR19,0),IF(KT19&gt;=$KW$35,KU19,0),IF(LR19&gt;=$ME$35,LS19,0),IF(LU19&gt;=$ME$35,LV19,0),IF(LY19&gt;=$ME$35,LZ19,0),IF(MB19&gt;=$ME$35,MC19,0),IF(MZ19&gt;=$NM$35,NA19,0),IF(NC19&gt;=$NM$35,ND19,0),IF(NG19&gt;=$NM$35,NH19,0),IF(NJ19&gt;=$NM$35,NK19,0),IF(OH19&gt;=$OU$35,OI19,0),IF(OK19&gt;=$OU$35,OL19,0),IF(OO19&gt;=$OU$35,OP19,0),IF(OR19&gt;=$OU$35,OS19,0),IF(PP19&gt;=$QC$35,PQ19,0),IF(PS19&gt;=$QC$35,PT19,0),IF(PW19&gt;=$QC$35,PX19,0),IF(PZ19&gt;=$QC$35,QA19,0),IF(QX19&gt;=$RK$35,QY19,0),IF(RA19&gt;=$RK$35,RB19,0),IF(RE19&gt;=$RK$35,RF19,0),IF(RH19&gt;=$RK$35,RI19,0),IF(SF19&gt;=$SS$35,SG19,0),IF(SI19&gt;=$SS$35,SJ19,0),IF(SM19&gt;=$SS$35,SN19,0),IF(SP19&gt;=$SS$35,SQ19,0))&gt;0,MAX(IF(AM19&gt;=$AW$35,AN19,0),IF(AP19&gt;=$AW$35,AQ19,0),IF(AT19&gt;=$AW$35,AU19,0),IF(BN19&gt;=$BX$35,BO19,0),IF(BQ19&gt;=$BX$35,BR19,0),IF(BU19&gt;=$BX$35,BV19,0),IF(CO19&gt;=$CY$35,CP19,0),IF(CR19&gt;=$CY$35,CS19,0),IF(CV19&gt;=$CY$35,CW19,0),IF(DV19&gt;=$EI$35,DW19,0),IF(DY19&gt;=$EI$35,DZ19,0),IF(EC19&gt;=$EI$35,ED19,0),IF(EF19&gt;=$EI$35,EG19,0),IF(FD19&gt;=$FQ$35,FE19,0),IF(FG19&gt;=$FQ$35,FH19,0),IF(FK19&gt;=$FQ$35,FL19,0),IF(FN19&gt;=$FQ$35,FO19,0),IF(GL19&gt;=$GY$35,GM19,0),IF(GO19&gt;=$GY$35,GP19,0),IF(GS19&gt;=$GY$35,GT19,0),IF(GV19&gt;=$GY$35,GW19,0),IF(HT19&gt;=$IG$35,HU19,0),IF(HW19&gt;=$IG$35,HX19,0),IF(IA19&gt;=$IG$35,IB19,0),IF(ID19&gt;=$IG$35,IE19,0),IF(JB19&gt;=$JO$35,JC19,0),IF(JE19&gt;=$JO$35,JF19,0),IF(JI19&gt;=$JO$35,JJ19,0),IF(JL19&gt;=$JO$35,JM19,0),IF(KJ19&gt;=$KW$35,KK19,0),IF(KM19&gt;=$KW$35,KN19,0),IF(KQ19&gt;=$KW$35,KR19,0),IF(KT19&gt;=$KW$35,KU19,0),IF(LR19&gt;=$ME$35,LS19,0),IF(LU19&gt;=$ME$35,LV19,0),IF(LY19&gt;=$ME$35,LZ19,0),IF(MB19&gt;=$ME$35,MC19,0),IF(MZ19&gt;=$NM$35,NA19,0),IF(NC19&gt;=$NM$35,ND19,0),IF(NG19&gt;=$NM$35,NH19,0),IF(NJ19&gt;=$NM$35,NK19,0),IF(OH19&gt;=$OU$35,OI19,0),IF(OK19&gt;=$OU$35,OL19,0),IF(OO19&gt;=$OU$35,OP19,0),IF(OR19&gt;=$OU$35,OS19,0),IF(PP19&gt;=$QC$35,PQ19,0),IF(PS19&gt;=$QC$35,PT19,0),IF(PW19&gt;=$QC$35,PX19,0),IF(PZ19&gt;=$QC$35,QA19,0),IF(QX19&gt;=$RK$35,QY19,0),IF(RA19&gt;=$RK$35,RB19,0),IF(RE19&gt;=$RK$35,RF19,0),IF(RH19&gt;=$RK$35,RI19,0),IF(SF19&gt;=$SS$35,SG19,0),IF(SI19&gt;=$SS$35,SJ19,0),IF(SM19&gt;=$SS$35,SN19,0),IF(SP19&gt;=$SS$35,SQ19,0)),0)</f>
        <v>0</v>
      </c>
      <c r="S19" s="8" t="str">
        <f>IF(R19=0,"",IF(OR(R19=CP19,R19=CS19,R19=CW19),$BY$1,IF(OR(R19=BO19,R19=BR19,R19=BV19),$AX$1,IF(OR(R19=AN19,R19=AQ19,R19=AU19),$W$1,IF(OR(R19=SG19,R19=SJ19,R19=SN19,R19=SQ19),$RL$1,IF(OR(R19=QY19,R19=RB19,R19=RF19,R19=RI19),$QD$1,IF(OR(R19=PQ19,R19=PT19,R19=PX19,R19=QA19),$OV$1,IF(OR(R19=OI19,R19=OL19,R19=OP19,R19=OS19),$NN$1,IF(OR(R19=NA19,R19=ND19,R19=NH19,R19=NK19),$MF$1,IF(OR(R19=LS19,R19=LV19,R19=LZ19,R19=MC19),$KX$1,IF(OR(R19=KK19,R19=KN19,R19=KR19,R19=KU19),$JP$1,IF(OR(R19=JC19,R19=JF19,R19=JJ19,R19=JM19),$IH$1,IF(OR(R19=HU19,R19=HX19,R19=IB19,R19=IE19),$GZ$1,IF(OR(R19=GM19,R19=GP19,R19=GT19,R19=GW19),$FR$1,IF(OR(R19=FE19,R19=FH19,R19=FL19,R19=FO19),$EJ$1,IF(OR(R19=DW19,R19=DZ19,R19=ED19,R19=EG19),$DB$1,""))))))))))))))))</f>
        <v/>
      </c>
      <c r="T19" s="8" t="str">
        <f>IF(MAX(CZ19,DA19)&gt;0,MAX(CZ19,DA19),"")</f>
        <v/>
      </c>
      <c r="U19" s="11" t="str">
        <f>IF(T19="","",IF(T19=CZ19,"("&amp;CZ$2&amp;")",IF(T19=DA19,"("&amp;DA$2&amp;")")))</f>
        <v/>
      </c>
      <c r="V19" s="8" t="str">
        <f>IF(T19="","",IF(T19=CZ19,IF(T19+IF(N19="",0,N19)=SK19,$RL$1,IF(T19+IF(N19="",0,N19)=RC19,$QD$1,IF(T19+IF(N19="",0,N19)=PU19,$OV$1,IF(T19+IF(N19="",0,N19)=OM19,$NN$1,IF(T19+IF(N19="",0,N19)=NE19,$MF$1,IF(T19+IF(N19="",0,N19)=LW19,$KX$1,IF(T19+IF(N19="",0,N19)=KO19,$JP$1,IF(T19+IF(N19="",0,N19)=JG19,$IH$1,IF(T19+IF(N19="",0,N19)=HY19,$GZ$1,IF(T19+IF(N19="",0,N19)=GQ19,$FR$1,IF(T19+IF(N19="",0,N19)=FI19,$EJ$1,IF(T19+IF(N19="",0,N19)=EA19,$DB$1,IF(T19+IF(N19="",0,N19)=SH19,$RL$1,IF(T19+IF(N19="",0,N19)=QZ19,$QD$1,IF(T19+IF(N19="",0,N19)=PR19,$OV$1,IF(T19+IF(N19="",0,N19)=OJ19,$NN$1,IF(T19+IF(N19="",0,N19)=NB19,$MF$1,IF(T19+IF(N19="",0,N19)=LT19,$KX$1,IF(T19+IF(N19="",0,N19)=KL19,$JP$1,IF(T19+IF(N19="",0,N19)=JD19,$IH$1,IF(T19+IF(N19="",0,N19)=HV19,$GZ$1,IF(T19+IF(N19="",0,N19)=GN19,$FR$1,IF(T19+IF(N19="",0,N19)=FF19,$EJ$1,IF(T19+IF(N19="",0,N19)=DX19,$DB$1,IF(T19+IF(L19="",0,L19)=SK19,$RL$1,IF(T19+IF(L19="",0,L19)=RC19,$QD$1,IF(T19+IF(L19="",0,L19)=PU19,$OV$1,IF(T19+IF(L19="",0,L19)=OM19,$NN$1,IF(T19+IF(L19="",0,L19)=NE19,$MF$1,IF(T19+IF(L19="",0,L19)=LW19,$KX$1,IF(T19+IF(L19="",0,L19)=KO19,$JP$1,IF(T19+IF(L19="",0,L19)=JG19,$IH$1,IF(T19+IF(L19="",0,L19)=HY19,$GZ$1,IF(T19+IF(L19="",0,L19)=GQ19,$FR$1,IF(T19+IF(L19="",0,L19)=FI19,$EJ$1,IF(T19+IF(L19="",0,L19)=EA19,$DB$1,IF(T19+IF(L19="",0,L19)=SH19,$RL$1,IF(T19+IF(L19="",0,L19)=QZ19,$QD$1,IF(T19+IF(L19="",0,L19)=PR19,$OV$1,IF(T19+IF(L19="",0,L19)=OJ19,$NN$1,IF(T19+IF(L19="",0,L19)=NB19,$MF$1,IF(T19+IF(L19="",0,L19)=LT19,$KX$1,IF(T19+IF(L19="",0,L19)=KL19,$JP$1,IF(T19+IF(L19="",0,L19)=JD19,$IH$1,IF(T19+IF(L19="",0,L19)=HV19,$GZ$1,IF(T19+IF(L19="",0,L19)=GN19,$FR$1,IF(T19+IF(L19="",0,L19)=FF19,$EJ$1,IF(T19+IF(L19="",0,L19)=DX19,$DB$1)))))))))))))))))))))))))))))))))))))))))))))))),IF(T19=DA19,IF(T19+IF(N19="",0,N19)=SR19,$RL$1,IF(T19+IF(N19="",0,N19)=RJ19,$QD$1,IF(T19+IF(N19="",0,N19)=QB19,$OV$1,IF(T19+IF(N19="",0,N19)=OT19,$NN$1,IF(T19+IF(N19="",0,N19)=NL19,$MF$1,IF(T19+IF(N19="",0,N19)=MD19,$KX$1,IF(T19+IF(N19="",0,N19)=KV19,$JP$1,IF(T19+IF(N19="",0,N19)=JN19,$IH$1,IF(T19+IF(N19="",0,N19)=IF19,$GZ$1,IF(T19+IF(N19="",0,N19)=GX19,$FR$1,IF(T19+IF(N19="",0,N19)=FP19,$EJ$1,IF(T19+IF(N19="",0,N19)=EH19,$DB$1,IF(T19+IF(N19="",0,N19)=SO19,$RL$1,IF(T19+IF(N19="",0,N19)=RG19,$QD$1,IF(T19+IF(N19="",0,N19)=PY19,$OV$1,IF(T19+IF(N19="",0,N19)=OQ19,$NN$1,IF(T19+IF(N19="",0,N19)=NI19,$MF$1,IF(T19+IF(N19="",0,N19)=MA19,$KX$1,IF(T19+IF(N19="",0,N19)=KS19,$JP$1,IF(T19+IF(N19="",0,N19)=JK19,$IH$1,IF(T19+IF(N19="",0,N19)=IC19,$GZ$1,IF(T19+IF(N19="",0,N19)=GU19,$FR$1,IF(T19+IF(N19="",0,N19)=FM19,$EJ$1,IF(T19+IF(N19="",0,N19)=EE19,$DB$1)))))))))))))))))))))))))))</f>
        <v/>
      </c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7"/>
      <c r="AM19" s="38" t="str">
        <f>IF(Y19&gt;0,Y19,"")</f>
        <v/>
      </c>
      <c r="AN19" s="38" t="str">
        <f>IF(Z19&gt;0,Z19,"")</f>
        <v/>
      </c>
      <c r="AO19" s="40" t="str">
        <f>IF(SUM(W19:Z19)-AA19&gt;0,SUM(W19:Z19)-AA19,"")</f>
        <v/>
      </c>
      <c r="AP19" s="40" t="str">
        <f>IF(AD19&gt;0,AD19,"")</f>
        <v/>
      </c>
      <c r="AQ19" s="40" t="str">
        <f>IF(AE19&gt;0,AE19,"")</f>
        <v/>
      </c>
      <c r="AR19" s="40" t="str">
        <f>IF(SUM(AB19:AE19)-AF19&gt;0,SUM(AB19:AE19)-AF19,"")</f>
        <v/>
      </c>
      <c r="AS19" s="40" t="str">
        <f>IF(AO19="","",MAX(AO19,AR19))</f>
        <v/>
      </c>
      <c r="AT19" s="40" t="str">
        <f>IF(AI19&gt;0,AI19,"")</f>
        <v/>
      </c>
      <c r="AU19" s="40" t="str">
        <f>IF(AJ19&gt;0,AJ19,"")</f>
        <v/>
      </c>
      <c r="AV19" s="40" t="str">
        <f>IF(SUM(AG19:AJ19)-AK19&gt;0,SUM(AG19:AJ19)-AK19,"")</f>
        <v/>
      </c>
      <c r="AW19" s="40" t="str">
        <f>IF(SUM(AS19,AV19)&gt;0,SUM(AS19,AV19),"")</f>
        <v/>
      </c>
      <c r="AX19" s="26">
        <v>13.2</v>
      </c>
      <c r="AY19" s="26">
        <v>9.3000000000000007</v>
      </c>
      <c r="AZ19" s="26">
        <v>8.1</v>
      </c>
      <c r="BA19" s="26">
        <v>15.19</v>
      </c>
      <c r="BB19" s="26">
        <v>1</v>
      </c>
      <c r="BC19" s="26">
        <v>15.9</v>
      </c>
      <c r="BD19" s="26">
        <v>9.4</v>
      </c>
      <c r="BE19" s="26">
        <v>10.6</v>
      </c>
      <c r="BF19" s="26">
        <v>14.87</v>
      </c>
      <c r="BG19" s="26">
        <v>0</v>
      </c>
      <c r="BH19" s="26">
        <v>16.2</v>
      </c>
      <c r="BI19" s="26">
        <v>9.4</v>
      </c>
      <c r="BJ19" s="26">
        <v>10.6</v>
      </c>
      <c r="BK19" s="26">
        <v>14.95</v>
      </c>
      <c r="BL19" s="26">
        <v>0</v>
      </c>
      <c r="BM19" s="28"/>
      <c r="BN19" s="39">
        <f>IF(AZ19&gt;0,AZ19,"")</f>
        <v>8.1</v>
      </c>
      <c r="BO19" s="39">
        <f>IF(BA19&gt;0,BA19,"")</f>
        <v>15.19</v>
      </c>
      <c r="BP19" s="11">
        <f>IF(SUM(AX19:BA19)-BB19&gt;0,SUM(AX19:BA19)-BB19,"")</f>
        <v>44.79</v>
      </c>
      <c r="BQ19" s="11">
        <f>IF(BE19&gt;0,BE19,"")</f>
        <v>10.6</v>
      </c>
      <c r="BR19" s="11">
        <f>IF(BF19&gt;0,BF19,"")</f>
        <v>14.87</v>
      </c>
      <c r="BS19" s="11">
        <f>IF(SUM(BC19:BF19)-BG19&gt;0,SUM(BC19:BF19)-BG19,"")</f>
        <v>50.769999999999996</v>
      </c>
      <c r="BT19" s="11">
        <f>IF(BP19="","",MAX(BP19,BS19))</f>
        <v>50.769999999999996</v>
      </c>
      <c r="BU19" s="11">
        <f>IF(BJ19&gt;0,BJ19,"")</f>
        <v>10.6</v>
      </c>
      <c r="BV19" s="11">
        <f>IF(BK19&gt;0,BK19,"")</f>
        <v>14.95</v>
      </c>
      <c r="BW19" s="11">
        <f>IF(SUM(BH19:BK19)-BL19&gt;0,SUM(BH19:BK19)-BL19,"")</f>
        <v>51.150000000000006</v>
      </c>
      <c r="BX19" s="11">
        <f>IF(SUM(BT19,BW19)&gt;0,SUM(BT19,BW19),"")</f>
        <v>101.92</v>
      </c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7"/>
      <c r="CO19" s="38" t="str">
        <f>IF(CA19&gt;0,CA19,"")</f>
        <v/>
      </c>
      <c r="CP19" s="38" t="str">
        <f>IF(CB19&gt;0,CB19,"")</f>
        <v/>
      </c>
      <c r="CQ19" s="40" t="str">
        <f>IF(SUM(BY19:CB19)-CC19&gt;0,SUM(BY19:CB19)-CC19,"")</f>
        <v/>
      </c>
      <c r="CR19" s="40" t="str">
        <f>IF(CF19&gt;0,CF19,"")</f>
        <v/>
      </c>
      <c r="CS19" s="40" t="str">
        <f>IF(CG19&gt;0,CG19,"")</f>
        <v/>
      </c>
      <c r="CT19" s="40" t="str">
        <f>IF(SUM(CD19:CG19)-CH19&gt;0,SUM(CD19:CG19)-CH19,"")</f>
        <v/>
      </c>
      <c r="CU19" s="40" t="str">
        <f>IF(CQ19="","",MAX(CQ19,CT19))</f>
        <v/>
      </c>
      <c r="CV19" s="40" t="str">
        <f>IF(CK19&gt;0,CK19,"")</f>
        <v/>
      </c>
      <c r="CW19" s="40" t="str">
        <f>IF(CL19&gt;0,CL19,"")</f>
        <v/>
      </c>
      <c r="CX19" s="40" t="str">
        <f>IF(SUM(CI19:CL19)-CM19&gt;0,SUM(CI19:CL19)-CM19,"")</f>
        <v/>
      </c>
      <c r="CY19" s="40" t="str">
        <f>IF(SUM(CU19,CX19)&gt;0,SUM(CU19,CX19),"")</f>
        <v/>
      </c>
      <c r="CZ19" s="50" t="str">
        <f>IF(MAX(DX19,EA19,FF19,FI19,GN19,GQ19,HV19,HY19,JD19,JG19,KL19,KO19,LT19,LW19,NB19,NE19,OJ19,OM19,PR19,PU19,QZ19,RC19,SH19,SK19)-MIN(IF(L19="",0,L19),IF(N19="",0,N19))&gt;0.001,MAX(DX19,EA19,FF19,FI19,GN19,GQ19,HV19,HY19,JD19,JG19,KL19,KO19,LT19,LW19,NB19,NE19,OJ19,OM19,PR19,PU19,QZ19,RC19,SH19,SK19)-MIN(IF(L19="",0,L19),IF(N19="",0,N19)),"")</f>
        <v/>
      </c>
      <c r="DA19" s="50" t="str">
        <f>IF(MAX(EE19,EH19,FM19,FP19,GU19,GX19,IC19,IF19,JK19,JN19,KS19,KV19,MA19,MD19,NI19,NL19,OQ19,OT19,PY19,QB19,RG19,RJ19,SO19,SR19)-IF(N19="",0,N19)&gt;0.001,MAX(EE19,EH19,FM19,FP19,GU19,GX19,IC19,IF19,JK19,JN19,KS19,KV19,MA19,MD19,NI19,NL19,OQ19,OT19,PY19,QB19,RG19,RJ19,SO19,SR19)-IF(N19="",0,N19),"")</f>
        <v/>
      </c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40" t="str">
        <f>IF(DD19&gt;0,DD19,"")</f>
        <v/>
      </c>
      <c r="DW19" s="40" t="str">
        <f>IF(DE19&gt;0,DE19,"")</f>
        <v/>
      </c>
      <c r="DX19" s="40" t="str">
        <f>IF(SUM(DB19:DE19)-DF19&gt;0,SUM(DB19:DE19)-DF19,"")</f>
        <v/>
      </c>
      <c r="DY19" s="40" t="str">
        <f>IF(DI19&gt;0,DI19,"")</f>
        <v/>
      </c>
      <c r="DZ19" s="40" t="str">
        <f>IF(DJ19&gt;0,DJ19,"")</f>
        <v/>
      </c>
      <c r="EA19" s="40" t="str">
        <f>IF(SUM(DG19:DJ19)-DK19&gt;0,SUM(DG19:DJ19)-DK19,"")</f>
        <v/>
      </c>
      <c r="EB19" s="40" t="str">
        <f>IF(MAX(DX19,EA19)&gt;0,MAX(DX19,EA19),"")</f>
        <v/>
      </c>
      <c r="EC19" s="40" t="str">
        <f>IF(DN19&gt;0,DN19,"")</f>
        <v/>
      </c>
      <c r="ED19" s="40" t="str">
        <f>IF(DO19&gt;0,DO19,"")</f>
        <v/>
      </c>
      <c r="EE19" s="40" t="str">
        <f>IF(SUM(DL19:DO19)-DP19&gt;0,SUM(DL19:DO19)-DP19,"")</f>
        <v/>
      </c>
      <c r="EF19" s="40" t="str">
        <f>IF(DS19&gt;0,DS19,"")</f>
        <v/>
      </c>
      <c r="EG19" s="40" t="str">
        <f>IF(DT19&gt;0,DT19,"")</f>
        <v/>
      </c>
      <c r="EH19" s="40" t="str">
        <f>IF(SUM(DQ19:DT19)-DU19&gt;0,SUM(DQ19:DT19)-DU19,"")</f>
        <v/>
      </c>
      <c r="EI19" s="40" t="str">
        <f>IF(SUM(EB19,EH19)&gt;0,SUM(EB19,EH19),"")</f>
        <v/>
      </c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1" t="str">
        <f>IF(EL19&gt;0,EL19,"")</f>
        <v/>
      </c>
      <c r="FE19" s="11" t="str">
        <f>IF(EM19&gt;0,EM19,"")</f>
        <v/>
      </c>
      <c r="FF19" s="11" t="str">
        <f>IF(SUM(EJ19:EM19)-EN19&gt;0,SUM(EJ19:EM19)-EN19,"")</f>
        <v/>
      </c>
      <c r="FG19" s="11" t="str">
        <f>IF(EQ19&gt;0,EQ19,"")</f>
        <v/>
      </c>
      <c r="FH19" s="11" t="str">
        <f>IF(ER19&gt;0,ER19,"")</f>
        <v/>
      </c>
      <c r="FI19" s="11" t="str">
        <f>IF(SUM(EO19:ER19)-ES19&gt;0,SUM(EO19:ER19)-ES19,"")</f>
        <v/>
      </c>
      <c r="FJ19" s="11" t="str">
        <f>IF(MAX(FF19,FI19)&gt;0,MAX(FF19,FI19),"")</f>
        <v/>
      </c>
      <c r="FK19" s="11" t="str">
        <f>IF(EV19&gt;0,EV19,"")</f>
        <v/>
      </c>
      <c r="FL19" s="11" t="str">
        <f>IF(EW19&gt;0,EW19,"")</f>
        <v/>
      </c>
      <c r="FM19" s="11" t="str">
        <f>IF(SUM(ET19:EW19)-EX19&gt;0,SUM(ET19:EW19)-EX19,"")</f>
        <v/>
      </c>
      <c r="FN19" s="11" t="str">
        <f>IF(FA19&gt;0,FA19,"")</f>
        <v/>
      </c>
      <c r="FO19" s="11" t="str">
        <f>IF(FB19&gt;0,FB19,"")</f>
        <v/>
      </c>
      <c r="FP19" s="11" t="str">
        <f>IF(SUM(EY19:FB19)-FC19&gt;0,SUM(EY19:FB19)-FC19,"")</f>
        <v/>
      </c>
      <c r="FQ19" s="11" t="str">
        <f>IF(SUM(FJ19,FP19)&gt;0,SUM(FJ19,FP19),"")</f>
        <v/>
      </c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40" t="str">
        <f>IF(FT19&gt;0,FT19,"")</f>
        <v/>
      </c>
      <c r="GM19" s="40" t="str">
        <f>IF(FU19&gt;0,FU19,"")</f>
        <v/>
      </c>
      <c r="GN19" s="40" t="str">
        <f>IF(SUM(FR19:FU19)-FV19&gt;0,SUM(FR19:FU19)-FV19,"")</f>
        <v/>
      </c>
      <c r="GO19" s="40" t="str">
        <f>IF(FY19&gt;0,FY19,"")</f>
        <v/>
      </c>
      <c r="GP19" s="40" t="str">
        <f>IF(FZ19&gt;0,FZ19,"")</f>
        <v/>
      </c>
      <c r="GQ19" s="40" t="str">
        <f>IF(SUM(FW19:FZ19)-GA19&gt;0,SUM(FW19:FZ19)-GA19,"")</f>
        <v/>
      </c>
      <c r="GR19" s="40" t="str">
        <f>IF(MAX(GN19,GQ19)&gt;0,MAX(GN19,GQ19),"")</f>
        <v/>
      </c>
      <c r="GS19" s="40" t="str">
        <f>IF(GD19&gt;0,GD19,"")</f>
        <v/>
      </c>
      <c r="GT19" s="40" t="str">
        <f>IF(GE19&gt;0,GE19,"")</f>
        <v/>
      </c>
      <c r="GU19" s="40" t="str">
        <f>IF(SUM(GB19:GE19)-GF19&gt;0,SUM(GB19:GE19)-GF19,"")</f>
        <v/>
      </c>
      <c r="GV19" s="40" t="str">
        <f>IF(GI19&gt;0,GI19,"")</f>
        <v/>
      </c>
      <c r="GW19" s="40" t="str">
        <f>IF(GJ19&gt;0,GJ19,"")</f>
        <v/>
      </c>
      <c r="GX19" s="40" t="str">
        <f>IF(SUM(GG19:GJ19)-GK19&gt;0,SUM(GG19:GJ19)-GK19,"")</f>
        <v/>
      </c>
      <c r="GY19" s="40" t="str">
        <f>IF(SUM(GR19,GX19)&gt;0,SUM(GR19,GX19),"")</f>
        <v/>
      </c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1" t="str">
        <f>IF(HB19&gt;0,HB19,"")</f>
        <v/>
      </c>
      <c r="HU19" s="11" t="str">
        <f>IF(HC19&gt;0,HC19,"")</f>
        <v/>
      </c>
      <c r="HV19" s="11" t="str">
        <f>IF(SUM(GZ19:HC19)-HD19&gt;0,SUM(GZ19:HC19)-HD19,"")</f>
        <v/>
      </c>
      <c r="HW19" s="11" t="str">
        <f>IF(HG19&gt;0,HG19,"")</f>
        <v/>
      </c>
      <c r="HX19" s="11" t="str">
        <f>IF(HH19&gt;0,HH19,"")</f>
        <v/>
      </c>
      <c r="HY19" s="11" t="str">
        <f>IF(SUM(HE19:HH19)-HI19&gt;0,SUM(HE19:HH19)-HI19,"")</f>
        <v/>
      </c>
      <c r="HZ19" s="11" t="str">
        <f>IF(MAX(HV19,HY19)&gt;0,MAX(HV19,HY19),"")</f>
        <v/>
      </c>
      <c r="IA19" s="11" t="str">
        <f>IF(HL19&gt;0,HL19,"")</f>
        <v/>
      </c>
      <c r="IB19" s="11" t="str">
        <f>IF(HM19&gt;0,HM19,"")</f>
        <v/>
      </c>
      <c r="IC19" s="11" t="str">
        <f>IF(SUM(HJ19:HM19)-HN19&gt;0,SUM(HJ19:HM19)-HN19,"")</f>
        <v/>
      </c>
      <c r="ID19" s="11" t="str">
        <f>IF(HQ19&gt;0,HQ19,"")</f>
        <v/>
      </c>
      <c r="IE19" s="11" t="str">
        <f>IF(HR19&gt;0,HR19,"")</f>
        <v/>
      </c>
      <c r="IF19" s="11" t="str">
        <f>IF(SUM(HO19:HR19)-HS19&gt;0,SUM(HO19:HR19)-HS19,"")</f>
        <v/>
      </c>
      <c r="IG19" s="11" t="str">
        <f>IF(SUM(HZ19,IF19)&gt;0,SUM(HZ19,IF19),"")</f>
        <v/>
      </c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40" t="str">
        <f>IF(IJ19&gt;0,IJ19,"")</f>
        <v/>
      </c>
      <c r="JC19" s="40" t="str">
        <f>IF(IK19&gt;0,IK19,"")</f>
        <v/>
      </c>
      <c r="JD19" s="40" t="str">
        <f>IF(SUM(IH19:IK19)-IL19&gt;0,SUM(IH19:IK19)-IL19,"")</f>
        <v/>
      </c>
      <c r="JE19" s="40" t="str">
        <f>IF(IO19&gt;0,IO19,"")</f>
        <v/>
      </c>
      <c r="JF19" s="40" t="str">
        <f>IF(IP19&gt;0,IP19,"")</f>
        <v/>
      </c>
      <c r="JG19" s="40" t="str">
        <f>IF(SUM(IM19:IP19)-IQ19&gt;0,SUM(IM19:IP19)-IQ19,"")</f>
        <v/>
      </c>
      <c r="JH19" s="40" t="str">
        <f>IF(MAX(JD19,JG19)&gt;0,MAX(JD19,JG19),"")</f>
        <v/>
      </c>
      <c r="JI19" s="40" t="str">
        <f>IF(IT19&gt;0,IT19,"")</f>
        <v/>
      </c>
      <c r="JJ19" s="40" t="str">
        <f>IF(IU19&gt;0,IU19,"")</f>
        <v/>
      </c>
      <c r="JK19" s="40" t="str">
        <f>IF(SUM(IR19:IU19)-IV19&gt;0,SUM(IR19:IU19)-IV19,"")</f>
        <v/>
      </c>
      <c r="JL19" s="40" t="str">
        <f>IF(IY19&gt;0,IY19,"")</f>
        <v/>
      </c>
      <c r="JM19" s="40" t="str">
        <f>IF(IZ19&gt;0,IZ19,"")</f>
        <v/>
      </c>
      <c r="JN19" s="40" t="str">
        <f>IF(SUM(IW19:IZ19)-JA19&gt;0,SUM(IW19:IZ19)-JA19,"")</f>
        <v/>
      </c>
      <c r="JO19" s="40" t="str">
        <f>IF(SUM(JH19,JN19)&gt;0,SUM(JH19,JN19),"")</f>
        <v/>
      </c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1" t="str">
        <f>IF(JR19&gt;0,JR19,"")</f>
        <v/>
      </c>
      <c r="KK19" s="11" t="str">
        <f>IF(JS19&gt;0,JS19,"")</f>
        <v/>
      </c>
      <c r="KL19" s="11" t="str">
        <f>IF(SUM(JP19:JS19)-JT19&gt;0,SUM(JP19:JS19)-JT19,"")</f>
        <v/>
      </c>
      <c r="KM19" s="11" t="str">
        <f>IF(JW19&gt;0,JW19,"")</f>
        <v/>
      </c>
      <c r="KN19" s="11" t="str">
        <f>IF(JX19&gt;0,JX19,"")</f>
        <v/>
      </c>
      <c r="KO19" s="11" t="str">
        <f>IF(SUM(JU19:JX19)-JY19&gt;0,SUM(JU19:JX19)-JY19,"")</f>
        <v/>
      </c>
      <c r="KP19" s="11" t="str">
        <f>IF(MAX(KL19,KO19)&gt;0,MAX(KL19,KO19),"")</f>
        <v/>
      </c>
      <c r="KQ19" s="11" t="str">
        <f>IF(KB19&gt;0,KB19,"")</f>
        <v/>
      </c>
      <c r="KR19" s="11" t="str">
        <f>IF(KC19&gt;0,KC19,"")</f>
        <v/>
      </c>
      <c r="KS19" s="11" t="str">
        <f>IF(SUM(JZ19:KC19)-KD19&gt;0,SUM(JZ19:KC19)-KD19,"")</f>
        <v/>
      </c>
      <c r="KT19" s="11" t="str">
        <f>IF(KG19&gt;0,KG19,"")</f>
        <v/>
      </c>
      <c r="KU19" s="11" t="str">
        <f>IF(KH19&gt;0,KH19,"")</f>
        <v/>
      </c>
      <c r="KV19" s="11" t="str">
        <f>IF(SUM(KE19:KH19)-KI19&gt;0,SUM(KE19:KH19)-KI19,"")</f>
        <v/>
      </c>
      <c r="KW19" s="11" t="str">
        <f>IF(SUM(KP19,KV19)&gt;0,SUM(KP19,KV19),"")</f>
        <v/>
      </c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40" t="str">
        <f>IF(KZ19&gt;0,KZ19,"")</f>
        <v/>
      </c>
      <c r="LS19" s="40" t="str">
        <f>IF(LA19&gt;0,LA19,"")</f>
        <v/>
      </c>
      <c r="LT19" s="40" t="str">
        <f>IF(SUM(KX19:LA19)-LB19&gt;0,SUM(KX19:LA19)-LB19,"")</f>
        <v/>
      </c>
      <c r="LU19" s="40" t="str">
        <f>IF(LE19&gt;0,LE19,"")</f>
        <v/>
      </c>
      <c r="LV19" s="40" t="str">
        <f>IF(LF19&gt;0,LF19,"")</f>
        <v/>
      </c>
      <c r="LW19" s="40" t="str">
        <f>IF(SUM(LC19:LF19)-LG19&gt;0,SUM(LC19:LF19)-LG19,"")</f>
        <v/>
      </c>
      <c r="LX19" s="40" t="str">
        <f>IF(MAX(LT19,LW19)&gt;0,MAX(LT19,LW19),"")</f>
        <v/>
      </c>
      <c r="LY19" s="40" t="str">
        <f>IF(LJ19&gt;0,LJ19,"")</f>
        <v/>
      </c>
      <c r="LZ19" s="40" t="str">
        <f>IF(LK19&gt;0,LK19,"")</f>
        <v/>
      </c>
      <c r="MA19" s="40" t="str">
        <f>IF(SUM(LH19:LK19)-LL19&gt;0,SUM(LH19:LK19)-LL19,"")</f>
        <v/>
      </c>
      <c r="MB19" s="40" t="str">
        <f>IF(LO19&gt;0,LO19,"")</f>
        <v/>
      </c>
      <c r="MC19" s="40" t="str">
        <f>IF(LP19&gt;0,LP19,"")</f>
        <v/>
      </c>
      <c r="MD19" s="40" t="str">
        <f>IF(SUM(LM19:LP19)-LQ19&gt;0,SUM(LM19:LP19)-LQ19,"")</f>
        <v/>
      </c>
      <c r="ME19" s="40" t="str">
        <f>IF(SUM(LX19,MD19)&gt;0,SUM(LX19,MD19),"")</f>
        <v/>
      </c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1" t="str">
        <f>IF(MH19&gt;0,MH19,"")</f>
        <v/>
      </c>
      <c r="NA19" s="11" t="str">
        <f>IF(MI19&gt;0,MI19,"")</f>
        <v/>
      </c>
      <c r="NB19" s="11" t="str">
        <f>IF(SUM(MF19:MI19)-MJ19&gt;0,SUM(MF19:MI19)-MJ19,"")</f>
        <v/>
      </c>
      <c r="NC19" s="11" t="str">
        <f>IF(MM19&gt;0,MM19,"")</f>
        <v/>
      </c>
      <c r="ND19" s="11" t="str">
        <f>IF(MN19&gt;0,MN19,"")</f>
        <v/>
      </c>
      <c r="NE19" s="11" t="str">
        <f>IF(SUM(MK19:MN19)-MO19&gt;0,SUM(MK19:MN19)-MO19,"")</f>
        <v/>
      </c>
      <c r="NF19" s="11" t="str">
        <f>IF(MAX(NB19,NE19)&gt;0,MAX(NB19,NE19),"")</f>
        <v/>
      </c>
      <c r="NG19" s="11" t="str">
        <f>IF(MR19&gt;0,MR19,"")</f>
        <v/>
      </c>
      <c r="NH19" s="11" t="str">
        <f>IF(MS19&gt;0,MS19,"")</f>
        <v/>
      </c>
      <c r="NI19" s="11" t="str">
        <f>IF(SUM(MP19:MS19)-MT19&gt;0,SUM(MP19:MS19)-MT19,"")</f>
        <v/>
      </c>
      <c r="NJ19" s="11" t="str">
        <f>IF(MW19&gt;0,MW19,"")</f>
        <v/>
      </c>
      <c r="NK19" s="11" t="str">
        <f>IF(MX19&gt;0,MX19,"")</f>
        <v/>
      </c>
      <c r="NL19" s="11" t="str">
        <f>IF(SUM(MU19:MX19)-MY19&gt;0,SUM(MU19:MX19)-MY19,"")</f>
        <v/>
      </c>
      <c r="NM19" s="11" t="str">
        <f>IF(SUM(NF19,NL19)&gt;0,SUM(NF19,NL19),"")</f>
        <v/>
      </c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40" t="str">
        <f>IF(NP19&gt;0,NP19,"")</f>
        <v/>
      </c>
      <c r="OI19" s="40" t="str">
        <f>IF(NQ19&gt;0,NQ19,"")</f>
        <v/>
      </c>
      <c r="OJ19" s="40" t="str">
        <f>IF(SUM(NN19:NQ19)-NR19&gt;0,SUM(NN19:NQ19)-NR19,"")</f>
        <v/>
      </c>
      <c r="OK19" s="40" t="str">
        <f>IF(NU19&gt;0,NU19,"")</f>
        <v/>
      </c>
      <c r="OL19" s="40" t="str">
        <f>IF(NV19&gt;0,NV19,"")</f>
        <v/>
      </c>
      <c r="OM19" s="40" t="str">
        <f>IF(SUM(NS19:NV19)-NW19&gt;0,SUM(NS19:NV19)-NW19,"")</f>
        <v/>
      </c>
      <c r="ON19" s="40" t="str">
        <f>IF(MAX(OJ19,OM19)&gt;0,MAX(OJ19,OM19),"")</f>
        <v/>
      </c>
      <c r="OO19" s="40" t="str">
        <f>IF(NZ19&gt;0,NZ19,"")</f>
        <v/>
      </c>
      <c r="OP19" s="40" t="str">
        <f>IF(OA19&gt;0,OA19,"")</f>
        <v/>
      </c>
      <c r="OQ19" s="40" t="str">
        <f>IF(SUM(NX19:OA19)-OB19&gt;0,SUM(NX19:OA19)-OB19,"")</f>
        <v/>
      </c>
      <c r="OR19" s="40" t="str">
        <f>IF(OE19&gt;0,OE19,"")</f>
        <v/>
      </c>
      <c r="OS19" s="40" t="str">
        <f>IF(OF19&gt;0,OF19,"")</f>
        <v/>
      </c>
      <c r="OT19" s="40" t="str">
        <f>IF(SUM(OC19:OF19)-OG19&gt;0,SUM(OC19:OF19)-OG19,"")</f>
        <v/>
      </c>
      <c r="OU19" s="40" t="str">
        <f>IF(SUM(ON19,OT19)&gt;0,SUM(ON19,OT19),"")</f>
        <v/>
      </c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1" t="str">
        <f>IF(OX19&gt;0,OX19,"")</f>
        <v/>
      </c>
      <c r="PQ19" s="11" t="str">
        <f>IF(OY19&gt;0,OY19,"")</f>
        <v/>
      </c>
      <c r="PR19" s="11" t="str">
        <f>IF(SUM(OV19:OY19)-OZ19&gt;0,SUM(OV19:OY19)-OZ19,"")</f>
        <v/>
      </c>
      <c r="PS19" s="11" t="str">
        <f>IF(PC19&gt;0,PC19,"")</f>
        <v/>
      </c>
      <c r="PT19" s="11" t="str">
        <f>IF(PD19&gt;0,PD19,"")</f>
        <v/>
      </c>
      <c r="PU19" s="11" t="str">
        <f>IF(SUM(PA19:PD19)-PE19&gt;0,SUM(PA19:PD19)-PE19,"")</f>
        <v/>
      </c>
      <c r="PV19" s="11" t="str">
        <f>IF(MAX(PR19,PU19)&gt;0,MAX(PR19,PU19),"")</f>
        <v/>
      </c>
      <c r="PW19" s="11" t="str">
        <f>IF(PH19&gt;0,PH19,"")</f>
        <v/>
      </c>
      <c r="PX19" s="11" t="str">
        <f>IF(PI19&gt;0,PI19,"")</f>
        <v/>
      </c>
      <c r="PY19" s="11" t="str">
        <f>IF(SUM(PF19:PI19)-PJ19&gt;0,SUM(PF19:PI19)-PJ19,"")</f>
        <v/>
      </c>
      <c r="PZ19" s="11" t="str">
        <f>IF(PM19&gt;0,PM19,"")</f>
        <v/>
      </c>
      <c r="QA19" s="11" t="str">
        <f>IF(PN19&gt;0,PN19,"")</f>
        <v/>
      </c>
      <c r="QB19" s="11" t="str">
        <f>IF(SUM(PK19:PN19)-PO19&gt;0,SUM(PK19:PN19)-PO19,"")</f>
        <v/>
      </c>
      <c r="QC19" s="11" t="str">
        <f>IF(SUM(PV19,QB19)&gt;0,SUM(PV19,QB19),"")</f>
        <v/>
      </c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40" t="str">
        <f>IF(QF19&gt;0,QF19,"")</f>
        <v/>
      </c>
      <c r="QY19" s="40" t="str">
        <f>IF(QG19&gt;0,QG19,"")</f>
        <v/>
      </c>
      <c r="QZ19" s="40" t="str">
        <f>IF(SUM(QD19:QG19)-QH19&gt;0,SUM(QD19:QG19)-QH19,"")</f>
        <v/>
      </c>
      <c r="RA19" s="40" t="str">
        <f>IF(QK19&gt;0,QK19,"")</f>
        <v/>
      </c>
      <c r="RB19" s="40" t="str">
        <f>IF(QL19&gt;0,QL19,"")</f>
        <v/>
      </c>
      <c r="RC19" s="40" t="str">
        <f>IF(SUM(QI19:QL19)-QM19&gt;0,SUM(QI19:QL19)-QM19,"")</f>
        <v/>
      </c>
      <c r="RD19" s="40" t="str">
        <f>IF(MAX(QZ19,RC19)&gt;0,MAX(QZ19,RC19),"")</f>
        <v/>
      </c>
      <c r="RE19" s="40" t="str">
        <f>IF(QP19&gt;0,QP19,"")</f>
        <v/>
      </c>
      <c r="RF19" s="40" t="str">
        <f>IF(QQ19&gt;0,QQ19,"")</f>
        <v/>
      </c>
      <c r="RG19" s="40" t="str">
        <f>IF(SUM(QN19:QQ19)-QR19&gt;0,SUM(QN19:QQ19)-QR19,"")</f>
        <v/>
      </c>
      <c r="RH19" s="40" t="str">
        <f>IF(QU19&gt;0,QU19,"")</f>
        <v/>
      </c>
      <c r="RI19" s="40" t="str">
        <f>IF(QV19&gt;0,QV19,"")</f>
        <v/>
      </c>
      <c r="RJ19" s="40" t="str">
        <f>IF(SUM(QS19:QV19)-QW19&gt;0,SUM(QS19:QV19)-QW19,"")</f>
        <v/>
      </c>
      <c r="RK19" s="40" t="str">
        <f>IF(SUM(RD19,RJ19)&gt;0,SUM(RD19,RJ19),"")</f>
        <v/>
      </c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1" t="str">
        <f>IF(RN19&gt;0,RN19,"")</f>
        <v/>
      </c>
      <c r="SG19" s="11" t="str">
        <f>IF(RO19&gt;0,RO19,"")</f>
        <v/>
      </c>
      <c r="SH19" s="11" t="str">
        <f>IF(SUM(RL19:RO19)-RP19&gt;0,SUM(RL19:RO19)-RP19,"")</f>
        <v/>
      </c>
      <c r="SI19" s="11" t="str">
        <f>IF(RS19&gt;0,RS19,"")</f>
        <v/>
      </c>
      <c r="SJ19" s="11" t="str">
        <f>IF(RT19&gt;0,RT19,"")</f>
        <v/>
      </c>
      <c r="SK19" s="11" t="str">
        <f>IF(SUM(RQ19:RT19)-RU19&gt;0,SUM(RQ19:RT19)-RU19,"")</f>
        <v/>
      </c>
      <c r="SL19" s="11" t="str">
        <f>IF(MAX(SH19,SK19)&gt;0,MAX(SH19,SK19),"")</f>
        <v/>
      </c>
      <c r="SM19" s="11" t="str">
        <f>IF(RX19&gt;0,RX19,"")</f>
        <v/>
      </c>
      <c r="SN19" s="11" t="str">
        <f>IF(RY19&gt;0,RY19,"")</f>
        <v/>
      </c>
      <c r="SO19" s="11" t="str">
        <f>IF(SUM(RV19:RY19)-RZ19&gt;0,SUM(RV19:RY19)-RZ19,"")</f>
        <v/>
      </c>
      <c r="SP19" s="11" t="str">
        <f>IF(SC19&gt;0,SC19,"")</f>
        <v/>
      </c>
      <c r="SQ19" s="11" t="str">
        <f>IF(SD19&gt;0,SD19,"")</f>
        <v/>
      </c>
      <c r="SR19" s="11" t="str">
        <f>IF(SUM(SA19:SD19)-SE19&gt;0,SUM(SA19:SD19)-SE19,"")</f>
        <v/>
      </c>
      <c r="SS19" s="11" t="str">
        <f>IF(SUM(SL19,SR19)&gt;0,SUM(SL19,SR19),"")</f>
        <v/>
      </c>
      <c r="ST19" s="22">
        <f>IF($CN19="P",BY19,(BY19+AX19)/2)</f>
        <v>6.6</v>
      </c>
      <c r="SU19" s="22">
        <f>IF($CN19="P",BZ19,(BZ19+AY19)/2)</f>
        <v>4.6500000000000004</v>
      </c>
      <c r="SV19" s="22">
        <f>IF($CN19="P",CA19,(CA19+AZ19)/2)</f>
        <v>4.05</v>
      </c>
      <c r="SW19" s="22">
        <f>IF($CN19="P",CB19,(CB19+BA19)/2)</f>
        <v>7.5949999999999998</v>
      </c>
      <c r="SX19" s="22">
        <f>IF($CN19="P",CC19,(CC19+BB19)/2)</f>
        <v>0.5</v>
      </c>
      <c r="SY19" s="22">
        <f>IF($CN19="P",CD19,(CD19+BC19)/2)</f>
        <v>7.95</v>
      </c>
      <c r="SZ19" s="22">
        <f>IF($CN19="P",CE19,(CE19+BD19)/2)</f>
        <v>4.7</v>
      </c>
      <c r="TA19" s="22">
        <f>IF($CN19="P",CF19,(CF19+BE19)/2)</f>
        <v>5.3</v>
      </c>
      <c r="TB19" s="22">
        <f>IF($CN19="P",CG19,(CG19+BF19)/2)</f>
        <v>7.4349999999999996</v>
      </c>
      <c r="TC19" s="22">
        <f>IF($CN19="P",CH19,(CH19+BG19)/2)</f>
        <v>0</v>
      </c>
      <c r="TD19" s="22">
        <f>IF($CN19="P",CI19,(CI19+BH19)/2)</f>
        <v>8.1</v>
      </c>
      <c r="TE19" s="22">
        <f>IF($CN19="P",CJ19,(CJ19+BI19)/2)</f>
        <v>4.7</v>
      </c>
      <c r="TF19" s="22">
        <f>IF($CN19="P",CK19,(CK19+BJ19)/2)</f>
        <v>5.3</v>
      </c>
      <c r="TG19" s="22">
        <f>IF($CN19="P",CL19,(CL19+BK19)/2)</f>
        <v>7.4749999999999996</v>
      </c>
      <c r="TH19" s="22">
        <f>IF($CN19="P",CM19,(CM19+BL19)/2)</f>
        <v>0</v>
      </c>
      <c r="TI19" s="27" t="s">
        <v>46</v>
      </c>
      <c r="TJ19" s="40">
        <f>IF(SV19&gt;0,SV19,"")</f>
        <v>4.05</v>
      </c>
      <c r="TK19" s="40">
        <f>IF(SW19&gt;0,SW19,"")</f>
        <v>7.5949999999999998</v>
      </c>
      <c r="TL19" s="40">
        <f>IF(SUM(ST19:SW19)-SX19&gt;0,SUM(ST19:SW19)-SX19,"")</f>
        <v>22.395</v>
      </c>
      <c r="TM19" s="40">
        <f>IF(TA19&gt;0,TA19,"")</f>
        <v>5.3</v>
      </c>
      <c r="TN19" s="40">
        <f>IF(TB19&gt;0,TB19,"")</f>
        <v>7.4349999999999996</v>
      </c>
      <c r="TO19" s="40">
        <f>IF(SUM(SY19:TB19)-TC19&gt;0,SUM(SY19:TB19)-TC19,"")</f>
        <v>25.384999999999998</v>
      </c>
      <c r="TP19" s="40">
        <f>IF(MAX(TL19,TO19)&gt;0,MAX(TL19,TO19),"")</f>
        <v>25.384999999999998</v>
      </c>
      <c r="TQ19" s="40">
        <f>IF(TF19&gt;0,TF19,"")</f>
        <v>5.3</v>
      </c>
      <c r="TR19" s="40">
        <f>IF(TG19&gt;0,TG19,"")</f>
        <v>7.4749999999999996</v>
      </c>
      <c r="TS19" s="40">
        <f>IF(SUM(TD19:TG19)-TH19&gt;0,SUM(TD19:TG19)-TH19,"")</f>
        <v>25.575000000000003</v>
      </c>
      <c r="TT19" s="40">
        <f>IF(SUM(TP19,TS19)&gt;0,SUM(TP19,TS19),"")</f>
        <v>50.96</v>
      </c>
    </row>
    <row r="20" spans="1:540" x14ac:dyDescent="0.2">
      <c r="A20" s="4" t="str" cm="1">
        <f t="array" ref="A20">IF(AND(H20&lt;&gt;"",H20&lt;&gt;"No DD"),SUMPRODUCT((H$4:H$33&lt;&gt;"")*(H$4:H$33&lt;&gt;"No DD")*(E$4:E$33&gt;E20))+1,IF(H20="No DD",SUMPRODUCT((H$4:H$33="No DD")*(E$4:E$33&gt;E20))+1+SUMPRODUCT((H$4:H$33&lt;&gt;"")*(H$4:H$33&lt;&gt;"No DD")),""))</f>
        <v/>
      </c>
      <c r="B20" s="5" t="s">
        <v>136</v>
      </c>
      <c r="C20" s="4" t="s">
        <v>3</v>
      </c>
      <c r="D20" s="4">
        <v>2002</v>
      </c>
      <c r="E20" s="9">
        <f>SUM(J20:T20)+SUM(J20:R20)*0.0000001+SUM(J20)*0.0000000000001</f>
        <v>152.73001527300477</v>
      </c>
      <c r="F20" s="3" t="str">
        <f>IF(OR(AND(AM20&gt;=AW$35,AM20&lt;&gt;"",AO20&gt;=AW$39,AO20&lt;&gt;"",AL20=""),AND(AP20&gt;=AW$35,AP20&lt;&gt;"",AR20&gt;=AW$39,AR20&lt;&gt;"",AL20=""),AND(AT20&gt;=AW$35,AT20&lt;&gt;"",AV20&gt;=AW$39,AV20&lt;&gt;"",AL20=""),AND(BN20&gt;=BX$35,BN20&lt;&gt;"",BP20&gt;=BX$39,BP20&lt;&gt;"",BM20=""),AND(BQ20&gt;=BX$35,BQ20&lt;&gt;"",BS20&gt;=BX$39,BS20&lt;&gt;"",BM20=""),AND(BU20&gt;=BX$35,BU20&lt;&gt;"",BW20&gt;=BX$39,BW20&lt;&gt;"",BM20=""),AND(CO20&gt;=CY$35,CO20&lt;&gt;"",CQ20&gt;=CY$39,CQ20&lt;&gt;"",CN20=""),AND(CR20&gt;=CY$35,CR20&lt;&gt;"",CT20&gt;=CY$39,CT20&lt;&gt;"",CN20=""),AND(CV20&gt;=CY$35,CV20&lt;&gt;"",CX20&gt;=CY$39,CX20&lt;&gt;"",CN20=""),AND(DV20&gt;=EI$35,DV20&lt;&gt;"",DX20&gt;=EI$39,DX20&lt;&gt;""),AND(DY20&gt;=EI$35,DY20&lt;&gt;"",EA20&gt;=EI$39,EA20&lt;&gt;""),AND(EC20&gt;=EI$35,EC20&lt;&gt;"",EE20&gt;=EI$39,EE20&lt;&gt;""),AND(EF20&gt;=EI$35,EF20&lt;&gt;"",EH20&gt;=EI$39,EH20&lt;&gt;""),AND(FD20&gt;=FQ$35,FD20&lt;&gt;"",FF20&gt;=FQ$39,FF20&lt;&gt;""),AND(FG20&gt;=FQ$35,FG20&lt;&gt;"",FI20&gt;=FQ$39,FI20&lt;&gt;""),AND(FK20&gt;=FQ$35,FK20&lt;&gt;"",FM20&gt;=FQ$39,FM20&lt;&gt;""),AND(FN20&gt;=FQ$35,FN20&lt;&gt;"",FP20&gt;=FQ$39,FP20&lt;&gt;""),AND(GL20&gt;=GY$35,GL20&lt;&gt;"",GN20&gt;=GY$39,GN20&lt;&gt;""),AND(GO20&gt;=GY$35,GO20&lt;&gt;"",GQ20&gt;=GY$39,GQ20&lt;&gt;""),AND(GS20&gt;=GY$35,GS20&lt;&gt;"",GU20&gt;=GY$39,GU20&lt;&gt;""),AND(GV20&gt;=GY$35,GV20&lt;&gt;"",GX20&gt;=GY$39,GX20&lt;&gt;""),AND(HT20&gt;=IG$35,HT20&lt;&gt;"",HV20&gt;=IG$39,HV20&lt;&gt;""),AND(HW20&gt;=IG$35,HW20&lt;&gt;"",HY20&gt;=IG$39,HY20&lt;&gt;""),AND(IA20&gt;=IG$35,IA20&lt;&gt;"",IC20&gt;=IG$39,IC20&lt;&gt;""),AND(ID20&gt;=IG$35,ID20&lt;&gt;"",IF20&gt;=IG$39,IF20&lt;&gt;""),AND(JB20&gt;=JO$35,JB20&lt;&gt;"",JD20&gt;=JO$39,JD20&lt;&gt;""),AND(JE20&gt;=JO$35,JE20&lt;&gt;"",JG20&gt;=JO$39,JG20&lt;&gt;""),AND(JI20&gt;=JO$35,JI20&lt;&gt;"",JK20&gt;=JO$39,JK20&lt;&gt;""),AND(JL20&gt;=JO$35,JL20&lt;&gt;"",JN20&gt;=JO$39,JN20&lt;&gt;""),AND(KJ20&gt;=KW$35,KJ20&lt;&gt;"",KL20&gt;=KW$39,KL20&lt;&gt;""),AND(KM20&gt;=KW$35,KM20&lt;&gt;"",KO20&gt;=KW$39,KO20&lt;&gt;""),AND(KQ20&gt;=KW$35,KQ20&lt;&gt;"",KS20&gt;=KW$39,KS20&lt;&gt;""),AND(KT20&gt;=KW$35,KT20&lt;&gt;"",KV20&gt;=KW$39,KV20&lt;&gt;""),AND(LR20&gt;=ME$35,LR20&lt;&gt;"",LT20&gt;=ME$39,LT20&lt;&gt;""),AND(LU20&gt;=ME$35,LU20&lt;&gt;"",LW20&gt;=ME$39,LW20&lt;&gt;""),AND(LY20&gt;=ME$35,LY20&lt;&gt;"",MA20&gt;=ME$39,MA20&lt;&gt;""),AND(MB20&gt;=ME$35,MB20&lt;&gt;"",MD20&gt;=ME$39,MD20&lt;&gt;""),AND(MZ20&gt;=NM$35,MZ20&lt;&gt;"",NB20&gt;=NM$39,NB20&lt;&gt;""),AND(NC20&gt;=NM$35,NC20&lt;&gt;"",NE20&gt;=NM$39,NE20&lt;&gt;""),AND(NG20&gt;=NM$35,NG20&lt;&gt;"",NI20&gt;=NM$39,NI20&lt;&gt;""),AND(NJ20&gt;=NM$35,NJ20&lt;&gt;"",NL20&gt;=NM$39,NL20&lt;&gt;""),AND(OH20&gt;=OU$35,OH20&lt;&gt;"",OJ20&gt;=OU$39,OJ20&lt;&gt;""),AND(OK20&gt;=OU$35,OK20&lt;&gt;"",OM20&gt;=OU$39,OM20&lt;&gt;""),AND(OO20&gt;=OU$35,OO20&lt;&gt;"",OQ20&gt;=OU$39,OQ20&lt;&gt;""),AND(OR20&gt;=OU$35,OR20&lt;&gt;"",OT20&gt;=OU$39,OT20&lt;&gt;""),AND(PP20&gt;=QC$35,PP20&lt;&gt;"",PR20&gt;=QC$39,PR20&lt;&gt;""),AND(PS20&gt;=QC$35,PS20&lt;&gt;"",PU20&gt;=QC$39,PU20&lt;&gt;""),AND(PW20&gt;=QC$35,PW20&lt;&gt;"",PY20&gt;=QC$39,PY20&lt;&gt;""),AND(PZ20&gt;=QC$35,PZ20&lt;&gt;"",QB20&gt;=QC$39,QB20&lt;&gt;""),AND(QX20&gt;=RK$35,QX20&lt;&gt;"",QZ20&gt;=RK$39,QZ20&lt;&gt;""),AND(RA20&gt;=RK$35,RA20&lt;&gt;"",RC20&gt;=RK$39,RC20&lt;&gt;""),AND(RE20&gt;=RK$35,RE20&lt;&gt;"",RG20&gt;=RK$39,RG20&lt;&gt;""),AND(RH20&gt;=RK$35,RH20&lt;&gt;"",RJ20&gt;=RK$39,RJ20&lt;&gt;""),AND(SF20&gt;=SS$35,SF20&lt;&gt;"",SH20&gt;=SS$39,SH20&lt;&gt;""),AND(SI20&gt;=SS$35,SI20&lt;&gt;"",SK20&gt;=SS$39,SK20&lt;&gt;""),AND(SM20&gt;=SS$35,SM20&lt;&gt;"",SO20&gt;=SS$39,SO20&lt;&gt;""),AND(SP20&gt;=SS$35,SP20&lt;&gt;"",SR20&gt;=SS$39,SR20&lt;&gt;"")),"P","")</f>
        <v/>
      </c>
      <c r="G20" s="3" t="str">
        <f>IF(OR(AND(AO20&gt;=AW$39,AO20&lt;&gt;"",AL20=""),AND(AR20&gt;=AW$39,AR20&lt;&gt;"",AL20=""),AND(AV20&gt;=AW$39,AV20&lt;&gt;"",AL20=""),AND(BP20&gt;=BX$39,BP20&lt;&gt;"",BM20=""),AND(BS20&gt;=BX$39,BS20&lt;&gt;"",BM20=""),AND(BW20&gt;=BX$39,BW20&lt;&gt;"",BM20=""),AND(CQ20&gt;=CY$39,CQ20&lt;&gt;"",CN20=""),AND(CT20&gt;=CY$39,CT20&lt;&gt;"",CN20=""),AND(CX20&gt;=CY$39,CX20&lt;&gt;"",CN20=""),AND(DX20&gt;=EI$39,DX20&lt;&gt;""),AND(EA20&gt;=EI$39,EA20&lt;&gt;""),AND(EE20&gt;=EI$39,EE20&lt;&gt;""),AND(EH20&gt;=EI$39,EH20&lt;&gt;""),AND(FF20&gt;=FQ$39,FF20&lt;&gt;""),AND(FI20&gt;=FQ$39,FI20&lt;&gt;""),AND(FM20&gt;=FQ$39,FM20&lt;&gt;""),AND(FP20&gt;=FQ$39,FP20&lt;&gt;""),AND(GN20&gt;=GY$39,GN20&lt;&gt;""),AND(GQ20&gt;=GY$39,GQ20&lt;&gt;""),AND(GU20&gt;=GY$39,GU20&lt;&gt;""),AND(GX20&gt;=GY$39,GX20&lt;&gt;""),AND(HV20&gt;=IG$39,HV20&lt;&gt;""),AND(HY20&gt;=IG$39,HY20&lt;&gt;""),AND(IC20&gt;=IG$39,IC20&lt;&gt;""),AND(IF20&gt;=IG$39,IF20&lt;&gt;""),AND(JD20&gt;=JO$39,JD20&lt;&gt;""),AND(JG20&gt;=JO$39,JG20&lt;&gt;""),AND(JK20&gt;=JO$39,JK20&lt;&gt;""),AND(JN20&gt;=JO$39,JN20&lt;&gt;""),AND(KL20&gt;=KW$39,KL20&lt;&gt;""),AND(KO20&gt;=KW$39,KO20&lt;&gt;""),AND(KS20&gt;=KW$39,KS20&lt;&gt;""),AND(KV20&gt;=KW$39,KV20&lt;&gt;""),AND(LT20&gt;=ME$39,LT20&lt;&gt;""),AND(LW20&gt;=ME$39,LW20&lt;&gt;""),AND(MA20&gt;=ME$39,MA20&lt;&gt;""),AND(MD20&gt;=ME$39,MD20&lt;&gt;""),AND(NB20&gt;=NM$39,NB20&lt;&gt;""),AND(NE20&gt;=NM$39,NE20&lt;&gt;""),AND(NI20&gt;=NM$39,NI20&lt;&gt;""),AND(NL20&gt;=NM$39,NL20&lt;&gt;""),AND(OJ20&gt;=OU$39,OJ20&lt;&gt;""),AND(OM20&gt;=OU$39,OM20&lt;&gt;""),AND(OQ20&gt;=OU$39,OQ20&lt;&gt;""),AND(OT20&gt;=OU$39,OT20&lt;&gt;""),AND(PR20&gt;=QC$39,PR20&lt;&gt;""),AND(PU20&gt;=QC$39,PU20&lt;&gt;""),AND(PY20&gt;=QC$39,PY20&lt;&gt;""),AND(QB20&gt;=QC$39,QB20&lt;&gt;""),AND(QZ20&gt;=RK$39,QZ20&lt;&gt;""),AND(RC20&gt;=RK$39,RC20&lt;&gt;""),AND(RG20&gt;=RK$39,RG20&lt;&gt;""),AND(RJ20&gt;=RK$39,RJ20&lt;&gt;""),AND(SH20&gt;=SS$39,SH20&lt;&gt;""),AND(SK20&gt;=SS$39,SK20&lt;&gt;""),AND(SO20&gt;=SS$39,SO20&lt;&gt;""),AND(SR20&gt;=SS$39,SR20&lt;&gt;"")),"P","")</f>
        <v/>
      </c>
      <c r="H20" s="36" t="str">
        <f>IF(AND(G20="P",F20=""),"No DD",IF(OR(AND(AM20&gt;=AW$38,AM20&lt;&gt;"",AO20&gt;=AW$42,AO20&lt;&gt;"",AL20=""),AND(AP20&gt;=AW$38,AP20&lt;&gt;"",AR20&gt;=AW$42,AR20&lt;&gt;"",AL20=""),AND(AT20&gt;=AW$38,AT20&lt;&gt;"",AV20&gt;=AW$42,AV20&lt;&gt;"",AL20=""),AND(BN20&gt;=BX$38,BN20&lt;&gt;"",BP20&gt;=BX$42,BP20&lt;&gt;"",BM20=""),AND(BQ20&gt;=BX$38,BQ20&lt;&gt;"",BS20&gt;=BX$42,BS20&lt;&gt;"",BM20=""),AND(BU20&gt;=BX$38,BU20&lt;&gt;"",BW20&gt;=BX$42,BW20&lt;&gt;"",BM20=""),AND(CO20&gt;=CY$38,CO20&lt;&gt;"",CQ20&gt;=CY$42,CQ20&lt;&gt;"",CN20=""),AND(CR20&gt;=CY$38,CR20&lt;&gt;"",CT20&gt;=CY$42,CT20&lt;&gt;"",CN20=""),AND(CV20&gt;=CY$38,CV20&lt;&gt;"",CX20&gt;=CY$42,CX20&lt;&gt;"",CN20=""),AND(DV20&gt;=EI$38,DV20&lt;&gt;"",DX20&gt;=EI$42,DX20&lt;&gt;""),AND(DY20&gt;=EI$38,DY20&lt;&gt;"",EA20&gt;=EI$42,EA20&lt;&gt;""),AND(EC20&gt;=EI$38,EC20&lt;&gt;"",EE20&gt;=EI$42,EE20&lt;&gt;""),AND(EF20&gt;=EI$38,EF20&lt;&gt;"",EH20&gt;=EI$42,EH20&lt;&gt;""),AND(FD20&gt;=FQ$38,FD20&lt;&gt;"",FF20&gt;=FQ$42,FF20&lt;&gt;""),AND(FG20&gt;=FQ$38,FG20&lt;&gt;"",FI20&gt;=FQ$42,FI20&lt;&gt;""),AND(FK20&gt;=FQ$38,FK20&lt;&gt;"",FM20&gt;=FQ$42,FM20&lt;&gt;""),AND(FN20&gt;=FQ$38,FN20&lt;&gt;"",FP20&gt;=FQ$42,FP20&lt;&gt;""),AND(GL20&gt;=GY$38,GL20&lt;&gt;"",GN20&gt;=GY$42,GN20&lt;&gt;""),AND(GO20&gt;=GY$38,GO20&lt;&gt;"",GQ20&gt;=GY$42,GQ20&lt;&gt;""),AND(GS20&gt;=GY$38,GS20&lt;&gt;"",GU20&gt;=GY$42,GU20&lt;&gt;""),AND(GV20&gt;=GY$38,GV20&lt;&gt;"",GX20&gt;=GY$42,GX20&lt;&gt;""),AND(HT20&gt;=IG$38,HT20&lt;&gt;"",HV20&gt;=IG$42,HV20&lt;&gt;""),AND(HW20&gt;=IG$38,HW20&lt;&gt;"",HY20&gt;=IG$42,HY20&lt;&gt;""),AND(IA20&gt;=IG$38,IA20&lt;&gt;"",IC20&gt;=IG$42,IC20&lt;&gt;""),AND(ID20&gt;=IG$38,ID20&lt;&gt;"",IF20&gt;=IG$42,IF20&lt;&gt;""),AND(JB20&gt;=JO$38,JB20&lt;&gt;"",JD20&gt;=JO$42,JD20&lt;&gt;""),AND(JE20&gt;=JO$38,JE20&lt;&gt;"",JG20&gt;=JO$42,JG20&lt;&gt;""),AND(JI20&gt;=JO$38,JI20&lt;&gt;"",JK20&gt;=JO$42,JK20&lt;&gt;""),AND(JL20&gt;=JO$38,JL20&lt;&gt;"",JN20&gt;=JO$42,JN20&lt;&gt;""),AND(KJ20&gt;=KW$38,KJ20&lt;&gt;"",KL20&gt;=KW$42,KL20&lt;&gt;""),AND(KM20&gt;=KW$38,KM20&lt;&gt;"",KO20&gt;=KW$42,KO20&lt;&gt;""),AND(KQ20&gt;=KW$38,KQ20&lt;&gt;"",KS20&gt;=KW$42,KS20&lt;&gt;""),AND(KT20&gt;=KW$38,KT20&lt;&gt;"",KV20&gt;=KW$42,KV20&lt;&gt;""),AND(LR20&gt;=ME$38,LR20&lt;&gt;"",LT20&gt;=ME$42,LT20&lt;&gt;""),AND(LU20&gt;=ME$38,LU20&lt;&gt;"",LW20&gt;=ME$42,LW20&lt;&gt;""),AND(LY20&gt;=ME$38,LY20&lt;&gt;"",MA20&gt;=ME$42,MA20&lt;&gt;""),AND(MB20&gt;=ME$38,MB20&lt;&gt;"",MD20&gt;=ME$42,MD20&lt;&gt;""),AND(MZ20&gt;=NM$38,MZ20&lt;&gt;"",NB20&gt;=NM$42,NB20&lt;&gt;""),AND(NC20&gt;=NM$38,NC20&lt;&gt;"",NE20&gt;=NM$42,NE20&lt;&gt;""),AND(NG20&gt;=NM$38,NG20&lt;&gt;"",NI20&gt;=NM$42,NI20&lt;&gt;""),AND(NJ20&gt;=NM$38,NJ20&lt;&gt;"",NL20&gt;=NM$42,NL20&lt;&gt;""),AND(OH20&gt;=OU$38,OH20&lt;&gt;"",OJ20&gt;=OU$42,OJ20&lt;&gt;""),AND(OK20&gt;=OU$38,OK20&lt;&gt;"",OM20&gt;=OU$42,OM20&lt;&gt;""),AND(OO20&gt;=OU$38,OO20&lt;&gt;"",OQ20&gt;=OU$42,OQ20&lt;&gt;""),AND(OR20&gt;=OU$38,OR20&lt;&gt;"",OT20&gt;=OU$42,OT20&lt;&gt;""),AND(PP20&gt;=QC$38,PP20&lt;&gt;"",PR20&gt;=QC$42,PR20&lt;&gt;""),AND(PS20&gt;=QC$38,PS20&lt;&gt;"",PU20&gt;=QC$42,PU20&lt;&gt;""),AND(PW20&gt;=QC$38,PW20&lt;&gt;"",PY20&gt;=QC$42,PY20&lt;&gt;""),AND(PZ20&gt;=QC$38,PZ20&lt;&gt;"",QB20&gt;=QC$42,QB20&lt;&gt;""),AND(QX20&gt;=RK$38,QX20&lt;&gt;"",QZ20&gt;=RK$42,QZ20&lt;&gt;""),AND(RA20&gt;=RK$38,RA20&lt;&gt;"",RC20&gt;=RK$42,RC20&lt;&gt;""),AND(RE20&gt;=RK$38,RE20&lt;&gt;"",RG20&gt;=RK$42,RG20&lt;&gt;""),AND(RH20&gt;=RK$38,RH20&lt;&gt;"",RJ20&gt;=RK$42,RJ20&lt;&gt;""),AND(SF20&gt;=SS$38,SF20&lt;&gt;"",SH20&gt;=SS$42,SH20&lt;&gt;""),AND(SI20&gt;=SS$38,SI20&lt;&gt;"",SK20&gt;=SS$42,SK20&lt;&gt;""),AND(SM20&gt;=SS$38,SM20&lt;&gt;"",SO20&gt;=SS$42,SO20&lt;&gt;""),AND(SP20&gt;=SS$38,SP20&lt;&gt;"",SR20&gt;=SS$42,SR20&lt;&gt;"")),"Merit",IF(OR(AND(AM20&gt;=AW$37,AM20&lt;&gt;"",AO20&gt;=AW$41,AO20&lt;&gt;"",AL20=""),AND(AP20&gt;=AW$37,AP20&lt;&gt;"",AR20&gt;=AW$41,AR20&lt;&gt;"",AL20=""),AND(AT20&gt;=AW$37,AT20&lt;&gt;"",AV20&gt;=AW$41,AV20&lt;&gt;"",AL20=""),AND(BN20&gt;=BX$37,BN20&lt;&gt;"",BP20&gt;=BX$41,BP20&lt;&gt;"",BM20=""),AND(BQ20&gt;=BX$37,BQ20&lt;&gt;"",BS20&gt;=BX$41,BS20&lt;&gt;"",BM20=""),AND(BU20&gt;=BX$37,BU20&lt;&gt;"",BW20&gt;=BX$41,BW20&lt;&gt;"",BM20=""),AND(CO20&gt;=CY$37,CO20&lt;&gt;"",CQ20&gt;=CY$41,CQ20&lt;&gt;"",CN20=""),AND(CR20&gt;=CY$37,CR20&lt;&gt;"",CT20&gt;=CY$41,CT20&lt;&gt;"",CN20=""),AND(CV20&gt;=CY$37,CV20&lt;&gt;"",CX20&gt;=CY$41,CX20&lt;&gt;"",CN20=""),AND(DV20&gt;=EI$37,DV20&lt;&gt;"",DX20&gt;=EI$41,DX20&lt;&gt;""),AND(DY20&gt;=EI$37,DY20&lt;&gt;"",EA20&gt;=EI$41,EA20&lt;&gt;""),AND(EC20&gt;=EI$37,EC20&lt;&gt;"",EE20&gt;=EI$41,EE20&lt;&gt;""),AND(EF20&gt;=EI$37,EF20&lt;&gt;"",EH20&gt;=EI$41,EH20&lt;&gt;""),AND(FD20&gt;=FQ$37,FD20&lt;&gt;"",FF20&gt;=FQ$41,FF20&lt;&gt;""),AND(FG20&gt;=FQ$37,FG20&lt;&gt;"",FI20&gt;=FQ$41,FI20&lt;&gt;""),AND(FK20&gt;=FQ$37,FK20&lt;&gt;"",FM20&gt;=FQ$41,FM20&lt;&gt;""),AND(FN20&gt;=FQ$37,FN20&lt;&gt;"",FP20&gt;=FQ$41,FP20&lt;&gt;""),AND(GL20&gt;=GY$37,GL20&lt;&gt;"",GN20&gt;=GY$41,GN20&lt;&gt;""),AND(GO20&gt;=GY$37,GO20&lt;&gt;"",GQ20&gt;=GY$41,GQ20&lt;&gt;""),AND(GS20&gt;=GY$37,GS20&lt;&gt;"",GU20&gt;=GY$41,GU20&lt;&gt;""),AND(GV20&gt;=GY$37,GV20&lt;&gt;"",GX20&gt;=GY$41,GX20&lt;&gt;""),AND(HT20&gt;=IG$37,HT20&lt;&gt;"",HV20&gt;=IG$41,HV20&lt;&gt;""),AND(HW20&gt;=IG$37,HW20&lt;&gt;"",HY20&gt;=IG$41,HY20&lt;&gt;""),AND(IA20&gt;=IG$37,IA20&lt;&gt;"",IC20&gt;=IG$41,IC20&lt;&gt;""),AND(ID20&gt;=IG$37,ID20&lt;&gt;"",IF20&gt;=IG$41,IF20&lt;&gt;""),AND(JB20&gt;=JO$37,JB20&lt;&gt;"",JD20&gt;=JO$41,JD20&lt;&gt;""),AND(JE20&gt;=JO$37,JE20&lt;&gt;"",JG20&gt;=JO$41,JG20&lt;&gt;""),AND(JI20&gt;=JO$37,JI20&lt;&gt;"",JK20&gt;=JO$41,JK20&lt;&gt;""),AND(JL20&gt;=JO$37,JL20&lt;&gt;"",JN20&gt;=JO$41,JN20&lt;&gt;""),AND(KJ20&gt;=KW$37,KJ20&lt;&gt;"",KL20&gt;=KW$41,KL20&lt;&gt;""),AND(KM20&gt;=KW$37,KM20&lt;&gt;"",KO20&gt;=KW$41,KO20&lt;&gt;""),AND(KQ20&gt;=KW$37,KQ20&lt;&gt;"",KS20&gt;=KW$41,KS20&lt;&gt;""),AND(KT20&gt;=KW$37,KT20&lt;&gt;"",KV20&gt;=KW$41,KV20&lt;&gt;""),AND(LR20&gt;=ME$37,LR20&lt;&gt;"",LT20&gt;=ME$41,LT20&lt;&gt;""),AND(LU20&gt;=ME$37,LU20&lt;&gt;"",LW20&gt;=ME$41,LW20&lt;&gt;""),AND(LY20&gt;=ME$37,LY20&lt;&gt;"",MA20&gt;=ME$41,MA20&lt;&gt;""),AND(MB20&gt;=ME$37,MB20&lt;&gt;"",MD20&gt;=ME$41,MD20&lt;&gt;""),AND(MZ20&gt;=NM$37,MZ20&lt;&gt;"",NB20&gt;=NM$41,NB20&lt;&gt;""),AND(NC20&gt;=NM$37,NC20&lt;&gt;"",NE20&gt;=NM$41,NE20&lt;&gt;""),AND(NG20&gt;=NM$37,NG20&lt;&gt;"",NI20&gt;=NM$41,NI20&lt;&gt;""),AND(NJ20&gt;=NM$37,NJ20&lt;&gt;"",NL20&gt;=NM$41,NL20&lt;&gt;""),AND(OH20&gt;=OU$37,OH20&lt;&gt;"",OJ20&gt;=OU$41,OJ20&lt;&gt;""),AND(OK20&gt;=OU$37,OK20&lt;&gt;"",OM20&gt;=OU$41,OM20&lt;&gt;""),AND(OO20&gt;=OU$37,OO20&lt;&gt;"",OQ20&gt;=OU$41,OQ20&lt;&gt;""),AND(OR20&gt;=OU$37,OR20&lt;&gt;"",OT20&gt;=OU$41,OT20&lt;&gt;""),AND(PP20&gt;=QC$37,PP20&lt;&gt;"",PR20&gt;=QC$41,PR20&lt;&gt;""),AND(PS20&gt;=QC$37,PS20&lt;&gt;"",PU20&gt;=QC$41,PU20&lt;&gt;""),AND(PW20&gt;=QC$37,PW20&lt;&gt;"",PY20&gt;=QC$41,PY20&lt;&gt;""),AND(PZ20&gt;=QC$37,PZ20&lt;&gt;"",QB20&gt;=QC$41,QB20&lt;&gt;""),AND(QX20&gt;=RK$37,QX20&lt;&gt;"",QZ20&gt;=RK$41,QZ20&lt;&gt;""),AND(RA20&gt;=RK$37,RA20&lt;&gt;"",RC20&gt;=RK$41,RC20&lt;&gt;""),AND(RE20&gt;=RK$37,RE20&lt;&gt;"",RG20&gt;=RK$41,RG20&lt;&gt;""),AND(RH20&gt;=RK$37,RH20&lt;&gt;"",RJ20&gt;=RK$41,RJ20&lt;&gt;""),AND(SF20&gt;=SS$37,SF20&lt;&gt;"",SH20&gt;=SS$41,SH20&lt;&gt;""),AND(SI20&gt;=SS$37,SI20&lt;&gt;"",SK20&gt;=SS$41,SK20&lt;&gt;""),AND(SM20&gt;=SS$37,SM20&lt;&gt;"",SO20&gt;=SS$41,SO20&lt;&gt;""),AND(SP20&gt;=SS$37,SP20&lt;&gt;"",SR20&gt;=SS$41,SR20&lt;&gt;"")),"Excellence",IF(I20="P","Worlds Team",IF(F20="P","National Team","")))))</f>
        <v/>
      </c>
      <c r="I20" s="3" t="str">
        <f>IF(OR(AND(AM20&gt;=AW$36,AM20&lt;&gt;"",AO20&gt;=AW$40,AO20&lt;&gt;"",AL20=""),AND(AP20&gt;=AW$36,AP20&lt;&gt;"",AR20&gt;=AW$40,AR20&lt;&gt;"",AL20=""),AND(AT20&gt;=AW$36,AT20&lt;&gt;"",AV20&gt;=AW$40,AV20&lt;&gt;"",AL20=""),AND(BN20&gt;=BX$36,BN20&lt;&gt;"",BP20&gt;=BX$40,BP20&lt;&gt;"",BM20=""),AND(BQ20&gt;=BX$36,BQ20&lt;&gt;"",BS20&gt;=BX$40,BS20&lt;&gt;"",BM20=""),AND(BU20&gt;=BX$36,BU20&lt;&gt;"",BW20&gt;=BX$40,BW20&lt;&gt;"",BM20=""),AND(CO20&gt;=CY$36,CO20&lt;&gt;"",CQ20&gt;=CY$40,CQ20&lt;&gt;"",CN20=""),AND(CR20&gt;=CY$36,CR20&lt;&gt;"",CT20&gt;=CY$40,CT20&lt;&gt;"",CN20=""),AND(CV20&gt;=CY$36,CV20&lt;&gt;"",CX20&gt;=CY$40,CX20&lt;&gt;"",CN20=""),AND(DV20&gt;=EI$36,DV20&lt;&gt;"",DX20&gt;=EI$40,DX20&lt;&gt;""),AND(DY20&gt;=EI$36,DY20&lt;&gt;"",EA20&gt;=EI$40,EA20&lt;&gt;""),AND(EC20&gt;=EI$36,EC20&lt;&gt;"",EE20&gt;=EI$40,EE20&lt;&gt;""),AND(EF20&gt;=EI$36,EF20&lt;&gt;"",EH20&gt;=EI$40,EH20&lt;&gt;""),AND(FD20&gt;=FQ$36,FD20&lt;&gt;"",FF20&gt;=FQ$40,FF20&lt;&gt;""),AND(FG20&gt;=FQ$36,FG20&lt;&gt;"",FI20&gt;=FQ$40,FI20&lt;&gt;""),AND(FK20&gt;=FQ$36,FK20&lt;&gt;"",FM20&gt;=FQ$40,FM20&lt;&gt;""),AND(FN20&gt;=FQ$36,FN20&lt;&gt;"",FP20&gt;=FQ$40,FP20&lt;&gt;""),AND(GL20&gt;=GY$36,GL20&lt;&gt;"",GN20&gt;=GY$40,GN20&lt;&gt;""),AND(GO20&gt;=GY$36,GO20&lt;&gt;"",GQ20&gt;=GY$40,GQ20&lt;&gt;""),AND(GS20&gt;=GY$36,GS20&lt;&gt;"",GU20&gt;=GY$40,GU20&lt;&gt;""),AND(GV20&gt;=GY$36,GV20&lt;&gt;"",GX20&gt;=GY$40,GX20&lt;&gt;""),AND(HT20&gt;=IG$36,HT20&lt;&gt;"",HV20&gt;=IG$40,HV20&lt;&gt;""),AND(HW20&gt;=IG$36,HW20&lt;&gt;"",HY20&gt;=IG$40,HY20&lt;&gt;""),AND(IA20&gt;=IG$36,IA20&lt;&gt;"",IC20&gt;=IG$40,IC20&lt;&gt;""),AND(ID20&gt;=IG$36,ID20&lt;&gt;"",IF20&gt;=IG$40,IF20&lt;&gt;""),AND(JB20&gt;=JO$36,JB20&lt;&gt;"",JD20&gt;=JO$40,JD20&lt;&gt;""),AND(JE20&gt;=JO$36,JE20&lt;&gt;"",JG20&gt;=JO$40,JG20&lt;&gt;""),AND(JI20&gt;=JO$36,JI20&lt;&gt;"",JK20&gt;=JO$40,JK20&lt;&gt;""),AND(JL20&gt;=JO$36,JL20&lt;&gt;"",JN20&gt;=JO$40,JN20&lt;&gt;""),AND(KJ20&gt;=KW$36,KJ20&lt;&gt;"",KL20&gt;=KW$40,KL20&lt;&gt;""),AND(KM20&gt;=KW$36,KM20&lt;&gt;"",KO20&gt;=KW$40,KO20&lt;&gt;""),AND(KQ20&gt;=KW$36,KQ20&lt;&gt;"",KS20&gt;=KW$40,KS20&lt;&gt;""),AND(KT20&gt;=KW$36,KT20&lt;&gt;"",KV20&gt;=KW$40,KV20&lt;&gt;""),AND(LR20&gt;=ME$36,LR20&lt;&gt;"",LT20&gt;=ME$40,LT20&lt;&gt;""),AND(LU20&gt;=ME$36,LU20&lt;&gt;"",LW20&gt;=ME$40,LW20&lt;&gt;""),AND(LY20&gt;=ME$36,LY20&lt;&gt;"",MA20&gt;=ME$40,MA20&lt;&gt;""),AND(MB20&gt;=ME$36,MB20&lt;&gt;"",MD20&gt;=ME$40,MD20&lt;&gt;""),AND(MZ20&gt;=NM$36,MZ20&lt;&gt;"",NB20&gt;=NM$40,NB20&lt;&gt;""),AND(NC20&gt;=NM$36,NC20&lt;&gt;"",NE20&gt;=NM$40,NE20&lt;&gt;""),AND(NG20&gt;=NM$36,NG20&lt;&gt;"",NI20&gt;=NM$40,NI20&lt;&gt;""),AND(NJ20&gt;=NM$36,NJ20&lt;&gt;"",NL20&gt;=NM$40,NL20&lt;&gt;""),AND(OH20&gt;=OU$36,OH20&lt;&gt;"",OJ20&gt;=OU$40,OJ20&lt;&gt;""),AND(OK20&gt;=OU$36,OK20&lt;&gt;"",OM20&gt;=OU$40,OM20&lt;&gt;""),AND(OO20&gt;=OU$36,OO20&lt;&gt;"",OQ20&gt;=OU$40,OQ20&lt;&gt;""),AND(OR20&gt;=OU$36,OR20&lt;&gt;"",OT20&gt;=OU$40,OT20&lt;&gt;""),AND(PP20&gt;=QC$36,PP20&lt;&gt;"",PR20&gt;=QC$40,PR20&lt;&gt;""),AND(PS20&gt;=QC$36,PS20&lt;&gt;"",PU20&gt;=QC$40,PU20&lt;&gt;""),AND(PW20&gt;=QC$36,PW20&lt;&gt;"",PY20&gt;=QC$40,PY20&lt;&gt;""),AND(PZ20&gt;=QC$36,PZ20&lt;&gt;"",QB20&gt;=QC$40,QB20&lt;&gt;""),AND(QX20&gt;=RK$36,QX20&lt;&gt;"",QZ20&gt;=RK$40,QZ20&lt;&gt;""),AND(RA20&gt;=RK$36,RA20&lt;&gt;"",RC20&gt;=RK$40,RC20&lt;&gt;""),AND(RE20&gt;=RK$36,RE20&lt;&gt;"",RG20&gt;=RK$40,RG20&lt;&gt;""),AND(RH20&gt;=RK$36,RH20&lt;&gt;"",RJ20&gt;=RK$40,RJ20&lt;&gt;""),AND(SF20&gt;=SS$36,SF20&lt;&gt;"",SH20&gt;=SS$40,SH20&lt;&gt;""),AND(SI20&gt;=SS$36,SI20&lt;&gt;"",SK20&gt;=SS$40,SK20&lt;&gt;""),AND(SM20&gt;=SS$36,SM20&lt;&gt;"",SO20&gt;=SS$40,SO20&lt;&gt;""),AND(SP20&gt;=SS$36,SP20&lt;&gt;"",SR20&gt;=SS$40,SR20&lt;&gt;"")),"P","")</f>
        <v/>
      </c>
      <c r="J20" s="8">
        <f>IF(COUNT(AO20,AR20,BP20,BS20,CQ20,CT20)&gt;0,LARGE((AO20,AR20,BP20,BS20,CQ20,CT20),1),0)</f>
        <v>47.710000000000008</v>
      </c>
      <c r="K20" s="8" t="str">
        <f>IF(J20="","",IF(OR(J20=CQ20,J20=CT20),$BY$1,IF(OR(J20=BP20,J20=BS20),$AX$1,IF(OR(J20=AO20,J20=AR20),$W$1,""))))</f>
        <v>2023 Nationals</v>
      </c>
      <c r="L20" s="8">
        <f>IF(COUNT(AO20,AR20,BP20,BS20,CQ20,CT20)&gt;1,LARGE((AO20,AR20,BP20,BS20,CQ20,CT20),2),0)</f>
        <v>47.35</v>
      </c>
      <c r="M20" s="8" t="str">
        <f>IF(L20="","",IF(OR(L20=CQ20,L20=CT20),$BY$1,IF(OR(L20=BP20,L20=BS20),$AX$1,IF(OR(L20=AO20,L20=AR20),$W$1,""))))</f>
        <v>2023 Nationals</v>
      </c>
      <c r="N20" s="8">
        <f>IF(COUNT(AO20,AR20,BP20,BS20,CQ20,CT20)&gt;2,MAX(AV20,BW20,CX20,LARGE((AO20,AR20,BP20,BS20,CQ20,CT20),3)),IF(MAX(AV20,BW20,CX20)&gt;0,MAX(AV20,BW20,CX20),0))</f>
        <v>47.069999999999993</v>
      </c>
      <c r="O20" s="8" t="str">
        <f>IF(N20="","",IF(OR(N20=CQ20,N20=CT20,N20=CX20),$BY$1,IF(OR(N20=BP20,N20=BS20,N20=BW20),$AX$1,IF(OR(N20=AO20,N20=AR20,N20=AV20),$W$1,""))))</f>
        <v>2023 Elite Canada</v>
      </c>
      <c r="P20" s="8">
        <f>IF(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&gt;0,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,0)</f>
        <v>10.6</v>
      </c>
      <c r="Q20" s="8" t="str">
        <f>IF(P20=0,"",IF(OR(P20=CO20,P20=CR20,P20=CV20),$BY$1,IF(OR(P20=BN20,P20=BQ20,P20=BU20),$AX$1,IF(OR(P20=AM20,P20=AP20,P20=AT20),$W$1,IF(OR(P20=SF20,P20=SI20,P20=SM20,P20=SP20),$RL$1,IF(OR(P20=QX20,P20=RA20,P20=RE20,P20=RH20),$QD$1,IF(OR(P20=PP20,P20=PS20,P20=PW20,P20=PZ20),$OV$1,IF(OR(P20=OH20,P20=OK20,P20=OO20,P20=OR20),$NN$1,IF(OR(P20=MZ20,P20=NC20,P20=NG20,P20=NJ20),$MF$1,IF(OR(P20=LR20,P20=LU20,P20=LY20,P20=MB20),$KX$1,IF(OR(P20=KJ20,P20=KM20,P20=KQ20,P20=KT20),$JP$1,IF(OR(P20=JB20,P20=JE20,P20=JI20,P20=JL20),$IH$1,IF(OR(P20=HT20,P20=HW20,P20=IA20,P20=ID20),$GZ$1,IF(OR(P20=GL20,P20=GO20,P20=GS20,P20=GV20),$FR$1,IF(OR(P20=FD20,P20=FG20,P20=FK20,P20=FN20),$EJ$1,IF(OR(P20=DV20,P20=DY20,P20=EC20,P20=EF20),$DB$1,""))))))))))))))))</f>
        <v>2023 Nationals</v>
      </c>
      <c r="R20" s="8">
        <f>IF(MAX(IF(AM20&gt;=$AW$35,AN20,0),IF(AP20&gt;=$AW$35,AQ20,0),IF(AT20&gt;=$AW$35,AU20,0),IF(BN20&gt;=$BX$35,BO20,0),IF(BQ20&gt;=$BX$35,BR20,0),IF(BU20&gt;=$BX$35,BV20,0),IF(CO20&gt;=$CY$35,CP20,0),IF(CR20&gt;=$CY$35,CS20,0),IF(CV20&gt;=$CY$35,CW20,0),IF(DV20&gt;=$EI$35,DW20,0),IF(DY20&gt;=$EI$35,DZ20,0),IF(EC20&gt;=$EI$35,ED20,0),IF(EF20&gt;=$EI$35,EG20,0),IF(FD20&gt;=$FQ$35,FE20,0),IF(FG20&gt;=$FQ$35,FH20,0),IF(FK20&gt;=$FQ$35,FL20,0),IF(FN20&gt;=$FQ$35,FO20,0),IF(GL20&gt;=$GY$35,GM20,0),IF(GO20&gt;=$GY$35,GP20,0),IF(GS20&gt;=$GY$35,GT20,0),IF(GV20&gt;=$GY$35,GW20,0),IF(HT20&gt;=$IG$35,HU20,0),IF(HW20&gt;=$IG$35,HX20,0),IF(IA20&gt;=$IG$35,IB20,0),IF(ID20&gt;=$IG$35,IE20,0),IF(JB20&gt;=$JO$35,JC20,0),IF(JE20&gt;=$JO$35,JF20,0),IF(JI20&gt;=$JO$35,JJ20,0),IF(JL20&gt;=$JO$35,JM20,0),IF(KJ20&gt;=$KW$35,KK20,0),IF(KM20&gt;=$KW$35,KN20,0),IF(KQ20&gt;=$KW$35,KR20,0),IF(KT20&gt;=$KW$35,KU20,0),IF(LR20&gt;=$ME$35,LS20,0),IF(LU20&gt;=$ME$35,LV20,0),IF(LY20&gt;=$ME$35,LZ20,0),IF(MB20&gt;=$ME$35,MC20,0),IF(MZ20&gt;=$NM$35,NA20,0),IF(NC20&gt;=$NM$35,ND20,0),IF(NG20&gt;=$NM$35,NH20,0),IF(NJ20&gt;=$NM$35,NK20,0),IF(OH20&gt;=$OU$35,OI20,0),IF(OK20&gt;=$OU$35,OL20,0),IF(OO20&gt;=$OU$35,OP20,0),IF(OR20&gt;=$OU$35,OS20,0),IF(PP20&gt;=$QC$35,PQ20,0),IF(PS20&gt;=$QC$35,PT20,0),IF(PW20&gt;=$QC$35,PX20,0),IF(PZ20&gt;=$QC$35,QA20,0),IF(QX20&gt;=$RK$35,QY20,0),IF(RA20&gt;=$RK$35,RB20,0),IF(RE20&gt;=$RK$35,RF20,0),IF(RH20&gt;=$RK$35,RI20,0),IF(SF20&gt;=$SS$35,SG20,0),IF(SI20&gt;=$SS$35,SJ20,0),IF(SM20&gt;=$SS$35,SN20,0),IF(SP20&gt;=$SS$35,SQ20,0))&gt;0,MAX(IF(AM20&gt;=$AW$35,AN20,0),IF(AP20&gt;=$AW$35,AQ20,0),IF(AT20&gt;=$AW$35,AU20,0),IF(BN20&gt;=$BX$35,BO20,0),IF(BQ20&gt;=$BX$35,BR20,0),IF(BU20&gt;=$BX$35,BV20,0),IF(CO20&gt;=$CY$35,CP20,0),IF(CR20&gt;=$CY$35,CS20,0),IF(CV20&gt;=$CY$35,CW20,0),IF(DV20&gt;=$EI$35,DW20,0),IF(DY20&gt;=$EI$35,DZ20,0),IF(EC20&gt;=$EI$35,ED20,0),IF(EF20&gt;=$EI$35,EG20,0),IF(FD20&gt;=$FQ$35,FE20,0),IF(FG20&gt;=$FQ$35,FH20,0),IF(FK20&gt;=$FQ$35,FL20,0),IF(FN20&gt;=$FQ$35,FO20,0),IF(GL20&gt;=$GY$35,GM20,0),IF(GO20&gt;=$GY$35,GP20,0),IF(GS20&gt;=$GY$35,GT20,0),IF(GV20&gt;=$GY$35,GW20,0),IF(HT20&gt;=$IG$35,HU20,0),IF(HW20&gt;=$IG$35,HX20,0),IF(IA20&gt;=$IG$35,IB20,0),IF(ID20&gt;=$IG$35,IE20,0),IF(JB20&gt;=$JO$35,JC20,0),IF(JE20&gt;=$JO$35,JF20,0),IF(JI20&gt;=$JO$35,JJ20,0),IF(JL20&gt;=$JO$35,JM20,0),IF(KJ20&gt;=$KW$35,KK20,0),IF(KM20&gt;=$KW$35,KN20,0),IF(KQ20&gt;=$KW$35,KR20,0),IF(KT20&gt;=$KW$35,KU20,0),IF(LR20&gt;=$ME$35,LS20,0),IF(LU20&gt;=$ME$35,LV20,0),IF(LY20&gt;=$ME$35,LZ20,0),IF(MB20&gt;=$ME$35,MC20,0),IF(MZ20&gt;=$NM$35,NA20,0),IF(NC20&gt;=$NM$35,ND20,0),IF(NG20&gt;=$NM$35,NH20,0),IF(NJ20&gt;=$NM$35,NK20,0),IF(OH20&gt;=$OU$35,OI20,0),IF(OK20&gt;=$OU$35,OL20,0),IF(OO20&gt;=$OU$35,OP20,0),IF(OR20&gt;=$OU$35,OS20,0),IF(PP20&gt;=$QC$35,PQ20,0),IF(PS20&gt;=$QC$35,PT20,0),IF(PW20&gt;=$QC$35,PX20,0),IF(PZ20&gt;=$QC$35,QA20,0),IF(QX20&gt;=$RK$35,QY20,0),IF(RA20&gt;=$RK$35,RB20,0),IF(RE20&gt;=$RK$35,RF20,0),IF(RH20&gt;=$RK$35,RI20,0),IF(SF20&gt;=$SS$35,SG20,0),IF(SI20&gt;=$SS$35,SJ20,0),IF(SM20&gt;=$SS$35,SN20,0),IF(SP20&gt;=$SS$35,SQ20,0)),0)</f>
        <v>0</v>
      </c>
      <c r="S20" s="8" t="str">
        <f>IF(R20=0,"",IF(OR(R20=CP20,R20=CS20,R20=CW20),$BY$1,IF(OR(R20=BO20,R20=BR20,R20=BV20),$AX$1,IF(OR(R20=AN20,R20=AQ20,R20=AU20),$W$1,IF(OR(R20=SG20,R20=SJ20,R20=SN20,R20=SQ20),$RL$1,IF(OR(R20=QY20,R20=RB20,R20=RF20,R20=RI20),$QD$1,IF(OR(R20=PQ20,R20=PT20,R20=PX20,R20=QA20),$OV$1,IF(OR(R20=OI20,R20=OL20,R20=OP20,R20=OS20),$NN$1,IF(OR(R20=NA20,R20=ND20,R20=NH20,R20=NK20),$MF$1,IF(OR(R20=LS20,R20=LV20,R20=LZ20,R20=MC20),$KX$1,IF(OR(R20=KK20,R20=KN20,R20=KR20,R20=KU20),$JP$1,IF(OR(R20=JC20,R20=JF20,R20=JJ20,R20=JM20),$IH$1,IF(OR(R20=HU20,R20=HX20,R20=IB20,R20=IE20),$GZ$1,IF(OR(R20=GM20,R20=GP20,R20=GT20,R20=GW20),$FR$1,IF(OR(R20=FE20,R20=FH20,R20=FL20,R20=FO20),$EJ$1,IF(OR(R20=DW20,R20=DZ20,R20=ED20,R20=EG20),$DB$1,""))))))))))))))))</f>
        <v/>
      </c>
      <c r="T20" s="8" t="str">
        <f>IF(MAX(CZ20,DA20)&gt;0,MAX(CZ20,DA20),"")</f>
        <v/>
      </c>
      <c r="U20" s="11" t="str">
        <f>IF(T20="","",IF(T20=CZ20,"("&amp;CZ$2&amp;")",IF(T20=DA20,"("&amp;DA$2&amp;")")))</f>
        <v/>
      </c>
      <c r="V20" s="8" t="str">
        <f>IF(T20="","",IF(T20=CZ20,IF(T20+IF(N20="",0,N20)=SK20,$RL$1,IF(T20+IF(N20="",0,N20)=RC20,$QD$1,IF(T20+IF(N20="",0,N20)=PU20,$OV$1,IF(T20+IF(N20="",0,N20)=OM20,$NN$1,IF(T20+IF(N20="",0,N20)=NE20,$MF$1,IF(T20+IF(N20="",0,N20)=LW20,$KX$1,IF(T20+IF(N20="",0,N20)=KO20,$JP$1,IF(T20+IF(N20="",0,N20)=JG20,$IH$1,IF(T20+IF(N20="",0,N20)=HY20,$GZ$1,IF(T20+IF(N20="",0,N20)=GQ20,$FR$1,IF(T20+IF(N20="",0,N20)=FI20,$EJ$1,IF(T20+IF(N20="",0,N20)=EA20,$DB$1,IF(T20+IF(N20="",0,N20)=SH20,$RL$1,IF(T20+IF(N20="",0,N20)=QZ20,$QD$1,IF(T20+IF(N20="",0,N20)=PR20,$OV$1,IF(T20+IF(N20="",0,N20)=OJ20,$NN$1,IF(T20+IF(N20="",0,N20)=NB20,$MF$1,IF(T20+IF(N20="",0,N20)=LT20,$KX$1,IF(T20+IF(N20="",0,N20)=KL20,$JP$1,IF(T20+IF(N20="",0,N20)=JD20,$IH$1,IF(T20+IF(N20="",0,N20)=HV20,$GZ$1,IF(T20+IF(N20="",0,N20)=GN20,$FR$1,IF(T20+IF(N20="",0,N20)=FF20,$EJ$1,IF(T20+IF(N20="",0,N20)=DX20,$DB$1,IF(T20+IF(L20="",0,L20)=SK20,$RL$1,IF(T20+IF(L20="",0,L20)=RC20,$QD$1,IF(T20+IF(L20="",0,L20)=PU20,$OV$1,IF(T20+IF(L20="",0,L20)=OM20,$NN$1,IF(T20+IF(L20="",0,L20)=NE20,$MF$1,IF(T20+IF(L20="",0,L20)=LW20,$KX$1,IF(T20+IF(L20="",0,L20)=KO20,$JP$1,IF(T20+IF(L20="",0,L20)=JG20,$IH$1,IF(T20+IF(L20="",0,L20)=HY20,$GZ$1,IF(T20+IF(L20="",0,L20)=GQ20,$FR$1,IF(T20+IF(L20="",0,L20)=FI20,$EJ$1,IF(T20+IF(L20="",0,L20)=EA20,$DB$1,IF(T20+IF(L20="",0,L20)=SH20,$RL$1,IF(T20+IF(L20="",0,L20)=QZ20,$QD$1,IF(T20+IF(L20="",0,L20)=PR20,$OV$1,IF(T20+IF(L20="",0,L20)=OJ20,$NN$1,IF(T20+IF(L20="",0,L20)=NB20,$MF$1,IF(T20+IF(L20="",0,L20)=LT20,$KX$1,IF(T20+IF(L20="",0,L20)=KL20,$JP$1,IF(T20+IF(L20="",0,L20)=JD20,$IH$1,IF(T20+IF(L20="",0,L20)=HV20,$GZ$1,IF(T20+IF(L20="",0,L20)=GN20,$FR$1,IF(T20+IF(L20="",0,L20)=FF20,$EJ$1,IF(T20+IF(L20="",0,L20)=DX20,$DB$1)))))))))))))))))))))))))))))))))))))))))))))))),IF(T20=DA20,IF(T20+IF(N20="",0,N20)=SR20,$RL$1,IF(T20+IF(N20="",0,N20)=RJ20,$QD$1,IF(T20+IF(N20="",0,N20)=QB20,$OV$1,IF(T20+IF(N20="",0,N20)=OT20,$NN$1,IF(T20+IF(N20="",0,N20)=NL20,$MF$1,IF(T20+IF(N20="",0,N20)=MD20,$KX$1,IF(T20+IF(N20="",0,N20)=KV20,$JP$1,IF(T20+IF(N20="",0,N20)=JN20,$IH$1,IF(T20+IF(N20="",0,N20)=IF20,$GZ$1,IF(T20+IF(N20="",0,N20)=GX20,$FR$1,IF(T20+IF(N20="",0,N20)=FP20,$EJ$1,IF(T20+IF(N20="",0,N20)=EH20,$DB$1,IF(T20+IF(N20="",0,N20)=SO20,$RL$1,IF(T20+IF(N20="",0,N20)=RG20,$QD$1,IF(T20+IF(N20="",0,N20)=PY20,$OV$1,IF(T20+IF(N20="",0,N20)=OQ20,$NN$1,IF(T20+IF(N20="",0,N20)=NI20,$MF$1,IF(T20+IF(N20="",0,N20)=MA20,$KX$1,IF(T20+IF(N20="",0,N20)=KS20,$JP$1,IF(T20+IF(N20="",0,N20)=JK20,$IH$1,IF(T20+IF(N20="",0,N20)=IC20,$GZ$1,IF(T20+IF(N20="",0,N20)=GU20,$FR$1,IF(T20+IF(N20="",0,N20)=FM20,$EJ$1,IF(T20+IF(N20="",0,N20)=EE20,$DB$1)))))))))))))))))))))))))))</f>
        <v/>
      </c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7"/>
      <c r="AM20" s="38" t="str">
        <f>IF(Y20&gt;0,Y20,"")</f>
        <v/>
      </c>
      <c r="AN20" s="38" t="str">
        <f>IF(Z20&gt;0,Z20,"")</f>
        <v/>
      </c>
      <c r="AO20" s="40" t="str">
        <f>IF(SUM(W20:Z20)-AA20&gt;0,SUM(W20:Z20)-AA20,"")</f>
        <v/>
      </c>
      <c r="AP20" s="40" t="str">
        <f>IF(AD20&gt;0,AD20,"")</f>
        <v/>
      </c>
      <c r="AQ20" s="40" t="str">
        <f>IF(AE20&gt;0,AE20,"")</f>
        <v/>
      </c>
      <c r="AR20" s="40" t="str">
        <f>IF(SUM(AB20:AE20)-AF20&gt;0,SUM(AB20:AE20)-AF20,"")</f>
        <v/>
      </c>
      <c r="AS20" s="40" t="str">
        <f>IF(AO20="","",MAX(AO20,AR20))</f>
        <v/>
      </c>
      <c r="AT20" s="40" t="str">
        <f>IF(AI20&gt;0,AI20,"")</f>
        <v/>
      </c>
      <c r="AU20" s="40" t="str">
        <f>IF(AJ20&gt;0,AJ20,"")</f>
        <v/>
      </c>
      <c r="AV20" s="40" t="str">
        <f>IF(SUM(AG20:AJ20)-AK20&gt;0,SUM(AG20:AJ20)-AK20,"")</f>
        <v/>
      </c>
      <c r="AW20" s="40" t="str">
        <f>IF(SUM(AS20,AV20)&gt;0,SUM(AS20,AV20),"")</f>
        <v/>
      </c>
      <c r="AX20" s="26">
        <v>13.5</v>
      </c>
      <c r="AY20" s="26">
        <v>9.5</v>
      </c>
      <c r="AZ20" s="26">
        <v>9.3000000000000007</v>
      </c>
      <c r="BA20" s="26">
        <v>14.77</v>
      </c>
      <c r="BB20" s="26">
        <v>0</v>
      </c>
      <c r="BC20" s="26">
        <v>13.8</v>
      </c>
      <c r="BD20" s="26">
        <v>9.4</v>
      </c>
      <c r="BE20" s="26">
        <v>9.3000000000000007</v>
      </c>
      <c r="BF20" s="26">
        <v>14.53</v>
      </c>
      <c r="BG20" s="26">
        <v>0</v>
      </c>
      <c r="BH20" s="26"/>
      <c r="BI20" s="26"/>
      <c r="BJ20" s="26"/>
      <c r="BK20" s="26"/>
      <c r="BL20" s="26"/>
      <c r="BM20" s="28"/>
      <c r="BN20" s="39">
        <f>IF(AZ20&gt;0,AZ20,"")</f>
        <v>9.3000000000000007</v>
      </c>
      <c r="BO20" s="39">
        <f>IF(BA20&gt;0,BA20,"")</f>
        <v>14.77</v>
      </c>
      <c r="BP20" s="11">
        <f>IF(SUM(AX20:BA20)-BB20&gt;0,SUM(AX20:BA20)-BB20,"")</f>
        <v>47.069999999999993</v>
      </c>
      <c r="BQ20" s="11">
        <f>IF(BE20&gt;0,BE20,"")</f>
        <v>9.3000000000000007</v>
      </c>
      <c r="BR20" s="11">
        <f>IF(BF20&gt;0,BF20,"")</f>
        <v>14.53</v>
      </c>
      <c r="BS20" s="11">
        <f>IF(SUM(BC20:BF20)-BG20&gt;0,SUM(BC20:BF20)-BG20,"")</f>
        <v>47.03</v>
      </c>
      <c r="BT20" s="11">
        <f>IF(BP20="","",MAX(BP20,BS20))</f>
        <v>47.069999999999993</v>
      </c>
      <c r="BU20" s="11" t="str">
        <f>IF(BJ20&gt;0,BJ20,"")</f>
        <v/>
      </c>
      <c r="BV20" s="11" t="str">
        <f>IF(BK20&gt;0,BK20,"")</f>
        <v/>
      </c>
      <c r="BW20" s="11" t="str">
        <f>IF(SUM(BH20:BK20)-BL20&gt;0,SUM(BH20:BK20)-BL20,"")</f>
        <v/>
      </c>
      <c r="BX20" s="11">
        <f>IF(SUM(BT20,BW20)&gt;0,SUM(BT20,BW20),"")</f>
        <v>47.069999999999993</v>
      </c>
      <c r="BY20" s="22">
        <v>13.7</v>
      </c>
      <c r="BZ20" s="22">
        <v>8.8000000000000007</v>
      </c>
      <c r="CA20" s="22">
        <v>10.6</v>
      </c>
      <c r="CB20" s="22">
        <v>14.25</v>
      </c>
      <c r="CC20" s="22">
        <v>0</v>
      </c>
      <c r="CD20" s="22">
        <v>13.8</v>
      </c>
      <c r="CE20" s="22">
        <v>8.9</v>
      </c>
      <c r="CF20" s="22">
        <v>10.6</v>
      </c>
      <c r="CG20" s="22">
        <v>14.41</v>
      </c>
      <c r="CH20" s="22">
        <v>0</v>
      </c>
      <c r="CI20" s="22"/>
      <c r="CJ20" s="22"/>
      <c r="CK20" s="22"/>
      <c r="CL20" s="22"/>
      <c r="CM20" s="22"/>
      <c r="CN20" s="27"/>
      <c r="CO20" s="38">
        <f>IF(CA20&gt;0,CA20,"")</f>
        <v>10.6</v>
      </c>
      <c r="CP20" s="38">
        <f>IF(CB20&gt;0,CB20,"")</f>
        <v>14.25</v>
      </c>
      <c r="CQ20" s="40">
        <f>IF(SUM(BY20:CB20)-CC20&gt;0,SUM(BY20:CB20)-CC20,"")</f>
        <v>47.35</v>
      </c>
      <c r="CR20" s="40">
        <f>IF(CF20&gt;0,CF20,"")</f>
        <v>10.6</v>
      </c>
      <c r="CS20" s="40">
        <f>IF(CG20&gt;0,CG20,"")</f>
        <v>14.41</v>
      </c>
      <c r="CT20" s="40">
        <f>IF(SUM(CD20:CG20)-CH20&gt;0,SUM(CD20:CG20)-CH20,"")</f>
        <v>47.710000000000008</v>
      </c>
      <c r="CU20" s="40">
        <f>IF(CQ20="","",MAX(CQ20,CT20))</f>
        <v>47.710000000000008</v>
      </c>
      <c r="CV20" s="40" t="str">
        <f>IF(CK20&gt;0,CK20,"")</f>
        <v/>
      </c>
      <c r="CW20" s="40" t="str">
        <f>IF(CL20&gt;0,CL20,"")</f>
        <v/>
      </c>
      <c r="CX20" s="40" t="str">
        <f>IF(SUM(CI20:CL20)-CM20&gt;0,SUM(CI20:CL20)-CM20,"")</f>
        <v/>
      </c>
      <c r="CY20" s="40">
        <f>IF(SUM(CU20,CX20)&gt;0,SUM(CU20,CX20),"")</f>
        <v>47.710000000000008</v>
      </c>
      <c r="CZ20" s="50" t="str">
        <f>IF(MAX(DX20,EA20,FF20,FI20,GN20,GQ20,HV20,HY20,JD20,JG20,KL20,KO20,LT20,LW20,NB20,NE20,OJ20,OM20,PR20,PU20,QZ20,RC20,SH20,SK20)-MIN(IF(L20="",0,L20),IF(N20="",0,N20))&gt;0.001,MAX(DX20,EA20,FF20,FI20,GN20,GQ20,HV20,HY20,JD20,JG20,KL20,KO20,LT20,LW20,NB20,NE20,OJ20,OM20,PR20,PU20,QZ20,RC20,SH20,SK20)-MIN(IF(L20="",0,L20),IF(N20="",0,N20)),"")</f>
        <v/>
      </c>
      <c r="DA20" s="50" t="str">
        <f>IF(MAX(EE20,EH20,FM20,FP20,GU20,GX20,IC20,IF20,JK20,JN20,KS20,KV20,MA20,MD20,NI20,NL20,OQ20,OT20,PY20,QB20,RG20,RJ20,SO20,SR20)-IF(N20="",0,N20)&gt;0.001,MAX(EE20,EH20,FM20,FP20,GU20,GX20,IC20,IF20,JK20,JN20,KS20,KV20,MA20,MD20,NI20,NL20,OQ20,OT20,PY20,QB20,RG20,RJ20,SO20,SR20)-IF(N20="",0,N20),"")</f>
        <v/>
      </c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40" t="str">
        <f>IF(DD20&gt;0,DD20,"")</f>
        <v/>
      </c>
      <c r="DW20" s="40" t="str">
        <f>IF(DE20&gt;0,DE20,"")</f>
        <v/>
      </c>
      <c r="DX20" s="40" t="str">
        <f>IF(SUM(DB20:DE20)-DF20&gt;0,SUM(DB20:DE20)-DF20,"")</f>
        <v/>
      </c>
      <c r="DY20" s="40" t="str">
        <f>IF(DI20&gt;0,DI20,"")</f>
        <v/>
      </c>
      <c r="DZ20" s="40" t="str">
        <f>IF(DJ20&gt;0,DJ20,"")</f>
        <v/>
      </c>
      <c r="EA20" s="40" t="str">
        <f>IF(SUM(DG20:DJ20)-DK20&gt;0,SUM(DG20:DJ20)-DK20,"")</f>
        <v/>
      </c>
      <c r="EB20" s="40" t="str">
        <f>IF(MAX(DX20,EA20)&gt;0,MAX(DX20,EA20),"")</f>
        <v/>
      </c>
      <c r="EC20" s="40" t="str">
        <f>IF(DN20&gt;0,DN20,"")</f>
        <v/>
      </c>
      <c r="ED20" s="40" t="str">
        <f>IF(DO20&gt;0,DO20,"")</f>
        <v/>
      </c>
      <c r="EE20" s="40" t="str">
        <f>IF(SUM(DL20:DO20)-DP20&gt;0,SUM(DL20:DO20)-DP20,"")</f>
        <v/>
      </c>
      <c r="EF20" s="40" t="str">
        <f>IF(DS20&gt;0,DS20,"")</f>
        <v/>
      </c>
      <c r="EG20" s="40" t="str">
        <f>IF(DT20&gt;0,DT20,"")</f>
        <v/>
      </c>
      <c r="EH20" s="40" t="str">
        <f>IF(SUM(DQ20:DT20)-DU20&gt;0,SUM(DQ20:DT20)-DU20,"")</f>
        <v/>
      </c>
      <c r="EI20" s="40" t="str">
        <f>IF(SUM(EB20,EH20)&gt;0,SUM(EB20,EH20),"")</f>
        <v/>
      </c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1" t="str">
        <f>IF(EL20&gt;0,EL20,"")</f>
        <v/>
      </c>
      <c r="FE20" s="11" t="str">
        <f>IF(EM20&gt;0,EM20,"")</f>
        <v/>
      </c>
      <c r="FF20" s="11" t="str">
        <f>IF(SUM(EJ20:EM20)-EN20&gt;0,SUM(EJ20:EM20)-EN20,"")</f>
        <v/>
      </c>
      <c r="FG20" s="11" t="str">
        <f>IF(EQ20&gt;0,EQ20,"")</f>
        <v/>
      </c>
      <c r="FH20" s="11" t="str">
        <f>IF(ER20&gt;0,ER20,"")</f>
        <v/>
      </c>
      <c r="FI20" s="11" t="str">
        <f>IF(SUM(EO20:ER20)-ES20&gt;0,SUM(EO20:ER20)-ES20,"")</f>
        <v/>
      </c>
      <c r="FJ20" s="11" t="str">
        <f>IF(MAX(FF20,FI20)&gt;0,MAX(FF20,FI20),"")</f>
        <v/>
      </c>
      <c r="FK20" s="11" t="str">
        <f>IF(EV20&gt;0,EV20,"")</f>
        <v/>
      </c>
      <c r="FL20" s="11" t="str">
        <f>IF(EW20&gt;0,EW20,"")</f>
        <v/>
      </c>
      <c r="FM20" s="11" t="str">
        <f>IF(SUM(ET20:EW20)-EX20&gt;0,SUM(ET20:EW20)-EX20,"")</f>
        <v/>
      </c>
      <c r="FN20" s="11" t="str">
        <f>IF(FA20&gt;0,FA20,"")</f>
        <v/>
      </c>
      <c r="FO20" s="11" t="str">
        <f>IF(FB20&gt;0,FB20,"")</f>
        <v/>
      </c>
      <c r="FP20" s="11" t="str">
        <f>IF(SUM(EY20:FB20)-FC20&gt;0,SUM(EY20:FB20)-FC20,"")</f>
        <v/>
      </c>
      <c r="FQ20" s="11" t="str">
        <f>IF(SUM(FJ20,FP20)&gt;0,SUM(FJ20,FP20),"")</f>
        <v/>
      </c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40" t="str">
        <f>IF(FT20&gt;0,FT20,"")</f>
        <v/>
      </c>
      <c r="GM20" s="40" t="str">
        <f>IF(FU20&gt;0,FU20,"")</f>
        <v/>
      </c>
      <c r="GN20" s="40" t="str">
        <f>IF(SUM(FR20:FU20)-FV20&gt;0,SUM(FR20:FU20)-FV20,"")</f>
        <v/>
      </c>
      <c r="GO20" s="40" t="str">
        <f>IF(FY20&gt;0,FY20,"")</f>
        <v/>
      </c>
      <c r="GP20" s="40" t="str">
        <f>IF(FZ20&gt;0,FZ20,"")</f>
        <v/>
      </c>
      <c r="GQ20" s="40" t="str">
        <f>IF(SUM(FW20:FZ20)-GA20&gt;0,SUM(FW20:FZ20)-GA20,"")</f>
        <v/>
      </c>
      <c r="GR20" s="40" t="str">
        <f>IF(MAX(GN20,GQ20)&gt;0,MAX(GN20,GQ20),"")</f>
        <v/>
      </c>
      <c r="GS20" s="40" t="str">
        <f>IF(GD20&gt;0,GD20,"")</f>
        <v/>
      </c>
      <c r="GT20" s="40" t="str">
        <f>IF(GE20&gt;0,GE20,"")</f>
        <v/>
      </c>
      <c r="GU20" s="40" t="str">
        <f>IF(SUM(GB20:GE20)-GF20&gt;0,SUM(GB20:GE20)-GF20,"")</f>
        <v/>
      </c>
      <c r="GV20" s="40" t="str">
        <f>IF(GI20&gt;0,GI20,"")</f>
        <v/>
      </c>
      <c r="GW20" s="40" t="str">
        <f>IF(GJ20&gt;0,GJ20,"")</f>
        <v/>
      </c>
      <c r="GX20" s="40" t="str">
        <f>IF(SUM(GG20:GJ20)-GK20&gt;0,SUM(GG20:GJ20)-GK20,"")</f>
        <v/>
      </c>
      <c r="GY20" s="40" t="str">
        <f>IF(SUM(GR20,GX20)&gt;0,SUM(GR20,GX20),"")</f>
        <v/>
      </c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1" t="str">
        <f>IF(HB20&gt;0,HB20,"")</f>
        <v/>
      </c>
      <c r="HU20" s="11" t="str">
        <f>IF(HC20&gt;0,HC20,"")</f>
        <v/>
      </c>
      <c r="HV20" s="11" t="str">
        <f>IF(SUM(GZ20:HC20)-HD20&gt;0,SUM(GZ20:HC20)-HD20,"")</f>
        <v/>
      </c>
      <c r="HW20" s="11" t="str">
        <f>IF(HG20&gt;0,HG20,"")</f>
        <v/>
      </c>
      <c r="HX20" s="11" t="str">
        <f>IF(HH20&gt;0,HH20,"")</f>
        <v/>
      </c>
      <c r="HY20" s="11" t="str">
        <f>IF(SUM(HE20:HH20)-HI20&gt;0,SUM(HE20:HH20)-HI20,"")</f>
        <v/>
      </c>
      <c r="HZ20" s="11" t="str">
        <f>IF(MAX(HV20,HY20)&gt;0,MAX(HV20,HY20),"")</f>
        <v/>
      </c>
      <c r="IA20" s="11" t="str">
        <f>IF(HL20&gt;0,HL20,"")</f>
        <v/>
      </c>
      <c r="IB20" s="11" t="str">
        <f>IF(HM20&gt;0,HM20,"")</f>
        <v/>
      </c>
      <c r="IC20" s="11" t="str">
        <f>IF(SUM(HJ20:HM20)-HN20&gt;0,SUM(HJ20:HM20)-HN20,"")</f>
        <v/>
      </c>
      <c r="ID20" s="11" t="str">
        <f>IF(HQ20&gt;0,HQ20,"")</f>
        <v/>
      </c>
      <c r="IE20" s="11" t="str">
        <f>IF(HR20&gt;0,HR20,"")</f>
        <v/>
      </c>
      <c r="IF20" s="11" t="str">
        <f>IF(SUM(HO20:HR20)-HS20&gt;0,SUM(HO20:HR20)-HS20,"")</f>
        <v/>
      </c>
      <c r="IG20" s="11" t="str">
        <f>IF(SUM(HZ20,IF20)&gt;0,SUM(HZ20,IF20),"")</f>
        <v/>
      </c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40" t="str">
        <f>IF(IJ20&gt;0,IJ20,"")</f>
        <v/>
      </c>
      <c r="JC20" s="40" t="str">
        <f>IF(IK20&gt;0,IK20,"")</f>
        <v/>
      </c>
      <c r="JD20" s="40" t="str">
        <f>IF(SUM(IH20:IK20)-IL20&gt;0,SUM(IH20:IK20)-IL20,"")</f>
        <v/>
      </c>
      <c r="JE20" s="40" t="str">
        <f>IF(IO20&gt;0,IO20,"")</f>
        <v/>
      </c>
      <c r="JF20" s="40" t="str">
        <f>IF(IP20&gt;0,IP20,"")</f>
        <v/>
      </c>
      <c r="JG20" s="40" t="str">
        <f>IF(SUM(IM20:IP20)-IQ20&gt;0,SUM(IM20:IP20)-IQ20,"")</f>
        <v/>
      </c>
      <c r="JH20" s="40" t="str">
        <f>IF(MAX(JD20,JG20)&gt;0,MAX(JD20,JG20),"")</f>
        <v/>
      </c>
      <c r="JI20" s="40" t="str">
        <f>IF(IT20&gt;0,IT20,"")</f>
        <v/>
      </c>
      <c r="JJ20" s="40" t="str">
        <f>IF(IU20&gt;0,IU20,"")</f>
        <v/>
      </c>
      <c r="JK20" s="40" t="str">
        <f>IF(SUM(IR20:IU20)-IV20&gt;0,SUM(IR20:IU20)-IV20,"")</f>
        <v/>
      </c>
      <c r="JL20" s="40" t="str">
        <f>IF(IY20&gt;0,IY20,"")</f>
        <v/>
      </c>
      <c r="JM20" s="40" t="str">
        <f>IF(IZ20&gt;0,IZ20,"")</f>
        <v/>
      </c>
      <c r="JN20" s="40" t="str">
        <f>IF(SUM(IW20:IZ20)-JA20&gt;0,SUM(IW20:IZ20)-JA20,"")</f>
        <v/>
      </c>
      <c r="JO20" s="40" t="str">
        <f>IF(SUM(JH20,JN20)&gt;0,SUM(JH20,JN20),"")</f>
        <v/>
      </c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1" t="str">
        <f>IF(JR20&gt;0,JR20,"")</f>
        <v/>
      </c>
      <c r="KK20" s="11" t="str">
        <f>IF(JS20&gt;0,JS20,"")</f>
        <v/>
      </c>
      <c r="KL20" s="11" t="str">
        <f>IF(SUM(JP20:JS20)-JT20&gt;0,SUM(JP20:JS20)-JT20,"")</f>
        <v/>
      </c>
      <c r="KM20" s="11" t="str">
        <f>IF(JW20&gt;0,JW20,"")</f>
        <v/>
      </c>
      <c r="KN20" s="11" t="str">
        <f>IF(JX20&gt;0,JX20,"")</f>
        <v/>
      </c>
      <c r="KO20" s="11" t="str">
        <f>IF(SUM(JU20:JX20)-JY20&gt;0,SUM(JU20:JX20)-JY20,"")</f>
        <v/>
      </c>
      <c r="KP20" s="11" t="str">
        <f>IF(MAX(KL20,KO20)&gt;0,MAX(KL20,KO20),"")</f>
        <v/>
      </c>
      <c r="KQ20" s="11" t="str">
        <f>IF(KB20&gt;0,KB20,"")</f>
        <v/>
      </c>
      <c r="KR20" s="11" t="str">
        <f>IF(KC20&gt;0,KC20,"")</f>
        <v/>
      </c>
      <c r="KS20" s="11" t="str">
        <f>IF(SUM(JZ20:KC20)-KD20&gt;0,SUM(JZ20:KC20)-KD20,"")</f>
        <v/>
      </c>
      <c r="KT20" s="11" t="str">
        <f>IF(KG20&gt;0,KG20,"")</f>
        <v/>
      </c>
      <c r="KU20" s="11" t="str">
        <f>IF(KH20&gt;0,KH20,"")</f>
        <v/>
      </c>
      <c r="KV20" s="11" t="str">
        <f>IF(SUM(KE20:KH20)-KI20&gt;0,SUM(KE20:KH20)-KI20,"")</f>
        <v/>
      </c>
      <c r="KW20" s="11" t="str">
        <f>IF(SUM(KP20,KV20)&gt;0,SUM(KP20,KV20),"")</f>
        <v/>
      </c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40" t="str">
        <f>IF(KZ20&gt;0,KZ20,"")</f>
        <v/>
      </c>
      <c r="LS20" s="40" t="str">
        <f>IF(LA20&gt;0,LA20,"")</f>
        <v/>
      </c>
      <c r="LT20" s="40" t="str">
        <f>IF(SUM(KX20:LA20)-LB20&gt;0,SUM(KX20:LA20)-LB20,"")</f>
        <v/>
      </c>
      <c r="LU20" s="40" t="str">
        <f>IF(LE20&gt;0,LE20,"")</f>
        <v/>
      </c>
      <c r="LV20" s="40" t="str">
        <f>IF(LF20&gt;0,LF20,"")</f>
        <v/>
      </c>
      <c r="LW20" s="40" t="str">
        <f>IF(SUM(LC20:LF20)-LG20&gt;0,SUM(LC20:LF20)-LG20,"")</f>
        <v/>
      </c>
      <c r="LX20" s="40" t="str">
        <f>IF(MAX(LT20,LW20)&gt;0,MAX(LT20,LW20),"")</f>
        <v/>
      </c>
      <c r="LY20" s="40" t="str">
        <f>IF(LJ20&gt;0,LJ20,"")</f>
        <v/>
      </c>
      <c r="LZ20" s="40" t="str">
        <f>IF(LK20&gt;0,LK20,"")</f>
        <v/>
      </c>
      <c r="MA20" s="40" t="str">
        <f>IF(SUM(LH20:LK20)-LL20&gt;0,SUM(LH20:LK20)-LL20,"")</f>
        <v/>
      </c>
      <c r="MB20" s="40" t="str">
        <f>IF(LO20&gt;0,LO20,"")</f>
        <v/>
      </c>
      <c r="MC20" s="40" t="str">
        <f>IF(LP20&gt;0,LP20,"")</f>
        <v/>
      </c>
      <c r="MD20" s="40" t="str">
        <f>IF(SUM(LM20:LP20)-LQ20&gt;0,SUM(LM20:LP20)-LQ20,"")</f>
        <v/>
      </c>
      <c r="ME20" s="40" t="str">
        <f>IF(SUM(LX20,MD20)&gt;0,SUM(LX20,MD20),"")</f>
        <v/>
      </c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1" t="str">
        <f>IF(MH20&gt;0,MH20,"")</f>
        <v/>
      </c>
      <c r="NA20" s="11" t="str">
        <f>IF(MI20&gt;0,MI20,"")</f>
        <v/>
      </c>
      <c r="NB20" s="11" t="str">
        <f>IF(SUM(MF20:MI20)-MJ20&gt;0,SUM(MF20:MI20)-MJ20,"")</f>
        <v/>
      </c>
      <c r="NC20" s="11" t="str">
        <f>IF(MM20&gt;0,MM20,"")</f>
        <v/>
      </c>
      <c r="ND20" s="11" t="str">
        <f>IF(MN20&gt;0,MN20,"")</f>
        <v/>
      </c>
      <c r="NE20" s="11" t="str">
        <f>IF(SUM(MK20:MN20)-MO20&gt;0,SUM(MK20:MN20)-MO20,"")</f>
        <v/>
      </c>
      <c r="NF20" s="11" t="str">
        <f>IF(MAX(NB20,NE20)&gt;0,MAX(NB20,NE20),"")</f>
        <v/>
      </c>
      <c r="NG20" s="11" t="str">
        <f>IF(MR20&gt;0,MR20,"")</f>
        <v/>
      </c>
      <c r="NH20" s="11" t="str">
        <f>IF(MS20&gt;0,MS20,"")</f>
        <v/>
      </c>
      <c r="NI20" s="11" t="str">
        <f>IF(SUM(MP20:MS20)-MT20&gt;0,SUM(MP20:MS20)-MT20,"")</f>
        <v/>
      </c>
      <c r="NJ20" s="11" t="str">
        <f>IF(MW20&gt;0,MW20,"")</f>
        <v/>
      </c>
      <c r="NK20" s="11" t="str">
        <f>IF(MX20&gt;0,MX20,"")</f>
        <v/>
      </c>
      <c r="NL20" s="11" t="str">
        <f>IF(SUM(MU20:MX20)-MY20&gt;0,SUM(MU20:MX20)-MY20,"")</f>
        <v/>
      </c>
      <c r="NM20" s="11" t="str">
        <f>IF(SUM(NF20,NL20)&gt;0,SUM(NF20,NL20),"")</f>
        <v/>
      </c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40" t="str">
        <f>IF(NP20&gt;0,NP20,"")</f>
        <v/>
      </c>
      <c r="OI20" s="40" t="str">
        <f>IF(NQ20&gt;0,NQ20,"")</f>
        <v/>
      </c>
      <c r="OJ20" s="40" t="str">
        <f>IF(SUM(NN20:NQ20)-NR20&gt;0,SUM(NN20:NQ20)-NR20,"")</f>
        <v/>
      </c>
      <c r="OK20" s="40" t="str">
        <f>IF(NU20&gt;0,NU20,"")</f>
        <v/>
      </c>
      <c r="OL20" s="40" t="str">
        <f>IF(NV20&gt;0,NV20,"")</f>
        <v/>
      </c>
      <c r="OM20" s="40" t="str">
        <f>IF(SUM(NS20:NV20)-NW20&gt;0,SUM(NS20:NV20)-NW20,"")</f>
        <v/>
      </c>
      <c r="ON20" s="40" t="str">
        <f>IF(MAX(OJ20,OM20)&gt;0,MAX(OJ20,OM20),"")</f>
        <v/>
      </c>
      <c r="OO20" s="40" t="str">
        <f>IF(NZ20&gt;0,NZ20,"")</f>
        <v/>
      </c>
      <c r="OP20" s="40" t="str">
        <f>IF(OA20&gt;0,OA20,"")</f>
        <v/>
      </c>
      <c r="OQ20" s="40" t="str">
        <f>IF(SUM(NX20:OA20)-OB20&gt;0,SUM(NX20:OA20)-OB20,"")</f>
        <v/>
      </c>
      <c r="OR20" s="40" t="str">
        <f>IF(OE20&gt;0,OE20,"")</f>
        <v/>
      </c>
      <c r="OS20" s="40" t="str">
        <f>IF(OF20&gt;0,OF20,"")</f>
        <v/>
      </c>
      <c r="OT20" s="40" t="str">
        <f>IF(SUM(OC20:OF20)-OG20&gt;0,SUM(OC20:OF20)-OG20,"")</f>
        <v/>
      </c>
      <c r="OU20" s="40" t="str">
        <f>IF(SUM(ON20,OT20)&gt;0,SUM(ON20,OT20),"")</f>
        <v/>
      </c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1" t="str">
        <f>IF(OX20&gt;0,OX20,"")</f>
        <v/>
      </c>
      <c r="PQ20" s="11" t="str">
        <f>IF(OY20&gt;0,OY20,"")</f>
        <v/>
      </c>
      <c r="PR20" s="11" t="str">
        <f>IF(SUM(OV20:OY20)-OZ20&gt;0,SUM(OV20:OY20)-OZ20,"")</f>
        <v/>
      </c>
      <c r="PS20" s="11" t="str">
        <f>IF(PC20&gt;0,PC20,"")</f>
        <v/>
      </c>
      <c r="PT20" s="11" t="str">
        <f>IF(PD20&gt;0,PD20,"")</f>
        <v/>
      </c>
      <c r="PU20" s="11" t="str">
        <f>IF(SUM(PA20:PD20)-PE20&gt;0,SUM(PA20:PD20)-PE20,"")</f>
        <v/>
      </c>
      <c r="PV20" s="11" t="str">
        <f>IF(MAX(PR20,PU20)&gt;0,MAX(PR20,PU20),"")</f>
        <v/>
      </c>
      <c r="PW20" s="11" t="str">
        <f>IF(PH20&gt;0,PH20,"")</f>
        <v/>
      </c>
      <c r="PX20" s="11" t="str">
        <f>IF(PI20&gt;0,PI20,"")</f>
        <v/>
      </c>
      <c r="PY20" s="11" t="str">
        <f>IF(SUM(PF20:PI20)-PJ20&gt;0,SUM(PF20:PI20)-PJ20,"")</f>
        <v/>
      </c>
      <c r="PZ20" s="11" t="str">
        <f>IF(PM20&gt;0,PM20,"")</f>
        <v/>
      </c>
      <c r="QA20" s="11" t="str">
        <f>IF(PN20&gt;0,PN20,"")</f>
        <v/>
      </c>
      <c r="QB20" s="11" t="str">
        <f>IF(SUM(PK20:PN20)-PO20&gt;0,SUM(PK20:PN20)-PO20,"")</f>
        <v/>
      </c>
      <c r="QC20" s="11" t="str">
        <f>IF(SUM(PV20,QB20)&gt;0,SUM(PV20,QB20),"")</f>
        <v/>
      </c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40" t="str">
        <f>IF(QF20&gt;0,QF20,"")</f>
        <v/>
      </c>
      <c r="QY20" s="40" t="str">
        <f>IF(QG20&gt;0,QG20,"")</f>
        <v/>
      </c>
      <c r="QZ20" s="40" t="str">
        <f>IF(SUM(QD20:QG20)-QH20&gt;0,SUM(QD20:QG20)-QH20,"")</f>
        <v/>
      </c>
      <c r="RA20" s="40" t="str">
        <f>IF(QK20&gt;0,QK20,"")</f>
        <v/>
      </c>
      <c r="RB20" s="40" t="str">
        <f>IF(QL20&gt;0,QL20,"")</f>
        <v/>
      </c>
      <c r="RC20" s="40" t="str">
        <f>IF(SUM(QI20:QL20)-QM20&gt;0,SUM(QI20:QL20)-QM20,"")</f>
        <v/>
      </c>
      <c r="RD20" s="40" t="str">
        <f>IF(MAX(QZ20,RC20)&gt;0,MAX(QZ20,RC20),"")</f>
        <v/>
      </c>
      <c r="RE20" s="40" t="str">
        <f>IF(QP20&gt;0,QP20,"")</f>
        <v/>
      </c>
      <c r="RF20" s="40" t="str">
        <f>IF(QQ20&gt;0,QQ20,"")</f>
        <v/>
      </c>
      <c r="RG20" s="40" t="str">
        <f>IF(SUM(QN20:QQ20)-QR20&gt;0,SUM(QN20:QQ20)-QR20,"")</f>
        <v/>
      </c>
      <c r="RH20" s="40" t="str">
        <f>IF(QU20&gt;0,QU20,"")</f>
        <v/>
      </c>
      <c r="RI20" s="40" t="str">
        <f>IF(QV20&gt;0,QV20,"")</f>
        <v/>
      </c>
      <c r="RJ20" s="40" t="str">
        <f>IF(SUM(QS20:QV20)-QW20&gt;0,SUM(QS20:QV20)-QW20,"")</f>
        <v/>
      </c>
      <c r="RK20" s="40" t="str">
        <f>IF(SUM(RD20,RJ20)&gt;0,SUM(RD20,RJ20),"")</f>
        <v/>
      </c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1" t="str">
        <f>IF(RN20&gt;0,RN20,"")</f>
        <v/>
      </c>
      <c r="SG20" s="11" t="str">
        <f>IF(RO20&gt;0,RO20,"")</f>
        <v/>
      </c>
      <c r="SH20" s="11" t="str">
        <f>IF(SUM(RL20:RO20)-RP20&gt;0,SUM(RL20:RO20)-RP20,"")</f>
        <v/>
      </c>
      <c r="SI20" s="11" t="str">
        <f>IF(RS20&gt;0,RS20,"")</f>
        <v/>
      </c>
      <c r="SJ20" s="11" t="str">
        <f>IF(RT20&gt;0,RT20,"")</f>
        <v/>
      </c>
      <c r="SK20" s="11" t="str">
        <f>IF(SUM(RQ20:RT20)-RU20&gt;0,SUM(RQ20:RT20)-RU20,"")</f>
        <v/>
      </c>
      <c r="SL20" s="11" t="str">
        <f>IF(MAX(SH20,SK20)&gt;0,MAX(SH20,SK20),"")</f>
        <v/>
      </c>
      <c r="SM20" s="11" t="str">
        <f>IF(RX20&gt;0,RX20,"")</f>
        <v/>
      </c>
      <c r="SN20" s="11" t="str">
        <f>IF(RY20&gt;0,RY20,"")</f>
        <v/>
      </c>
      <c r="SO20" s="11" t="str">
        <f>IF(SUM(RV20:RY20)-RZ20&gt;0,SUM(RV20:RY20)-RZ20,"")</f>
        <v/>
      </c>
      <c r="SP20" s="11" t="str">
        <f>IF(SC20&gt;0,SC20,"")</f>
        <v/>
      </c>
      <c r="SQ20" s="11" t="str">
        <f>IF(SD20&gt;0,SD20,"")</f>
        <v/>
      </c>
      <c r="SR20" s="11" t="str">
        <f>IF(SUM(SA20:SD20)-SE20&gt;0,SUM(SA20:SD20)-SE20,"")</f>
        <v/>
      </c>
      <c r="SS20" s="11" t="str">
        <f>IF(SUM(SL20,SR20)&gt;0,SUM(SL20,SR20),"")</f>
        <v/>
      </c>
      <c r="ST20" s="22">
        <f>IF($CN20="P",BY20,(BY20+AX20)/2)</f>
        <v>13.6</v>
      </c>
      <c r="SU20" s="22">
        <f>IF($CN20="P",BZ20,(BZ20+AY20)/2)</f>
        <v>9.15</v>
      </c>
      <c r="SV20" s="22">
        <f>IF($CN20="P",CA20,(CA20+AZ20)/2)</f>
        <v>9.9499999999999993</v>
      </c>
      <c r="SW20" s="22">
        <f>IF($CN20="P",CB20,(CB20+BA20)/2)</f>
        <v>14.51</v>
      </c>
      <c r="SX20" s="22">
        <f>IF($CN20="P",CC20,(CC20+BB20)/2)</f>
        <v>0</v>
      </c>
      <c r="SY20" s="22">
        <f>IF($CN20="P",CD20,(CD20+BC20)/2)</f>
        <v>13.8</v>
      </c>
      <c r="SZ20" s="22">
        <f>IF($CN20="P",CE20,(CE20+BD20)/2)</f>
        <v>9.15</v>
      </c>
      <c r="TA20" s="22">
        <f>IF($CN20="P",CF20,(CF20+BE20)/2)</f>
        <v>9.9499999999999993</v>
      </c>
      <c r="TB20" s="22">
        <f>IF($CN20="P",CG20,(CG20+BF20)/2)</f>
        <v>14.469999999999999</v>
      </c>
      <c r="TC20" s="22">
        <f>IF($CN20="P",CH20,(CH20+BG20)/2)</f>
        <v>0</v>
      </c>
      <c r="TD20" s="22">
        <f>IF($CN20="P",CI20,(CI20+BH20)/2)</f>
        <v>0</v>
      </c>
      <c r="TE20" s="22">
        <f>IF($CN20="P",CJ20,(CJ20+BI20)/2)</f>
        <v>0</v>
      </c>
      <c r="TF20" s="22">
        <f>IF($CN20="P",CK20,(CK20+BJ20)/2)</f>
        <v>0</v>
      </c>
      <c r="TG20" s="22">
        <f>IF($CN20="P",CL20,(CL20+BK20)/2)</f>
        <v>0</v>
      </c>
      <c r="TH20" s="22">
        <f>IF($CN20="P",CM20,(CM20+BL20)/2)</f>
        <v>0</v>
      </c>
      <c r="TI20" s="27" t="s">
        <v>46</v>
      </c>
      <c r="TJ20" s="40">
        <f>IF(SV20&gt;0,SV20,"")</f>
        <v>9.9499999999999993</v>
      </c>
      <c r="TK20" s="40">
        <f>IF(SW20&gt;0,SW20,"")</f>
        <v>14.51</v>
      </c>
      <c r="TL20" s="40">
        <f>IF(SUM(ST20:SW20)-SX20&gt;0,SUM(ST20:SW20)-SX20,"")</f>
        <v>47.21</v>
      </c>
      <c r="TM20" s="40">
        <f>IF(TA20&gt;0,TA20,"")</f>
        <v>9.9499999999999993</v>
      </c>
      <c r="TN20" s="40">
        <f>IF(TB20&gt;0,TB20,"")</f>
        <v>14.469999999999999</v>
      </c>
      <c r="TO20" s="40">
        <f>IF(SUM(SY20:TB20)-TC20&gt;0,SUM(SY20:TB20)-TC20,"")</f>
        <v>47.370000000000005</v>
      </c>
      <c r="TP20" s="40">
        <f>IF(MAX(TL20,TO20)&gt;0,MAX(TL20,TO20),"")</f>
        <v>47.370000000000005</v>
      </c>
      <c r="TQ20" s="40" t="str">
        <f>IF(TF20&gt;0,TF20,"")</f>
        <v/>
      </c>
      <c r="TR20" s="40" t="str">
        <f>IF(TG20&gt;0,TG20,"")</f>
        <v/>
      </c>
      <c r="TS20" s="40" t="str">
        <f>IF(SUM(TD20:TG20)-TH20&gt;0,SUM(TD20:TG20)-TH20,"")</f>
        <v/>
      </c>
      <c r="TT20" s="40">
        <f>IF(SUM(TP20,TS20)&gt;0,SUM(TP20,TS20),"")</f>
        <v>47.370000000000005</v>
      </c>
    </row>
    <row r="21" spans="1:540" x14ac:dyDescent="0.2">
      <c r="A21" s="4" t="str" cm="1">
        <f t="array" ref="A21">IF(AND(H21&lt;&gt;"",H21&lt;&gt;"No DD"),SUMPRODUCT((H$4:H$33&lt;&gt;"")*(H$4:H$33&lt;&gt;"No DD")*(E$4:E$33&gt;E21))+1,IF(H21="No DD",SUMPRODUCT((H$4:H$33="No DD")*(E$4:E$33&gt;E21))+1+SUMPRODUCT((H$4:H$33&lt;&gt;"")*(H$4:H$33&lt;&gt;"No DD")),""))</f>
        <v/>
      </c>
      <c r="B21" s="5" t="s">
        <v>180</v>
      </c>
      <c r="C21" s="4" t="s">
        <v>6</v>
      </c>
      <c r="D21" s="4">
        <v>2003</v>
      </c>
      <c r="E21" s="9">
        <f>SUM(J21:T21)+SUM(J21:R21)*0.0000001+SUM(J21)*0.0000000000001</f>
        <v>151.38001513800504</v>
      </c>
      <c r="F21" s="3" t="str">
        <f>IF(OR(AND(AM21&gt;=AW$35,AM21&lt;&gt;"",AO21&gt;=AW$39,AO21&lt;&gt;"",AL21=""),AND(AP21&gt;=AW$35,AP21&lt;&gt;"",AR21&gt;=AW$39,AR21&lt;&gt;"",AL21=""),AND(AT21&gt;=AW$35,AT21&lt;&gt;"",AV21&gt;=AW$39,AV21&lt;&gt;"",AL21=""),AND(BN21&gt;=BX$35,BN21&lt;&gt;"",BP21&gt;=BX$39,BP21&lt;&gt;"",BM21=""),AND(BQ21&gt;=BX$35,BQ21&lt;&gt;"",BS21&gt;=BX$39,BS21&lt;&gt;"",BM21=""),AND(BU21&gt;=BX$35,BU21&lt;&gt;"",BW21&gt;=BX$39,BW21&lt;&gt;"",BM21=""),AND(CO21&gt;=CY$35,CO21&lt;&gt;"",CQ21&gt;=CY$39,CQ21&lt;&gt;"",CN21=""),AND(CR21&gt;=CY$35,CR21&lt;&gt;"",CT21&gt;=CY$39,CT21&lt;&gt;"",CN21=""),AND(CV21&gt;=CY$35,CV21&lt;&gt;"",CX21&gt;=CY$39,CX21&lt;&gt;"",CN21=""),AND(DV21&gt;=EI$35,DV21&lt;&gt;"",DX21&gt;=EI$39,DX21&lt;&gt;""),AND(DY21&gt;=EI$35,DY21&lt;&gt;"",EA21&gt;=EI$39,EA21&lt;&gt;""),AND(EC21&gt;=EI$35,EC21&lt;&gt;"",EE21&gt;=EI$39,EE21&lt;&gt;""),AND(EF21&gt;=EI$35,EF21&lt;&gt;"",EH21&gt;=EI$39,EH21&lt;&gt;""),AND(FD21&gt;=FQ$35,FD21&lt;&gt;"",FF21&gt;=FQ$39,FF21&lt;&gt;""),AND(FG21&gt;=FQ$35,FG21&lt;&gt;"",FI21&gt;=FQ$39,FI21&lt;&gt;""),AND(FK21&gt;=FQ$35,FK21&lt;&gt;"",FM21&gt;=FQ$39,FM21&lt;&gt;""),AND(FN21&gt;=FQ$35,FN21&lt;&gt;"",FP21&gt;=FQ$39,FP21&lt;&gt;""),AND(GL21&gt;=GY$35,GL21&lt;&gt;"",GN21&gt;=GY$39,GN21&lt;&gt;""),AND(GO21&gt;=GY$35,GO21&lt;&gt;"",GQ21&gt;=GY$39,GQ21&lt;&gt;""),AND(GS21&gt;=GY$35,GS21&lt;&gt;"",GU21&gt;=GY$39,GU21&lt;&gt;""),AND(GV21&gt;=GY$35,GV21&lt;&gt;"",GX21&gt;=GY$39,GX21&lt;&gt;""),AND(HT21&gt;=IG$35,HT21&lt;&gt;"",HV21&gt;=IG$39,HV21&lt;&gt;""),AND(HW21&gt;=IG$35,HW21&lt;&gt;"",HY21&gt;=IG$39,HY21&lt;&gt;""),AND(IA21&gt;=IG$35,IA21&lt;&gt;"",IC21&gt;=IG$39,IC21&lt;&gt;""),AND(ID21&gt;=IG$35,ID21&lt;&gt;"",IF21&gt;=IG$39,IF21&lt;&gt;""),AND(JB21&gt;=JO$35,JB21&lt;&gt;"",JD21&gt;=JO$39,JD21&lt;&gt;""),AND(JE21&gt;=JO$35,JE21&lt;&gt;"",JG21&gt;=JO$39,JG21&lt;&gt;""),AND(JI21&gt;=JO$35,JI21&lt;&gt;"",JK21&gt;=JO$39,JK21&lt;&gt;""),AND(JL21&gt;=JO$35,JL21&lt;&gt;"",JN21&gt;=JO$39,JN21&lt;&gt;""),AND(KJ21&gt;=KW$35,KJ21&lt;&gt;"",KL21&gt;=KW$39,KL21&lt;&gt;""),AND(KM21&gt;=KW$35,KM21&lt;&gt;"",KO21&gt;=KW$39,KO21&lt;&gt;""),AND(KQ21&gt;=KW$35,KQ21&lt;&gt;"",KS21&gt;=KW$39,KS21&lt;&gt;""),AND(KT21&gt;=KW$35,KT21&lt;&gt;"",KV21&gt;=KW$39,KV21&lt;&gt;""),AND(LR21&gt;=ME$35,LR21&lt;&gt;"",LT21&gt;=ME$39,LT21&lt;&gt;""),AND(LU21&gt;=ME$35,LU21&lt;&gt;"",LW21&gt;=ME$39,LW21&lt;&gt;""),AND(LY21&gt;=ME$35,LY21&lt;&gt;"",MA21&gt;=ME$39,MA21&lt;&gt;""),AND(MB21&gt;=ME$35,MB21&lt;&gt;"",MD21&gt;=ME$39,MD21&lt;&gt;""),AND(MZ21&gt;=NM$35,MZ21&lt;&gt;"",NB21&gt;=NM$39,NB21&lt;&gt;""),AND(NC21&gt;=NM$35,NC21&lt;&gt;"",NE21&gt;=NM$39,NE21&lt;&gt;""),AND(NG21&gt;=NM$35,NG21&lt;&gt;"",NI21&gt;=NM$39,NI21&lt;&gt;""),AND(NJ21&gt;=NM$35,NJ21&lt;&gt;"",NL21&gt;=NM$39,NL21&lt;&gt;""),AND(OH21&gt;=OU$35,OH21&lt;&gt;"",OJ21&gt;=OU$39,OJ21&lt;&gt;""),AND(OK21&gt;=OU$35,OK21&lt;&gt;"",OM21&gt;=OU$39,OM21&lt;&gt;""),AND(OO21&gt;=OU$35,OO21&lt;&gt;"",OQ21&gt;=OU$39,OQ21&lt;&gt;""),AND(OR21&gt;=OU$35,OR21&lt;&gt;"",OT21&gt;=OU$39,OT21&lt;&gt;""),AND(PP21&gt;=QC$35,PP21&lt;&gt;"",PR21&gt;=QC$39,PR21&lt;&gt;""),AND(PS21&gt;=QC$35,PS21&lt;&gt;"",PU21&gt;=QC$39,PU21&lt;&gt;""),AND(PW21&gt;=QC$35,PW21&lt;&gt;"",PY21&gt;=QC$39,PY21&lt;&gt;""),AND(PZ21&gt;=QC$35,PZ21&lt;&gt;"",QB21&gt;=QC$39,QB21&lt;&gt;""),AND(QX21&gt;=RK$35,QX21&lt;&gt;"",QZ21&gt;=RK$39,QZ21&lt;&gt;""),AND(RA21&gt;=RK$35,RA21&lt;&gt;"",RC21&gt;=RK$39,RC21&lt;&gt;""),AND(RE21&gt;=RK$35,RE21&lt;&gt;"",RG21&gt;=RK$39,RG21&lt;&gt;""),AND(RH21&gt;=RK$35,RH21&lt;&gt;"",RJ21&gt;=RK$39,RJ21&lt;&gt;""),AND(SF21&gt;=SS$35,SF21&lt;&gt;"",SH21&gt;=SS$39,SH21&lt;&gt;""),AND(SI21&gt;=SS$35,SI21&lt;&gt;"",SK21&gt;=SS$39,SK21&lt;&gt;""),AND(SM21&gt;=SS$35,SM21&lt;&gt;"",SO21&gt;=SS$39,SO21&lt;&gt;""),AND(SP21&gt;=SS$35,SP21&lt;&gt;"",SR21&gt;=SS$39,SR21&lt;&gt;"")),"P","")</f>
        <v/>
      </c>
      <c r="G21" s="3" t="str">
        <f>IF(OR(AND(AO21&gt;=AW$39,AO21&lt;&gt;"",AL21=""),AND(AR21&gt;=AW$39,AR21&lt;&gt;"",AL21=""),AND(AV21&gt;=AW$39,AV21&lt;&gt;"",AL21=""),AND(BP21&gt;=BX$39,BP21&lt;&gt;"",BM21=""),AND(BS21&gt;=BX$39,BS21&lt;&gt;"",BM21=""),AND(BW21&gt;=BX$39,BW21&lt;&gt;"",BM21=""),AND(CQ21&gt;=CY$39,CQ21&lt;&gt;"",CN21=""),AND(CT21&gt;=CY$39,CT21&lt;&gt;"",CN21=""),AND(CX21&gt;=CY$39,CX21&lt;&gt;"",CN21=""),AND(DX21&gt;=EI$39,DX21&lt;&gt;""),AND(EA21&gt;=EI$39,EA21&lt;&gt;""),AND(EE21&gt;=EI$39,EE21&lt;&gt;""),AND(EH21&gt;=EI$39,EH21&lt;&gt;""),AND(FF21&gt;=FQ$39,FF21&lt;&gt;""),AND(FI21&gt;=FQ$39,FI21&lt;&gt;""),AND(FM21&gt;=FQ$39,FM21&lt;&gt;""),AND(FP21&gt;=FQ$39,FP21&lt;&gt;""),AND(GN21&gt;=GY$39,GN21&lt;&gt;""),AND(GQ21&gt;=GY$39,GQ21&lt;&gt;""),AND(GU21&gt;=GY$39,GU21&lt;&gt;""),AND(GX21&gt;=GY$39,GX21&lt;&gt;""),AND(HV21&gt;=IG$39,HV21&lt;&gt;""),AND(HY21&gt;=IG$39,HY21&lt;&gt;""),AND(IC21&gt;=IG$39,IC21&lt;&gt;""),AND(IF21&gt;=IG$39,IF21&lt;&gt;""),AND(JD21&gt;=JO$39,JD21&lt;&gt;""),AND(JG21&gt;=JO$39,JG21&lt;&gt;""),AND(JK21&gt;=JO$39,JK21&lt;&gt;""),AND(JN21&gt;=JO$39,JN21&lt;&gt;""),AND(KL21&gt;=KW$39,KL21&lt;&gt;""),AND(KO21&gt;=KW$39,KO21&lt;&gt;""),AND(KS21&gt;=KW$39,KS21&lt;&gt;""),AND(KV21&gt;=KW$39,KV21&lt;&gt;""),AND(LT21&gt;=ME$39,LT21&lt;&gt;""),AND(LW21&gt;=ME$39,LW21&lt;&gt;""),AND(MA21&gt;=ME$39,MA21&lt;&gt;""),AND(MD21&gt;=ME$39,MD21&lt;&gt;""),AND(NB21&gt;=NM$39,NB21&lt;&gt;""),AND(NE21&gt;=NM$39,NE21&lt;&gt;""),AND(NI21&gt;=NM$39,NI21&lt;&gt;""),AND(NL21&gt;=NM$39,NL21&lt;&gt;""),AND(OJ21&gt;=OU$39,OJ21&lt;&gt;""),AND(OM21&gt;=OU$39,OM21&lt;&gt;""),AND(OQ21&gt;=OU$39,OQ21&lt;&gt;""),AND(OT21&gt;=OU$39,OT21&lt;&gt;""),AND(PR21&gt;=QC$39,PR21&lt;&gt;""),AND(PU21&gt;=QC$39,PU21&lt;&gt;""),AND(PY21&gt;=QC$39,PY21&lt;&gt;""),AND(QB21&gt;=QC$39,QB21&lt;&gt;""),AND(QZ21&gt;=RK$39,QZ21&lt;&gt;""),AND(RC21&gt;=RK$39,RC21&lt;&gt;""),AND(RG21&gt;=RK$39,RG21&lt;&gt;""),AND(RJ21&gt;=RK$39,RJ21&lt;&gt;""),AND(SH21&gt;=SS$39,SH21&lt;&gt;""),AND(SK21&gt;=SS$39,SK21&lt;&gt;""),AND(SO21&gt;=SS$39,SO21&lt;&gt;""),AND(SR21&gt;=SS$39,SR21&lt;&gt;"")),"P","")</f>
        <v/>
      </c>
      <c r="H21" s="36" t="str">
        <f>IF(AND(G21="P",F21=""),"No DD",IF(OR(AND(AM21&gt;=AW$38,AM21&lt;&gt;"",AO21&gt;=AW$42,AO21&lt;&gt;"",AL21=""),AND(AP21&gt;=AW$38,AP21&lt;&gt;"",AR21&gt;=AW$42,AR21&lt;&gt;"",AL21=""),AND(AT21&gt;=AW$38,AT21&lt;&gt;"",AV21&gt;=AW$42,AV21&lt;&gt;"",AL21=""),AND(BN21&gt;=BX$38,BN21&lt;&gt;"",BP21&gt;=BX$42,BP21&lt;&gt;"",BM21=""),AND(BQ21&gt;=BX$38,BQ21&lt;&gt;"",BS21&gt;=BX$42,BS21&lt;&gt;"",BM21=""),AND(BU21&gt;=BX$38,BU21&lt;&gt;"",BW21&gt;=BX$42,BW21&lt;&gt;"",BM21=""),AND(CO21&gt;=CY$38,CO21&lt;&gt;"",CQ21&gt;=CY$42,CQ21&lt;&gt;"",CN21=""),AND(CR21&gt;=CY$38,CR21&lt;&gt;"",CT21&gt;=CY$42,CT21&lt;&gt;"",CN21=""),AND(CV21&gt;=CY$38,CV21&lt;&gt;"",CX21&gt;=CY$42,CX21&lt;&gt;"",CN21=""),AND(DV21&gt;=EI$38,DV21&lt;&gt;"",DX21&gt;=EI$42,DX21&lt;&gt;""),AND(DY21&gt;=EI$38,DY21&lt;&gt;"",EA21&gt;=EI$42,EA21&lt;&gt;""),AND(EC21&gt;=EI$38,EC21&lt;&gt;"",EE21&gt;=EI$42,EE21&lt;&gt;""),AND(EF21&gt;=EI$38,EF21&lt;&gt;"",EH21&gt;=EI$42,EH21&lt;&gt;""),AND(FD21&gt;=FQ$38,FD21&lt;&gt;"",FF21&gt;=FQ$42,FF21&lt;&gt;""),AND(FG21&gt;=FQ$38,FG21&lt;&gt;"",FI21&gt;=FQ$42,FI21&lt;&gt;""),AND(FK21&gt;=FQ$38,FK21&lt;&gt;"",FM21&gt;=FQ$42,FM21&lt;&gt;""),AND(FN21&gt;=FQ$38,FN21&lt;&gt;"",FP21&gt;=FQ$42,FP21&lt;&gt;""),AND(GL21&gt;=GY$38,GL21&lt;&gt;"",GN21&gt;=GY$42,GN21&lt;&gt;""),AND(GO21&gt;=GY$38,GO21&lt;&gt;"",GQ21&gt;=GY$42,GQ21&lt;&gt;""),AND(GS21&gt;=GY$38,GS21&lt;&gt;"",GU21&gt;=GY$42,GU21&lt;&gt;""),AND(GV21&gt;=GY$38,GV21&lt;&gt;"",GX21&gt;=GY$42,GX21&lt;&gt;""),AND(HT21&gt;=IG$38,HT21&lt;&gt;"",HV21&gt;=IG$42,HV21&lt;&gt;""),AND(HW21&gt;=IG$38,HW21&lt;&gt;"",HY21&gt;=IG$42,HY21&lt;&gt;""),AND(IA21&gt;=IG$38,IA21&lt;&gt;"",IC21&gt;=IG$42,IC21&lt;&gt;""),AND(ID21&gt;=IG$38,ID21&lt;&gt;"",IF21&gt;=IG$42,IF21&lt;&gt;""),AND(JB21&gt;=JO$38,JB21&lt;&gt;"",JD21&gt;=JO$42,JD21&lt;&gt;""),AND(JE21&gt;=JO$38,JE21&lt;&gt;"",JG21&gt;=JO$42,JG21&lt;&gt;""),AND(JI21&gt;=JO$38,JI21&lt;&gt;"",JK21&gt;=JO$42,JK21&lt;&gt;""),AND(JL21&gt;=JO$38,JL21&lt;&gt;"",JN21&gt;=JO$42,JN21&lt;&gt;""),AND(KJ21&gt;=KW$38,KJ21&lt;&gt;"",KL21&gt;=KW$42,KL21&lt;&gt;""),AND(KM21&gt;=KW$38,KM21&lt;&gt;"",KO21&gt;=KW$42,KO21&lt;&gt;""),AND(KQ21&gt;=KW$38,KQ21&lt;&gt;"",KS21&gt;=KW$42,KS21&lt;&gt;""),AND(KT21&gt;=KW$38,KT21&lt;&gt;"",KV21&gt;=KW$42,KV21&lt;&gt;""),AND(LR21&gt;=ME$38,LR21&lt;&gt;"",LT21&gt;=ME$42,LT21&lt;&gt;""),AND(LU21&gt;=ME$38,LU21&lt;&gt;"",LW21&gt;=ME$42,LW21&lt;&gt;""),AND(LY21&gt;=ME$38,LY21&lt;&gt;"",MA21&gt;=ME$42,MA21&lt;&gt;""),AND(MB21&gt;=ME$38,MB21&lt;&gt;"",MD21&gt;=ME$42,MD21&lt;&gt;""),AND(MZ21&gt;=NM$38,MZ21&lt;&gt;"",NB21&gt;=NM$42,NB21&lt;&gt;""),AND(NC21&gt;=NM$38,NC21&lt;&gt;"",NE21&gt;=NM$42,NE21&lt;&gt;""),AND(NG21&gt;=NM$38,NG21&lt;&gt;"",NI21&gt;=NM$42,NI21&lt;&gt;""),AND(NJ21&gt;=NM$38,NJ21&lt;&gt;"",NL21&gt;=NM$42,NL21&lt;&gt;""),AND(OH21&gt;=OU$38,OH21&lt;&gt;"",OJ21&gt;=OU$42,OJ21&lt;&gt;""),AND(OK21&gt;=OU$38,OK21&lt;&gt;"",OM21&gt;=OU$42,OM21&lt;&gt;""),AND(OO21&gt;=OU$38,OO21&lt;&gt;"",OQ21&gt;=OU$42,OQ21&lt;&gt;""),AND(OR21&gt;=OU$38,OR21&lt;&gt;"",OT21&gt;=OU$42,OT21&lt;&gt;""),AND(PP21&gt;=QC$38,PP21&lt;&gt;"",PR21&gt;=QC$42,PR21&lt;&gt;""),AND(PS21&gt;=QC$38,PS21&lt;&gt;"",PU21&gt;=QC$42,PU21&lt;&gt;""),AND(PW21&gt;=QC$38,PW21&lt;&gt;"",PY21&gt;=QC$42,PY21&lt;&gt;""),AND(PZ21&gt;=QC$38,PZ21&lt;&gt;"",QB21&gt;=QC$42,QB21&lt;&gt;""),AND(QX21&gt;=RK$38,QX21&lt;&gt;"",QZ21&gt;=RK$42,QZ21&lt;&gt;""),AND(RA21&gt;=RK$38,RA21&lt;&gt;"",RC21&gt;=RK$42,RC21&lt;&gt;""),AND(RE21&gt;=RK$38,RE21&lt;&gt;"",RG21&gt;=RK$42,RG21&lt;&gt;""),AND(RH21&gt;=RK$38,RH21&lt;&gt;"",RJ21&gt;=RK$42,RJ21&lt;&gt;""),AND(SF21&gt;=SS$38,SF21&lt;&gt;"",SH21&gt;=SS$42,SH21&lt;&gt;""),AND(SI21&gt;=SS$38,SI21&lt;&gt;"",SK21&gt;=SS$42,SK21&lt;&gt;""),AND(SM21&gt;=SS$38,SM21&lt;&gt;"",SO21&gt;=SS$42,SO21&lt;&gt;""),AND(SP21&gt;=SS$38,SP21&lt;&gt;"",SR21&gt;=SS$42,SR21&lt;&gt;"")),"Merit",IF(OR(AND(AM21&gt;=AW$37,AM21&lt;&gt;"",AO21&gt;=AW$41,AO21&lt;&gt;"",AL21=""),AND(AP21&gt;=AW$37,AP21&lt;&gt;"",AR21&gt;=AW$41,AR21&lt;&gt;"",AL21=""),AND(AT21&gt;=AW$37,AT21&lt;&gt;"",AV21&gt;=AW$41,AV21&lt;&gt;"",AL21=""),AND(BN21&gt;=BX$37,BN21&lt;&gt;"",BP21&gt;=BX$41,BP21&lt;&gt;"",BM21=""),AND(BQ21&gt;=BX$37,BQ21&lt;&gt;"",BS21&gt;=BX$41,BS21&lt;&gt;"",BM21=""),AND(BU21&gt;=BX$37,BU21&lt;&gt;"",BW21&gt;=BX$41,BW21&lt;&gt;"",BM21=""),AND(CO21&gt;=CY$37,CO21&lt;&gt;"",CQ21&gt;=CY$41,CQ21&lt;&gt;"",CN21=""),AND(CR21&gt;=CY$37,CR21&lt;&gt;"",CT21&gt;=CY$41,CT21&lt;&gt;"",CN21=""),AND(CV21&gt;=CY$37,CV21&lt;&gt;"",CX21&gt;=CY$41,CX21&lt;&gt;"",CN21=""),AND(DV21&gt;=EI$37,DV21&lt;&gt;"",DX21&gt;=EI$41,DX21&lt;&gt;""),AND(DY21&gt;=EI$37,DY21&lt;&gt;"",EA21&gt;=EI$41,EA21&lt;&gt;""),AND(EC21&gt;=EI$37,EC21&lt;&gt;"",EE21&gt;=EI$41,EE21&lt;&gt;""),AND(EF21&gt;=EI$37,EF21&lt;&gt;"",EH21&gt;=EI$41,EH21&lt;&gt;""),AND(FD21&gt;=FQ$37,FD21&lt;&gt;"",FF21&gt;=FQ$41,FF21&lt;&gt;""),AND(FG21&gt;=FQ$37,FG21&lt;&gt;"",FI21&gt;=FQ$41,FI21&lt;&gt;""),AND(FK21&gt;=FQ$37,FK21&lt;&gt;"",FM21&gt;=FQ$41,FM21&lt;&gt;""),AND(FN21&gt;=FQ$37,FN21&lt;&gt;"",FP21&gt;=FQ$41,FP21&lt;&gt;""),AND(GL21&gt;=GY$37,GL21&lt;&gt;"",GN21&gt;=GY$41,GN21&lt;&gt;""),AND(GO21&gt;=GY$37,GO21&lt;&gt;"",GQ21&gt;=GY$41,GQ21&lt;&gt;""),AND(GS21&gt;=GY$37,GS21&lt;&gt;"",GU21&gt;=GY$41,GU21&lt;&gt;""),AND(GV21&gt;=GY$37,GV21&lt;&gt;"",GX21&gt;=GY$41,GX21&lt;&gt;""),AND(HT21&gt;=IG$37,HT21&lt;&gt;"",HV21&gt;=IG$41,HV21&lt;&gt;""),AND(HW21&gt;=IG$37,HW21&lt;&gt;"",HY21&gt;=IG$41,HY21&lt;&gt;""),AND(IA21&gt;=IG$37,IA21&lt;&gt;"",IC21&gt;=IG$41,IC21&lt;&gt;""),AND(ID21&gt;=IG$37,ID21&lt;&gt;"",IF21&gt;=IG$41,IF21&lt;&gt;""),AND(JB21&gt;=JO$37,JB21&lt;&gt;"",JD21&gt;=JO$41,JD21&lt;&gt;""),AND(JE21&gt;=JO$37,JE21&lt;&gt;"",JG21&gt;=JO$41,JG21&lt;&gt;""),AND(JI21&gt;=JO$37,JI21&lt;&gt;"",JK21&gt;=JO$41,JK21&lt;&gt;""),AND(JL21&gt;=JO$37,JL21&lt;&gt;"",JN21&gt;=JO$41,JN21&lt;&gt;""),AND(KJ21&gt;=KW$37,KJ21&lt;&gt;"",KL21&gt;=KW$41,KL21&lt;&gt;""),AND(KM21&gt;=KW$37,KM21&lt;&gt;"",KO21&gt;=KW$41,KO21&lt;&gt;""),AND(KQ21&gt;=KW$37,KQ21&lt;&gt;"",KS21&gt;=KW$41,KS21&lt;&gt;""),AND(KT21&gt;=KW$37,KT21&lt;&gt;"",KV21&gt;=KW$41,KV21&lt;&gt;""),AND(LR21&gt;=ME$37,LR21&lt;&gt;"",LT21&gt;=ME$41,LT21&lt;&gt;""),AND(LU21&gt;=ME$37,LU21&lt;&gt;"",LW21&gt;=ME$41,LW21&lt;&gt;""),AND(LY21&gt;=ME$37,LY21&lt;&gt;"",MA21&gt;=ME$41,MA21&lt;&gt;""),AND(MB21&gt;=ME$37,MB21&lt;&gt;"",MD21&gt;=ME$41,MD21&lt;&gt;""),AND(MZ21&gt;=NM$37,MZ21&lt;&gt;"",NB21&gt;=NM$41,NB21&lt;&gt;""),AND(NC21&gt;=NM$37,NC21&lt;&gt;"",NE21&gt;=NM$41,NE21&lt;&gt;""),AND(NG21&gt;=NM$37,NG21&lt;&gt;"",NI21&gt;=NM$41,NI21&lt;&gt;""),AND(NJ21&gt;=NM$37,NJ21&lt;&gt;"",NL21&gt;=NM$41,NL21&lt;&gt;""),AND(OH21&gt;=OU$37,OH21&lt;&gt;"",OJ21&gt;=OU$41,OJ21&lt;&gt;""),AND(OK21&gt;=OU$37,OK21&lt;&gt;"",OM21&gt;=OU$41,OM21&lt;&gt;""),AND(OO21&gt;=OU$37,OO21&lt;&gt;"",OQ21&gt;=OU$41,OQ21&lt;&gt;""),AND(OR21&gt;=OU$37,OR21&lt;&gt;"",OT21&gt;=OU$41,OT21&lt;&gt;""),AND(PP21&gt;=QC$37,PP21&lt;&gt;"",PR21&gt;=QC$41,PR21&lt;&gt;""),AND(PS21&gt;=QC$37,PS21&lt;&gt;"",PU21&gt;=QC$41,PU21&lt;&gt;""),AND(PW21&gt;=QC$37,PW21&lt;&gt;"",PY21&gt;=QC$41,PY21&lt;&gt;""),AND(PZ21&gt;=QC$37,PZ21&lt;&gt;"",QB21&gt;=QC$41,QB21&lt;&gt;""),AND(QX21&gt;=RK$37,QX21&lt;&gt;"",QZ21&gt;=RK$41,QZ21&lt;&gt;""),AND(RA21&gt;=RK$37,RA21&lt;&gt;"",RC21&gt;=RK$41,RC21&lt;&gt;""),AND(RE21&gt;=RK$37,RE21&lt;&gt;"",RG21&gt;=RK$41,RG21&lt;&gt;""),AND(RH21&gt;=RK$37,RH21&lt;&gt;"",RJ21&gt;=RK$41,RJ21&lt;&gt;""),AND(SF21&gt;=SS$37,SF21&lt;&gt;"",SH21&gt;=SS$41,SH21&lt;&gt;""),AND(SI21&gt;=SS$37,SI21&lt;&gt;"",SK21&gt;=SS$41,SK21&lt;&gt;""),AND(SM21&gt;=SS$37,SM21&lt;&gt;"",SO21&gt;=SS$41,SO21&lt;&gt;""),AND(SP21&gt;=SS$37,SP21&lt;&gt;"",SR21&gt;=SS$41,SR21&lt;&gt;"")),"Excellence",IF(I21="P","Worlds Team",IF(F21="P","National Team","")))))</f>
        <v/>
      </c>
      <c r="I21" s="3" t="str">
        <f>IF(OR(AND(AM21&gt;=AW$36,AM21&lt;&gt;"",AO21&gt;=AW$40,AO21&lt;&gt;"",AL21=""),AND(AP21&gt;=AW$36,AP21&lt;&gt;"",AR21&gt;=AW$40,AR21&lt;&gt;"",AL21=""),AND(AT21&gt;=AW$36,AT21&lt;&gt;"",AV21&gt;=AW$40,AV21&lt;&gt;"",AL21=""),AND(BN21&gt;=BX$36,BN21&lt;&gt;"",BP21&gt;=BX$40,BP21&lt;&gt;"",BM21=""),AND(BQ21&gt;=BX$36,BQ21&lt;&gt;"",BS21&gt;=BX$40,BS21&lt;&gt;"",BM21=""),AND(BU21&gt;=BX$36,BU21&lt;&gt;"",BW21&gt;=BX$40,BW21&lt;&gt;"",BM21=""),AND(CO21&gt;=CY$36,CO21&lt;&gt;"",CQ21&gt;=CY$40,CQ21&lt;&gt;"",CN21=""),AND(CR21&gt;=CY$36,CR21&lt;&gt;"",CT21&gt;=CY$40,CT21&lt;&gt;"",CN21=""),AND(CV21&gt;=CY$36,CV21&lt;&gt;"",CX21&gt;=CY$40,CX21&lt;&gt;"",CN21=""),AND(DV21&gt;=EI$36,DV21&lt;&gt;"",DX21&gt;=EI$40,DX21&lt;&gt;""),AND(DY21&gt;=EI$36,DY21&lt;&gt;"",EA21&gt;=EI$40,EA21&lt;&gt;""),AND(EC21&gt;=EI$36,EC21&lt;&gt;"",EE21&gt;=EI$40,EE21&lt;&gt;""),AND(EF21&gt;=EI$36,EF21&lt;&gt;"",EH21&gt;=EI$40,EH21&lt;&gt;""),AND(FD21&gt;=FQ$36,FD21&lt;&gt;"",FF21&gt;=FQ$40,FF21&lt;&gt;""),AND(FG21&gt;=FQ$36,FG21&lt;&gt;"",FI21&gt;=FQ$40,FI21&lt;&gt;""),AND(FK21&gt;=FQ$36,FK21&lt;&gt;"",FM21&gt;=FQ$40,FM21&lt;&gt;""),AND(FN21&gt;=FQ$36,FN21&lt;&gt;"",FP21&gt;=FQ$40,FP21&lt;&gt;""),AND(GL21&gt;=GY$36,GL21&lt;&gt;"",GN21&gt;=GY$40,GN21&lt;&gt;""),AND(GO21&gt;=GY$36,GO21&lt;&gt;"",GQ21&gt;=GY$40,GQ21&lt;&gt;""),AND(GS21&gt;=GY$36,GS21&lt;&gt;"",GU21&gt;=GY$40,GU21&lt;&gt;""),AND(GV21&gt;=GY$36,GV21&lt;&gt;"",GX21&gt;=GY$40,GX21&lt;&gt;""),AND(HT21&gt;=IG$36,HT21&lt;&gt;"",HV21&gt;=IG$40,HV21&lt;&gt;""),AND(HW21&gt;=IG$36,HW21&lt;&gt;"",HY21&gt;=IG$40,HY21&lt;&gt;""),AND(IA21&gt;=IG$36,IA21&lt;&gt;"",IC21&gt;=IG$40,IC21&lt;&gt;""),AND(ID21&gt;=IG$36,ID21&lt;&gt;"",IF21&gt;=IG$40,IF21&lt;&gt;""),AND(JB21&gt;=JO$36,JB21&lt;&gt;"",JD21&gt;=JO$40,JD21&lt;&gt;""),AND(JE21&gt;=JO$36,JE21&lt;&gt;"",JG21&gt;=JO$40,JG21&lt;&gt;""),AND(JI21&gt;=JO$36,JI21&lt;&gt;"",JK21&gt;=JO$40,JK21&lt;&gt;""),AND(JL21&gt;=JO$36,JL21&lt;&gt;"",JN21&gt;=JO$40,JN21&lt;&gt;""),AND(KJ21&gt;=KW$36,KJ21&lt;&gt;"",KL21&gt;=KW$40,KL21&lt;&gt;""),AND(KM21&gt;=KW$36,KM21&lt;&gt;"",KO21&gt;=KW$40,KO21&lt;&gt;""),AND(KQ21&gt;=KW$36,KQ21&lt;&gt;"",KS21&gt;=KW$40,KS21&lt;&gt;""),AND(KT21&gt;=KW$36,KT21&lt;&gt;"",KV21&gt;=KW$40,KV21&lt;&gt;""),AND(LR21&gt;=ME$36,LR21&lt;&gt;"",LT21&gt;=ME$40,LT21&lt;&gt;""),AND(LU21&gt;=ME$36,LU21&lt;&gt;"",LW21&gt;=ME$40,LW21&lt;&gt;""),AND(LY21&gt;=ME$36,LY21&lt;&gt;"",MA21&gt;=ME$40,MA21&lt;&gt;""),AND(MB21&gt;=ME$36,MB21&lt;&gt;"",MD21&gt;=ME$40,MD21&lt;&gt;""),AND(MZ21&gt;=NM$36,MZ21&lt;&gt;"",NB21&gt;=NM$40,NB21&lt;&gt;""),AND(NC21&gt;=NM$36,NC21&lt;&gt;"",NE21&gt;=NM$40,NE21&lt;&gt;""),AND(NG21&gt;=NM$36,NG21&lt;&gt;"",NI21&gt;=NM$40,NI21&lt;&gt;""),AND(NJ21&gt;=NM$36,NJ21&lt;&gt;"",NL21&gt;=NM$40,NL21&lt;&gt;""),AND(OH21&gt;=OU$36,OH21&lt;&gt;"",OJ21&gt;=OU$40,OJ21&lt;&gt;""),AND(OK21&gt;=OU$36,OK21&lt;&gt;"",OM21&gt;=OU$40,OM21&lt;&gt;""),AND(OO21&gt;=OU$36,OO21&lt;&gt;"",OQ21&gt;=OU$40,OQ21&lt;&gt;""),AND(OR21&gt;=OU$36,OR21&lt;&gt;"",OT21&gt;=OU$40,OT21&lt;&gt;""),AND(PP21&gt;=QC$36,PP21&lt;&gt;"",PR21&gt;=QC$40,PR21&lt;&gt;""),AND(PS21&gt;=QC$36,PS21&lt;&gt;"",PU21&gt;=QC$40,PU21&lt;&gt;""),AND(PW21&gt;=QC$36,PW21&lt;&gt;"",PY21&gt;=QC$40,PY21&lt;&gt;""),AND(PZ21&gt;=QC$36,PZ21&lt;&gt;"",QB21&gt;=QC$40,QB21&lt;&gt;""),AND(QX21&gt;=RK$36,QX21&lt;&gt;"",QZ21&gt;=RK$40,QZ21&lt;&gt;""),AND(RA21&gt;=RK$36,RA21&lt;&gt;"",RC21&gt;=RK$40,RC21&lt;&gt;""),AND(RE21&gt;=RK$36,RE21&lt;&gt;"",RG21&gt;=RK$40,RG21&lt;&gt;""),AND(RH21&gt;=RK$36,RH21&lt;&gt;"",RJ21&gt;=RK$40,RJ21&lt;&gt;""),AND(SF21&gt;=SS$36,SF21&lt;&gt;"",SH21&gt;=SS$40,SH21&lt;&gt;""),AND(SI21&gt;=SS$36,SI21&lt;&gt;"",SK21&gt;=SS$40,SK21&lt;&gt;""),AND(SM21&gt;=SS$36,SM21&lt;&gt;"",SO21&gt;=SS$40,SO21&lt;&gt;""),AND(SP21&gt;=SS$36,SP21&lt;&gt;"",SR21&gt;=SS$40,SR21&lt;&gt;"")),"P","")</f>
        <v/>
      </c>
      <c r="J21" s="8">
        <f>IF(COUNT(AO21,AR21,BP21,BS21,CQ21,CT21)&gt;0,LARGE((AO21,AR21,BP21,BS21,CQ21,CT21),1),0)</f>
        <v>50.169999999999995</v>
      </c>
      <c r="K21" s="8" t="str">
        <f>IF(J21="","",IF(OR(J21=CQ21,J21=CT21),$BY$1,IF(OR(J21=BP21,J21=BS21),$AX$1,IF(OR(J21=AO21,J21=AR21),$W$1,""))))</f>
        <v>2023 Elite Canada</v>
      </c>
      <c r="L21" s="8">
        <f>IF(COUNT(AO21,AR21,BP21,BS21,CQ21,CT21)&gt;1,LARGE((AO21,AR21,BP21,BS21,CQ21,CT21),2),0)</f>
        <v>39.96</v>
      </c>
      <c r="M21" s="8" t="str">
        <f>IF(L21="","",IF(OR(L21=CQ21,L21=CT21),$BY$1,IF(OR(L21=BP21,L21=BS21),$AX$1,IF(OR(L21=AO21,L21=AR21),$W$1,""))))</f>
        <v>2023 Elite Canada</v>
      </c>
      <c r="N21" s="8">
        <f>IF(COUNT(AO21,AR21,BP21,BS21,CQ21,CT21)&gt;2,MAX(AV21,BW21,CX21,LARGE((AO21,AR21,BP21,BS21,CQ21,CT21),3)),IF(MAX(AV21,BW21,CX21)&gt;0,MAX(AV21,BW21,CX21),0))</f>
        <v>50.05</v>
      </c>
      <c r="O21" s="8" t="str">
        <f>IF(N21="","",IF(OR(N21=CQ21,N21=CT21,N21=CX21),$BY$1,IF(OR(N21=BP21,N21=BS21,N21=BW21),$AX$1,IF(OR(N21=AO21,N21=AR21,N21=AV21),$W$1,""))))</f>
        <v>2023 Elite Canada</v>
      </c>
      <c r="P21" s="8">
        <f>IF(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&gt;0,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,0)</f>
        <v>11.2</v>
      </c>
      <c r="Q21" s="8" t="str">
        <f>IF(P21=0,"",IF(OR(P21=CO21,P21=CR21,P21=CV21),$BY$1,IF(OR(P21=BN21,P21=BQ21,P21=BU21),$AX$1,IF(OR(P21=AM21,P21=AP21,P21=AT21),$W$1,IF(OR(P21=SF21,P21=SI21,P21=SM21,P21=SP21),$RL$1,IF(OR(P21=QX21,P21=RA21,P21=RE21,P21=RH21),$QD$1,IF(OR(P21=PP21,P21=PS21,P21=PW21,P21=PZ21),$OV$1,IF(OR(P21=OH21,P21=OK21,P21=OO21,P21=OR21),$NN$1,IF(OR(P21=MZ21,P21=NC21,P21=NG21,P21=NJ21),$MF$1,IF(OR(P21=LR21,P21=LU21,P21=LY21,P21=MB21),$KX$1,IF(OR(P21=KJ21,P21=KM21,P21=KQ21,P21=KT21),$JP$1,IF(OR(P21=JB21,P21=JE21,P21=JI21,P21=JL21),$IH$1,IF(OR(P21=HT21,P21=HW21,P21=IA21,P21=ID21),$GZ$1,IF(OR(P21=GL21,P21=GO21,P21=GS21,P21=GV21),$FR$1,IF(OR(P21=FD21,P21=FG21,P21=FK21,P21=FN21),$EJ$1,IF(OR(P21=DV21,P21=DY21,P21=EC21,P21=EF21),$DB$1,""))))))))))))))))</f>
        <v>2023 Elite Canada</v>
      </c>
      <c r="R21" s="8">
        <f>IF(MAX(IF(AM21&gt;=$AW$35,AN21,0),IF(AP21&gt;=$AW$35,AQ21,0),IF(AT21&gt;=$AW$35,AU21,0),IF(BN21&gt;=$BX$35,BO21,0),IF(BQ21&gt;=$BX$35,BR21,0),IF(BU21&gt;=$BX$35,BV21,0),IF(CO21&gt;=$CY$35,CP21,0),IF(CR21&gt;=$CY$35,CS21,0),IF(CV21&gt;=$CY$35,CW21,0),IF(DV21&gt;=$EI$35,DW21,0),IF(DY21&gt;=$EI$35,DZ21,0),IF(EC21&gt;=$EI$35,ED21,0),IF(EF21&gt;=$EI$35,EG21,0),IF(FD21&gt;=$FQ$35,FE21,0),IF(FG21&gt;=$FQ$35,FH21,0),IF(FK21&gt;=$FQ$35,FL21,0),IF(FN21&gt;=$FQ$35,FO21,0),IF(GL21&gt;=$GY$35,GM21,0),IF(GO21&gt;=$GY$35,GP21,0),IF(GS21&gt;=$GY$35,GT21,0),IF(GV21&gt;=$GY$35,GW21,0),IF(HT21&gt;=$IG$35,HU21,0),IF(HW21&gt;=$IG$35,HX21,0),IF(IA21&gt;=$IG$35,IB21,0),IF(ID21&gt;=$IG$35,IE21,0),IF(JB21&gt;=$JO$35,JC21,0),IF(JE21&gt;=$JO$35,JF21,0),IF(JI21&gt;=$JO$35,JJ21,0),IF(JL21&gt;=$JO$35,JM21,0),IF(KJ21&gt;=$KW$35,KK21,0),IF(KM21&gt;=$KW$35,KN21,0),IF(KQ21&gt;=$KW$35,KR21,0),IF(KT21&gt;=$KW$35,KU21,0),IF(LR21&gt;=$ME$35,LS21,0),IF(LU21&gt;=$ME$35,LV21,0),IF(LY21&gt;=$ME$35,LZ21,0),IF(MB21&gt;=$ME$35,MC21,0),IF(MZ21&gt;=$NM$35,NA21,0),IF(NC21&gt;=$NM$35,ND21,0),IF(NG21&gt;=$NM$35,NH21,0),IF(NJ21&gt;=$NM$35,NK21,0),IF(OH21&gt;=$OU$35,OI21,0),IF(OK21&gt;=$OU$35,OL21,0),IF(OO21&gt;=$OU$35,OP21,0),IF(OR21&gt;=$OU$35,OS21,0),IF(PP21&gt;=$QC$35,PQ21,0),IF(PS21&gt;=$QC$35,PT21,0),IF(PW21&gt;=$QC$35,PX21,0),IF(PZ21&gt;=$QC$35,QA21,0),IF(QX21&gt;=$RK$35,QY21,0),IF(RA21&gt;=$RK$35,RB21,0),IF(RE21&gt;=$RK$35,RF21,0),IF(RH21&gt;=$RK$35,RI21,0),IF(SF21&gt;=$SS$35,SG21,0),IF(SI21&gt;=$SS$35,SJ21,0),IF(SM21&gt;=$SS$35,SN21,0),IF(SP21&gt;=$SS$35,SQ21,0))&gt;0,MAX(IF(AM21&gt;=$AW$35,AN21,0),IF(AP21&gt;=$AW$35,AQ21,0),IF(AT21&gt;=$AW$35,AU21,0),IF(BN21&gt;=$BX$35,BO21,0),IF(BQ21&gt;=$BX$35,BR21,0),IF(BU21&gt;=$BX$35,BV21,0),IF(CO21&gt;=$CY$35,CP21,0),IF(CR21&gt;=$CY$35,CS21,0),IF(CV21&gt;=$CY$35,CW21,0),IF(DV21&gt;=$EI$35,DW21,0),IF(DY21&gt;=$EI$35,DZ21,0),IF(EC21&gt;=$EI$35,ED21,0),IF(EF21&gt;=$EI$35,EG21,0),IF(FD21&gt;=$FQ$35,FE21,0),IF(FG21&gt;=$FQ$35,FH21,0),IF(FK21&gt;=$FQ$35,FL21,0),IF(FN21&gt;=$FQ$35,FO21,0),IF(GL21&gt;=$GY$35,GM21,0),IF(GO21&gt;=$GY$35,GP21,0),IF(GS21&gt;=$GY$35,GT21,0),IF(GV21&gt;=$GY$35,GW21,0),IF(HT21&gt;=$IG$35,HU21,0),IF(HW21&gt;=$IG$35,HX21,0),IF(IA21&gt;=$IG$35,IB21,0),IF(ID21&gt;=$IG$35,IE21,0),IF(JB21&gt;=$JO$35,JC21,0),IF(JE21&gt;=$JO$35,JF21,0),IF(JI21&gt;=$JO$35,JJ21,0),IF(JL21&gt;=$JO$35,JM21,0),IF(KJ21&gt;=$KW$35,KK21,0),IF(KM21&gt;=$KW$35,KN21,0),IF(KQ21&gt;=$KW$35,KR21,0),IF(KT21&gt;=$KW$35,KU21,0),IF(LR21&gt;=$ME$35,LS21,0),IF(LU21&gt;=$ME$35,LV21,0),IF(LY21&gt;=$ME$35,LZ21,0),IF(MB21&gt;=$ME$35,MC21,0),IF(MZ21&gt;=$NM$35,NA21,0),IF(NC21&gt;=$NM$35,ND21,0),IF(NG21&gt;=$NM$35,NH21,0),IF(NJ21&gt;=$NM$35,NK21,0),IF(OH21&gt;=$OU$35,OI21,0),IF(OK21&gt;=$OU$35,OL21,0),IF(OO21&gt;=$OU$35,OP21,0),IF(OR21&gt;=$OU$35,OS21,0),IF(PP21&gt;=$QC$35,PQ21,0),IF(PS21&gt;=$QC$35,PT21,0),IF(PW21&gt;=$QC$35,PX21,0),IF(PZ21&gt;=$QC$35,QA21,0),IF(QX21&gt;=$RK$35,QY21,0),IF(RA21&gt;=$RK$35,RB21,0),IF(RE21&gt;=$RK$35,RF21,0),IF(RH21&gt;=$RK$35,RI21,0),IF(SF21&gt;=$SS$35,SG21,0),IF(SI21&gt;=$SS$35,SJ21,0),IF(SM21&gt;=$SS$35,SN21,0),IF(SP21&gt;=$SS$35,SQ21,0)),0)</f>
        <v>0</v>
      </c>
      <c r="S21" s="8" t="str">
        <f>IF(R21=0,"",IF(OR(R21=CP21,R21=CS21,R21=CW21),$BY$1,IF(OR(R21=BO21,R21=BR21,R21=BV21),$AX$1,IF(OR(R21=AN21,R21=AQ21,R21=AU21),$W$1,IF(OR(R21=SG21,R21=SJ21,R21=SN21,R21=SQ21),$RL$1,IF(OR(R21=QY21,R21=RB21,R21=RF21,R21=RI21),$QD$1,IF(OR(R21=PQ21,R21=PT21,R21=PX21,R21=QA21),$OV$1,IF(OR(R21=OI21,R21=OL21,R21=OP21,R21=OS21),$NN$1,IF(OR(R21=NA21,R21=ND21,R21=NH21,R21=NK21),$MF$1,IF(OR(R21=LS21,R21=LV21,R21=LZ21,R21=MC21),$KX$1,IF(OR(R21=KK21,R21=KN21,R21=KR21,R21=KU21),$JP$1,IF(OR(R21=JC21,R21=JF21,R21=JJ21,R21=JM21),$IH$1,IF(OR(R21=HU21,R21=HX21,R21=IB21,R21=IE21),$GZ$1,IF(OR(R21=GM21,R21=GP21,R21=GT21,R21=GW21),$FR$1,IF(OR(R21=FE21,R21=FH21,R21=FL21,R21=FO21),$EJ$1,IF(OR(R21=DW21,R21=DZ21,R21=ED21,R21=EG21),$DB$1,""))))))))))))))))</f>
        <v/>
      </c>
      <c r="T21" s="8" t="str">
        <f>IF(MAX(CZ21,DA21)&gt;0,MAX(CZ21,DA21),"")</f>
        <v/>
      </c>
      <c r="U21" s="11" t="str">
        <f>IF(T21="","",IF(T21=CZ21,"("&amp;CZ$2&amp;")",IF(T21=DA21,"("&amp;DA$2&amp;")")))</f>
        <v/>
      </c>
      <c r="V21" s="8" t="str">
        <f>IF(T21="","",IF(T21=CZ21,IF(T21+IF(N21="",0,N21)=SK21,$RL$1,IF(T21+IF(N21="",0,N21)=RC21,$QD$1,IF(T21+IF(N21="",0,N21)=PU21,$OV$1,IF(T21+IF(N21="",0,N21)=OM21,$NN$1,IF(T21+IF(N21="",0,N21)=NE21,$MF$1,IF(T21+IF(N21="",0,N21)=LW21,$KX$1,IF(T21+IF(N21="",0,N21)=KO21,$JP$1,IF(T21+IF(N21="",0,N21)=JG21,$IH$1,IF(T21+IF(N21="",0,N21)=HY21,$GZ$1,IF(T21+IF(N21="",0,N21)=GQ21,$FR$1,IF(T21+IF(N21="",0,N21)=FI21,$EJ$1,IF(T21+IF(N21="",0,N21)=EA21,$DB$1,IF(T21+IF(N21="",0,N21)=SH21,$RL$1,IF(T21+IF(N21="",0,N21)=QZ21,$QD$1,IF(T21+IF(N21="",0,N21)=PR21,$OV$1,IF(T21+IF(N21="",0,N21)=OJ21,$NN$1,IF(T21+IF(N21="",0,N21)=NB21,$MF$1,IF(T21+IF(N21="",0,N21)=LT21,$KX$1,IF(T21+IF(N21="",0,N21)=KL21,$JP$1,IF(T21+IF(N21="",0,N21)=JD21,$IH$1,IF(T21+IF(N21="",0,N21)=HV21,$GZ$1,IF(T21+IF(N21="",0,N21)=GN21,$FR$1,IF(T21+IF(N21="",0,N21)=FF21,$EJ$1,IF(T21+IF(N21="",0,N21)=DX21,$DB$1,IF(T21+IF(L21="",0,L21)=SK21,$RL$1,IF(T21+IF(L21="",0,L21)=RC21,$QD$1,IF(T21+IF(L21="",0,L21)=PU21,$OV$1,IF(T21+IF(L21="",0,L21)=OM21,$NN$1,IF(T21+IF(L21="",0,L21)=NE21,$MF$1,IF(T21+IF(L21="",0,L21)=LW21,$KX$1,IF(T21+IF(L21="",0,L21)=KO21,$JP$1,IF(T21+IF(L21="",0,L21)=JG21,$IH$1,IF(T21+IF(L21="",0,L21)=HY21,$GZ$1,IF(T21+IF(L21="",0,L21)=GQ21,$FR$1,IF(T21+IF(L21="",0,L21)=FI21,$EJ$1,IF(T21+IF(L21="",0,L21)=EA21,$DB$1,IF(T21+IF(L21="",0,L21)=SH21,$RL$1,IF(T21+IF(L21="",0,L21)=QZ21,$QD$1,IF(T21+IF(L21="",0,L21)=PR21,$OV$1,IF(T21+IF(L21="",0,L21)=OJ21,$NN$1,IF(T21+IF(L21="",0,L21)=NB21,$MF$1,IF(T21+IF(L21="",0,L21)=LT21,$KX$1,IF(T21+IF(L21="",0,L21)=KL21,$JP$1,IF(T21+IF(L21="",0,L21)=JD21,$IH$1,IF(T21+IF(L21="",0,L21)=HV21,$GZ$1,IF(T21+IF(L21="",0,L21)=GN21,$FR$1,IF(T21+IF(L21="",0,L21)=FF21,$EJ$1,IF(T21+IF(L21="",0,L21)=DX21,$DB$1)))))))))))))))))))))))))))))))))))))))))))))))),IF(T21=DA21,IF(T21+IF(N21="",0,N21)=SR21,$RL$1,IF(T21+IF(N21="",0,N21)=RJ21,$QD$1,IF(T21+IF(N21="",0,N21)=QB21,$OV$1,IF(T21+IF(N21="",0,N21)=OT21,$NN$1,IF(T21+IF(N21="",0,N21)=NL21,$MF$1,IF(T21+IF(N21="",0,N21)=MD21,$KX$1,IF(T21+IF(N21="",0,N21)=KV21,$JP$1,IF(T21+IF(N21="",0,N21)=JN21,$IH$1,IF(T21+IF(N21="",0,N21)=IF21,$GZ$1,IF(T21+IF(N21="",0,N21)=GX21,$FR$1,IF(T21+IF(N21="",0,N21)=FP21,$EJ$1,IF(T21+IF(N21="",0,N21)=EH21,$DB$1,IF(T21+IF(N21="",0,N21)=SO21,$RL$1,IF(T21+IF(N21="",0,N21)=RG21,$QD$1,IF(T21+IF(N21="",0,N21)=PY21,$OV$1,IF(T21+IF(N21="",0,N21)=OQ21,$NN$1,IF(T21+IF(N21="",0,N21)=NI21,$MF$1,IF(T21+IF(N21="",0,N21)=MA21,$KX$1,IF(T21+IF(N21="",0,N21)=KS21,$JP$1,IF(T21+IF(N21="",0,N21)=JK21,$IH$1,IF(T21+IF(N21="",0,N21)=IC21,$GZ$1,IF(T21+IF(N21="",0,N21)=GU21,$FR$1,IF(T21+IF(N21="",0,N21)=FM21,$EJ$1,IF(T21+IF(N21="",0,N21)=EE21,$DB$1)))))))))))))))))))))))))))</f>
        <v/>
      </c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7"/>
      <c r="AM21" s="38" t="str">
        <f>IF(Y21&gt;0,Y21,"")</f>
        <v/>
      </c>
      <c r="AN21" s="38" t="str">
        <f>IF(Z21&gt;0,Z21,"")</f>
        <v/>
      </c>
      <c r="AO21" s="40" t="str">
        <f>IF(SUM(W21:Z21)-AA21&gt;0,SUM(W21:Z21)-AA21,"")</f>
        <v/>
      </c>
      <c r="AP21" s="40" t="str">
        <f>IF(AD21&gt;0,AD21,"")</f>
        <v/>
      </c>
      <c r="AQ21" s="40" t="str">
        <f>IF(AE21&gt;0,AE21,"")</f>
        <v/>
      </c>
      <c r="AR21" s="40" t="str">
        <f>IF(SUM(AB21:AE21)-AF21&gt;0,SUM(AB21:AE21)-AF21,"")</f>
        <v/>
      </c>
      <c r="AS21" s="40" t="str">
        <f>IF(AO21="","",MAX(AO21,AR21))</f>
        <v/>
      </c>
      <c r="AT21" s="40" t="str">
        <f>IF(AI21&gt;0,AI21,"")</f>
        <v/>
      </c>
      <c r="AU21" s="40" t="str">
        <f>IF(AJ21&gt;0,AJ21,"")</f>
        <v/>
      </c>
      <c r="AV21" s="40" t="str">
        <f>IF(SUM(AG21:AJ21)-AK21&gt;0,SUM(AG21:AJ21)-AK21,"")</f>
        <v/>
      </c>
      <c r="AW21" s="40" t="str">
        <f>IF(SUM(AS21,AV21)&gt;0,SUM(AS21,AV21),"")</f>
        <v/>
      </c>
      <c r="AX21" s="26">
        <v>12.4</v>
      </c>
      <c r="AY21" s="26">
        <v>7.4</v>
      </c>
      <c r="AZ21" s="26">
        <v>8.5</v>
      </c>
      <c r="BA21" s="26">
        <v>11.66</v>
      </c>
      <c r="BB21" s="26">
        <v>0</v>
      </c>
      <c r="BC21" s="26">
        <v>14.9</v>
      </c>
      <c r="BD21" s="26">
        <v>9.5</v>
      </c>
      <c r="BE21" s="26">
        <v>11.2</v>
      </c>
      <c r="BF21" s="26">
        <v>14.57</v>
      </c>
      <c r="BG21" s="26">
        <v>0</v>
      </c>
      <c r="BH21" s="26">
        <v>15</v>
      </c>
      <c r="BI21" s="26">
        <v>9.6</v>
      </c>
      <c r="BJ21" s="26">
        <v>11.2</v>
      </c>
      <c r="BK21" s="26">
        <v>14.55</v>
      </c>
      <c r="BL21" s="26">
        <v>0.3</v>
      </c>
      <c r="BM21" s="28"/>
      <c r="BN21" s="39">
        <f>IF(AZ21&gt;0,AZ21,"")</f>
        <v>8.5</v>
      </c>
      <c r="BO21" s="39">
        <f>IF(BA21&gt;0,BA21,"")</f>
        <v>11.66</v>
      </c>
      <c r="BP21" s="11">
        <f>IF(SUM(AX21:BA21)-BB21&gt;0,SUM(AX21:BA21)-BB21,"")</f>
        <v>39.96</v>
      </c>
      <c r="BQ21" s="11">
        <f>IF(BE21&gt;0,BE21,"")</f>
        <v>11.2</v>
      </c>
      <c r="BR21" s="11">
        <f>IF(BF21&gt;0,BF21,"")</f>
        <v>14.57</v>
      </c>
      <c r="BS21" s="11">
        <f>IF(SUM(BC21:BF21)-BG21&gt;0,SUM(BC21:BF21)-BG21,"")</f>
        <v>50.169999999999995</v>
      </c>
      <c r="BT21" s="11">
        <f>IF(BP21="","",MAX(BP21,BS21))</f>
        <v>50.169999999999995</v>
      </c>
      <c r="BU21" s="11">
        <f>IF(BJ21&gt;0,BJ21,"")</f>
        <v>11.2</v>
      </c>
      <c r="BV21" s="11">
        <f>IF(BK21&gt;0,BK21,"")</f>
        <v>14.55</v>
      </c>
      <c r="BW21" s="11">
        <f>IF(SUM(BH21:BK21)-BL21&gt;0,SUM(BH21:BK21)-BL21,"")</f>
        <v>50.05</v>
      </c>
      <c r="BX21" s="11">
        <f>IF(SUM(BT21,BW21)&gt;0,SUM(BT21,BW21),"")</f>
        <v>100.22</v>
      </c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7"/>
      <c r="CO21" s="38" t="str">
        <f>IF(CA21&gt;0,CA21,"")</f>
        <v/>
      </c>
      <c r="CP21" s="38" t="str">
        <f>IF(CB21&gt;0,CB21,"")</f>
        <v/>
      </c>
      <c r="CQ21" s="40" t="str">
        <f>IF(SUM(BY21:CB21)-CC21&gt;0,SUM(BY21:CB21)-CC21,"")</f>
        <v/>
      </c>
      <c r="CR21" s="40" t="str">
        <f>IF(CF21&gt;0,CF21,"")</f>
        <v/>
      </c>
      <c r="CS21" s="40" t="str">
        <f>IF(CG21&gt;0,CG21,"")</f>
        <v/>
      </c>
      <c r="CT21" s="40" t="str">
        <f>IF(SUM(CD21:CG21)-CH21&gt;0,SUM(CD21:CG21)-CH21,"")</f>
        <v/>
      </c>
      <c r="CU21" s="40" t="str">
        <f>IF(CQ21="","",MAX(CQ21,CT21))</f>
        <v/>
      </c>
      <c r="CV21" s="40" t="str">
        <f>IF(CK21&gt;0,CK21,"")</f>
        <v/>
      </c>
      <c r="CW21" s="40" t="str">
        <f>IF(CL21&gt;0,CL21,"")</f>
        <v/>
      </c>
      <c r="CX21" s="40" t="str">
        <f>IF(SUM(CI21:CL21)-CM21&gt;0,SUM(CI21:CL21)-CM21,"")</f>
        <v/>
      </c>
      <c r="CY21" s="40" t="str">
        <f>IF(SUM(CU21,CX21)&gt;0,SUM(CU21,CX21),"")</f>
        <v/>
      </c>
      <c r="CZ21" s="50" t="str">
        <f>IF(MAX(DX21,EA21,FF21,FI21,GN21,GQ21,HV21,HY21,JD21,JG21,KL21,KO21,LT21,LW21,NB21,NE21,OJ21,OM21,PR21,PU21,QZ21,RC21,SH21,SK21)-MIN(IF(L21="",0,L21),IF(N21="",0,N21))&gt;0.001,MAX(DX21,EA21,FF21,FI21,GN21,GQ21,HV21,HY21,JD21,JG21,KL21,KO21,LT21,LW21,NB21,NE21,OJ21,OM21,PR21,PU21,QZ21,RC21,SH21,SK21)-MIN(IF(L21="",0,L21),IF(N21="",0,N21)),"")</f>
        <v/>
      </c>
      <c r="DA21" s="50" t="str">
        <f>IF(MAX(EE21,EH21,FM21,FP21,GU21,GX21,IC21,IF21,JK21,JN21,KS21,KV21,MA21,MD21,NI21,NL21,OQ21,OT21,PY21,QB21,RG21,RJ21,SO21,SR21)-IF(N21="",0,N21)&gt;0.001,MAX(EE21,EH21,FM21,FP21,GU21,GX21,IC21,IF21,JK21,JN21,KS21,KV21,MA21,MD21,NI21,NL21,OQ21,OT21,PY21,QB21,RG21,RJ21,SO21,SR21)-IF(N21="",0,N21),"")</f>
        <v/>
      </c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40" t="str">
        <f>IF(DD21&gt;0,DD21,"")</f>
        <v/>
      </c>
      <c r="DW21" s="40" t="str">
        <f>IF(DE21&gt;0,DE21,"")</f>
        <v/>
      </c>
      <c r="DX21" s="40" t="str">
        <f>IF(SUM(DB21:DE21)-DF21&gt;0,SUM(DB21:DE21)-DF21,"")</f>
        <v/>
      </c>
      <c r="DY21" s="40" t="str">
        <f>IF(DI21&gt;0,DI21,"")</f>
        <v/>
      </c>
      <c r="DZ21" s="40" t="str">
        <f>IF(DJ21&gt;0,DJ21,"")</f>
        <v/>
      </c>
      <c r="EA21" s="40" t="str">
        <f>IF(SUM(DG21:DJ21)-DK21&gt;0,SUM(DG21:DJ21)-DK21,"")</f>
        <v/>
      </c>
      <c r="EB21" s="40" t="str">
        <f>IF(MAX(DX21,EA21)&gt;0,MAX(DX21,EA21),"")</f>
        <v/>
      </c>
      <c r="EC21" s="40" t="str">
        <f>IF(DN21&gt;0,DN21,"")</f>
        <v/>
      </c>
      <c r="ED21" s="40" t="str">
        <f>IF(DO21&gt;0,DO21,"")</f>
        <v/>
      </c>
      <c r="EE21" s="40" t="str">
        <f>IF(SUM(DL21:DO21)-DP21&gt;0,SUM(DL21:DO21)-DP21,"")</f>
        <v/>
      </c>
      <c r="EF21" s="40" t="str">
        <f>IF(DS21&gt;0,DS21,"")</f>
        <v/>
      </c>
      <c r="EG21" s="40" t="str">
        <f>IF(DT21&gt;0,DT21,"")</f>
        <v/>
      </c>
      <c r="EH21" s="40" t="str">
        <f>IF(SUM(DQ21:DT21)-DU21&gt;0,SUM(DQ21:DT21)-DU21,"")</f>
        <v/>
      </c>
      <c r="EI21" s="40" t="str">
        <f>IF(SUM(EB21,EH21)&gt;0,SUM(EB21,EH21),"")</f>
        <v/>
      </c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1" t="str">
        <f>IF(EL21&gt;0,EL21,"")</f>
        <v/>
      </c>
      <c r="FE21" s="11" t="str">
        <f>IF(EM21&gt;0,EM21,"")</f>
        <v/>
      </c>
      <c r="FF21" s="11" t="str">
        <f>IF(SUM(EJ21:EM21)-EN21&gt;0,SUM(EJ21:EM21)-EN21,"")</f>
        <v/>
      </c>
      <c r="FG21" s="11" t="str">
        <f>IF(EQ21&gt;0,EQ21,"")</f>
        <v/>
      </c>
      <c r="FH21" s="11" t="str">
        <f>IF(ER21&gt;0,ER21,"")</f>
        <v/>
      </c>
      <c r="FI21" s="11" t="str">
        <f>IF(SUM(EO21:ER21)-ES21&gt;0,SUM(EO21:ER21)-ES21,"")</f>
        <v/>
      </c>
      <c r="FJ21" s="11" t="str">
        <f>IF(MAX(FF21,FI21)&gt;0,MAX(FF21,FI21),"")</f>
        <v/>
      </c>
      <c r="FK21" s="11" t="str">
        <f>IF(EV21&gt;0,EV21,"")</f>
        <v/>
      </c>
      <c r="FL21" s="11" t="str">
        <f>IF(EW21&gt;0,EW21,"")</f>
        <v/>
      </c>
      <c r="FM21" s="11" t="str">
        <f>IF(SUM(ET21:EW21)-EX21&gt;0,SUM(ET21:EW21)-EX21,"")</f>
        <v/>
      </c>
      <c r="FN21" s="11" t="str">
        <f>IF(FA21&gt;0,FA21,"")</f>
        <v/>
      </c>
      <c r="FO21" s="11" t="str">
        <f>IF(FB21&gt;0,FB21,"")</f>
        <v/>
      </c>
      <c r="FP21" s="11" t="str">
        <f>IF(SUM(EY21:FB21)-FC21&gt;0,SUM(EY21:FB21)-FC21,"")</f>
        <v/>
      </c>
      <c r="FQ21" s="11" t="str">
        <f>IF(SUM(FJ21,FP21)&gt;0,SUM(FJ21,FP21),"")</f>
        <v/>
      </c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40" t="str">
        <f>IF(FT21&gt;0,FT21,"")</f>
        <v/>
      </c>
      <c r="GM21" s="40" t="str">
        <f>IF(FU21&gt;0,FU21,"")</f>
        <v/>
      </c>
      <c r="GN21" s="40" t="str">
        <f>IF(SUM(FR21:FU21)-FV21&gt;0,SUM(FR21:FU21)-FV21,"")</f>
        <v/>
      </c>
      <c r="GO21" s="40" t="str">
        <f>IF(FY21&gt;0,FY21,"")</f>
        <v/>
      </c>
      <c r="GP21" s="40" t="str">
        <f>IF(FZ21&gt;0,FZ21,"")</f>
        <v/>
      </c>
      <c r="GQ21" s="40" t="str">
        <f>IF(SUM(FW21:FZ21)-GA21&gt;0,SUM(FW21:FZ21)-GA21,"")</f>
        <v/>
      </c>
      <c r="GR21" s="40" t="str">
        <f>IF(MAX(GN21,GQ21)&gt;0,MAX(GN21,GQ21),"")</f>
        <v/>
      </c>
      <c r="GS21" s="40" t="str">
        <f>IF(GD21&gt;0,GD21,"")</f>
        <v/>
      </c>
      <c r="GT21" s="40" t="str">
        <f>IF(GE21&gt;0,GE21,"")</f>
        <v/>
      </c>
      <c r="GU21" s="40" t="str">
        <f>IF(SUM(GB21:GE21)-GF21&gt;0,SUM(GB21:GE21)-GF21,"")</f>
        <v/>
      </c>
      <c r="GV21" s="40" t="str">
        <f>IF(GI21&gt;0,GI21,"")</f>
        <v/>
      </c>
      <c r="GW21" s="40" t="str">
        <f>IF(GJ21&gt;0,GJ21,"")</f>
        <v/>
      </c>
      <c r="GX21" s="40" t="str">
        <f>IF(SUM(GG21:GJ21)-GK21&gt;0,SUM(GG21:GJ21)-GK21,"")</f>
        <v/>
      </c>
      <c r="GY21" s="40" t="str">
        <f>IF(SUM(GR21,GX21)&gt;0,SUM(GR21,GX21),"")</f>
        <v/>
      </c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1" t="str">
        <f>IF(HB21&gt;0,HB21,"")</f>
        <v/>
      </c>
      <c r="HU21" s="11" t="str">
        <f>IF(HC21&gt;0,HC21,"")</f>
        <v/>
      </c>
      <c r="HV21" s="11" t="str">
        <f>IF(SUM(GZ21:HC21)-HD21&gt;0,SUM(GZ21:HC21)-HD21,"")</f>
        <v/>
      </c>
      <c r="HW21" s="11" t="str">
        <f>IF(HG21&gt;0,HG21,"")</f>
        <v/>
      </c>
      <c r="HX21" s="11" t="str">
        <f>IF(HH21&gt;0,HH21,"")</f>
        <v/>
      </c>
      <c r="HY21" s="11" t="str">
        <f>IF(SUM(HE21:HH21)-HI21&gt;0,SUM(HE21:HH21)-HI21,"")</f>
        <v/>
      </c>
      <c r="HZ21" s="11" t="str">
        <f>IF(MAX(HV21,HY21)&gt;0,MAX(HV21,HY21),"")</f>
        <v/>
      </c>
      <c r="IA21" s="11" t="str">
        <f>IF(HL21&gt;0,HL21,"")</f>
        <v/>
      </c>
      <c r="IB21" s="11" t="str">
        <f>IF(HM21&gt;0,HM21,"")</f>
        <v/>
      </c>
      <c r="IC21" s="11" t="str">
        <f>IF(SUM(HJ21:HM21)-HN21&gt;0,SUM(HJ21:HM21)-HN21,"")</f>
        <v/>
      </c>
      <c r="ID21" s="11" t="str">
        <f>IF(HQ21&gt;0,HQ21,"")</f>
        <v/>
      </c>
      <c r="IE21" s="11" t="str">
        <f>IF(HR21&gt;0,HR21,"")</f>
        <v/>
      </c>
      <c r="IF21" s="11" t="str">
        <f>IF(SUM(HO21:HR21)-HS21&gt;0,SUM(HO21:HR21)-HS21,"")</f>
        <v/>
      </c>
      <c r="IG21" s="11" t="str">
        <f>IF(SUM(HZ21,IF21)&gt;0,SUM(HZ21,IF21),"")</f>
        <v/>
      </c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40" t="str">
        <f>IF(IJ21&gt;0,IJ21,"")</f>
        <v/>
      </c>
      <c r="JC21" s="40" t="str">
        <f>IF(IK21&gt;0,IK21,"")</f>
        <v/>
      </c>
      <c r="JD21" s="40" t="str">
        <f>IF(SUM(IH21:IK21)-IL21&gt;0,SUM(IH21:IK21)-IL21,"")</f>
        <v/>
      </c>
      <c r="JE21" s="40" t="str">
        <f>IF(IO21&gt;0,IO21,"")</f>
        <v/>
      </c>
      <c r="JF21" s="40" t="str">
        <f>IF(IP21&gt;0,IP21,"")</f>
        <v/>
      </c>
      <c r="JG21" s="40" t="str">
        <f>IF(SUM(IM21:IP21)-IQ21&gt;0,SUM(IM21:IP21)-IQ21,"")</f>
        <v/>
      </c>
      <c r="JH21" s="40" t="str">
        <f>IF(MAX(JD21,JG21)&gt;0,MAX(JD21,JG21),"")</f>
        <v/>
      </c>
      <c r="JI21" s="40" t="str">
        <f>IF(IT21&gt;0,IT21,"")</f>
        <v/>
      </c>
      <c r="JJ21" s="40" t="str">
        <f>IF(IU21&gt;0,IU21,"")</f>
        <v/>
      </c>
      <c r="JK21" s="40" t="str">
        <f>IF(SUM(IR21:IU21)-IV21&gt;0,SUM(IR21:IU21)-IV21,"")</f>
        <v/>
      </c>
      <c r="JL21" s="40" t="str">
        <f>IF(IY21&gt;0,IY21,"")</f>
        <v/>
      </c>
      <c r="JM21" s="40" t="str">
        <f>IF(IZ21&gt;0,IZ21,"")</f>
        <v/>
      </c>
      <c r="JN21" s="40" t="str">
        <f>IF(SUM(IW21:IZ21)-JA21&gt;0,SUM(IW21:IZ21)-JA21,"")</f>
        <v/>
      </c>
      <c r="JO21" s="40" t="str">
        <f>IF(SUM(JH21,JN21)&gt;0,SUM(JH21,JN21),"")</f>
        <v/>
      </c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1" t="str">
        <f>IF(JR21&gt;0,JR21,"")</f>
        <v/>
      </c>
      <c r="KK21" s="11" t="str">
        <f>IF(JS21&gt;0,JS21,"")</f>
        <v/>
      </c>
      <c r="KL21" s="11" t="str">
        <f>IF(SUM(JP21:JS21)-JT21&gt;0,SUM(JP21:JS21)-JT21,"")</f>
        <v/>
      </c>
      <c r="KM21" s="11" t="str">
        <f>IF(JW21&gt;0,JW21,"")</f>
        <v/>
      </c>
      <c r="KN21" s="11" t="str">
        <f>IF(JX21&gt;0,JX21,"")</f>
        <v/>
      </c>
      <c r="KO21" s="11" t="str">
        <f>IF(SUM(JU21:JX21)-JY21&gt;0,SUM(JU21:JX21)-JY21,"")</f>
        <v/>
      </c>
      <c r="KP21" s="11" t="str">
        <f>IF(MAX(KL21,KO21)&gt;0,MAX(KL21,KO21),"")</f>
        <v/>
      </c>
      <c r="KQ21" s="11" t="str">
        <f>IF(KB21&gt;0,KB21,"")</f>
        <v/>
      </c>
      <c r="KR21" s="11" t="str">
        <f>IF(KC21&gt;0,KC21,"")</f>
        <v/>
      </c>
      <c r="KS21" s="11" t="str">
        <f>IF(SUM(JZ21:KC21)-KD21&gt;0,SUM(JZ21:KC21)-KD21,"")</f>
        <v/>
      </c>
      <c r="KT21" s="11" t="str">
        <f>IF(KG21&gt;0,KG21,"")</f>
        <v/>
      </c>
      <c r="KU21" s="11" t="str">
        <f>IF(KH21&gt;0,KH21,"")</f>
        <v/>
      </c>
      <c r="KV21" s="11" t="str">
        <f>IF(SUM(KE21:KH21)-KI21&gt;0,SUM(KE21:KH21)-KI21,"")</f>
        <v/>
      </c>
      <c r="KW21" s="11" t="str">
        <f>IF(SUM(KP21,KV21)&gt;0,SUM(KP21,KV21),"")</f>
        <v/>
      </c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40" t="str">
        <f>IF(KZ21&gt;0,KZ21,"")</f>
        <v/>
      </c>
      <c r="LS21" s="40" t="str">
        <f>IF(LA21&gt;0,LA21,"")</f>
        <v/>
      </c>
      <c r="LT21" s="40" t="str">
        <f>IF(SUM(KX21:LA21)-LB21&gt;0,SUM(KX21:LA21)-LB21,"")</f>
        <v/>
      </c>
      <c r="LU21" s="40" t="str">
        <f>IF(LE21&gt;0,LE21,"")</f>
        <v/>
      </c>
      <c r="LV21" s="40" t="str">
        <f>IF(LF21&gt;0,LF21,"")</f>
        <v/>
      </c>
      <c r="LW21" s="40" t="str">
        <f>IF(SUM(LC21:LF21)-LG21&gt;0,SUM(LC21:LF21)-LG21,"")</f>
        <v/>
      </c>
      <c r="LX21" s="40" t="str">
        <f>IF(MAX(LT21,LW21)&gt;0,MAX(LT21,LW21),"")</f>
        <v/>
      </c>
      <c r="LY21" s="40" t="str">
        <f>IF(LJ21&gt;0,LJ21,"")</f>
        <v/>
      </c>
      <c r="LZ21" s="40" t="str">
        <f>IF(LK21&gt;0,LK21,"")</f>
        <v/>
      </c>
      <c r="MA21" s="40" t="str">
        <f>IF(SUM(LH21:LK21)-LL21&gt;0,SUM(LH21:LK21)-LL21,"")</f>
        <v/>
      </c>
      <c r="MB21" s="40" t="str">
        <f>IF(LO21&gt;0,LO21,"")</f>
        <v/>
      </c>
      <c r="MC21" s="40" t="str">
        <f>IF(LP21&gt;0,LP21,"")</f>
        <v/>
      </c>
      <c r="MD21" s="40" t="str">
        <f>IF(SUM(LM21:LP21)-LQ21&gt;0,SUM(LM21:LP21)-LQ21,"")</f>
        <v/>
      </c>
      <c r="ME21" s="40" t="str">
        <f>IF(SUM(LX21,MD21)&gt;0,SUM(LX21,MD21),"")</f>
        <v/>
      </c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1" t="str">
        <f>IF(MH21&gt;0,MH21,"")</f>
        <v/>
      </c>
      <c r="NA21" s="11" t="str">
        <f>IF(MI21&gt;0,MI21,"")</f>
        <v/>
      </c>
      <c r="NB21" s="11" t="str">
        <f>IF(SUM(MF21:MI21)-MJ21&gt;0,SUM(MF21:MI21)-MJ21,"")</f>
        <v/>
      </c>
      <c r="NC21" s="11" t="str">
        <f>IF(MM21&gt;0,MM21,"")</f>
        <v/>
      </c>
      <c r="ND21" s="11" t="str">
        <f>IF(MN21&gt;0,MN21,"")</f>
        <v/>
      </c>
      <c r="NE21" s="11" t="str">
        <f>IF(SUM(MK21:MN21)-MO21&gt;0,SUM(MK21:MN21)-MO21,"")</f>
        <v/>
      </c>
      <c r="NF21" s="11" t="str">
        <f>IF(MAX(NB21,NE21)&gt;0,MAX(NB21,NE21),"")</f>
        <v/>
      </c>
      <c r="NG21" s="11" t="str">
        <f>IF(MR21&gt;0,MR21,"")</f>
        <v/>
      </c>
      <c r="NH21" s="11" t="str">
        <f>IF(MS21&gt;0,MS21,"")</f>
        <v/>
      </c>
      <c r="NI21" s="11" t="str">
        <f>IF(SUM(MP21:MS21)-MT21&gt;0,SUM(MP21:MS21)-MT21,"")</f>
        <v/>
      </c>
      <c r="NJ21" s="11" t="str">
        <f>IF(MW21&gt;0,MW21,"")</f>
        <v/>
      </c>
      <c r="NK21" s="11" t="str">
        <f>IF(MX21&gt;0,MX21,"")</f>
        <v/>
      </c>
      <c r="NL21" s="11" t="str">
        <f>IF(SUM(MU21:MX21)-MY21&gt;0,SUM(MU21:MX21)-MY21,"")</f>
        <v/>
      </c>
      <c r="NM21" s="11" t="str">
        <f>IF(SUM(NF21,NL21)&gt;0,SUM(NF21,NL21),"")</f>
        <v/>
      </c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40" t="str">
        <f>IF(NP21&gt;0,NP21,"")</f>
        <v/>
      </c>
      <c r="OI21" s="40" t="str">
        <f>IF(NQ21&gt;0,NQ21,"")</f>
        <v/>
      </c>
      <c r="OJ21" s="40" t="str">
        <f>IF(SUM(NN21:NQ21)-NR21&gt;0,SUM(NN21:NQ21)-NR21,"")</f>
        <v/>
      </c>
      <c r="OK21" s="40" t="str">
        <f>IF(NU21&gt;0,NU21,"")</f>
        <v/>
      </c>
      <c r="OL21" s="40" t="str">
        <f>IF(NV21&gt;0,NV21,"")</f>
        <v/>
      </c>
      <c r="OM21" s="40" t="str">
        <f>IF(SUM(NS21:NV21)-NW21&gt;0,SUM(NS21:NV21)-NW21,"")</f>
        <v/>
      </c>
      <c r="ON21" s="40" t="str">
        <f>IF(MAX(OJ21,OM21)&gt;0,MAX(OJ21,OM21),"")</f>
        <v/>
      </c>
      <c r="OO21" s="40" t="str">
        <f>IF(NZ21&gt;0,NZ21,"")</f>
        <v/>
      </c>
      <c r="OP21" s="40" t="str">
        <f>IF(OA21&gt;0,OA21,"")</f>
        <v/>
      </c>
      <c r="OQ21" s="40" t="str">
        <f>IF(SUM(NX21:OA21)-OB21&gt;0,SUM(NX21:OA21)-OB21,"")</f>
        <v/>
      </c>
      <c r="OR21" s="40" t="str">
        <f>IF(OE21&gt;0,OE21,"")</f>
        <v/>
      </c>
      <c r="OS21" s="40" t="str">
        <f>IF(OF21&gt;0,OF21,"")</f>
        <v/>
      </c>
      <c r="OT21" s="40" t="str">
        <f>IF(SUM(OC21:OF21)-OG21&gt;0,SUM(OC21:OF21)-OG21,"")</f>
        <v/>
      </c>
      <c r="OU21" s="40" t="str">
        <f>IF(SUM(ON21,OT21)&gt;0,SUM(ON21,OT21),"")</f>
        <v/>
      </c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1" t="str">
        <f>IF(OX21&gt;0,OX21,"")</f>
        <v/>
      </c>
      <c r="PQ21" s="11" t="str">
        <f>IF(OY21&gt;0,OY21,"")</f>
        <v/>
      </c>
      <c r="PR21" s="11" t="str">
        <f>IF(SUM(OV21:OY21)-OZ21&gt;0,SUM(OV21:OY21)-OZ21,"")</f>
        <v/>
      </c>
      <c r="PS21" s="11" t="str">
        <f>IF(PC21&gt;0,PC21,"")</f>
        <v/>
      </c>
      <c r="PT21" s="11" t="str">
        <f>IF(PD21&gt;0,PD21,"")</f>
        <v/>
      </c>
      <c r="PU21" s="11" t="str">
        <f>IF(SUM(PA21:PD21)-PE21&gt;0,SUM(PA21:PD21)-PE21,"")</f>
        <v/>
      </c>
      <c r="PV21" s="11" t="str">
        <f>IF(MAX(PR21,PU21)&gt;0,MAX(PR21,PU21),"")</f>
        <v/>
      </c>
      <c r="PW21" s="11" t="str">
        <f>IF(PH21&gt;0,PH21,"")</f>
        <v/>
      </c>
      <c r="PX21" s="11" t="str">
        <f>IF(PI21&gt;0,PI21,"")</f>
        <v/>
      </c>
      <c r="PY21" s="11" t="str">
        <f>IF(SUM(PF21:PI21)-PJ21&gt;0,SUM(PF21:PI21)-PJ21,"")</f>
        <v/>
      </c>
      <c r="PZ21" s="11" t="str">
        <f>IF(PM21&gt;0,PM21,"")</f>
        <v/>
      </c>
      <c r="QA21" s="11" t="str">
        <f>IF(PN21&gt;0,PN21,"")</f>
        <v/>
      </c>
      <c r="QB21" s="11" t="str">
        <f>IF(SUM(PK21:PN21)-PO21&gt;0,SUM(PK21:PN21)-PO21,"")</f>
        <v/>
      </c>
      <c r="QC21" s="11" t="str">
        <f>IF(SUM(PV21,QB21)&gt;0,SUM(PV21,QB21),"")</f>
        <v/>
      </c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40" t="str">
        <f>IF(QF21&gt;0,QF21,"")</f>
        <v/>
      </c>
      <c r="QY21" s="40" t="str">
        <f>IF(QG21&gt;0,QG21,"")</f>
        <v/>
      </c>
      <c r="QZ21" s="40" t="str">
        <f>IF(SUM(QD21:QG21)-QH21&gt;0,SUM(QD21:QG21)-QH21,"")</f>
        <v/>
      </c>
      <c r="RA21" s="40" t="str">
        <f>IF(QK21&gt;0,QK21,"")</f>
        <v/>
      </c>
      <c r="RB21" s="40" t="str">
        <f>IF(QL21&gt;0,QL21,"")</f>
        <v/>
      </c>
      <c r="RC21" s="40" t="str">
        <f>IF(SUM(QI21:QL21)-QM21&gt;0,SUM(QI21:QL21)-QM21,"")</f>
        <v/>
      </c>
      <c r="RD21" s="40" t="str">
        <f>IF(MAX(QZ21,RC21)&gt;0,MAX(QZ21,RC21),"")</f>
        <v/>
      </c>
      <c r="RE21" s="40" t="str">
        <f>IF(QP21&gt;0,QP21,"")</f>
        <v/>
      </c>
      <c r="RF21" s="40" t="str">
        <f>IF(QQ21&gt;0,QQ21,"")</f>
        <v/>
      </c>
      <c r="RG21" s="40" t="str">
        <f>IF(SUM(QN21:QQ21)-QR21&gt;0,SUM(QN21:QQ21)-QR21,"")</f>
        <v/>
      </c>
      <c r="RH21" s="40" t="str">
        <f>IF(QU21&gt;0,QU21,"")</f>
        <v/>
      </c>
      <c r="RI21" s="40" t="str">
        <f>IF(QV21&gt;0,QV21,"")</f>
        <v/>
      </c>
      <c r="RJ21" s="40" t="str">
        <f>IF(SUM(QS21:QV21)-QW21&gt;0,SUM(QS21:QV21)-QW21,"")</f>
        <v/>
      </c>
      <c r="RK21" s="40" t="str">
        <f>IF(SUM(RD21,RJ21)&gt;0,SUM(RD21,RJ21),"")</f>
        <v/>
      </c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1" t="str">
        <f>IF(RN21&gt;0,RN21,"")</f>
        <v/>
      </c>
      <c r="SG21" s="11" t="str">
        <f>IF(RO21&gt;0,RO21,"")</f>
        <v/>
      </c>
      <c r="SH21" s="11" t="str">
        <f>IF(SUM(RL21:RO21)-RP21&gt;0,SUM(RL21:RO21)-RP21,"")</f>
        <v/>
      </c>
      <c r="SI21" s="11" t="str">
        <f>IF(RS21&gt;0,RS21,"")</f>
        <v/>
      </c>
      <c r="SJ21" s="11" t="str">
        <f>IF(RT21&gt;0,RT21,"")</f>
        <v/>
      </c>
      <c r="SK21" s="11" t="str">
        <f>IF(SUM(RQ21:RT21)-RU21&gt;0,SUM(RQ21:RT21)-RU21,"")</f>
        <v/>
      </c>
      <c r="SL21" s="11" t="str">
        <f>IF(MAX(SH21,SK21)&gt;0,MAX(SH21,SK21),"")</f>
        <v/>
      </c>
      <c r="SM21" s="11" t="str">
        <f>IF(RX21&gt;0,RX21,"")</f>
        <v/>
      </c>
      <c r="SN21" s="11" t="str">
        <f>IF(RY21&gt;0,RY21,"")</f>
        <v/>
      </c>
      <c r="SO21" s="11" t="str">
        <f>IF(SUM(RV21:RY21)-RZ21&gt;0,SUM(RV21:RY21)-RZ21,"")</f>
        <v/>
      </c>
      <c r="SP21" s="11" t="str">
        <f>IF(SC21&gt;0,SC21,"")</f>
        <v/>
      </c>
      <c r="SQ21" s="11" t="str">
        <f>IF(SD21&gt;0,SD21,"")</f>
        <v/>
      </c>
      <c r="SR21" s="11" t="str">
        <f>IF(SUM(SA21:SD21)-SE21&gt;0,SUM(SA21:SD21)-SE21,"")</f>
        <v/>
      </c>
      <c r="SS21" s="11" t="str">
        <f>IF(SUM(SL21,SR21)&gt;0,SUM(SL21,SR21),"")</f>
        <v/>
      </c>
      <c r="ST21" s="22">
        <f>IF($CN21="P",BY21,(BY21+AX21)/2)</f>
        <v>6.2</v>
      </c>
      <c r="SU21" s="22">
        <f>IF($CN21="P",BZ21,(BZ21+AY21)/2)</f>
        <v>3.7</v>
      </c>
      <c r="SV21" s="22">
        <f>IF($CN21="P",CA21,(CA21+AZ21)/2)</f>
        <v>4.25</v>
      </c>
      <c r="SW21" s="22">
        <f>IF($CN21="P",CB21,(CB21+BA21)/2)</f>
        <v>5.83</v>
      </c>
      <c r="SX21" s="22">
        <f>IF($CN21="P",CC21,(CC21+BB21)/2)</f>
        <v>0</v>
      </c>
      <c r="SY21" s="22">
        <f>IF($CN21="P",CD21,(CD21+BC21)/2)</f>
        <v>7.45</v>
      </c>
      <c r="SZ21" s="22">
        <f>IF($CN21="P",CE21,(CE21+BD21)/2)</f>
        <v>4.75</v>
      </c>
      <c r="TA21" s="22">
        <f>IF($CN21="P",CF21,(CF21+BE21)/2)</f>
        <v>5.6</v>
      </c>
      <c r="TB21" s="22">
        <f>IF($CN21="P",CG21,(CG21+BF21)/2)</f>
        <v>7.2850000000000001</v>
      </c>
      <c r="TC21" s="22">
        <f>IF($CN21="P",CH21,(CH21+BG21)/2)</f>
        <v>0</v>
      </c>
      <c r="TD21" s="22">
        <f>IF($CN21="P",CI21,(CI21+BH21)/2)</f>
        <v>7.5</v>
      </c>
      <c r="TE21" s="22">
        <f>IF($CN21="P",CJ21,(CJ21+BI21)/2)</f>
        <v>4.8</v>
      </c>
      <c r="TF21" s="22">
        <f>IF($CN21="P",CK21,(CK21+BJ21)/2)</f>
        <v>5.6</v>
      </c>
      <c r="TG21" s="22">
        <f>IF($CN21="P",CL21,(CL21+BK21)/2)</f>
        <v>7.2750000000000004</v>
      </c>
      <c r="TH21" s="22">
        <f>IF($CN21="P",CM21,(CM21+BL21)/2)</f>
        <v>0.15</v>
      </c>
      <c r="TI21" s="27" t="s">
        <v>46</v>
      </c>
      <c r="TJ21" s="40">
        <f>IF(SV21&gt;0,SV21,"")</f>
        <v>4.25</v>
      </c>
      <c r="TK21" s="40">
        <f>IF(SW21&gt;0,SW21,"")</f>
        <v>5.83</v>
      </c>
      <c r="TL21" s="40">
        <f>IF(SUM(ST21:SW21)-SX21&gt;0,SUM(ST21:SW21)-SX21,"")</f>
        <v>19.98</v>
      </c>
      <c r="TM21" s="40">
        <f>IF(TA21&gt;0,TA21,"")</f>
        <v>5.6</v>
      </c>
      <c r="TN21" s="40">
        <f>IF(TB21&gt;0,TB21,"")</f>
        <v>7.2850000000000001</v>
      </c>
      <c r="TO21" s="40">
        <f>IF(SUM(SY21:TB21)-TC21&gt;0,SUM(SY21:TB21)-TC21,"")</f>
        <v>25.084999999999997</v>
      </c>
      <c r="TP21" s="40">
        <f>IF(MAX(TL21,TO21)&gt;0,MAX(TL21,TO21),"")</f>
        <v>25.084999999999997</v>
      </c>
      <c r="TQ21" s="40">
        <f>IF(TF21&gt;0,TF21,"")</f>
        <v>5.6</v>
      </c>
      <c r="TR21" s="40">
        <f>IF(TG21&gt;0,TG21,"")</f>
        <v>7.2750000000000004</v>
      </c>
      <c r="TS21" s="40">
        <f>IF(SUM(TD21:TG21)-TH21&gt;0,SUM(TD21:TG21)-TH21,"")</f>
        <v>25.024999999999999</v>
      </c>
      <c r="TT21" s="40">
        <f>IF(SUM(TP21,TS21)&gt;0,SUM(TP21,TS21),"")</f>
        <v>50.11</v>
      </c>
    </row>
    <row r="22" spans="1:540" x14ac:dyDescent="0.2">
      <c r="A22" s="4" t="str" cm="1">
        <f t="array" ref="A22">IF(AND(H22&lt;&gt;"",H22&lt;&gt;"No DD"),SUMPRODUCT((H$4:H$33&lt;&gt;"")*(H$4:H$33&lt;&gt;"No DD")*(E$4:E$33&gt;E22))+1,IF(H22="No DD",SUMPRODUCT((H$4:H$33="No DD")*(E$4:E$33&gt;E22))+1+SUMPRODUCT((H$4:H$33&lt;&gt;"")*(H$4:H$33&lt;&gt;"No DD")),""))</f>
        <v/>
      </c>
      <c r="B22" s="5" t="s">
        <v>179</v>
      </c>
      <c r="C22" s="4" t="s">
        <v>3</v>
      </c>
      <c r="D22" s="4">
        <v>2006</v>
      </c>
      <c r="E22" s="9">
        <f>SUM(J22:T22)+SUM(J22:R22)*0.0000001+SUM(J22)*0.0000000000001</f>
        <v>146.88001468800479</v>
      </c>
      <c r="F22" s="3" t="str">
        <f>IF(OR(AND(AM22&gt;=AW$35,AM22&lt;&gt;"",AO22&gt;=AW$39,AO22&lt;&gt;"",AL22=""),AND(AP22&gt;=AW$35,AP22&lt;&gt;"",AR22&gt;=AW$39,AR22&lt;&gt;"",AL22=""),AND(AT22&gt;=AW$35,AT22&lt;&gt;"",AV22&gt;=AW$39,AV22&lt;&gt;"",AL22=""),AND(BN22&gt;=BX$35,BN22&lt;&gt;"",BP22&gt;=BX$39,BP22&lt;&gt;"",BM22=""),AND(BQ22&gt;=BX$35,BQ22&lt;&gt;"",BS22&gt;=BX$39,BS22&lt;&gt;"",BM22=""),AND(BU22&gt;=BX$35,BU22&lt;&gt;"",BW22&gt;=BX$39,BW22&lt;&gt;"",BM22=""),AND(CO22&gt;=CY$35,CO22&lt;&gt;"",CQ22&gt;=CY$39,CQ22&lt;&gt;"",CN22=""),AND(CR22&gt;=CY$35,CR22&lt;&gt;"",CT22&gt;=CY$39,CT22&lt;&gt;"",CN22=""),AND(CV22&gt;=CY$35,CV22&lt;&gt;"",CX22&gt;=CY$39,CX22&lt;&gt;"",CN22=""),AND(DV22&gt;=EI$35,DV22&lt;&gt;"",DX22&gt;=EI$39,DX22&lt;&gt;""),AND(DY22&gt;=EI$35,DY22&lt;&gt;"",EA22&gt;=EI$39,EA22&lt;&gt;""),AND(EC22&gt;=EI$35,EC22&lt;&gt;"",EE22&gt;=EI$39,EE22&lt;&gt;""),AND(EF22&gt;=EI$35,EF22&lt;&gt;"",EH22&gt;=EI$39,EH22&lt;&gt;""),AND(FD22&gt;=FQ$35,FD22&lt;&gt;"",FF22&gt;=FQ$39,FF22&lt;&gt;""),AND(FG22&gt;=FQ$35,FG22&lt;&gt;"",FI22&gt;=FQ$39,FI22&lt;&gt;""),AND(FK22&gt;=FQ$35,FK22&lt;&gt;"",FM22&gt;=FQ$39,FM22&lt;&gt;""),AND(FN22&gt;=FQ$35,FN22&lt;&gt;"",FP22&gt;=FQ$39,FP22&lt;&gt;""),AND(GL22&gt;=GY$35,GL22&lt;&gt;"",GN22&gt;=GY$39,GN22&lt;&gt;""),AND(GO22&gt;=GY$35,GO22&lt;&gt;"",GQ22&gt;=GY$39,GQ22&lt;&gt;""),AND(GS22&gt;=GY$35,GS22&lt;&gt;"",GU22&gt;=GY$39,GU22&lt;&gt;""),AND(GV22&gt;=GY$35,GV22&lt;&gt;"",GX22&gt;=GY$39,GX22&lt;&gt;""),AND(HT22&gt;=IG$35,HT22&lt;&gt;"",HV22&gt;=IG$39,HV22&lt;&gt;""),AND(HW22&gt;=IG$35,HW22&lt;&gt;"",HY22&gt;=IG$39,HY22&lt;&gt;""),AND(IA22&gt;=IG$35,IA22&lt;&gt;"",IC22&gt;=IG$39,IC22&lt;&gt;""),AND(ID22&gt;=IG$35,ID22&lt;&gt;"",IF22&gt;=IG$39,IF22&lt;&gt;""),AND(JB22&gt;=JO$35,JB22&lt;&gt;"",JD22&gt;=JO$39,JD22&lt;&gt;""),AND(JE22&gt;=JO$35,JE22&lt;&gt;"",JG22&gt;=JO$39,JG22&lt;&gt;""),AND(JI22&gt;=JO$35,JI22&lt;&gt;"",JK22&gt;=JO$39,JK22&lt;&gt;""),AND(JL22&gt;=JO$35,JL22&lt;&gt;"",JN22&gt;=JO$39,JN22&lt;&gt;""),AND(KJ22&gt;=KW$35,KJ22&lt;&gt;"",KL22&gt;=KW$39,KL22&lt;&gt;""),AND(KM22&gt;=KW$35,KM22&lt;&gt;"",KO22&gt;=KW$39,KO22&lt;&gt;""),AND(KQ22&gt;=KW$35,KQ22&lt;&gt;"",KS22&gt;=KW$39,KS22&lt;&gt;""),AND(KT22&gt;=KW$35,KT22&lt;&gt;"",KV22&gt;=KW$39,KV22&lt;&gt;""),AND(LR22&gt;=ME$35,LR22&lt;&gt;"",LT22&gt;=ME$39,LT22&lt;&gt;""),AND(LU22&gt;=ME$35,LU22&lt;&gt;"",LW22&gt;=ME$39,LW22&lt;&gt;""),AND(LY22&gt;=ME$35,LY22&lt;&gt;"",MA22&gt;=ME$39,MA22&lt;&gt;""),AND(MB22&gt;=ME$35,MB22&lt;&gt;"",MD22&gt;=ME$39,MD22&lt;&gt;""),AND(MZ22&gt;=NM$35,MZ22&lt;&gt;"",NB22&gt;=NM$39,NB22&lt;&gt;""),AND(NC22&gt;=NM$35,NC22&lt;&gt;"",NE22&gt;=NM$39,NE22&lt;&gt;""),AND(NG22&gt;=NM$35,NG22&lt;&gt;"",NI22&gt;=NM$39,NI22&lt;&gt;""),AND(NJ22&gt;=NM$35,NJ22&lt;&gt;"",NL22&gt;=NM$39,NL22&lt;&gt;""),AND(OH22&gt;=OU$35,OH22&lt;&gt;"",OJ22&gt;=OU$39,OJ22&lt;&gt;""),AND(OK22&gt;=OU$35,OK22&lt;&gt;"",OM22&gt;=OU$39,OM22&lt;&gt;""),AND(OO22&gt;=OU$35,OO22&lt;&gt;"",OQ22&gt;=OU$39,OQ22&lt;&gt;""),AND(OR22&gt;=OU$35,OR22&lt;&gt;"",OT22&gt;=OU$39,OT22&lt;&gt;""),AND(PP22&gt;=QC$35,PP22&lt;&gt;"",PR22&gt;=QC$39,PR22&lt;&gt;""),AND(PS22&gt;=QC$35,PS22&lt;&gt;"",PU22&gt;=QC$39,PU22&lt;&gt;""),AND(PW22&gt;=QC$35,PW22&lt;&gt;"",PY22&gt;=QC$39,PY22&lt;&gt;""),AND(PZ22&gt;=QC$35,PZ22&lt;&gt;"",QB22&gt;=QC$39,QB22&lt;&gt;""),AND(QX22&gt;=RK$35,QX22&lt;&gt;"",QZ22&gt;=RK$39,QZ22&lt;&gt;""),AND(RA22&gt;=RK$35,RA22&lt;&gt;"",RC22&gt;=RK$39,RC22&lt;&gt;""),AND(RE22&gt;=RK$35,RE22&lt;&gt;"",RG22&gt;=RK$39,RG22&lt;&gt;""),AND(RH22&gt;=RK$35,RH22&lt;&gt;"",RJ22&gt;=RK$39,RJ22&lt;&gt;""),AND(SF22&gt;=SS$35,SF22&lt;&gt;"",SH22&gt;=SS$39,SH22&lt;&gt;""),AND(SI22&gt;=SS$35,SI22&lt;&gt;"",SK22&gt;=SS$39,SK22&lt;&gt;""),AND(SM22&gt;=SS$35,SM22&lt;&gt;"",SO22&gt;=SS$39,SO22&lt;&gt;""),AND(SP22&gt;=SS$35,SP22&lt;&gt;"",SR22&gt;=SS$39,SR22&lt;&gt;"")),"P","")</f>
        <v/>
      </c>
      <c r="G22" s="3" t="str">
        <f>IF(OR(AND(AO22&gt;=AW$39,AO22&lt;&gt;"",AL22=""),AND(AR22&gt;=AW$39,AR22&lt;&gt;"",AL22=""),AND(AV22&gt;=AW$39,AV22&lt;&gt;"",AL22=""),AND(BP22&gt;=BX$39,BP22&lt;&gt;"",BM22=""),AND(BS22&gt;=BX$39,BS22&lt;&gt;"",BM22=""),AND(BW22&gt;=BX$39,BW22&lt;&gt;"",BM22=""),AND(CQ22&gt;=CY$39,CQ22&lt;&gt;"",CN22=""),AND(CT22&gt;=CY$39,CT22&lt;&gt;"",CN22=""),AND(CX22&gt;=CY$39,CX22&lt;&gt;"",CN22=""),AND(DX22&gt;=EI$39,DX22&lt;&gt;""),AND(EA22&gt;=EI$39,EA22&lt;&gt;""),AND(EE22&gt;=EI$39,EE22&lt;&gt;""),AND(EH22&gt;=EI$39,EH22&lt;&gt;""),AND(FF22&gt;=FQ$39,FF22&lt;&gt;""),AND(FI22&gt;=FQ$39,FI22&lt;&gt;""),AND(FM22&gt;=FQ$39,FM22&lt;&gt;""),AND(FP22&gt;=FQ$39,FP22&lt;&gt;""),AND(GN22&gt;=GY$39,GN22&lt;&gt;""),AND(GQ22&gt;=GY$39,GQ22&lt;&gt;""),AND(GU22&gt;=GY$39,GU22&lt;&gt;""),AND(GX22&gt;=GY$39,GX22&lt;&gt;""),AND(HV22&gt;=IG$39,HV22&lt;&gt;""),AND(HY22&gt;=IG$39,HY22&lt;&gt;""),AND(IC22&gt;=IG$39,IC22&lt;&gt;""),AND(IF22&gt;=IG$39,IF22&lt;&gt;""),AND(JD22&gt;=JO$39,JD22&lt;&gt;""),AND(JG22&gt;=JO$39,JG22&lt;&gt;""),AND(JK22&gt;=JO$39,JK22&lt;&gt;""),AND(JN22&gt;=JO$39,JN22&lt;&gt;""),AND(KL22&gt;=KW$39,KL22&lt;&gt;""),AND(KO22&gt;=KW$39,KO22&lt;&gt;""),AND(KS22&gt;=KW$39,KS22&lt;&gt;""),AND(KV22&gt;=KW$39,KV22&lt;&gt;""),AND(LT22&gt;=ME$39,LT22&lt;&gt;""),AND(LW22&gt;=ME$39,LW22&lt;&gt;""),AND(MA22&gt;=ME$39,MA22&lt;&gt;""),AND(MD22&gt;=ME$39,MD22&lt;&gt;""),AND(NB22&gt;=NM$39,NB22&lt;&gt;""),AND(NE22&gt;=NM$39,NE22&lt;&gt;""),AND(NI22&gt;=NM$39,NI22&lt;&gt;""),AND(NL22&gt;=NM$39,NL22&lt;&gt;""),AND(OJ22&gt;=OU$39,OJ22&lt;&gt;""),AND(OM22&gt;=OU$39,OM22&lt;&gt;""),AND(OQ22&gt;=OU$39,OQ22&lt;&gt;""),AND(OT22&gt;=OU$39,OT22&lt;&gt;""),AND(PR22&gt;=QC$39,PR22&lt;&gt;""),AND(PU22&gt;=QC$39,PU22&lt;&gt;""),AND(PY22&gt;=QC$39,PY22&lt;&gt;""),AND(QB22&gt;=QC$39,QB22&lt;&gt;""),AND(QZ22&gt;=RK$39,QZ22&lt;&gt;""),AND(RC22&gt;=RK$39,RC22&lt;&gt;""),AND(RG22&gt;=RK$39,RG22&lt;&gt;""),AND(RJ22&gt;=RK$39,RJ22&lt;&gt;""),AND(SH22&gt;=SS$39,SH22&lt;&gt;""),AND(SK22&gt;=SS$39,SK22&lt;&gt;""),AND(SO22&gt;=SS$39,SO22&lt;&gt;""),AND(SR22&gt;=SS$39,SR22&lt;&gt;"")),"P","")</f>
        <v/>
      </c>
      <c r="H22" s="36" t="str">
        <f>IF(AND(G22="P",F22=""),"No DD",IF(OR(AND(AM22&gt;=AW$38,AM22&lt;&gt;"",AO22&gt;=AW$42,AO22&lt;&gt;"",AL22=""),AND(AP22&gt;=AW$38,AP22&lt;&gt;"",AR22&gt;=AW$42,AR22&lt;&gt;"",AL22=""),AND(AT22&gt;=AW$38,AT22&lt;&gt;"",AV22&gt;=AW$42,AV22&lt;&gt;"",AL22=""),AND(BN22&gt;=BX$38,BN22&lt;&gt;"",BP22&gt;=BX$42,BP22&lt;&gt;"",BM22=""),AND(BQ22&gt;=BX$38,BQ22&lt;&gt;"",BS22&gt;=BX$42,BS22&lt;&gt;"",BM22=""),AND(BU22&gt;=BX$38,BU22&lt;&gt;"",BW22&gt;=BX$42,BW22&lt;&gt;"",BM22=""),AND(CO22&gt;=CY$38,CO22&lt;&gt;"",CQ22&gt;=CY$42,CQ22&lt;&gt;"",CN22=""),AND(CR22&gt;=CY$38,CR22&lt;&gt;"",CT22&gt;=CY$42,CT22&lt;&gt;"",CN22=""),AND(CV22&gt;=CY$38,CV22&lt;&gt;"",CX22&gt;=CY$42,CX22&lt;&gt;"",CN22=""),AND(DV22&gt;=EI$38,DV22&lt;&gt;"",DX22&gt;=EI$42,DX22&lt;&gt;""),AND(DY22&gt;=EI$38,DY22&lt;&gt;"",EA22&gt;=EI$42,EA22&lt;&gt;""),AND(EC22&gt;=EI$38,EC22&lt;&gt;"",EE22&gt;=EI$42,EE22&lt;&gt;""),AND(EF22&gt;=EI$38,EF22&lt;&gt;"",EH22&gt;=EI$42,EH22&lt;&gt;""),AND(FD22&gt;=FQ$38,FD22&lt;&gt;"",FF22&gt;=FQ$42,FF22&lt;&gt;""),AND(FG22&gt;=FQ$38,FG22&lt;&gt;"",FI22&gt;=FQ$42,FI22&lt;&gt;""),AND(FK22&gt;=FQ$38,FK22&lt;&gt;"",FM22&gt;=FQ$42,FM22&lt;&gt;""),AND(FN22&gt;=FQ$38,FN22&lt;&gt;"",FP22&gt;=FQ$42,FP22&lt;&gt;""),AND(GL22&gt;=GY$38,GL22&lt;&gt;"",GN22&gt;=GY$42,GN22&lt;&gt;""),AND(GO22&gt;=GY$38,GO22&lt;&gt;"",GQ22&gt;=GY$42,GQ22&lt;&gt;""),AND(GS22&gt;=GY$38,GS22&lt;&gt;"",GU22&gt;=GY$42,GU22&lt;&gt;""),AND(GV22&gt;=GY$38,GV22&lt;&gt;"",GX22&gt;=GY$42,GX22&lt;&gt;""),AND(HT22&gt;=IG$38,HT22&lt;&gt;"",HV22&gt;=IG$42,HV22&lt;&gt;""),AND(HW22&gt;=IG$38,HW22&lt;&gt;"",HY22&gt;=IG$42,HY22&lt;&gt;""),AND(IA22&gt;=IG$38,IA22&lt;&gt;"",IC22&gt;=IG$42,IC22&lt;&gt;""),AND(ID22&gt;=IG$38,ID22&lt;&gt;"",IF22&gt;=IG$42,IF22&lt;&gt;""),AND(JB22&gt;=JO$38,JB22&lt;&gt;"",JD22&gt;=JO$42,JD22&lt;&gt;""),AND(JE22&gt;=JO$38,JE22&lt;&gt;"",JG22&gt;=JO$42,JG22&lt;&gt;""),AND(JI22&gt;=JO$38,JI22&lt;&gt;"",JK22&gt;=JO$42,JK22&lt;&gt;""),AND(JL22&gt;=JO$38,JL22&lt;&gt;"",JN22&gt;=JO$42,JN22&lt;&gt;""),AND(KJ22&gt;=KW$38,KJ22&lt;&gt;"",KL22&gt;=KW$42,KL22&lt;&gt;""),AND(KM22&gt;=KW$38,KM22&lt;&gt;"",KO22&gt;=KW$42,KO22&lt;&gt;""),AND(KQ22&gt;=KW$38,KQ22&lt;&gt;"",KS22&gt;=KW$42,KS22&lt;&gt;""),AND(KT22&gt;=KW$38,KT22&lt;&gt;"",KV22&gt;=KW$42,KV22&lt;&gt;""),AND(LR22&gt;=ME$38,LR22&lt;&gt;"",LT22&gt;=ME$42,LT22&lt;&gt;""),AND(LU22&gt;=ME$38,LU22&lt;&gt;"",LW22&gt;=ME$42,LW22&lt;&gt;""),AND(LY22&gt;=ME$38,LY22&lt;&gt;"",MA22&gt;=ME$42,MA22&lt;&gt;""),AND(MB22&gt;=ME$38,MB22&lt;&gt;"",MD22&gt;=ME$42,MD22&lt;&gt;""),AND(MZ22&gt;=NM$38,MZ22&lt;&gt;"",NB22&gt;=NM$42,NB22&lt;&gt;""),AND(NC22&gt;=NM$38,NC22&lt;&gt;"",NE22&gt;=NM$42,NE22&lt;&gt;""),AND(NG22&gt;=NM$38,NG22&lt;&gt;"",NI22&gt;=NM$42,NI22&lt;&gt;""),AND(NJ22&gt;=NM$38,NJ22&lt;&gt;"",NL22&gt;=NM$42,NL22&lt;&gt;""),AND(OH22&gt;=OU$38,OH22&lt;&gt;"",OJ22&gt;=OU$42,OJ22&lt;&gt;""),AND(OK22&gt;=OU$38,OK22&lt;&gt;"",OM22&gt;=OU$42,OM22&lt;&gt;""),AND(OO22&gt;=OU$38,OO22&lt;&gt;"",OQ22&gt;=OU$42,OQ22&lt;&gt;""),AND(OR22&gt;=OU$38,OR22&lt;&gt;"",OT22&gt;=OU$42,OT22&lt;&gt;""),AND(PP22&gt;=QC$38,PP22&lt;&gt;"",PR22&gt;=QC$42,PR22&lt;&gt;""),AND(PS22&gt;=QC$38,PS22&lt;&gt;"",PU22&gt;=QC$42,PU22&lt;&gt;""),AND(PW22&gt;=QC$38,PW22&lt;&gt;"",PY22&gt;=QC$42,PY22&lt;&gt;""),AND(PZ22&gt;=QC$38,PZ22&lt;&gt;"",QB22&gt;=QC$42,QB22&lt;&gt;""),AND(QX22&gt;=RK$38,QX22&lt;&gt;"",QZ22&gt;=RK$42,QZ22&lt;&gt;""),AND(RA22&gt;=RK$38,RA22&lt;&gt;"",RC22&gt;=RK$42,RC22&lt;&gt;""),AND(RE22&gt;=RK$38,RE22&lt;&gt;"",RG22&gt;=RK$42,RG22&lt;&gt;""),AND(RH22&gt;=RK$38,RH22&lt;&gt;"",RJ22&gt;=RK$42,RJ22&lt;&gt;""),AND(SF22&gt;=SS$38,SF22&lt;&gt;"",SH22&gt;=SS$42,SH22&lt;&gt;""),AND(SI22&gt;=SS$38,SI22&lt;&gt;"",SK22&gt;=SS$42,SK22&lt;&gt;""),AND(SM22&gt;=SS$38,SM22&lt;&gt;"",SO22&gt;=SS$42,SO22&lt;&gt;""),AND(SP22&gt;=SS$38,SP22&lt;&gt;"",SR22&gt;=SS$42,SR22&lt;&gt;"")),"Merit",IF(OR(AND(AM22&gt;=AW$37,AM22&lt;&gt;"",AO22&gt;=AW$41,AO22&lt;&gt;"",AL22=""),AND(AP22&gt;=AW$37,AP22&lt;&gt;"",AR22&gt;=AW$41,AR22&lt;&gt;"",AL22=""),AND(AT22&gt;=AW$37,AT22&lt;&gt;"",AV22&gt;=AW$41,AV22&lt;&gt;"",AL22=""),AND(BN22&gt;=BX$37,BN22&lt;&gt;"",BP22&gt;=BX$41,BP22&lt;&gt;"",BM22=""),AND(BQ22&gt;=BX$37,BQ22&lt;&gt;"",BS22&gt;=BX$41,BS22&lt;&gt;"",BM22=""),AND(BU22&gt;=BX$37,BU22&lt;&gt;"",BW22&gt;=BX$41,BW22&lt;&gt;"",BM22=""),AND(CO22&gt;=CY$37,CO22&lt;&gt;"",CQ22&gt;=CY$41,CQ22&lt;&gt;"",CN22=""),AND(CR22&gt;=CY$37,CR22&lt;&gt;"",CT22&gt;=CY$41,CT22&lt;&gt;"",CN22=""),AND(CV22&gt;=CY$37,CV22&lt;&gt;"",CX22&gt;=CY$41,CX22&lt;&gt;"",CN22=""),AND(DV22&gt;=EI$37,DV22&lt;&gt;"",DX22&gt;=EI$41,DX22&lt;&gt;""),AND(DY22&gt;=EI$37,DY22&lt;&gt;"",EA22&gt;=EI$41,EA22&lt;&gt;""),AND(EC22&gt;=EI$37,EC22&lt;&gt;"",EE22&gt;=EI$41,EE22&lt;&gt;""),AND(EF22&gt;=EI$37,EF22&lt;&gt;"",EH22&gt;=EI$41,EH22&lt;&gt;""),AND(FD22&gt;=FQ$37,FD22&lt;&gt;"",FF22&gt;=FQ$41,FF22&lt;&gt;""),AND(FG22&gt;=FQ$37,FG22&lt;&gt;"",FI22&gt;=FQ$41,FI22&lt;&gt;""),AND(FK22&gt;=FQ$37,FK22&lt;&gt;"",FM22&gt;=FQ$41,FM22&lt;&gt;""),AND(FN22&gt;=FQ$37,FN22&lt;&gt;"",FP22&gt;=FQ$41,FP22&lt;&gt;""),AND(GL22&gt;=GY$37,GL22&lt;&gt;"",GN22&gt;=GY$41,GN22&lt;&gt;""),AND(GO22&gt;=GY$37,GO22&lt;&gt;"",GQ22&gt;=GY$41,GQ22&lt;&gt;""),AND(GS22&gt;=GY$37,GS22&lt;&gt;"",GU22&gt;=GY$41,GU22&lt;&gt;""),AND(GV22&gt;=GY$37,GV22&lt;&gt;"",GX22&gt;=GY$41,GX22&lt;&gt;""),AND(HT22&gt;=IG$37,HT22&lt;&gt;"",HV22&gt;=IG$41,HV22&lt;&gt;""),AND(HW22&gt;=IG$37,HW22&lt;&gt;"",HY22&gt;=IG$41,HY22&lt;&gt;""),AND(IA22&gt;=IG$37,IA22&lt;&gt;"",IC22&gt;=IG$41,IC22&lt;&gt;""),AND(ID22&gt;=IG$37,ID22&lt;&gt;"",IF22&gt;=IG$41,IF22&lt;&gt;""),AND(JB22&gt;=JO$37,JB22&lt;&gt;"",JD22&gt;=JO$41,JD22&lt;&gt;""),AND(JE22&gt;=JO$37,JE22&lt;&gt;"",JG22&gt;=JO$41,JG22&lt;&gt;""),AND(JI22&gt;=JO$37,JI22&lt;&gt;"",JK22&gt;=JO$41,JK22&lt;&gt;""),AND(JL22&gt;=JO$37,JL22&lt;&gt;"",JN22&gt;=JO$41,JN22&lt;&gt;""),AND(KJ22&gt;=KW$37,KJ22&lt;&gt;"",KL22&gt;=KW$41,KL22&lt;&gt;""),AND(KM22&gt;=KW$37,KM22&lt;&gt;"",KO22&gt;=KW$41,KO22&lt;&gt;""),AND(KQ22&gt;=KW$37,KQ22&lt;&gt;"",KS22&gt;=KW$41,KS22&lt;&gt;""),AND(KT22&gt;=KW$37,KT22&lt;&gt;"",KV22&gt;=KW$41,KV22&lt;&gt;""),AND(LR22&gt;=ME$37,LR22&lt;&gt;"",LT22&gt;=ME$41,LT22&lt;&gt;""),AND(LU22&gt;=ME$37,LU22&lt;&gt;"",LW22&gt;=ME$41,LW22&lt;&gt;""),AND(LY22&gt;=ME$37,LY22&lt;&gt;"",MA22&gt;=ME$41,MA22&lt;&gt;""),AND(MB22&gt;=ME$37,MB22&lt;&gt;"",MD22&gt;=ME$41,MD22&lt;&gt;""),AND(MZ22&gt;=NM$37,MZ22&lt;&gt;"",NB22&gt;=NM$41,NB22&lt;&gt;""),AND(NC22&gt;=NM$37,NC22&lt;&gt;"",NE22&gt;=NM$41,NE22&lt;&gt;""),AND(NG22&gt;=NM$37,NG22&lt;&gt;"",NI22&gt;=NM$41,NI22&lt;&gt;""),AND(NJ22&gt;=NM$37,NJ22&lt;&gt;"",NL22&gt;=NM$41,NL22&lt;&gt;""),AND(OH22&gt;=OU$37,OH22&lt;&gt;"",OJ22&gt;=OU$41,OJ22&lt;&gt;""),AND(OK22&gt;=OU$37,OK22&lt;&gt;"",OM22&gt;=OU$41,OM22&lt;&gt;""),AND(OO22&gt;=OU$37,OO22&lt;&gt;"",OQ22&gt;=OU$41,OQ22&lt;&gt;""),AND(OR22&gt;=OU$37,OR22&lt;&gt;"",OT22&gt;=OU$41,OT22&lt;&gt;""),AND(PP22&gt;=QC$37,PP22&lt;&gt;"",PR22&gt;=QC$41,PR22&lt;&gt;""),AND(PS22&gt;=QC$37,PS22&lt;&gt;"",PU22&gt;=QC$41,PU22&lt;&gt;""),AND(PW22&gt;=QC$37,PW22&lt;&gt;"",PY22&gt;=QC$41,PY22&lt;&gt;""),AND(PZ22&gt;=QC$37,PZ22&lt;&gt;"",QB22&gt;=QC$41,QB22&lt;&gt;""),AND(QX22&gt;=RK$37,QX22&lt;&gt;"",QZ22&gt;=RK$41,QZ22&lt;&gt;""),AND(RA22&gt;=RK$37,RA22&lt;&gt;"",RC22&gt;=RK$41,RC22&lt;&gt;""),AND(RE22&gt;=RK$37,RE22&lt;&gt;"",RG22&gt;=RK$41,RG22&lt;&gt;""),AND(RH22&gt;=RK$37,RH22&lt;&gt;"",RJ22&gt;=RK$41,RJ22&lt;&gt;""),AND(SF22&gt;=SS$37,SF22&lt;&gt;"",SH22&gt;=SS$41,SH22&lt;&gt;""),AND(SI22&gt;=SS$37,SI22&lt;&gt;"",SK22&gt;=SS$41,SK22&lt;&gt;""),AND(SM22&gt;=SS$37,SM22&lt;&gt;"",SO22&gt;=SS$41,SO22&lt;&gt;""),AND(SP22&gt;=SS$37,SP22&lt;&gt;"",SR22&gt;=SS$41,SR22&lt;&gt;"")),"Excellence",IF(I22="P","Worlds Team",IF(F22="P","National Team","")))))</f>
        <v/>
      </c>
      <c r="I22" s="3" t="str">
        <f>IF(OR(AND(AM22&gt;=AW$36,AM22&lt;&gt;"",AO22&gt;=AW$40,AO22&lt;&gt;"",AL22=""),AND(AP22&gt;=AW$36,AP22&lt;&gt;"",AR22&gt;=AW$40,AR22&lt;&gt;"",AL22=""),AND(AT22&gt;=AW$36,AT22&lt;&gt;"",AV22&gt;=AW$40,AV22&lt;&gt;"",AL22=""),AND(BN22&gt;=BX$36,BN22&lt;&gt;"",BP22&gt;=BX$40,BP22&lt;&gt;"",BM22=""),AND(BQ22&gt;=BX$36,BQ22&lt;&gt;"",BS22&gt;=BX$40,BS22&lt;&gt;"",BM22=""),AND(BU22&gt;=BX$36,BU22&lt;&gt;"",BW22&gt;=BX$40,BW22&lt;&gt;"",BM22=""),AND(CO22&gt;=CY$36,CO22&lt;&gt;"",CQ22&gt;=CY$40,CQ22&lt;&gt;"",CN22=""),AND(CR22&gt;=CY$36,CR22&lt;&gt;"",CT22&gt;=CY$40,CT22&lt;&gt;"",CN22=""),AND(CV22&gt;=CY$36,CV22&lt;&gt;"",CX22&gt;=CY$40,CX22&lt;&gt;"",CN22=""),AND(DV22&gt;=EI$36,DV22&lt;&gt;"",DX22&gt;=EI$40,DX22&lt;&gt;""),AND(DY22&gt;=EI$36,DY22&lt;&gt;"",EA22&gt;=EI$40,EA22&lt;&gt;""),AND(EC22&gt;=EI$36,EC22&lt;&gt;"",EE22&gt;=EI$40,EE22&lt;&gt;""),AND(EF22&gt;=EI$36,EF22&lt;&gt;"",EH22&gt;=EI$40,EH22&lt;&gt;""),AND(FD22&gt;=FQ$36,FD22&lt;&gt;"",FF22&gt;=FQ$40,FF22&lt;&gt;""),AND(FG22&gt;=FQ$36,FG22&lt;&gt;"",FI22&gt;=FQ$40,FI22&lt;&gt;""),AND(FK22&gt;=FQ$36,FK22&lt;&gt;"",FM22&gt;=FQ$40,FM22&lt;&gt;""),AND(FN22&gt;=FQ$36,FN22&lt;&gt;"",FP22&gt;=FQ$40,FP22&lt;&gt;""),AND(GL22&gt;=GY$36,GL22&lt;&gt;"",GN22&gt;=GY$40,GN22&lt;&gt;""),AND(GO22&gt;=GY$36,GO22&lt;&gt;"",GQ22&gt;=GY$40,GQ22&lt;&gt;""),AND(GS22&gt;=GY$36,GS22&lt;&gt;"",GU22&gt;=GY$40,GU22&lt;&gt;""),AND(GV22&gt;=GY$36,GV22&lt;&gt;"",GX22&gt;=GY$40,GX22&lt;&gt;""),AND(HT22&gt;=IG$36,HT22&lt;&gt;"",HV22&gt;=IG$40,HV22&lt;&gt;""),AND(HW22&gt;=IG$36,HW22&lt;&gt;"",HY22&gt;=IG$40,HY22&lt;&gt;""),AND(IA22&gt;=IG$36,IA22&lt;&gt;"",IC22&gt;=IG$40,IC22&lt;&gt;""),AND(ID22&gt;=IG$36,ID22&lt;&gt;"",IF22&gt;=IG$40,IF22&lt;&gt;""),AND(JB22&gt;=JO$36,JB22&lt;&gt;"",JD22&gt;=JO$40,JD22&lt;&gt;""),AND(JE22&gt;=JO$36,JE22&lt;&gt;"",JG22&gt;=JO$40,JG22&lt;&gt;""),AND(JI22&gt;=JO$36,JI22&lt;&gt;"",JK22&gt;=JO$40,JK22&lt;&gt;""),AND(JL22&gt;=JO$36,JL22&lt;&gt;"",JN22&gt;=JO$40,JN22&lt;&gt;""),AND(KJ22&gt;=KW$36,KJ22&lt;&gt;"",KL22&gt;=KW$40,KL22&lt;&gt;""),AND(KM22&gt;=KW$36,KM22&lt;&gt;"",KO22&gt;=KW$40,KO22&lt;&gt;""),AND(KQ22&gt;=KW$36,KQ22&lt;&gt;"",KS22&gt;=KW$40,KS22&lt;&gt;""),AND(KT22&gt;=KW$36,KT22&lt;&gt;"",KV22&gt;=KW$40,KV22&lt;&gt;""),AND(LR22&gt;=ME$36,LR22&lt;&gt;"",LT22&gt;=ME$40,LT22&lt;&gt;""),AND(LU22&gt;=ME$36,LU22&lt;&gt;"",LW22&gt;=ME$40,LW22&lt;&gt;""),AND(LY22&gt;=ME$36,LY22&lt;&gt;"",MA22&gt;=ME$40,MA22&lt;&gt;""),AND(MB22&gt;=ME$36,MB22&lt;&gt;"",MD22&gt;=ME$40,MD22&lt;&gt;""),AND(MZ22&gt;=NM$36,MZ22&lt;&gt;"",NB22&gt;=NM$40,NB22&lt;&gt;""),AND(NC22&gt;=NM$36,NC22&lt;&gt;"",NE22&gt;=NM$40,NE22&lt;&gt;""),AND(NG22&gt;=NM$36,NG22&lt;&gt;"",NI22&gt;=NM$40,NI22&lt;&gt;""),AND(NJ22&gt;=NM$36,NJ22&lt;&gt;"",NL22&gt;=NM$40,NL22&lt;&gt;""),AND(OH22&gt;=OU$36,OH22&lt;&gt;"",OJ22&gt;=OU$40,OJ22&lt;&gt;""),AND(OK22&gt;=OU$36,OK22&lt;&gt;"",OM22&gt;=OU$40,OM22&lt;&gt;""),AND(OO22&gt;=OU$36,OO22&lt;&gt;"",OQ22&gt;=OU$40,OQ22&lt;&gt;""),AND(OR22&gt;=OU$36,OR22&lt;&gt;"",OT22&gt;=OU$40,OT22&lt;&gt;""),AND(PP22&gt;=QC$36,PP22&lt;&gt;"",PR22&gt;=QC$40,PR22&lt;&gt;""),AND(PS22&gt;=QC$36,PS22&lt;&gt;"",PU22&gt;=QC$40,PU22&lt;&gt;""),AND(PW22&gt;=QC$36,PW22&lt;&gt;"",PY22&gt;=QC$40,PY22&lt;&gt;""),AND(PZ22&gt;=QC$36,PZ22&lt;&gt;"",QB22&gt;=QC$40,QB22&lt;&gt;""),AND(QX22&gt;=RK$36,QX22&lt;&gt;"",QZ22&gt;=RK$40,QZ22&lt;&gt;""),AND(RA22&gt;=RK$36,RA22&lt;&gt;"",RC22&gt;=RK$40,RC22&lt;&gt;""),AND(RE22&gt;=RK$36,RE22&lt;&gt;"",RG22&gt;=RK$40,RG22&lt;&gt;""),AND(RH22&gt;=RK$36,RH22&lt;&gt;"",RJ22&gt;=RK$40,RJ22&lt;&gt;""),AND(SF22&gt;=SS$36,SF22&lt;&gt;"",SH22&gt;=SS$40,SH22&lt;&gt;""),AND(SI22&gt;=SS$36,SI22&lt;&gt;"",SK22&gt;=SS$40,SK22&lt;&gt;""),AND(SM22&gt;=SS$36,SM22&lt;&gt;"",SO22&gt;=SS$40,SO22&lt;&gt;""),AND(SP22&gt;=SS$36,SP22&lt;&gt;"",SR22&gt;=SS$40,SR22&lt;&gt;"")),"P","")</f>
        <v/>
      </c>
      <c r="J22" s="8">
        <f>IF(COUNT(AO22,AR22,BP22,BS22,CQ22,CT22)&gt;0,LARGE((AO22,AR22,BP22,BS22,CQ22,CT22),1),0)</f>
        <v>48.07</v>
      </c>
      <c r="K22" s="8" t="str">
        <f>IF(J22="","",IF(OR(J22=CQ22,J22=CT22),$BY$1,IF(OR(J22=BP22,J22=BS22),$AX$1,IF(OR(J22=AO22,J22=AR22),$W$1,""))))</f>
        <v>2023 Elite Canada</v>
      </c>
      <c r="L22" s="8">
        <f>IF(COUNT(AO22,AR22,BP22,BS22,CQ22,CT22)&gt;1,LARGE((AO22,AR22,BP22,BS22,CQ22,CT22),2),0)</f>
        <v>44.679999999999993</v>
      </c>
      <c r="M22" s="8" t="str">
        <f>IF(L22="","",IF(OR(L22=CQ22,L22=CT22),$BY$1,IF(OR(L22=BP22,L22=BS22),$AX$1,IF(OR(L22=AO22,L22=AR22),$W$1,""))))</f>
        <v>2023 Elite Canada</v>
      </c>
      <c r="N22" s="8">
        <f>IF(COUNT(AO22,AR22,BP22,BS22,CQ22,CT22)&gt;2,MAX(AV22,BW22,CX22,LARGE((AO22,AR22,BP22,BS22,CQ22,CT22),3)),IF(MAX(AV22,BW22,CX22)&gt;0,MAX(AV22,BW22,CX22),0))</f>
        <v>43.23</v>
      </c>
      <c r="O22" s="8" t="str">
        <f>IF(N22="","",IF(OR(N22=CQ22,N22=CT22,N22=CX22),$BY$1,IF(OR(N22=BP22,N22=BS22,N22=BW22),$AX$1,IF(OR(N22=AO22,N22=AR22,N22=AV22),$W$1,""))))</f>
        <v>2023 Nationals</v>
      </c>
      <c r="P22" s="8">
        <f>IF(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&gt;0,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,0)</f>
        <v>10.9</v>
      </c>
      <c r="Q22" s="8" t="str">
        <f>IF(P22=0,"",IF(OR(P22=CO22,P22=CR22,P22=CV22),$BY$1,IF(OR(P22=BN22,P22=BQ22,P22=BU22),$AX$1,IF(OR(P22=AM22,P22=AP22,P22=AT22),$W$1,IF(OR(P22=SF22,P22=SI22,P22=SM22,P22=SP22),$RL$1,IF(OR(P22=QX22,P22=RA22,P22=RE22,P22=RH22),$QD$1,IF(OR(P22=PP22,P22=PS22,P22=PW22,P22=PZ22),$OV$1,IF(OR(P22=OH22,P22=OK22,P22=OO22,P22=OR22),$NN$1,IF(OR(P22=MZ22,P22=NC22,P22=NG22,P22=NJ22),$MF$1,IF(OR(P22=LR22,P22=LU22,P22=LY22,P22=MB22),$KX$1,IF(OR(P22=KJ22,P22=KM22,P22=KQ22,P22=KT22),$JP$1,IF(OR(P22=JB22,P22=JE22,P22=JI22,P22=JL22),$IH$1,IF(OR(P22=HT22,P22=HW22,P22=IA22,P22=ID22),$GZ$1,IF(OR(P22=GL22,P22=GO22,P22=GS22,P22=GV22),$FR$1,IF(OR(P22=FD22,P22=FG22,P22=FK22,P22=FN22),$EJ$1,IF(OR(P22=DV22,P22=DY22,P22=EC22,P22=EF22),$DB$1,""))))))))))))))))</f>
        <v>2023 Nationals</v>
      </c>
      <c r="R22" s="8">
        <f>IF(MAX(IF(AM22&gt;=$AW$35,AN22,0),IF(AP22&gt;=$AW$35,AQ22,0),IF(AT22&gt;=$AW$35,AU22,0),IF(BN22&gt;=$BX$35,BO22,0),IF(BQ22&gt;=$BX$35,BR22,0),IF(BU22&gt;=$BX$35,BV22,0),IF(CO22&gt;=$CY$35,CP22,0),IF(CR22&gt;=$CY$35,CS22,0),IF(CV22&gt;=$CY$35,CW22,0),IF(DV22&gt;=$EI$35,DW22,0),IF(DY22&gt;=$EI$35,DZ22,0),IF(EC22&gt;=$EI$35,ED22,0),IF(EF22&gt;=$EI$35,EG22,0),IF(FD22&gt;=$FQ$35,FE22,0),IF(FG22&gt;=$FQ$35,FH22,0),IF(FK22&gt;=$FQ$35,FL22,0),IF(FN22&gt;=$FQ$35,FO22,0),IF(GL22&gt;=$GY$35,GM22,0),IF(GO22&gt;=$GY$35,GP22,0),IF(GS22&gt;=$GY$35,GT22,0),IF(GV22&gt;=$GY$35,GW22,0),IF(HT22&gt;=$IG$35,HU22,0),IF(HW22&gt;=$IG$35,HX22,0),IF(IA22&gt;=$IG$35,IB22,0),IF(ID22&gt;=$IG$35,IE22,0),IF(JB22&gt;=$JO$35,JC22,0),IF(JE22&gt;=$JO$35,JF22,0),IF(JI22&gt;=$JO$35,JJ22,0),IF(JL22&gt;=$JO$35,JM22,0),IF(KJ22&gt;=$KW$35,KK22,0),IF(KM22&gt;=$KW$35,KN22,0),IF(KQ22&gt;=$KW$35,KR22,0),IF(KT22&gt;=$KW$35,KU22,0),IF(LR22&gt;=$ME$35,LS22,0),IF(LU22&gt;=$ME$35,LV22,0),IF(LY22&gt;=$ME$35,LZ22,0),IF(MB22&gt;=$ME$35,MC22,0),IF(MZ22&gt;=$NM$35,NA22,0),IF(NC22&gt;=$NM$35,ND22,0),IF(NG22&gt;=$NM$35,NH22,0),IF(NJ22&gt;=$NM$35,NK22,0),IF(OH22&gt;=$OU$35,OI22,0),IF(OK22&gt;=$OU$35,OL22,0),IF(OO22&gt;=$OU$35,OP22,0),IF(OR22&gt;=$OU$35,OS22,0),IF(PP22&gt;=$QC$35,PQ22,0),IF(PS22&gt;=$QC$35,PT22,0),IF(PW22&gt;=$QC$35,PX22,0),IF(PZ22&gt;=$QC$35,QA22,0),IF(QX22&gt;=$RK$35,QY22,0),IF(RA22&gt;=$RK$35,RB22,0),IF(RE22&gt;=$RK$35,RF22,0),IF(RH22&gt;=$RK$35,RI22,0),IF(SF22&gt;=$SS$35,SG22,0),IF(SI22&gt;=$SS$35,SJ22,0),IF(SM22&gt;=$SS$35,SN22,0),IF(SP22&gt;=$SS$35,SQ22,0))&gt;0,MAX(IF(AM22&gt;=$AW$35,AN22,0),IF(AP22&gt;=$AW$35,AQ22,0),IF(AT22&gt;=$AW$35,AU22,0),IF(BN22&gt;=$BX$35,BO22,0),IF(BQ22&gt;=$BX$35,BR22,0),IF(BU22&gt;=$BX$35,BV22,0),IF(CO22&gt;=$CY$35,CP22,0),IF(CR22&gt;=$CY$35,CS22,0),IF(CV22&gt;=$CY$35,CW22,0),IF(DV22&gt;=$EI$35,DW22,0),IF(DY22&gt;=$EI$35,DZ22,0),IF(EC22&gt;=$EI$35,ED22,0),IF(EF22&gt;=$EI$35,EG22,0),IF(FD22&gt;=$FQ$35,FE22,0),IF(FG22&gt;=$FQ$35,FH22,0),IF(FK22&gt;=$FQ$35,FL22,0),IF(FN22&gt;=$FQ$35,FO22,0),IF(GL22&gt;=$GY$35,GM22,0),IF(GO22&gt;=$GY$35,GP22,0),IF(GS22&gt;=$GY$35,GT22,0),IF(GV22&gt;=$GY$35,GW22,0),IF(HT22&gt;=$IG$35,HU22,0),IF(HW22&gt;=$IG$35,HX22,0),IF(IA22&gt;=$IG$35,IB22,0),IF(ID22&gt;=$IG$35,IE22,0),IF(JB22&gt;=$JO$35,JC22,0),IF(JE22&gt;=$JO$35,JF22,0),IF(JI22&gt;=$JO$35,JJ22,0),IF(JL22&gt;=$JO$35,JM22,0),IF(KJ22&gt;=$KW$35,KK22,0),IF(KM22&gt;=$KW$35,KN22,0),IF(KQ22&gt;=$KW$35,KR22,0),IF(KT22&gt;=$KW$35,KU22,0),IF(LR22&gt;=$ME$35,LS22,0),IF(LU22&gt;=$ME$35,LV22,0),IF(LY22&gt;=$ME$35,LZ22,0),IF(MB22&gt;=$ME$35,MC22,0),IF(MZ22&gt;=$NM$35,NA22,0),IF(NC22&gt;=$NM$35,ND22,0),IF(NG22&gt;=$NM$35,NH22,0),IF(NJ22&gt;=$NM$35,NK22,0),IF(OH22&gt;=$OU$35,OI22,0),IF(OK22&gt;=$OU$35,OL22,0),IF(OO22&gt;=$OU$35,OP22,0),IF(OR22&gt;=$OU$35,OS22,0),IF(PP22&gt;=$QC$35,PQ22,0),IF(PS22&gt;=$QC$35,PT22,0),IF(PW22&gt;=$QC$35,PX22,0),IF(PZ22&gt;=$QC$35,QA22,0),IF(QX22&gt;=$RK$35,QY22,0),IF(RA22&gt;=$RK$35,RB22,0),IF(RE22&gt;=$RK$35,RF22,0),IF(RH22&gt;=$RK$35,RI22,0),IF(SF22&gt;=$SS$35,SG22,0),IF(SI22&gt;=$SS$35,SJ22,0),IF(SM22&gt;=$SS$35,SN22,0),IF(SP22&gt;=$SS$35,SQ22,0)),0)</f>
        <v>0</v>
      </c>
      <c r="S22" s="8" t="str">
        <f>IF(R22=0,"",IF(OR(R22=CP22,R22=CS22,R22=CW22),$BY$1,IF(OR(R22=BO22,R22=BR22,R22=BV22),$AX$1,IF(OR(R22=AN22,R22=AQ22,R22=AU22),$W$1,IF(OR(R22=SG22,R22=SJ22,R22=SN22,R22=SQ22),$RL$1,IF(OR(R22=QY22,R22=RB22,R22=RF22,R22=RI22),$QD$1,IF(OR(R22=PQ22,R22=PT22,R22=PX22,R22=QA22),$OV$1,IF(OR(R22=OI22,R22=OL22,R22=OP22,R22=OS22),$NN$1,IF(OR(R22=NA22,R22=ND22,R22=NH22,R22=NK22),$MF$1,IF(OR(R22=LS22,R22=LV22,R22=LZ22,R22=MC22),$KX$1,IF(OR(R22=KK22,R22=KN22,R22=KR22,R22=KU22),$JP$1,IF(OR(R22=JC22,R22=JF22,R22=JJ22,R22=JM22),$IH$1,IF(OR(R22=HU22,R22=HX22,R22=IB22,R22=IE22),$GZ$1,IF(OR(R22=GM22,R22=GP22,R22=GT22,R22=GW22),$FR$1,IF(OR(R22=FE22,R22=FH22,R22=FL22,R22=FO22),$EJ$1,IF(OR(R22=DW22,R22=DZ22,R22=ED22,R22=EG22),$DB$1,""))))))))))))))))</f>
        <v/>
      </c>
      <c r="T22" s="8" t="str">
        <f>IF(MAX(CZ22,DA22)&gt;0,MAX(CZ22,DA22),"")</f>
        <v/>
      </c>
      <c r="U22" s="11" t="str">
        <f>IF(T22="","",IF(T22=CZ22,"("&amp;CZ$2&amp;")",IF(T22=DA22,"("&amp;DA$2&amp;")")))</f>
        <v/>
      </c>
      <c r="V22" s="8" t="str">
        <f>IF(T22="","",IF(T22=CZ22,IF(T22+IF(N22="",0,N22)=SK22,$RL$1,IF(T22+IF(N22="",0,N22)=RC22,$QD$1,IF(T22+IF(N22="",0,N22)=PU22,$OV$1,IF(T22+IF(N22="",0,N22)=OM22,$NN$1,IF(T22+IF(N22="",0,N22)=NE22,$MF$1,IF(T22+IF(N22="",0,N22)=LW22,$KX$1,IF(T22+IF(N22="",0,N22)=KO22,$JP$1,IF(T22+IF(N22="",0,N22)=JG22,$IH$1,IF(T22+IF(N22="",0,N22)=HY22,$GZ$1,IF(T22+IF(N22="",0,N22)=GQ22,$FR$1,IF(T22+IF(N22="",0,N22)=FI22,$EJ$1,IF(T22+IF(N22="",0,N22)=EA22,$DB$1,IF(T22+IF(N22="",0,N22)=SH22,$RL$1,IF(T22+IF(N22="",0,N22)=QZ22,$QD$1,IF(T22+IF(N22="",0,N22)=PR22,$OV$1,IF(T22+IF(N22="",0,N22)=OJ22,$NN$1,IF(T22+IF(N22="",0,N22)=NB22,$MF$1,IF(T22+IF(N22="",0,N22)=LT22,$KX$1,IF(T22+IF(N22="",0,N22)=KL22,$JP$1,IF(T22+IF(N22="",0,N22)=JD22,$IH$1,IF(T22+IF(N22="",0,N22)=HV22,$GZ$1,IF(T22+IF(N22="",0,N22)=GN22,$FR$1,IF(T22+IF(N22="",0,N22)=FF22,$EJ$1,IF(T22+IF(N22="",0,N22)=DX22,$DB$1,IF(T22+IF(L22="",0,L22)=SK22,$RL$1,IF(T22+IF(L22="",0,L22)=RC22,$QD$1,IF(T22+IF(L22="",0,L22)=PU22,$OV$1,IF(T22+IF(L22="",0,L22)=OM22,$NN$1,IF(T22+IF(L22="",0,L22)=NE22,$MF$1,IF(T22+IF(L22="",0,L22)=LW22,$KX$1,IF(T22+IF(L22="",0,L22)=KO22,$JP$1,IF(T22+IF(L22="",0,L22)=JG22,$IH$1,IF(T22+IF(L22="",0,L22)=HY22,$GZ$1,IF(T22+IF(L22="",0,L22)=GQ22,$FR$1,IF(T22+IF(L22="",0,L22)=FI22,$EJ$1,IF(T22+IF(L22="",0,L22)=EA22,$DB$1,IF(T22+IF(L22="",0,L22)=SH22,$RL$1,IF(T22+IF(L22="",0,L22)=QZ22,$QD$1,IF(T22+IF(L22="",0,L22)=PR22,$OV$1,IF(T22+IF(L22="",0,L22)=OJ22,$NN$1,IF(T22+IF(L22="",0,L22)=NB22,$MF$1,IF(T22+IF(L22="",0,L22)=LT22,$KX$1,IF(T22+IF(L22="",0,L22)=KL22,$JP$1,IF(T22+IF(L22="",0,L22)=JD22,$IH$1,IF(T22+IF(L22="",0,L22)=HV22,$GZ$1,IF(T22+IF(L22="",0,L22)=GN22,$FR$1,IF(T22+IF(L22="",0,L22)=FF22,$EJ$1,IF(T22+IF(L22="",0,L22)=DX22,$DB$1)))))))))))))))))))))))))))))))))))))))))))))))),IF(T22=DA22,IF(T22+IF(N22="",0,N22)=SR22,$RL$1,IF(T22+IF(N22="",0,N22)=RJ22,$QD$1,IF(T22+IF(N22="",0,N22)=QB22,$OV$1,IF(T22+IF(N22="",0,N22)=OT22,$NN$1,IF(T22+IF(N22="",0,N22)=NL22,$MF$1,IF(T22+IF(N22="",0,N22)=MD22,$KX$1,IF(T22+IF(N22="",0,N22)=KV22,$JP$1,IF(T22+IF(N22="",0,N22)=JN22,$IH$1,IF(T22+IF(N22="",0,N22)=IF22,$GZ$1,IF(T22+IF(N22="",0,N22)=GX22,$FR$1,IF(T22+IF(N22="",0,N22)=FP22,$EJ$1,IF(T22+IF(N22="",0,N22)=EH22,$DB$1,IF(T22+IF(N22="",0,N22)=SO22,$RL$1,IF(T22+IF(N22="",0,N22)=RG22,$QD$1,IF(T22+IF(N22="",0,N22)=PY22,$OV$1,IF(T22+IF(N22="",0,N22)=OQ22,$NN$1,IF(T22+IF(N22="",0,N22)=NI22,$MF$1,IF(T22+IF(N22="",0,N22)=MA22,$KX$1,IF(T22+IF(N22="",0,N22)=KS22,$JP$1,IF(T22+IF(N22="",0,N22)=JK22,$IH$1,IF(T22+IF(N22="",0,N22)=IC22,$GZ$1,IF(T22+IF(N22="",0,N22)=GU22,$FR$1,IF(T22+IF(N22="",0,N22)=FM22,$EJ$1,IF(T22+IF(N22="",0,N22)=EE22,$DB$1)))))))))))))))))))))))))))</f>
        <v/>
      </c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7"/>
      <c r="AM22" s="38" t="str">
        <f>IF(Y22&gt;0,Y22,"")</f>
        <v/>
      </c>
      <c r="AN22" s="38" t="str">
        <f>IF(Z22&gt;0,Z22,"")</f>
        <v/>
      </c>
      <c r="AO22" s="40" t="str">
        <f>IF(SUM(W22:Z22)-AA22&gt;0,SUM(W22:Z22)-AA22,"")</f>
        <v/>
      </c>
      <c r="AP22" s="40" t="str">
        <f>IF(AD22&gt;0,AD22,"")</f>
        <v/>
      </c>
      <c r="AQ22" s="40" t="str">
        <f>IF(AE22&gt;0,AE22,"")</f>
        <v/>
      </c>
      <c r="AR22" s="40" t="str">
        <f>IF(SUM(AB22:AE22)-AF22&gt;0,SUM(AB22:AE22)-AF22,"")</f>
        <v/>
      </c>
      <c r="AS22" s="40" t="str">
        <f>IF(AO22="","",MAX(AO22,AR22))</f>
        <v/>
      </c>
      <c r="AT22" s="40" t="str">
        <f>IF(AI22&gt;0,AI22,"")</f>
        <v/>
      </c>
      <c r="AU22" s="40" t="str">
        <f>IF(AJ22&gt;0,AJ22,"")</f>
        <v/>
      </c>
      <c r="AV22" s="40" t="str">
        <f>IF(SUM(AG22:AJ22)-AK22&gt;0,SUM(AG22:AJ22)-AK22,"")</f>
        <v/>
      </c>
      <c r="AW22" s="40" t="str">
        <f>IF(SUM(AS22,AV22)&gt;0,SUM(AS22,AV22),"")</f>
        <v/>
      </c>
      <c r="AX22" s="26">
        <v>15.1</v>
      </c>
      <c r="AY22" s="26">
        <v>8.1999999999999993</v>
      </c>
      <c r="AZ22" s="26">
        <v>8.6999999999999993</v>
      </c>
      <c r="BA22" s="26">
        <v>12.68</v>
      </c>
      <c r="BB22" s="26">
        <v>0</v>
      </c>
      <c r="BC22" s="26">
        <v>14.6</v>
      </c>
      <c r="BD22" s="26">
        <v>9.6999999999999993</v>
      </c>
      <c r="BE22" s="26">
        <v>9.6</v>
      </c>
      <c r="BF22" s="26">
        <v>14.17</v>
      </c>
      <c r="BG22" s="26">
        <v>0</v>
      </c>
      <c r="BH22" s="26"/>
      <c r="BI22" s="26"/>
      <c r="BJ22" s="26"/>
      <c r="BK22" s="26"/>
      <c r="BL22" s="26"/>
      <c r="BM22" s="28"/>
      <c r="BN22" s="39">
        <f>IF(AZ22&gt;0,AZ22,"")</f>
        <v>8.6999999999999993</v>
      </c>
      <c r="BO22" s="39">
        <f>IF(BA22&gt;0,BA22,"")</f>
        <v>12.68</v>
      </c>
      <c r="BP22" s="11">
        <f>IF(SUM(AX22:BA22)-BB22&gt;0,SUM(AX22:BA22)-BB22,"")</f>
        <v>44.679999999999993</v>
      </c>
      <c r="BQ22" s="11">
        <f>IF(BE22&gt;0,BE22,"")</f>
        <v>9.6</v>
      </c>
      <c r="BR22" s="11">
        <f>IF(BF22&gt;0,BF22,"")</f>
        <v>14.17</v>
      </c>
      <c r="BS22" s="11">
        <f>IF(SUM(BC22:BF22)-BG22&gt;0,SUM(BC22:BF22)-BG22,"")</f>
        <v>48.07</v>
      </c>
      <c r="BT22" s="11">
        <f>IF(BP22="","",MAX(BP22,BS22))</f>
        <v>48.07</v>
      </c>
      <c r="BU22" s="11" t="str">
        <f>IF(BJ22&gt;0,BJ22,"")</f>
        <v/>
      </c>
      <c r="BV22" s="11" t="str">
        <f>IF(BK22&gt;0,BK22,"")</f>
        <v/>
      </c>
      <c r="BW22" s="11" t="str">
        <f>IF(SUM(BH22:BK22)-BL22&gt;0,SUM(BH22:BK22)-BL22,"")</f>
        <v/>
      </c>
      <c r="BX22" s="11">
        <f>IF(SUM(BT22,BW22)&gt;0,SUM(BT22,BW22),"")</f>
        <v>48.07</v>
      </c>
      <c r="BY22" s="22">
        <v>10</v>
      </c>
      <c r="BZ22" s="22">
        <v>7.6</v>
      </c>
      <c r="CA22" s="22">
        <v>10</v>
      </c>
      <c r="CB22" s="22">
        <v>11.49</v>
      </c>
      <c r="CC22" s="22">
        <v>0</v>
      </c>
      <c r="CD22" s="22">
        <v>9.8000000000000007</v>
      </c>
      <c r="CE22" s="22">
        <v>8.6999999999999993</v>
      </c>
      <c r="CF22" s="22">
        <v>10.9</v>
      </c>
      <c r="CG22" s="22">
        <v>13.83</v>
      </c>
      <c r="CH22" s="22">
        <v>0</v>
      </c>
      <c r="CI22" s="22"/>
      <c r="CJ22" s="22"/>
      <c r="CK22" s="22"/>
      <c r="CL22" s="22"/>
      <c r="CM22" s="22"/>
      <c r="CN22" s="27"/>
      <c r="CO22" s="38">
        <f>IF(CA22&gt;0,CA22,"")</f>
        <v>10</v>
      </c>
      <c r="CP22" s="38">
        <f>IF(CB22&gt;0,CB22,"")</f>
        <v>11.49</v>
      </c>
      <c r="CQ22" s="40">
        <f>IF(SUM(BY22:CB22)-CC22&gt;0,SUM(BY22:CB22)-CC22,"")</f>
        <v>39.090000000000003</v>
      </c>
      <c r="CR22" s="40">
        <f>IF(CF22&gt;0,CF22,"")</f>
        <v>10.9</v>
      </c>
      <c r="CS22" s="40">
        <f>IF(CG22&gt;0,CG22,"")</f>
        <v>13.83</v>
      </c>
      <c r="CT22" s="40">
        <f>IF(SUM(CD22:CG22)-CH22&gt;0,SUM(CD22:CG22)-CH22,"")</f>
        <v>43.23</v>
      </c>
      <c r="CU22" s="40">
        <f>IF(CQ22="","",MAX(CQ22,CT22))</f>
        <v>43.23</v>
      </c>
      <c r="CV22" s="40" t="str">
        <f>IF(CK22&gt;0,CK22,"")</f>
        <v/>
      </c>
      <c r="CW22" s="40" t="str">
        <f>IF(CL22&gt;0,CL22,"")</f>
        <v/>
      </c>
      <c r="CX22" s="40" t="str">
        <f>IF(SUM(CI22:CL22)-CM22&gt;0,SUM(CI22:CL22)-CM22,"")</f>
        <v/>
      </c>
      <c r="CY22" s="40">
        <f>IF(SUM(CU22,CX22)&gt;0,SUM(CU22,CX22),"")</f>
        <v>43.23</v>
      </c>
      <c r="CZ22" s="50" t="str">
        <f>IF(MAX(DX22,EA22,FF22,FI22,GN22,GQ22,HV22,HY22,JD22,JG22,KL22,KO22,LT22,LW22,NB22,NE22,OJ22,OM22,PR22,PU22,QZ22,RC22,SH22,SK22)-MIN(IF(L22="",0,L22),IF(N22="",0,N22))&gt;0.001,MAX(DX22,EA22,FF22,FI22,GN22,GQ22,HV22,HY22,JD22,JG22,KL22,KO22,LT22,LW22,NB22,NE22,OJ22,OM22,PR22,PU22,QZ22,RC22,SH22,SK22)-MIN(IF(L22="",0,L22),IF(N22="",0,N22)),"")</f>
        <v/>
      </c>
      <c r="DA22" s="50" t="str">
        <f>IF(MAX(EE22,EH22,FM22,FP22,GU22,GX22,IC22,IF22,JK22,JN22,KS22,KV22,MA22,MD22,NI22,NL22,OQ22,OT22,PY22,QB22,RG22,RJ22,SO22,SR22)-IF(N22="",0,N22)&gt;0.001,MAX(EE22,EH22,FM22,FP22,GU22,GX22,IC22,IF22,JK22,JN22,KS22,KV22,MA22,MD22,NI22,NL22,OQ22,OT22,PY22,QB22,RG22,RJ22,SO22,SR22)-IF(N22="",0,N22),"")</f>
        <v/>
      </c>
      <c r="DB22" s="17"/>
      <c r="DC22" s="17"/>
      <c r="DD22" s="17"/>
      <c r="DE22" s="17"/>
      <c r="DF22" s="17"/>
      <c r="DG22" s="17">
        <v>8.6</v>
      </c>
      <c r="DH22" s="17">
        <v>5.4</v>
      </c>
      <c r="DI22" s="17">
        <v>7</v>
      </c>
      <c r="DJ22" s="17">
        <v>9.06</v>
      </c>
      <c r="DK22" s="17">
        <v>0</v>
      </c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40" t="str">
        <f>IF(DD22&gt;0,DD22,"")</f>
        <v/>
      </c>
      <c r="DW22" s="40" t="str">
        <f>IF(DE22&gt;0,DE22,"")</f>
        <v/>
      </c>
      <c r="DX22" s="40" t="str">
        <f>IF(SUM(DB22:DE22)-DF22&gt;0,SUM(DB22:DE22)-DF22,"")</f>
        <v/>
      </c>
      <c r="DY22" s="40">
        <f>IF(DI22&gt;0,DI22,"")</f>
        <v>7</v>
      </c>
      <c r="DZ22" s="40">
        <f>IF(DJ22&gt;0,DJ22,"")</f>
        <v>9.06</v>
      </c>
      <c r="EA22" s="40">
        <f>IF(SUM(DG22:DJ22)-DK22&gt;0,SUM(DG22:DJ22)-DK22,"")</f>
        <v>30.060000000000002</v>
      </c>
      <c r="EB22" s="40">
        <f>IF(MAX(DX22,EA22)&gt;0,MAX(DX22,EA22),"")</f>
        <v>30.060000000000002</v>
      </c>
      <c r="EC22" s="40" t="str">
        <f>IF(DN22&gt;0,DN22,"")</f>
        <v/>
      </c>
      <c r="ED22" s="40" t="str">
        <f>IF(DO22&gt;0,DO22,"")</f>
        <v/>
      </c>
      <c r="EE22" s="40" t="str">
        <f>IF(SUM(DL22:DO22)-DP22&gt;0,SUM(DL22:DO22)-DP22,"")</f>
        <v/>
      </c>
      <c r="EF22" s="40" t="str">
        <f>IF(DS22&gt;0,DS22,"")</f>
        <v/>
      </c>
      <c r="EG22" s="40" t="str">
        <f>IF(DT22&gt;0,DT22,"")</f>
        <v/>
      </c>
      <c r="EH22" s="40" t="str">
        <f>IF(SUM(DQ22:DT22)-DU22&gt;0,SUM(DQ22:DT22)-DU22,"")</f>
        <v/>
      </c>
      <c r="EI22" s="40">
        <f>IF(SUM(EB22,EH22)&gt;0,SUM(EB22,EH22),"")</f>
        <v>30.060000000000002</v>
      </c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1" t="str">
        <f>IF(EL22&gt;0,EL22,"")</f>
        <v/>
      </c>
      <c r="FE22" s="11" t="str">
        <f>IF(EM22&gt;0,EM22,"")</f>
        <v/>
      </c>
      <c r="FF22" s="11" t="str">
        <f>IF(SUM(EJ22:EM22)-EN22&gt;0,SUM(EJ22:EM22)-EN22,"")</f>
        <v/>
      </c>
      <c r="FG22" s="11" t="str">
        <f>IF(EQ22&gt;0,EQ22,"")</f>
        <v/>
      </c>
      <c r="FH22" s="11" t="str">
        <f>IF(ER22&gt;0,ER22,"")</f>
        <v/>
      </c>
      <c r="FI22" s="11" t="str">
        <f>IF(SUM(EO22:ER22)-ES22&gt;0,SUM(EO22:ER22)-ES22,"")</f>
        <v/>
      </c>
      <c r="FJ22" s="11" t="str">
        <f>IF(MAX(FF22,FI22)&gt;0,MAX(FF22,FI22),"")</f>
        <v/>
      </c>
      <c r="FK22" s="11" t="str">
        <f>IF(EV22&gt;0,EV22,"")</f>
        <v/>
      </c>
      <c r="FL22" s="11" t="str">
        <f>IF(EW22&gt;0,EW22,"")</f>
        <v/>
      </c>
      <c r="FM22" s="11" t="str">
        <f>IF(SUM(ET22:EW22)-EX22&gt;0,SUM(ET22:EW22)-EX22,"")</f>
        <v/>
      </c>
      <c r="FN22" s="11" t="str">
        <f>IF(FA22&gt;0,FA22,"")</f>
        <v/>
      </c>
      <c r="FO22" s="11" t="str">
        <f>IF(FB22&gt;0,FB22,"")</f>
        <v/>
      </c>
      <c r="FP22" s="11" t="str">
        <f>IF(SUM(EY22:FB22)-FC22&gt;0,SUM(EY22:FB22)-FC22,"")</f>
        <v/>
      </c>
      <c r="FQ22" s="11" t="str">
        <f>IF(SUM(FJ22,FP22)&gt;0,SUM(FJ22,FP22),"")</f>
        <v/>
      </c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40" t="str">
        <f>IF(FT22&gt;0,FT22,"")</f>
        <v/>
      </c>
      <c r="GM22" s="40" t="str">
        <f>IF(FU22&gt;0,FU22,"")</f>
        <v/>
      </c>
      <c r="GN22" s="40" t="str">
        <f>IF(SUM(FR22:FU22)-FV22&gt;0,SUM(FR22:FU22)-FV22,"")</f>
        <v/>
      </c>
      <c r="GO22" s="40" t="str">
        <f>IF(FY22&gt;0,FY22,"")</f>
        <v/>
      </c>
      <c r="GP22" s="40" t="str">
        <f>IF(FZ22&gt;0,FZ22,"")</f>
        <v/>
      </c>
      <c r="GQ22" s="40" t="str">
        <f>IF(SUM(FW22:FZ22)-GA22&gt;0,SUM(FW22:FZ22)-GA22,"")</f>
        <v/>
      </c>
      <c r="GR22" s="40" t="str">
        <f>IF(MAX(GN22,GQ22)&gt;0,MAX(GN22,GQ22),"")</f>
        <v/>
      </c>
      <c r="GS22" s="40" t="str">
        <f>IF(GD22&gt;0,GD22,"")</f>
        <v/>
      </c>
      <c r="GT22" s="40" t="str">
        <f>IF(GE22&gt;0,GE22,"")</f>
        <v/>
      </c>
      <c r="GU22" s="40" t="str">
        <f>IF(SUM(GB22:GE22)-GF22&gt;0,SUM(GB22:GE22)-GF22,"")</f>
        <v/>
      </c>
      <c r="GV22" s="40" t="str">
        <f>IF(GI22&gt;0,GI22,"")</f>
        <v/>
      </c>
      <c r="GW22" s="40" t="str">
        <f>IF(GJ22&gt;0,GJ22,"")</f>
        <v/>
      </c>
      <c r="GX22" s="40" t="str">
        <f>IF(SUM(GG22:GJ22)-GK22&gt;0,SUM(GG22:GJ22)-GK22,"")</f>
        <v/>
      </c>
      <c r="GY22" s="40" t="str">
        <f>IF(SUM(GR22,GX22)&gt;0,SUM(GR22,GX22),"")</f>
        <v/>
      </c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1" t="str">
        <f>IF(HB22&gt;0,HB22,"")</f>
        <v/>
      </c>
      <c r="HU22" s="11" t="str">
        <f>IF(HC22&gt;0,HC22,"")</f>
        <v/>
      </c>
      <c r="HV22" s="11" t="str">
        <f>IF(SUM(GZ22:HC22)-HD22&gt;0,SUM(GZ22:HC22)-HD22,"")</f>
        <v/>
      </c>
      <c r="HW22" s="11" t="str">
        <f>IF(HG22&gt;0,HG22,"")</f>
        <v/>
      </c>
      <c r="HX22" s="11" t="str">
        <f>IF(HH22&gt;0,HH22,"")</f>
        <v/>
      </c>
      <c r="HY22" s="11" t="str">
        <f>IF(SUM(HE22:HH22)-HI22&gt;0,SUM(HE22:HH22)-HI22,"")</f>
        <v/>
      </c>
      <c r="HZ22" s="11" t="str">
        <f>IF(MAX(HV22,HY22)&gt;0,MAX(HV22,HY22),"")</f>
        <v/>
      </c>
      <c r="IA22" s="11" t="str">
        <f>IF(HL22&gt;0,HL22,"")</f>
        <v/>
      </c>
      <c r="IB22" s="11" t="str">
        <f>IF(HM22&gt;0,HM22,"")</f>
        <v/>
      </c>
      <c r="IC22" s="11" t="str">
        <f>IF(SUM(HJ22:HM22)-HN22&gt;0,SUM(HJ22:HM22)-HN22,"")</f>
        <v/>
      </c>
      <c r="ID22" s="11" t="str">
        <f>IF(HQ22&gt;0,HQ22,"")</f>
        <v/>
      </c>
      <c r="IE22" s="11" t="str">
        <f>IF(HR22&gt;0,HR22,"")</f>
        <v/>
      </c>
      <c r="IF22" s="11" t="str">
        <f>IF(SUM(HO22:HR22)-HS22&gt;0,SUM(HO22:HR22)-HS22,"")</f>
        <v/>
      </c>
      <c r="IG22" s="11" t="str">
        <f>IF(SUM(HZ22,IF22)&gt;0,SUM(HZ22,IF22),"")</f>
        <v/>
      </c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40" t="str">
        <f>IF(IJ22&gt;0,IJ22,"")</f>
        <v/>
      </c>
      <c r="JC22" s="40" t="str">
        <f>IF(IK22&gt;0,IK22,"")</f>
        <v/>
      </c>
      <c r="JD22" s="40" t="str">
        <f>IF(SUM(IH22:IK22)-IL22&gt;0,SUM(IH22:IK22)-IL22,"")</f>
        <v/>
      </c>
      <c r="JE22" s="40" t="str">
        <f>IF(IO22&gt;0,IO22,"")</f>
        <v/>
      </c>
      <c r="JF22" s="40" t="str">
        <f>IF(IP22&gt;0,IP22,"")</f>
        <v/>
      </c>
      <c r="JG22" s="40" t="str">
        <f>IF(SUM(IM22:IP22)-IQ22&gt;0,SUM(IM22:IP22)-IQ22,"")</f>
        <v/>
      </c>
      <c r="JH22" s="40" t="str">
        <f>IF(MAX(JD22,JG22)&gt;0,MAX(JD22,JG22),"")</f>
        <v/>
      </c>
      <c r="JI22" s="40" t="str">
        <f>IF(IT22&gt;0,IT22,"")</f>
        <v/>
      </c>
      <c r="JJ22" s="40" t="str">
        <f>IF(IU22&gt;0,IU22,"")</f>
        <v/>
      </c>
      <c r="JK22" s="40" t="str">
        <f>IF(SUM(IR22:IU22)-IV22&gt;0,SUM(IR22:IU22)-IV22,"")</f>
        <v/>
      </c>
      <c r="JL22" s="40" t="str">
        <f>IF(IY22&gt;0,IY22,"")</f>
        <v/>
      </c>
      <c r="JM22" s="40" t="str">
        <f>IF(IZ22&gt;0,IZ22,"")</f>
        <v/>
      </c>
      <c r="JN22" s="40" t="str">
        <f>IF(SUM(IW22:IZ22)-JA22&gt;0,SUM(IW22:IZ22)-JA22,"")</f>
        <v/>
      </c>
      <c r="JO22" s="40" t="str">
        <f>IF(SUM(JH22,JN22)&gt;0,SUM(JH22,JN22),"")</f>
        <v/>
      </c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1" t="str">
        <f>IF(JR22&gt;0,JR22,"")</f>
        <v/>
      </c>
      <c r="KK22" s="11" t="str">
        <f>IF(JS22&gt;0,JS22,"")</f>
        <v/>
      </c>
      <c r="KL22" s="11" t="str">
        <f>IF(SUM(JP22:JS22)-JT22&gt;0,SUM(JP22:JS22)-JT22,"")</f>
        <v/>
      </c>
      <c r="KM22" s="11" t="str">
        <f>IF(JW22&gt;0,JW22,"")</f>
        <v/>
      </c>
      <c r="KN22" s="11" t="str">
        <f>IF(JX22&gt;0,JX22,"")</f>
        <v/>
      </c>
      <c r="KO22" s="11" t="str">
        <f>IF(SUM(JU22:JX22)-JY22&gt;0,SUM(JU22:JX22)-JY22,"")</f>
        <v/>
      </c>
      <c r="KP22" s="11" t="str">
        <f>IF(MAX(KL22,KO22)&gt;0,MAX(KL22,KO22),"")</f>
        <v/>
      </c>
      <c r="KQ22" s="11" t="str">
        <f>IF(KB22&gt;0,KB22,"")</f>
        <v/>
      </c>
      <c r="KR22" s="11" t="str">
        <f>IF(KC22&gt;0,KC22,"")</f>
        <v/>
      </c>
      <c r="KS22" s="11" t="str">
        <f>IF(SUM(JZ22:KC22)-KD22&gt;0,SUM(JZ22:KC22)-KD22,"")</f>
        <v/>
      </c>
      <c r="KT22" s="11" t="str">
        <f>IF(KG22&gt;0,KG22,"")</f>
        <v/>
      </c>
      <c r="KU22" s="11" t="str">
        <f>IF(KH22&gt;0,KH22,"")</f>
        <v/>
      </c>
      <c r="KV22" s="11" t="str">
        <f>IF(SUM(KE22:KH22)-KI22&gt;0,SUM(KE22:KH22)-KI22,"")</f>
        <v/>
      </c>
      <c r="KW22" s="11" t="str">
        <f>IF(SUM(KP22,KV22)&gt;0,SUM(KP22,KV22),"")</f>
        <v/>
      </c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40" t="str">
        <f>IF(KZ22&gt;0,KZ22,"")</f>
        <v/>
      </c>
      <c r="LS22" s="40" t="str">
        <f>IF(LA22&gt;0,LA22,"")</f>
        <v/>
      </c>
      <c r="LT22" s="40" t="str">
        <f>IF(SUM(KX22:LA22)-LB22&gt;0,SUM(KX22:LA22)-LB22,"")</f>
        <v/>
      </c>
      <c r="LU22" s="40" t="str">
        <f>IF(LE22&gt;0,LE22,"")</f>
        <v/>
      </c>
      <c r="LV22" s="40" t="str">
        <f>IF(LF22&gt;0,LF22,"")</f>
        <v/>
      </c>
      <c r="LW22" s="40" t="str">
        <f>IF(SUM(LC22:LF22)-LG22&gt;0,SUM(LC22:LF22)-LG22,"")</f>
        <v/>
      </c>
      <c r="LX22" s="40" t="str">
        <f>IF(MAX(LT22,LW22)&gt;0,MAX(LT22,LW22),"")</f>
        <v/>
      </c>
      <c r="LY22" s="40" t="str">
        <f>IF(LJ22&gt;0,LJ22,"")</f>
        <v/>
      </c>
      <c r="LZ22" s="40" t="str">
        <f>IF(LK22&gt;0,LK22,"")</f>
        <v/>
      </c>
      <c r="MA22" s="40" t="str">
        <f>IF(SUM(LH22:LK22)-LL22&gt;0,SUM(LH22:LK22)-LL22,"")</f>
        <v/>
      </c>
      <c r="MB22" s="40" t="str">
        <f>IF(LO22&gt;0,LO22,"")</f>
        <v/>
      </c>
      <c r="MC22" s="40" t="str">
        <f>IF(LP22&gt;0,LP22,"")</f>
        <v/>
      </c>
      <c r="MD22" s="40" t="str">
        <f>IF(SUM(LM22:LP22)-LQ22&gt;0,SUM(LM22:LP22)-LQ22,"")</f>
        <v/>
      </c>
      <c r="ME22" s="40" t="str">
        <f>IF(SUM(LX22,MD22)&gt;0,SUM(LX22,MD22),"")</f>
        <v/>
      </c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1" t="str">
        <f>IF(MH22&gt;0,MH22,"")</f>
        <v/>
      </c>
      <c r="NA22" s="11" t="str">
        <f>IF(MI22&gt;0,MI22,"")</f>
        <v/>
      </c>
      <c r="NB22" s="11" t="str">
        <f>IF(SUM(MF22:MI22)-MJ22&gt;0,SUM(MF22:MI22)-MJ22,"")</f>
        <v/>
      </c>
      <c r="NC22" s="11" t="str">
        <f>IF(MM22&gt;0,MM22,"")</f>
        <v/>
      </c>
      <c r="ND22" s="11" t="str">
        <f>IF(MN22&gt;0,MN22,"")</f>
        <v/>
      </c>
      <c r="NE22" s="11" t="str">
        <f>IF(SUM(MK22:MN22)-MO22&gt;0,SUM(MK22:MN22)-MO22,"")</f>
        <v/>
      </c>
      <c r="NF22" s="11" t="str">
        <f>IF(MAX(NB22,NE22)&gt;0,MAX(NB22,NE22),"")</f>
        <v/>
      </c>
      <c r="NG22" s="11" t="str">
        <f>IF(MR22&gt;0,MR22,"")</f>
        <v/>
      </c>
      <c r="NH22" s="11" t="str">
        <f>IF(MS22&gt;0,MS22,"")</f>
        <v/>
      </c>
      <c r="NI22" s="11" t="str">
        <f>IF(SUM(MP22:MS22)-MT22&gt;0,SUM(MP22:MS22)-MT22,"")</f>
        <v/>
      </c>
      <c r="NJ22" s="11" t="str">
        <f>IF(MW22&gt;0,MW22,"")</f>
        <v/>
      </c>
      <c r="NK22" s="11" t="str">
        <f>IF(MX22&gt;0,MX22,"")</f>
        <v/>
      </c>
      <c r="NL22" s="11" t="str">
        <f>IF(SUM(MU22:MX22)-MY22&gt;0,SUM(MU22:MX22)-MY22,"")</f>
        <v/>
      </c>
      <c r="NM22" s="11" t="str">
        <f>IF(SUM(NF22,NL22)&gt;0,SUM(NF22,NL22),"")</f>
        <v/>
      </c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40" t="str">
        <f>IF(NP22&gt;0,NP22,"")</f>
        <v/>
      </c>
      <c r="OI22" s="40" t="str">
        <f>IF(NQ22&gt;0,NQ22,"")</f>
        <v/>
      </c>
      <c r="OJ22" s="40" t="str">
        <f>IF(SUM(NN22:NQ22)-NR22&gt;0,SUM(NN22:NQ22)-NR22,"")</f>
        <v/>
      </c>
      <c r="OK22" s="40" t="str">
        <f>IF(NU22&gt;0,NU22,"")</f>
        <v/>
      </c>
      <c r="OL22" s="40" t="str">
        <f>IF(NV22&gt;0,NV22,"")</f>
        <v/>
      </c>
      <c r="OM22" s="40" t="str">
        <f>IF(SUM(NS22:NV22)-NW22&gt;0,SUM(NS22:NV22)-NW22,"")</f>
        <v/>
      </c>
      <c r="ON22" s="40" t="str">
        <f>IF(MAX(OJ22,OM22)&gt;0,MAX(OJ22,OM22),"")</f>
        <v/>
      </c>
      <c r="OO22" s="40" t="str">
        <f>IF(NZ22&gt;0,NZ22,"")</f>
        <v/>
      </c>
      <c r="OP22" s="40" t="str">
        <f>IF(OA22&gt;0,OA22,"")</f>
        <v/>
      </c>
      <c r="OQ22" s="40" t="str">
        <f>IF(SUM(NX22:OA22)-OB22&gt;0,SUM(NX22:OA22)-OB22,"")</f>
        <v/>
      </c>
      <c r="OR22" s="40" t="str">
        <f>IF(OE22&gt;0,OE22,"")</f>
        <v/>
      </c>
      <c r="OS22" s="40" t="str">
        <f>IF(OF22&gt;0,OF22,"")</f>
        <v/>
      </c>
      <c r="OT22" s="40" t="str">
        <f>IF(SUM(OC22:OF22)-OG22&gt;0,SUM(OC22:OF22)-OG22,"")</f>
        <v/>
      </c>
      <c r="OU22" s="40" t="str">
        <f>IF(SUM(ON22,OT22)&gt;0,SUM(ON22,OT22),"")</f>
        <v/>
      </c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1" t="str">
        <f>IF(OX22&gt;0,OX22,"")</f>
        <v/>
      </c>
      <c r="PQ22" s="11" t="str">
        <f>IF(OY22&gt;0,OY22,"")</f>
        <v/>
      </c>
      <c r="PR22" s="11" t="str">
        <f>IF(SUM(OV22:OY22)-OZ22&gt;0,SUM(OV22:OY22)-OZ22,"")</f>
        <v/>
      </c>
      <c r="PS22" s="11" t="str">
        <f>IF(PC22&gt;0,PC22,"")</f>
        <v/>
      </c>
      <c r="PT22" s="11" t="str">
        <f>IF(PD22&gt;0,PD22,"")</f>
        <v/>
      </c>
      <c r="PU22" s="11" t="str">
        <f>IF(SUM(PA22:PD22)-PE22&gt;0,SUM(PA22:PD22)-PE22,"")</f>
        <v/>
      </c>
      <c r="PV22" s="11" t="str">
        <f>IF(MAX(PR22,PU22)&gt;0,MAX(PR22,PU22),"")</f>
        <v/>
      </c>
      <c r="PW22" s="11" t="str">
        <f>IF(PH22&gt;0,PH22,"")</f>
        <v/>
      </c>
      <c r="PX22" s="11" t="str">
        <f>IF(PI22&gt;0,PI22,"")</f>
        <v/>
      </c>
      <c r="PY22" s="11" t="str">
        <f>IF(SUM(PF22:PI22)-PJ22&gt;0,SUM(PF22:PI22)-PJ22,"")</f>
        <v/>
      </c>
      <c r="PZ22" s="11" t="str">
        <f>IF(PM22&gt;0,PM22,"")</f>
        <v/>
      </c>
      <c r="QA22" s="11" t="str">
        <f>IF(PN22&gt;0,PN22,"")</f>
        <v/>
      </c>
      <c r="QB22" s="11" t="str">
        <f>IF(SUM(PK22:PN22)-PO22&gt;0,SUM(PK22:PN22)-PO22,"")</f>
        <v/>
      </c>
      <c r="QC22" s="11" t="str">
        <f>IF(SUM(PV22,QB22)&gt;0,SUM(PV22,QB22),"")</f>
        <v/>
      </c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40" t="str">
        <f>IF(QF22&gt;0,QF22,"")</f>
        <v/>
      </c>
      <c r="QY22" s="40" t="str">
        <f>IF(QG22&gt;0,QG22,"")</f>
        <v/>
      </c>
      <c r="QZ22" s="40" t="str">
        <f>IF(SUM(QD22:QG22)-QH22&gt;0,SUM(QD22:QG22)-QH22,"")</f>
        <v/>
      </c>
      <c r="RA22" s="40" t="str">
        <f>IF(QK22&gt;0,QK22,"")</f>
        <v/>
      </c>
      <c r="RB22" s="40" t="str">
        <f>IF(QL22&gt;0,QL22,"")</f>
        <v/>
      </c>
      <c r="RC22" s="40" t="str">
        <f>IF(SUM(QI22:QL22)-QM22&gt;0,SUM(QI22:QL22)-QM22,"")</f>
        <v/>
      </c>
      <c r="RD22" s="40" t="str">
        <f>IF(MAX(QZ22,RC22)&gt;0,MAX(QZ22,RC22),"")</f>
        <v/>
      </c>
      <c r="RE22" s="40" t="str">
        <f>IF(QP22&gt;0,QP22,"")</f>
        <v/>
      </c>
      <c r="RF22" s="40" t="str">
        <f>IF(QQ22&gt;0,QQ22,"")</f>
        <v/>
      </c>
      <c r="RG22" s="40" t="str">
        <f>IF(SUM(QN22:QQ22)-QR22&gt;0,SUM(QN22:QQ22)-QR22,"")</f>
        <v/>
      </c>
      <c r="RH22" s="40" t="str">
        <f>IF(QU22&gt;0,QU22,"")</f>
        <v/>
      </c>
      <c r="RI22" s="40" t="str">
        <f>IF(QV22&gt;0,QV22,"")</f>
        <v/>
      </c>
      <c r="RJ22" s="40" t="str">
        <f>IF(SUM(QS22:QV22)-QW22&gt;0,SUM(QS22:QV22)-QW22,"")</f>
        <v/>
      </c>
      <c r="RK22" s="40" t="str">
        <f>IF(SUM(RD22,RJ22)&gt;0,SUM(RD22,RJ22),"")</f>
        <v/>
      </c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1" t="str">
        <f>IF(RN22&gt;0,RN22,"")</f>
        <v/>
      </c>
      <c r="SG22" s="11" t="str">
        <f>IF(RO22&gt;0,RO22,"")</f>
        <v/>
      </c>
      <c r="SH22" s="11" t="str">
        <f>IF(SUM(RL22:RO22)-RP22&gt;0,SUM(RL22:RO22)-RP22,"")</f>
        <v/>
      </c>
      <c r="SI22" s="11" t="str">
        <f>IF(RS22&gt;0,RS22,"")</f>
        <v/>
      </c>
      <c r="SJ22" s="11" t="str">
        <f>IF(RT22&gt;0,RT22,"")</f>
        <v/>
      </c>
      <c r="SK22" s="11" t="str">
        <f>IF(SUM(RQ22:RT22)-RU22&gt;0,SUM(RQ22:RT22)-RU22,"")</f>
        <v/>
      </c>
      <c r="SL22" s="11" t="str">
        <f>IF(MAX(SH22,SK22)&gt;0,MAX(SH22,SK22),"")</f>
        <v/>
      </c>
      <c r="SM22" s="11" t="str">
        <f>IF(RX22&gt;0,RX22,"")</f>
        <v/>
      </c>
      <c r="SN22" s="11" t="str">
        <f>IF(RY22&gt;0,RY22,"")</f>
        <v/>
      </c>
      <c r="SO22" s="11" t="str">
        <f>IF(SUM(RV22:RY22)-RZ22&gt;0,SUM(RV22:RY22)-RZ22,"")</f>
        <v/>
      </c>
      <c r="SP22" s="11" t="str">
        <f>IF(SC22&gt;0,SC22,"")</f>
        <v/>
      </c>
      <c r="SQ22" s="11" t="str">
        <f>IF(SD22&gt;0,SD22,"")</f>
        <v/>
      </c>
      <c r="SR22" s="11" t="str">
        <f>IF(SUM(SA22:SD22)-SE22&gt;0,SUM(SA22:SD22)-SE22,"")</f>
        <v/>
      </c>
      <c r="SS22" s="11" t="str">
        <f>IF(SUM(SL22,SR22)&gt;0,SUM(SL22,SR22),"")</f>
        <v/>
      </c>
      <c r="ST22" s="22">
        <f>IF($CN22="P",BY22,(BY22+AX22)/2)</f>
        <v>12.55</v>
      </c>
      <c r="SU22" s="22">
        <f>IF($CN22="P",BZ22,(BZ22+AY22)/2)</f>
        <v>7.8999999999999995</v>
      </c>
      <c r="SV22" s="22">
        <f>IF($CN22="P",CA22,(CA22+AZ22)/2)</f>
        <v>9.35</v>
      </c>
      <c r="SW22" s="22">
        <f>IF($CN22="P",CB22,(CB22+BA22)/2)</f>
        <v>12.085000000000001</v>
      </c>
      <c r="SX22" s="22">
        <f>IF($CN22="P",CC22,(CC22+BB22)/2)</f>
        <v>0</v>
      </c>
      <c r="SY22" s="22">
        <f>IF($CN22="P",CD22,(CD22+BC22)/2)</f>
        <v>12.2</v>
      </c>
      <c r="SZ22" s="22">
        <f>IF($CN22="P",CE22,(CE22+BD22)/2)</f>
        <v>9.1999999999999993</v>
      </c>
      <c r="TA22" s="22">
        <f>IF($CN22="P",CF22,(CF22+BE22)/2)</f>
        <v>10.25</v>
      </c>
      <c r="TB22" s="22">
        <f>IF($CN22="P",CG22,(CG22+BF22)/2)</f>
        <v>14</v>
      </c>
      <c r="TC22" s="22">
        <f>IF($CN22="P",CH22,(CH22+BG22)/2)</f>
        <v>0</v>
      </c>
      <c r="TD22" s="22">
        <f>IF($CN22="P",CI22,(CI22+BH22)/2)</f>
        <v>0</v>
      </c>
      <c r="TE22" s="22">
        <f>IF($CN22="P",CJ22,(CJ22+BI22)/2)</f>
        <v>0</v>
      </c>
      <c r="TF22" s="22">
        <f>IF($CN22="P",CK22,(CK22+BJ22)/2)</f>
        <v>0</v>
      </c>
      <c r="TG22" s="22">
        <f>IF($CN22="P",CL22,(CL22+BK22)/2)</f>
        <v>0</v>
      </c>
      <c r="TH22" s="22">
        <f>IF($CN22="P",CM22,(CM22+BL22)/2)</f>
        <v>0</v>
      </c>
      <c r="TI22" s="27" t="s">
        <v>46</v>
      </c>
      <c r="TJ22" s="40">
        <f>IF(SV22&gt;0,SV22,"")</f>
        <v>9.35</v>
      </c>
      <c r="TK22" s="40">
        <f>IF(SW22&gt;0,SW22,"")</f>
        <v>12.085000000000001</v>
      </c>
      <c r="TL22" s="40">
        <f>IF(SUM(ST22:SW22)-SX22&gt;0,SUM(ST22:SW22)-SX22,"")</f>
        <v>41.884999999999998</v>
      </c>
      <c r="TM22" s="40">
        <f>IF(TA22&gt;0,TA22,"")</f>
        <v>10.25</v>
      </c>
      <c r="TN22" s="40">
        <f>IF(TB22&gt;0,TB22,"")</f>
        <v>14</v>
      </c>
      <c r="TO22" s="40">
        <f>IF(SUM(SY22:TB22)-TC22&gt;0,SUM(SY22:TB22)-TC22,"")</f>
        <v>45.65</v>
      </c>
      <c r="TP22" s="40">
        <f>IF(MAX(TL22,TO22)&gt;0,MAX(TL22,TO22),"")</f>
        <v>45.65</v>
      </c>
      <c r="TQ22" s="40" t="str">
        <f>IF(TF22&gt;0,TF22,"")</f>
        <v/>
      </c>
      <c r="TR22" s="40" t="str">
        <f>IF(TG22&gt;0,TG22,"")</f>
        <v/>
      </c>
      <c r="TS22" s="40" t="str">
        <f>IF(SUM(TD22:TG22)-TH22&gt;0,SUM(TD22:TG22)-TH22,"")</f>
        <v/>
      </c>
      <c r="TT22" s="40">
        <f>IF(SUM(TP22,TS22)&gt;0,SUM(TP22,TS22),"")</f>
        <v>45.65</v>
      </c>
    </row>
    <row r="23" spans="1:540" x14ac:dyDescent="0.2">
      <c r="A23" s="4" t="str" cm="1">
        <f t="array" ref="A23">IF(AND(H23&lt;&gt;"",H23&lt;&gt;"No DD"),SUMPRODUCT((H$4:H$33&lt;&gt;"")*(H$4:H$33&lt;&gt;"No DD")*(E$4:E$33&gt;E23))+1,IF(H23="No DD",SUMPRODUCT((H$4:H$33="No DD")*(E$4:E$33&gt;E23))+1+SUMPRODUCT((H$4:H$33&lt;&gt;"")*(H$4:H$33&lt;&gt;"No DD")),""))</f>
        <v/>
      </c>
      <c r="B23" s="5" t="s">
        <v>108</v>
      </c>
      <c r="C23" s="4" t="s">
        <v>4</v>
      </c>
      <c r="D23" s="4">
        <v>2004</v>
      </c>
      <c r="E23" s="9">
        <f>SUM(J23:T23)+SUM(J23:R23)*0.0000001+SUM(J23)*0.0000000000001</f>
        <v>141.64001297800445</v>
      </c>
      <c r="F23" s="3" t="str">
        <f>IF(OR(AND(AM23&gt;=AW$35,AM23&lt;&gt;"",AO23&gt;=AW$39,AO23&lt;&gt;"",AL23=""),AND(AP23&gt;=AW$35,AP23&lt;&gt;"",AR23&gt;=AW$39,AR23&lt;&gt;"",AL23=""),AND(AT23&gt;=AW$35,AT23&lt;&gt;"",AV23&gt;=AW$39,AV23&lt;&gt;"",AL23=""),AND(BN23&gt;=BX$35,BN23&lt;&gt;"",BP23&gt;=BX$39,BP23&lt;&gt;"",BM23=""),AND(BQ23&gt;=BX$35,BQ23&lt;&gt;"",BS23&gt;=BX$39,BS23&lt;&gt;"",BM23=""),AND(BU23&gt;=BX$35,BU23&lt;&gt;"",BW23&gt;=BX$39,BW23&lt;&gt;"",BM23=""),AND(CO23&gt;=CY$35,CO23&lt;&gt;"",CQ23&gt;=CY$39,CQ23&lt;&gt;"",CN23=""),AND(CR23&gt;=CY$35,CR23&lt;&gt;"",CT23&gt;=CY$39,CT23&lt;&gt;"",CN23=""),AND(CV23&gt;=CY$35,CV23&lt;&gt;"",CX23&gt;=CY$39,CX23&lt;&gt;"",CN23=""),AND(DV23&gt;=EI$35,DV23&lt;&gt;"",DX23&gt;=EI$39,DX23&lt;&gt;""),AND(DY23&gt;=EI$35,DY23&lt;&gt;"",EA23&gt;=EI$39,EA23&lt;&gt;""),AND(EC23&gt;=EI$35,EC23&lt;&gt;"",EE23&gt;=EI$39,EE23&lt;&gt;""),AND(EF23&gt;=EI$35,EF23&lt;&gt;"",EH23&gt;=EI$39,EH23&lt;&gt;""),AND(FD23&gt;=FQ$35,FD23&lt;&gt;"",FF23&gt;=FQ$39,FF23&lt;&gt;""),AND(FG23&gt;=FQ$35,FG23&lt;&gt;"",FI23&gt;=FQ$39,FI23&lt;&gt;""),AND(FK23&gt;=FQ$35,FK23&lt;&gt;"",FM23&gt;=FQ$39,FM23&lt;&gt;""),AND(FN23&gt;=FQ$35,FN23&lt;&gt;"",FP23&gt;=FQ$39,FP23&lt;&gt;""),AND(GL23&gt;=GY$35,GL23&lt;&gt;"",GN23&gt;=GY$39,GN23&lt;&gt;""),AND(GO23&gt;=GY$35,GO23&lt;&gt;"",GQ23&gt;=GY$39,GQ23&lt;&gt;""),AND(GS23&gt;=GY$35,GS23&lt;&gt;"",GU23&gt;=GY$39,GU23&lt;&gt;""),AND(GV23&gt;=GY$35,GV23&lt;&gt;"",GX23&gt;=GY$39,GX23&lt;&gt;""),AND(HT23&gt;=IG$35,HT23&lt;&gt;"",HV23&gt;=IG$39,HV23&lt;&gt;""),AND(HW23&gt;=IG$35,HW23&lt;&gt;"",HY23&gt;=IG$39,HY23&lt;&gt;""),AND(IA23&gt;=IG$35,IA23&lt;&gt;"",IC23&gt;=IG$39,IC23&lt;&gt;""),AND(ID23&gt;=IG$35,ID23&lt;&gt;"",IF23&gt;=IG$39,IF23&lt;&gt;""),AND(JB23&gt;=JO$35,JB23&lt;&gt;"",JD23&gt;=JO$39,JD23&lt;&gt;""),AND(JE23&gt;=JO$35,JE23&lt;&gt;"",JG23&gt;=JO$39,JG23&lt;&gt;""),AND(JI23&gt;=JO$35,JI23&lt;&gt;"",JK23&gt;=JO$39,JK23&lt;&gt;""),AND(JL23&gt;=JO$35,JL23&lt;&gt;"",JN23&gt;=JO$39,JN23&lt;&gt;""),AND(KJ23&gt;=KW$35,KJ23&lt;&gt;"",KL23&gt;=KW$39,KL23&lt;&gt;""),AND(KM23&gt;=KW$35,KM23&lt;&gt;"",KO23&gt;=KW$39,KO23&lt;&gt;""),AND(KQ23&gt;=KW$35,KQ23&lt;&gt;"",KS23&gt;=KW$39,KS23&lt;&gt;""),AND(KT23&gt;=KW$35,KT23&lt;&gt;"",KV23&gt;=KW$39,KV23&lt;&gt;""),AND(LR23&gt;=ME$35,LR23&lt;&gt;"",LT23&gt;=ME$39,LT23&lt;&gt;""),AND(LU23&gt;=ME$35,LU23&lt;&gt;"",LW23&gt;=ME$39,LW23&lt;&gt;""),AND(LY23&gt;=ME$35,LY23&lt;&gt;"",MA23&gt;=ME$39,MA23&lt;&gt;""),AND(MB23&gt;=ME$35,MB23&lt;&gt;"",MD23&gt;=ME$39,MD23&lt;&gt;""),AND(MZ23&gt;=NM$35,MZ23&lt;&gt;"",NB23&gt;=NM$39,NB23&lt;&gt;""),AND(NC23&gt;=NM$35,NC23&lt;&gt;"",NE23&gt;=NM$39,NE23&lt;&gt;""),AND(NG23&gt;=NM$35,NG23&lt;&gt;"",NI23&gt;=NM$39,NI23&lt;&gt;""),AND(NJ23&gt;=NM$35,NJ23&lt;&gt;"",NL23&gt;=NM$39,NL23&lt;&gt;""),AND(OH23&gt;=OU$35,OH23&lt;&gt;"",OJ23&gt;=OU$39,OJ23&lt;&gt;""),AND(OK23&gt;=OU$35,OK23&lt;&gt;"",OM23&gt;=OU$39,OM23&lt;&gt;""),AND(OO23&gt;=OU$35,OO23&lt;&gt;"",OQ23&gt;=OU$39,OQ23&lt;&gt;""),AND(OR23&gt;=OU$35,OR23&lt;&gt;"",OT23&gt;=OU$39,OT23&lt;&gt;""),AND(PP23&gt;=QC$35,PP23&lt;&gt;"",PR23&gt;=QC$39,PR23&lt;&gt;""),AND(PS23&gt;=QC$35,PS23&lt;&gt;"",PU23&gt;=QC$39,PU23&lt;&gt;""),AND(PW23&gt;=QC$35,PW23&lt;&gt;"",PY23&gt;=QC$39,PY23&lt;&gt;""),AND(PZ23&gt;=QC$35,PZ23&lt;&gt;"",QB23&gt;=QC$39,QB23&lt;&gt;""),AND(QX23&gt;=RK$35,QX23&lt;&gt;"",QZ23&gt;=RK$39,QZ23&lt;&gt;""),AND(RA23&gt;=RK$35,RA23&lt;&gt;"",RC23&gt;=RK$39,RC23&lt;&gt;""),AND(RE23&gt;=RK$35,RE23&lt;&gt;"",RG23&gt;=RK$39,RG23&lt;&gt;""),AND(RH23&gt;=RK$35,RH23&lt;&gt;"",RJ23&gt;=RK$39,RJ23&lt;&gt;""),AND(SF23&gt;=SS$35,SF23&lt;&gt;"",SH23&gt;=SS$39,SH23&lt;&gt;""),AND(SI23&gt;=SS$35,SI23&lt;&gt;"",SK23&gt;=SS$39,SK23&lt;&gt;""),AND(SM23&gt;=SS$35,SM23&lt;&gt;"",SO23&gt;=SS$39,SO23&lt;&gt;""),AND(SP23&gt;=SS$35,SP23&lt;&gt;"",SR23&gt;=SS$39,SR23&lt;&gt;"")),"P","")</f>
        <v/>
      </c>
      <c r="G23" s="3" t="str">
        <f>IF(OR(AND(AO23&gt;=AW$39,AO23&lt;&gt;"",AL23=""),AND(AR23&gt;=AW$39,AR23&lt;&gt;"",AL23=""),AND(AV23&gt;=AW$39,AV23&lt;&gt;"",AL23=""),AND(BP23&gt;=BX$39,BP23&lt;&gt;"",BM23=""),AND(BS23&gt;=BX$39,BS23&lt;&gt;"",BM23=""),AND(BW23&gt;=BX$39,BW23&lt;&gt;"",BM23=""),AND(CQ23&gt;=CY$39,CQ23&lt;&gt;"",CN23=""),AND(CT23&gt;=CY$39,CT23&lt;&gt;"",CN23=""),AND(CX23&gt;=CY$39,CX23&lt;&gt;"",CN23=""),AND(DX23&gt;=EI$39,DX23&lt;&gt;""),AND(EA23&gt;=EI$39,EA23&lt;&gt;""),AND(EE23&gt;=EI$39,EE23&lt;&gt;""),AND(EH23&gt;=EI$39,EH23&lt;&gt;""),AND(FF23&gt;=FQ$39,FF23&lt;&gt;""),AND(FI23&gt;=FQ$39,FI23&lt;&gt;""),AND(FM23&gt;=FQ$39,FM23&lt;&gt;""),AND(FP23&gt;=FQ$39,FP23&lt;&gt;""),AND(GN23&gt;=GY$39,GN23&lt;&gt;""),AND(GQ23&gt;=GY$39,GQ23&lt;&gt;""),AND(GU23&gt;=GY$39,GU23&lt;&gt;""),AND(GX23&gt;=GY$39,GX23&lt;&gt;""),AND(HV23&gt;=IG$39,HV23&lt;&gt;""),AND(HY23&gt;=IG$39,HY23&lt;&gt;""),AND(IC23&gt;=IG$39,IC23&lt;&gt;""),AND(IF23&gt;=IG$39,IF23&lt;&gt;""),AND(JD23&gt;=JO$39,JD23&lt;&gt;""),AND(JG23&gt;=JO$39,JG23&lt;&gt;""),AND(JK23&gt;=JO$39,JK23&lt;&gt;""),AND(JN23&gt;=JO$39,JN23&lt;&gt;""),AND(KL23&gt;=KW$39,KL23&lt;&gt;""),AND(KO23&gt;=KW$39,KO23&lt;&gt;""),AND(KS23&gt;=KW$39,KS23&lt;&gt;""),AND(KV23&gt;=KW$39,KV23&lt;&gt;""),AND(LT23&gt;=ME$39,LT23&lt;&gt;""),AND(LW23&gt;=ME$39,LW23&lt;&gt;""),AND(MA23&gt;=ME$39,MA23&lt;&gt;""),AND(MD23&gt;=ME$39,MD23&lt;&gt;""),AND(NB23&gt;=NM$39,NB23&lt;&gt;""),AND(NE23&gt;=NM$39,NE23&lt;&gt;""),AND(NI23&gt;=NM$39,NI23&lt;&gt;""),AND(NL23&gt;=NM$39,NL23&lt;&gt;""),AND(OJ23&gt;=OU$39,OJ23&lt;&gt;""),AND(OM23&gt;=OU$39,OM23&lt;&gt;""),AND(OQ23&gt;=OU$39,OQ23&lt;&gt;""),AND(OT23&gt;=OU$39,OT23&lt;&gt;""),AND(PR23&gt;=QC$39,PR23&lt;&gt;""),AND(PU23&gt;=QC$39,PU23&lt;&gt;""),AND(PY23&gt;=QC$39,PY23&lt;&gt;""),AND(QB23&gt;=QC$39,QB23&lt;&gt;""),AND(QZ23&gt;=RK$39,QZ23&lt;&gt;""),AND(RC23&gt;=RK$39,RC23&lt;&gt;""),AND(RG23&gt;=RK$39,RG23&lt;&gt;""),AND(RJ23&gt;=RK$39,RJ23&lt;&gt;""),AND(SH23&gt;=SS$39,SH23&lt;&gt;""),AND(SK23&gt;=SS$39,SK23&lt;&gt;""),AND(SO23&gt;=SS$39,SO23&lt;&gt;""),AND(SR23&gt;=SS$39,SR23&lt;&gt;"")),"P","")</f>
        <v/>
      </c>
      <c r="H23" s="36" t="str">
        <f>IF(AND(G23="P",F23=""),"No DD",IF(OR(AND(AM23&gt;=AW$38,AM23&lt;&gt;"",AO23&gt;=AW$42,AO23&lt;&gt;"",AL23=""),AND(AP23&gt;=AW$38,AP23&lt;&gt;"",AR23&gt;=AW$42,AR23&lt;&gt;"",AL23=""),AND(AT23&gt;=AW$38,AT23&lt;&gt;"",AV23&gt;=AW$42,AV23&lt;&gt;"",AL23=""),AND(BN23&gt;=BX$38,BN23&lt;&gt;"",BP23&gt;=BX$42,BP23&lt;&gt;"",BM23=""),AND(BQ23&gt;=BX$38,BQ23&lt;&gt;"",BS23&gt;=BX$42,BS23&lt;&gt;"",BM23=""),AND(BU23&gt;=BX$38,BU23&lt;&gt;"",BW23&gt;=BX$42,BW23&lt;&gt;"",BM23=""),AND(CO23&gt;=CY$38,CO23&lt;&gt;"",CQ23&gt;=CY$42,CQ23&lt;&gt;"",CN23=""),AND(CR23&gt;=CY$38,CR23&lt;&gt;"",CT23&gt;=CY$42,CT23&lt;&gt;"",CN23=""),AND(CV23&gt;=CY$38,CV23&lt;&gt;"",CX23&gt;=CY$42,CX23&lt;&gt;"",CN23=""),AND(DV23&gt;=EI$38,DV23&lt;&gt;"",DX23&gt;=EI$42,DX23&lt;&gt;""),AND(DY23&gt;=EI$38,DY23&lt;&gt;"",EA23&gt;=EI$42,EA23&lt;&gt;""),AND(EC23&gt;=EI$38,EC23&lt;&gt;"",EE23&gt;=EI$42,EE23&lt;&gt;""),AND(EF23&gt;=EI$38,EF23&lt;&gt;"",EH23&gt;=EI$42,EH23&lt;&gt;""),AND(FD23&gt;=FQ$38,FD23&lt;&gt;"",FF23&gt;=FQ$42,FF23&lt;&gt;""),AND(FG23&gt;=FQ$38,FG23&lt;&gt;"",FI23&gt;=FQ$42,FI23&lt;&gt;""),AND(FK23&gt;=FQ$38,FK23&lt;&gt;"",FM23&gt;=FQ$42,FM23&lt;&gt;""),AND(FN23&gt;=FQ$38,FN23&lt;&gt;"",FP23&gt;=FQ$42,FP23&lt;&gt;""),AND(GL23&gt;=GY$38,GL23&lt;&gt;"",GN23&gt;=GY$42,GN23&lt;&gt;""),AND(GO23&gt;=GY$38,GO23&lt;&gt;"",GQ23&gt;=GY$42,GQ23&lt;&gt;""),AND(GS23&gt;=GY$38,GS23&lt;&gt;"",GU23&gt;=GY$42,GU23&lt;&gt;""),AND(GV23&gt;=GY$38,GV23&lt;&gt;"",GX23&gt;=GY$42,GX23&lt;&gt;""),AND(HT23&gt;=IG$38,HT23&lt;&gt;"",HV23&gt;=IG$42,HV23&lt;&gt;""),AND(HW23&gt;=IG$38,HW23&lt;&gt;"",HY23&gt;=IG$42,HY23&lt;&gt;""),AND(IA23&gt;=IG$38,IA23&lt;&gt;"",IC23&gt;=IG$42,IC23&lt;&gt;""),AND(ID23&gt;=IG$38,ID23&lt;&gt;"",IF23&gt;=IG$42,IF23&lt;&gt;""),AND(JB23&gt;=JO$38,JB23&lt;&gt;"",JD23&gt;=JO$42,JD23&lt;&gt;""),AND(JE23&gt;=JO$38,JE23&lt;&gt;"",JG23&gt;=JO$42,JG23&lt;&gt;""),AND(JI23&gt;=JO$38,JI23&lt;&gt;"",JK23&gt;=JO$42,JK23&lt;&gt;""),AND(JL23&gt;=JO$38,JL23&lt;&gt;"",JN23&gt;=JO$42,JN23&lt;&gt;""),AND(KJ23&gt;=KW$38,KJ23&lt;&gt;"",KL23&gt;=KW$42,KL23&lt;&gt;""),AND(KM23&gt;=KW$38,KM23&lt;&gt;"",KO23&gt;=KW$42,KO23&lt;&gt;""),AND(KQ23&gt;=KW$38,KQ23&lt;&gt;"",KS23&gt;=KW$42,KS23&lt;&gt;""),AND(KT23&gt;=KW$38,KT23&lt;&gt;"",KV23&gt;=KW$42,KV23&lt;&gt;""),AND(LR23&gt;=ME$38,LR23&lt;&gt;"",LT23&gt;=ME$42,LT23&lt;&gt;""),AND(LU23&gt;=ME$38,LU23&lt;&gt;"",LW23&gt;=ME$42,LW23&lt;&gt;""),AND(LY23&gt;=ME$38,LY23&lt;&gt;"",MA23&gt;=ME$42,MA23&lt;&gt;""),AND(MB23&gt;=ME$38,MB23&lt;&gt;"",MD23&gt;=ME$42,MD23&lt;&gt;""),AND(MZ23&gt;=NM$38,MZ23&lt;&gt;"",NB23&gt;=NM$42,NB23&lt;&gt;""),AND(NC23&gt;=NM$38,NC23&lt;&gt;"",NE23&gt;=NM$42,NE23&lt;&gt;""),AND(NG23&gt;=NM$38,NG23&lt;&gt;"",NI23&gt;=NM$42,NI23&lt;&gt;""),AND(NJ23&gt;=NM$38,NJ23&lt;&gt;"",NL23&gt;=NM$42,NL23&lt;&gt;""),AND(OH23&gt;=OU$38,OH23&lt;&gt;"",OJ23&gt;=OU$42,OJ23&lt;&gt;""),AND(OK23&gt;=OU$38,OK23&lt;&gt;"",OM23&gt;=OU$42,OM23&lt;&gt;""),AND(OO23&gt;=OU$38,OO23&lt;&gt;"",OQ23&gt;=OU$42,OQ23&lt;&gt;""),AND(OR23&gt;=OU$38,OR23&lt;&gt;"",OT23&gt;=OU$42,OT23&lt;&gt;""),AND(PP23&gt;=QC$38,PP23&lt;&gt;"",PR23&gt;=QC$42,PR23&lt;&gt;""),AND(PS23&gt;=QC$38,PS23&lt;&gt;"",PU23&gt;=QC$42,PU23&lt;&gt;""),AND(PW23&gt;=QC$38,PW23&lt;&gt;"",PY23&gt;=QC$42,PY23&lt;&gt;""),AND(PZ23&gt;=QC$38,PZ23&lt;&gt;"",QB23&gt;=QC$42,QB23&lt;&gt;""),AND(QX23&gt;=RK$38,QX23&lt;&gt;"",QZ23&gt;=RK$42,QZ23&lt;&gt;""),AND(RA23&gt;=RK$38,RA23&lt;&gt;"",RC23&gt;=RK$42,RC23&lt;&gt;""),AND(RE23&gt;=RK$38,RE23&lt;&gt;"",RG23&gt;=RK$42,RG23&lt;&gt;""),AND(RH23&gt;=RK$38,RH23&lt;&gt;"",RJ23&gt;=RK$42,RJ23&lt;&gt;""),AND(SF23&gt;=SS$38,SF23&lt;&gt;"",SH23&gt;=SS$42,SH23&lt;&gt;""),AND(SI23&gt;=SS$38,SI23&lt;&gt;"",SK23&gt;=SS$42,SK23&lt;&gt;""),AND(SM23&gt;=SS$38,SM23&lt;&gt;"",SO23&gt;=SS$42,SO23&lt;&gt;""),AND(SP23&gt;=SS$38,SP23&lt;&gt;"",SR23&gt;=SS$42,SR23&lt;&gt;"")),"Merit",IF(OR(AND(AM23&gt;=AW$37,AM23&lt;&gt;"",AO23&gt;=AW$41,AO23&lt;&gt;"",AL23=""),AND(AP23&gt;=AW$37,AP23&lt;&gt;"",AR23&gt;=AW$41,AR23&lt;&gt;"",AL23=""),AND(AT23&gt;=AW$37,AT23&lt;&gt;"",AV23&gt;=AW$41,AV23&lt;&gt;"",AL23=""),AND(BN23&gt;=BX$37,BN23&lt;&gt;"",BP23&gt;=BX$41,BP23&lt;&gt;"",BM23=""),AND(BQ23&gt;=BX$37,BQ23&lt;&gt;"",BS23&gt;=BX$41,BS23&lt;&gt;"",BM23=""),AND(BU23&gt;=BX$37,BU23&lt;&gt;"",BW23&gt;=BX$41,BW23&lt;&gt;"",BM23=""),AND(CO23&gt;=CY$37,CO23&lt;&gt;"",CQ23&gt;=CY$41,CQ23&lt;&gt;"",CN23=""),AND(CR23&gt;=CY$37,CR23&lt;&gt;"",CT23&gt;=CY$41,CT23&lt;&gt;"",CN23=""),AND(CV23&gt;=CY$37,CV23&lt;&gt;"",CX23&gt;=CY$41,CX23&lt;&gt;"",CN23=""),AND(DV23&gt;=EI$37,DV23&lt;&gt;"",DX23&gt;=EI$41,DX23&lt;&gt;""),AND(DY23&gt;=EI$37,DY23&lt;&gt;"",EA23&gt;=EI$41,EA23&lt;&gt;""),AND(EC23&gt;=EI$37,EC23&lt;&gt;"",EE23&gt;=EI$41,EE23&lt;&gt;""),AND(EF23&gt;=EI$37,EF23&lt;&gt;"",EH23&gt;=EI$41,EH23&lt;&gt;""),AND(FD23&gt;=FQ$37,FD23&lt;&gt;"",FF23&gt;=FQ$41,FF23&lt;&gt;""),AND(FG23&gt;=FQ$37,FG23&lt;&gt;"",FI23&gt;=FQ$41,FI23&lt;&gt;""),AND(FK23&gt;=FQ$37,FK23&lt;&gt;"",FM23&gt;=FQ$41,FM23&lt;&gt;""),AND(FN23&gt;=FQ$37,FN23&lt;&gt;"",FP23&gt;=FQ$41,FP23&lt;&gt;""),AND(GL23&gt;=GY$37,GL23&lt;&gt;"",GN23&gt;=GY$41,GN23&lt;&gt;""),AND(GO23&gt;=GY$37,GO23&lt;&gt;"",GQ23&gt;=GY$41,GQ23&lt;&gt;""),AND(GS23&gt;=GY$37,GS23&lt;&gt;"",GU23&gt;=GY$41,GU23&lt;&gt;""),AND(GV23&gt;=GY$37,GV23&lt;&gt;"",GX23&gt;=GY$41,GX23&lt;&gt;""),AND(HT23&gt;=IG$37,HT23&lt;&gt;"",HV23&gt;=IG$41,HV23&lt;&gt;""),AND(HW23&gt;=IG$37,HW23&lt;&gt;"",HY23&gt;=IG$41,HY23&lt;&gt;""),AND(IA23&gt;=IG$37,IA23&lt;&gt;"",IC23&gt;=IG$41,IC23&lt;&gt;""),AND(ID23&gt;=IG$37,ID23&lt;&gt;"",IF23&gt;=IG$41,IF23&lt;&gt;""),AND(JB23&gt;=JO$37,JB23&lt;&gt;"",JD23&gt;=JO$41,JD23&lt;&gt;""),AND(JE23&gt;=JO$37,JE23&lt;&gt;"",JG23&gt;=JO$41,JG23&lt;&gt;""),AND(JI23&gt;=JO$37,JI23&lt;&gt;"",JK23&gt;=JO$41,JK23&lt;&gt;""),AND(JL23&gt;=JO$37,JL23&lt;&gt;"",JN23&gt;=JO$41,JN23&lt;&gt;""),AND(KJ23&gt;=KW$37,KJ23&lt;&gt;"",KL23&gt;=KW$41,KL23&lt;&gt;""),AND(KM23&gt;=KW$37,KM23&lt;&gt;"",KO23&gt;=KW$41,KO23&lt;&gt;""),AND(KQ23&gt;=KW$37,KQ23&lt;&gt;"",KS23&gt;=KW$41,KS23&lt;&gt;""),AND(KT23&gt;=KW$37,KT23&lt;&gt;"",KV23&gt;=KW$41,KV23&lt;&gt;""),AND(LR23&gt;=ME$37,LR23&lt;&gt;"",LT23&gt;=ME$41,LT23&lt;&gt;""),AND(LU23&gt;=ME$37,LU23&lt;&gt;"",LW23&gt;=ME$41,LW23&lt;&gt;""),AND(LY23&gt;=ME$37,LY23&lt;&gt;"",MA23&gt;=ME$41,MA23&lt;&gt;""),AND(MB23&gt;=ME$37,MB23&lt;&gt;"",MD23&gt;=ME$41,MD23&lt;&gt;""),AND(MZ23&gt;=NM$37,MZ23&lt;&gt;"",NB23&gt;=NM$41,NB23&lt;&gt;""),AND(NC23&gt;=NM$37,NC23&lt;&gt;"",NE23&gt;=NM$41,NE23&lt;&gt;""),AND(NG23&gt;=NM$37,NG23&lt;&gt;"",NI23&gt;=NM$41,NI23&lt;&gt;""),AND(NJ23&gt;=NM$37,NJ23&lt;&gt;"",NL23&gt;=NM$41,NL23&lt;&gt;""),AND(OH23&gt;=OU$37,OH23&lt;&gt;"",OJ23&gt;=OU$41,OJ23&lt;&gt;""),AND(OK23&gt;=OU$37,OK23&lt;&gt;"",OM23&gt;=OU$41,OM23&lt;&gt;""),AND(OO23&gt;=OU$37,OO23&lt;&gt;"",OQ23&gt;=OU$41,OQ23&lt;&gt;""),AND(OR23&gt;=OU$37,OR23&lt;&gt;"",OT23&gt;=OU$41,OT23&lt;&gt;""),AND(PP23&gt;=QC$37,PP23&lt;&gt;"",PR23&gt;=QC$41,PR23&lt;&gt;""),AND(PS23&gt;=QC$37,PS23&lt;&gt;"",PU23&gt;=QC$41,PU23&lt;&gt;""),AND(PW23&gt;=QC$37,PW23&lt;&gt;"",PY23&gt;=QC$41,PY23&lt;&gt;""),AND(PZ23&gt;=QC$37,PZ23&lt;&gt;"",QB23&gt;=QC$41,QB23&lt;&gt;""),AND(QX23&gt;=RK$37,QX23&lt;&gt;"",QZ23&gt;=RK$41,QZ23&lt;&gt;""),AND(RA23&gt;=RK$37,RA23&lt;&gt;"",RC23&gt;=RK$41,RC23&lt;&gt;""),AND(RE23&gt;=RK$37,RE23&lt;&gt;"",RG23&gt;=RK$41,RG23&lt;&gt;""),AND(RH23&gt;=RK$37,RH23&lt;&gt;"",RJ23&gt;=RK$41,RJ23&lt;&gt;""),AND(SF23&gt;=SS$37,SF23&lt;&gt;"",SH23&gt;=SS$41,SH23&lt;&gt;""),AND(SI23&gt;=SS$37,SI23&lt;&gt;"",SK23&gt;=SS$41,SK23&lt;&gt;""),AND(SM23&gt;=SS$37,SM23&lt;&gt;"",SO23&gt;=SS$41,SO23&lt;&gt;""),AND(SP23&gt;=SS$37,SP23&lt;&gt;"",SR23&gt;=SS$41,SR23&lt;&gt;"")),"Excellence",IF(I23="P","Worlds Team",IF(F23="P","National Team","")))))</f>
        <v/>
      </c>
      <c r="I23" s="3" t="str">
        <f>IF(OR(AND(AM23&gt;=AW$36,AM23&lt;&gt;"",AO23&gt;=AW$40,AO23&lt;&gt;"",AL23=""),AND(AP23&gt;=AW$36,AP23&lt;&gt;"",AR23&gt;=AW$40,AR23&lt;&gt;"",AL23=""),AND(AT23&gt;=AW$36,AT23&lt;&gt;"",AV23&gt;=AW$40,AV23&lt;&gt;"",AL23=""),AND(BN23&gt;=BX$36,BN23&lt;&gt;"",BP23&gt;=BX$40,BP23&lt;&gt;"",BM23=""),AND(BQ23&gt;=BX$36,BQ23&lt;&gt;"",BS23&gt;=BX$40,BS23&lt;&gt;"",BM23=""),AND(BU23&gt;=BX$36,BU23&lt;&gt;"",BW23&gt;=BX$40,BW23&lt;&gt;"",BM23=""),AND(CO23&gt;=CY$36,CO23&lt;&gt;"",CQ23&gt;=CY$40,CQ23&lt;&gt;"",CN23=""),AND(CR23&gt;=CY$36,CR23&lt;&gt;"",CT23&gt;=CY$40,CT23&lt;&gt;"",CN23=""),AND(CV23&gt;=CY$36,CV23&lt;&gt;"",CX23&gt;=CY$40,CX23&lt;&gt;"",CN23=""),AND(DV23&gt;=EI$36,DV23&lt;&gt;"",DX23&gt;=EI$40,DX23&lt;&gt;""),AND(DY23&gt;=EI$36,DY23&lt;&gt;"",EA23&gt;=EI$40,EA23&lt;&gt;""),AND(EC23&gt;=EI$36,EC23&lt;&gt;"",EE23&gt;=EI$40,EE23&lt;&gt;""),AND(EF23&gt;=EI$36,EF23&lt;&gt;"",EH23&gt;=EI$40,EH23&lt;&gt;""),AND(FD23&gt;=FQ$36,FD23&lt;&gt;"",FF23&gt;=FQ$40,FF23&lt;&gt;""),AND(FG23&gt;=FQ$36,FG23&lt;&gt;"",FI23&gt;=FQ$40,FI23&lt;&gt;""),AND(FK23&gt;=FQ$36,FK23&lt;&gt;"",FM23&gt;=FQ$40,FM23&lt;&gt;""),AND(FN23&gt;=FQ$36,FN23&lt;&gt;"",FP23&gt;=FQ$40,FP23&lt;&gt;""),AND(GL23&gt;=GY$36,GL23&lt;&gt;"",GN23&gt;=GY$40,GN23&lt;&gt;""),AND(GO23&gt;=GY$36,GO23&lt;&gt;"",GQ23&gt;=GY$40,GQ23&lt;&gt;""),AND(GS23&gt;=GY$36,GS23&lt;&gt;"",GU23&gt;=GY$40,GU23&lt;&gt;""),AND(GV23&gt;=GY$36,GV23&lt;&gt;"",GX23&gt;=GY$40,GX23&lt;&gt;""),AND(HT23&gt;=IG$36,HT23&lt;&gt;"",HV23&gt;=IG$40,HV23&lt;&gt;""),AND(HW23&gt;=IG$36,HW23&lt;&gt;"",HY23&gt;=IG$40,HY23&lt;&gt;""),AND(IA23&gt;=IG$36,IA23&lt;&gt;"",IC23&gt;=IG$40,IC23&lt;&gt;""),AND(ID23&gt;=IG$36,ID23&lt;&gt;"",IF23&gt;=IG$40,IF23&lt;&gt;""),AND(JB23&gt;=JO$36,JB23&lt;&gt;"",JD23&gt;=JO$40,JD23&lt;&gt;""),AND(JE23&gt;=JO$36,JE23&lt;&gt;"",JG23&gt;=JO$40,JG23&lt;&gt;""),AND(JI23&gt;=JO$36,JI23&lt;&gt;"",JK23&gt;=JO$40,JK23&lt;&gt;""),AND(JL23&gt;=JO$36,JL23&lt;&gt;"",JN23&gt;=JO$40,JN23&lt;&gt;""),AND(KJ23&gt;=KW$36,KJ23&lt;&gt;"",KL23&gt;=KW$40,KL23&lt;&gt;""),AND(KM23&gt;=KW$36,KM23&lt;&gt;"",KO23&gt;=KW$40,KO23&lt;&gt;""),AND(KQ23&gt;=KW$36,KQ23&lt;&gt;"",KS23&gt;=KW$40,KS23&lt;&gt;""),AND(KT23&gt;=KW$36,KT23&lt;&gt;"",KV23&gt;=KW$40,KV23&lt;&gt;""),AND(LR23&gt;=ME$36,LR23&lt;&gt;"",LT23&gt;=ME$40,LT23&lt;&gt;""),AND(LU23&gt;=ME$36,LU23&lt;&gt;"",LW23&gt;=ME$40,LW23&lt;&gt;""),AND(LY23&gt;=ME$36,LY23&lt;&gt;"",MA23&gt;=ME$40,MA23&lt;&gt;""),AND(MB23&gt;=ME$36,MB23&lt;&gt;"",MD23&gt;=ME$40,MD23&lt;&gt;""),AND(MZ23&gt;=NM$36,MZ23&lt;&gt;"",NB23&gt;=NM$40,NB23&lt;&gt;""),AND(NC23&gt;=NM$36,NC23&lt;&gt;"",NE23&gt;=NM$40,NE23&lt;&gt;""),AND(NG23&gt;=NM$36,NG23&lt;&gt;"",NI23&gt;=NM$40,NI23&lt;&gt;""),AND(NJ23&gt;=NM$36,NJ23&lt;&gt;"",NL23&gt;=NM$40,NL23&lt;&gt;""),AND(OH23&gt;=OU$36,OH23&lt;&gt;"",OJ23&gt;=OU$40,OJ23&lt;&gt;""),AND(OK23&gt;=OU$36,OK23&lt;&gt;"",OM23&gt;=OU$40,OM23&lt;&gt;""),AND(OO23&gt;=OU$36,OO23&lt;&gt;"",OQ23&gt;=OU$40,OQ23&lt;&gt;""),AND(OR23&gt;=OU$36,OR23&lt;&gt;"",OT23&gt;=OU$40,OT23&lt;&gt;""),AND(PP23&gt;=QC$36,PP23&lt;&gt;"",PR23&gt;=QC$40,PR23&lt;&gt;""),AND(PS23&gt;=QC$36,PS23&lt;&gt;"",PU23&gt;=QC$40,PU23&lt;&gt;""),AND(PW23&gt;=QC$36,PW23&lt;&gt;"",PY23&gt;=QC$40,PY23&lt;&gt;""),AND(PZ23&gt;=QC$36,PZ23&lt;&gt;"",QB23&gt;=QC$40,QB23&lt;&gt;""),AND(QX23&gt;=RK$36,QX23&lt;&gt;"",QZ23&gt;=RK$40,QZ23&lt;&gt;""),AND(RA23&gt;=RK$36,RA23&lt;&gt;"",RC23&gt;=RK$40,RC23&lt;&gt;""),AND(RE23&gt;=RK$36,RE23&lt;&gt;"",RG23&gt;=RK$40,RG23&lt;&gt;""),AND(RH23&gt;=RK$36,RH23&lt;&gt;"",RJ23&gt;=RK$40,RJ23&lt;&gt;""),AND(SF23&gt;=SS$36,SF23&lt;&gt;"",SH23&gt;=SS$40,SH23&lt;&gt;""),AND(SI23&gt;=SS$36,SI23&lt;&gt;"",SK23&gt;=SS$40,SK23&lt;&gt;""),AND(SM23&gt;=SS$36,SM23&lt;&gt;"",SO23&gt;=SS$40,SO23&lt;&gt;""),AND(SP23&gt;=SS$36,SP23&lt;&gt;"",SR23&gt;=SS$40,SR23&lt;&gt;"")),"P","")</f>
        <v/>
      </c>
      <c r="J23" s="8">
        <f>IF(COUNT(AO23,AR23,BP23,BS23,CQ23,CT23)&gt;0,LARGE((AO23,AR23,BP23,BS23,CQ23,CT23),1),0)</f>
        <v>44.629999999999995</v>
      </c>
      <c r="K23" s="8" t="str">
        <f>IF(J23="","",IF(OR(J23=CQ23,J23=CT23),$BY$1,IF(OR(J23=BP23,J23=BS23),$AX$1,IF(OR(J23=AO23,J23=AR23),$W$1,""))))</f>
        <v>2023 Elite Canada</v>
      </c>
      <c r="L23" s="8">
        <f>IF(COUNT(AO23,AR23,BP23,BS23,CQ23,CT23)&gt;1,LARGE((AO23,AR23,BP23,BS23,CQ23,CT23),2),0)</f>
        <v>37.44</v>
      </c>
      <c r="M23" s="8" t="str">
        <f>IF(L23="","",IF(OR(L23=CQ23,L23=CT23),$BY$1,IF(OR(L23=BP23,L23=BS23),$AX$1,IF(OR(L23=AO23,L23=AR23),$W$1,""))))</f>
        <v>2023 Nationals</v>
      </c>
      <c r="N23" s="8">
        <f>IF(COUNT(AO23,AR23,BP23,BS23,CQ23,CT23)&gt;2,MAX(AV23,BW23,CX23,LARGE((AO23,AR23,BP23,BS23,CQ23,CT23),3)),IF(MAX(AV23,BW23,CX23)&gt;0,MAX(AV23,BW23,CX23),0))</f>
        <v>35.81</v>
      </c>
      <c r="O23" s="8" t="str">
        <f>IF(N23="","",IF(OR(N23=CQ23,N23=CT23,N23=CX23),$BY$1,IF(OR(N23=BP23,N23=BS23,N23=BW23),$AX$1,IF(OR(N23=AO23,N23=AR23,N23=AV23),$W$1,""))))</f>
        <v>2023 Nationals</v>
      </c>
      <c r="P23" s="8">
        <f>IF(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&gt;0,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,0)</f>
        <v>11.9</v>
      </c>
      <c r="Q23" s="8" t="str">
        <f>IF(P23=0,"",IF(OR(P23=CO23,P23=CR23,P23=CV23),$BY$1,IF(OR(P23=BN23,P23=BQ23,P23=BU23),$AX$1,IF(OR(P23=AM23,P23=AP23,P23=AT23),$W$1,IF(OR(P23=SF23,P23=SI23,P23=SM23,P23=SP23),$RL$1,IF(OR(P23=QX23,P23=RA23,P23=RE23,P23=RH23),$QD$1,IF(OR(P23=PP23,P23=PS23,P23=PW23,P23=PZ23),$OV$1,IF(OR(P23=OH23,P23=OK23,P23=OO23,P23=OR23),$NN$1,IF(OR(P23=MZ23,P23=NC23,P23=NG23,P23=NJ23),$MF$1,IF(OR(P23=LR23,P23=LU23,P23=LY23,P23=MB23),$KX$1,IF(OR(P23=KJ23,P23=KM23,P23=KQ23,P23=KT23),$JP$1,IF(OR(P23=JB23,P23=JE23,P23=JI23,P23=JL23),$IH$1,IF(OR(P23=HT23,P23=HW23,P23=IA23,P23=ID23),$GZ$1,IF(OR(P23=GL23,P23=GO23,P23=GS23,P23=GV23),$FR$1,IF(OR(P23=FD23,P23=FG23,P23=FK23,P23=FN23),$EJ$1,IF(OR(P23=DV23,P23=DY23,P23=EC23,P23=EF23),$DB$1,""))))))))))))))))</f>
        <v>2023 Elite Canada</v>
      </c>
      <c r="R23" s="8">
        <f>IF(MAX(IF(AM23&gt;=$AW$35,AN23,0),IF(AP23&gt;=$AW$35,AQ23,0),IF(AT23&gt;=$AW$35,AU23,0),IF(BN23&gt;=$BX$35,BO23,0),IF(BQ23&gt;=$BX$35,BR23,0),IF(BU23&gt;=$BX$35,BV23,0),IF(CO23&gt;=$CY$35,CP23,0),IF(CR23&gt;=$CY$35,CS23,0),IF(CV23&gt;=$CY$35,CW23,0),IF(DV23&gt;=$EI$35,DW23,0),IF(DY23&gt;=$EI$35,DZ23,0),IF(EC23&gt;=$EI$35,ED23,0),IF(EF23&gt;=$EI$35,EG23,0),IF(FD23&gt;=$FQ$35,FE23,0),IF(FG23&gt;=$FQ$35,FH23,0),IF(FK23&gt;=$FQ$35,FL23,0),IF(FN23&gt;=$FQ$35,FO23,0),IF(GL23&gt;=$GY$35,GM23,0),IF(GO23&gt;=$GY$35,GP23,0),IF(GS23&gt;=$GY$35,GT23,0),IF(GV23&gt;=$GY$35,GW23,0),IF(HT23&gt;=$IG$35,HU23,0),IF(HW23&gt;=$IG$35,HX23,0),IF(IA23&gt;=$IG$35,IB23,0),IF(ID23&gt;=$IG$35,IE23,0),IF(JB23&gt;=$JO$35,JC23,0),IF(JE23&gt;=$JO$35,JF23,0),IF(JI23&gt;=$JO$35,JJ23,0),IF(JL23&gt;=$JO$35,JM23,0),IF(KJ23&gt;=$KW$35,KK23,0),IF(KM23&gt;=$KW$35,KN23,0),IF(KQ23&gt;=$KW$35,KR23,0),IF(KT23&gt;=$KW$35,KU23,0),IF(LR23&gt;=$ME$35,LS23,0),IF(LU23&gt;=$ME$35,LV23,0),IF(LY23&gt;=$ME$35,LZ23,0),IF(MB23&gt;=$ME$35,MC23,0),IF(MZ23&gt;=$NM$35,NA23,0),IF(NC23&gt;=$NM$35,ND23,0),IF(NG23&gt;=$NM$35,NH23,0),IF(NJ23&gt;=$NM$35,NK23,0),IF(OH23&gt;=$OU$35,OI23,0),IF(OK23&gt;=$OU$35,OL23,0),IF(OO23&gt;=$OU$35,OP23,0),IF(OR23&gt;=$OU$35,OS23,0),IF(PP23&gt;=$QC$35,PQ23,0),IF(PS23&gt;=$QC$35,PT23,0),IF(PW23&gt;=$QC$35,PX23,0),IF(PZ23&gt;=$QC$35,QA23,0),IF(QX23&gt;=$RK$35,QY23,0),IF(RA23&gt;=$RK$35,RB23,0),IF(RE23&gt;=$RK$35,RF23,0),IF(RH23&gt;=$RK$35,RI23,0),IF(SF23&gt;=$SS$35,SG23,0),IF(SI23&gt;=$SS$35,SJ23,0),IF(SM23&gt;=$SS$35,SN23,0),IF(SP23&gt;=$SS$35,SQ23,0))&gt;0,MAX(IF(AM23&gt;=$AW$35,AN23,0),IF(AP23&gt;=$AW$35,AQ23,0),IF(AT23&gt;=$AW$35,AU23,0),IF(BN23&gt;=$BX$35,BO23,0),IF(BQ23&gt;=$BX$35,BR23,0),IF(BU23&gt;=$BX$35,BV23,0),IF(CO23&gt;=$CY$35,CP23,0),IF(CR23&gt;=$CY$35,CS23,0),IF(CV23&gt;=$CY$35,CW23,0),IF(DV23&gt;=$EI$35,DW23,0),IF(DY23&gt;=$EI$35,DZ23,0),IF(EC23&gt;=$EI$35,ED23,0),IF(EF23&gt;=$EI$35,EG23,0),IF(FD23&gt;=$FQ$35,FE23,0),IF(FG23&gt;=$FQ$35,FH23,0),IF(FK23&gt;=$FQ$35,FL23,0),IF(FN23&gt;=$FQ$35,FO23,0),IF(GL23&gt;=$GY$35,GM23,0),IF(GO23&gt;=$GY$35,GP23,0),IF(GS23&gt;=$GY$35,GT23,0),IF(GV23&gt;=$GY$35,GW23,0),IF(HT23&gt;=$IG$35,HU23,0),IF(HW23&gt;=$IG$35,HX23,0),IF(IA23&gt;=$IG$35,IB23,0),IF(ID23&gt;=$IG$35,IE23,0),IF(JB23&gt;=$JO$35,JC23,0),IF(JE23&gt;=$JO$35,JF23,0),IF(JI23&gt;=$JO$35,JJ23,0),IF(JL23&gt;=$JO$35,JM23,0),IF(KJ23&gt;=$KW$35,KK23,0),IF(KM23&gt;=$KW$35,KN23,0),IF(KQ23&gt;=$KW$35,KR23,0),IF(KT23&gt;=$KW$35,KU23,0),IF(LR23&gt;=$ME$35,LS23,0),IF(LU23&gt;=$ME$35,LV23,0),IF(LY23&gt;=$ME$35,LZ23,0),IF(MB23&gt;=$ME$35,MC23,0),IF(MZ23&gt;=$NM$35,NA23,0),IF(NC23&gt;=$NM$35,ND23,0),IF(NG23&gt;=$NM$35,NH23,0),IF(NJ23&gt;=$NM$35,NK23,0),IF(OH23&gt;=$OU$35,OI23,0),IF(OK23&gt;=$OU$35,OL23,0),IF(OO23&gt;=$OU$35,OP23,0),IF(OR23&gt;=$OU$35,OS23,0),IF(PP23&gt;=$QC$35,PQ23,0),IF(PS23&gt;=$QC$35,PT23,0),IF(PW23&gt;=$QC$35,PX23,0),IF(PZ23&gt;=$QC$35,QA23,0),IF(QX23&gt;=$RK$35,QY23,0),IF(RA23&gt;=$RK$35,RB23,0),IF(RE23&gt;=$RK$35,RF23,0),IF(RH23&gt;=$RK$35,RI23,0),IF(SF23&gt;=$SS$35,SG23,0),IF(SI23&gt;=$SS$35,SJ23,0),IF(SM23&gt;=$SS$35,SN23,0),IF(SP23&gt;=$SS$35,SQ23,0)),0)</f>
        <v>0</v>
      </c>
      <c r="S23" s="8" t="str">
        <f>IF(R23=0,"",IF(OR(R23=CP23,R23=CS23,R23=CW23),$BY$1,IF(OR(R23=BO23,R23=BR23,R23=BV23),$AX$1,IF(OR(R23=AN23,R23=AQ23,R23=AU23),$W$1,IF(OR(R23=SG23,R23=SJ23,R23=SN23,R23=SQ23),$RL$1,IF(OR(R23=QY23,R23=RB23,R23=RF23,R23=RI23),$QD$1,IF(OR(R23=PQ23,R23=PT23,R23=PX23,R23=QA23),$OV$1,IF(OR(R23=OI23,R23=OL23,R23=OP23,R23=OS23),$NN$1,IF(OR(R23=NA23,R23=ND23,R23=NH23,R23=NK23),$MF$1,IF(OR(R23=LS23,R23=LV23,R23=LZ23,R23=MC23),$KX$1,IF(OR(R23=KK23,R23=KN23,R23=KR23,R23=KU23),$JP$1,IF(OR(R23=JC23,R23=JF23,R23=JJ23,R23=JM23),$IH$1,IF(OR(R23=HU23,R23=HX23,R23=IB23,R23=IE23),$GZ$1,IF(OR(R23=GM23,R23=GP23,R23=GT23,R23=GW23),$FR$1,IF(OR(R23=FE23,R23=FH23,R23=FL23,R23=FO23),$EJ$1,IF(OR(R23=DW23,R23=DZ23,R23=ED23,R23=EG23),$DB$1,""))))))))))))))))</f>
        <v/>
      </c>
      <c r="T23" s="8">
        <f>IF(MAX(CZ23,DA23)&gt;0,MAX(CZ23,DA23),"")</f>
        <v>11.86</v>
      </c>
      <c r="U23" s="11" t="str">
        <f>IF(T23="","",IF(T23=CZ23,"("&amp;CZ$2&amp;")",IF(T23=DA23,"("&amp;DA$2&amp;")")))</f>
        <v>(Optional)</v>
      </c>
      <c r="V23" s="8" t="str">
        <f>IF(T23="","",IF(T23=CZ23,IF(T23+IF(N23="",0,N23)=SK23,$RL$1,IF(T23+IF(N23="",0,N23)=RC23,$QD$1,IF(T23+IF(N23="",0,N23)=PU23,$OV$1,IF(T23+IF(N23="",0,N23)=OM23,$NN$1,IF(T23+IF(N23="",0,N23)=NE23,$MF$1,IF(T23+IF(N23="",0,N23)=LW23,$KX$1,IF(T23+IF(N23="",0,N23)=KO23,$JP$1,IF(T23+IF(N23="",0,N23)=JG23,$IH$1,IF(T23+IF(N23="",0,N23)=HY23,$GZ$1,IF(T23+IF(N23="",0,N23)=GQ23,$FR$1,IF(T23+IF(N23="",0,N23)=FI23,$EJ$1,IF(T23+IF(N23="",0,N23)=EA23,$DB$1,IF(T23+IF(N23="",0,N23)=SH23,$RL$1,IF(T23+IF(N23="",0,N23)=QZ23,$QD$1,IF(T23+IF(N23="",0,N23)=PR23,$OV$1,IF(T23+IF(N23="",0,N23)=OJ23,$NN$1,IF(T23+IF(N23="",0,N23)=NB23,$MF$1,IF(T23+IF(N23="",0,N23)=LT23,$KX$1,IF(T23+IF(N23="",0,N23)=KL23,$JP$1,IF(T23+IF(N23="",0,N23)=JD23,$IH$1,IF(T23+IF(N23="",0,N23)=HV23,$GZ$1,IF(T23+IF(N23="",0,N23)=GN23,$FR$1,IF(T23+IF(N23="",0,N23)=FF23,$EJ$1,IF(T23+IF(N23="",0,N23)=DX23,$DB$1,IF(T23+IF(L23="",0,L23)=SK23,$RL$1,IF(T23+IF(L23="",0,L23)=RC23,$QD$1,IF(T23+IF(L23="",0,L23)=PU23,$OV$1,IF(T23+IF(L23="",0,L23)=OM23,$NN$1,IF(T23+IF(L23="",0,L23)=NE23,$MF$1,IF(T23+IF(L23="",0,L23)=LW23,$KX$1,IF(T23+IF(L23="",0,L23)=KO23,$JP$1,IF(T23+IF(L23="",0,L23)=JG23,$IH$1,IF(T23+IF(L23="",0,L23)=HY23,$GZ$1,IF(T23+IF(L23="",0,L23)=GQ23,$FR$1,IF(T23+IF(L23="",0,L23)=FI23,$EJ$1,IF(T23+IF(L23="",0,L23)=EA23,$DB$1,IF(T23+IF(L23="",0,L23)=SH23,$RL$1,IF(T23+IF(L23="",0,L23)=QZ23,$QD$1,IF(T23+IF(L23="",0,L23)=PR23,$OV$1,IF(T23+IF(L23="",0,L23)=OJ23,$NN$1,IF(T23+IF(L23="",0,L23)=NB23,$MF$1,IF(T23+IF(L23="",0,L23)=LT23,$KX$1,IF(T23+IF(L23="",0,L23)=KL23,$JP$1,IF(T23+IF(L23="",0,L23)=JD23,$IH$1,IF(T23+IF(L23="",0,L23)=HV23,$GZ$1,IF(T23+IF(L23="",0,L23)=GN23,$FR$1,IF(T23+IF(L23="",0,L23)=FF23,$EJ$1,IF(T23+IF(L23="",0,L23)=DX23,$DB$1)))))))))))))))))))))))))))))))))))))))))))))))),IF(T23=DA23,IF(T23+IF(N23="",0,N23)=SR23,$RL$1,IF(T23+IF(N23="",0,N23)=RJ23,$QD$1,IF(T23+IF(N23="",0,N23)=QB23,$OV$1,IF(T23+IF(N23="",0,N23)=OT23,$NN$1,IF(T23+IF(N23="",0,N23)=NL23,$MF$1,IF(T23+IF(N23="",0,N23)=MD23,$KX$1,IF(T23+IF(N23="",0,N23)=KV23,$JP$1,IF(T23+IF(N23="",0,N23)=JN23,$IH$1,IF(T23+IF(N23="",0,N23)=IF23,$GZ$1,IF(T23+IF(N23="",0,N23)=GX23,$FR$1,IF(T23+IF(N23="",0,N23)=FP23,$EJ$1,IF(T23+IF(N23="",0,N23)=EH23,$DB$1,IF(T23+IF(N23="",0,N23)=SO23,$RL$1,IF(T23+IF(N23="",0,N23)=RG23,$QD$1,IF(T23+IF(N23="",0,N23)=PY23,$OV$1,IF(T23+IF(N23="",0,N23)=OQ23,$NN$1,IF(T23+IF(N23="",0,N23)=NI23,$MF$1,IF(T23+IF(N23="",0,N23)=MA23,$KX$1,IF(T23+IF(N23="",0,N23)=KS23,$JP$1,IF(T23+IF(N23="",0,N23)=JK23,$IH$1,IF(T23+IF(N23="",0,N23)=IC23,$GZ$1,IF(T23+IF(N23="",0,N23)=GU23,$FR$1,IF(T23+IF(N23="",0,N23)=FM23,$EJ$1,IF(T23+IF(N23="",0,N23)=EE23,$DB$1)))))))))))))))))))))))))))</f>
        <v>2023 Pan Am Club Championships (May 14)</v>
      </c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7"/>
      <c r="AM23" s="38" t="str">
        <f>IF(Y23&gt;0,Y23,"")</f>
        <v/>
      </c>
      <c r="AN23" s="38" t="str">
        <f>IF(Z23&gt;0,Z23,"")</f>
        <v/>
      </c>
      <c r="AO23" s="40" t="str">
        <f>IF(SUM(W23:Z23)-AA23&gt;0,SUM(W23:Z23)-AA23,"")</f>
        <v/>
      </c>
      <c r="AP23" s="40" t="str">
        <f>IF(AD23&gt;0,AD23,"")</f>
        <v/>
      </c>
      <c r="AQ23" s="40" t="str">
        <f>IF(AE23&gt;0,AE23,"")</f>
        <v/>
      </c>
      <c r="AR23" s="40" t="str">
        <f>IF(SUM(AB23:AE23)-AF23&gt;0,SUM(AB23:AE23)-AF23,"")</f>
        <v/>
      </c>
      <c r="AS23" s="40" t="str">
        <f>IF(AO23="","",MAX(AO23,AR23))</f>
        <v/>
      </c>
      <c r="AT23" s="40" t="str">
        <f>IF(AI23&gt;0,AI23,"")</f>
        <v/>
      </c>
      <c r="AU23" s="40" t="str">
        <f>IF(AJ23&gt;0,AJ23,"")</f>
        <v/>
      </c>
      <c r="AV23" s="40" t="str">
        <f>IF(SUM(AG23:AJ23)-AK23&gt;0,SUM(AG23:AJ23)-AK23,"")</f>
        <v/>
      </c>
      <c r="AW23" s="40" t="str">
        <f>IF(SUM(AS23,AV23)&gt;0,SUM(AS23,AV23),"")</f>
        <v/>
      </c>
      <c r="AX23" s="26">
        <v>5.8</v>
      </c>
      <c r="AY23" s="26">
        <v>3.8</v>
      </c>
      <c r="AZ23" s="26">
        <v>5.4</v>
      </c>
      <c r="BA23" s="26">
        <v>6.49</v>
      </c>
      <c r="BB23" s="26">
        <v>0.2</v>
      </c>
      <c r="BC23" s="26">
        <v>10.8</v>
      </c>
      <c r="BD23" s="26">
        <v>8.1</v>
      </c>
      <c r="BE23" s="26">
        <v>11.9</v>
      </c>
      <c r="BF23" s="26">
        <v>13.83</v>
      </c>
      <c r="BG23" s="26">
        <v>0</v>
      </c>
      <c r="BH23" s="26"/>
      <c r="BI23" s="26"/>
      <c r="BJ23" s="26"/>
      <c r="BK23" s="26"/>
      <c r="BL23" s="26"/>
      <c r="BM23" s="28"/>
      <c r="BN23" s="39">
        <f>IF(AZ23&gt;0,AZ23,"")</f>
        <v>5.4</v>
      </c>
      <c r="BO23" s="39">
        <f>IF(BA23&gt;0,BA23,"")</f>
        <v>6.49</v>
      </c>
      <c r="BP23" s="11">
        <f>IF(SUM(AX23:BA23)-BB23&gt;0,SUM(AX23:BA23)-BB23,"")</f>
        <v>21.290000000000003</v>
      </c>
      <c r="BQ23" s="11">
        <f>IF(BE23&gt;0,BE23,"")</f>
        <v>11.9</v>
      </c>
      <c r="BR23" s="11">
        <f>IF(BF23&gt;0,BF23,"")</f>
        <v>13.83</v>
      </c>
      <c r="BS23" s="11">
        <f>IF(SUM(BC23:BF23)-BG23&gt;0,SUM(BC23:BF23)-BG23,"")</f>
        <v>44.629999999999995</v>
      </c>
      <c r="BT23" s="11">
        <f>IF(BP23="","",MAX(BP23,BS23))</f>
        <v>44.629999999999995</v>
      </c>
      <c r="BU23" s="11" t="str">
        <f>IF(BJ23&gt;0,BJ23,"")</f>
        <v/>
      </c>
      <c r="BV23" s="11" t="str">
        <f>IF(BK23&gt;0,BK23,"")</f>
        <v/>
      </c>
      <c r="BW23" s="11" t="str">
        <f>IF(SUM(BH23:BK23)-BL23&gt;0,SUM(BH23:BK23)-BL23,"")</f>
        <v/>
      </c>
      <c r="BX23" s="11">
        <f>IF(SUM(BT23,BW23)&gt;0,SUM(BT23,BW23),"")</f>
        <v>44.629999999999995</v>
      </c>
      <c r="BY23" s="22">
        <v>8.4</v>
      </c>
      <c r="BZ23" s="22">
        <v>6.7</v>
      </c>
      <c r="CA23" s="22">
        <v>9.4</v>
      </c>
      <c r="CB23" s="22">
        <v>12.94</v>
      </c>
      <c r="CC23" s="22">
        <v>0</v>
      </c>
      <c r="CD23" s="22">
        <v>8.6999999999999993</v>
      </c>
      <c r="CE23" s="22">
        <v>6.6</v>
      </c>
      <c r="CF23" s="22">
        <v>9.4</v>
      </c>
      <c r="CG23" s="22">
        <v>11.11</v>
      </c>
      <c r="CH23" s="22">
        <v>0</v>
      </c>
      <c r="CI23" s="22"/>
      <c r="CJ23" s="22"/>
      <c r="CK23" s="22"/>
      <c r="CL23" s="22"/>
      <c r="CM23" s="22"/>
      <c r="CN23" s="27"/>
      <c r="CO23" s="38">
        <f>IF(CA23&gt;0,CA23,"")</f>
        <v>9.4</v>
      </c>
      <c r="CP23" s="38">
        <f>IF(CB23&gt;0,CB23,"")</f>
        <v>12.94</v>
      </c>
      <c r="CQ23" s="40">
        <f>IF(SUM(BY23:CB23)-CC23&gt;0,SUM(BY23:CB23)-CC23,"")</f>
        <v>37.44</v>
      </c>
      <c r="CR23" s="40">
        <f>IF(CF23&gt;0,CF23,"")</f>
        <v>9.4</v>
      </c>
      <c r="CS23" s="40">
        <f>IF(CG23&gt;0,CG23,"")</f>
        <v>11.11</v>
      </c>
      <c r="CT23" s="40">
        <f>IF(SUM(CD23:CG23)-CH23&gt;0,SUM(CD23:CG23)-CH23,"")</f>
        <v>35.81</v>
      </c>
      <c r="CU23" s="40">
        <f>IF(CQ23="","",MAX(CQ23,CT23))</f>
        <v>37.44</v>
      </c>
      <c r="CV23" s="40" t="str">
        <f>IF(CK23&gt;0,CK23,"")</f>
        <v/>
      </c>
      <c r="CW23" s="40" t="str">
        <f>IF(CL23&gt;0,CL23,"")</f>
        <v/>
      </c>
      <c r="CX23" s="40" t="str">
        <f>IF(SUM(CI23:CL23)-CM23&gt;0,SUM(CI23:CL23)-CM23,"")</f>
        <v/>
      </c>
      <c r="CY23" s="40">
        <f>IF(SUM(CU23,CX23)&gt;0,SUM(CU23,CX23),"")</f>
        <v>37.44</v>
      </c>
      <c r="CZ23" s="50">
        <f>IF(MAX(DX23,EA23,FF23,FI23,GN23,GQ23,HV23,HY23,JD23,JG23,KL23,KO23,LT23,LW23,NB23,NE23,OJ23,OM23,PR23,PU23,QZ23,RC23,SH23,SK23)-MIN(IF(L23="",0,L23),IF(N23="",0,N23))&gt;0.001,MAX(DX23,EA23,FF23,FI23,GN23,GQ23,HV23,HY23,JD23,JG23,KL23,KO23,LT23,LW23,NB23,NE23,OJ23,OM23,PR23,PU23,QZ23,RC23,SH23,SK23)-MIN(IF(L23="",0,L23),IF(N23="",0,N23)),"")</f>
        <v>11.86</v>
      </c>
      <c r="DA23" s="50" t="str">
        <f>IF(MAX(EE23,EH23,FM23,FP23,GU23,GX23,IC23,IF23,JK23,JN23,KS23,KV23,MA23,MD23,NI23,NL23,OQ23,OT23,PY23,QB23,RG23,RJ23,SO23,SR23)-IF(N23="",0,N23)&gt;0.001,MAX(EE23,EH23,FM23,FP23,GU23,GX23,IC23,IF23,JK23,JN23,KS23,KV23,MA23,MD23,NI23,NL23,OQ23,OT23,PY23,QB23,RG23,RJ23,SO23,SR23)-IF(N23="",0,N23),"")</f>
        <v/>
      </c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40" t="str">
        <f>IF(DD23&gt;0,DD23,"")</f>
        <v/>
      </c>
      <c r="DW23" s="40" t="str">
        <f>IF(DE23&gt;0,DE23,"")</f>
        <v/>
      </c>
      <c r="DX23" s="40" t="str">
        <f>IF(SUM(DB23:DE23)-DF23&gt;0,SUM(DB23:DE23)-DF23,"")</f>
        <v/>
      </c>
      <c r="DY23" s="40" t="str">
        <f>IF(DI23&gt;0,DI23,"")</f>
        <v/>
      </c>
      <c r="DZ23" s="40" t="str">
        <f>IF(DJ23&gt;0,DJ23,"")</f>
        <v/>
      </c>
      <c r="EA23" s="40" t="str">
        <f>IF(SUM(DG23:DJ23)-DK23&gt;0,SUM(DG23:DJ23)-DK23,"")</f>
        <v/>
      </c>
      <c r="EB23" s="40" t="str">
        <f>IF(MAX(DX23,EA23)&gt;0,MAX(DX23,EA23),"")</f>
        <v/>
      </c>
      <c r="EC23" s="40" t="str">
        <f>IF(DN23&gt;0,DN23,"")</f>
        <v/>
      </c>
      <c r="ED23" s="40" t="str">
        <f>IF(DO23&gt;0,DO23,"")</f>
        <v/>
      </c>
      <c r="EE23" s="40" t="str">
        <f>IF(SUM(DL23:DO23)-DP23&gt;0,SUM(DL23:DO23)-DP23,"")</f>
        <v/>
      </c>
      <c r="EF23" s="40" t="str">
        <f>IF(DS23&gt;0,DS23,"")</f>
        <v/>
      </c>
      <c r="EG23" s="40" t="str">
        <f>IF(DT23&gt;0,DT23,"")</f>
        <v/>
      </c>
      <c r="EH23" s="40" t="str">
        <f>IF(SUM(DQ23:DT23)-DU23&gt;0,SUM(DQ23:DT23)-DU23,"")</f>
        <v/>
      </c>
      <c r="EI23" s="40" t="str">
        <f>IF(SUM(EB23,EH23)&gt;0,SUM(EB23,EH23),"")</f>
        <v/>
      </c>
      <c r="EJ23" s="18">
        <v>11.6</v>
      </c>
      <c r="EK23" s="18">
        <v>8.6</v>
      </c>
      <c r="EL23" s="18">
        <v>10.5</v>
      </c>
      <c r="EM23" s="18">
        <v>15.95</v>
      </c>
      <c r="EN23" s="18">
        <v>0</v>
      </c>
      <c r="EO23" s="18">
        <v>11.5</v>
      </c>
      <c r="EP23" s="18">
        <v>9.4</v>
      </c>
      <c r="EQ23" s="18">
        <v>11.6</v>
      </c>
      <c r="ER23" s="18">
        <v>15.17</v>
      </c>
      <c r="ES23" s="18">
        <v>0</v>
      </c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1">
        <f>IF(EL23&gt;0,EL23,"")</f>
        <v>10.5</v>
      </c>
      <c r="FE23" s="11">
        <f>IF(EM23&gt;0,EM23,"")</f>
        <v>15.95</v>
      </c>
      <c r="FF23" s="11">
        <f>IF(SUM(EJ23:EM23)-EN23&gt;0,SUM(EJ23:EM23)-EN23,"")</f>
        <v>46.65</v>
      </c>
      <c r="FG23" s="11">
        <f>IF(EQ23&gt;0,EQ23,"")</f>
        <v>11.6</v>
      </c>
      <c r="FH23" s="11">
        <f>IF(ER23&gt;0,ER23,"")</f>
        <v>15.17</v>
      </c>
      <c r="FI23" s="11">
        <f>IF(SUM(EO23:ER23)-ES23&gt;0,SUM(EO23:ER23)-ES23,"")</f>
        <v>47.67</v>
      </c>
      <c r="FJ23" s="11">
        <f>IF(MAX(FF23,FI23)&gt;0,MAX(FF23,FI23),"")</f>
        <v>47.67</v>
      </c>
      <c r="FK23" s="11" t="str">
        <f>IF(EV23&gt;0,EV23,"")</f>
        <v/>
      </c>
      <c r="FL23" s="11" t="str">
        <f>IF(EW23&gt;0,EW23,"")</f>
        <v/>
      </c>
      <c r="FM23" s="11" t="str">
        <f>IF(SUM(ET23:EW23)-EX23&gt;0,SUM(ET23:EW23)-EX23,"")</f>
        <v/>
      </c>
      <c r="FN23" s="11" t="str">
        <f>IF(FA23&gt;0,FA23,"")</f>
        <v/>
      </c>
      <c r="FO23" s="11" t="str">
        <f>IF(FB23&gt;0,FB23,"")</f>
        <v/>
      </c>
      <c r="FP23" s="11" t="str">
        <f>IF(SUM(EY23:FB23)-FC23&gt;0,SUM(EY23:FB23)-FC23,"")</f>
        <v/>
      </c>
      <c r="FQ23" s="11">
        <f>IF(SUM(FJ23,FP23)&gt;0,SUM(FJ23,FP23),"")</f>
        <v>47.67</v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40" t="str">
        <f>IF(FT23&gt;0,FT23,"")</f>
        <v/>
      </c>
      <c r="GM23" s="40" t="str">
        <f>IF(FU23&gt;0,FU23,"")</f>
        <v/>
      </c>
      <c r="GN23" s="40" t="str">
        <f>IF(SUM(FR23:FU23)-FV23&gt;0,SUM(FR23:FU23)-FV23,"")</f>
        <v/>
      </c>
      <c r="GO23" s="40" t="str">
        <f>IF(FY23&gt;0,FY23,"")</f>
        <v/>
      </c>
      <c r="GP23" s="40" t="str">
        <f>IF(FZ23&gt;0,FZ23,"")</f>
        <v/>
      </c>
      <c r="GQ23" s="40" t="str">
        <f>IF(SUM(FW23:FZ23)-GA23&gt;0,SUM(FW23:FZ23)-GA23,"")</f>
        <v/>
      </c>
      <c r="GR23" s="40" t="str">
        <f>IF(MAX(GN23,GQ23)&gt;0,MAX(GN23,GQ23),"")</f>
        <v/>
      </c>
      <c r="GS23" s="40" t="str">
        <f>IF(GD23&gt;0,GD23,"")</f>
        <v/>
      </c>
      <c r="GT23" s="40" t="str">
        <f>IF(GE23&gt;0,GE23,"")</f>
        <v/>
      </c>
      <c r="GU23" s="40" t="str">
        <f>IF(SUM(GB23:GE23)-GF23&gt;0,SUM(GB23:GE23)-GF23,"")</f>
        <v/>
      </c>
      <c r="GV23" s="40" t="str">
        <f>IF(GI23&gt;0,GI23,"")</f>
        <v/>
      </c>
      <c r="GW23" s="40" t="str">
        <f>IF(GJ23&gt;0,GJ23,"")</f>
        <v/>
      </c>
      <c r="GX23" s="40" t="str">
        <f>IF(SUM(GG23:GJ23)-GK23&gt;0,SUM(GG23:GJ23)-GK23,"")</f>
        <v/>
      </c>
      <c r="GY23" s="40" t="str">
        <f>IF(SUM(GR23,GX23)&gt;0,SUM(GR23,GX23),"")</f>
        <v/>
      </c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1" t="str">
        <f>IF(HB23&gt;0,HB23,"")</f>
        <v/>
      </c>
      <c r="HU23" s="11" t="str">
        <f>IF(HC23&gt;0,HC23,"")</f>
        <v/>
      </c>
      <c r="HV23" s="11" t="str">
        <f>IF(SUM(GZ23:HC23)-HD23&gt;0,SUM(GZ23:HC23)-HD23,"")</f>
        <v/>
      </c>
      <c r="HW23" s="11" t="str">
        <f>IF(HG23&gt;0,HG23,"")</f>
        <v/>
      </c>
      <c r="HX23" s="11" t="str">
        <f>IF(HH23&gt;0,HH23,"")</f>
        <v/>
      </c>
      <c r="HY23" s="11" t="str">
        <f>IF(SUM(HE23:HH23)-HI23&gt;0,SUM(HE23:HH23)-HI23,"")</f>
        <v/>
      </c>
      <c r="HZ23" s="11" t="str">
        <f>IF(MAX(HV23,HY23)&gt;0,MAX(HV23,HY23),"")</f>
        <v/>
      </c>
      <c r="IA23" s="11" t="str">
        <f>IF(HL23&gt;0,HL23,"")</f>
        <v/>
      </c>
      <c r="IB23" s="11" t="str">
        <f>IF(HM23&gt;0,HM23,"")</f>
        <v/>
      </c>
      <c r="IC23" s="11" t="str">
        <f>IF(SUM(HJ23:HM23)-HN23&gt;0,SUM(HJ23:HM23)-HN23,"")</f>
        <v/>
      </c>
      <c r="ID23" s="11" t="str">
        <f>IF(HQ23&gt;0,HQ23,"")</f>
        <v/>
      </c>
      <c r="IE23" s="11" t="str">
        <f>IF(HR23&gt;0,HR23,"")</f>
        <v/>
      </c>
      <c r="IF23" s="11" t="str">
        <f>IF(SUM(HO23:HR23)-HS23&gt;0,SUM(HO23:HR23)-HS23,"")</f>
        <v/>
      </c>
      <c r="IG23" s="11" t="str">
        <f>IF(SUM(HZ23,IF23)&gt;0,SUM(HZ23,IF23),"")</f>
        <v/>
      </c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40" t="str">
        <f>IF(IJ23&gt;0,IJ23,"")</f>
        <v/>
      </c>
      <c r="JC23" s="40" t="str">
        <f>IF(IK23&gt;0,IK23,"")</f>
        <v/>
      </c>
      <c r="JD23" s="40" t="str">
        <f>IF(SUM(IH23:IK23)-IL23&gt;0,SUM(IH23:IK23)-IL23,"")</f>
        <v/>
      </c>
      <c r="JE23" s="40" t="str">
        <f>IF(IO23&gt;0,IO23,"")</f>
        <v/>
      </c>
      <c r="JF23" s="40" t="str">
        <f>IF(IP23&gt;0,IP23,"")</f>
        <v/>
      </c>
      <c r="JG23" s="40" t="str">
        <f>IF(SUM(IM23:IP23)-IQ23&gt;0,SUM(IM23:IP23)-IQ23,"")</f>
        <v/>
      </c>
      <c r="JH23" s="40" t="str">
        <f>IF(MAX(JD23,JG23)&gt;0,MAX(JD23,JG23),"")</f>
        <v/>
      </c>
      <c r="JI23" s="40" t="str">
        <f>IF(IT23&gt;0,IT23,"")</f>
        <v/>
      </c>
      <c r="JJ23" s="40" t="str">
        <f>IF(IU23&gt;0,IU23,"")</f>
        <v/>
      </c>
      <c r="JK23" s="40" t="str">
        <f>IF(SUM(IR23:IU23)-IV23&gt;0,SUM(IR23:IU23)-IV23,"")</f>
        <v/>
      </c>
      <c r="JL23" s="40" t="str">
        <f>IF(IY23&gt;0,IY23,"")</f>
        <v/>
      </c>
      <c r="JM23" s="40" t="str">
        <f>IF(IZ23&gt;0,IZ23,"")</f>
        <v/>
      </c>
      <c r="JN23" s="40" t="str">
        <f>IF(SUM(IW23:IZ23)-JA23&gt;0,SUM(IW23:IZ23)-JA23,"")</f>
        <v/>
      </c>
      <c r="JO23" s="40" t="str">
        <f>IF(SUM(JH23,JN23)&gt;0,SUM(JH23,JN23),"")</f>
        <v/>
      </c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1" t="str">
        <f>IF(JR23&gt;0,JR23,"")</f>
        <v/>
      </c>
      <c r="KK23" s="11" t="str">
        <f>IF(JS23&gt;0,JS23,"")</f>
        <v/>
      </c>
      <c r="KL23" s="11" t="str">
        <f>IF(SUM(JP23:JS23)-JT23&gt;0,SUM(JP23:JS23)-JT23,"")</f>
        <v/>
      </c>
      <c r="KM23" s="11" t="str">
        <f>IF(JW23&gt;0,JW23,"")</f>
        <v/>
      </c>
      <c r="KN23" s="11" t="str">
        <f>IF(JX23&gt;0,JX23,"")</f>
        <v/>
      </c>
      <c r="KO23" s="11" t="str">
        <f>IF(SUM(JU23:JX23)-JY23&gt;0,SUM(JU23:JX23)-JY23,"")</f>
        <v/>
      </c>
      <c r="KP23" s="11" t="str">
        <f>IF(MAX(KL23,KO23)&gt;0,MAX(KL23,KO23),"")</f>
        <v/>
      </c>
      <c r="KQ23" s="11" t="str">
        <f>IF(KB23&gt;0,KB23,"")</f>
        <v/>
      </c>
      <c r="KR23" s="11" t="str">
        <f>IF(KC23&gt;0,KC23,"")</f>
        <v/>
      </c>
      <c r="KS23" s="11" t="str">
        <f>IF(SUM(JZ23:KC23)-KD23&gt;0,SUM(JZ23:KC23)-KD23,"")</f>
        <v/>
      </c>
      <c r="KT23" s="11" t="str">
        <f>IF(KG23&gt;0,KG23,"")</f>
        <v/>
      </c>
      <c r="KU23" s="11" t="str">
        <f>IF(KH23&gt;0,KH23,"")</f>
        <v/>
      </c>
      <c r="KV23" s="11" t="str">
        <f>IF(SUM(KE23:KH23)-KI23&gt;0,SUM(KE23:KH23)-KI23,"")</f>
        <v/>
      </c>
      <c r="KW23" s="11" t="str">
        <f>IF(SUM(KP23,KV23)&gt;0,SUM(KP23,KV23),"")</f>
        <v/>
      </c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40" t="str">
        <f>IF(KZ23&gt;0,KZ23,"")</f>
        <v/>
      </c>
      <c r="LS23" s="40" t="str">
        <f>IF(LA23&gt;0,LA23,"")</f>
        <v/>
      </c>
      <c r="LT23" s="40" t="str">
        <f>IF(SUM(KX23:LA23)-LB23&gt;0,SUM(KX23:LA23)-LB23,"")</f>
        <v/>
      </c>
      <c r="LU23" s="40" t="str">
        <f>IF(LE23&gt;0,LE23,"")</f>
        <v/>
      </c>
      <c r="LV23" s="40" t="str">
        <f>IF(LF23&gt;0,LF23,"")</f>
        <v/>
      </c>
      <c r="LW23" s="40" t="str">
        <f>IF(SUM(LC23:LF23)-LG23&gt;0,SUM(LC23:LF23)-LG23,"")</f>
        <v/>
      </c>
      <c r="LX23" s="40" t="str">
        <f>IF(MAX(LT23,LW23)&gt;0,MAX(LT23,LW23),"")</f>
        <v/>
      </c>
      <c r="LY23" s="40" t="str">
        <f>IF(LJ23&gt;0,LJ23,"")</f>
        <v/>
      </c>
      <c r="LZ23" s="40" t="str">
        <f>IF(LK23&gt;0,LK23,"")</f>
        <v/>
      </c>
      <c r="MA23" s="40" t="str">
        <f>IF(SUM(LH23:LK23)-LL23&gt;0,SUM(LH23:LK23)-LL23,"")</f>
        <v/>
      </c>
      <c r="MB23" s="40" t="str">
        <f>IF(LO23&gt;0,LO23,"")</f>
        <v/>
      </c>
      <c r="MC23" s="40" t="str">
        <f>IF(LP23&gt;0,LP23,"")</f>
        <v/>
      </c>
      <c r="MD23" s="40" t="str">
        <f>IF(SUM(LM23:LP23)-LQ23&gt;0,SUM(LM23:LP23)-LQ23,"")</f>
        <v/>
      </c>
      <c r="ME23" s="40" t="str">
        <f>IF(SUM(LX23,MD23)&gt;0,SUM(LX23,MD23),"")</f>
        <v/>
      </c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1" t="str">
        <f>IF(MH23&gt;0,MH23,"")</f>
        <v/>
      </c>
      <c r="NA23" s="11" t="str">
        <f>IF(MI23&gt;0,MI23,"")</f>
        <v/>
      </c>
      <c r="NB23" s="11" t="str">
        <f>IF(SUM(MF23:MI23)-MJ23&gt;0,SUM(MF23:MI23)-MJ23,"")</f>
        <v/>
      </c>
      <c r="NC23" s="11" t="str">
        <f>IF(MM23&gt;0,MM23,"")</f>
        <v/>
      </c>
      <c r="ND23" s="11" t="str">
        <f>IF(MN23&gt;0,MN23,"")</f>
        <v/>
      </c>
      <c r="NE23" s="11" t="str">
        <f>IF(SUM(MK23:MN23)-MO23&gt;0,SUM(MK23:MN23)-MO23,"")</f>
        <v/>
      </c>
      <c r="NF23" s="11" t="str">
        <f>IF(MAX(NB23,NE23)&gt;0,MAX(NB23,NE23),"")</f>
        <v/>
      </c>
      <c r="NG23" s="11" t="str">
        <f>IF(MR23&gt;0,MR23,"")</f>
        <v/>
      </c>
      <c r="NH23" s="11" t="str">
        <f>IF(MS23&gt;0,MS23,"")</f>
        <v/>
      </c>
      <c r="NI23" s="11" t="str">
        <f>IF(SUM(MP23:MS23)-MT23&gt;0,SUM(MP23:MS23)-MT23,"")</f>
        <v/>
      </c>
      <c r="NJ23" s="11" t="str">
        <f>IF(MW23&gt;0,MW23,"")</f>
        <v/>
      </c>
      <c r="NK23" s="11" t="str">
        <f>IF(MX23&gt;0,MX23,"")</f>
        <v/>
      </c>
      <c r="NL23" s="11" t="str">
        <f>IF(SUM(MU23:MX23)-MY23&gt;0,SUM(MU23:MX23)-MY23,"")</f>
        <v/>
      </c>
      <c r="NM23" s="11" t="str">
        <f>IF(SUM(NF23,NL23)&gt;0,SUM(NF23,NL23),"")</f>
        <v/>
      </c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40" t="str">
        <f>IF(NP23&gt;0,NP23,"")</f>
        <v/>
      </c>
      <c r="OI23" s="40" t="str">
        <f>IF(NQ23&gt;0,NQ23,"")</f>
        <v/>
      </c>
      <c r="OJ23" s="40" t="str">
        <f>IF(SUM(NN23:NQ23)-NR23&gt;0,SUM(NN23:NQ23)-NR23,"")</f>
        <v/>
      </c>
      <c r="OK23" s="40" t="str">
        <f>IF(NU23&gt;0,NU23,"")</f>
        <v/>
      </c>
      <c r="OL23" s="40" t="str">
        <f>IF(NV23&gt;0,NV23,"")</f>
        <v/>
      </c>
      <c r="OM23" s="40" t="str">
        <f>IF(SUM(NS23:NV23)-NW23&gt;0,SUM(NS23:NV23)-NW23,"")</f>
        <v/>
      </c>
      <c r="ON23" s="40" t="str">
        <f>IF(MAX(OJ23,OM23)&gt;0,MAX(OJ23,OM23),"")</f>
        <v/>
      </c>
      <c r="OO23" s="40" t="str">
        <f>IF(NZ23&gt;0,NZ23,"")</f>
        <v/>
      </c>
      <c r="OP23" s="40" t="str">
        <f>IF(OA23&gt;0,OA23,"")</f>
        <v/>
      </c>
      <c r="OQ23" s="40" t="str">
        <f>IF(SUM(NX23:OA23)-OB23&gt;0,SUM(NX23:OA23)-OB23,"")</f>
        <v/>
      </c>
      <c r="OR23" s="40" t="str">
        <f>IF(OE23&gt;0,OE23,"")</f>
        <v/>
      </c>
      <c r="OS23" s="40" t="str">
        <f>IF(OF23&gt;0,OF23,"")</f>
        <v/>
      </c>
      <c r="OT23" s="40" t="str">
        <f>IF(SUM(OC23:OF23)-OG23&gt;0,SUM(OC23:OF23)-OG23,"")</f>
        <v/>
      </c>
      <c r="OU23" s="40" t="str">
        <f>IF(SUM(ON23,OT23)&gt;0,SUM(ON23,OT23),"")</f>
        <v/>
      </c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1" t="str">
        <f>IF(OX23&gt;0,OX23,"")</f>
        <v/>
      </c>
      <c r="PQ23" s="11" t="str">
        <f>IF(OY23&gt;0,OY23,"")</f>
        <v/>
      </c>
      <c r="PR23" s="11" t="str">
        <f>IF(SUM(OV23:OY23)-OZ23&gt;0,SUM(OV23:OY23)-OZ23,"")</f>
        <v/>
      </c>
      <c r="PS23" s="11" t="str">
        <f>IF(PC23&gt;0,PC23,"")</f>
        <v/>
      </c>
      <c r="PT23" s="11" t="str">
        <f>IF(PD23&gt;0,PD23,"")</f>
        <v/>
      </c>
      <c r="PU23" s="11" t="str">
        <f>IF(SUM(PA23:PD23)-PE23&gt;0,SUM(PA23:PD23)-PE23,"")</f>
        <v/>
      </c>
      <c r="PV23" s="11" t="str">
        <f>IF(MAX(PR23,PU23)&gt;0,MAX(PR23,PU23),"")</f>
        <v/>
      </c>
      <c r="PW23" s="11" t="str">
        <f>IF(PH23&gt;0,PH23,"")</f>
        <v/>
      </c>
      <c r="PX23" s="11" t="str">
        <f>IF(PI23&gt;0,PI23,"")</f>
        <v/>
      </c>
      <c r="PY23" s="11" t="str">
        <f>IF(SUM(PF23:PI23)-PJ23&gt;0,SUM(PF23:PI23)-PJ23,"")</f>
        <v/>
      </c>
      <c r="PZ23" s="11" t="str">
        <f>IF(PM23&gt;0,PM23,"")</f>
        <v/>
      </c>
      <c r="QA23" s="11" t="str">
        <f>IF(PN23&gt;0,PN23,"")</f>
        <v/>
      </c>
      <c r="QB23" s="11" t="str">
        <f>IF(SUM(PK23:PN23)-PO23&gt;0,SUM(PK23:PN23)-PO23,"")</f>
        <v/>
      </c>
      <c r="QC23" s="11" t="str">
        <f>IF(SUM(PV23,QB23)&gt;0,SUM(PV23,QB23),"")</f>
        <v/>
      </c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40" t="str">
        <f>IF(QF23&gt;0,QF23,"")</f>
        <v/>
      </c>
      <c r="QY23" s="40" t="str">
        <f>IF(QG23&gt;0,QG23,"")</f>
        <v/>
      </c>
      <c r="QZ23" s="40" t="str">
        <f>IF(SUM(QD23:QG23)-QH23&gt;0,SUM(QD23:QG23)-QH23,"")</f>
        <v/>
      </c>
      <c r="RA23" s="40" t="str">
        <f>IF(QK23&gt;0,QK23,"")</f>
        <v/>
      </c>
      <c r="RB23" s="40" t="str">
        <f>IF(QL23&gt;0,QL23,"")</f>
        <v/>
      </c>
      <c r="RC23" s="40" t="str">
        <f>IF(SUM(QI23:QL23)-QM23&gt;0,SUM(QI23:QL23)-QM23,"")</f>
        <v/>
      </c>
      <c r="RD23" s="40" t="str">
        <f>IF(MAX(QZ23,RC23)&gt;0,MAX(QZ23,RC23),"")</f>
        <v/>
      </c>
      <c r="RE23" s="40" t="str">
        <f>IF(QP23&gt;0,QP23,"")</f>
        <v/>
      </c>
      <c r="RF23" s="40" t="str">
        <f>IF(QQ23&gt;0,QQ23,"")</f>
        <v/>
      </c>
      <c r="RG23" s="40" t="str">
        <f>IF(SUM(QN23:QQ23)-QR23&gt;0,SUM(QN23:QQ23)-QR23,"")</f>
        <v/>
      </c>
      <c r="RH23" s="40" t="str">
        <f>IF(QU23&gt;0,QU23,"")</f>
        <v/>
      </c>
      <c r="RI23" s="40" t="str">
        <f>IF(QV23&gt;0,QV23,"")</f>
        <v/>
      </c>
      <c r="RJ23" s="40" t="str">
        <f>IF(SUM(QS23:QV23)-QW23&gt;0,SUM(QS23:QV23)-QW23,"")</f>
        <v/>
      </c>
      <c r="RK23" s="40" t="str">
        <f>IF(SUM(RD23,RJ23)&gt;0,SUM(RD23,RJ23),"")</f>
        <v/>
      </c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1" t="str">
        <f>IF(RN23&gt;0,RN23,"")</f>
        <v/>
      </c>
      <c r="SG23" s="11" t="str">
        <f>IF(RO23&gt;0,RO23,"")</f>
        <v/>
      </c>
      <c r="SH23" s="11" t="str">
        <f>IF(SUM(RL23:RO23)-RP23&gt;0,SUM(RL23:RO23)-RP23,"")</f>
        <v/>
      </c>
      <c r="SI23" s="11" t="str">
        <f>IF(RS23&gt;0,RS23,"")</f>
        <v/>
      </c>
      <c r="SJ23" s="11" t="str">
        <f>IF(RT23&gt;0,RT23,"")</f>
        <v/>
      </c>
      <c r="SK23" s="11" t="str">
        <f>IF(SUM(RQ23:RT23)-RU23&gt;0,SUM(RQ23:RT23)-RU23,"")</f>
        <v/>
      </c>
      <c r="SL23" s="11" t="str">
        <f>IF(MAX(SH23,SK23)&gt;0,MAX(SH23,SK23),"")</f>
        <v/>
      </c>
      <c r="SM23" s="11" t="str">
        <f>IF(RX23&gt;0,RX23,"")</f>
        <v/>
      </c>
      <c r="SN23" s="11" t="str">
        <f>IF(RY23&gt;0,RY23,"")</f>
        <v/>
      </c>
      <c r="SO23" s="11" t="str">
        <f>IF(SUM(RV23:RY23)-RZ23&gt;0,SUM(RV23:RY23)-RZ23,"")</f>
        <v/>
      </c>
      <c r="SP23" s="11" t="str">
        <f>IF(SC23&gt;0,SC23,"")</f>
        <v/>
      </c>
      <c r="SQ23" s="11" t="str">
        <f>IF(SD23&gt;0,SD23,"")</f>
        <v/>
      </c>
      <c r="SR23" s="11" t="str">
        <f>IF(SUM(SA23:SD23)-SE23&gt;0,SUM(SA23:SD23)-SE23,"")</f>
        <v/>
      </c>
      <c r="SS23" s="11" t="str">
        <f>IF(SUM(SL23,SR23)&gt;0,SUM(SL23,SR23),"")</f>
        <v/>
      </c>
      <c r="ST23" s="22">
        <f>IF($CN23="P",BY23,(BY23+AX23)/2)</f>
        <v>7.1</v>
      </c>
      <c r="SU23" s="22">
        <f>IF($CN23="P",BZ23,(BZ23+AY23)/2)</f>
        <v>5.25</v>
      </c>
      <c r="SV23" s="22">
        <f>IF($CN23="P",CA23,(CA23+AZ23)/2)</f>
        <v>7.4</v>
      </c>
      <c r="SW23" s="22">
        <f>IF($CN23="P",CB23,(CB23+BA23)/2)</f>
        <v>9.7149999999999999</v>
      </c>
      <c r="SX23" s="22">
        <f>IF($CN23="P",CC23,(CC23+BB23)/2)</f>
        <v>0.1</v>
      </c>
      <c r="SY23" s="22">
        <f>IF($CN23="P",CD23,(CD23+BC23)/2)</f>
        <v>9.75</v>
      </c>
      <c r="SZ23" s="22">
        <f>IF($CN23="P",CE23,(CE23+BD23)/2)</f>
        <v>7.35</v>
      </c>
      <c r="TA23" s="22">
        <f>IF($CN23="P",CF23,(CF23+BE23)/2)</f>
        <v>10.65</v>
      </c>
      <c r="TB23" s="22">
        <f>IF($CN23="P",CG23,(CG23+BF23)/2)</f>
        <v>12.469999999999999</v>
      </c>
      <c r="TC23" s="22">
        <f>IF($CN23="P",CH23,(CH23+BG23)/2)</f>
        <v>0</v>
      </c>
      <c r="TD23" s="22">
        <f>IF($CN23="P",CI23,(CI23+BH23)/2)</f>
        <v>0</v>
      </c>
      <c r="TE23" s="22">
        <f>IF($CN23="P",CJ23,(CJ23+BI23)/2)</f>
        <v>0</v>
      </c>
      <c r="TF23" s="22">
        <f>IF($CN23="P",CK23,(CK23+BJ23)/2)</f>
        <v>0</v>
      </c>
      <c r="TG23" s="22">
        <f>IF($CN23="P",CL23,(CL23+BK23)/2)</f>
        <v>0</v>
      </c>
      <c r="TH23" s="22">
        <f>IF($CN23="P",CM23,(CM23+BL23)/2)</f>
        <v>0</v>
      </c>
      <c r="TI23" s="27" t="s">
        <v>46</v>
      </c>
      <c r="TJ23" s="40">
        <f>IF(SV23&gt;0,SV23,"")</f>
        <v>7.4</v>
      </c>
      <c r="TK23" s="40">
        <f>IF(SW23&gt;0,SW23,"")</f>
        <v>9.7149999999999999</v>
      </c>
      <c r="TL23" s="40">
        <f>IF(SUM(ST23:SW23)-SX23&gt;0,SUM(ST23:SW23)-SX23,"")</f>
        <v>29.364999999999998</v>
      </c>
      <c r="TM23" s="40">
        <f>IF(TA23&gt;0,TA23,"")</f>
        <v>10.65</v>
      </c>
      <c r="TN23" s="40">
        <f>IF(TB23&gt;0,TB23,"")</f>
        <v>12.469999999999999</v>
      </c>
      <c r="TO23" s="40">
        <f>IF(SUM(SY23:TB23)-TC23&gt;0,SUM(SY23:TB23)-TC23,"")</f>
        <v>40.22</v>
      </c>
      <c r="TP23" s="40">
        <f>IF(MAX(TL23,TO23)&gt;0,MAX(TL23,TO23),"")</f>
        <v>40.22</v>
      </c>
      <c r="TQ23" s="40" t="str">
        <f>IF(TF23&gt;0,TF23,"")</f>
        <v/>
      </c>
      <c r="TR23" s="40" t="str">
        <f>IF(TG23&gt;0,TG23,"")</f>
        <v/>
      </c>
      <c r="TS23" s="40" t="str">
        <f>IF(SUM(TD23:TG23)-TH23&gt;0,SUM(TD23:TG23)-TH23,"")</f>
        <v/>
      </c>
      <c r="TT23" s="40">
        <f>IF(SUM(TP23,TS23)&gt;0,SUM(TP23,TS23),"")</f>
        <v>40.22</v>
      </c>
    </row>
    <row r="24" spans="1:540" x14ac:dyDescent="0.2">
      <c r="A24" s="4" t="str" cm="1">
        <f t="array" ref="A24">IF(AND(H24&lt;&gt;"",H24&lt;&gt;"No DD"),SUMPRODUCT((H$4:H$33&lt;&gt;"")*(H$4:H$33&lt;&gt;"No DD")*(E$4:E$33&gt;E24))+1,IF(H24="No DD",SUMPRODUCT((H$4:H$33="No DD")*(E$4:E$33&gt;E24))+1+SUMPRODUCT((H$4:H$33&lt;&gt;"")*(H$4:H$33&lt;&gt;"No DD")),""))</f>
        <v/>
      </c>
      <c r="B24" s="5" t="s">
        <v>172</v>
      </c>
      <c r="C24" s="4" t="s">
        <v>6</v>
      </c>
      <c r="D24" s="4">
        <v>2006</v>
      </c>
      <c r="E24" s="9">
        <f>SUM(J24:T24)+SUM(J24:R24)*0.0000001+SUM(J24)*0.0000000000001</f>
        <v>139.87001398700494</v>
      </c>
      <c r="F24" s="3" t="str">
        <f>IF(OR(AND(AM24&gt;=AW$35,AM24&lt;&gt;"",AO24&gt;=AW$39,AO24&lt;&gt;"",AL24=""),AND(AP24&gt;=AW$35,AP24&lt;&gt;"",AR24&gt;=AW$39,AR24&lt;&gt;"",AL24=""),AND(AT24&gt;=AW$35,AT24&lt;&gt;"",AV24&gt;=AW$39,AV24&lt;&gt;"",AL24=""),AND(BN24&gt;=BX$35,BN24&lt;&gt;"",BP24&gt;=BX$39,BP24&lt;&gt;"",BM24=""),AND(BQ24&gt;=BX$35,BQ24&lt;&gt;"",BS24&gt;=BX$39,BS24&lt;&gt;"",BM24=""),AND(BU24&gt;=BX$35,BU24&lt;&gt;"",BW24&gt;=BX$39,BW24&lt;&gt;"",BM24=""),AND(CO24&gt;=CY$35,CO24&lt;&gt;"",CQ24&gt;=CY$39,CQ24&lt;&gt;"",CN24=""),AND(CR24&gt;=CY$35,CR24&lt;&gt;"",CT24&gt;=CY$39,CT24&lt;&gt;"",CN24=""),AND(CV24&gt;=CY$35,CV24&lt;&gt;"",CX24&gt;=CY$39,CX24&lt;&gt;"",CN24=""),AND(DV24&gt;=EI$35,DV24&lt;&gt;"",DX24&gt;=EI$39,DX24&lt;&gt;""),AND(DY24&gt;=EI$35,DY24&lt;&gt;"",EA24&gt;=EI$39,EA24&lt;&gt;""),AND(EC24&gt;=EI$35,EC24&lt;&gt;"",EE24&gt;=EI$39,EE24&lt;&gt;""),AND(EF24&gt;=EI$35,EF24&lt;&gt;"",EH24&gt;=EI$39,EH24&lt;&gt;""),AND(FD24&gt;=FQ$35,FD24&lt;&gt;"",FF24&gt;=FQ$39,FF24&lt;&gt;""),AND(FG24&gt;=FQ$35,FG24&lt;&gt;"",FI24&gt;=FQ$39,FI24&lt;&gt;""),AND(FK24&gt;=FQ$35,FK24&lt;&gt;"",FM24&gt;=FQ$39,FM24&lt;&gt;""),AND(FN24&gt;=FQ$35,FN24&lt;&gt;"",FP24&gt;=FQ$39,FP24&lt;&gt;""),AND(GL24&gt;=GY$35,GL24&lt;&gt;"",GN24&gt;=GY$39,GN24&lt;&gt;""),AND(GO24&gt;=GY$35,GO24&lt;&gt;"",GQ24&gt;=GY$39,GQ24&lt;&gt;""),AND(GS24&gt;=GY$35,GS24&lt;&gt;"",GU24&gt;=GY$39,GU24&lt;&gt;""),AND(GV24&gt;=GY$35,GV24&lt;&gt;"",GX24&gt;=GY$39,GX24&lt;&gt;""),AND(HT24&gt;=IG$35,HT24&lt;&gt;"",HV24&gt;=IG$39,HV24&lt;&gt;""),AND(HW24&gt;=IG$35,HW24&lt;&gt;"",HY24&gt;=IG$39,HY24&lt;&gt;""),AND(IA24&gt;=IG$35,IA24&lt;&gt;"",IC24&gt;=IG$39,IC24&lt;&gt;""),AND(ID24&gt;=IG$35,ID24&lt;&gt;"",IF24&gt;=IG$39,IF24&lt;&gt;""),AND(JB24&gt;=JO$35,JB24&lt;&gt;"",JD24&gt;=JO$39,JD24&lt;&gt;""),AND(JE24&gt;=JO$35,JE24&lt;&gt;"",JG24&gt;=JO$39,JG24&lt;&gt;""),AND(JI24&gt;=JO$35,JI24&lt;&gt;"",JK24&gt;=JO$39,JK24&lt;&gt;""),AND(JL24&gt;=JO$35,JL24&lt;&gt;"",JN24&gt;=JO$39,JN24&lt;&gt;""),AND(KJ24&gt;=KW$35,KJ24&lt;&gt;"",KL24&gt;=KW$39,KL24&lt;&gt;""),AND(KM24&gt;=KW$35,KM24&lt;&gt;"",KO24&gt;=KW$39,KO24&lt;&gt;""),AND(KQ24&gt;=KW$35,KQ24&lt;&gt;"",KS24&gt;=KW$39,KS24&lt;&gt;""),AND(KT24&gt;=KW$35,KT24&lt;&gt;"",KV24&gt;=KW$39,KV24&lt;&gt;""),AND(LR24&gt;=ME$35,LR24&lt;&gt;"",LT24&gt;=ME$39,LT24&lt;&gt;""),AND(LU24&gt;=ME$35,LU24&lt;&gt;"",LW24&gt;=ME$39,LW24&lt;&gt;""),AND(LY24&gt;=ME$35,LY24&lt;&gt;"",MA24&gt;=ME$39,MA24&lt;&gt;""),AND(MB24&gt;=ME$35,MB24&lt;&gt;"",MD24&gt;=ME$39,MD24&lt;&gt;""),AND(MZ24&gt;=NM$35,MZ24&lt;&gt;"",NB24&gt;=NM$39,NB24&lt;&gt;""),AND(NC24&gt;=NM$35,NC24&lt;&gt;"",NE24&gt;=NM$39,NE24&lt;&gt;""),AND(NG24&gt;=NM$35,NG24&lt;&gt;"",NI24&gt;=NM$39,NI24&lt;&gt;""),AND(NJ24&gt;=NM$35,NJ24&lt;&gt;"",NL24&gt;=NM$39,NL24&lt;&gt;""),AND(OH24&gt;=OU$35,OH24&lt;&gt;"",OJ24&gt;=OU$39,OJ24&lt;&gt;""),AND(OK24&gt;=OU$35,OK24&lt;&gt;"",OM24&gt;=OU$39,OM24&lt;&gt;""),AND(OO24&gt;=OU$35,OO24&lt;&gt;"",OQ24&gt;=OU$39,OQ24&lt;&gt;""),AND(OR24&gt;=OU$35,OR24&lt;&gt;"",OT24&gt;=OU$39,OT24&lt;&gt;""),AND(PP24&gt;=QC$35,PP24&lt;&gt;"",PR24&gt;=QC$39,PR24&lt;&gt;""),AND(PS24&gt;=QC$35,PS24&lt;&gt;"",PU24&gt;=QC$39,PU24&lt;&gt;""),AND(PW24&gt;=QC$35,PW24&lt;&gt;"",PY24&gt;=QC$39,PY24&lt;&gt;""),AND(PZ24&gt;=QC$35,PZ24&lt;&gt;"",QB24&gt;=QC$39,QB24&lt;&gt;""),AND(QX24&gt;=RK$35,QX24&lt;&gt;"",QZ24&gt;=RK$39,QZ24&lt;&gt;""),AND(RA24&gt;=RK$35,RA24&lt;&gt;"",RC24&gt;=RK$39,RC24&lt;&gt;""),AND(RE24&gt;=RK$35,RE24&lt;&gt;"",RG24&gt;=RK$39,RG24&lt;&gt;""),AND(RH24&gt;=RK$35,RH24&lt;&gt;"",RJ24&gt;=RK$39,RJ24&lt;&gt;""),AND(SF24&gt;=SS$35,SF24&lt;&gt;"",SH24&gt;=SS$39,SH24&lt;&gt;""),AND(SI24&gt;=SS$35,SI24&lt;&gt;"",SK24&gt;=SS$39,SK24&lt;&gt;""),AND(SM24&gt;=SS$35,SM24&lt;&gt;"",SO24&gt;=SS$39,SO24&lt;&gt;""),AND(SP24&gt;=SS$35,SP24&lt;&gt;"",SR24&gt;=SS$39,SR24&lt;&gt;"")),"P","")</f>
        <v/>
      </c>
      <c r="G24" s="3" t="str">
        <f>IF(OR(AND(AO24&gt;=AW$39,AO24&lt;&gt;"",AL24=""),AND(AR24&gt;=AW$39,AR24&lt;&gt;"",AL24=""),AND(AV24&gt;=AW$39,AV24&lt;&gt;"",AL24=""),AND(BP24&gt;=BX$39,BP24&lt;&gt;"",BM24=""),AND(BS24&gt;=BX$39,BS24&lt;&gt;"",BM24=""),AND(BW24&gt;=BX$39,BW24&lt;&gt;"",BM24=""),AND(CQ24&gt;=CY$39,CQ24&lt;&gt;"",CN24=""),AND(CT24&gt;=CY$39,CT24&lt;&gt;"",CN24=""),AND(CX24&gt;=CY$39,CX24&lt;&gt;"",CN24=""),AND(DX24&gt;=EI$39,DX24&lt;&gt;""),AND(EA24&gt;=EI$39,EA24&lt;&gt;""),AND(EE24&gt;=EI$39,EE24&lt;&gt;""),AND(EH24&gt;=EI$39,EH24&lt;&gt;""),AND(FF24&gt;=FQ$39,FF24&lt;&gt;""),AND(FI24&gt;=FQ$39,FI24&lt;&gt;""),AND(FM24&gt;=FQ$39,FM24&lt;&gt;""),AND(FP24&gt;=FQ$39,FP24&lt;&gt;""),AND(GN24&gt;=GY$39,GN24&lt;&gt;""),AND(GQ24&gt;=GY$39,GQ24&lt;&gt;""),AND(GU24&gt;=GY$39,GU24&lt;&gt;""),AND(GX24&gt;=GY$39,GX24&lt;&gt;""),AND(HV24&gt;=IG$39,HV24&lt;&gt;""),AND(HY24&gt;=IG$39,HY24&lt;&gt;""),AND(IC24&gt;=IG$39,IC24&lt;&gt;""),AND(IF24&gt;=IG$39,IF24&lt;&gt;""),AND(JD24&gt;=JO$39,JD24&lt;&gt;""),AND(JG24&gt;=JO$39,JG24&lt;&gt;""),AND(JK24&gt;=JO$39,JK24&lt;&gt;""),AND(JN24&gt;=JO$39,JN24&lt;&gt;""),AND(KL24&gt;=KW$39,KL24&lt;&gt;""),AND(KO24&gt;=KW$39,KO24&lt;&gt;""),AND(KS24&gt;=KW$39,KS24&lt;&gt;""),AND(KV24&gt;=KW$39,KV24&lt;&gt;""),AND(LT24&gt;=ME$39,LT24&lt;&gt;""),AND(LW24&gt;=ME$39,LW24&lt;&gt;""),AND(MA24&gt;=ME$39,MA24&lt;&gt;""),AND(MD24&gt;=ME$39,MD24&lt;&gt;""),AND(NB24&gt;=NM$39,NB24&lt;&gt;""),AND(NE24&gt;=NM$39,NE24&lt;&gt;""),AND(NI24&gt;=NM$39,NI24&lt;&gt;""),AND(NL24&gt;=NM$39,NL24&lt;&gt;""),AND(OJ24&gt;=OU$39,OJ24&lt;&gt;""),AND(OM24&gt;=OU$39,OM24&lt;&gt;""),AND(OQ24&gt;=OU$39,OQ24&lt;&gt;""),AND(OT24&gt;=OU$39,OT24&lt;&gt;""),AND(PR24&gt;=QC$39,PR24&lt;&gt;""),AND(PU24&gt;=QC$39,PU24&lt;&gt;""),AND(PY24&gt;=QC$39,PY24&lt;&gt;""),AND(QB24&gt;=QC$39,QB24&lt;&gt;""),AND(QZ24&gt;=RK$39,QZ24&lt;&gt;""),AND(RC24&gt;=RK$39,RC24&lt;&gt;""),AND(RG24&gt;=RK$39,RG24&lt;&gt;""),AND(RJ24&gt;=RK$39,RJ24&lt;&gt;""),AND(SH24&gt;=SS$39,SH24&lt;&gt;""),AND(SK24&gt;=SS$39,SK24&lt;&gt;""),AND(SO24&gt;=SS$39,SO24&lt;&gt;""),AND(SR24&gt;=SS$39,SR24&lt;&gt;"")),"P","")</f>
        <v/>
      </c>
      <c r="H24" s="36" t="str">
        <f>IF(AND(G24="P",F24=""),"No DD",IF(OR(AND(AM24&gt;=AW$38,AM24&lt;&gt;"",AO24&gt;=AW$42,AO24&lt;&gt;"",AL24=""),AND(AP24&gt;=AW$38,AP24&lt;&gt;"",AR24&gt;=AW$42,AR24&lt;&gt;"",AL24=""),AND(AT24&gt;=AW$38,AT24&lt;&gt;"",AV24&gt;=AW$42,AV24&lt;&gt;"",AL24=""),AND(BN24&gt;=BX$38,BN24&lt;&gt;"",BP24&gt;=BX$42,BP24&lt;&gt;"",BM24=""),AND(BQ24&gt;=BX$38,BQ24&lt;&gt;"",BS24&gt;=BX$42,BS24&lt;&gt;"",BM24=""),AND(BU24&gt;=BX$38,BU24&lt;&gt;"",BW24&gt;=BX$42,BW24&lt;&gt;"",BM24=""),AND(CO24&gt;=CY$38,CO24&lt;&gt;"",CQ24&gt;=CY$42,CQ24&lt;&gt;"",CN24=""),AND(CR24&gt;=CY$38,CR24&lt;&gt;"",CT24&gt;=CY$42,CT24&lt;&gt;"",CN24=""),AND(CV24&gt;=CY$38,CV24&lt;&gt;"",CX24&gt;=CY$42,CX24&lt;&gt;"",CN24=""),AND(DV24&gt;=EI$38,DV24&lt;&gt;"",DX24&gt;=EI$42,DX24&lt;&gt;""),AND(DY24&gt;=EI$38,DY24&lt;&gt;"",EA24&gt;=EI$42,EA24&lt;&gt;""),AND(EC24&gt;=EI$38,EC24&lt;&gt;"",EE24&gt;=EI$42,EE24&lt;&gt;""),AND(EF24&gt;=EI$38,EF24&lt;&gt;"",EH24&gt;=EI$42,EH24&lt;&gt;""),AND(FD24&gt;=FQ$38,FD24&lt;&gt;"",FF24&gt;=FQ$42,FF24&lt;&gt;""),AND(FG24&gt;=FQ$38,FG24&lt;&gt;"",FI24&gt;=FQ$42,FI24&lt;&gt;""),AND(FK24&gt;=FQ$38,FK24&lt;&gt;"",FM24&gt;=FQ$42,FM24&lt;&gt;""),AND(FN24&gt;=FQ$38,FN24&lt;&gt;"",FP24&gt;=FQ$42,FP24&lt;&gt;""),AND(GL24&gt;=GY$38,GL24&lt;&gt;"",GN24&gt;=GY$42,GN24&lt;&gt;""),AND(GO24&gt;=GY$38,GO24&lt;&gt;"",GQ24&gt;=GY$42,GQ24&lt;&gt;""),AND(GS24&gt;=GY$38,GS24&lt;&gt;"",GU24&gt;=GY$42,GU24&lt;&gt;""),AND(GV24&gt;=GY$38,GV24&lt;&gt;"",GX24&gt;=GY$42,GX24&lt;&gt;""),AND(HT24&gt;=IG$38,HT24&lt;&gt;"",HV24&gt;=IG$42,HV24&lt;&gt;""),AND(HW24&gt;=IG$38,HW24&lt;&gt;"",HY24&gt;=IG$42,HY24&lt;&gt;""),AND(IA24&gt;=IG$38,IA24&lt;&gt;"",IC24&gt;=IG$42,IC24&lt;&gt;""),AND(ID24&gt;=IG$38,ID24&lt;&gt;"",IF24&gt;=IG$42,IF24&lt;&gt;""),AND(JB24&gt;=JO$38,JB24&lt;&gt;"",JD24&gt;=JO$42,JD24&lt;&gt;""),AND(JE24&gt;=JO$38,JE24&lt;&gt;"",JG24&gt;=JO$42,JG24&lt;&gt;""),AND(JI24&gt;=JO$38,JI24&lt;&gt;"",JK24&gt;=JO$42,JK24&lt;&gt;""),AND(JL24&gt;=JO$38,JL24&lt;&gt;"",JN24&gt;=JO$42,JN24&lt;&gt;""),AND(KJ24&gt;=KW$38,KJ24&lt;&gt;"",KL24&gt;=KW$42,KL24&lt;&gt;""),AND(KM24&gt;=KW$38,KM24&lt;&gt;"",KO24&gt;=KW$42,KO24&lt;&gt;""),AND(KQ24&gt;=KW$38,KQ24&lt;&gt;"",KS24&gt;=KW$42,KS24&lt;&gt;""),AND(KT24&gt;=KW$38,KT24&lt;&gt;"",KV24&gt;=KW$42,KV24&lt;&gt;""),AND(LR24&gt;=ME$38,LR24&lt;&gt;"",LT24&gt;=ME$42,LT24&lt;&gt;""),AND(LU24&gt;=ME$38,LU24&lt;&gt;"",LW24&gt;=ME$42,LW24&lt;&gt;""),AND(LY24&gt;=ME$38,LY24&lt;&gt;"",MA24&gt;=ME$42,MA24&lt;&gt;""),AND(MB24&gt;=ME$38,MB24&lt;&gt;"",MD24&gt;=ME$42,MD24&lt;&gt;""),AND(MZ24&gt;=NM$38,MZ24&lt;&gt;"",NB24&gt;=NM$42,NB24&lt;&gt;""),AND(NC24&gt;=NM$38,NC24&lt;&gt;"",NE24&gt;=NM$42,NE24&lt;&gt;""),AND(NG24&gt;=NM$38,NG24&lt;&gt;"",NI24&gt;=NM$42,NI24&lt;&gt;""),AND(NJ24&gt;=NM$38,NJ24&lt;&gt;"",NL24&gt;=NM$42,NL24&lt;&gt;""),AND(OH24&gt;=OU$38,OH24&lt;&gt;"",OJ24&gt;=OU$42,OJ24&lt;&gt;""),AND(OK24&gt;=OU$38,OK24&lt;&gt;"",OM24&gt;=OU$42,OM24&lt;&gt;""),AND(OO24&gt;=OU$38,OO24&lt;&gt;"",OQ24&gt;=OU$42,OQ24&lt;&gt;""),AND(OR24&gt;=OU$38,OR24&lt;&gt;"",OT24&gt;=OU$42,OT24&lt;&gt;""),AND(PP24&gt;=QC$38,PP24&lt;&gt;"",PR24&gt;=QC$42,PR24&lt;&gt;""),AND(PS24&gt;=QC$38,PS24&lt;&gt;"",PU24&gt;=QC$42,PU24&lt;&gt;""),AND(PW24&gt;=QC$38,PW24&lt;&gt;"",PY24&gt;=QC$42,PY24&lt;&gt;""),AND(PZ24&gt;=QC$38,PZ24&lt;&gt;"",QB24&gt;=QC$42,QB24&lt;&gt;""),AND(QX24&gt;=RK$38,QX24&lt;&gt;"",QZ24&gt;=RK$42,QZ24&lt;&gt;""),AND(RA24&gt;=RK$38,RA24&lt;&gt;"",RC24&gt;=RK$42,RC24&lt;&gt;""),AND(RE24&gt;=RK$38,RE24&lt;&gt;"",RG24&gt;=RK$42,RG24&lt;&gt;""),AND(RH24&gt;=RK$38,RH24&lt;&gt;"",RJ24&gt;=RK$42,RJ24&lt;&gt;""),AND(SF24&gt;=SS$38,SF24&lt;&gt;"",SH24&gt;=SS$42,SH24&lt;&gt;""),AND(SI24&gt;=SS$38,SI24&lt;&gt;"",SK24&gt;=SS$42,SK24&lt;&gt;""),AND(SM24&gt;=SS$38,SM24&lt;&gt;"",SO24&gt;=SS$42,SO24&lt;&gt;""),AND(SP24&gt;=SS$38,SP24&lt;&gt;"",SR24&gt;=SS$42,SR24&lt;&gt;"")),"Merit",IF(OR(AND(AM24&gt;=AW$37,AM24&lt;&gt;"",AO24&gt;=AW$41,AO24&lt;&gt;"",AL24=""),AND(AP24&gt;=AW$37,AP24&lt;&gt;"",AR24&gt;=AW$41,AR24&lt;&gt;"",AL24=""),AND(AT24&gt;=AW$37,AT24&lt;&gt;"",AV24&gt;=AW$41,AV24&lt;&gt;"",AL24=""),AND(BN24&gt;=BX$37,BN24&lt;&gt;"",BP24&gt;=BX$41,BP24&lt;&gt;"",BM24=""),AND(BQ24&gt;=BX$37,BQ24&lt;&gt;"",BS24&gt;=BX$41,BS24&lt;&gt;"",BM24=""),AND(BU24&gt;=BX$37,BU24&lt;&gt;"",BW24&gt;=BX$41,BW24&lt;&gt;"",BM24=""),AND(CO24&gt;=CY$37,CO24&lt;&gt;"",CQ24&gt;=CY$41,CQ24&lt;&gt;"",CN24=""),AND(CR24&gt;=CY$37,CR24&lt;&gt;"",CT24&gt;=CY$41,CT24&lt;&gt;"",CN24=""),AND(CV24&gt;=CY$37,CV24&lt;&gt;"",CX24&gt;=CY$41,CX24&lt;&gt;"",CN24=""),AND(DV24&gt;=EI$37,DV24&lt;&gt;"",DX24&gt;=EI$41,DX24&lt;&gt;""),AND(DY24&gt;=EI$37,DY24&lt;&gt;"",EA24&gt;=EI$41,EA24&lt;&gt;""),AND(EC24&gt;=EI$37,EC24&lt;&gt;"",EE24&gt;=EI$41,EE24&lt;&gt;""),AND(EF24&gt;=EI$37,EF24&lt;&gt;"",EH24&gt;=EI$41,EH24&lt;&gt;""),AND(FD24&gt;=FQ$37,FD24&lt;&gt;"",FF24&gt;=FQ$41,FF24&lt;&gt;""),AND(FG24&gt;=FQ$37,FG24&lt;&gt;"",FI24&gt;=FQ$41,FI24&lt;&gt;""),AND(FK24&gt;=FQ$37,FK24&lt;&gt;"",FM24&gt;=FQ$41,FM24&lt;&gt;""),AND(FN24&gt;=FQ$37,FN24&lt;&gt;"",FP24&gt;=FQ$41,FP24&lt;&gt;""),AND(GL24&gt;=GY$37,GL24&lt;&gt;"",GN24&gt;=GY$41,GN24&lt;&gt;""),AND(GO24&gt;=GY$37,GO24&lt;&gt;"",GQ24&gt;=GY$41,GQ24&lt;&gt;""),AND(GS24&gt;=GY$37,GS24&lt;&gt;"",GU24&gt;=GY$41,GU24&lt;&gt;""),AND(GV24&gt;=GY$37,GV24&lt;&gt;"",GX24&gt;=GY$41,GX24&lt;&gt;""),AND(HT24&gt;=IG$37,HT24&lt;&gt;"",HV24&gt;=IG$41,HV24&lt;&gt;""),AND(HW24&gt;=IG$37,HW24&lt;&gt;"",HY24&gt;=IG$41,HY24&lt;&gt;""),AND(IA24&gt;=IG$37,IA24&lt;&gt;"",IC24&gt;=IG$41,IC24&lt;&gt;""),AND(ID24&gt;=IG$37,ID24&lt;&gt;"",IF24&gt;=IG$41,IF24&lt;&gt;""),AND(JB24&gt;=JO$37,JB24&lt;&gt;"",JD24&gt;=JO$41,JD24&lt;&gt;""),AND(JE24&gt;=JO$37,JE24&lt;&gt;"",JG24&gt;=JO$41,JG24&lt;&gt;""),AND(JI24&gt;=JO$37,JI24&lt;&gt;"",JK24&gt;=JO$41,JK24&lt;&gt;""),AND(JL24&gt;=JO$37,JL24&lt;&gt;"",JN24&gt;=JO$41,JN24&lt;&gt;""),AND(KJ24&gt;=KW$37,KJ24&lt;&gt;"",KL24&gt;=KW$41,KL24&lt;&gt;""),AND(KM24&gt;=KW$37,KM24&lt;&gt;"",KO24&gt;=KW$41,KO24&lt;&gt;""),AND(KQ24&gt;=KW$37,KQ24&lt;&gt;"",KS24&gt;=KW$41,KS24&lt;&gt;""),AND(KT24&gt;=KW$37,KT24&lt;&gt;"",KV24&gt;=KW$41,KV24&lt;&gt;""),AND(LR24&gt;=ME$37,LR24&lt;&gt;"",LT24&gt;=ME$41,LT24&lt;&gt;""),AND(LU24&gt;=ME$37,LU24&lt;&gt;"",LW24&gt;=ME$41,LW24&lt;&gt;""),AND(LY24&gt;=ME$37,LY24&lt;&gt;"",MA24&gt;=ME$41,MA24&lt;&gt;""),AND(MB24&gt;=ME$37,MB24&lt;&gt;"",MD24&gt;=ME$41,MD24&lt;&gt;""),AND(MZ24&gt;=NM$37,MZ24&lt;&gt;"",NB24&gt;=NM$41,NB24&lt;&gt;""),AND(NC24&gt;=NM$37,NC24&lt;&gt;"",NE24&gt;=NM$41,NE24&lt;&gt;""),AND(NG24&gt;=NM$37,NG24&lt;&gt;"",NI24&gt;=NM$41,NI24&lt;&gt;""),AND(NJ24&gt;=NM$37,NJ24&lt;&gt;"",NL24&gt;=NM$41,NL24&lt;&gt;""),AND(OH24&gt;=OU$37,OH24&lt;&gt;"",OJ24&gt;=OU$41,OJ24&lt;&gt;""),AND(OK24&gt;=OU$37,OK24&lt;&gt;"",OM24&gt;=OU$41,OM24&lt;&gt;""),AND(OO24&gt;=OU$37,OO24&lt;&gt;"",OQ24&gt;=OU$41,OQ24&lt;&gt;""),AND(OR24&gt;=OU$37,OR24&lt;&gt;"",OT24&gt;=OU$41,OT24&lt;&gt;""),AND(PP24&gt;=QC$37,PP24&lt;&gt;"",PR24&gt;=QC$41,PR24&lt;&gt;""),AND(PS24&gt;=QC$37,PS24&lt;&gt;"",PU24&gt;=QC$41,PU24&lt;&gt;""),AND(PW24&gt;=QC$37,PW24&lt;&gt;"",PY24&gt;=QC$41,PY24&lt;&gt;""),AND(PZ24&gt;=QC$37,PZ24&lt;&gt;"",QB24&gt;=QC$41,QB24&lt;&gt;""),AND(QX24&gt;=RK$37,QX24&lt;&gt;"",QZ24&gt;=RK$41,QZ24&lt;&gt;""),AND(RA24&gt;=RK$37,RA24&lt;&gt;"",RC24&gt;=RK$41,RC24&lt;&gt;""),AND(RE24&gt;=RK$37,RE24&lt;&gt;"",RG24&gt;=RK$41,RG24&lt;&gt;""),AND(RH24&gt;=RK$37,RH24&lt;&gt;"",RJ24&gt;=RK$41,RJ24&lt;&gt;""),AND(SF24&gt;=SS$37,SF24&lt;&gt;"",SH24&gt;=SS$41,SH24&lt;&gt;""),AND(SI24&gt;=SS$37,SI24&lt;&gt;"",SK24&gt;=SS$41,SK24&lt;&gt;""),AND(SM24&gt;=SS$37,SM24&lt;&gt;"",SO24&gt;=SS$41,SO24&lt;&gt;""),AND(SP24&gt;=SS$37,SP24&lt;&gt;"",SR24&gt;=SS$41,SR24&lt;&gt;"")),"Excellence",IF(I24="P","Worlds Team",IF(F24="P","National Team","")))))</f>
        <v/>
      </c>
      <c r="I24" s="3" t="str">
        <f>IF(OR(AND(AM24&gt;=AW$36,AM24&lt;&gt;"",AO24&gt;=AW$40,AO24&lt;&gt;"",AL24=""),AND(AP24&gt;=AW$36,AP24&lt;&gt;"",AR24&gt;=AW$40,AR24&lt;&gt;"",AL24=""),AND(AT24&gt;=AW$36,AT24&lt;&gt;"",AV24&gt;=AW$40,AV24&lt;&gt;"",AL24=""),AND(BN24&gt;=BX$36,BN24&lt;&gt;"",BP24&gt;=BX$40,BP24&lt;&gt;"",BM24=""),AND(BQ24&gt;=BX$36,BQ24&lt;&gt;"",BS24&gt;=BX$40,BS24&lt;&gt;"",BM24=""),AND(BU24&gt;=BX$36,BU24&lt;&gt;"",BW24&gt;=BX$40,BW24&lt;&gt;"",BM24=""),AND(CO24&gt;=CY$36,CO24&lt;&gt;"",CQ24&gt;=CY$40,CQ24&lt;&gt;"",CN24=""),AND(CR24&gt;=CY$36,CR24&lt;&gt;"",CT24&gt;=CY$40,CT24&lt;&gt;"",CN24=""),AND(CV24&gt;=CY$36,CV24&lt;&gt;"",CX24&gt;=CY$40,CX24&lt;&gt;"",CN24=""),AND(DV24&gt;=EI$36,DV24&lt;&gt;"",DX24&gt;=EI$40,DX24&lt;&gt;""),AND(DY24&gt;=EI$36,DY24&lt;&gt;"",EA24&gt;=EI$40,EA24&lt;&gt;""),AND(EC24&gt;=EI$36,EC24&lt;&gt;"",EE24&gt;=EI$40,EE24&lt;&gt;""),AND(EF24&gt;=EI$36,EF24&lt;&gt;"",EH24&gt;=EI$40,EH24&lt;&gt;""),AND(FD24&gt;=FQ$36,FD24&lt;&gt;"",FF24&gt;=FQ$40,FF24&lt;&gt;""),AND(FG24&gt;=FQ$36,FG24&lt;&gt;"",FI24&gt;=FQ$40,FI24&lt;&gt;""),AND(FK24&gt;=FQ$36,FK24&lt;&gt;"",FM24&gt;=FQ$40,FM24&lt;&gt;""),AND(FN24&gt;=FQ$36,FN24&lt;&gt;"",FP24&gt;=FQ$40,FP24&lt;&gt;""),AND(GL24&gt;=GY$36,GL24&lt;&gt;"",GN24&gt;=GY$40,GN24&lt;&gt;""),AND(GO24&gt;=GY$36,GO24&lt;&gt;"",GQ24&gt;=GY$40,GQ24&lt;&gt;""),AND(GS24&gt;=GY$36,GS24&lt;&gt;"",GU24&gt;=GY$40,GU24&lt;&gt;""),AND(GV24&gt;=GY$36,GV24&lt;&gt;"",GX24&gt;=GY$40,GX24&lt;&gt;""),AND(HT24&gt;=IG$36,HT24&lt;&gt;"",HV24&gt;=IG$40,HV24&lt;&gt;""),AND(HW24&gt;=IG$36,HW24&lt;&gt;"",HY24&gt;=IG$40,HY24&lt;&gt;""),AND(IA24&gt;=IG$36,IA24&lt;&gt;"",IC24&gt;=IG$40,IC24&lt;&gt;""),AND(ID24&gt;=IG$36,ID24&lt;&gt;"",IF24&gt;=IG$40,IF24&lt;&gt;""),AND(JB24&gt;=JO$36,JB24&lt;&gt;"",JD24&gt;=JO$40,JD24&lt;&gt;""),AND(JE24&gt;=JO$36,JE24&lt;&gt;"",JG24&gt;=JO$40,JG24&lt;&gt;""),AND(JI24&gt;=JO$36,JI24&lt;&gt;"",JK24&gt;=JO$40,JK24&lt;&gt;""),AND(JL24&gt;=JO$36,JL24&lt;&gt;"",JN24&gt;=JO$40,JN24&lt;&gt;""),AND(KJ24&gt;=KW$36,KJ24&lt;&gt;"",KL24&gt;=KW$40,KL24&lt;&gt;""),AND(KM24&gt;=KW$36,KM24&lt;&gt;"",KO24&gt;=KW$40,KO24&lt;&gt;""),AND(KQ24&gt;=KW$36,KQ24&lt;&gt;"",KS24&gt;=KW$40,KS24&lt;&gt;""),AND(KT24&gt;=KW$36,KT24&lt;&gt;"",KV24&gt;=KW$40,KV24&lt;&gt;""),AND(LR24&gt;=ME$36,LR24&lt;&gt;"",LT24&gt;=ME$40,LT24&lt;&gt;""),AND(LU24&gt;=ME$36,LU24&lt;&gt;"",LW24&gt;=ME$40,LW24&lt;&gt;""),AND(LY24&gt;=ME$36,LY24&lt;&gt;"",MA24&gt;=ME$40,MA24&lt;&gt;""),AND(MB24&gt;=ME$36,MB24&lt;&gt;"",MD24&gt;=ME$40,MD24&lt;&gt;""),AND(MZ24&gt;=NM$36,MZ24&lt;&gt;"",NB24&gt;=NM$40,NB24&lt;&gt;""),AND(NC24&gt;=NM$36,NC24&lt;&gt;"",NE24&gt;=NM$40,NE24&lt;&gt;""),AND(NG24&gt;=NM$36,NG24&lt;&gt;"",NI24&gt;=NM$40,NI24&lt;&gt;""),AND(NJ24&gt;=NM$36,NJ24&lt;&gt;"",NL24&gt;=NM$40,NL24&lt;&gt;""),AND(OH24&gt;=OU$36,OH24&lt;&gt;"",OJ24&gt;=OU$40,OJ24&lt;&gt;""),AND(OK24&gt;=OU$36,OK24&lt;&gt;"",OM24&gt;=OU$40,OM24&lt;&gt;""),AND(OO24&gt;=OU$36,OO24&lt;&gt;"",OQ24&gt;=OU$40,OQ24&lt;&gt;""),AND(OR24&gt;=OU$36,OR24&lt;&gt;"",OT24&gt;=OU$40,OT24&lt;&gt;""),AND(PP24&gt;=QC$36,PP24&lt;&gt;"",PR24&gt;=QC$40,PR24&lt;&gt;""),AND(PS24&gt;=QC$36,PS24&lt;&gt;"",PU24&gt;=QC$40,PU24&lt;&gt;""),AND(PW24&gt;=QC$36,PW24&lt;&gt;"",PY24&gt;=QC$40,PY24&lt;&gt;""),AND(PZ24&gt;=QC$36,PZ24&lt;&gt;"",QB24&gt;=QC$40,QB24&lt;&gt;""),AND(QX24&gt;=RK$36,QX24&lt;&gt;"",QZ24&gt;=RK$40,QZ24&lt;&gt;""),AND(RA24&gt;=RK$36,RA24&lt;&gt;"",RC24&gt;=RK$40,RC24&lt;&gt;""),AND(RE24&gt;=RK$36,RE24&lt;&gt;"",RG24&gt;=RK$40,RG24&lt;&gt;""),AND(RH24&gt;=RK$36,RH24&lt;&gt;"",RJ24&gt;=RK$40,RJ24&lt;&gt;""),AND(SF24&gt;=SS$36,SF24&lt;&gt;"",SH24&gt;=SS$40,SH24&lt;&gt;""),AND(SI24&gt;=SS$36,SI24&lt;&gt;"",SK24&gt;=SS$40,SK24&lt;&gt;""),AND(SM24&gt;=SS$36,SM24&lt;&gt;"",SO24&gt;=SS$40,SO24&lt;&gt;""),AND(SP24&gt;=SS$36,SP24&lt;&gt;"",SR24&gt;=SS$40,SR24&lt;&gt;"")),"P","")</f>
        <v/>
      </c>
      <c r="J24" s="8">
        <f>IF(COUNT(AO24,AR24,BP24,BS24,CQ24,CT24)&gt;0,LARGE((AO24,AR24,BP24,BS24,CQ24,CT24),1),0)</f>
        <v>49.41</v>
      </c>
      <c r="K24" s="8" t="str">
        <f>IF(J24="","",IF(OR(J24=CQ24,J24=CT24),$BY$1,IF(OR(J24=BP24,J24=BS24),$AX$1,IF(OR(J24=AO24,J24=AR24),$W$1,""))))</f>
        <v>2023 Elite Canada</v>
      </c>
      <c r="L24" s="8">
        <f>IF(COUNT(AO24,AR24,BP24,BS24,CQ24,CT24)&gt;1,LARGE((AO24,AR24,BP24,BS24,CQ24,CT24),2),0)</f>
        <v>28.369999999999997</v>
      </c>
      <c r="M24" s="8" t="str">
        <f>IF(L24="","",IF(OR(L24=CQ24,L24=CT24),$BY$1,IF(OR(L24=BP24,L24=BS24),$AX$1,IF(OR(L24=AO24,L24=AR24),$W$1,""))))</f>
        <v>2023 Nationals</v>
      </c>
      <c r="N24" s="8">
        <f>IF(COUNT(AO24,AR24,BP24,BS24,CQ24,CT24)&gt;2,MAX(AV24,BW24,CX24,LARGE((AO24,AR24,BP24,BS24,CQ24,CT24),3)),IF(MAX(AV24,BW24,CX24)&gt;0,MAX(AV24,BW24,CX24),0))</f>
        <v>49.790000000000006</v>
      </c>
      <c r="O24" s="8" t="str">
        <f>IF(N24="","",IF(OR(N24=CQ24,N24=CT24,N24=CX24),$BY$1,IF(OR(N24=BP24,N24=BS24,N24=BW24),$AX$1,IF(OR(N24=AO24,N24=AR24,N24=AV24),$W$1,""))))</f>
        <v>2023 Elite Canada</v>
      </c>
      <c r="P24" s="8">
        <f>IF(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&gt;0,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,0)</f>
        <v>12.3</v>
      </c>
      <c r="Q24" s="8" t="str">
        <f>IF(P24=0,"",IF(OR(P24=CO24,P24=CR24,P24=CV24),$BY$1,IF(OR(P24=BN24,P24=BQ24,P24=BU24),$AX$1,IF(OR(P24=AM24,P24=AP24,P24=AT24),$W$1,IF(OR(P24=SF24,P24=SI24,P24=SM24,P24=SP24),$RL$1,IF(OR(P24=QX24,P24=RA24,P24=RE24,P24=RH24),$QD$1,IF(OR(P24=PP24,P24=PS24,P24=PW24,P24=PZ24),$OV$1,IF(OR(P24=OH24,P24=OK24,P24=OO24,P24=OR24),$NN$1,IF(OR(P24=MZ24,P24=NC24,P24=NG24,P24=NJ24),$MF$1,IF(OR(P24=LR24,P24=LU24,P24=LY24,P24=MB24),$KX$1,IF(OR(P24=KJ24,P24=KM24,P24=KQ24,P24=KT24),$JP$1,IF(OR(P24=JB24,P24=JE24,P24=JI24,P24=JL24),$IH$1,IF(OR(P24=HT24,P24=HW24,P24=IA24,P24=ID24),$GZ$1,IF(OR(P24=GL24,P24=GO24,P24=GS24,P24=GV24),$FR$1,IF(OR(P24=FD24,P24=FG24,P24=FK24,P24=FN24),$EJ$1,IF(OR(P24=DV24,P24=DY24,P24=EC24,P24=EF24),$DB$1,""))))))))))))))))</f>
        <v>2023 Elite Canada</v>
      </c>
      <c r="R24" s="8">
        <f>IF(MAX(IF(AM24&gt;=$AW$35,AN24,0),IF(AP24&gt;=$AW$35,AQ24,0),IF(AT24&gt;=$AW$35,AU24,0),IF(BN24&gt;=$BX$35,BO24,0),IF(BQ24&gt;=$BX$35,BR24,0),IF(BU24&gt;=$BX$35,BV24,0),IF(CO24&gt;=$CY$35,CP24,0),IF(CR24&gt;=$CY$35,CS24,0),IF(CV24&gt;=$CY$35,CW24,0),IF(DV24&gt;=$EI$35,DW24,0),IF(DY24&gt;=$EI$35,DZ24,0),IF(EC24&gt;=$EI$35,ED24,0),IF(EF24&gt;=$EI$35,EG24,0),IF(FD24&gt;=$FQ$35,FE24,0),IF(FG24&gt;=$FQ$35,FH24,0),IF(FK24&gt;=$FQ$35,FL24,0),IF(FN24&gt;=$FQ$35,FO24,0),IF(GL24&gt;=$GY$35,GM24,0),IF(GO24&gt;=$GY$35,GP24,0),IF(GS24&gt;=$GY$35,GT24,0),IF(GV24&gt;=$GY$35,GW24,0),IF(HT24&gt;=$IG$35,HU24,0),IF(HW24&gt;=$IG$35,HX24,0),IF(IA24&gt;=$IG$35,IB24,0),IF(ID24&gt;=$IG$35,IE24,0),IF(JB24&gt;=$JO$35,JC24,0),IF(JE24&gt;=$JO$35,JF24,0),IF(JI24&gt;=$JO$35,JJ24,0),IF(JL24&gt;=$JO$35,JM24,0),IF(KJ24&gt;=$KW$35,KK24,0),IF(KM24&gt;=$KW$35,KN24,0),IF(KQ24&gt;=$KW$35,KR24,0),IF(KT24&gt;=$KW$35,KU24,0),IF(LR24&gt;=$ME$35,LS24,0),IF(LU24&gt;=$ME$35,LV24,0),IF(LY24&gt;=$ME$35,LZ24,0),IF(MB24&gt;=$ME$35,MC24,0),IF(MZ24&gt;=$NM$35,NA24,0),IF(NC24&gt;=$NM$35,ND24,0),IF(NG24&gt;=$NM$35,NH24,0),IF(NJ24&gt;=$NM$35,NK24,0),IF(OH24&gt;=$OU$35,OI24,0),IF(OK24&gt;=$OU$35,OL24,0),IF(OO24&gt;=$OU$35,OP24,0),IF(OR24&gt;=$OU$35,OS24,0),IF(PP24&gt;=$QC$35,PQ24,0),IF(PS24&gt;=$QC$35,PT24,0),IF(PW24&gt;=$QC$35,PX24,0),IF(PZ24&gt;=$QC$35,QA24,0),IF(QX24&gt;=$RK$35,QY24,0),IF(RA24&gt;=$RK$35,RB24,0),IF(RE24&gt;=$RK$35,RF24,0),IF(RH24&gt;=$RK$35,RI24,0),IF(SF24&gt;=$SS$35,SG24,0),IF(SI24&gt;=$SS$35,SJ24,0),IF(SM24&gt;=$SS$35,SN24,0),IF(SP24&gt;=$SS$35,SQ24,0))&gt;0,MAX(IF(AM24&gt;=$AW$35,AN24,0),IF(AP24&gt;=$AW$35,AQ24,0),IF(AT24&gt;=$AW$35,AU24,0),IF(BN24&gt;=$BX$35,BO24,0),IF(BQ24&gt;=$BX$35,BR24,0),IF(BU24&gt;=$BX$35,BV24,0),IF(CO24&gt;=$CY$35,CP24,0),IF(CR24&gt;=$CY$35,CS24,0),IF(CV24&gt;=$CY$35,CW24,0),IF(DV24&gt;=$EI$35,DW24,0),IF(DY24&gt;=$EI$35,DZ24,0),IF(EC24&gt;=$EI$35,ED24,0),IF(EF24&gt;=$EI$35,EG24,0),IF(FD24&gt;=$FQ$35,FE24,0),IF(FG24&gt;=$FQ$35,FH24,0),IF(FK24&gt;=$FQ$35,FL24,0),IF(FN24&gt;=$FQ$35,FO24,0),IF(GL24&gt;=$GY$35,GM24,0),IF(GO24&gt;=$GY$35,GP24,0),IF(GS24&gt;=$GY$35,GT24,0),IF(GV24&gt;=$GY$35,GW24,0),IF(HT24&gt;=$IG$35,HU24,0),IF(HW24&gt;=$IG$35,HX24,0),IF(IA24&gt;=$IG$35,IB24,0),IF(ID24&gt;=$IG$35,IE24,0),IF(JB24&gt;=$JO$35,JC24,0),IF(JE24&gt;=$JO$35,JF24,0),IF(JI24&gt;=$JO$35,JJ24,0),IF(JL24&gt;=$JO$35,JM24,0),IF(KJ24&gt;=$KW$35,KK24,0),IF(KM24&gt;=$KW$35,KN24,0),IF(KQ24&gt;=$KW$35,KR24,0),IF(KT24&gt;=$KW$35,KU24,0),IF(LR24&gt;=$ME$35,LS24,0),IF(LU24&gt;=$ME$35,LV24,0),IF(LY24&gt;=$ME$35,LZ24,0),IF(MB24&gt;=$ME$35,MC24,0),IF(MZ24&gt;=$NM$35,NA24,0),IF(NC24&gt;=$NM$35,ND24,0),IF(NG24&gt;=$NM$35,NH24,0),IF(NJ24&gt;=$NM$35,NK24,0),IF(OH24&gt;=$OU$35,OI24,0),IF(OK24&gt;=$OU$35,OL24,0),IF(OO24&gt;=$OU$35,OP24,0),IF(OR24&gt;=$OU$35,OS24,0),IF(PP24&gt;=$QC$35,PQ24,0),IF(PS24&gt;=$QC$35,PT24,0),IF(PW24&gt;=$QC$35,PX24,0),IF(PZ24&gt;=$QC$35,QA24,0),IF(QX24&gt;=$RK$35,QY24,0),IF(RA24&gt;=$RK$35,RB24,0),IF(RE24&gt;=$RK$35,RF24,0),IF(RH24&gt;=$RK$35,RI24,0),IF(SF24&gt;=$SS$35,SG24,0),IF(SI24&gt;=$SS$35,SJ24,0),IF(SM24&gt;=$SS$35,SN24,0),IF(SP24&gt;=$SS$35,SQ24,0)),0)</f>
        <v>0</v>
      </c>
      <c r="S24" s="8" t="str">
        <f>IF(R24=0,"",IF(OR(R24=CP24,R24=CS24,R24=CW24),$BY$1,IF(OR(R24=BO24,R24=BR24,R24=BV24),$AX$1,IF(OR(R24=AN24,R24=AQ24,R24=AU24),$W$1,IF(OR(R24=SG24,R24=SJ24,R24=SN24,R24=SQ24),$RL$1,IF(OR(R24=QY24,R24=RB24,R24=RF24,R24=RI24),$QD$1,IF(OR(R24=PQ24,R24=PT24,R24=PX24,R24=QA24),$OV$1,IF(OR(R24=OI24,R24=OL24,R24=OP24,R24=OS24),$NN$1,IF(OR(R24=NA24,R24=ND24,R24=NH24,R24=NK24),$MF$1,IF(OR(R24=LS24,R24=LV24,R24=LZ24,R24=MC24),$KX$1,IF(OR(R24=KK24,R24=KN24,R24=KR24,R24=KU24),$JP$1,IF(OR(R24=JC24,R24=JF24,R24=JJ24,R24=JM24),$IH$1,IF(OR(R24=HU24,R24=HX24,R24=IB24,R24=IE24),$GZ$1,IF(OR(R24=GM24,R24=GP24,R24=GT24,R24=GW24),$FR$1,IF(OR(R24=FE24,R24=FH24,R24=FL24,R24=FO24),$EJ$1,IF(OR(R24=DW24,R24=DZ24,R24=ED24,R24=EG24),$DB$1,""))))))))))))))))</f>
        <v/>
      </c>
      <c r="T24" s="8" t="str">
        <f>IF(MAX(CZ24,DA24)&gt;0,MAX(CZ24,DA24),"")</f>
        <v/>
      </c>
      <c r="U24" s="11" t="str">
        <f>IF(T24="","",IF(T24=CZ24,"("&amp;CZ$2&amp;")",IF(T24=DA24,"("&amp;DA$2&amp;")")))</f>
        <v/>
      </c>
      <c r="V24" s="8" t="str">
        <f>IF(T24="","",IF(T24=CZ24,IF(T24+IF(N24="",0,N24)=SK24,$RL$1,IF(T24+IF(N24="",0,N24)=RC24,$QD$1,IF(T24+IF(N24="",0,N24)=PU24,$OV$1,IF(T24+IF(N24="",0,N24)=OM24,$NN$1,IF(T24+IF(N24="",0,N24)=NE24,$MF$1,IF(T24+IF(N24="",0,N24)=LW24,$KX$1,IF(T24+IF(N24="",0,N24)=KO24,$JP$1,IF(T24+IF(N24="",0,N24)=JG24,$IH$1,IF(T24+IF(N24="",0,N24)=HY24,$GZ$1,IF(T24+IF(N24="",0,N24)=GQ24,$FR$1,IF(T24+IF(N24="",0,N24)=FI24,$EJ$1,IF(T24+IF(N24="",0,N24)=EA24,$DB$1,IF(T24+IF(N24="",0,N24)=SH24,$RL$1,IF(T24+IF(N24="",0,N24)=QZ24,$QD$1,IF(T24+IF(N24="",0,N24)=PR24,$OV$1,IF(T24+IF(N24="",0,N24)=OJ24,$NN$1,IF(T24+IF(N24="",0,N24)=NB24,$MF$1,IF(T24+IF(N24="",0,N24)=LT24,$KX$1,IF(T24+IF(N24="",0,N24)=KL24,$JP$1,IF(T24+IF(N24="",0,N24)=JD24,$IH$1,IF(T24+IF(N24="",0,N24)=HV24,$GZ$1,IF(T24+IF(N24="",0,N24)=GN24,$FR$1,IF(T24+IF(N24="",0,N24)=FF24,$EJ$1,IF(T24+IF(N24="",0,N24)=DX24,$DB$1,IF(T24+IF(L24="",0,L24)=SK24,$RL$1,IF(T24+IF(L24="",0,L24)=RC24,$QD$1,IF(T24+IF(L24="",0,L24)=PU24,$OV$1,IF(T24+IF(L24="",0,L24)=OM24,$NN$1,IF(T24+IF(L24="",0,L24)=NE24,$MF$1,IF(T24+IF(L24="",0,L24)=LW24,$KX$1,IF(T24+IF(L24="",0,L24)=KO24,$JP$1,IF(T24+IF(L24="",0,L24)=JG24,$IH$1,IF(T24+IF(L24="",0,L24)=HY24,$GZ$1,IF(T24+IF(L24="",0,L24)=GQ24,$FR$1,IF(T24+IF(L24="",0,L24)=FI24,$EJ$1,IF(T24+IF(L24="",0,L24)=EA24,$DB$1,IF(T24+IF(L24="",0,L24)=SH24,$RL$1,IF(T24+IF(L24="",0,L24)=QZ24,$QD$1,IF(T24+IF(L24="",0,L24)=PR24,$OV$1,IF(T24+IF(L24="",0,L24)=OJ24,$NN$1,IF(T24+IF(L24="",0,L24)=NB24,$MF$1,IF(T24+IF(L24="",0,L24)=LT24,$KX$1,IF(T24+IF(L24="",0,L24)=KL24,$JP$1,IF(T24+IF(L24="",0,L24)=JD24,$IH$1,IF(T24+IF(L24="",0,L24)=HV24,$GZ$1,IF(T24+IF(L24="",0,L24)=GN24,$FR$1,IF(T24+IF(L24="",0,L24)=FF24,$EJ$1,IF(T24+IF(L24="",0,L24)=DX24,$DB$1)))))))))))))))))))))))))))))))))))))))))))))))),IF(T24=DA24,IF(T24+IF(N24="",0,N24)=SR24,$RL$1,IF(T24+IF(N24="",0,N24)=RJ24,$QD$1,IF(T24+IF(N24="",0,N24)=QB24,$OV$1,IF(T24+IF(N24="",0,N24)=OT24,$NN$1,IF(T24+IF(N24="",0,N24)=NL24,$MF$1,IF(T24+IF(N24="",0,N24)=MD24,$KX$1,IF(T24+IF(N24="",0,N24)=KV24,$JP$1,IF(T24+IF(N24="",0,N24)=JN24,$IH$1,IF(T24+IF(N24="",0,N24)=IF24,$GZ$1,IF(T24+IF(N24="",0,N24)=GX24,$FR$1,IF(T24+IF(N24="",0,N24)=FP24,$EJ$1,IF(T24+IF(N24="",0,N24)=EH24,$DB$1,IF(T24+IF(N24="",0,N24)=SO24,$RL$1,IF(T24+IF(N24="",0,N24)=RG24,$QD$1,IF(T24+IF(N24="",0,N24)=PY24,$OV$1,IF(T24+IF(N24="",0,N24)=OQ24,$NN$1,IF(T24+IF(N24="",0,N24)=NI24,$MF$1,IF(T24+IF(N24="",0,N24)=MA24,$KX$1,IF(T24+IF(N24="",0,N24)=KS24,$JP$1,IF(T24+IF(N24="",0,N24)=JK24,$IH$1,IF(T24+IF(N24="",0,N24)=IC24,$GZ$1,IF(T24+IF(N24="",0,N24)=GU24,$FR$1,IF(T24+IF(N24="",0,N24)=FM24,$EJ$1,IF(T24+IF(N24="",0,N24)=EE24,$DB$1)))))))))))))))))))))))))))</f>
        <v/>
      </c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7"/>
      <c r="AM24" s="38" t="str">
        <f>IF(Y24&gt;0,Y24,"")</f>
        <v/>
      </c>
      <c r="AN24" s="38" t="str">
        <f>IF(Z24&gt;0,Z24,"")</f>
        <v/>
      </c>
      <c r="AO24" s="40" t="str">
        <f>IF(SUM(W24:Z24)-AA24&gt;0,SUM(W24:Z24)-AA24,"")</f>
        <v/>
      </c>
      <c r="AP24" s="40" t="str">
        <f>IF(AD24&gt;0,AD24,"")</f>
        <v/>
      </c>
      <c r="AQ24" s="40" t="str">
        <f>IF(AE24&gt;0,AE24,"")</f>
        <v/>
      </c>
      <c r="AR24" s="40" t="str">
        <f>IF(SUM(AB24:AE24)-AF24&gt;0,SUM(AB24:AE24)-AF24,"")</f>
        <v/>
      </c>
      <c r="AS24" s="40" t="str">
        <f>IF(AO24="","",MAX(AO24,AR24))</f>
        <v/>
      </c>
      <c r="AT24" s="40" t="str">
        <f>IF(AI24&gt;0,AI24,"")</f>
        <v/>
      </c>
      <c r="AU24" s="40" t="str">
        <f>IF(AJ24&gt;0,AJ24,"")</f>
        <v/>
      </c>
      <c r="AV24" s="40" t="str">
        <f>IF(SUM(AG24:AJ24)-AK24&gt;0,SUM(AG24:AJ24)-AK24,"")</f>
        <v/>
      </c>
      <c r="AW24" s="40" t="str">
        <f>IF(SUM(AS24,AV24)&gt;0,SUM(AS24,AV24),"")</f>
        <v/>
      </c>
      <c r="AX24" s="26">
        <v>1.6</v>
      </c>
      <c r="AY24" s="26">
        <v>1</v>
      </c>
      <c r="AZ24" s="26">
        <v>1.5</v>
      </c>
      <c r="BA24" s="26">
        <v>1.51</v>
      </c>
      <c r="BB24" s="26">
        <v>0</v>
      </c>
      <c r="BC24" s="26">
        <v>13.8</v>
      </c>
      <c r="BD24" s="26">
        <v>8.9</v>
      </c>
      <c r="BE24" s="26">
        <v>12.3</v>
      </c>
      <c r="BF24" s="26">
        <v>14.41</v>
      </c>
      <c r="BG24" s="26">
        <v>0</v>
      </c>
      <c r="BH24" s="26">
        <v>14.5</v>
      </c>
      <c r="BI24" s="26">
        <v>8.9</v>
      </c>
      <c r="BJ24" s="26">
        <v>12.3</v>
      </c>
      <c r="BK24" s="26">
        <v>14.09</v>
      </c>
      <c r="BL24" s="26">
        <v>0</v>
      </c>
      <c r="BM24" s="28"/>
      <c r="BN24" s="39">
        <f>IF(AZ24&gt;0,AZ24,"")</f>
        <v>1.5</v>
      </c>
      <c r="BO24" s="39">
        <f>IF(BA24&gt;0,BA24,"")</f>
        <v>1.51</v>
      </c>
      <c r="BP24" s="11">
        <f>IF(SUM(AX24:BA24)-BB24&gt;0,SUM(AX24:BA24)-BB24,"")</f>
        <v>5.6099999999999994</v>
      </c>
      <c r="BQ24" s="11">
        <f>IF(BE24&gt;0,BE24,"")</f>
        <v>12.3</v>
      </c>
      <c r="BR24" s="11">
        <f>IF(BF24&gt;0,BF24,"")</f>
        <v>14.41</v>
      </c>
      <c r="BS24" s="11">
        <f>IF(SUM(BC24:BF24)-BG24&gt;0,SUM(BC24:BF24)-BG24,"")</f>
        <v>49.41</v>
      </c>
      <c r="BT24" s="11">
        <f>IF(BP24="","",MAX(BP24,BS24))</f>
        <v>49.41</v>
      </c>
      <c r="BU24" s="11">
        <f>IF(BJ24&gt;0,BJ24,"")</f>
        <v>12.3</v>
      </c>
      <c r="BV24" s="11">
        <f>IF(BK24&gt;0,BK24,"")</f>
        <v>14.09</v>
      </c>
      <c r="BW24" s="11">
        <f>IF(SUM(BH24:BK24)-BL24&gt;0,SUM(BH24:BK24)-BL24,"")</f>
        <v>49.790000000000006</v>
      </c>
      <c r="BX24" s="11">
        <f>IF(SUM(BT24,BW24)&gt;0,SUM(BT24,BW24),"")</f>
        <v>99.2</v>
      </c>
      <c r="BY24" s="22">
        <v>8.1999999999999993</v>
      </c>
      <c r="BZ24" s="22">
        <v>5.3</v>
      </c>
      <c r="CA24" s="22">
        <v>6.7</v>
      </c>
      <c r="CB24" s="22">
        <v>8.17</v>
      </c>
      <c r="CC24" s="22">
        <v>0</v>
      </c>
      <c r="CD24" s="22">
        <v>3</v>
      </c>
      <c r="CE24" s="22">
        <v>1.8</v>
      </c>
      <c r="CF24" s="22">
        <v>2.1</v>
      </c>
      <c r="CG24" s="22">
        <v>3.05</v>
      </c>
      <c r="CH24" s="22">
        <v>0</v>
      </c>
      <c r="CI24" s="22"/>
      <c r="CJ24" s="22"/>
      <c r="CK24" s="22"/>
      <c r="CL24" s="22"/>
      <c r="CM24" s="22"/>
      <c r="CN24" s="27"/>
      <c r="CO24" s="38">
        <f>IF(CA24&gt;0,CA24,"")</f>
        <v>6.7</v>
      </c>
      <c r="CP24" s="38">
        <f>IF(CB24&gt;0,CB24,"")</f>
        <v>8.17</v>
      </c>
      <c r="CQ24" s="40">
        <f>IF(SUM(BY24:CB24)-CC24&gt;0,SUM(BY24:CB24)-CC24,"")</f>
        <v>28.369999999999997</v>
      </c>
      <c r="CR24" s="40">
        <f>IF(CF24&gt;0,CF24,"")</f>
        <v>2.1</v>
      </c>
      <c r="CS24" s="40">
        <f>IF(CG24&gt;0,CG24,"")</f>
        <v>3.05</v>
      </c>
      <c r="CT24" s="40">
        <f>IF(SUM(CD24:CG24)-CH24&gt;0,SUM(CD24:CG24)-CH24,"")</f>
        <v>9.9499999999999993</v>
      </c>
      <c r="CU24" s="40">
        <f>IF(CQ24="","",MAX(CQ24,CT24))</f>
        <v>28.369999999999997</v>
      </c>
      <c r="CV24" s="40" t="str">
        <f>IF(CK24&gt;0,CK24,"")</f>
        <v/>
      </c>
      <c r="CW24" s="40" t="str">
        <f>IF(CL24&gt;0,CL24,"")</f>
        <v/>
      </c>
      <c r="CX24" s="40" t="str">
        <f>IF(SUM(CI24:CL24)-CM24&gt;0,SUM(CI24:CL24)-CM24,"")</f>
        <v/>
      </c>
      <c r="CY24" s="40">
        <f>IF(SUM(CU24,CX24)&gt;0,SUM(CU24,CX24),"")</f>
        <v>28.369999999999997</v>
      </c>
      <c r="CZ24" s="50" t="str">
        <f>IF(MAX(DX24,EA24,FF24,FI24,GN24,GQ24,HV24,HY24,JD24,JG24,KL24,KO24,LT24,LW24,NB24,NE24,OJ24,OM24,PR24,PU24,QZ24,RC24,SH24,SK24)-MIN(IF(L24="",0,L24),IF(N24="",0,N24))&gt;0.001,MAX(DX24,EA24,FF24,FI24,GN24,GQ24,HV24,HY24,JD24,JG24,KL24,KO24,LT24,LW24,NB24,NE24,OJ24,OM24,PR24,PU24,QZ24,RC24,SH24,SK24)-MIN(IF(L24="",0,L24),IF(N24="",0,N24)),"")</f>
        <v/>
      </c>
      <c r="DA24" s="50" t="str">
        <f>IF(MAX(EE24,EH24,FM24,FP24,GU24,GX24,IC24,IF24,JK24,JN24,KS24,KV24,MA24,MD24,NI24,NL24,OQ24,OT24,PY24,QB24,RG24,RJ24,SO24,SR24)-IF(N24="",0,N24)&gt;0.001,MAX(EE24,EH24,FM24,FP24,GU24,GX24,IC24,IF24,JK24,JN24,KS24,KV24,MA24,MD24,NI24,NL24,OQ24,OT24,PY24,QB24,RG24,RJ24,SO24,SR24)-IF(N24="",0,N24),"")</f>
        <v/>
      </c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40" t="str">
        <f>IF(DD24&gt;0,DD24,"")</f>
        <v/>
      </c>
      <c r="DW24" s="40" t="str">
        <f>IF(DE24&gt;0,DE24,"")</f>
        <v/>
      </c>
      <c r="DX24" s="40" t="str">
        <f>IF(SUM(DB24:DE24)-DF24&gt;0,SUM(DB24:DE24)-DF24,"")</f>
        <v/>
      </c>
      <c r="DY24" s="40" t="str">
        <f>IF(DI24&gt;0,DI24,"")</f>
        <v/>
      </c>
      <c r="DZ24" s="40" t="str">
        <f>IF(DJ24&gt;0,DJ24,"")</f>
        <v/>
      </c>
      <c r="EA24" s="40" t="str">
        <f>IF(SUM(DG24:DJ24)-DK24&gt;0,SUM(DG24:DJ24)-DK24,"")</f>
        <v/>
      </c>
      <c r="EB24" s="40" t="str">
        <f>IF(MAX(DX24,EA24)&gt;0,MAX(DX24,EA24),"")</f>
        <v/>
      </c>
      <c r="EC24" s="40" t="str">
        <f>IF(DN24&gt;0,DN24,"")</f>
        <v/>
      </c>
      <c r="ED24" s="40" t="str">
        <f>IF(DO24&gt;0,DO24,"")</f>
        <v/>
      </c>
      <c r="EE24" s="40" t="str">
        <f>IF(SUM(DL24:DO24)-DP24&gt;0,SUM(DL24:DO24)-DP24,"")</f>
        <v/>
      </c>
      <c r="EF24" s="40" t="str">
        <f>IF(DS24&gt;0,DS24,"")</f>
        <v/>
      </c>
      <c r="EG24" s="40" t="str">
        <f>IF(DT24&gt;0,DT24,"")</f>
        <v/>
      </c>
      <c r="EH24" s="40" t="str">
        <f>IF(SUM(DQ24:DT24)-DU24&gt;0,SUM(DQ24:DT24)-DU24,"")</f>
        <v/>
      </c>
      <c r="EI24" s="40" t="str">
        <f>IF(SUM(EB24,EH24)&gt;0,SUM(EB24,EH24),"")</f>
        <v/>
      </c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1" t="str">
        <f>IF(EL24&gt;0,EL24,"")</f>
        <v/>
      </c>
      <c r="FE24" s="11" t="str">
        <f>IF(EM24&gt;0,EM24,"")</f>
        <v/>
      </c>
      <c r="FF24" s="11" t="str">
        <f>IF(SUM(EJ24:EM24)-EN24&gt;0,SUM(EJ24:EM24)-EN24,"")</f>
        <v/>
      </c>
      <c r="FG24" s="11" t="str">
        <f>IF(EQ24&gt;0,EQ24,"")</f>
        <v/>
      </c>
      <c r="FH24" s="11" t="str">
        <f>IF(ER24&gt;0,ER24,"")</f>
        <v/>
      </c>
      <c r="FI24" s="11" t="str">
        <f>IF(SUM(EO24:ER24)-ES24&gt;0,SUM(EO24:ER24)-ES24,"")</f>
        <v/>
      </c>
      <c r="FJ24" s="11" t="str">
        <f>IF(MAX(FF24,FI24)&gt;0,MAX(FF24,FI24),"")</f>
        <v/>
      </c>
      <c r="FK24" s="11" t="str">
        <f>IF(EV24&gt;0,EV24,"")</f>
        <v/>
      </c>
      <c r="FL24" s="11" t="str">
        <f>IF(EW24&gt;0,EW24,"")</f>
        <v/>
      </c>
      <c r="FM24" s="11" t="str">
        <f>IF(SUM(ET24:EW24)-EX24&gt;0,SUM(ET24:EW24)-EX24,"")</f>
        <v/>
      </c>
      <c r="FN24" s="11" t="str">
        <f>IF(FA24&gt;0,FA24,"")</f>
        <v/>
      </c>
      <c r="FO24" s="11" t="str">
        <f>IF(FB24&gt;0,FB24,"")</f>
        <v/>
      </c>
      <c r="FP24" s="11" t="str">
        <f>IF(SUM(EY24:FB24)-FC24&gt;0,SUM(EY24:FB24)-FC24,"")</f>
        <v/>
      </c>
      <c r="FQ24" s="11" t="str">
        <f>IF(SUM(FJ24,FP24)&gt;0,SUM(FJ24,FP24),"")</f>
        <v/>
      </c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40" t="str">
        <f>IF(FT24&gt;0,FT24,"")</f>
        <v/>
      </c>
      <c r="GM24" s="40" t="str">
        <f>IF(FU24&gt;0,FU24,"")</f>
        <v/>
      </c>
      <c r="GN24" s="40" t="str">
        <f>IF(SUM(FR24:FU24)-FV24&gt;0,SUM(FR24:FU24)-FV24,"")</f>
        <v/>
      </c>
      <c r="GO24" s="40" t="str">
        <f>IF(FY24&gt;0,FY24,"")</f>
        <v/>
      </c>
      <c r="GP24" s="40" t="str">
        <f>IF(FZ24&gt;0,FZ24,"")</f>
        <v/>
      </c>
      <c r="GQ24" s="40" t="str">
        <f>IF(SUM(FW24:FZ24)-GA24&gt;0,SUM(FW24:FZ24)-GA24,"")</f>
        <v/>
      </c>
      <c r="GR24" s="40" t="str">
        <f>IF(MAX(GN24,GQ24)&gt;0,MAX(GN24,GQ24),"")</f>
        <v/>
      </c>
      <c r="GS24" s="40" t="str">
        <f>IF(GD24&gt;0,GD24,"")</f>
        <v/>
      </c>
      <c r="GT24" s="40" t="str">
        <f>IF(GE24&gt;0,GE24,"")</f>
        <v/>
      </c>
      <c r="GU24" s="40" t="str">
        <f>IF(SUM(GB24:GE24)-GF24&gt;0,SUM(GB24:GE24)-GF24,"")</f>
        <v/>
      </c>
      <c r="GV24" s="40" t="str">
        <f>IF(GI24&gt;0,GI24,"")</f>
        <v/>
      </c>
      <c r="GW24" s="40" t="str">
        <f>IF(GJ24&gt;0,GJ24,"")</f>
        <v/>
      </c>
      <c r="GX24" s="40" t="str">
        <f>IF(SUM(GG24:GJ24)-GK24&gt;0,SUM(GG24:GJ24)-GK24,"")</f>
        <v/>
      </c>
      <c r="GY24" s="40" t="str">
        <f>IF(SUM(GR24,GX24)&gt;0,SUM(GR24,GX24),"")</f>
        <v/>
      </c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1" t="str">
        <f>IF(HB24&gt;0,HB24,"")</f>
        <v/>
      </c>
      <c r="HU24" s="11" t="str">
        <f>IF(HC24&gt;0,HC24,"")</f>
        <v/>
      </c>
      <c r="HV24" s="11" t="str">
        <f>IF(SUM(GZ24:HC24)-HD24&gt;0,SUM(GZ24:HC24)-HD24,"")</f>
        <v/>
      </c>
      <c r="HW24" s="11" t="str">
        <f>IF(HG24&gt;0,HG24,"")</f>
        <v/>
      </c>
      <c r="HX24" s="11" t="str">
        <f>IF(HH24&gt;0,HH24,"")</f>
        <v/>
      </c>
      <c r="HY24" s="11" t="str">
        <f>IF(SUM(HE24:HH24)-HI24&gt;0,SUM(HE24:HH24)-HI24,"")</f>
        <v/>
      </c>
      <c r="HZ24" s="11" t="str">
        <f>IF(MAX(HV24,HY24)&gt;0,MAX(HV24,HY24),"")</f>
        <v/>
      </c>
      <c r="IA24" s="11" t="str">
        <f>IF(HL24&gt;0,HL24,"")</f>
        <v/>
      </c>
      <c r="IB24" s="11" t="str">
        <f>IF(HM24&gt;0,HM24,"")</f>
        <v/>
      </c>
      <c r="IC24" s="11" t="str">
        <f>IF(SUM(HJ24:HM24)-HN24&gt;0,SUM(HJ24:HM24)-HN24,"")</f>
        <v/>
      </c>
      <c r="ID24" s="11" t="str">
        <f>IF(HQ24&gt;0,HQ24,"")</f>
        <v/>
      </c>
      <c r="IE24" s="11" t="str">
        <f>IF(HR24&gt;0,HR24,"")</f>
        <v/>
      </c>
      <c r="IF24" s="11" t="str">
        <f>IF(SUM(HO24:HR24)-HS24&gt;0,SUM(HO24:HR24)-HS24,"")</f>
        <v/>
      </c>
      <c r="IG24" s="11" t="str">
        <f>IF(SUM(HZ24,IF24)&gt;0,SUM(HZ24,IF24),"")</f>
        <v/>
      </c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40" t="str">
        <f>IF(IJ24&gt;0,IJ24,"")</f>
        <v/>
      </c>
      <c r="JC24" s="40" t="str">
        <f>IF(IK24&gt;0,IK24,"")</f>
        <v/>
      </c>
      <c r="JD24" s="40" t="str">
        <f>IF(SUM(IH24:IK24)-IL24&gt;0,SUM(IH24:IK24)-IL24,"")</f>
        <v/>
      </c>
      <c r="JE24" s="40" t="str">
        <f>IF(IO24&gt;0,IO24,"")</f>
        <v/>
      </c>
      <c r="JF24" s="40" t="str">
        <f>IF(IP24&gt;0,IP24,"")</f>
        <v/>
      </c>
      <c r="JG24" s="40" t="str">
        <f>IF(SUM(IM24:IP24)-IQ24&gt;0,SUM(IM24:IP24)-IQ24,"")</f>
        <v/>
      </c>
      <c r="JH24" s="40" t="str">
        <f>IF(MAX(JD24,JG24)&gt;0,MAX(JD24,JG24),"")</f>
        <v/>
      </c>
      <c r="JI24" s="40" t="str">
        <f>IF(IT24&gt;0,IT24,"")</f>
        <v/>
      </c>
      <c r="JJ24" s="40" t="str">
        <f>IF(IU24&gt;0,IU24,"")</f>
        <v/>
      </c>
      <c r="JK24" s="40" t="str">
        <f>IF(SUM(IR24:IU24)-IV24&gt;0,SUM(IR24:IU24)-IV24,"")</f>
        <v/>
      </c>
      <c r="JL24" s="40" t="str">
        <f>IF(IY24&gt;0,IY24,"")</f>
        <v/>
      </c>
      <c r="JM24" s="40" t="str">
        <f>IF(IZ24&gt;0,IZ24,"")</f>
        <v/>
      </c>
      <c r="JN24" s="40" t="str">
        <f>IF(SUM(IW24:IZ24)-JA24&gt;0,SUM(IW24:IZ24)-JA24,"")</f>
        <v/>
      </c>
      <c r="JO24" s="40" t="str">
        <f>IF(SUM(JH24,JN24)&gt;0,SUM(JH24,JN24),"")</f>
        <v/>
      </c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1" t="str">
        <f>IF(JR24&gt;0,JR24,"")</f>
        <v/>
      </c>
      <c r="KK24" s="11" t="str">
        <f>IF(JS24&gt;0,JS24,"")</f>
        <v/>
      </c>
      <c r="KL24" s="11" t="str">
        <f>IF(SUM(JP24:JS24)-JT24&gt;0,SUM(JP24:JS24)-JT24,"")</f>
        <v/>
      </c>
      <c r="KM24" s="11" t="str">
        <f>IF(JW24&gt;0,JW24,"")</f>
        <v/>
      </c>
      <c r="KN24" s="11" t="str">
        <f>IF(JX24&gt;0,JX24,"")</f>
        <v/>
      </c>
      <c r="KO24" s="11" t="str">
        <f>IF(SUM(JU24:JX24)-JY24&gt;0,SUM(JU24:JX24)-JY24,"")</f>
        <v/>
      </c>
      <c r="KP24" s="11" t="str">
        <f>IF(MAX(KL24,KO24)&gt;0,MAX(KL24,KO24),"")</f>
        <v/>
      </c>
      <c r="KQ24" s="11" t="str">
        <f>IF(KB24&gt;0,KB24,"")</f>
        <v/>
      </c>
      <c r="KR24" s="11" t="str">
        <f>IF(KC24&gt;0,KC24,"")</f>
        <v/>
      </c>
      <c r="KS24" s="11" t="str">
        <f>IF(SUM(JZ24:KC24)-KD24&gt;0,SUM(JZ24:KC24)-KD24,"")</f>
        <v/>
      </c>
      <c r="KT24" s="11" t="str">
        <f>IF(KG24&gt;0,KG24,"")</f>
        <v/>
      </c>
      <c r="KU24" s="11" t="str">
        <f>IF(KH24&gt;0,KH24,"")</f>
        <v/>
      </c>
      <c r="KV24" s="11" t="str">
        <f>IF(SUM(KE24:KH24)-KI24&gt;0,SUM(KE24:KH24)-KI24,"")</f>
        <v/>
      </c>
      <c r="KW24" s="11" t="str">
        <f>IF(SUM(KP24,KV24)&gt;0,SUM(KP24,KV24),"")</f>
        <v/>
      </c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40" t="str">
        <f>IF(KZ24&gt;0,KZ24,"")</f>
        <v/>
      </c>
      <c r="LS24" s="40" t="str">
        <f>IF(LA24&gt;0,LA24,"")</f>
        <v/>
      </c>
      <c r="LT24" s="40" t="str">
        <f>IF(SUM(KX24:LA24)-LB24&gt;0,SUM(KX24:LA24)-LB24,"")</f>
        <v/>
      </c>
      <c r="LU24" s="40" t="str">
        <f>IF(LE24&gt;0,LE24,"")</f>
        <v/>
      </c>
      <c r="LV24" s="40" t="str">
        <f>IF(LF24&gt;0,LF24,"")</f>
        <v/>
      </c>
      <c r="LW24" s="40" t="str">
        <f>IF(SUM(LC24:LF24)-LG24&gt;0,SUM(LC24:LF24)-LG24,"")</f>
        <v/>
      </c>
      <c r="LX24" s="40" t="str">
        <f>IF(MAX(LT24,LW24)&gt;0,MAX(LT24,LW24),"")</f>
        <v/>
      </c>
      <c r="LY24" s="40" t="str">
        <f>IF(LJ24&gt;0,LJ24,"")</f>
        <v/>
      </c>
      <c r="LZ24" s="40" t="str">
        <f>IF(LK24&gt;0,LK24,"")</f>
        <v/>
      </c>
      <c r="MA24" s="40" t="str">
        <f>IF(SUM(LH24:LK24)-LL24&gt;0,SUM(LH24:LK24)-LL24,"")</f>
        <v/>
      </c>
      <c r="MB24" s="40" t="str">
        <f>IF(LO24&gt;0,LO24,"")</f>
        <v/>
      </c>
      <c r="MC24" s="40" t="str">
        <f>IF(LP24&gt;0,LP24,"")</f>
        <v/>
      </c>
      <c r="MD24" s="40" t="str">
        <f>IF(SUM(LM24:LP24)-LQ24&gt;0,SUM(LM24:LP24)-LQ24,"")</f>
        <v/>
      </c>
      <c r="ME24" s="40" t="str">
        <f>IF(SUM(LX24,MD24)&gt;0,SUM(LX24,MD24),"")</f>
        <v/>
      </c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1" t="str">
        <f>IF(MH24&gt;0,MH24,"")</f>
        <v/>
      </c>
      <c r="NA24" s="11" t="str">
        <f>IF(MI24&gt;0,MI24,"")</f>
        <v/>
      </c>
      <c r="NB24" s="11" t="str">
        <f>IF(SUM(MF24:MI24)-MJ24&gt;0,SUM(MF24:MI24)-MJ24,"")</f>
        <v/>
      </c>
      <c r="NC24" s="11" t="str">
        <f>IF(MM24&gt;0,MM24,"")</f>
        <v/>
      </c>
      <c r="ND24" s="11" t="str">
        <f>IF(MN24&gt;0,MN24,"")</f>
        <v/>
      </c>
      <c r="NE24" s="11" t="str">
        <f>IF(SUM(MK24:MN24)-MO24&gt;0,SUM(MK24:MN24)-MO24,"")</f>
        <v/>
      </c>
      <c r="NF24" s="11" t="str">
        <f>IF(MAX(NB24,NE24)&gt;0,MAX(NB24,NE24),"")</f>
        <v/>
      </c>
      <c r="NG24" s="11" t="str">
        <f>IF(MR24&gt;0,MR24,"")</f>
        <v/>
      </c>
      <c r="NH24" s="11" t="str">
        <f>IF(MS24&gt;0,MS24,"")</f>
        <v/>
      </c>
      <c r="NI24" s="11" t="str">
        <f>IF(SUM(MP24:MS24)-MT24&gt;0,SUM(MP24:MS24)-MT24,"")</f>
        <v/>
      </c>
      <c r="NJ24" s="11" t="str">
        <f>IF(MW24&gt;0,MW24,"")</f>
        <v/>
      </c>
      <c r="NK24" s="11" t="str">
        <f>IF(MX24&gt;0,MX24,"")</f>
        <v/>
      </c>
      <c r="NL24" s="11" t="str">
        <f>IF(SUM(MU24:MX24)-MY24&gt;0,SUM(MU24:MX24)-MY24,"")</f>
        <v/>
      </c>
      <c r="NM24" s="11" t="str">
        <f>IF(SUM(NF24,NL24)&gt;0,SUM(NF24,NL24),"")</f>
        <v/>
      </c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40" t="str">
        <f>IF(NP24&gt;0,NP24,"")</f>
        <v/>
      </c>
      <c r="OI24" s="40" t="str">
        <f>IF(NQ24&gt;0,NQ24,"")</f>
        <v/>
      </c>
      <c r="OJ24" s="40" t="str">
        <f>IF(SUM(NN24:NQ24)-NR24&gt;0,SUM(NN24:NQ24)-NR24,"")</f>
        <v/>
      </c>
      <c r="OK24" s="40" t="str">
        <f>IF(NU24&gt;0,NU24,"")</f>
        <v/>
      </c>
      <c r="OL24" s="40" t="str">
        <f>IF(NV24&gt;0,NV24,"")</f>
        <v/>
      </c>
      <c r="OM24" s="40" t="str">
        <f>IF(SUM(NS24:NV24)-NW24&gt;0,SUM(NS24:NV24)-NW24,"")</f>
        <v/>
      </c>
      <c r="ON24" s="40" t="str">
        <f>IF(MAX(OJ24,OM24)&gt;0,MAX(OJ24,OM24),"")</f>
        <v/>
      </c>
      <c r="OO24" s="40" t="str">
        <f>IF(NZ24&gt;0,NZ24,"")</f>
        <v/>
      </c>
      <c r="OP24" s="40" t="str">
        <f>IF(OA24&gt;0,OA24,"")</f>
        <v/>
      </c>
      <c r="OQ24" s="40" t="str">
        <f>IF(SUM(NX24:OA24)-OB24&gt;0,SUM(NX24:OA24)-OB24,"")</f>
        <v/>
      </c>
      <c r="OR24" s="40" t="str">
        <f>IF(OE24&gt;0,OE24,"")</f>
        <v/>
      </c>
      <c r="OS24" s="40" t="str">
        <f>IF(OF24&gt;0,OF24,"")</f>
        <v/>
      </c>
      <c r="OT24" s="40" t="str">
        <f>IF(SUM(OC24:OF24)-OG24&gt;0,SUM(OC24:OF24)-OG24,"")</f>
        <v/>
      </c>
      <c r="OU24" s="40" t="str">
        <f>IF(SUM(ON24,OT24)&gt;0,SUM(ON24,OT24),"")</f>
        <v/>
      </c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1" t="str">
        <f>IF(OX24&gt;0,OX24,"")</f>
        <v/>
      </c>
      <c r="PQ24" s="11" t="str">
        <f>IF(OY24&gt;0,OY24,"")</f>
        <v/>
      </c>
      <c r="PR24" s="11" t="str">
        <f>IF(SUM(OV24:OY24)-OZ24&gt;0,SUM(OV24:OY24)-OZ24,"")</f>
        <v/>
      </c>
      <c r="PS24" s="11" t="str">
        <f>IF(PC24&gt;0,PC24,"")</f>
        <v/>
      </c>
      <c r="PT24" s="11" t="str">
        <f>IF(PD24&gt;0,PD24,"")</f>
        <v/>
      </c>
      <c r="PU24" s="11" t="str">
        <f>IF(SUM(PA24:PD24)-PE24&gt;0,SUM(PA24:PD24)-PE24,"")</f>
        <v/>
      </c>
      <c r="PV24" s="11" t="str">
        <f>IF(MAX(PR24,PU24)&gt;0,MAX(PR24,PU24),"")</f>
        <v/>
      </c>
      <c r="PW24" s="11" t="str">
        <f>IF(PH24&gt;0,PH24,"")</f>
        <v/>
      </c>
      <c r="PX24" s="11" t="str">
        <f>IF(PI24&gt;0,PI24,"")</f>
        <v/>
      </c>
      <c r="PY24" s="11" t="str">
        <f>IF(SUM(PF24:PI24)-PJ24&gt;0,SUM(PF24:PI24)-PJ24,"")</f>
        <v/>
      </c>
      <c r="PZ24" s="11" t="str">
        <f>IF(PM24&gt;0,PM24,"")</f>
        <v/>
      </c>
      <c r="QA24" s="11" t="str">
        <f>IF(PN24&gt;0,PN24,"")</f>
        <v/>
      </c>
      <c r="QB24" s="11" t="str">
        <f>IF(SUM(PK24:PN24)-PO24&gt;0,SUM(PK24:PN24)-PO24,"")</f>
        <v/>
      </c>
      <c r="QC24" s="11" t="str">
        <f>IF(SUM(PV24,QB24)&gt;0,SUM(PV24,QB24),"")</f>
        <v/>
      </c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40" t="str">
        <f>IF(QF24&gt;0,QF24,"")</f>
        <v/>
      </c>
      <c r="QY24" s="40" t="str">
        <f>IF(QG24&gt;0,QG24,"")</f>
        <v/>
      </c>
      <c r="QZ24" s="40" t="str">
        <f>IF(SUM(QD24:QG24)-QH24&gt;0,SUM(QD24:QG24)-QH24,"")</f>
        <v/>
      </c>
      <c r="RA24" s="40" t="str">
        <f>IF(QK24&gt;0,QK24,"")</f>
        <v/>
      </c>
      <c r="RB24" s="40" t="str">
        <f>IF(QL24&gt;0,QL24,"")</f>
        <v/>
      </c>
      <c r="RC24" s="40" t="str">
        <f>IF(SUM(QI24:QL24)-QM24&gt;0,SUM(QI24:QL24)-QM24,"")</f>
        <v/>
      </c>
      <c r="RD24" s="40" t="str">
        <f>IF(MAX(QZ24,RC24)&gt;0,MAX(QZ24,RC24),"")</f>
        <v/>
      </c>
      <c r="RE24" s="40" t="str">
        <f>IF(QP24&gt;0,QP24,"")</f>
        <v/>
      </c>
      <c r="RF24" s="40" t="str">
        <f>IF(QQ24&gt;0,QQ24,"")</f>
        <v/>
      </c>
      <c r="RG24" s="40" t="str">
        <f>IF(SUM(QN24:QQ24)-QR24&gt;0,SUM(QN24:QQ24)-QR24,"")</f>
        <v/>
      </c>
      <c r="RH24" s="40" t="str">
        <f>IF(QU24&gt;0,QU24,"")</f>
        <v/>
      </c>
      <c r="RI24" s="40" t="str">
        <f>IF(QV24&gt;0,QV24,"")</f>
        <v/>
      </c>
      <c r="RJ24" s="40" t="str">
        <f>IF(SUM(QS24:QV24)-QW24&gt;0,SUM(QS24:QV24)-QW24,"")</f>
        <v/>
      </c>
      <c r="RK24" s="40" t="str">
        <f>IF(SUM(RD24,RJ24)&gt;0,SUM(RD24,RJ24),"")</f>
        <v/>
      </c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1" t="str">
        <f>IF(RN24&gt;0,RN24,"")</f>
        <v/>
      </c>
      <c r="SG24" s="11" t="str">
        <f>IF(RO24&gt;0,RO24,"")</f>
        <v/>
      </c>
      <c r="SH24" s="11" t="str">
        <f>IF(SUM(RL24:RO24)-RP24&gt;0,SUM(RL24:RO24)-RP24,"")</f>
        <v/>
      </c>
      <c r="SI24" s="11" t="str">
        <f>IF(RS24&gt;0,RS24,"")</f>
        <v/>
      </c>
      <c r="SJ24" s="11" t="str">
        <f>IF(RT24&gt;0,RT24,"")</f>
        <v/>
      </c>
      <c r="SK24" s="11" t="str">
        <f>IF(SUM(RQ24:RT24)-RU24&gt;0,SUM(RQ24:RT24)-RU24,"")</f>
        <v/>
      </c>
      <c r="SL24" s="11" t="str">
        <f>IF(MAX(SH24,SK24)&gt;0,MAX(SH24,SK24),"")</f>
        <v/>
      </c>
      <c r="SM24" s="11" t="str">
        <f>IF(RX24&gt;0,RX24,"")</f>
        <v/>
      </c>
      <c r="SN24" s="11" t="str">
        <f>IF(RY24&gt;0,RY24,"")</f>
        <v/>
      </c>
      <c r="SO24" s="11" t="str">
        <f>IF(SUM(RV24:RY24)-RZ24&gt;0,SUM(RV24:RY24)-RZ24,"")</f>
        <v/>
      </c>
      <c r="SP24" s="11" t="str">
        <f>IF(SC24&gt;0,SC24,"")</f>
        <v/>
      </c>
      <c r="SQ24" s="11" t="str">
        <f>IF(SD24&gt;0,SD24,"")</f>
        <v/>
      </c>
      <c r="SR24" s="11" t="str">
        <f>IF(SUM(SA24:SD24)-SE24&gt;0,SUM(SA24:SD24)-SE24,"")</f>
        <v/>
      </c>
      <c r="SS24" s="11" t="str">
        <f>IF(SUM(SL24,SR24)&gt;0,SUM(SL24,SR24),"")</f>
        <v/>
      </c>
      <c r="ST24" s="22">
        <f>IF($CN24="P",BY24,(BY24+AX24)/2)</f>
        <v>4.8999999999999995</v>
      </c>
      <c r="SU24" s="22">
        <f>IF($CN24="P",BZ24,(BZ24+AY24)/2)</f>
        <v>3.15</v>
      </c>
      <c r="SV24" s="22">
        <f>IF($CN24="P",CA24,(CA24+AZ24)/2)</f>
        <v>4.0999999999999996</v>
      </c>
      <c r="SW24" s="22">
        <f>IF($CN24="P",CB24,(CB24+BA24)/2)</f>
        <v>4.84</v>
      </c>
      <c r="SX24" s="22">
        <f>IF($CN24="P",CC24,(CC24+BB24)/2)</f>
        <v>0</v>
      </c>
      <c r="SY24" s="22">
        <f>IF($CN24="P",CD24,(CD24+BC24)/2)</f>
        <v>8.4</v>
      </c>
      <c r="SZ24" s="22">
        <f>IF($CN24="P",CE24,(CE24+BD24)/2)</f>
        <v>5.3500000000000005</v>
      </c>
      <c r="TA24" s="22">
        <f>IF($CN24="P",CF24,(CF24+BE24)/2)</f>
        <v>7.2</v>
      </c>
      <c r="TB24" s="22">
        <f>IF($CN24="P",CG24,(CG24+BF24)/2)</f>
        <v>8.73</v>
      </c>
      <c r="TC24" s="22">
        <f>IF($CN24="P",CH24,(CH24+BG24)/2)</f>
        <v>0</v>
      </c>
      <c r="TD24" s="22">
        <f>IF($CN24="P",CI24,(CI24+BH24)/2)</f>
        <v>7.25</v>
      </c>
      <c r="TE24" s="22">
        <f>IF($CN24="P",CJ24,(CJ24+BI24)/2)</f>
        <v>4.45</v>
      </c>
      <c r="TF24" s="22">
        <f>IF($CN24="P",CK24,(CK24+BJ24)/2)</f>
        <v>6.15</v>
      </c>
      <c r="TG24" s="22">
        <f>IF($CN24="P",CL24,(CL24+BK24)/2)</f>
        <v>7.0449999999999999</v>
      </c>
      <c r="TH24" s="22">
        <f>IF($CN24="P",CM24,(CM24+BL24)/2)</f>
        <v>0</v>
      </c>
      <c r="TI24" s="27" t="s">
        <v>46</v>
      </c>
      <c r="TJ24" s="40">
        <f>IF(SV24&gt;0,SV24,"")</f>
        <v>4.0999999999999996</v>
      </c>
      <c r="TK24" s="40">
        <f>IF(SW24&gt;0,SW24,"")</f>
        <v>4.84</v>
      </c>
      <c r="TL24" s="40">
        <f>IF(SUM(ST24:SW24)-SX24&gt;0,SUM(ST24:SW24)-SX24,"")</f>
        <v>16.989999999999998</v>
      </c>
      <c r="TM24" s="40">
        <f>IF(TA24&gt;0,TA24,"")</f>
        <v>7.2</v>
      </c>
      <c r="TN24" s="40">
        <f>IF(TB24&gt;0,TB24,"")</f>
        <v>8.73</v>
      </c>
      <c r="TO24" s="40">
        <f>IF(SUM(SY24:TB24)-TC24&gt;0,SUM(SY24:TB24)-TC24,"")</f>
        <v>29.68</v>
      </c>
      <c r="TP24" s="40">
        <f>IF(MAX(TL24,TO24)&gt;0,MAX(TL24,TO24),"")</f>
        <v>29.68</v>
      </c>
      <c r="TQ24" s="40">
        <f>IF(TF24&gt;0,TF24,"")</f>
        <v>6.15</v>
      </c>
      <c r="TR24" s="40">
        <f>IF(TG24&gt;0,TG24,"")</f>
        <v>7.0449999999999999</v>
      </c>
      <c r="TS24" s="40">
        <f>IF(SUM(TD24:TG24)-TH24&gt;0,SUM(TD24:TG24)-TH24,"")</f>
        <v>24.895000000000003</v>
      </c>
      <c r="TT24" s="40">
        <f>IF(SUM(TP24,TS24)&gt;0,SUM(TP24,TS24),"")</f>
        <v>54.575000000000003</v>
      </c>
    </row>
    <row r="25" spans="1:540" x14ac:dyDescent="0.2">
      <c r="A25" s="4" t="str" cm="1">
        <f t="array" ref="A25">IF(AND(H25&lt;&gt;"",H25&lt;&gt;"No DD"),SUMPRODUCT((H$4:H$33&lt;&gt;"")*(H$4:H$33&lt;&gt;"No DD")*(E$4:E$33&gt;E25))+1,IF(H25="No DD",SUMPRODUCT((H$4:H$33="No DD")*(E$4:E$33&gt;E25))+1+SUMPRODUCT((H$4:H$33&lt;&gt;"")*(H$4:H$33&lt;&gt;"No DD")),""))</f>
        <v/>
      </c>
      <c r="B25" s="5" t="s">
        <v>104</v>
      </c>
      <c r="C25" s="4" t="s">
        <v>5</v>
      </c>
      <c r="D25" s="4">
        <v>2005</v>
      </c>
      <c r="E25" s="9">
        <f>SUM(J25:T25)+SUM(J25:R25)*0.0000001+SUM(J25)*0.0000000000001</f>
        <v>124.290012429005</v>
      </c>
      <c r="F25" s="3" t="str">
        <f>IF(OR(AND(AM25&gt;=AW$35,AM25&lt;&gt;"",AO25&gt;=AW$39,AO25&lt;&gt;"",AL25=""),AND(AP25&gt;=AW$35,AP25&lt;&gt;"",AR25&gt;=AW$39,AR25&lt;&gt;"",AL25=""),AND(AT25&gt;=AW$35,AT25&lt;&gt;"",AV25&gt;=AW$39,AV25&lt;&gt;"",AL25=""),AND(BN25&gt;=BX$35,BN25&lt;&gt;"",BP25&gt;=BX$39,BP25&lt;&gt;"",BM25=""),AND(BQ25&gt;=BX$35,BQ25&lt;&gt;"",BS25&gt;=BX$39,BS25&lt;&gt;"",BM25=""),AND(BU25&gt;=BX$35,BU25&lt;&gt;"",BW25&gt;=BX$39,BW25&lt;&gt;"",BM25=""),AND(CO25&gt;=CY$35,CO25&lt;&gt;"",CQ25&gt;=CY$39,CQ25&lt;&gt;"",CN25=""),AND(CR25&gt;=CY$35,CR25&lt;&gt;"",CT25&gt;=CY$39,CT25&lt;&gt;"",CN25=""),AND(CV25&gt;=CY$35,CV25&lt;&gt;"",CX25&gt;=CY$39,CX25&lt;&gt;"",CN25=""),AND(DV25&gt;=EI$35,DV25&lt;&gt;"",DX25&gt;=EI$39,DX25&lt;&gt;""),AND(DY25&gt;=EI$35,DY25&lt;&gt;"",EA25&gt;=EI$39,EA25&lt;&gt;""),AND(EC25&gt;=EI$35,EC25&lt;&gt;"",EE25&gt;=EI$39,EE25&lt;&gt;""),AND(EF25&gt;=EI$35,EF25&lt;&gt;"",EH25&gt;=EI$39,EH25&lt;&gt;""),AND(FD25&gt;=FQ$35,FD25&lt;&gt;"",FF25&gt;=FQ$39,FF25&lt;&gt;""),AND(FG25&gt;=FQ$35,FG25&lt;&gt;"",FI25&gt;=FQ$39,FI25&lt;&gt;""),AND(FK25&gt;=FQ$35,FK25&lt;&gt;"",FM25&gt;=FQ$39,FM25&lt;&gt;""),AND(FN25&gt;=FQ$35,FN25&lt;&gt;"",FP25&gt;=FQ$39,FP25&lt;&gt;""),AND(GL25&gt;=GY$35,GL25&lt;&gt;"",GN25&gt;=GY$39,GN25&lt;&gt;""),AND(GO25&gt;=GY$35,GO25&lt;&gt;"",GQ25&gt;=GY$39,GQ25&lt;&gt;""),AND(GS25&gt;=GY$35,GS25&lt;&gt;"",GU25&gt;=GY$39,GU25&lt;&gt;""),AND(GV25&gt;=GY$35,GV25&lt;&gt;"",GX25&gt;=GY$39,GX25&lt;&gt;""),AND(HT25&gt;=IG$35,HT25&lt;&gt;"",HV25&gt;=IG$39,HV25&lt;&gt;""),AND(HW25&gt;=IG$35,HW25&lt;&gt;"",HY25&gt;=IG$39,HY25&lt;&gt;""),AND(IA25&gt;=IG$35,IA25&lt;&gt;"",IC25&gt;=IG$39,IC25&lt;&gt;""),AND(ID25&gt;=IG$35,ID25&lt;&gt;"",IF25&gt;=IG$39,IF25&lt;&gt;""),AND(JB25&gt;=JO$35,JB25&lt;&gt;"",JD25&gt;=JO$39,JD25&lt;&gt;""),AND(JE25&gt;=JO$35,JE25&lt;&gt;"",JG25&gt;=JO$39,JG25&lt;&gt;""),AND(JI25&gt;=JO$35,JI25&lt;&gt;"",JK25&gt;=JO$39,JK25&lt;&gt;""),AND(JL25&gt;=JO$35,JL25&lt;&gt;"",JN25&gt;=JO$39,JN25&lt;&gt;""),AND(KJ25&gt;=KW$35,KJ25&lt;&gt;"",KL25&gt;=KW$39,KL25&lt;&gt;""),AND(KM25&gt;=KW$35,KM25&lt;&gt;"",KO25&gt;=KW$39,KO25&lt;&gt;""),AND(KQ25&gt;=KW$35,KQ25&lt;&gt;"",KS25&gt;=KW$39,KS25&lt;&gt;""),AND(KT25&gt;=KW$35,KT25&lt;&gt;"",KV25&gt;=KW$39,KV25&lt;&gt;""),AND(LR25&gt;=ME$35,LR25&lt;&gt;"",LT25&gt;=ME$39,LT25&lt;&gt;""),AND(LU25&gt;=ME$35,LU25&lt;&gt;"",LW25&gt;=ME$39,LW25&lt;&gt;""),AND(LY25&gt;=ME$35,LY25&lt;&gt;"",MA25&gt;=ME$39,MA25&lt;&gt;""),AND(MB25&gt;=ME$35,MB25&lt;&gt;"",MD25&gt;=ME$39,MD25&lt;&gt;""),AND(MZ25&gt;=NM$35,MZ25&lt;&gt;"",NB25&gt;=NM$39,NB25&lt;&gt;""),AND(NC25&gt;=NM$35,NC25&lt;&gt;"",NE25&gt;=NM$39,NE25&lt;&gt;""),AND(NG25&gt;=NM$35,NG25&lt;&gt;"",NI25&gt;=NM$39,NI25&lt;&gt;""),AND(NJ25&gt;=NM$35,NJ25&lt;&gt;"",NL25&gt;=NM$39,NL25&lt;&gt;""),AND(OH25&gt;=OU$35,OH25&lt;&gt;"",OJ25&gt;=OU$39,OJ25&lt;&gt;""),AND(OK25&gt;=OU$35,OK25&lt;&gt;"",OM25&gt;=OU$39,OM25&lt;&gt;""),AND(OO25&gt;=OU$35,OO25&lt;&gt;"",OQ25&gt;=OU$39,OQ25&lt;&gt;""),AND(OR25&gt;=OU$35,OR25&lt;&gt;"",OT25&gt;=OU$39,OT25&lt;&gt;""),AND(PP25&gt;=QC$35,PP25&lt;&gt;"",PR25&gt;=QC$39,PR25&lt;&gt;""),AND(PS25&gt;=QC$35,PS25&lt;&gt;"",PU25&gt;=QC$39,PU25&lt;&gt;""),AND(PW25&gt;=QC$35,PW25&lt;&gt;"",PY25&gt;=QC$39,PY25&lt;&gt;""),AND(PZ25&gt;=QC$35,PZ25&lt;&gt;"",QB25&gt;=QC$39,QB25&lt;&gt;""),AND(QX25&gt;=RK$35,QX25&lt;&gt;"",QZ25&gt;=RK$39,QZ25&lt;&gt;""),AND(RA25&gt;=RK$35,RA25&lt;&gt;"",RC25&gt;=RK$39,RC25&lt;&gt;""),AND(RE25&gt;=RK$35,RE25&lt;&gt;"",RG25&gt;=RK$39,RG25&lt;&gt;""),AND(RH25&gt;=RK$35,RH25&lt;&gt;"",RJ25&gt;=RK$39,RJ25&lt;&gt;""),AND(SF25&gt;=SS$35,SF25&lt;&gt;"",SH25&gt;=SS$39,SH25&lt;&gt;""),AND(SI25&gt;=SS$35,SI25&lt;&gt;"",SK25&gt;=SS$39,SK25&lt;&gt;""),AND(SM25&gt;=SS$35,SM25&lt;&gt;"",SO25&gt;=SS$39,SO25&lt;&gt;""),AND(SP25&gt;=SS$35,SP25&lt;&gt;"",SR25&gt;=SS$39,SR25&lt;&gt;"")),"P","")</f>
        <v/>
      </c>
      <c r="G25" s="3" t="str">
        <f>IF(OR(AND(AO25&gt;=AW$39,AO25&lt;&gt;"",AL25=""),AND(AR25&gt;=AW$39,AR25&lt;&gt;"",AL25=""),AND(AV25&gt;=AW$39,AV25&lt;&gt;"",AL25=""),AND(BP25&gt;=BX$39,BP25&lt;&gt;"",BM25=""),AND(BS25&gt;=BX$39,BS25&lt;&gt;"",BM25=""),AND(BW25&gt;=BX$39,BW25&lt;&gt;"",BM25=""),AND(CQ25&gt;=CY$39,CQ25&lt;&gt;"",CN25=""),AND(CT25&gt;=CY$39,CT25&lt;&gt;"",CN25=""),AND(CX25&gt;=CY$39,CX25&lt;&gt;"",CN25=""),AND(DX25&gt;=EI$39,DX25&lt;&gt;""),AND(EA25&gt;=EI$39,EA25&lt;&gt;""),AND(EE25&gt;=EI$39,EE25&lt;&gt;""),AND(EH25&gt;=EI$39,EH25&lt;&gt;""),AND(FF25&gt;=FQ$39,FF25&lt;&gt;""),AND(FI25&gt;=FQ$39,FI25&lt;&gt;""),AND(FM25&gt;=FQ$39,FM25&lt;&gt;""),AND(FP25&gt;=FQ$39,FP25&lt;&gt;""),AND(GN25&gt;=GY$39,GN25&lt;&gt;""),AND(GQ25&gt;=GY$39,GQ25&lt;&gt;""),AND(GU25&gt;=GY$39,GU25&lt;&gt;""),AND(GX25&gt;=GY$39,GX25&lt;&gt;""),AND(HV25&gt;=IG$39,HV25&lt;&gt;""),AND(HY25&gt;=IG$39,HY25&lt;&gt;""),AND(IC25&gt;=IG$39,IC25&lt;&gt;""),AND(IF25&gt;=IG$39,IF25&lt;&gt;""),AND(JD25&gt;=JO$39,JD25&lt;&gt;""),AND(JG25&gt;=JO$39,JG25&lt;&gt;""),AND(JK25&gt;=JO$39,JK25&lt;&gt;""),AND(JN25&gt;=JO$39,JN25&lt;&gt;""),AND(KL25&gt;=KW$39,KL25&lt;&gt;""),AND(KO25&gt;=KW$39,KO25&lt;&gt;""),AND(KS25&gt;=KW$39,KS25&lt;&gt;""),AND(KV25&gt;=KW$39,KV25&lt;&gt;""),AND(LT25&gt;=ME$39,LT25&lt;&gt;""),AND(LW25&gt;=ME$39,LW25&lt;&gt;""),AND(MA25&gt;=ME$39,MA25&lt;&gt;""),AND(MD25&gt;=ME$39,MD25&lt;&gt;""),AND(NB25&gt;=NM$39,NB25&lt;&gt;""),AND(NE25&gt;=NM$39,NE25&lt;&gt;""),AND(NI25&gt;=NM$39,NI25&lt;&gt;""),AND(NL25&gt;=NM$39,NL25&lt;&gt;""),AND(OJ25&gt;=OU$39,OJ25&lt;&gt;""),AND(OM25&gt;=OU$39,OM25&lt;&gt;""),AND(OQ25&gt;=OU$39,OQ25&lt;&gt;""),AND(OT25&gt;=OU$39,OT25&lt;&gt;""),AND(PR25&gt;=QC$39,PR25&lt;&gt;""),AND(PU25&gt;=QC$39,PU25&lt;&gt;""),AND(PY25&gt;=QC$39,PY25&lt;&gt;""),AND(QB25&gt;=QC$39,QB25&lt;&gt;""),AND(QZ25&gt;=RK$39,QZ25&lt;&gt;""),AND(RC25&gt;=RK$39,RC25&lt;&gt;""),AND(RG25&gt;=RK$39,RG25&lt;&gt;""),AND(RJ25&gt;=RK$39,RJ25&lt;&gt;""),AND(SH25&gt;=SS$39,SH25&lt;&gt;""),AND(SK25&gt;=SS$39,SK25&lt;&gt;""),AND(SO25&gt;=SS$39,SO25&lt;&gt;""),AND(SR25&gt;=SS$39,SR25&lt;&gt;"")),"P","")</f>
        <v/>
      </c>
      <c r="H25" s="36" t="str">
        <f>IF(AND(G25="P",F25=""),"No DD",IF(OR(AND(AM25&gt;=AW$38,AM25&lt;&gt;"",AO25&gt;=AW$42,AO25&lt;&gt;"",AL25=""),AND(AP25&gt;=AW$38,AP25&lt;&gt;"",AR25&gt;=AW$42,AR25&lt;&gt;"",AL25=""),AND(AT25&gt;=AW$38,AT25&lt;&gt;"",AV25&gt;=AW$42,AV25&lt;&gt;"",AL25=""),AND(BN25&gt;=BX$38,BN25&lt;&gt;"",BP25&gt;=BX$42,BP25&lt;&gt;"",BM25=""),AND(BQ25&gt;=BX$38,BQ25&lt;&gt;"",BS25&gt;=BX$42,BS25&lt;&gt;"",BM25=""),AND(BU25&gt;=BX$38,BU25&lt;&gt;"",BW25&gt;=BX$42,BW25&lt;&gt;"",BM25=""),AND(CO25&gt;=CY$38,CO25&lt;&gt;"",CQ25&gt;=CY$42,CQ25&lt;&gt;"",CN25=""),AND(CR25&gt;=CY$38,CR25&lt;&gt;"",CT25&gt;=CY$42,CT25&lt;&gt;"",CN25=""),AND(CV25&gt;=CY$38,CV25&lt;&gt;"",CX25&gt;=CY$42,CX25&lt;&gt;"",CN25=""),AND(DV25&gt;=EI$38,DV25&lt;&gt;"",DX25&gt;=EI$42,DX25&lt;&gt;""),AND(DY25&gt;=EI$38,DY25&lt;&gt;"",EA25&gt;=EI$42,EA25&lt;&gt;""),AND(EC25&gt;=EI$38,EC25&lt;&gt;"",EE25&gt;=EI$42,EE25&lt;&gt;""),AND(EF25&gt;=EI$38,EF25&lt;&gt;"",EH25&gt;=EI$42,EH25&lt;&gt;""),AND(FD25&gt;=FQ$38,FD25&lt;&gt;"",FF25&gt;=FQ$42,FF25&lt;&gt;""),AND(FG25&gt;=FQ$38,FG25&lt;&gt;"",FI25&gt;=FQ$42,FI25&lt;&gt;""),AND(FK25&gt;=FQ$38,FK25&lt;&gt;"",FM25&gt;=FQ$42,FM25&lt;&gt;""),AND(FN25&gt;=FQ$38,FN25&lt;&gt;"",FP25&gt;=FQ$42,FP25&lt;&gt;""),AND(GL25&gt;=GY$38,GL25&lt;&gt;"",GN25&gt;=GY$42,GN25&lt;&gt;""),AND(GO25&gt;=GY$38,GO25&lt;&gt;"",GQ25&gt;=GY$42,GQ25&lt;&gt;""),AND(GS25&gt;=GY$38,GS25&lt;&gt;"",GU25&gt;=GY$42,GU25&lt;&gt;""),AND(GV25&gt;=GY$38,GV25&lt;&gt;"",GX25&gt;=GY$42,GX25&lt;&gt;""),AND(HT25&gt;=IG$38,HT25&lt;&gt;"",HV25&gt;=IG$42,HV25&lt;&gt;""),AND(HW25&gt;=IG$38,HW25&lt;&gt;"",HY25&gt;=IG$42,HY25&lt;&gt;""),AND(IA25&gt;=IG$38,IA25&lt;&gt;"",IC25&gt;=IG$42,IC25&lt;&gt;""),AND(ID25&gt;=IG$38,ID25&lt;&gt;"",IF25&gt;=IG$42,IF25&lt;&gt;""),AND(JB25&gt;=JO$38,JB25&lt;&gt;"",JD25&gt;=JO$42,JD25&lt;&gt;""),AND(JE25&gt;=JO$38,JE25&lt;&gt;"",JG25&gt;=JO$42,JG25&lt;&gt;""),AND(JI25&gt;=JO$38,JI25&lt;&gt;"",JK25&gt;=JO$42,JK25&lt;&gt;""),AND(JL25&gt;=JO$38,JL25&lt;&gt;"",JN25&gt;=JO$42,JN25&lt;&gt;""),AND(KJ25&gt;=KW$38,KJ25&lt;&gt;"",KL25&gt;=KW$42,KL25&lt;&gt;""),AND(KM25&gt;=KW$38,KM25&lt;&gt;"",KO25&gt;=KW$42,KO25&lt;&gt;""),AND(KQ25&gt;=KW$38,KQ25&lt;&gt;"",KS25&gt;=KW$42,KS25&lt;&gt;""),AND(KT25&gt;=KW$38,KT25&lt;&gt;"",KV25&gt;=KW$42,KV25&lt;&gt;""),AND(LR25&gt;=ME$38,LR25&lt;&gt;"",LT25&gt;=ME$42,LT25&lt;&gt;""),AND(LU25&gt;=ME$38,LU25&lt;&gt;"",LW25&gt;=ME$42,LW25&lt;&gt;""),AND(LY25&gt;=ME$38,LY25&lt;&gt;"",MA25&gt;=ME$42,MA25&lt;&gt;""),AND(MB25&gt;=ME$38,MB25&lt;&gt;"",MD25&gt;=ME$42,MD25&lt;&gt;""),AND(MZ25&gt;=NM$38,MZ25&lt;&gt;"",NB25&gt;=NM$42,NB25&lt;&gt;""),AND(NC25&gt;=NM$38,NC25&lt;&gt;"",NE25&gt;=NM$42,NE25&lt;&gt;""),AND(NG25&gt;=NM$38,NG25&lt;&gt;"",NI25&gt;=NM$42,NI25&lt;&gt;""),AND(NJ25&gt;=NM$38,NJ25&lt;&gt;"",NL25&gt;=NM$42,NL25&lt;&gt;""),AND(OH25&gt;=OU$38,OH25&lt;&gt;"",OJ25&gt;=OU$42,OJ25&lt;&gt;""),AND(OK25&gt;=OU$38,OK25&lt;&gt;"",OM25&gt;=OU$42,OM25&lt;&gt;""),AND(OO25&gt;=OU$38,OO25&lt;&gt;"",OQ25&gt;=OU$42,OQ25&lt;&gt;""),AND(OR25&gt;=OU$38,OR25&lt;&gt;"",OT25&gt;=OU$42,OT25&lt;&gt;""),AND(PP25&gt;=QC$38,PP25&lt;&gt;"",PR25&gt;=QC$42,PR25&lt;&gt;""),AND(PS25&gt;=QC$38,PS25&lt;&gt;"",PU25&gt;=QC$42,PU25&lt;&gt;""),AND(PW25&gt;=QC$38,PW25&lt;&gt;"",PY25&gt;=QC$42,PY25&lt;&gt;""),AND(PZ25&gt;=QC$38,PZ25&lt;&gt;"",QB25&gt;=QC$42,QB25&lt;&gt;""),AND(QX25&gt;=RK$38,QX25&lt;&gt;"",QZ25&gt;=RK$42,QZ25&lt;&gt;""),AND(RA25&gt;=RK$38,RA25&lt;&gt;"",RC25&gt;=RK$42,RC25&lt;&gt;""),AND(RE25&gt;=RK$38,RE25&lt;&gt;"",RG25&gt;=RK$42,RG25&lt;&gt;""),AND(RH25&gt;=RK$38,RH25&lt;&gt;"",RJ25&gt;=RK$42,RJ25&lt;&gt;""),AND(SF25&gt;=SS$38,SF25&lt;&gt;"",SH25&gt;=SS$42,SH25&lt;&gt;""),AND(SI25&gt;=SS$38,SI25&lt;&gt;"",SK25&gt;=SS$42,SK25&lt;&gt;""),AND(SM25&gt;=SS$38,SM25&lt;&gt;"",SO25&gt;=SS$42,SO25&lt;&gt;""),AND(SP25&gt;=SS$38,SP25&lt;&gt;"",SR25&gt;=SS$42,SR25&lt;&gt;"")),"Merit",IF(OR(AND(AM25&gt;=AW$37,AM25&lt;&gt;"",AO25&gt;=AW$41,AO25&lt;&gt;"",AL25=""),AND(AP25&gt;=AW$37,AP25&lt;&gt;"",AR25&gt;=AW$41,AR25&lt;&gt;"",AL25=""),AND(AT25&gt;=AW$37,AT25&lt;&gt;"",AV25&gt;=AW$41,AV25&lt;&gt;"",AL25=""),AND(BN25&gt;=BX$37,BN25&lt;&gt;"",BP25&gt;=BX$41,BP25&lt;&gt;"",BM25=""),AND(BQ25&gt;=BX$37,BQ25&lt;&gt;"",BS25&gt;=BX$41,BS25&lt;&gt;"",BM25=""),AND(BU25&gt;=BX$37,BU25&lt;&gt;"",BW25&gt;=BX$41,BW25&lt;&gt;"",BM25=""),AND(CO25&gt;=CY$37,CO25&lt;&gt;"",CQ25&gt;=CY$41,CQ25&lt;&gt;"",CN25=""),AND(CR25&gt;=CY$37,CR25&lt;&gt;"",CT25&gt;=CY$41,CT25&lt;&gt;"",CN25=""),AND(CV25&gt;=CY$37,CV25&lt;&gt;"",CX25&gt;=CY$41,CX25&lt;&gt;"",CN25=""),AND(DV25&gt;=EI$37,DV25&lt;&gt;"",DX25&gt;=EI$41,DX25&lt;&gt;""),AND(DY25&gt;=EI$37,DY25&lt;&gt;"",EA25&gt;=EI$41,EA25&lt;&gt;""),AND(EC25&gt;=EI$37,EC25&lt;&gt;"",EE25&gt;=EI$41,EE25&lt;&gt;""),AND(EF25&gt;=EI$37,EF25&lt;&gt;"",EH25&gt;=EI$41,EH25&lt;&gt;""),AND(FD25&gt;=FQ$37,FD25&lt;&gt;"",FF25&gt;=FQ$41,FF25&lt;&gt;""),AND(FG25&gt;=FQ$37,FG25&lt;&gt;"",FI25&gt;=FQ$41,FI25&lt;&gt;""),AND(FK25&gt;=FQ$37,FK25&lt;&gt;"",FM25&gt;=FQ$41,FM25&lt;&gt;""),AND(FN25&gt;=FQ$37,FN25&lt;&gt;"",FP25&gt;=FQ$41,FP25&lt;&gt;""),AND(GL25&gt;=GY$37,GL25&lt;&gt;"",GN25&gt;=GY$41,GN25&lt;&gt;""),AND(GO25&gt;=GY$37,GO25&lt;&gt;"",GQ25&gt;=GY$41,GQ25&lt;&gt;""),AND(GS25&gt;=GY$37,GS25&lt;&gt;"",GU25&gt;=GY$41,GU25&lt;&gt;""),AND(GV25&gt;=GY$37,GV25&lt;&gt;"",GX25&gt;=GY$41,GX25&lt;&gt;""),AND(HT25&gt;=IG$37,HT25&lt;&gt;"",HV25&gt;=IG$41,HV25&lt;&gt;""),AND(HW25&gt;=IG$37,HW25&lt;&gt;"",HY25&gt;=IG$41,HY25&lt;&gt;""),AND(IA25&gt;=IG$37,IA25&lt;&gt;"",IC25&gt;=IG$41,IC25&lt;&gt;""),AND(ID25&gt;=IG$37,ID25&lt;&gt;"",IF25&gt;=IG$41,IF25&lt;&gt;""),AND(JB25&gt;=JO$37,JB25&lt;&gt;"",JD25&gt;=JO$41,JD25&lt;&gt;""),AND(JE25&gt;=JO$37,JE25&lt;&gt;"",JG25&gt;=JO$41,JG25&lt;&gt;""),AND(JI25&gt;=JO$37,JI25&lt;&gt;"",JK25&gt;=JO$41,JK25&lt;&gt;""),AND(JL25&gt;=JO$37,JL25&lt;&gt;"",JN25&gt;=JO$41,JN25&lt;&gt;""),AND(KJ25&gt;=KW$37,KJ25&lt;&gt;"",KL25&gt;=KW$41,KL25&lt;&gt;""),AND(KM25&gt;=KW$37,KM25&lt;&gt;"",KO25&gt;=KW$41,KO25&lt;&gt;""),AND(KQ25&gt;=KW$37,KQ25&lt;&gt;"",KS25&gt;=KW$41,KS25&lt;&gt;""),AND(KT25&gt;=KW$37,KT25&lt;&gt;"",KV25&gt;=KW$41,KV25&lt;&gt;""),AND(LR25&gt;=ME$37,LR25&lt;&gt;"",LT25&gt;=ME$41,LT25&lt;&gt;""),AND(LU25&gt;=ME$37,LU25&lt;&gt;"",LW25&gt;=ME$41,LW25&lt;&gt;""),AND(LY25&gt;=ME$37,LY25&lt;&gt;"",MA25&gt;=ME$41,MA25&lt;&gt;""),AND(MB25&gt;=ME$37,MB25&lt;&gt;"",MD25&gt;=ME$41,MD25&lt;&gt;""),AND(MZ25&gt;=NM$37,MZ25&lt;&gt;"",NB25&gt;=NM$41,NB25&lt;&gt;""),AND(NC25&gt;=NM$37,NC25&lt;&gt;"",NE25&gt;=NM$41,NE25&lt;&gt;""),AND(NG25&gt;=NM$37,NG25&lt;&gt;"",NI25&gt;=NM$41,NI25&lt;&gt;""),AND(NJ25&gt;=NM$37,NJ25&lt;&gt;"",NL25&gt;=NM$41,NL25&lt;&gt;""),AND(OH25&gt;=OU$37,OH25&lt;&gt;"",OJ25&gt;=OU$41,OJ25&lt;&gt;""),AND(OK25&gt;=OU$37,OK25&lt;&gt;"",OM25&gt;=OU$41,OM25&lt;&gt;""),AND(OO25&gt;=OU$37,OO25&lt;&gt;"",OQ25&gt;=OU$41,OQ25&lt;&gt;""),AND(OR25&gt;=OU$37,OR25&lt;&gt;"",OT25&gt;=OU$41,OT25&lt;&gt;""),AND(PP25&gt;=QC$37,PP25&lt;&gt;"",PR25&gt;=QC$41,PR25&lt;&gt;""),AND(PS25&gt;=QC$37,PS25&lt;&gt;"",PU25&gt;=QC$41,PU25&lt;&gt;""),AND(PW25&gt;=QC$37,PW25&lt;&gt;"",PY25&gt;=QC$41,PY25&lt;&gt;""),AND(PZ25&gt;=QC$37,PZ25&lt;&gt;"",QB25&gt;=QC$41,QB25&lt;&gt;""),AND(QX25&gt;=RK$37,QX25&lt;&gt;"",QZ25&gt;=RK$41,QZ25&lt;&gt;""),AND(RA25&gt;=RK$37,RA25&lt;&gt;"",RC25&gt;=RK$41,RC25&lt;&gt;""),AND(RE25&gt;=RK$37,RE25&lt;&gt;"",RG25&gt;=RK$41,RG25&lt;&gt;""),AND(RH25&gt;=RK$37,RH25&lt;&gt;"",RJ25&gt;=RK$41,RJ25&lt;&gt;""),AND(SF25&gt;=SS$37,SF25&lt;&gt;"",SH25&gt;=SS$41,SH25&lt;&gt;""),AND(SI25&gt;=SS$37,SI25&lt;&gt;"",SK25&gt;=SS$41,SK25&lt;&gt;""),AND(SM25&gt;=SS$37,SM25&lt;&gt;"",SO25&gt;=SS$41,SO25&lt;&gt;""),AND(SP25&gt;=SS$37,SP25&lt;&gt;"",SR25&gt;=SS$41,SR25&lt;&gt;"")),"Excellence",IF(I25="P","Worlds Team",IF(F25="P","National Team","")))))</f>
        <v/>
      </c>
      <c r="I25" s="3" t="str">
        <f>IF(OR(AND(AM25&gt;=AW$36,AM25&lt;&gt;"",AO25&gt;=AW$40,AO25&lt;&gt;"",AL25=""),AND(AP25&gt;=AW$36,AP25&lt;&gt;"",AR25&gt;=AW$40,AR25&lt;&gt;"",AL25=""),AND(AT25&gt;=AW$36,AT25&lt;&gt;"",AV25&gt;=AW$40,AV25&lt;&gt;"",AL25=""),AND(BN25&gt;=BX$36,BN25&lt;&gt;"",BP25&gt;=BX$40,BP25&lt;&gt;"",BM25=""),AND(BQ25&gt;=BX$36,BQ25&lt;&gt;"",BS25&gt;=BX$40,BS25&lt;&gt;"",BM25=""),AND(BU25&gt;=BX$36,BU25&lt;&gt;"",BW25&gt;=BX$40,BW25&lt;&gt;"",BM25=""),AND(CO25&gt;=CY$36,CO25&lt;&gt;"",CQ25&gt;=CY$40,CQ25&lt;&gt;"",CN25=""),AND(CR25&gt;=CY$36,CR25&lt;&gt;"",CT25&gt;=CY$40,CT25&lt;&gt;"",CN25=""),AND(CV25&gt;=CY$36,CV25&lt;&gt;"",CX25&gt;=CY$40,CX25&lt;&gt;"",CN25=""),AND(DV25&gt;=EI$36,DV25&lt;&gt;"",DX25&gt;=EI$40,DX25&lt;&gt;""),AND(DY25&gt;=EI$36,DY25&lt;&gt;"",EA25&gt;=EI$40,EA25&lt;&gt;""),AND(EC25&gt;=EI$36,EC25&lt;&gt;"",EE25&gt;=EI$40,EE25&lt;&gt;""),AND(EF25&gt;=EI$36,EF25&lt;&gt;"",EH25&gt;=EI$40,EH25&lt;&gt;""),AND(FD25&gt;=FQ$36,FD25&lt;&gt;"",FF25&gt;=FQ$40,FF25&lt;&gt;""),AND(FG25&gt;=FQ$36,FG25&lt;&gt;"",FI25&gt;=FQ$40,FI25&lt;&gt;""),AND(FK25&gt;=FQ$36,FK25&lt;&gt;"",FM25&gt;=FQ$40,FM25&lt;&gt;""),AND(FN25&gt;=FQ$36,FN25&lt;&gt;"",FP25&gt;=FQ$40,FP25&lt;&gt;""),AND(GL25&gt;=GY$36,GL25&lt;&gt;"",GN25&gt;=GY$40,GN25&lt;&gt;""),AND(GO25&gt;=GY$36,GO25&lt;&gt;"",GQ25&gt;=GY$40,GQ25&lt;&gt;""),AND(GS25&gt;=GY$36,GS25&lt;&gt;"",GU25&gt;=GY$40,GU25&lt;&gt;""),AND(GV25&gt;=GY$36,GV25&lt;&gt;"",GX25&gt;=GY$40,GX25&lt;&gt;""),AND(HT25&gt;=IG$36,HT25&lt;&gt;"",HV25&gt;=IG$40,HV25&lt;&gt;""),AND(HW25&gt;=IG$36,HW25&lt;&gt;"",HY25&gt;=IG$40,HY25&lt;&gt;""),AND(IA25&gt;=IG$36,IA25&lt;&gt;"",IC25&gt;=IG$40,IC25&lt;&gt;""),AND(ID25&gt;=IG$36,ID25&lt;&gt;"",IF25&gt;=IG$40,IF25&lt;&gt;""),AND(JB25&gt;=JO$36,JB25&lt;&gt;"",JD25&gt;=JO$40,JD25&lt;&gt;""),AND(JE25&gt;=JO$36,JE25&lt;&gt;"",JG25&gt;=JO$40,JG25&lt;&gt;""),AND(JI25&gt;=JO$36,JI25&lt;&gt;"",JK25&gt;=JO$40,JK25&lt;&gt;""),AND(JL25&gt;=JO$36,JL25&lt;&gt;"",JN25&gt;=JO$40,JN25&lt;&gt;""),AND(KJ25&gt;=KW$36,KJ25&lt;&gt;"",KL25&gt;=KW$40,KL25&lt;&gt;""),AND(KM25&gt;=KW$36,KM25&lt;&gt;"",KO25&gt;=KW$40,KO25&lt;&gt;""),AND(KQ25&gt;=KW$36,KQ25&lt;&gt;"",KS25&gt;=KW$40,KS25&lt;&gt;""),AND(KT25&gt;=KW$36,KT25&lt;&gt;"",KV25&gt;=KW$40,KV25&lt;&gt;""),AND(LR25&gt;=ME$36,LR25&lt;&gt;"",LT25&gt;=ME$40,LT25&lt;&gt;""),AND(LU25&gt;=ME$36,LU25&lt;&gt;"",LW25&gt;=ME$40,LW25&lt;&gt;""),AND(LY25&gt;=ME$36,LY25&lt;&gt;"",MA25&gt;=ME$40,MA25&lt;&gt;""),AND(MB25&gt;=ME$36,MB25&lt;&gt;"",MD25&gt;=ME$40,MD25&lt;&gt;""),AND(MZ25&gt;=NM$36,MZ25&lt;&gt;"",NB25&gt;=NM$40,NB25&lt;&gt;""),AND(NC25&gt;=NM$36,NC25&lt;&gt;"",NE25&gt;=NM$40,NE25&lt;&gt;""),AND(NG25&gt;=NM$36,NG25&lt;&gt;"",NI25&gt;=NM$40,NI25&lt;&gt;""),AND(NJ25&gt;=NM$36,NJ25&lt;&gt;"",NL25&gt;=NM$40,NL25&lt;&gt;""),AND(OH25&gt;=OU$36,OH25&lt;&gt;"",OJ25&gt;=OU$40,OJ25&lt;&gt;""),AND(OK25&gt;=OU$36,OK25&lt;&gt;"",OM25&gt;=OU$40,OM25&lt;&gt;""),AND(OO25&gt;=OU$36,OO25&lt;&gt;"",OQ25&gt;=OU$40,OQ25&lt;&gt;""),AND(OR25&gt;=OU$36,OR25&lt;&gt;"",OT25&gt;=OU$40,OT25&lt;&gt;""),AND(PP25&gt;=QC$36,PP25&lt;&gt;"",PR25&gt;=QC$40,PR25&lt;&gt;""),AND(PS25&gt;=QC$36,PS25&lt;&gt;"",PU25&gt;=QC$40,PU25&lt;&gt;""),AND(PW25&gt;=QC$36,PW25&lt;&gt;"",PY25&gt;=QC$40,PY25&lt;&gt;""),AND(PZ25&gt;=QC$36,PZ25&lt;&gt;"",QB25&gt;=QC$40,QB25&lt;&gt;""),AND(QX25&gt;=RK$36,QX25&lt;&gt;"",QZ25&gt;=RK$40,QZ25&lt;&gt;""),AND(RA25&gt;=RK$36,RA25&lt;&gt;"",RC25&gt;=RK$40,RC25&lt;&gt;""),AND(RE25&gt;=RK$36,RE25&lt;&gt;"",RG25&gt;=RK$40,RG25&lt;&gt;""),AND(RH25&gt;=RK$36,RH25&lt;&gt;"",RJ25&gt;=RK$40,RJ25&lt;&gt;""),AND(SF25&gt;=SS$36,SF25&lt;&gt;"",SH25&gt;=SS$40,SH25&lt;&gt;""),AND(SI25&gt;=SS$36,SI25&lt;&gt;"",SK25&gt;=SS$40,SK25&lt;&gt;""),AND(SM25&gt;=SS$36,SM25&lt;&gt;"",SO25&gt;=SS$40,SO25&lt;&gt;""),AND(SP25&gt;=SS$36,SP25&lt;&gt;"",SR25&gt;=SS$40,SR25&lt;&gt;"")),"P","")</f>
        <v/>
      </c>
      <c r="J25" s="8">
        <f>IF(COUNT(AO25,AR25,BP25,BS25,CQ25,CT25)&gt;0,LARGE((AO25,AR25,BP25,BS25,CQ25,CT25),1),0)</f>
        <v>50.2</v>
      </c>
      <c r="K25" s="8" t="str">
        <f>IF(J25="","",IF(OR(J25=CQ25,J25=CT25),$BY$1,IF(OR(J25=BP25,J25=BS25),$AX$1,IF(OR(J25=AO25,J25=AR25),$W$1,""))))</f>
        <v>2022 3rd Domestic Trial</v>
      </c>
      <c r="L25" s="8">
        <f>IF(COUNT(AO25,AR25,BP25,BS25,CQ25,CT25)&gt;1,LARGE((AO25,AR25,BP25,BS25,CQ25,CT25),2),0)</f>
        <v>0</v>
      </c>
      <c r="M25" s="8" t="str">
        <f>IF(L25="","",IF(OR(L25=CQ25,L25=CT25),$BY$1,IF(OR(L25=BP25,L25=BS25),$AX$1,IF(OR(L25=AO25,L25=AR25),$W$1,""))))</f>
        <v/>
      </c>
      <c r="N25" s="8">
        <f>IF(COUNT(AO25,AR25,BP25,BS25,CQ25,CT25)&gt;2,MAX(AV25,BW25,CX25,LARGE((AO25,AR25,BP25,BS25,CQ25,CT25),3)),IF(MAX(AV25,BW25,CX25)&gt;0,MAX(AV25,BW25,CX25),0))</f>
        <v>45.089999999999996</v>
      </c>
      <c r="O25" s="8" t="str">
        <f>IF(N25="","",IF(OR(N25=CQ25,N25=CT25,N25=CX25),$BY$1,IF(OR(N25=BP25,N25=BS25,N25=BW25),$AX$1,IF(OR(N25=AO25,N25=AR25,N25=AV25),$W$1,""))))</f>
        <v>2022 3rd Domestic Trial</v>
      </c>
      <c r="P25" s="8">
        <f>IF(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&gt;0,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,0)</f>
        <v>13.5</v>
      </c>
      <c r="Q25" s="8" t="str">
        <f>IF(P25=0,"",IF(OR(P25=CO25,P25=CR25,P25=CV25),$BY$1,IF(OR(P25=BN25,P25=BQ25,P25=BU25),$AX$1,IF(OR(P25=AM25,P25=AP25,P25=AT25),$W$1,IF(OR(P25=SF25,P25=SI25,P25=SM25,P25=SP25),$RL$1,IF(OR(P25=QX25,P25=RA25,P25=RE25,P25=RH25),$QD$1,IF(OR(P25=PP25,P25=PS25,P25=PW25,P25=PZ25),$OV$1,IF(OR(P25=OH25,P25=OK25,P25=OO25,P25=OR25),$NN$1,IF(OR(P25=MZ25,P25=NC25,P25=NG25,P25=NJ25),$MF$1,IF(OR(P25=LR25,P25=LU25,P25=LY25,P25=MB25),$KX$1,IF(OR(P25=KJ25,P25=KM25,P25=KQ25,P25=KT25),$JP$1,IF(OR(P25=JB25,P25=JE25,P25=JI25,P25=JL25),$IH$1,IF(OR(P25=HT25,P25=HW25,P25=IA25,P25=ID25),$GZ$1,IF(OR(P25=GL25,P25=GO25,P25=GS25,P25=GV25),$FR$1,IF(OR(P25=FD25,P25=FG25,P25=FK25,P25=FN25),$EJ$1,IF(OR(P25=DV25,P25=DY25,P25=EC25,P25=EF25),$DB$1,""))))))))))))))))</f>
        <v>2022 3rd Domestic Trial</v>
      </c>
      <c r="R25" s="8">
        <f>IF(MAX(IF(AM25&gt;=$AW$35,AN25,0),IF(AP25&gt;=$AW$35,AQ25,0),IF(AT25&gt;=$AW$35,AU25,0),IF(BN25&gt;=$BX$35,BO25,0),IF(BQ25&gt;=$BX$35,BR25,0),IF(BU25&gt;=$BX$35,BV25,0),IF(CO25&gt;=$CY$35,CP25,0),IF(CR25&gt;=$CY$35,CS25,0),IF(CV25&gt;=$CY$35,CW25,0),IF(DV25&gt;=$EI$35,DW25,0),IF(DY25&gt;=$EI$35,DZ25,0),IF(EC25&gt;=$EI$35,ED25,0),IF(EF25&gt;=$EI$35,EG25,0),IF(FD25&gt;=$FQ$35,FE25,0),IF(FG25&gt;=$FQ$35,FH25,0),IF(FK25&gt;=$FQ$35,FL25,0),IF(FN25&gt;=$FQ$35,FO25,0),IF(GL25&gt;=$GY$35,GM25,0),IF(GO25&gt;=$GY$35,GP25,0),IF(GS25&gt;=$GY$35,GT25,0),IF(GV25&gt;=$GY$35,GW25,0),IF(HT25&gt;=$IG$35,HU25,0),IF(HW25&gt;=$IG$35,HX25,0),IF(IA25&gt;=$IG$35,IB25,0),IF(ID25&gt;=$IG$35,IE25,0),IF(JB25&gt;=$JO$35,JC25,0),IF(JE25&gt;=$JO$35,JF25,0),IF(JI25&gt;=$JO$35,JJ25,0),IF(JL25&gt;=$JO$35,JM25,0),IF(KJ25&gt;=$KW$35,KK25,0),IF(KM25&gt;=$KW$35,KN25,0),IF(KQ25&gt;=$KW$35,KR25,0),IF(KT25&gt;=$KW$35,KU25,0),IF(LR25&gt;=$ME$35,LS25,0),IF(LU25&gt;=$ME$35,LV25,0),IF(LY25&gt;=$ME$35,LZ25,0),IF(MB25&gt;=$ME$35,MC25,0),IF(MZ25&gt;=$NM$35,NA25,0),IF(NC25&gt;=$NM$35,ND25,0),IF(NG25&gt;=$NM$35,NH25,0),IF(NJ25&gt;=$NM$35,NK25,0),IF(OH25&gt;=$OU$35,OI25,0),IF(OK25&gt;=$OU$35,OL25,0),IF(OO25&gt;=$OU$35,OP25,0),IF(OR25&gt;=$OU$35,OS25,0),IF(PP25&gt;=$QC$35,PQ25,0),IF(PS25&gt;=$QC$35,PT25,0),IF(PW25&gt;=$QC$35,PX25,0),IF(PZ25&gt;=$QC$35,QA25,0),IF(QX25&gt;=$RK$35,QY25,0),IF(RA25&gt;=$RK$35,RB25,0),IF(RE25&gt;=$RK$35,RF25,0),IF(RH25&gt;=$RK$35,RI25,0),IF(SF25&gt;=$SS$35,SG25,0),IF(SI25&gt;=$SS$35,SJ25,0),IF(SM25&gt;=$SS$35,SN25,0),IF(SP25&gt;=$SS$35,SQ25,0))&gt;0,MAX(IF(AM25&gt;=$AW$35,AN25,0),IF(AP25&gt;=$AW$35,AQ25,0),IF(AT25&gt;=$AW$35,AU25,0),IF(BN25&gt;=$BX$35,BO25,0),IF(BQ25&gt;=$BX$35,BR25,0),IF(BU25&gt;=$BX$35,BV25,0),IF(CO25&gt;=$CY$35,CP25,0),IF(CR25&gt;=$CY$35,CS25,0),IF(CV25&gt;=$CY$35,CW25,0),IF(DV25&gt;=$EI$35,DW25,0),IF(DY25&gt;=$EI$35,DZ25,0),IF(EC25&gt;=$EI$35,ED25,0),IF(EF25&gt;=$EI$35,EG25,0),IF(FD25&gt;=$FQ$35,FE25,0),IF(FG25&gt;=$FQ$35,FH25,0),IF(FK25&gt;=$FQ$35,FL25,0),IF(FN25&gt;=$FQ$35,FO25,0),IF(GL25&gt;=$GY$35,GM25,0),IF(GO25&gt;=$GY$35,GP25,0),IF(GS25&gt;=$GY$35,GT25,0),IF(GV25&gt;=$GY$35,GW25,0),IF(HT25&gt;=$IG$35,HU25,0),IF(HW25&gt;=$IG$35,HX25,0),IF(IA25&gt;=$IG$35,IB25,0),IF(ID25&gt;=$IG$35,IE25,0),IF(JB25&gt;=$JO$35,JC25,0),IF(JE25&gt;=$JO$35,JF25,0),IF(JI25&gt;=$JO$35,JJ25,0),IF(JL25&gt;=$JO$35,JM25,0),IF(KJ25&gt;=$KW$35,KK25,0),IF(KM25&gt;=$KW$35,KN25,0),IF(KQ25&gt;=$KW$35,KR25,0),IF(KT25&gt;=$KW$35,KU25,0),IF(LR25&gt;=$ME$35,LS25,0),IF(LU25&gt;=$ME$35,LV25,0),IF(LY25&gt;=$ME$35,LZ25,0),IF(MB25&gt;=$ME$35,MC25,0),IF(MZ25&gt;=$NM$35,NA25,0),IF(NC25&gt;=$NM$35,ND25,0),IF(NG25&gt;=$NM$35,NH25,0),IF(NJ25&gt;=$NM$35,NK25,0),IF(OH25&gt;=$OU$35,OI25,0),IF(OK25&gt;=$OU$35,OL25,0),IF(OO25&gt;=$OU$35,OP25,0),IF(OR25&gt;=$OU$35,OS25,0),IF(PP25&gt;=$QC$35,PQ25,0),IF(PS25&gt;=$QC$35,PT25,0),IF(PW25&gt;=$QC$35,PX25,0),IF(PZ25&gt;=$QC$35,QA25,0),IF(QX25&gt;=$RK$35,QY25,0),IF(RA25&gt;=$RK$35,RB25,0),IF(RE25&gt;=$RK$35,RF25,0),IF(RH25&gt;=$RK$35,RI25,0),IF(SF25&gt;=$SS$35,SG25,0),IF(SI25&gt;=$SS$35,SJ25,0),IF(SM25&gt;=$SS$35,SN25,0),IF(SP25&gt;=$SS$35,SQ25,0)),0)</f>
        <v>15.5</v>
      </c>
      <c r="S25" s="8" t="str">
        <f>IF(R25=0,"",IF(OR(R25=CP25,R25=CS25,R25=CW25),$BY$1,IF(OR(R25=BO25,R25=BR25,R25=BV25),$AX$1,IF(OR(R25=AN25,R25=AQ25,R25=AU25),$W$1,IF(OR(R25=SG25,R25=SJ25,R25=SN25,R25=SQ25),$RL$1,IF(OR(R25=QY25,R25=RB25,R25=RF25,R25=RI25),$QD$1,IF(OR(R25=PQ25,R25=PT25,R25=PX25,R25=QA25),$OV$1,IF(OR(R25=OI25,R25=OL25,R25=OP25,R25=OS25),$NN$1,IF(OR(R25=NA25,R25=ND25,R25=NH25,R25=NK25),$MF$1,IF(OR(R25=LS25,R25=LV25,R25=LZ25,R25=MC25),$KX$1,IF(OR(R25=KK25,R25=KN25,R25=KR25,R25=KU25),$JP$1,IF(OR(R25=JC25,R25=JF25,R25=JJ25,R25=JM25),$IH$1,IF(OR(R25=HU25,R25=HX25,R25=IB25,R25=IE25),$GZ$1,IF(OR(R25=GM25,R25=GP25,R25=GT25,R25=GW25),$FR$1,IF(OR(R25=FE25,R25=FH25,R25=FL25,R25=FO25),$EJ$1,IF(OR(R25=DW25,R25=DZ25,R25=ED25,R25=EG25),$DB$1,""))))))))))))))))</f>
        <v>2022 3rd Domestic Trial</v>
      </c>
      <c r="T25" s="8" t="str">
        <f>IF(MAX(CZ25,DA25)&gt;0,MAX(CZ25,DA25),"")</f>
        <v/>
      </c>
      <c r="U25" s="11" t="str">
        <f>IF(T25="","",IF(T25=CZ25,"("&amp;CZ$2&amp;")",IF(T25=DA25,"("&amp;DA$2&amp;")")))</f>
        <v/>
      </c>
      <c r="V25" s="8" t="str">
        <f>IF(T25="","",IF(T25=CZ25,IF(T25+IF(N25="",0,N25)=SK25,$RL$1,IF(T25+IF(N25="",0,N25)=RC25,$QD$1,IF(T25+IF(N25="",0,N25)=PU25,$OV$1,IF(T25+IF(N25="",0,N25)=OM25,$NN$1,IF(T25+IF(N25="",0,N25)=NE25,$MF$1,IF(T25+IF(N25="",0,N25)=LW25,$KX$1,IF(T25+IF(N25="",0,N25)=KO25,$JP$1,IF(T25+IF(N25="",0,N25)=JG25,$IH$1,IF(T25+IF(N25="",0,N25)=HY25,$GZ$1,IF(T25+IF(N25="",0,N25)=GQ25,$FR$1,IF(T25+IF(N25="",0,N25)=FI25,$EJ$1,IF(T25+IF(N25="",0,N25)=EA25,$DB$1,IF(T25+IF(N25="",0,N25)=SH25,$RL$1,IF(T25+IF(N25="",0,N25)=QZ25,$QD$1,IF(T25+IF(N25="",0,N25)=PR25,$OV$1,IF(T25+IF(N25="",0,N25)=OJ25,$NN$1,IF(T25+IF(N25="",0,N25)=NB25,$MF$1,IF(T25+IF(N25="",0,N25)=LT25,$KX$1,IF(T25+IF(N25="",0,N25)=KL25,$JP$1,IF(T25+IF(N25="",0,N25)=JD25,$IH$1,IF(T25+IF(N25="",0,N25)=HV25,$GZ$1,IF(T25+IF(N25="",0,N25)=GN25,$FR$1,IF(T25+IF(N25="",0,N25)=FF25,$EJ$1,IF(T25+IF(N25="",0,N25)=DX25,$DB$1,IF(T25+IF(L25="",0,L25)=SK25,$RL$1,IF(T25+IF(L25="",0,L25)=RC25,$QD$1,IF(T25+IF(L25="",0,L25)=PU25,$OV$1,IF(T25+IF(L25="",0,L25)=OM25,$NN$1,IF(T25+IF(L25="",0,L25)=NE25,$MF$1,IF(T25+IF(L25="",0,L25)=LW25,$KX$1,IF(T25+IF(L25="",0,L25)=KO25,$JP$1,IF(T25+IF(L25="",0,L25)=JG25,$IH$1,IF(T25+IF(L25="",0,L25)=HY25,$GZ$1,IF(T25+IF(L25="",0,L25)=GQ25,$FR$1,IF(T25+IF(L25="",0,L25)=FI25,$EJ$1,IF(T25+IF(L25="",0,L25)=EA25,$DB$1,IF(T25+IF(L25="",0,L25)=SH25,$RL$1,IF(T25+IF(L25="",0,L25)=QZ25,$QD$1,IF(T25+IF(L25="",0,L25)=PR25,$OV$1,IF(T25+IF(L25="",0,L25)=OJ25,$NN$1,IF(T25+IF(L25="",0,L25)=NB25,$MF$1,IF(T25+IF(L25="",0,L25)=LT25,$KX$1,IF(T25+IF(L25="",0,L25)=KL25,$JP$1,IF(T25+IF(L25="",0,L25)=JD25,$IH$1,IF(T25+IF(L25="",0,L25)=HV25,$GZ$1,IF(T25+IF(L25="",0,L25)=GN25,$FR$1,IF(T25+IF(L25="",0,L25)=FF25,$EJ$1,IF(T25+IF(L25="",0,L25)=DX25,$DB$1)))))))))))))))))))))))))))))))))))))))))))))))),IF(T25=DA25,IF(T25+IF(N25="",0,N25)=SR25,$RL$1,IF(T25+IF(N25="",0,N25)=RJ25,$QD$1,IF(T25+IF(N25="",0,N25)=QB25,$OV$1,IF(T25+IF(N25="",0,N25)=OT25,$NN$1,IF(T25+IF(N25="",0,N25)=NL25,$MF$1,IF(T25+IF(N25="",0,N25)=MD25,$KX$1,IF(T25+IF(N25="",0,N25)=KV25,$JP$1,IF(T25+IF(N25="",0,N25)=JN25,$IH$1,IF(T25+IF(N25="",0,N25)=IF25,$GZ$1,IF(T25+IF(N25="",0,N25)=GX25,$FR$1,IF(T25+IF(N25="",0,N25)=FP25,$EJ$1,IF(T25+IF(N25="",0,N25)=EH25,$DB$1,IF(T25+IF(N25="",0,N25)=SO25,$RL$1,IF(T25+IF(N25="",0,N25)=RG25,$QD$1,IF(T25+IF(N25="",0,N25)=PY25,$OV$1,IF(T25+IF(N25="",0,N25)=OQ25,$NN$1,IF(T25+IF(N25="",0,N25)=NI25,$MF$1,IF(T25+IF(N25="",0,N25)=MA25,$KX$1,IF(T25+IF(N25="",0,N25)=KS25,$JP$1,IF(T25+IF(N25="",0,N25)=JK25,$IH$1,IF(T25+IF(N25="",0,N25)=IC25,$GZ$1,IF(T25+IF(N25="",0,N25)=GU25,$FR$1,IF(T25+IF(N25="",0,N25)=FM25,$EJ$1,IF(T25+IF(N25="",0,N25)=EE25,$DB$1)))))))))))))))))))))))))))</f>
        <v/>
      </c>
      <c r="W25" s="22">
        <v>12.9</v>
      </c>
      <c r="X25" s="22">
        <v>8.3000000000000007</v>
      </c>
      <c r="Y25" s="22">
        <v>13.5</v>
      </c>
      <c r="Z25" s="22">
        <v>15.5</v>
      </c>
      <c r="AA25" s="22">
        <v>0</v>
      </c>
      <c r="AB25" s="22"/>
      <c r="AC25" s="22"/>
      <c r="AD25" s="22"/>
      <c r="AE25" s="22"/>
      <c r="AF25" s="22"/>
      <c r="AG25" s="22">
        <v>11.7</v>
      </c>
      <c r="AH25" s="22">
        <v>7.6</v>
      </c>
      <c r="AI25" s="22">
        <v>11.9</v>
      </c>
      <c r="AJ25" s="22">
        <v>13.89</v>
      </c>
      <c r="AK25" s="22">
        <v>0</v>
      </c>
      <c r="AL25" s="27"/>
      <c r="AM25" s="38">
        <f>IF(Y25&gt;0,Y25,"")</f>
        <v>13.5</v>
      </c>
      <c r="AN25" s="38">
        <f>IF(Z25&gt;0,Z25,"")</f>
        <v>15.5</v>
      </c>
      <c r="AO25" s="40">
        <f>IF(SUM(W25:Z25)-AA25&gt;0,SUM(W25:Z25)-AA25,"")</f>
        <v>50.2</v>
      </c>
      <c r="AP25" s="40" t="str">
        <f>IF(AD25&gt;0,AD25,"")</f>
        <v/>
      </c>
      <c r="AQ25" s="40" t="str">
        <f>IF(AE25&gt;0,AE25,"")</f>
        <v/>
      </c>
      <c r="AR25" s="40" t="str">
        <f>IF(SUM(AB25:AE25)-AF25&gt;0,SUM(AB25:AE25)-AF25,"")</f>
        <v/>
      </c>
      <c r="AS25" s="40">
        <f>IF(AO25="","",MAX(AO25,AR25))</f>
        <v>50.2</v>
      </c>
      <c r="AT25" s="40">
        <f>IF(AI25&gt;0,AI25,"")</f>
        <v>11.9</v>
      </c>
      <c r="AU25" s="40">
        <f>IF(AJ25&gt;0,AJ25,"")</f>
        <v>13.89</v>
      </c>
      <c r="AV25" s="40">
        <f>IF(SUM(AG25:AJ25)-AK25&gt;0,SUM(AG25:AJ25)-AK25,"")</f>
        <v>45.089999999999996</v>
      </c>
      <c r="AW25" s="40">
        <f>IF(SUM(AS25,AV25)&gt;0,SUM(AS25,AV25),"")</f>
        <v>95.289999999999992</v>
      </c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8"/>
      <c r="BN25" s="39" t="str">
        <f>IF(AZ25&gt;0,AZ25,"")</f>
        <v/>
      </c>
      <c r="BO25" s="39" t="str">
        <f>IF(BA25&gt;0,BA25,"")</f>
        <v/>
      </c>
      <c r="BP25" s="11" t="str">
        <f>IF(SUM(AX25:BA25)-BB25&gt;0,SUM(AX25:BA25)-BB25,"")</f>
        <v/>
      </c>
      <c r="BQ25" s="11" t="str">
        <f>IF(BE25&gt;0,BE25,"")</f>
        <v/>
      </c>
      <c r="BR25" s="11" t="str">
        <f>IF(BF25&gt;0,BF25,"")</f>
        <v/>
      </c>
      <c r="BS25" s="11" t="str">
        <f>IF(SUM(BC25:BF25)-BG25&gt;0,SUM(BC25:BF25)-BG25,"")</f>
        <v/>
      </c>
      <c r="BT25" s="11" t="str">
        <f>IF(BP25="","",MAX(BP25,BS25))</f>
        <v/>
      </c>
      <c r="BU25" s="11" t="str">
        <f>IF(BJ25&gt;0,BJ25,"")</f>
        <v/>
      </c>
      <c r="BV25" s="11" t="str">
        <f>IF(BK25&gt;0,BK25,"")</f>
        <v/>
      </c>
      <c r="BW25" s="11" t="str">
        <f>IF(SUM(BH25:BK25)-BL25&gt;0,SUM(BH25:BK25)-BL25,"")</f>
        <v/>
      </c>
      <c r="BX25" s="11" t="str">
        <f>IF(SUM(BT25,BW25)&gt;0,SUM(BT25,BW25),"")</f>
        <v/>
      </c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7"/>
      <c r="CO25" s="38" t="str">
        <f>IF(CA25&gt;0,CA25,"")</f>
        <v/>
      </c>
      <c r="CP25" s="38" t="str">
        <f>IF(CB25&gt;0,CB25,"")</f>
        <v/>
      </c>
      <c r="CQ25" s="40" t="str">
        <f>IF(SUM(BY25:CB25)-CC25&gt;0,SUM(BY25:CB25)-CC25,"")</f>
        <v/>
      </c>
      <c r="CR25" s="40" t="str">
        <f>IF(CF25&gt;0,CF25,"")</f>
        <v/>
      </c>
      <c r="CS25" s="40" t="str">
        <f>IF(CG25&gt;0,CG25,"")</f>
        <v/>
      </c>
      <c r="CT25" s="40" t="str">
        <f>IF(SUM(CD25:CG25)-CH25&gt;0,SUM(CD25:CG25)-CH25,"")</f>
        <v/>
      </c>
      <c r="CU25" s="40" t="str">
        <f>IF(CQ25="","",MAX(CQ25,CT25))</f>
        <v/>
      </c>
      <c r="CV25" s="40" t="str">
        <f>IF(CK25&gt;0,CK25,"")</f>
        <v/>
      </c>
      <c r="CW25" s="40" t="str">
        <f>IF(CL25&gt;0,CL25,"")</f>
        <v/>
      </c>
      <c r="CX25" s="40" t="str">
        <f>IF(SUM(CI25:CL25)-CM25&gt;0,SUM(CI25:CL25)-CM25,"")</f>
        <v/>
      </c>
      <c r="CY25" s="40" t="str">
        <f>IF(SUM(CU25,CX25)&gt;0,SUM(CU25,CX25),"")</f>
        <v/>
      </c>
      <c r="CZ25" s="50" t="str">
        <f>IF(MAX(DX25,EA25,FF25,FI25,GN25,GQ25,HV25,HY25,JD25,JG25,KL25,KO25,LT25,LW25,NB25,NE25,OJ25,OM25,PR25,PU25,QZ25,RC25,SH25,SK25)-MIN(IF(L25="",0,L25),IF(N25="",0,N25))&gt;0.001,MAX(DX25,EA25,FF25,FI25,GN25,GQ25,HV25,HY25,JD25,JG25,KL25,KO25,LT25,LW25,NB25,NE25,OJ25,OM25,PR25,PU25,QZ25,RC25,SH25,SK25)-MIN(IF(L25="",0,L25),IF(N25="",0,N25)),"")</f>
        <v/>
      </c>
      <c r="DA25" s="50" t="str">
        <f>IF(MAX(EE25,EH25,FM25,FP25,GU25,GX25,IC25,IF25,JK25,JN25,KS25,KV25,MA25,MD25,NI25,NL25,OQ25,OT25,PY25,QB25,RG25,RJ25,SO25,SR25)-IF(N25="",0,N25)&gt;0.001,MAX(EE25,EH25,FM25,FP25,GU25,GX25,IC25,IF25,JK25,JN25,KS25,KV25,MA25,MD25,NI25,NL25,OQ25,OT25,PY25,QB25,RG25,RJ25,SO25,SR25)-IF(N25="",0,N25),"")</f>
        <v/>
      </c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40" t="str">
        <f>IF(DD25&gt;0,DD25,"")</f>
        <v/>
      </c>
      <c r="DW25" s="40" t="str">
        <f>IF(DE25&gt;0,DE25,"")</f>
        <v/>
      </c>
      <c r="DX25" s="40" t="str">
        <f>IF(SUM(DB25:DE25)-DF25&gt;0,SUM(DB25:DE25)-DF25,"")</f>
        <v/>
      </c>
      <c r="DY25" s="40" t="str">
        <f>IF(DI25&gt;0,DI25,"")</f>
        <v/>
      </c>
      <c r="DZ25" s="40" t="str">
        <f>IF(DJ25&gt;0,DJ25,"")</f>
        <v/>
      </c>
      <c r="EA25" s="40" t="str">
        <f>IF(SUM(DG25:DJ25)-DK25&gt;0,SUM(DG25:DJ25)-DK25,"")</f>
        <v/>
      </c>
      <c r="EB25" s="40" t="str">
        <f>IF(MAX(DX25,EA25)&gt;0,MAX(DX25,EA25),"")</f>
        <v/>
      </c>
      <c r="EC25" s="40" t="str">
        <f>IF(DN25&gt;0,DN25,"")</f>
        <v/>
      </c>
      <c r="ED25" s="40" t="str">
        <f>IF(DO25&gt;0,DO25,"")</f>
        <v/>
      </c>
      <c r="EE25" s="40" t="str">
        <f>IF(SUM(DL25:DO25)-DP25&gt;0,SUM(DL25:DO25)-DP25,"")</f>
        <v/>
      </c>
      <c r="EF25" s="40" t="str">
        <f>IF(DS25&gt;0,DS25,"")</f>
        <v/>
      </c>
      <c r="EG25" s="40" t="str">
        <f>IF(DT25&gt;0,DT25,"")</f>
        <v/>
      </c>
      <c r="EH25" s="40" t="str">
        <f>IF(SUM(DQ25:DT25)-DU25&gt;0,SUM(DQ25:DT25)-DU25,"")</f>
        <v/>
      </c>
      <c r="EI25" s="40" t="str">
        <f>IF(SUM(EB25,EH25)&gt;0,SUM(EB25,EH25),"")</f>
        <v/>
      </c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1" t="str">
        <f>IF(EL25&gt;0,EL25,"")</f>
        <v/>
      </c>
      <c r="FE25" s="11" t="str">
        <f>IF(EM25&gt;0,EM25,"")</f>
        <v/>
      </c>
      <c r="FF25" s="11" t="str">
        <f>IF(SUM(EJ25:EM25)-EN25&gt;0,SUM(EJ25:EM25)-EN25,"")</f>
        <v/>
      </c>
      <c r="FG25" s="11" t="str">
        <f>IF(EQ25&gt;0,EQ25,"")</f>
        <v/>
      </c>
      <c r="FH25" s="11" t="str">
        <f>IF(ER25&gt;0,ER25,"")</f>
        <v/>
      </c>
      <c r="FI25" s="11" t="str">
        <f>IF(SUM(EO25:ER25)-ES25&gt;0,SUM(EO25:ER25)-ES25,"")</f>
        <v/>
      </c>
      <c r="FJ25" s="11" t="str">
        <f>IF(MAX(FF25,FI25)&gt;0,MAX(FF25,FI25),"")</f>
        <v/>
      </c>
      <c r="FK25" s="11" t="str">
        <f>IF(EV25&gt;0,EV25,"")</f>
        <v/>
      </c>
      <c r="FL25" s="11" t="str">
        <f>IF(EW25&gt;0,EW25,"")</f>
        <v/>
      </c>
      <c r="FM25" s="11" t="str">
        <f>IF(SUM(ET25:EW25)-EX25&gt;0,SUM(ET25:EW25)-EX25,"")</f>
        <v/>
      </c>
      <c r="FN25" s="11" t="str">
        <f>IF(FA25&gt;0,FA25,"")</f>
        <v/>
      </c>
      <c r="FO25" s="11" t="str">
        <f>IF(FB25&gt;0,FB25,"")</f>
        <v/>
      </c>
      <c r="FP25" s="11" t="str">
        <f>IF(SUM(EY25:FB25)-FC25&gt;0,SUM(EY25:FB25)-FC25,"")</f>
        <v/>
      </c>
      <c r="FQ25" s="11" t="str">
        <f>IF(SUM(FJ25,FP25)&gt;0,SUM(FJ25,FP25),"")</f>
        <v/>
      </c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40" t="str">
        <f>IF(FT25&gt;0,FT25,"")</f>
        <v/>
      </c>
      <c r="GM25" s="40" t="str">
        <f>IF(FU25&gt;0,FU25,"")</f>
        <v/>
      </c>
      <c r="GN25" s="40" t="str">
        <f>IF(SUM(FR25:FU25)-FV25&gt;0,SUM(FR25:FU25)-FV25,"")</f>
        <v/>
      </c>
      <c r="GO25" s="40" t="str">
        <f>IF(FY25&gt;0,FY25,"")</f>
        <v/>
      </c>
      <c r="GP25" s="40" t="str">
        <f>IF(FZ25&gt;0,FZ25,"")</f>
        <v/>
      </c>
      <c r="GQ25" s="40" t="str">
        <f>IF(SUM(FW25:FZ25)-GA25&gt;0,SUM(FW25:FZ25)-GA25,"")</f>
        <v/>
      </c>
      <c r="GR25" s="40" t="str">
        <f>IF(MAX(GN25,GQ25)&gt;0,MAX(GN25,GQ25),"")</f>
        <v/>
      </c>
      <c r="GS25" s="40" t="str">
        <f>IF(GD25&gt;0,GD25,"")</f>
        <v/>
      </c>
      <c r="GT25" s="40" t="str">
        <f>IF(GE25&gt;0,GE25,"")</f>
        <v/>
      </c>
      <c r="GU25" s="40" t="str">
        <f>IF(SUM(GB25:GE25)-GF25&gt;0,SUM(GB25:GE25)-GF25,"")</f>
        <v/>
      </c>
      <c r="GV25" s="40" t="str">
        <f>IF(GI25&gt;0,GI25,"")</f>
        <v/>
      </c>
      <c r="GW25" s="40" t="str">
        <f>IF(GJ25&gt;0,GJ25,"")</f>
        <v/>
      </c>
      <c r="GX25" s="40" t="str">
        <f>IF(SUM(GG25:GJ25)-GK25&gt;0,SUM(GG25:GJ25)-GK25,"")</f>
        <v/>
      </c>
      <c r="GY25" s="40" t="str">
        <f>IF(SUM(GR25,GX25)&gt;0,SUM(GR25,GX25),"")</f>
        <v/>
      </c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1" t="str">
        <f>IF(HB25&gt;0,HB25,"")</f>
        <v/>
      </c>
      <c r="HU25" s="11" t="str">
        <f>IF(HC25&gt;0,HC25,"")</f>
        <v/>
      </c>
      <c r="HV25" s="11" t="str">
        <f>IF(SUM(GZ25:HC25)-HD25&gt;0,SUM(GZ25:HC25)-HD25,"")</f>
        <v/>
      </c>
      <c r="HW25" s="11" t="str">
        <f>IF(HG25&gt;0,HG25,"")</f>
        <v/>
      </c>
      <c r="HX25" s="11" t="str">
        <f>IF(HH25&gt;0,HH25,"")</f>
        <v/>
      </c>
      <c r="HY25" s="11" t="str">
        <f>IF(SUM(HE25:HH25)-HI25&gt;0,SUM(HE25:HH25)-HI25,"")</f>
        <v/>
      </c>
      <c r="HZ25" s="11" t="str">
        <f>IF(MAX(HV25,HY25)&gt;0,MAX(HV25,HY25),"")</f>
        <v/>
      </c>
      <c r="IA25" s="11" t="str">
        <f>IF(HL25&gt;0,HL25,"")</f>
        <v/>
      </c>
      <c r="IB25" s="11" t="str">
        <f>IF(HM25&gt;0,HM25,"")</f>
        <v/>
      </c>
      <c r="IC25" s="11" t="str">
        <f>IF(SUM(HJ25:HM25)-HN25&gt;0,SUM(HJ25:HM25)-HN25,"")</f>
        <v/>
      </c>
      <c r="ID25" s="11" t="str">
        <f>IF(HQ25&gt;0,HQ25,"")</f>
        <v/>
      </c>
      <c r="IE25" s="11" t="str">
        <f>IF(HR25&gt;0,HR25,"")</f>
        <v/>
      </c>
      <c r="IF25" s="11" t="str">
        <f>IF(SUM(HO25:HR25)-HS25&gt;0,SUM(HO25:HR25)-HS25,"")</f>
        <v/>
      </c>
      <c r="IG25" s="11" t="str">
        <f>IF(SUM(HZ25,IF25)&gt;0,SUM(HZ25,IF25),"")</f>
        <v/>
      </c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40" t="str">
        <f>IF(IJ25&gt;0,IJ25,"")</f>
        <v/>
      </c>
      <c r="JC25" s="40" t="str">
        <f>IF(IK25&gt;0,IK25,"")</f>
        <v/>
      </c>
      <c r="JD25" s="40" t="str">
        <f>IF(SUM(IH25:IK25)-IL25&gt;0,SUM(IH25:IK25)-IL25,"")</f>
        <v/>
      </c>
      <c r="JE25" s="40" t="str">
        <f>IF(IO25&gt;0,IO25,"")</f>
        <v/>
      </c>
      <c r="JF25" s="40" t="str">
        <f>IF(IP25&gt;0,IP25,"")</f>
        <v/>
      </c>
      <c r="JG25" s="40" t="str">
        <f>IF(SUM(IM25:IP25)-IQ25&gt;0,SUM(IM25:IP25)-IQ25,"")</f>
        <v/>
      </c>
      <c r="JH25" s="40" t="str">
        <f>IF(MAX(JD25,JG25)&gt;0,MAX(JD25,JG25),"")</f>
        <v/>
      </c>
      <c r="JI25" s="40" t="str">
        <f>IF(IT25&gt;0,IT25,"")</f>
        <v/>
      </c>
      <c r="JJ25" s="40" t="str">
        <f>IF(IU25&gt;0,IU25,"")</f>
        <v/>
      </c>
      <c r="JK25" s="40" t="str">
        <f>IF(SUM(IR25:IU25)-IV25&gt;0,SUM(IR25:IU25)-IV25,"")</f>
        <v/>
      </c>
      <c r="JL25" s="40" t="str">
        <f>IF(IY25&gt;0,IY25,"")</f>
        <v/>
      </c>
      <c r="JM25" s="40" t="str">
        <f>IF(IZ25&gt;0,IZ25,"")</f>
        <v/>
      </c>
      <c r="JN25" s="40" t="str">
        <f>IF(SUM(IW25:IZ25)-JA25&gt;0,SUM(IW25:IZ25)-JA25,"")</f>
        <v/>
      </c>
      <c r="JO25" s="40" t="str">
        <f>IF(SUM(JH25,JN25)&gt;0,SUM(JH25,JN25),"")</f>
        <v/>
      </c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1" t="str">
        <f>IF(JR25&gt;0,JR25,"")</f>
        <v/>
      </c>
      <c r="KK25" s="11" t="str">
        <f>IF(JS25&gt;0,JS25,"")</f>
        <v/>
      </c>
      <c r="KL25" s="11" t="str">
        <f>IF(SUM(JP25:JS25)-JT25&gt;0,SUM(JP25:JS25)-JT25,"")</f>
        <v/>
      </c>
      <c r="KM25" s="11" t="str">
        <f>IF(JW25&gt;0,JW25,"")</f>
        <v/>
      </c>
      <c r="KN25" s="11" t="str">
        <f>IF(JX25&gt;0,JX25,"")</f>
        <v/>
      </c>
      <c r="KO25" s="11" t="str">
        <f>IF(SUM(JU25:JX25)-JY25&gt;0,SUM(JU25:JX25)-JY25,"")</f>
        <v/>
      </c>
      <c r="KP25" s="11" t="str">
        <f>IF(MAX(KL25,KO25)&gt;0,MAX(KL25,KO25),"")</f>
        <v/>
      </c>
      <c r="KQ25" s="11" t="str">
        <f>IF(KB25&gt;0,KB25,"")</f>
        <v/>
      </c>
      <c r="KR25" s="11" t="str">
        <f>IF(KC25&gt;0,KC25,"")</f>
        <v/>
      </c>
      <c r="KS25" s="11" t="str">
        <f>IF(SUM(JZ25:KC25)-KD25&gt;0,SUM(JZ25:KC25)-KD25,"")</f>
        <v/>
      </c>
      <c r="KT25" s="11" t="str">
        <f>IF(KG25&gt;0,KG25,"")</f>
        <v/>
      </c>
      <c r="KU25" s="11" t="str">
        <f>IF(KH25&gt;0,KH25,"")</f>
        <v/>
      </c>
      <c r="KV25" s="11" t="str">
        <f>IF(SUM(KE25:KH25)-KI25&gt;0,SUM(KE25:KH25)-KI25,"")</f>
        <v/>
      </c>
      <c r="KW25" s="11" t="str">
        <f>IF(SUM(KP25,KV25)&gt;0,SUM(KP25,KV25),"")</f>
        <v/>
      </c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40" t="str">
        <f>IF(KZ25&gt;0,KZ25,"")</f>
        <v/>
      </c>
      <c r="LS25" s="40" t="str">
        <f>IF(LA25&gt;0,LA25,"")</f>
        <v/>
      </c>
      <c r="LT25" s="40" t="str">
        <f>IF(SUM(KX25:LA25)-LB25&gt;0,SUM(KX25:LA25)-LB25,"")</f>
        <v/>
      </c>
      <c r="LU25" s="40" t="str">
        <f>IF(LE25&gt;0,LE25,"")</f>
        <v/>
      </c>
      <c r="LV25" s="40" t="str">
        <f>IF(LF25&gt;0,LF25,"")</f>
        <v/>
      </c>
      <c r="LW25" s="40" t="str">
        <f>IF(SUM(LC25:LF25)-LG25&gt;0,SUM(LC25:LF25)-LG25,"")</f>
        <v/>
      </c>
      <c r="LX25" s="40" t="str">
        <f>IF(MAX(LT25,LW25)&gt;0,MAX(LT25,LW25),"")</f>
        <v/>
      </c>
      <c r="LY25" s="40" t="str">
        <f>IF(LJ25&gt;0,LJ25,"")</f>
        <v/>
      </c>
      <c r="LZ25" s="40" t="str">
        <f>IF(LK25&gt;0,LK25,"")</f>
        <v/>
      </c>
      <c r="MA25" s="40" t="str">
        <f>IF(SUM(LH25:LK25)-LL25&gt;0,SUM(LH25:LK25)-LL25,"")</f>
        <v/>
      </c>
      <c r="MB25" s="40" t="str">
        <f>IF(LO25&gt;0,LO25,"")</f>
        <v/>
      </c>
      <c r="MC25" s="40" t="str">
        <f>IF(LP25&gt;0,LP25,"")</f>
        <v/>
      </c>
      <c r="MD25" s="40" t="str">
        <f>IF(SUM(LM25:LP25)-LQ25&gt;0,SUM(LM25:LP25)-LQ25,"")</f>
        <v/>
      </c>
      <c r="ME25" s="40" t="str">
        <f>IF(SUM(LX25,MD25)&gt;0,SUM(LX25,MD25),"")</f>
        <v/>
      </c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1" t="str">
        <f>IF(MH25&gt;0,MH25,"")</f>
        <v/>
      </c>
      <c r="NA25" s="11" t="str">
        <f>IF(MI25&gt;0,MI25,"")</f>
        <v/>
      </c>
      <c r="NB25" s="11" t="str">
        <f>IF(SUM(MF25:MI25)-MJ25&gt;0,SUM(MF25:MI25)-MJ25,"")</f>
        <v/>
      </c>
      <c r="NC25" s="11" t="str">
        <f>IF(MM25&gt;0,MM25,"")</f>
        <v/>
      </c>
      <c r="ND25" s="11" t="str">
        <f>IF(MN25&gt;0,MN25,"")</f>
        <v/>
      </c>
      <c r="NE25" s="11" t="str">
        <f>IF(SUM(MK25:MN25)-MO25&gt;0,SUM(MK25:MN25)-MO25,"")</f>
        <v/>
      </c>
      <c r="NF25" s="11" t="str">
        <f>IF(MAX(NB25,NE25)&gt;0,MAX(NB25,NE25),"")</f>
        <v/>
      </c>
      <c r="NG25" s="11" t="str">
        <f>IF(MR25&gt;0,MR25,"")</f>
        <v/>
      </c>
      <c r="NH25" s="11" t="str">
        <f>IF(MS25&gt;0,MS25,"")</f>
        <v/>
      </c>
      <c r="NI25" s="11" t="str">
        <f>IF(SUM(MP25:MS25)-MT25&gt;0,SUM(MP25:MS25)-MT25,"")</f>
        <v/>
      </c>
      <c r="NJ25" s="11" t="str">
        <f>IF(MW25&gt;0,MW25,"")</f>
        <v/>
      </c>
      <c r="NK25" s="11" t="str">
        <f>IF(MX25&gt;0,MX25,"")</f>
        <v/>
      </c>
      <c r="NL25" s="11" t="str">
        <f>IF(SUM(MU25:MX25)-MY25&gt;0,SUM(MU25:MX25)-MY25,"")</f>
        <v/>
      </c>
      <c r="NM25" s="11" t="str">
        <f>IF(SUM(NF25,NL25)&gt;0,SUM(NF25,NL25),"")</f>
        <v/>
      </c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40" t="str">
        <f>IF(NP25&gt;0,NP25,"")</f>
        <v/>
      </c>
      <c r="OI25" s="40" t="str">
        <f>IF(NQ25&gt;0,NQ25,"")</f>
        <v/>
      </c>
      <c r="OJ25" s="40" t="str">
        <f>IF(SUM(NN25:NQ25)-NR25&gt;0,SUM(NN25:NQ25)-NR25,"")</f>
        <v/>
      </c>
      <c r="OK25" s="40" t="str">
        <f>IF(NU25&gt;0,NU25,"")</f>
        <v/>
      </c>
      <c r="OL25" s="40" t="str">
        <f>IF(NV25&gt;0,NV25,"")</f>
        <v/>
      </c>
      <c r="OM25" s="40" t="str">
        <f>IF(SUM(NS25:NV25)-NW25&gt;0,SUM(NS25:NV25)-NW25,"")</f>
        <v/>
      </c>
      <c r="ON25" s="40" t="str">
        <f>IF(MAX(OJ25,OM25)&gt;0,MAX(OJ25,OM25),"")</f>
        <v/>
      </c>
      <c r="OO25" s="40" t="str">
        <f>IF(NZ25&gt;0,NZ25,"")</f>
        <v/>
      </c>
      <c r="OP25" s="40" t="str">
        <f>IF(OA25&gt;0,OA25,"")</f>
        <v/>
      </c>
      <c r="OQ25" s="40" t="str">
        <f>IF(SUM(NX25:OA25)-OB25&gt;0,SUM(NX25:OA25)-OB25,"")</f>
        <v/>
      </c>
      <c r="OR25" s="40" t="str">
        <f>IF(OE25&gt;0,OE25,"")</f>
        <v/>
      </c>
      <c r="OS25" s="40" t="str">
        <f>IF(OF25&gt;0,OF25,"")</f>
        <v/>
      </c>
      <c r="OT25" s="40" t="str">
        <f>IF(SUM(OC25:OF25)-OG25&gt;0,SUM(OC25:OF25)-OG25,"")</f>
        <v/>
      </c>
      <c r="OU25" s="40" t="str">
        <f>IF(SUM(ON25,OT25)&gt;0,SUM(ON25,OT25),"")</f>
        <v/>
      </c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1" t="str">
        <f>IF(OX25&gt;0,OX25,"")</f>
        <v/>
      </c>
      <c r="PQ25" s="11" t="str">
        <f>IF(OY25&gt;0,OY25,"")</f>
        <v/>
      </c>
      <c r="PR25" s="11" t="str">
        <f>IF(SUM(OV25:OY25)-OZ25&gt;0,SUM(OV25:OY25)-OZ25,"")</f>
        <v/>
      </c>
      <c r="PS25" s="11" t="str">
        <f>IF(PC25&gt;0,PC25,"")</f>
        <v/>
      </c>
      <c r="PT25" s="11" t="str">
        <f>IF(PD25&gt;0,PD25,"")</f>
        <v/>
      </c>
      <c r="PU25" s="11" t="str">
        <f>IF(SUM(PA25:PD25)-PE25&gt;0,SUM(PA25:PD25)-PE25,"")</f>
        <v/>
      </c>
      <c r="PV25" s="11" t="str">
        <f>IF(MAX(PR25,PU25)&gt;0,MAX(PR25,PU25),"")</f>
        <v/>
      </c>
      <c r="PW25" s="11" t="str">
        <f>IF(PH25&gt;0,PH25,"")</f>
        <v/>
      </c>
      <c r="PX25" s="11" t="str">
        <f>IF(PI25&gt;0,PI25,"")</f>
        <v/>
      </c>
      <c r="PY25" s="11" t="str">
        <f>IF(SUM(PF25:PI25)-PJ25&gt;0,SUM(PF25:PI25)-PJ25,"")</f>
        <v/>
      </c>
      <c r="PZ25" s="11" t="str">
        <f>IF(PM25&gt;0,PM25,"")</f>
        <v/>
      </c>
      <c r="QA25" s="11" t="str">
        <f>IF(PN25&gt;0,PN25,"")</f>
        <v/>
      </c>
      <c r="QB25" s="11" t="str">
        <f>IF(SUM(PK25:PN25)-PO25&gt;0,SUM(PK25:PN25)-PO25,"")</f>
        <v/>
      </c>
      <c r="QC25" s="11" t="str">
        <f>IF(SUM(PV25,QB25)&gt;0,SUM(PV25,QB25),"")</f>
        <v/>
      </c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40" t="str">
        <f>IF(QF25&gt;0,QF25,"")</f>
        <v/>
      </c>
      <c r="QY25" s="40" t="str">
        <f>IF(QG25&gt;0,QG25,"")</f>
        <v/>
      </c>
      <c r="QZ25" s="40" t="str">
        <f>IF(SUM(QD25:QG25)-QH25&gt;0,SUM(QD25:QG25)-QH25,"")</f>
        <v/>
      </c>
      <c r="RA25" s="40" t="str">
        <f>IF(QK25&gt;0,QK25,"")</f>
        <v/>
      </c>
      <c r="RB25" s="40" t="str">
        <f>IF(QL25&gt;0,QL25,"")</f>
        <v/>
      </c>
      <c r="RC25" s="40" t="str">
        <f>IF(SUM(QI25:QL25)-QM25&gt;0,SUM(QI25:QL25)-QM25,"")</f>
        <v/>
      </c>
      <c r="RD25" s="40" t="str">
        <f>IF(MAX(QZ25,RC25)&gt;0,MAX(QZ25,RC25),"")</f>
        <v/>
      </c>
      <c r="RE25" s="40" t="str">
        <f>IF(QP25&gt;0,QP25,"")</f>
        <v/>
      </c>
      <c r="RF25" s="40" t="str">
        <f>IF(QQ25&gt;0,QQ25,"")</f>
        <v/>
      </c>
      <c r="RG25" s="40" t="str">
        <f>IF(SUM(QN25:QQ25)-QR25&gt;0,SUM(QN25:QQ25)-QR25,"")</f>
        <v/>
      </c>
      <c r="RH25" s="40" t="str">
        <f>IF(QU25&gt;0,QU25,"")</f>
        <v/>
      </c>
      <c r="RI25" s="40" t="str">
        <f>IF(QV25&gt;0,QV25,"")</f>
        <v/>
      </c>
      <c r="RJ25" s="40" t="str">
        <f>IF(SUM(QS25:QV25)-QW25&gt;0,SUM(QS25:QV25)-QW25,"")</f>
        <v/>
      </c>
      <c r="RK25" s="40" t="str">
        <f>IF(SUM(RD25,RJ25)&gt;0,SUM(RD25,RJ25),"")</f>
        <v/>
      </c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1" t="str">
        <f>IF(RN25&gt;0,RN25,"")</f>
        <v/>
      </c>
      <c r="SG25" s="11" t="str">
        <f>IF(RO25&gt;0,RO25,"")</f>
        <v/>
      </c>
      <c r="SH25" s="11" t="str">
        <f>IF(SUM(RL25:RO25)-RP25&gt;0,SUM(RL25:RO25)-RP25,"")</f>
        <v/>
      </c>
      <c r="SI25" s="11" t="str">
        <f>IF(RS25&gt;0,RS25,"")</f>
        <v/>
      </c>
      <c r="SJ25" s="11" t="str">
        <f>IF(RT25&gt;0,RT25,"")</f>
        <v/>
      </c>
      <c r="SK25" s="11" t="str">
        <f>IF(SUM(RQ25:RT25)-RU25&gt;0,SUM(RQ25:RT25)-RU25,"")</f>
        <v/>
      </c>
      <c r="SL25" s="11" t="str">
        <f>IF(MAX(SH25,SK25)&gt;0,MAX(SH25,SK25),"")</f>
        <v/>
      </c>
      <c r="SM25" s="11" t="str">
        <f>IF(RX25&gt;0,RX25,"")</f>
        <v/>
      </c>
      <c r="SN25" s="11" t="str">
        <f>IF(RY25&gt;0,RY25,"")</f>
        <v/>
      </c>
      <c r="SO25" s="11" t="str">
        <f>IF(SUM(RV25:RY25)-RZ25&gt;0,SUM(RV25:RY25)-RZ25,"")</f>
        <v/>
      </c>
      <c r="SP25" s="11" t="str">
        <f>IF(SC25&gt;0,SC25,"")</f>
        <v/>
      </c>
      <c r="SQ25" s="11" t="str">
        <f>IF(SD25&gt;0,SD25,"")</f>
        <v/>
      </c>
      <c r="SR25" s="11" t="str">
        <f>IF(SUM(SA25:SD25)-SE25&gt;0,SUM(SA25:SD25)-SE25,"")</f>
        <v/>
      </c>
      <c r="SS25" s="11" t="str">
        <f>IF(SUM(SL25,SR25)&gt;0,SUM(SL25,SR25),"")</f>
        <v/>
      </c>
      <c r="ST25" s="22">
        <f>IF($CN25="P",BY25,(BY25+AX25)/2)</f>
        <v>0</v>
      </c>
      <c r="SU25" s="22">
        <f>IF($CN25="P",BZ25,(BZ25+AY25)/2)</f>
        <v>0</v>
      </c>
      <c r="SV25" s="22">
        <f>IF($CN25="P",CA25,(CA25+AZ25)/2)</f>
        <v>0</v>
      </c>
      <c r="SW25" s="22">
        <f>IF($CN25="P",CB25,(CB25+BA25)/2)</f>
        <v>0</v>
      </c>
      <c r="SX25" s="22">
        <f>IF($CN25="P",CC25,(CC25+BB25)/2)</f>
        <v>0</v>
      </c>
      <c r="SY25" s="22">
        <f>IF($CN25="P",CD25,(CD25+BC25)/2)</f>
        <v>0</v>
      </c>
      <c r="SZ25" s="22">
        <f>IF($CN25="P",CE25,(CE25+BD25)/2)</f>
        <v>0</v>
      </c>
      <c r="TA25" s="22">
        <f>IF($CN25="P",CF25,(CF25+BE25)/2)</f>
        <v>0</v>
      </c>
      <c r="TB25" s="22">
        <f>IF($CN25="P",CG25,(CG25+BF25)/2)</f>
        <v>0</v>
      </c>
      <c r="TC25" s="22">
        <f>IF($CN25="P",CH25,(CH25+BG25)/2)</f>
        <v>0</v>
      </c>
      <c r="TD25" s="22">
        <f>IF($CN25="P",CI25,(CI25+BH25)/2)</f>
        <v>0</v>
      </c>
      <c r="TE25" s="22">
        <f>IF($CN25="P",CJ25,(CJ25+BI25)/2)</f>
        <v>0</v>
      </c>
      <c r="TF25" s="22">
        <f>IF($CN25="P",CK25,(CK25+BJ25)/2)</f>
        <v>0</v>
      </c>
      <c r="TG25" s="22">
        <f>IF($CN25="P",CL25,(CL25+BK25)/2)</f>
        <v>0</v>
      </c>
      <c r="TH25" s="22">
        <f>IF($CN25="P",CM25,(CM25+BL25)/2)</f>
        <v>0</v>
      </c>
      <c r="TI25" s="27" t="s">
        <v>46</v>
      </c>
      <c r="TJ25" s="40" t="str">
        <f>IF(SV25&gt;0,SV25,"")</f>
        <v/>
      </c>
      <c r="TK25" s="40" t="str">
        <f>IF(SW25&gt;0,SW25,"")</f>
        <v/>
      </c>
      <c r="TL25" s="40" t="str">
        <f>IF(SUM(ST25:SW25)-SX25&gt;0,SUM(ST25:SW25)-SX25,"")</f>
        <v/>
      </c>
      <c r="TM25" s="40" t="str">
        <f>IF(TA25&gt;0,TA25,"")</f>
        <v/>
      </c>
      <c r="TN25" s="40" t="str">
        <f>IF(TB25&gt;0,TB25,"")</f>
        <v/>
      </c>
      <c r="TO25" s="40" t="str">
        <f>IF(SUM(SY25:TB25)-TC25&gt;0,SUM(SY25:TB25)-TC25,"")</f>
        <v/>
      </c>
      <c r="TP25" s="40" t="str">
        <f>IF(MAX(TL25,TO25)&gt;0,MAX(TL25,TO25),"")</f>
        <v/>
      </c>
      <c r="TQ25" s="40" t="str">
        <f>IF(TF25&gt;0,TF25,"")</f>
        <v/>
      </c>
      <c r="TR25" s="40" t="str">
        <f>IF(TG25&gt;0,TG25,"")</f>
        <v/>
      </c>
      <c r="TS25" s="40" t="str">
        <f>IF(SUM(TD25:TG25)-TH25&gt;0,SUM(TD25:TG25)-TH25,"")</f>
        <v/>
      </c>
      <c r="TT25" s="40" t="str">
        <f>IF(SUM(TP25,TS25)&gt;0,SUM(TP25,TS25),"")</f>
        <v/>
      </c>
    </row>
    <row r="26" spans="1:540" x14ac:dyDescent="0.2">
      <c r="A26" s="4" t="str" cm="1">
        <f t="array" ref="A26">IF(AND(H26&lt;&gt;"",H26&lt;&gt;"No DD"),SUMPRODUCT((H$4:H$33&lt;&gt;"")*(H$4:H$33&lt;&gt;"No DD")*(E$4:E$33&gt;E26))+1,IF(H26="No DD",SUMPRODUCT((H$4:H$33="No DD")*(E$4:E$33&gt;E26))+1+SUMPRODUCT((H$4:H$33&lt;&gt;"")*(H$4:H$33&lt;&gt;"No DD")),""))</f>
        <v/>
      </c>
      <c r="B26" s="5" t="s">
        <v>140</v>
      </c>
      <c r="C26" s="4" t="s">
        <v>4</v>
      </c>
      <c r="D26" s="4">
        <v>2002</v>
      </c>
      <c r="E26" s="9">
        <f>SUM(J26:T26)+SUM(J26:R26)*0.0000001+SUM(J26)*0.0000000000001</f>
        <v>122.90001229000491</v>
      </c>
      <c r="F26" s="3" t="str">
        <f>IF(OR(AND(AM26&gt;=AW$35,AM26&lt;&gt;"",AO26&gt;=AW$39,AO26&lt;&gt;"",AL26=""),AND(AP26&gt;=AW$35,AP26&lt;&gt;"",AR26&gt;=AW$39,AR26&lt;&gt;"",AL26=""),AND(AT26&gt;=AW$35,AT26&lt;&gt;"",AV26&gt;=AW$39,AV26&lt;&gt;"",AL26=""),AND(BN26&gt;=BX$35,BN26&lt;&gt;"",BP26&gt;=BX$39,BP26&lt;&gt;"",BM26=""),AND(BQ26&gt;=BX$35,BQ26&lt;&gt;"",BS26&gt;=BX$39,BS26&lt;&gt;"",BM26=""),AND(BU26&gt;=BX$35,BU26&lt;&gt;"",BW26&gt;=BX$39,BW26&lt;&gt;"",BM26=""),AND(CO26&gt;=CY$35,CO26&lt;&gt;"",CQ26&gt;=CY$39,CQ26&lt;&gt;"",CN26=""),AND(CR26&gt;=CY$35,CR26&lt;&gt;"",CT26&gt;=CY$39,CT26&lt;&gt;"",CN26=""),AND(CV26&gt;=CY$35,CV26&lt;&gt;"",CX26&gt;=CY$39,CX26&lt;&gt;"",CN26=""),AND(DV26&gt;=EI$35,DV26&lt;&gt;"",DX26&gt;=EI$39,DX26&lt;&gt;""),AND(DY26&gt;=EI$35,DY26&lt;&gt;"",EA26&gt;=EI$39,EA26&lt;&gt;""),AND(EC26&gt;=EI$35,EC26&lt;&gt;"",EE26&gt;=EI$39,EE26&lt;&gt;""),AND(EF26&gt;=EI$35,EF26&lt;&gt;"",EH26&gt;=EI$39,EH26&lt;&gt;""),AND(FD26&gt;=FQ$35,FD26&lt;&gt;"",FF26&gt;=FQ$39,FF26&lt;&gt;""),AND(FG26&gt;=FQ$35,FG26&lt;&gt;"",FI26&gt;=FQ$39,FI26&lt;&gt;""),AND(FK26&gt;=FQ$35,FK26&lt;&gt;"",FM26&gt;=FQ$39,FM26&lt;&gt;""),AND(FN26&gt;=FQ$35,FN26&lt;&gt;"",FP26&gt;=FQ$39,FP26&lt;&gt;""),AND(GL26&gt;=GY$35,GL26&lt;&gt;"",GN26&gt;=GY$39,GN26&lt;&gt;""),AND(GO26&gt;=GY$35,GO26&lt;&gt;"",GQ26&gt;=GY$39,GQ26&lt;&gt;""),AND(GS26&gt;=GY$35,GS26&lt;&gt;"",GU26&gt;=GY$39,GU26&lt;&gt;""),AND(GV26&gt;=GY$35,GV26&lt;&gt;"",GX26&gt;=GY$39,GX26&lt;&gt;""),AND(HT26&gt;=IG$35,HT26&lt;&gt;"",HV26&gt;=IG$39,HV26&lt;&gt;""),AND(HW26&gt;=IG$35,HW26&lt;&gt;"",HY26&gt;=IG$39,HY26&lt;&gt;""),AND(IA26&gt;=IG$35,IA26&lt;&gt;"",IC26&gt;=IG$39,IC26&lt;&gt;""),AND(ID26&gt;=IG$35,ID26&lt;&gt;"",IF26&gt;=IG$39,IF26&lt;&gt;""),AND(JB26&gt;=JO$35,JB26&lt;&gt;"",JD26&gt;=JO$39,JD26&lt;&gt;""),AND(JE26&gt;=JO$35,JE26&lt;&gt;"",JG26&gt;=JO$39,JG26&lt;&gt;""),AND(JI26&gt;=JO$35,JI26&lt;&gt;"",JK26&gt;=JO$39,JK26&lt;&gt;""),AND(JL26&gt;=JO$35,JL26&lt;&gt;"",JN26&gt;=JO$39,JN26&lt;&gt;""),AND(KJ26&gt;=KW$35,KJ26&lt;&gt;"",KL26&gt;=KW$39,KL26&lt;&gt;""),AND(KM26&gt;=KW$35,KM26&lt;&gt;"",KO26&gt;=KW$39,KO26&lt;&gt;""),AND(KQ26&gt;=KW$35,KQ26&lt;&gt;"",KS26&gt;=KW$39,KS26&lt;&gt;""),AND(KT26&gt;=KW$35,KT26&lt;&gt;"",KV26&gt;=KW$39,KV26&lt;&gt;""),AND(LR26&gt;=ME$35,LR26&lt;&gt;"",LT26&gt;=ME$39,LT26&lt;&gt;""),AND(LU26&gt;=ME$35,LU26&lt;&gt;"",LW26&gt;=ME$39,LW26&lt;&gt;""),AND(LY26&gt;=ME$35,LY26&lt;&gt;"",MA26&gt;=ME$39,MA26&lt;&gt;""),AND(MB26&gt;=ME$35,MB26&lt;&gt;"",MD26&gt;=ME$39,MD26&lt;&gt;""),AND(MZ26&gt;=NM$35,MZ26&lt;&gt;"",NB26&gt;=NM$39,NB26&lt;&gt;""),AND(NC26&gt;=NM$35,NC26&lt;&gt;"",NE26&gt;=NM$39,NE26&lt;&gt;""),AND(NG26&gt;=NM$35,NG26&lt;&gt;"",NI26&gt;=NM$39,NI26&lt;&gt;""),AND(NJ26&gt;=NM$35,NJ26&lt;&gt;"",NL26&gt;=NM$39,NL26&lt;&gt;""),AND(OH26&gt;=OU$35,OH26&lt;&gt;"",OJ26&gt;=OU$39,OJ26&lt;&gt;""),AND(OK26&gt;=OU$35,OK26&lt;&gt;"",OM26&gt;=OU$39,OM26&lt;&gt;""),AND(OO26&gt;=OU$35,OO26&lt;&gt;"",OQ26&gt;=OU$39,OQ26&lt;&gt;""),AND(OR26&gt;=OU$35,OR26&lt;&gt;"",OT26&gt;=OU$39,OT26&lt;&gt;""),AND(PP26&gt;=QC$35,PP26&lt;&gt;"",PR26&gt;=QC$39,PR26&lt;&gt;""),AND(PS26&gt;=QC$35,PS26&lt;&gt;"",PU26&gt;=QC$39,PU26&lt;&gt;""),AND(PW26&gt;=QC$35,PW26&lt;&gt;"",PY26&gt;=QC$39,PY26&lt;&gt;""),AND(PZ26&gt;=QC$35,PZ26&lt;&gt;"",QB26&gt;=QC$39,QB26&lt;&gt;""),AND(QX26&gt;=RK$35,QX26&lt;&gt;"",QZ26&gt;=RK$39,QZ26&lt;&gt;""),AND(RA26&gt;=RK$35,RA26&lt;&gt;"",RC26&gt;=RK$39,RC26&lt;&gt;""),AND(RE26&gt;=RK$35,RE26&lt;&gt;"",RG26&gt;=RK$39,RG26&lt;&gt;""),AND(RH26&gt;=RK$35,RH26&lt;&gt;"",RJ26&gt;=RK$39,RJ26&lt;&gt;""),AND(SF26&gt;=SS$35,SF26&lt;&gt;"",SH26&gt;=SS$39,SH26&lt;&gt;""),AND(SI26&gt;=SS$35,SI26&lt;&gt;"",SK26&gt;=SS$39,SK26&lt;&gt;""),AND(SM26&gt;=SS$35,SM26&lt;&gt;"",SO26&gt;=SS$39,SO26&lt;&gt;""),AND(SP26&gt;=SS$35,SP26&lt;&gt;"",SR26&gt;=SS$39,SR26&lt;&gt;"")),"P","")</f>
        <v/>
      </c>
      <c r="G26" s="3" t="str">
        <f>IF(OR(AND(AO26&gt;=AW$39,AO26&lt;&gt;"",AL26=""),AND(AR26&gt;=AW$39,AR26&lt;&gt;"",AL26=""),AND(AV26&gt;=AW$39,AV26&lt;&gt;"",AL26=""),AND(BP26&gt;=BX$39,BP26&lt;&gt;"",BM26=""),AND(BS26&gt;=BX$39,BS26&lt;&gt;"",BM26=""),AND(BW26&gt;=BX$39,BW26&lt;&gt;"",BM26=""),AND(CQ26&gt;=CY$39,CQ26&lt;&gt;"",CN26=""),AND(CT26&gt;=CY$39,CT26&lt;&gt;"",CN26=""),AND(CX26&gt;=CY$39,CX26&lt;&gt;"",CN26=""),AND(DX26&gt;=EI$39,DX26&lt;&gt;""),AND(EA26&gt;=EI$39,EA26&lt;&gt;""),AND(EE26&gt;=EI$39,EE26&lt;&gt;""),AND(EH26&gt;=EI$39,EH26&lt;&gt;""),AND(FF26&gt;=FQ$39,FF26&lt;&gt;""),AND(FI26&gt;=FQ$39,FI26&lt;&gt;""),AND(FM26&gt;=FQ$39,FM26&lt;&gt;""),AND(FP26&gt;=FQ$39,FP26&lt;&gt;""),AND(GN26&gt;=GY$39,GN26&lt;&gt;""),AND(GQ26&gt;=GY$39,GQ26&lt;&gt;""),AND(GU26&gt;=GY$39,GU26&lt;&gt;""),AND(GX26&gt;=GY$39,GX26&lt;&gt;""),AND(HV26&gt;=IG$39,HV26&lt;&gt;""),AND(HY26&gt;=IG$39,HY26&lt;&gt;""),AND(IC26&gt;=IG$39,IC26&lt;&gt;""),AND(IF26&gt;=IG$39,IF26&lt;&gt;""),AND(JD26&gt;=JO$39,JD26&lt;&gt;""),AND(JG26&gt;=JO$39,JG26&lt;&gt;""),AND(JK26&gt;=JO$39,JK26&lt;&gt;""),AND(JN26&gt;=JO$39,JN26&lt;&gt;""),AND(KL26&gt;=KW$39,KL26&lt;&gt;""),AND(KO26&gt;=KW$39,KO26&lt;&gt;""),AND(KS26&gt;=KW$39,KS26&lt;&gt;""),AND(KV26&gt;=KW$39,KV26&lt;&gt;""),AND(LT26&gt;=ME$39,LT26&lt;&gt;""),AND(LW26&gt;=ME$39,LW26&lt;&gt;""),AND(MA26&gt;=ME$39,MA26&lt;&gt;""),AND(MD26&gt;=ME$39,MD26&lt;&gt;""),AND(NB26&gt;=NM$39,NB26&lt;&gt;""),AND(NE26&gt;=NM$39,NE26&lt;&gt;""),AND(NI26&gt;=NM$39,NI26&lt;&gt;""),AND(NL26&gt;=NM$39,NL26&lt;&gt;""),AND(OJ26&gt;=OU$39,OJ26&lt;&gt;""),AND(OM26&gt;=OU$39,OM26&lt;&gt;""),AND(OQ26&gt;=OU$39,OQ26&lt;&gt;""),AND(OT26&gt;=OU$39,OT26&lt;&gt;""),AND(PR26&gt;=QC$39,PR26&lt;&gt;""),AND(PU26&gt;=QC$39,PU26&lt;&gt;""),AND(PY26&gt;=QC$39,PY26&lt;&gt;""),AND(QB26&gt;=QC$39,QB26&lt;&gt;""),AND(QZ26&gt;=RK$39,QZ26&lt;&gt;""),AND(RC26&gt;=RK$39,RC26&lt;&gt;""),AND(RG26&gt;=RK$39,RG26&lt;&gt;""),AND(RJ26&gt;=RK$39,RJ26&lt;&gt;""),AND(SH26&gt;=SS$39,SH26&lt;&gt;""),AND(SK26&gt;=SS$39,SK26&lt;&gt;""),AND(SO26&gt;=SS$39,SO26&lt;&gt;""),AND(SR26&gt;=SS$39,SR26&lt;&gt;"")),"P","")</f>
        <v/>
      </c>
      <c r="H26" s="36" t="str">
        <f>IF(AND(G26="P",F26=""),"No DD",IF(OR(AND(AM26&gt;=AW$38,AM26&lt;&gt;"",AO26&gt;=AW$42,AO26&lt;&gt;"",AL26=""),AND(AP26&gt;=AW$38,AP26&lt;&gt;"",AR26&gt;=AW$42,AR26&lt;&gt;"",AL26=""),AND(AT26&gt;=AW$38,AT26&lt;&gt;"",AV26&gt;=AW$42,AV26&lt;&gt;"",AL26=""),AND(BN26&gt;=BX$38,BN26&lt;&gt;"",BP26&gt;=BX$42,BP26&lt;&gt;"",BM26=""),AND(BQ26&gt;=BX$38,BQ26&lt;&gt;"",BS26&gt;=BX$42,BS26&lt;&gt;"",BM26=""),AND(BU26&gt;=BX$38,BU26&lt;&gt;"",BW26&gt;=BX$42,BW26&lt;&gt;"",BM26=""),AND(CO26&gt;=CY$38,CO26&lt;&gt;"",CQ26&gt;=CY$42,CQ26&lt;&gt;"",CN26=""),AND(CR26&gt;=CY$38,CR26&lt;&gt;"",CT26&gt;=CY$42,CT26&lt;&gt;"",CN26=""),AND(CV26&gt;=CY$38,CV26&lt;&gt;"",CX26&gt;=CY$42,CX26&lt;&gt;"",CN26=""),AND(DV26&gt;=EI$38,DV26&lt;&gt;"",DX26&gt;=EI$42,DX26&lt;&gt;""),AND(DY26&gt;=EI$38,DY26&lt;&gt;"",EA26&gt;=EI$42,EA26&lt;&gt;""),AND(EC26&gt;=EI$38,EC26&lt;&gt;"",EE26&gt;=EI$42,EE26&lt;&gt;""),AND(EF26&gt;=EI$38,EF26&lt;&gt;"",EH26&gt;=EI$42,EH26&lt;&gt;""),AND(FD26&gt;=FQ$38,FD26&lt;&gt;"",FF26&gt;=FQ$42,FF26&lt;&gt;""),AND(FG26&gt;=FQ$38,FG26&lt;&gt;"",FI26&gt;=FQ$42,FI26&lt;&gt;""),AND(FK26&gt;=FQ$38,FK26&lt;&gt;"",FM26&gt;=FQ$42,FM26&lt;&gt;""),AND(FN26&gt;=FQ$38,FN26&lt;&gt;"",FP26&gt;=FQ$42,FP26&lt;&gt;""),AND(GL26&gt;=GY$38,GL26&lt;&gt;"",GN26&gt;=GY$42,GN26&lt;&gt;""),AND(GO26&gt;=GY$38,GO26&lt;&gt;"",GQ26&gt;=GY$42,GQ26&lt;&gt;""),AND(GS26&gt;=GY$38,GS26&lt;&gt;"",GU26&gt;=GY$42,GU26&lt;&gt;""),AND(GV26&gt;=GY$38,GV26&lt;&gt;"",GX26&gt;=GY$42,GX26&lt;&gt;""),AND(HT26&gt;=IG$38,HT26&lt;&gt;"",HV26&gt;=IG$42,HV26&lt;&gt;""),AND(HW26&gt;=IG$38,HW26&lt;&gt;"",HY26&gt;=IG$42,HY26&lt;&gt;""),AND(IA26&gt;=IG$38,IA26&lt;&gt;"",IC26&gt;=IG$42,IC26&lt;&gt;""),AND(ID26&gt;=IG$38,ID26&lt;&gt;"",IF26&gt;=IG$42,IF26&lt;&gt;""),AND(JB26&gt;=JO$38,JB26&lt;&gt;"",JD26&gt;=JO$42,JD26&lt;&gt;""),AND(JE26&gt;=JO$38,JE26&lt;&gt;"",JG26&gt;=JO$42,JG26&lt;&gt;""),AND(JI26&gt;=JO$38,JI26&lt;&gt;"",JK26&gt;=JO$42,JK26&lt;&gt;""),AND(JL26&gt;=JO$38,JL26&lt;&gt;"",JN26&gt;=JO$42,JN26&lt;&gt;""),AND(KJ26&gt;=KW$38,KJ26&lt;&gt;"",KL26&gt;=KW$42,KL26&lt;&gt;""),AND(KM26&gt;=KW$38,KM26&lt;&gt;"",KO26&gt;=KW$42,KO26&lt;&gt;""),AND(KQ26&gt;=KW$38,KQ26&lt;&gt;"",KS26&gt;=KW$42,KS26&lt;&gt;""),AND(KT26&gt;=KW$38,KT26&lt;&gt;"",KV26&gt;=KW$42,KV26&lt;&gt;""),AND(LR26&gt;=ME$38,LR26&lt;&gt;"",LT26&gt;=ME$42,LT26&lt;&gt;""),AND(LU26&gt;=ME$38,LU26&lt;&gt;"",LW26&gt;=ME$42,LW26&lt;&gt;""),AND(LY26&gt;=ME$38,LY26&lt;&gt;"",MA26&gt;=ME$42,MA26&lt;&gt;""),AND(MB26&gt;=ME$38,MB26&lt;&gt;"",MD26&gt;=ME$42,MD26&lt;&gt;""),AND(MZ26&gt;=NM$38,MZ26&lt;&gt;"",NB26&gt;=NM$42,NB26&lt;&gt;""),AND(NC26&gt;=NM$38,NC26&lt;&gt;"",NE26&gt;=NM$42,NE26&lt;&gt;""),AND(NG26&gt;=NM$38,NG26&lt;&gt;"",NI26&gt;=NM$42,NI26&lt;&gt;""),AND(NJ26&gt;=NM$38,NJ26&lt;&gt;"",NL26&gt;=NM$42,NL26&lt;&gt;""),AND(OH26&gt;=OU$38,OH26&lt;&gt;"",OJ26&gt;=OU$42,OJ26&lt;&gt;""),AND(OK26&gt;=OU$38,OK26&lt;&gt;"",OM26&gt;=OU$42,OM26&lt;&gt;""),AND(OO26&gt;=OU$38,OO26&lt;&gt;"",OQ26&gt;=OU$42,OQ26&lt;&gt;""),AND(OR26&gt;=OU$38,OR26&lt;&gt;"",OT26&gt;=OU$42,OT26&lt;&gt;""),AND(PP26&gt;=QC$38,PP26&lt;&gt;"",PR26&gt;=QC$42,PR26&lt;&gt;""),AND(PS26&gt;=QC$38,PS26&lt;&gt;"",PU26&gt;=QC$42,PU26&lt;&gt;""),AND(PW26&gt;=QC$38,PW26&lt;&gt;"",PY26&gt;=QC$42,PY26&lt;&gt;""),AND(PZ26&gt;=QC$38,PZ26&lt;&gt;"",QB26&gt;=QC$42,QB26&lt;&gt;""),AND(QX26&gt;=RK$38,QX26&lt;&gt;"",QZ26&gt;=RK$42,QZ26&lt;&gt;""),AND(RA26&gt;=RK$38,RA26&lt;&gt;"",RC26&gt;=RK$42,RC26&lt;&gt;""),AND(RE26&gt;=RK$38,RE26&lt;&gt;"",RG26&gt;=RK$42,RG26&lt;&gt;""),AND(RH26&gt;=RK$38,RH26&lt;&gt;"",RJ26&gt;=RK$42,RJ26&lt;&gt;""),AND(SF26&gt;=SS$38,SF26&lt;&gt;"",SH26&gt;=SS$42,SH26&lt;&gt;""),AND(SI26&gt;=SS$38,SI26&lt;&gt;"",SK26&gt;=SS$42,SK26&lt;&gt;""),AND(SM26&gt;=SS$38,SM26&lt;&gt;"",SO26&gt;=SS$42,SO26&lt;&gt;""),AND(SP26&gt;=SS$38,SP26&lt;&gt;"",SR26&gt;=SS$42,SR26&lt;&gt;"")),"Merit",IF(OR(AND(AM26&gt;=AW$37,AM26&lt;&gt;"",AO26&gt;=AW$41,AO26&lt;&gt;"",AL26=""),AND(AP26&gt;=AW$37,AP26&lt;&gt;"",AR26&gt;=AW$41,AR26&lt;&gt;"",AL26=""),AND(AT26&gt;=AW$37,AT26&lt;&gt;"",AV26&gt;=AW$41,AV26&lt;&gt;"",AL26=""),AND(BN26&gt;=BX$37,BN26&lt;&gt;"",BP26&gt;=BX$41,BP26&lt;&gt;"",BM26=""),AND(BQ26&gt;=BX$37,BQ26&lt;&gt;"",BS26&gt;=BX$41,BS26&lt;&gt;"",BM26=""),AND(BU26&gt;=BX$37,BU26&lt;&gt;"",BW26&gt;=BX$41,BW26&lt;&gt;"",BM26=""),AND(CO26&gt;=CY$37,CO26&lt;&gt;"",CQ26&gt;=CY$41,CQ26&lt;&gt;"",CN26=""),AND(CR26&gt;=CY$37,CR26&lt;&gt;"",CT26&gt;=CY$41,CT26&lt;&gt;"",CN26=""),AND(CV26&gt;=CY$37,CV26&lt;&gt;"",CX26&gt;=CY$41,CX26&lt;&gt;"",CN26=""),AND(DV26&gt;=EI$37,DV26&lt;&gt;"",DX26&gt;=EI$41,DX26&lt;&gt;""),AND(DY26&gt;=EI$37,DY26&lt;&gt;"",EA26&gt;=EI$41,EA26&lt;&gt;""),AND(EC26&gt;=EI$37,EC26&lt;&gt;"",EE26&gt;=EI$41,EE26&lt;&gt;""),AND(EF26&gt;=EI$37,EF26&lt;&gt;"",EH26&gt;=EI$41,EH26&lt;&gt;""),AND(FD26&gt;=FQ$37,FD26&lt;&gt;"",FF26&gt;=FQ$41,FF26&lt;&gt;""),AND(FG26&gt;=FQ$37,FG26&lt;&gt;"",FI26&gt;=FQ$41,FI26&lt;&gt;""),AND(FK26&gt;=FQ$37,FK26&lt;&gt;"",FM26&gt;=FQ$41,FM26&lt;&gt;""),AND(FN26&gt;=FQ$37,FN26&lt;&gt;"",FP26&gt;=FQ$41,FP26&lt;&gt;""),AND(GL26&gt;=GY$37,GL26&lt;&gt;"",GN26&gt;=GY$41,GN26&lt;&gt;""),AND(GO26&gt;=GY$37,GO26&lt;&gt;"",GQ26&gt;=GY$41,GQ26&lt;&gt;""),AND(GS26&gt;=GY$37,GS26&lt;&gt;"",GU26&gt;=GY$41,GU26&lt;&gt;""),AND(GV26&gt;=GY$37,GV26&lt;&gt;"",GX26&gt;=GY$41,GX26&lt;&gt;""),AND(HT26&gt;=IG$37,HT26&lt;&gt;"",HV26&gt;=IG$41,HV26&lt;&gt;""),AND(HW26&gt;=IG$37,HW26&lt;&gt;"",HY26&gt;=IG$41,HY26&lt;&gt;""),AND(IA26&gt;=IG$37,IA26&lt;&gt;"",IC26&gt;=IG$41,IC26&lt;&gt;""),AND(ID26&gt;=IG$37,ID26&lt;&gt;"",IF26&gt;=IG$41,IF26&lt;&gt;""),AND(JB26&gt;=JO$37,JB26&lt;&gt;"",JD26&gt;=JO$41,JD26&lt;&gt;""),AND(JE26&gt;=JO$37,JE26&lt;&gt;"",JG26&gt;=JO$41,JG26&lt;&gt;""),AND(JI26&gt;=JO$37,JI26&lt;&gt;"",JK26&gt;=JO$41,JK26&lt;&gt;""),AND(JL26&gt;=JO$37,JL26&lt;&gt;"",JN26&gt;=JO$41,JN26&lt;&gt;""),AND(KJ26&gt;=KW$37,KJ26&lt;&gt;"",KL26&gt;=KW$41,KL26&lt;&gt;""),AND(KM26&gt;=KW$37,KM26&lt;&gt;"",KO26&gt;=KW$41,KO26&lt;&gt;""),AND(KQ26&gt;=KW$37,KQ26&lt;&gt;"",KS26&gt;=KW$41,KS26&lt;&gt;""),AND(KT26&gt;=KW$37,KT26&lt;&gt;"",KV26&gt;=KW$41,KV26&lt;&gt;""),AND(LR26&gt;=ME$37,LR26&lt;&gt;"",LT26&gt;=ME$41,LT26&lt;&gt;""),AND(LU26&gt;=ME$37,LU26&lt;&gt;"",LW26&gt;=ME$41,LW26&lt;&gt;""),AND(LY26&gt;=ME$37,LY26&lt;&gt;"",MA26&gt;=ME$41,MA26&lt;&gt;""),AND(MB26&gt;=ME$37,MB26&lt;&gt;"",MD26&gt;=ME$41,MD26&lt;&gt;""),AND(MZ26&gt;=NM$37,MZ26&lt;&gt;"",NB26&gt;=NM$41,NB26&lt;&gt;""),AND(NC26&gt;=NM$37,NC26&lt;&gt;"",NE26&gt;=NM$41,NE26&lt;&gt;""),AND(NG26&gt;=NM$37,NG26&lt;&gt;"",NI26&gt;=NM$41,NI26&lt;&gt;""),AND(NJ26&gt;=NM$37,NJ26&lt;&gt;"",NL26&gt;=NM$41,NL26&lt;&gt;""),AND(OH26&gt;=OU$37,OH26&lt;&gt;"",OJ26&gt;=OU$41,OJ26&lt;&gt;""),AND(OK26&gt;=OU$37,OK26&lt;&gt;"",OM26&gt;=OU$41,OM26&lt;&gt;""),AND(OO26&gt;=OU$37,OO26&lt;&gt;"",OQ26&gt;=OU$41,OQ26&lt;&gt;""),AND(OR26&gt;=OU$37,OR26&lt;&gt;"",OT26&gt;=OU$41,OT26&lt;&gt;""),AND(PP26&gt;=QC$37,PP26&lt;&gt;"",PR26&gt;=QC$41,PR26&lt;&gt;""),AND(PS26&gt;=QC$37,PS26&lt;&gt;"",PU26&gt;=QC$41,PU26&lt;&gt;""),AND(PW26&gt;=QC$37,PW26&lt;&gt;"",PY26&gt;=QC$41,PY26&lt;&gt;""),AND(PZ26&gt;=QC$37,PZ26&lt;&gt;"",QB26&gt;=QC$41,QB26&lt;&gt;""),AND(QX26&gt;=RK$37,QX26&lt;&gt;"",QZ26&gt;=RK$41,QZ26&lt;&gt;""),AND(RA26&gt;=RK$37,RA26&lt;&gt;"",RC26&gt;=RK$41,RC26&lt;&gt;""),AND(RE26&gt;=RK$37,RE26&lt;&gt;"",RG26&gt;=RK$41,RG26&lt;&gt;""),AND(RH26&gt;=RK$37,RH26&lt;&gt;"",RJ26&gt;=RK$41,RJ26&lt;&gt;""),AND(SF26&gt;=SS$37,SF26&lt;&gt;"",SH26&gt;=SS$41,SH26&lt;&gt;""),AND(SI26&gt;=SS$37,SI26&lt;&gt;"",SK26&gt;=SS$41,SK26&lt;&gt;""),AND(SM26&gt;=SS$37,SM26&lt;&gt;"",SO26&gt;=SS$41,SO26&lt;&gt;""),AND(SP26&gt;=SS$37,SP26&lt;&gt;"",SR26&gt;=SS$41,SR26&lt;&gt;"")),"Excellence",IF(I26="P","Worlds Team",IF(F26="P","National Team","")))))</f>
        <v/>
      </c>
      <c r="I26" s="3" t="str">
        <f>IF(OR(AND(AM26&gt;=AW$36,AM26&lt;&gt;"",AO26&gt;=AW$40,AO26&lt;&gt;"",AL26=""),AND(AP26&gt;=AW$36,AP26&lt;&gt;"",AR26&gt;=AW$40,AR26&lt;&gt;"",AL26=""),AND(AT26&gt;=AW$36,AT26&lt;&gt;"",AV26&gt;=AW$40,AV26&lt;&gt;"",AL26=""),AND(BN26&gt;=BX$36,BN26&lt;&gt;"",BP26&gt;=BX$40,BP26&lt;&gt;"",BM26=""),AND(BQ26&gt;=BX$36,BQ26&lt;&gt;"",BS26&gt;=BX$40,BS26&lt;&gt;"",BM26=""),AND(BU26&gt;=BX$36,BU26&lt;&gt;"",BW26&gt;=BX$40,BW26&lt;&gt;"",BM26=""),AND(CO26&gt;=CY$36,CO26&lt;&gt;"",CQ26&gt;=CY$40,CQ26&lt;&gt;"",CN26=""),AND(CR26&gt;=CY$36,CR26&lt;&gt;"",CT26&gt;=CY$40,CT26&lt;&gt;"",CN26=""),AND(CV26&gt;=CY$36,CV26&lt;&gt;"",CX26&gt;=CY$40,CX26&lt;&gt;"",CN26=""),AND(DV26&gt;=EI$36,DV26&lt;&gt;"",DX26&gt;=EI$40,DX26&lt;&gt;""),AND(DY26&gt;=EI$36,DY26&lt;&gt;"",EA26&gt;=EI$40,EA26&lt;&gt;""),AND(EC26&gt;=EI$36,EC26&lt;&gt;"",EE26&gt;=EI$40,EE26&lt;&gt;""),AND(EF26&gt;=EI$36,EF26&lt;&gt;"",EH26&gt;=EI$40,EH26&lt;&gt;""),AND(FD26&gt;=FQ$36,FD26&lt;&gt;"",FF26&gt;=FQ$40,FF26&lt;&gt;""),AND(FG26&gt;=FQ$36,FG26&lt;&gt;"",FI26&gt;=FQ$40,FI26&lt;&gt;""),AND(FK26&gt;=FQ$36,FK26&lt;&gt;"",FM26&gt;=FQ$40,FM26&lt;&gt;""),AND(FN26&gt;=FQ$36,FN26&lt;&gt;"",FP26&gt;=FQ$40,FP26&lt;&gt;""),AND(GL26&gt;=GY$36,GL26&lt;&gt;"",GN26&gt;=GY$40,GN26&lt;&gt;""),AND(GO26&gt;=GY$36,GO26&lt;&gt;"",GQ26&gt;=GY$40,GQ26&lt;&gt;""),AND(GS26&gt;=GY$36,GS26&lt;&gt;"",GU26&gt;=GY$40,GU26&lt;&gt;""),AND(GV26&gt;=GY$36,GV26&lt;&gt;"",GX26&gt;=GY$40,GX26&lt;&gt;""),AND(HT26&gt;=IG$36,HT26&lt;&gt;"",HV26&gt;=IG$40,HV26&lt;&gt;""),AND(HW26&gt;=IG$36,HW26&lt;&gt;"",HY26&gt;=IG$40,HY26&lt;&gt;""),AND(IA26&gt;=IG$36,IA26&lt;&gt;"",IC26&gt;=IG$40,IC26&lt;&gt;""),AND(ID26&gt;=IG$36,ID26&lt;&gt;"",IF26&gt;=IG$40,IF26&lt;&gt;""),AND(JB26&gt;=JO$36,JB26&lt;&gt;"",JD26&gt;=JO$40,JD26&lt;&gt;""),AND(JE26&gt;=JO$36,JE26&lt;&gt;"",JG26&gt;=JO$40,JG26&lt;&gt;""),AND(JI26&gt;=JO$36,JI26&lt;&gt;"",JK26&gt;=JO$40,JK26&lt;&gt;""),AND(JL26&gt;=JO$36,JL26&lt;&gt;"",JN26&gt;=JO$40,JN26&lt;&gt;""),AND(KJ26&gt;=KW$36,KJ26&lt;&gt;"",KL26&gt;=KW$40,KL26&lt;&gt;""),AND(KM26&gt;=KW$36,KM26&lt;&gt;"",KO26&gt;=KW$40,KO26&lt;&gt;""),AND(KQ26&gt;=KW$36,KQ26&lt;&gt;"",KS26&gt;=KW$40,KS26&lt;&gt;""),AND(KT26&gt;=KW$36,KT26&lt;&gt;"",KV26&gt;=KW$40,KV26&lt;&gt;""),AND(LR26&gt;=ME$36,LR26&lt;&gt;"",LT26&gt;=ME$40,LT26&lt;&gt;""),AND(LU26&gt;=ME$36,LU26&lt;&gt;"",LW26&gt;=ME$40,LW26&lt;&gt;""),AND(LY26&gt;=ME$36,LY26&lt;&gt;"",MA26&gt;=ME$40,MA26&lt;&gt;""),AND(MB26&gt;=ME$36,MB26&lt;&gt;"",MD26&gt;=ME$40,MD26&lt;&gt;""),AND(MZ26&gt;=NM$36,MZ26&lt;&gt;"",NB26&gt;=NM$40,NB26&lt;&gt;""),AND(NC26&gt;=NM$36,NC26&lt;&gt;"",NE26&gt;=NM$40,NE26&lt;&gt;""),AND(NG26&gt;=NM$36,NG26&lt;&gt;"",NI26&gt;=NM$40,NI26&lt;&gt;""),AND(NJ26&gt;=NM$36,NJ26&lt;&gt;"",NL26&gt;=NM$40,NL26&lt;&gt;""),AND(OH26&gt;=OU$36,OH26&lt;&gt;"",OJ26&gt;=OU$40,OJ26&lt;&gt;""),AND(OK26&gt;=OU$36,OK26&lt;&gt;"",OM26&gt;=OU$40,OM26&lt;&gt;""),AND(OO26&gt;=OU$36,OO26&lt;&gt;"",OQ26&gt;=OU$40,OQ26&lt;&gt;""),AND(OR26&gt;=OU$36,OR26&lt;&gt;"",OT26&gt;=OU$40,OT26&lt;&gt;""),AND(PP26&gt;=QC$36,PP26&lt;&gt;"",PR26&gt;=QC$40,PR26&lt;&gt;""),AND(PS26&gt;=QC$36,PS26&lt;&gt;"",PU26&gt;=QC$40,PU26&lt;&gt;""),AND(PW26&gt;=QC$36,PW26&lt;&gt;"",PY26&gt;=QC$40,PY26&lt;&gt;""),AND(PZ26&gt;=QC$36,PZ26&lt;&gt;"",QB26&gt;=QC$40,QB26&lt;&gt;""),AND(QX26&gt;=RK$36,QX26&lt;&gt;"",QZ26&gt;=RK$40,QZ26&lt;&gt;""),AND(RA26&gt;=RK$36,RA26&lt;&gt;"",RC26&gt;=RK$40,RC26&lt;&gt;""),AND(RE26&gt;=RK$36,RE26&lt;&gt;"",RG26&gt;=RK$40,RG26&lt;&gt;""),AND(RH26&gt;=RK$36,RH26&lt;&gt;"",RJ26&gt;=RK$40,RJ26&lt;&gt;""),AND(SF26&gt;=SS$36,SF26&lt;&gt;"",SH26&gt;=SS$40,SH26&lt;&gt;""),AND(SI26&gt;=SS$36,SI26&lt;&gt;"",SK26&gt;=SS$40,SK26&lt;&gt;""),AND(SM26&gt;=SS$36,SM26&lt;&gt;"",SO26&gt;=SS$40,SO26&lt;&gt;""),AND(SP26&gt;=SS$36,SP26&lt;&gt;"",SR26&gt;=SS$40,SR26&lt;&gt;"")),"P","")</f>
        <v/>
      </c>
      <c r="J26" s="8">
        <f>IF(COUNT(AO26,AR26,BP26,BS26,CQ26,CT26)&gt;0,LARGE((AO26,AR26,BP26,BS26,CQ26,CT26),1),0)</f>
        <v>49.09</v>
      </c>
      <c r="K26" s="8" t="str">
        <f>IF(J26="","",IF(OR(J26=CQ26,J26=CT26),$BY$1,IF(OR(J26=BP26,J26=BS26),$AX$1,IF(OR(J26=AO26,J26=AR26),$W$1,""))))</f>
        <v>2023 Nationals</v>
      </c>
      <c r="L26" s="8">
        <f>IF(COUNT(AO26,AR26,BP26,BS26,CQ26,CT26)&gt;1,LARGE((AO26,AR26,BP26,BS26,CQ26,CT26),2),0)</f>
        <v>48.370000000000005</v>
      </c>
      <c r="M26" s="8" t="str">
        <f>IF(L26="","",IF(OR(L26=CQ26,L26=CT26),$BY$1,IF(OR(L26=BP26,L26=BS26),$AX$1,IF(OR(L26=AO26,L26=AR26),$W$1,""))))</f>
        <v>2023 Nationals</v>
      </c>
      <c r="N26" s="8">
        <f>IF(COUNT(AO26,AR26,BP26,BS26,CQ26,CT26)&gt;2,MAX(AV26,BW26,CX26,LARGE((AO26,AR26,BP26,BS26,CQ26,CT26),3)),IF(MAX(AV26,BW26,CX26)&gt;0,MAX(AV26,BW26,CX26),0))</f>
        <v>15.64</v>
      </c>
      <c r="O26" s="8" t="str">
        <f>IF(N26="","",IF(OR(N26=CQ26,N26=CT26,N26=CX26),$BY$1,IF(OR(N26=BP26,N26=BS26,N26=BW26),$AX$1,IF(OR(N26=AO26,N26=AR26,N26=AV26),$W$1,""))))</f>
        <v>2023 Nationals</v>
      </c>
      <c r="P26" s="8">
        <f>IF(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&gt;0,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,0)</f>
        <v>9.8000000000000007</v>
      </c>
      <c r="Q26" s="8" t="str">
        <f>IF(P26=0,"",IF(OR(P26=CO26,P26=CR26,P26=CV26),$BY$1,IF(OR(P26=BN26,P26=BQ26,P26=BU26),$AX$1,IF(OR(P26=AM26,P26=AP26,P26=AT26),$W$1,IF(OR(P26=SF26,P26=SI26,P26=SM26,P26=SP26),$RL$1,IF(OR(P26=QX26,P26=RA26,P26=RE26,P26=RH26),$QD$1,IF(OR(P26=PP26,P26=PS26,P26=PW26,P26=PZ26),$OV$1,IF(OR(P26=OH26,P26=OK26,P26=OO26,P26=OR26),$NN$1,IF(OR(P26=MZ26,P26=NC26,P26=NG26,P26=NJ26),$MF$1,IF(OR(P26=LR26,P26=LU26,P26=LY26,P26=MB26),$KX$1,IF(OR(P26=KJ26,P26=KM26,P26=KQ26,P26=KT26),$JP$1,IF(OR(P26=JB26,P26=JE26,P26=JI26,P26=JL26),$IH$1,IF(OR(P26=HT26,P26=HW26,P26=IA26,P26=ID26),$GZ$1,IF(OR(P26=GL26,P26=GO26,P26=GS26,P26=GV26),$FR$1,IF(OR(P26=FD26,P26=FG26,P26=FK26,P26=FN26),$EJ$1,IF(OR(P26=DV26,P26=DY26,P26=EC26,P26=EF26),$DB$1,""))))))))))))))))</f>
        <v>2023 Nationals</v>
      </c>
      <c r="R26" s="8">
        <f>IF(MAX(IF(AM26&gt;=$AW$35,AN26,0),IF(AP26&gt;=$AW$35,AQ26,0),IF(AT26&gt;=$AW$35,AU26,0),IF(BN26&gt;=$BX$35,BO26,0),IF(BQ26&gt;=$BX$35,BR26,0),IF(BU26&gt;=$BX$35,BV26,0),IF(CO26&gt;=$CY$35,CP26,0),IF(CR26&gt;=$CY$35,CS26,0),IF(CV26&gt;=$CY$35,CW26,0),IF(DV26&gt;=$EI$35,DW26,0),IF(DY26&gt;=$EI$35,DZ26,0),IF(EC26&gt;=$EI$35,ED26,0),IF(EF26&gt;=$EI$35,EG26,0),IF(FD26&gt;=$FQ$35,FE26,0),IF(FG26&gt;=$FQ$35,FH26,0),IF(FK26&gt;=$FQ$35,FL26,0),IF(FN26&gt;=$FQ$35,FO26,0),IF(GL26&gt;=$GY$35,GM26,0),IF(GO26&gt;=$GY$35,GP26,0),IF(GS26&gt;=$GY$35,GT26,0),IF(GV26&gt;=$GY$35,GW26,0),IF(HT26&gt;=$IG$35,HU26,0),IF(HW26&gt;=$IG$35,HX26,0),IF(IA26&gt;=$IG$35,IB26,0),IF(ID26&gt;=$IG$35,IE26,0),IF(JB26&gt;=$JO$35,JC26,0),IF(JE26&gt;=$JO$35,JF26,0),IF(JI26&gt;=$JO$35,JJ26,0),IF(JL26&gt;=$JO$35,JM26,0),IF(KJ26&gt;=$KW$35,KK26,0),IF(KM26&gt;=$KW$35,KN26,0),IF(KQ26&gt;=$KW$35,KR26,0),IF(KT26&gt;=$KW$35,KU26,0),IF(LR26&gt;=$ME$35,LS26,0),IF(LU26&gt;=$ME$35,LV26,0),IF(LY26&gt;=$ME$35,LZ26,0),IF(MB26&gt;=$ME$35,MC26,0),IF(MZ26&gt;=$NM$35,NA26,0),IF(NC26&gt;=$NM$35,ND26,0),IF(NG26&gt;=$NM$35,NH26,0),IF(NJ26&gt;=$NM$35,NK26,0),IF(OH26&gt;=$OU$35,OI26,0),IF(OK26&gt;=$OU$35,OL26,0),IF(OO26&gt;=$OU$35,OP26,0),IF(OR26&gt;=$OU$35,OS26,0),IF(PP26&gt;=$QC$35,PQ26,0),IF(PS26&gt;=$QC$35,PT26,0),IF(PW26&gt;=$QC$35,PX26,0),IF(PZ26&gt;=$QC$35,QA26,0),IF(QX26&gt;=$RK$35,QY26,0),IF(RA26&gt;=$RK$35,RB26,0),IF(RE26&gt;=$RK$35,RF26,0),IF(RH26&gt;=$RK$35,RI26,0),IF(SF26&gt;=$SS$35,SG26,0),IF(SI26&gt;=$SS$35,SJ26,0),IF(SM26&gt;=$SS$35,SN26,0),IF(SP26&gt;=$SS$35,SQ26,0))&gt;0,MAX(IF(AM26&gt;=$AW$35,AN26,0),IF(AP26&gt;=$AW$35,AQ26,0),IF(AT26&gt;=$AW$35,AU26,0),IF(BN26&gt;=$BX$35,BO26,0),IF(BQ26&gt;=$BX$35,BR26,0),IF(BU26&gt;=$BX$35,BV26,0),IF(CO26&gt;=$CY$35,CP26,0),IF(CR26&gt;=$CY$35,CS26,0),IF(CV26&gt;=$CY$35,CW26,0),IF(DV26&gt;=$EI$35,DW26,0),IF(DY26&gt;=$EI$35,DZ26,0),IF(EC26&gt;=$EI$35,ED26,0),IF(EF26&gt;=$EI$35,EG26,0),IF(FD26&gt;=$FQ$35,FE26,0),IF(FG26&gt;=$FQ$35,FH26,0),IF(FK26&gt;=$FQ$35,FL26,0),IF(FN26&gt;=$FQ$35,FO26,0),IF(GL26&gt;=$GY$35,GM26,0),IF(GO26&gt;=$GY$35,GP26,0),IF(GS26&gt;=$GY$35,GT26,0),IF(GV26&gt;=$GY$35,GW26,0),IF(HT26&gt;=$IG$35,HU26,0),IF(HW26&gt;=$IG$35,HX26,0),IF(IA26&gt;=$IG$35,IB26,0),IF(ID26&gt;=$IG$35,IE26,0),IF(JB26&gt;=$JO$35,JC26,0),IF(JE26&gt;=$JO$35,JF26,0),IF(JI26&gt;=$JO$35,JJ26,0),IF(JL26&gt;=$JO$35,JM26,0),IF(KJ26&gt;=$KW$35,KK26,0),IF(KM26&gt;=$KW$35,KN26,0),IF(KQ26&gt;=$KW$35,KR26,0),IF(KT26&gt;=$KW$35,KU26,0),IF(LR26&gt;=$ME$35,LS26,0),IF(LU26&gt;=$ME$35,LV26,0),IF(LY26&gt;=$ME$35,LZ26,0),IF(MB26&gt;=$ME$35,MC26,0),IF(MZ26&gt;=$NM$35,NA26,0),IF(NC26&gt;=$NM$35,ND26,0),IF(NG26&gt;=$NM$35,NH26,0),IF(NJ26&gt;=$NM$35,NK26,0),IF(OH26&gt;=$OU$35,OI26,0),IF(OK26&gt;=$OU$35,OL26,0),IF(OO26&gt;=$OU$35,OP26,0),IF(OR26&gt;=$OU$35,OS26,0),IF(PP26&gt;=$QC$35,PQ26,0),IF(PS26&gt;=$QC$35,PT26,0),IF(PW26&gt;=$QC$35,PX26,0),IF(PZ26&gt;=$QC$35,QA26,0),IF(QX26&gt;=$RK$35,QY26,0),IF(RA26&gt;=$RK$35,RB26,0),IF(RE26&gt;=$RK$35,RF26,0),IF(RH26&gt;=$RK$35,RI26,0),IF(SF26&gt;=$SS$35,SG26,0),IF(SI26&gt;=$SS$35,SJ26,0),IF(SM26&gt;=$SS$35,SN26,0),IF(SP26&gt;=$SS$35,SQ26,0)),0)</f>
        <v>0</v>
      </c>
      <c r="S26" s="8" t="str">
        <f>IF(R26=0,"",IF(OR(R26=CP26,R26=CS26,R26=CW26),$BY$1,IF(OR(R26=BO26,R26=BR26,R26=BV26),$AX$1,IF(OR(R26=AN26,R26=AQ26,R26=AU26),$W$1,IF(OR(R26=SG26,R26=SJ26,R26=SN26,R26=SQ26),$RL$1,IF(OR(R26=QY26,R26=RB26,R26=RF26,R26=RI26),$QD$1,IF(OR(R26=PQ26,R26=PT26,R26=PX26,R26=QA26),$OV$1,IF(OR(R26=OI26,R26=OL26,R26=OP26,R26=OS26),$NN$1,IF(OR(R26=NA26,R26=ND26,R26=NH26,R26=NK26),$MF$1,IF(OR(R26=LS26,R26=LV26,R26=LZ26,R26=MC26),$KX$1,IF(OR(R26=KK26,R26=KN26,R26=KR26,R26=KU26),$JP$1,IF(OR(R26=JC26,R26=JF26,R26=JJ26,R26=JM26),$IH$1,IF(OR(R26=HU26,R26=HX26,R26=IB26,R26=IE26),$GZ$1,IF(OR(R26=GM26,R26=GP26,R26=GT26,R26=GW26),$FR$1,IF(OR(R26=FE26,R26=FH26,R26=FL26,R26=FO26),$EJ$1,IF(OR(R26=DW26,R26=DZ26,R26=ED26,R26=EG26),$DB$1,""))))))))))))))))</f>
        <v/>
      </c>
      <c r="T26" s="8" t="str">
        <f>IF(MAX(CZ26,DA26)&gt;0,MAX(CZ26,DA26),"")</f>
        <v/>
      </c>
      <c r="U26" s="11" t="str">
        <f>IF(T26="","",IF(T26=CZ26,"("&amp;CZ$2&amp;")",IF(T26=DA26,"("&amp;DA$2&amp;")")))</f>
        <v/>
      </c>
      <c r="V26" s="8" t="str">
        <f>IF(T26="","",IF(T26=CZ26,IF(T26+IF(N26="",0,N26)=SK26,$RL$1,IF(T26+IF(N26="",0,N26)=RC26,$QD$1,IF(T26+IF(N26="",0,N26)=PU26,$OV$1,IF(T26+IF(N26="",0,N26)=OM26,$NN$1,IF(T26+IF(N26="",0,N26)=NE26,$MF$1,IF(T26+IF(N26="",0,N26)=LW26,$KX$1,IF(T26+IF(N26="",0,N26)=KO26,$JP$1,IF(T26+IF(N26="",0,N26)=JG26,$IH$1,IF(T26+IF(N26="",0,N26)=HY26,$GZ$1,IF(T26+IF(N26="",0,N26)=GQ26,$FR$1,IF(T26+IF(N26="",0,N26)=FI26,$EJ$1,IF(T26+IF(N26="",0,N26)=EA26,$DB$1,IF(T26+IF(N26="",0,N26)=SH26,$RL$1,IF(T26+IF(N26="",0,N26)=QZ26,$QD$1,IF(T26+IF(N26="",0,N26)=PR26,$OV$1,IF(T26+IF(N26="",0,N26)=OJ26,$NN$1,IF(T26+IF(N26="",0,N26)=NB26,$MF$1,IF(T26+IF(N26="",0,N26)=LT26,$KX$1,IF(T26+IF(N26="",0,N26)=KL26,$JP$1,IF(T26+IF(N26="",0,N26)=JD26,$IH$1,IF(T26+IF(N26="",0,N26)=HV26,$GZ$1,IF(T26+IF(N26="",0,N26)=GN26,$FR$1,IF(T26+IF(N26="",0,N26)=FF26,$EJ$1,IF(T26+IF(N26="",0,N26)=DX26,$DB$1,IF(T26+IF(L26="",0,L26)=SK26,$RL$1,IF(T26+IF(L26="",0,L26)=RC26,$QD$1,IF(T26+IF(L26="",0,L26)=PU26,$OV$1,IF(T26+IF(L26="",0,L26)=OM26,$NN$1,IF(T26+IF(L26="",0,L26)=NE26,$MF$1,IF(T26+IF(L26="",0,L26)=LW26,$KX$1,IF(T26+IF(L26="",0,L26)=KO26,$JP$1,IF(T26+IF(L26="",0,L26)=JG26,$IH$1,IF(T26+IF(L26="",0,L26)=HY26,$GZ$1,IF(T26+IF(L26="",0,L26)=GQ26,$FR$1,IF(T26+IF(L26="",0,L26)=FI26,$EJ$1,IF(T26+IF(L26="",0,L26)=EA26,$DB$1,IF(T26+IF(L26="",0,L26)=SH26,$RL$1,IF(T26+IF(L26="",0,L26)=QZ26,$QD$1,IF(T26+IF(L26="",0,L26)=PR26,$OV$1,IF(T26+IF(L26="",0,L26)=OJ26,$NN$1,IF(T26+IF(L26="",0,L26)=NB26,$MF$1,IF(T26+IF(L26="",0,L26)=LT26,$KX$1,IF(T26+IF(L26="",0,L26)=KL26,$JP$1,IF(T26+IF(L26="",0,L26)=JD26,$IH$1,IF(T26+IF(L26="",0,L26)=HV26,$GZ$1,IF(T26+IF(L26="",0,L26)=GN26,$FR$1,IF(T26+IF(L26="",0,L26)=FF26,$EJ$1,IF(T26+IF(L26="",0,L26)=DX26,$DB$1)))))))))))))))))))))))))))))))))))))))))))))))),IF(T26=DA26,IF(T26+IF(N26="",0,N26)=SR26,$RL$1,IF(T26+IF(N26="",0,N26)=RJ26,$QD$1,IF(T26+IF(N26="",0,N26)=QB26,$OV$1,IF(T26+IF(N26="",0,N26)=OT26,$NN$1,IF(T26+IF(N26="",0,N26)=NL26,$MF$1,IF(T26+IF(N26="",0,N26)=MD26,$KX$1,IF(T26+IF(N26="",0,N26)=KV26,$JP$1,IF(T26+IF(N26="",0,N26)=JN26,$IH$1,IF(T26+IF(N26="",0,N26)=IF26,$GZ$1,IF(T26+IF(N26="",0,N26)=GX26,$FR$1,IF(T26+IF(N26="",0,N26)=FP26,$EJ$1,IF(T26+IF(N26="",0,N26)=EH26,$DB$1,IF(T26+IF(N26="",0,N26)=SO26,$RL$1,IF(T26+IF(N26="",0,N26)=RG26,$QD$1,IF(T26+IF(N26="",0,N26)=PY26,$OV$1,IF(T26+IF(N26="",0,N26)=OQ26,$NN$1,IF(T26+IF(N26="",0,N26)=NI26,$MF$1,IF(T26+IF(N26="",0,N26)=MA26,$KX$1,IF(T26+IF(N26="",0,N26)=KS26,$JP$1,IF(T26+IF(N26="",0,N26)=JK26,$IH$1,IF(T26+IF(N26="",0,N26)=IC26,$GZ$1,IF(T26+IF(N26="",0,N26)=GU26,$FR$1,IF(T26+IF(N26="",0,N26)=FM26,$EJ$1,IF(T26+IF(N26="",0,N26)=EE26,$DB$1)))))))))))))))))))))))))))</f>
        <v/>
      </c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7"/>
      <c r="AM26" s="38" t="str">
        <f>IF(Y26&gt;0,Y26,"")</f>
        <v/>
      </c>
      <c r="AN26" s="38" t="str">
        <f>IF(Z26&gt;0,Z26,"")</f>
        <v/>
      </c>
      <c r="AO26" s="40" t="str">
        <f>IF(SUM(W26:Z26)-AA26&gt;0,SUM(W26:Z26)-AA26,"")</f>
        <v/>
      </c>
      <c r="AP26" s="40" t="str">
        <f>IF(AD26&gt;0,AD26,"")</f>
        <v/>
      </c>
      <c r="AQ26" s="40" t="str">
        <f>IF(AE26&gt;0,AE26,"")</f>
        <v/>
      </c>
      <c r="AR26" s="40" t="str">
        <f>IF(SUM(AB26:AE26)-AF26&gt;0,SUM(AB26:AE26)-AF26,"")</f>
        <v/>
      </c>
      <c r="AS26" s="40" t="str">
        <f>IF(AO26="","",MAX(AO26,AR26))</f>
        <v/>
      </c>
      <c r="AT26" s="40" t="str">
        <f>IF(AI26&gt;0,AI26,"")</f>
        <v/>
      </c>
      <c r="AU26" s="40" t="str">
        <f>IF(AJ26&gt;0,AJ26,"")</f>
        <v/>
      </c>
      <c r="AV26" s="40" t="str">
        <f>IF(SUM(AG26:AJ26)-AK26&gt;0,SUM(AG26:AJ26)-AK26,"")</f>
        <v/>
      </c>
      <c r="AW26" s="40" t="str">
        <f>IF(SUM(AS26,AV26)&gt;0,SUM(AS26,AV26),"")</f>
        <v/>
      </c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8"/>
      <c r="BN26" s="39" t="str">
        <f>IF(AZ26&gt;0,AZ26,"")</f>
        <v/>
      </c>
      <c r="BO26" s="39" t="str">
        <f>IF(BA26&gt;0,BA26,"")</f>
        <v/>
      </c>
      <c r="BP26" s="11" t="str">
        <f>IF(SUM(AX26:BA26)-BB26&gt;0,SUM(AX26:BA26)-BB26,"")</f>
        <v/>
      </c>
      <c r="BQ26" s="11" t="str">
        <f>IF(BE26&gt;0,BE26,"")</f>
        <v/>
      </c>
      <c r="BR26" s="11" t="str">
        <f>IF(BF26&gt;0,BF26,"")</f>
        <v/>
      </c>
      <c r="BS26" s="11" t="str">
        <f>IF(SUM(BC26:BF26)-BG26&gt;0,SUM(BC26:BF26)-BG26,"")</f>
        <v/>
      </c>
      <c r="BT26" s="11" t="str">
        <f>IF(BP26="","",MAX(BP26,BS26))</f>
        <v/>
      </c>
      <c r="BU26" s="11" t="str">
        <f>IF(BJ26&gt;0,BJ26,"")</f>
        <v/>
      </c>
      <c r="BV26" s="11" t="str">
        <f>IF(BK26&gt;0,BK26,"")</f>
        <v/>
      </c>
      <c r="BW26" s="11" t="str">
        <f>IF(SUM(BH26:BK26)-BL26&gt;0,SUM(BH26:BK26)-BL26,"")</f>
        <v/>
      </c>
      <c r="BX26" s="11" t="str">
        <f>IF(SUM(BT26,BW26)&gt;0,SUM(BT26,BW26),"")</f>
        <v/>
      </c>
      <c r="BY26" s="22">
        <v>15.5</v>
      </c>
      <c r="BZ26" s="22">
        <v>9.5</v>
      </c>
      <c r="CA26" s="22">
        <v>9.1999999999999993</v>
      </c>
      <c r="CB26" s="22">
        <v>14.17</v>
      </c>
      <c r="CC26" s="22">
        <v>0</v>
      </c>
      <c r="CD26" s="22">
        <v>15.3</v>
      </c>
      <c r="CE26" s="22">
        <v>9.5</v>
      </c>
      <c r="CF26" s="22">
        <v>9.8000000000000007</v>
      </c>
      <c r="CG26" s="22">
        <v>14.49</v>
      </c>
      <c r="CH26" s="22">
        <v>0</v>
      </c>
      <c r="CI26" s="22">
        <v>4.2</v>
      </c>
      <c r="CJ26" s="22">
        <v>2.4</v>
      </c>
      <c r="CK26" s="22">
        <v>4.4000000000000004</v>
      </c>
      <c r="CL26" s="22">
        <v>4.6399999999999997</v>
      </c>
      <c r="CM26" s="22">
        <v>0</v>
      </c>
      <c r="CN26" s="27"/>
      <c r="CO26" s="38">
        <f>IF(CA26&gt;0,CA26,"")</f>
        <v>9.1999999999999993</v>
      </c>
      <c r="CP26" s="38">
        <f>IF(CB26&gt;0,CB26,"")</f>
        <v>14.17</v>
      </c>
      <c r="CQ26" s="40">
        <f>IF(SUM(BY26:CB26)-CC26&gt;0,SUM(BY26:CB26)-CC26,"")</f>
        <v>48.370000000000005</v>
      </c>
      <c r="CR26" s="40">
        <f>IF(CF26&gt;0,CF26,"")</f>
        <v>9.8000000000000007</v>
      </c>
      <c r="CS26" s="40">
        <f>IF(CG26&gt;0,CG26,"")</f>
        <v>14.49</v>
      </c>
      <c r="CT26" s="40">
        <f>IF(SUM(CD26:CG26)-CH26&gt;0,SUM(CD26:CG26)-CH26,"")</f>
        <v>49.09</v>
      </c>
      <c r="CU26" s="40">
        <f>IF(CQ26="","",MAX(CQ26,CT26))</f>
        <v>49.09</v>
      </c>
      <c r="CV26" s="40">
        <f>IF(CK26&gt;0,CK26,"")</f>
        <v>4.4000000000000004</v>
      </c>
      <c r="CW26" s="40">
        <f>IF(CL26&gt;0,CL26,"")</f>
        <v>4.6399999999999997</v>
      </c>
      <c r="CX26" s="40">
        <f>IF(SUM(CI26:CL26)-CM26&gt;0,SUM(CI26:CL26)-CM26,"")</f>
        <v>15.64</v>
      </c>
      <c r="CY26" s="40">
        <f>IF(SUM(CU26,CX26)&gt;0,SUM(CU26,CX26),"")</f>
        <v>64.73</v>
      </c>
      <c r="CZ26" s="50" t="str">
        <f>IF(MAX(DX26,EA26,FF26,FI26,GN26,GQ26,HV26,HY26,JD26,JG26,KL26,KO26,LT26,LW26,NB26,NE26,OJ26,OM26,PR26,PU26,QZ26,RC26,SH26,SK26)-MIN(IF(L26="",0,L26),IF(N26="",0,N26))&gt;0.001,MAX(DX26,EA26,FF26,FI26,GN26,GQ26,HV26,HY26,JD26,JG26,KL26,KO26,LT26,LW26,NB26,NE26,OJ26,OM26,PR26,PU26,QZ26,RC26,SH26,SK26)-MIN(IF(L26="",0,L26),IF(N26="",0,N26)),"")</f>
        <v/>
      </c>
      <c r="DA26" s="50" t="str">
        <f>IF(MAX(EE26,EH26,FM26,FP26,GU26,GX26,IC26,IF26,JK26,JN26,KS26,KV26,MA26,MD26,NI26,NL26,OQ26,OT26,PY26,QB26,RG26,RJ26,SO26,SR26)-IF(N26="",0,N26)&gt;0.001,MAX(EE26,EH26,FM26,FP26,GU26,GX26,IC26,IF26,JK26,JN26,KS26,KV26,MA26,MD26,NI26,NL26,OQ26,OT26,PY26,QB26,RG26,RJ26,SO26,SR26)-IF(N26="",0,N26),"")</f>
        <v/>
      </c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40" t="str">
        <f>IF(DD26&gt;0,DD26,"")</f>
        <v/>
      </c>
      <c r="DW26" s="40" t="str">
        <f>IF(DE26&gt;0,DE26,"")</f>
        <v/>
      </c>
      <c r="DX26" s="40" t="str">
        <f>IF(SUM(DB26:DE26)-DF26&gt;0,SUM(DB26:DE26)-DF26,"")</f>
        <v/>
      </c>
      <c r="DY26" s="40" t="str">
        <f>IF(DI26&gt;0,DI26,"")</f>
        <v/>
      </c>
      <c r="DZ26" s="40" t="str">
        <f>IF(DJ26&gt;0,DJ26,"")</f>
        <v/>
      </c>
      <c r="EA26" s="40" t="str">
        <f>IF(SUM(DG26:DJ26)-DK26&gt;0,SUM(DG26:DJ26)-DK26,"")</f>
        <v/>
      </c>
      <c r="EB26" s="40" t="str">
        <f>IF(MAX(DX26,EA26)&gt;0,MAX(DX26,EA26),"")</f>
        <v/>
      </c>
      <c r="EC26" s="40" t="str">
        <f>IF(DN26&gt;0,DN26,"")</f>
        <v/>
      </c>
      <c r="ED26" s="40" t="str">
        <f>IF(DO26&gt;0,DO26,"")</f>
        <v/>
      </c>
      <c r="EE26" s="40" t="str">
        <f>IF(SUM(DL26:DO26)-DP26&gt;0,SUM(DL26:DO26)-DP26,"")</f>
        <v/>
      </c>
      <c r="EF26" s="40" t="str">
        <f>IF(DS26&gt;0,DS26,"")</f>
        <v/>
      </c>
      <c r="EG26" s="40" t="str">
        <f>IF(DT26&gt;0,DT26,"")</f>
        <v/>
      </c>
      <c r="EH26" s="40" t="str">
        <f>IF(SUM(DQ26:DT26)-DU26&gt;0,SUM(DQ26:DT26)-DU26,"")</f>
        <v/>
      </c>
      <c r="EI26" s="40" t="str">
        <f>IF(SUM(EB26,EH26)&gt;0,SUM(EB26,EH26),"")</f>
        <v/>
      </c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1" t="str">
        <f>IF(EL26&gt;0,EL26,"")</f>
        <v/>
      </c>
      <c r="FE26" s="11" t="str">
        <f>IF(EM26&gt;0,EM26,"")</f>
        <v/>
      </c>
      <c r="FF26" s="11" t="str">
        <f>IF(SUM(EJ26:EM26)-EN26&gt;0,SUM(EJ26:EM26)-EN26,"")</f>
        <v/>
      </c>
      <c r="FG26" s="11" t="str">
        <f>IF(EQ26&gt;0,EQ26,"")</f>
        <v/>
      </c>
      <c r="FH26" s="11" t="str">
        <f>IF(ER26&gt;0,ER26,"")</f>
        <v/>
      </c>
      <c r="FI26" s="11" t="str">
        <f>IF(SUM(EO26:ER26)-ES26&gt;0,SUM(EO26:ER26)-ES26,"")</f>
        <v/>
      </c>
      <c r="FJ26" s="11" t="str">
        <f>IF(MAX(FF26,FI26)&gt;0,MAX(FF26,FI26),"")</f>
        <v/>
      </c>
      <c r="FK26" s="11" t="str">
        <f>IF(EV26&gt;0,EV26,"")</f>
        <v/>
      </c>
      <c r="FL26" s="11" t="str">
        <f>IF(EW26&gt;0,EW26,"")</f>
        <v/>
      </c>
      <c r="FM26" s="11" t="str">
        <f>IF(SUM(ET26:EW26)-EX26&gt;0,SUM(ET26:EW26)-EX26,"")</f>
        <v/>
      </c>
      <c r="FN26" s="11" t="str">
        <f>IF(FA26&gt;0,FA26,"")</f>
        <v/>
      </c>
      <c r="FO26" s="11" t="str">
        <f>IF(FB26&gt;0,FB26,"")</f>
        <v/>
      </c>
      <c r="FP26" s="11" t="str">
        <f>IF(SUM(EY26:FB26)-FC26&gt;0,SUM(EY26:FB26)-FC26,"")</f>
        <v/>
      </c>
      <c r="FQ26" s="11" t="str">
        <f>IF(SUM(FJ26,FP26)&gt;0,SUM(FJ26,FP26),"")</f>
        <v/>
      </c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40" t="str">
        <f>IF(FT26&gt;0,FT26,"")</f>
        <v/>
      </c>
      <c r="GM26" s="40" t="str">
        <f>IF(FU26&gt;0,FU26,"")</f>
        <v/>
      </c>
      <c r="GN26" s="40" t="str">
        <f>IF(SUM(FR26:FU26)-FV26&gt;0,SUM(FR26:FU26)-FV26,"")</f>
        <v/>
      </c>
      <c r="GO26" s="40" t="str">
        <f>IF(FY26&gt;0,FY26,"")</f>
        <v/>
      </c>
      <c r="GP26" s="40" t="str">
        <f>IF(FZ26&gt;0,FZ26,"")</f>
        <v/>
      </c>
      <c r="GQ26" s="40" t="str">
        <f>IF(SUM(FW26:FZ26)-GA26&gt;0,SUM(FW26:FZ26)-GA26,"")</f>
        <v/>
      </c>
      <c r="GR26" s="40" t="str">
        <f>IF(MAX(GN26,GQ26)&gt;0,MAX(GN26,GQ26),"")</f>
        <v/>
      </c>
      <c r="GS26" s="40" t="str">
        <f>IF(GD26&gt;0,GD26,"")</f>
        <v/>
      </c>
      <c r="GT26" s="40" t="str">
        <f>IF(GE26&gt;0,GE26,"")</f>
        <v/>
      </c>
      <c r="GU26" s="40" t="str">
        <f>IF(SUM(GB26:GE26)-GF26&gt;0,SUM(GB26:GE26)-GF26,"")</f>
        <v/>
      </c>
      <c r="GV26" s="40" t="str">
        <f>IF(GI26&gt;0,GI26,"")</f>
        <v/>
      </c>
      <c r="GW26" s="40" t="str">
        <f>IF(GJ26&gt;0,GJ26,"")</f>
        <v/>
      </c>
      <c r="GX26" s="40" t="str">
        <f>IF(SUM(GG26:GJ26)-GK26&gt;0,SUM(GG26:GJ26)-GK26,"")</f>
        <v/>
      </c>
      <c r="GY26" s="40" t="str">
        <f>IF(SUM(GR26,GX26)&gt;0,SUM(GR26,GX26),"")</f>
        <v/>
      </c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1" t="str">
        <f>IF(HB26&gt;0,HB26,"")</f>
        <v/>
      </c>
      <c r="HU26" s="11" t="str">
        <f>IF(HC26&gt;0,HC26,"")</f>
        <v/>
      </c>
      <c r="HV26" s="11" t="str">
        <f>IF(SUM(GZ26:HC26)-HD26&gt;0,SUM(GZ26:HC26)-HD26,"")</f>
        <v/>
      </c>
      <c r="HW26" s="11" t="str">
        <f>IF(HG26&gt;0,HG26,"")</f>
        <v/>
      </c>
      <c r="HX26" s="11" t="str">
        <f>IF(HH26&gt;0,HH26,"")</f>
        <v/>
      </c>
      <c r="HY26" s="11" t="str">
        <f>IF(SUM(HE26:HH26)-HI26&gt;0,SUM(HE26:HH26)-HI26,"")</f>
        <v/>
      </c>
      <c r="HZ26" s="11" t="str">
        <f>IF(MAX(HV26,HY26)&gt;0,MAX(HV26,HY26),"")</f>
        <v/>
      </c>
      <c r="IA26" s="11" t="str">
        <f>IF(HL26&gt;0,HL26,"")</f>
        <v/>
      </c>
      <c r="IB26" s="11" t="str">
        <f>IF(HM26&gt;0,HM26,"")</f>
        <v/>
      </c>
      <c r="IC26" s="11" t="str">
        <f>IF(SUM(HJ26:HM26)-HN26&gt;0,SUM(HJ26:HM26)-HN26,"")</f>
        <v/>
      </c>
      <c r="ID26" s="11" t="str">
        <f>IF(HQ26&gt;0,HQ26,"")</f>
        <v/>
      </c>
      <c r="IE26" s="11" t="str">
        <f>IF(HR26&gt;0,HR26,"")</f>
        <v/>
      </c>
      <c r="IF26" s="11" t="str">
        <f>IF(SUM(HO26:HR26)-HS26&gt;0,SUM(HO26:HR26)-HS26,"")</f>
        <v/>
      </c>
      <c r="IG26" s="11" t="str">
        <f>IF(SUM(HZ26,IF26)&gt;0,SUM(HZ26,IF26),"")</f>
        <v/>
      </c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40" t="str">
        <f>IF(IJ26&gt;0,IJ26,"")</f>
        <v/>
      </c>
      <c r="JC26" s="40" t="str">
        <f>IF(IK26&gt;0,IK26,"")</f>
        <v/>
      </c>
      <c r="JD26" s="40" t="str">
        <f>IF(SUM(IH26:IK26)-IL26&gt;0,SUM(IH26:IK26)-IL26,"")</f>
        <v/>
      </c>
      <c r="JE26" s="40" t="str">
        <f>IF(IO26&gt;0,IO26,"")</f>
        <v/>
      </c>
      <c r="JF26" s="40" t="str">
        <f>IF(IP26&gt;0,IP26,"")</f>
        <v/>
      </c>
      <c r="JG26" s="40" t="str">
        <f>IF(SUM(IM26:IP26)-IQ26&gt;0,SUM(IM26:IP26)-IQ26,"")</f>
        <v/>
      </c>
      <c r="JH26" s="40" t="str">
        <f>IF(MAX(JD26,JG26)&gt;0,MAX(JD26,JG26),"")</f>
        <v/>
      </c>
      <c r="JI26" s="40" t="str">
        <f>IF(IT26&gt;0,IT26,"")</f>
        <v/>
      </c>
      <c r="JJ26" s="40" t="str">
        <f>IF(IU26&gt;0,IU26,"")</f>
        <v/>
      </c>
      <c r="JK26" s="40" t="str">
        <f>IF(SUM(IR26:IU26)-IV26&gt;0,SUM(IR26:IU26)-IV26,"")</f>
        <v/>
      </c>
      <c r="JL26" s="40" t="str">
        <f>IF(IY26&gt;0,IY26,"")</f>
        <v/>
      </c>
      <c r="JM26" s="40" t="str">
        <f>IF(IZ26&gt;0,IZ26,"")</f>
        <v/>
      </c>
      <c r="JN26" s="40" t="str">
        <f>IF(SUM(IW26:IZ26)-JA26&gt;0,SUM(IW26:IZ26)-JA26,"")</f>
        <v/>
      </c>
      <c r="JO26" s="40" t="str">
        <f>IF(SUM(JH26,JN26)&gt;0,SUM(JH26,JN26),"")</f>
        <v/>
      </c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1" t="str">
        <f>IF(JR26&gt;0,JR26,"")</f>
        <v/>
      </c>
      <c r="KK26" s="11" t="str">
        <f>IF(JS26&gt;0,JS26,"")</f>
        <v/>
      </c>
      <c r="KL26" s="11" t="str">
        <f>IF(SUM(JP26:JS26)-JT26&gt;0,SUM(JP26:JS26)-JT26,"")</f>
        <v/>
      </c>
      <c r="KM26" s="11" t="str">
        <f>IF(JW26&gt;0,JW26,"")</f>
        <v/>
      </c>
      <c r="KN26" s="11" t="str">
        <f>IF(JX26&gt;0,JX26,"")</f>
        <v/>
      </c>
      <c r="KO26" s="11" t="str">
        <f>IF(SUM(JU26:JX26)-JY26&gt;0,SUM(JU26:JX26)-JY26,"")</f>
        <v/>
      </c>
      <c r="KP26" s="11" t="str">
        <f>IF(MAX(KL26,KO26)&gt;0,MAX(KL26,KO26),"")</f>
        <v/>
      </c>
      <c r="KQ26" s="11" t="str">
        <f>IF(KB26&gt;0,KB26,"")</f>
        <v/>
      </c>
      <c r="KR26" s="11" t="str">
        <f>IF(KC26&gt;0,KC26,"")</f>
        <v/>
      </c>
      <c r="KS26" s="11" t="str">
        <f>IF(SUM(JZ26:KC26)-KD26&gt;0,SUM(JZ26:KC26)-KD26,"")</f>
        <v/>
      </c>
      <c r="KT26" s="11" t="str">
        <f>IF(KG26&gt;0,KG26,"")</f>
        <v/>
      </c>
      <c r="KU26" s="11" t="str">
        <f>IF(KH26&gt;0,KH26,"")</f>
        <v/>
      </c>
      <c r="KV26" s="11" t="str">
        <f>IF(SUM(KE26:KH26)-KI26&gt;0,SUM(KE26:KH26)-KI26,"")</f>
        <v/>
      </c>
      <c r="KW26" s="11" t="str">
        <f>IF(SUM(KP26,KV26)&gt;0,SUM(KP26,KV26),"")</f>
        <v/>
      </c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40" t="str">
        <f>IF(KZ26&gt;0,KZ26,"")</f>
        <v/>
      </c>
      <c r="LS26" s="40" t="str">
        <f>IF(LA26&gt;0,LA26,"")</f>
        <v/>
      </c>
      <c r="LT26" s="40" t="str">
        <f>IF(SUM(KX26:LA26)-LB26&gt;0,SUM(KX26:LA26)-LB26,"")</f>
        <v/>
      </c>
      <c r="LU26" s="40" t="str">
        <f>IF(LE26&gt;0,LE26,"")</f>
        <v/>
      </c>
      <c r="LV26" s="40" t="str">
        <f>IF(LF26&gt;0,LF26,"")</f>
        <v/>
      </c>
      <c r="LW26" s="40" t="str">
        <f>IF(SUM(LC26:LF26)-LG26&gt;0,SUM(LC26:LF26)-LG26,"")</f>
        <v/>
      </c>
      <c r="LX26" s="40" t="str">
        <f>IF(MAX(LT26,LW26)&gt;0,MAX(LT26,LW26),"")</f>
        <v/>
      </c>
      <c r="LY26" s="40" t="str">
        <f>IF(LJ26&gt;0,LJ26,"")</f>
        <v/>
      </c>
      <c r="LZ26" s="40" t="str">
        <f>IF(LK26&gt;0,LK26,"")</f>
        <v/>
      </c>
      <c r="MA26" s="40" t="str">
        <f>IF(SUM(LH26:LK26)-LL26&gt;0,SUM(LH26:LK26)-LL26,"")</f>
        <v/>
      </c>
      <c r="MB26" s="40" t="str">
        <f>IF(LO26&gt;0,LO26,"")</f>
        <v/>
      </c>
      <c r="MC26" s="40" t="str">
        <f>IF(LP26&gt;0,LP26,"")</f>
        <v/>
      </c>
      <c r="MD26" s="40" t="str">
        <f>IF(SUM(LM26:LP26)-LQ26&gt;0,SUM(LM26:LP26)-LQ26,"")</f>
        <v/>
      </c>
      <c r="ME26" s="40" t="str">
        <f>IF(SUM(LX26,MD26)&gt;0,SUM(LX26,MD26),"")</f>
        <v/>
      </c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1" t="str">
        <f>IF(MH26&gt;0,MH26,"")</f>
        <v/>
      </c>
      <c r="NA26" s="11" t="str">
        <f>IF(MI26&gt;0,MI26,"")</f>
        <v/>
      </c>
      <c r="NB26" s="11" t="str">
        <f>IF(SUM(MF26:MI26)-MJ26&gt;0,SUM(MF26:MI26)-MJ26,"")</f>
        <v/>
      </c>
      <c r="NC26" s="11" t="str">
        <f>IF(MM26&gt;0,MM26,"")</f>
        <v/>
      </c>
      <c r="ND26" s="11" t="str">
        <f>IF(MN26&gt;0,MN26,"")</f>
        <v/>
      </c>
      <c r="NE26" s="11" t="str">
        <f>IF(SUM(MK26:MN26)-MO26&gt;0,SUM(MK26:MN26)-MO26,"")</f>
        <v/>
      </c>
      <c r="NF26" s="11" t="str">
        <f>IF(MAX(NB26,NE26)&gt;0,MAX(NB26,NE26),"")</f>
        <v/>
      </c>
      <c r="NG26" s="11" t="str">
        <f>IF(MR26&gt;0,MR26,"")</f>
        <v/>
      </c>
      <c r="NH26" s="11" t="str">
        <f>IF(MS26&gt;0,MS26,"")</f>
        <v/>
      </c>
      <c r="NI26" s="11" t="str">
        <f>IF(SUM(MP26:MS26)-MT26&gt;0,SUM(MP26:MS26)-MT26,"")</f>
        <v/>
      </c>
      <c r="NJ26" s="11" t="str">
        <f>IF(MW26&gt;0,MW26,"")</f>
        <v/>
      </c>
      <c r="NK26" s="11" t="str">
        <f>IF(MX26&gt;0,MX26,"")</f>
        <v/>
      </c>
      <c r="NL26" s="11" t="str">
        <f>IF(SUM(MU26:MX26)-MY26&gt;0,SUM(MU26:MX26)-MY26,"")</f>
        <v/>
      </c>
      <c r="NM26" s="11" t="str">
        <f>IF(SUM(NF26,NL26)&gt;0,SUM(NF26,NL26),"")</f>
        <v/>
      </c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40" t="str">
        <f>IF(NP26&gt;0,NP26,"")</f>
        <v/>
      </c>
      <c r="OI26" s="40" t="str">
        <f>IF(NQ26&gt;0,NQ26,"")</f>
        <v/>
      </c>
      <c r="OJ26" s="40" t="str">
        <f>IF(SUM(NN26:NQ26)-NR26&gt;0,SUM(NN26:NQ26)-NR26,"")</f>
        <v/>
      </c>
      <c r="OK26" s="40" t="str">
        <f>IF(NU26&gt;0,NU26,"")</f>
        <v/>
      </c>
      <c r="OL26" s="40" t="str">
        <f>IF(NV26&gt;0,NV26,"")</f>
        <v/>
      </c>
      <c r="OM26" s="40" t="str">
        <f>IF(SUM(NS26:NV26)-NW26&gt;0,SUM(NS26:NV26)-NW26,"")</f>
        <v/>
      </c>
      <c r="ON26" s="40" t="str">
        <f>IF(MAX(OJ26,OM26)&gt;0,MAX(OJ26,OM26),"")</f>
        <v/>
      </c>
      <c r="OO26" s="40" t="str">
        <f>IF(NZ26&gt;0,NZ26,"")</f>
        <v/>
      </c>
      <c r="OP26" s="40" t="str">
        <f>IF(OA26&gt;0,OA26,"")</f>
        <v/>
      </c>
      <c r="OQ26" s="40" t="str">
        <f>IF(SUM(NX26:OA26)-OB26&gt;0,SUM(NX26:OA26)-OB26,"")</f>
        <v/>
      </c>
      <c r="OR26" s="40" t="str">
        <f>IF(OE26&gt;0,OE26,"")</f>
        <v/>
      </c>
      <c r="OS26" s="40" t="str">
        <f>IF(OF26&gt;0,OF26,"")</f>
        <v/>
      </c>
      <c r="OT26" s="40" t="str">
        <f>IF(SUM(OC26:OF26)-OG26&gt;0,SUM(OC26:OF26)-OG26,"")</f>
        <v/>
      </c>
      <c r="OU26" s="40" t="str">
        <f>IF(SUM(ON26,OT26)&gt;0,SUM(ON26,OT26),"")</f>
        <v/>
      </c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1" t="str">
        <f>IF(OX26&gt;0,OX26,"")</f>
        <v/>
      </c>
      <c r="PQ26" s="11" t="str">
        <f>IF(OY26&gt;0,OY26,"")</f>
        <v/>
      </c>
      <c r="PR26" s="11" t="str">
        <f>IF(SUM(OV26:OY26)-OZ26&gt;0,SUM(OV26:OY26)-OZ26,"")</f>
        <v/>
      </c>
      <c r="PS26" s="11" t="str">
        <f>IF(PC26&gt;0,PC26,"")</f>
        <v/>
      </c>
      <c r="PT26" s="11" t="str">
        <f>IF(PD26&gt;0,PD26,"")</f>
        <v/>
      </c>
      <c r="PU26" s="11" t="str">
        <f>IF(SUM(PA26:PD26)-PE26&gt;0,SUM(PA26:PD26)-PE26,"")</f>
        <v/>
      </c>
      <c r="PV26" s="11" t="str">
        <f>IF(MAX(PR26,PU26)&gt;0,MAX(PR26,PU26),"")</f>
        <v/>
      </c>
      <c r="PW26" s="11" t="str">
        <f>IF(PH26&gt;0,PH26,"")</f>
        <v/>
      </c>
      <c r="PX26" s="11" t="str">
        <f>IF(PI26&gt;0,PI26,"")</f>
        <v/>
      </c>
      <c r="PY26" s="11" t="str">
        <f>IF(SUM(PF26:PI26)-PJ26&gt;0,SUM(PF26:PI26)-PJ26,"")</f>
        <v/>
      </c>
      <c r="PZ26" s="11" t="str">
        <f>IF(PM26&gt;0,PM26,"")</f>
        <v/>
      </c>
      <c r="QA26" s="11" t="str">
        <f>IF(PN26&gt;0,PN26,"")</f>
        <v/>
      </c>
      <c r="QB26" s="11" t="str">
        <f>IF(SUM(PK26:PN26)-PO26&gt;0,SUM(PK26:PN26)-PO26,"")</f>
        <v/>
      </c>
      <c r="QC26" s="11" t="str">
        <f>IF(SUM(PV26,QB26)&gt;0,SUM(PV26,QB26),"")</f>
        <v/>
      </c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40" t="str">
        <f>IF(QF26&gt;0,QF26,"")</f>
        <v/>
      </c>
      <c r="QY26" s="40" t="str">
        <f>IF(QG26&gt;0,QG26,"")</f>
        <v/>
      </c>
      <c r="QZ26" s="40" t="str">
        <f>IF(SUM(QD26:QG26)-QH26&gt;0,SUM(QD26:QG26)-QH26,"")</f>
        <v/>
      </c>
      <c r="RA26" s="40" t="str">
        <f>IF(QK26&gt;0,QK26,"")</f>
        <v/>
      </c>
      <c r="RB26" s="40" t="str">
        <f>IF(QL26&gt;0,QL26,"")</f>
        <v/>
      </c>
      <c r="RC26" s="40" t="str">
        <f>IF(SUM(QI26:QL26)-QM26&gt;0,SUM(QI26:QL26)-QM26,"")</f>
        <v/>
      </c>
      <c r="RD26" s="40" t="str">
        <f>IF(MAX(QZ26,RC26)&gt;0,MAX(QZ26,RC26),"")</f>
        <v/>
      </c>
      <c r="RE26" s="40" t="str">
        <f>IF(QP26&gt;0,QP26,"")</f>
        <v/>
      </c>
      <c r="RF26" s="40" t="str">
        <f>IF(QQ26&gt;0,QQ26,"")</f>
        <v/>
      </c>
      <c r="RG26" s="40" t="str">
        <f>IF(SUM(QN26:QQ26)-QR26&gt;0,SUM(QN26:QQ26)-QR26,"")</f>
        <v/>
      </c>
      <c r="RH26" s="40" t="str">
        <f>IF(QU26&gt;0,QU26,"")</f>
        <v/>
      </c>
      <c r="RI26" s="40" t="str">
        <f>IF(QV26&gt;0,QV26,"")</f>
        <v/>
      </c>
      <c r="RJ26" s="40" t="str">
        <f>IF(SUM(QS26:QV26)-QW26&gt;0,SUM(QS26:QV26)-QW26,"")</f>
        <v/>
      </c>
      <c r="RK26" s="40" t="str">
        <f>IF(SUM(RD26,RJ26)&gt;0,SUM(RD26,RJ26),"")</f>
        <v/>
      </c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1" t="str">
        <f>IF(RN26&gt;0,RN26,"")</f>
        <v/>
      </c>
      <c r="SG26" s="11" t="str">
        <f>IF(RO26&gt;0,RO26,"")</f>
        <v/>
      </c>
      <c r="SH26" s="11" t="str">
        <f>IF(SUM(RL26:RO26)-RP26&gt;0,SUM(RL26:RO26)-RP26,"")</f>
        <v/>
      </c>
      <c r="SI26" s="11" t="str">
        <f>IF(RS26&gt;0,RS26,"")</f>
        <v/>
      </c>
      <c r="SJ26" s="11" t="str">
        <f>IF(RT26&gt;0,RT26,"")</f>
        <v/>
      </c>
      <c r="SK26" s="11" t="str">
        <f>IF(SUM(RQ26:RT26)-RU26&gt;0,SUM(RQ26:RT26)-RU26,"")</f>
        <v/>
      </c>
      <c r="SL26" s="11" t="str">
        <f>IF(MAX(SH26,SK26)&gt;0,MAX(SH26,SK26),"")</f>
        <v/>
      </c>
      <c r="SM26" s="11" t="str">
        <f>IF(RX26&gt;0,RX26,"")</f>
        <v/>
      </c>
      <c r="SN26" s="11" t="str">
        <f>IF(RY26&gt;0,RY26,"")</f>
        <v/>
      </c>
      <c r="SO26" s="11" t="str">
        <f>IF(SUM(RV26:RY26)-RZ26&gt;0,SUM(RV26:RY26)-RZ26,"")</f>
        <v/>
      </c>
      <c r="SP26" s="11" t="str">
        <f>IF(SC26&gt;0,SC26,"")</f>
        <v/>
      </c>
      <c r="SQ26" s="11" t="str">
        <f>IF(SD26&gt;0,SD26,"")</f>
        <v/>
      </c>
      <c r="SR26" s="11" t="str">
        <f>IF(SUM(SA26:SD26)-SE26&gt;0,SUM(SA26:SD26)-SE26,"")</f>
        <v/>
      </c>
      <c r="SS26" s="11" t="str">
        <f>IF(SUM(SL26,SR26)&gt;0,SUM(SL26,SR26),"")</f>
        <v/>
      </c>
      <c r="ST26" s="22">
        <f>IF($CN26="P",BY26,(BY26+AX26)/2)</f>
        <v>7.75</v>
      </c>
      <c r="SU26" s="22">
        <f>IF($CN26="P",BZ26,(BZ26+AY26)/2)</f>
        <v>4.75</v>
      </c>
      <c r="SV26" s="22">
        <f>IF($CN26="P",CA26,(CA26+AZ26)/2)</f>
        <v>4.5999999999999996</v>
      </c>
      <c r="SW26" s="22">
        <f>IF($CN26="P",CB26,(CB26+BA26)/2)</f>
        <v>7.085</v>
      </c>
      <c r="SX26" s="22">
        <f>IF($CN26="P",CC26,(CC26+BB26)/2)</f>
        <v>0</v>
      </c>
      <c r="SY26" s="22">
        <f>IF($CN26="P",CD26,(CD26+BC26)/2)</f>
        <v>7.65</v>
      </c>
      <c r="SZ26" s="22">
        <f>IF($CN26="P",CE26,(CE26+BD26)/2)</f>
        <v>4.75</v>
      </c>
      <c r="TA26" s="22">
        <f>IF($CN26="P",CF26,(CF26+BE26)/2)</f>
        <v>4.9000000000000004</v>
      </c>
      <c r="TB26" s="22">
        <f>IF($CN26="P",CG26,(CG26+BF26)/2)</f>
        <v>7.2450000000000001</v>
      </c>
      <c r="TC26" s="22">
        <f>IF($CN26="P",CH26,(CH26+BG26)/2)</f>
        <v>0</v>
      </c>
      <c r="TD26" s="22">
        <f>IF($CN26="P",CI26,(CI26+BH26)/2)</f>
        <v>2.1</v>
      </c>
      <c r="TE26" s="22">
        <f>IF($CN26="P",CJ26,(CJ26+BI26)/2)</f>
        <v>1.2</v>
      </c>
      <c r="TF26" s="22">
        <f>IF($CN26="P",CK26,(CK26+BJ26)/2)</f>
        <v>2.2000000000000002</v>
      </c>
      <c r="TG26" s="22">
        <f>IF($CN26="P",CL26,(CL26+BK26)/2)</f>
        <v>2.3199999999999998</v>
      </c>
      <c r="TH26" s="22">
        <f>IF($CN26="P",CM26,(CM26+BL26)/2)</f>
        <v>0</v>
      </c>
      <c r="TI26" s="27" t="s">
        <v>46</v>
      </c>
      <c r="TJ26" s="40">
        <f>IF(SV26&gt;0,SV26,"")</f>
        <v>4.5999999999999996</v>
      </c>
      <c r="TK26" s="40">
        <f>IF(SW26&gt;0,SW26,"")</f>
        <v>7.085</v>
      </c>
      <c r="TL26" s="40">
        <f>IF(SUM(ST26:SW26)-SX26&gt;0,SUM(ST26:SW26)-SX26,"")</f>
        <v>24.185000000000002</v>
      </c>
      <c r="TM26" s="40">
        <f>IF(TA26&gt;0,TA26,"")</f>
        <v>4.9000000000000004</v>
      </c>
      <c r="TN26" s="40">
        <f>IF(TB26&gt;0,TB26,"")</f>
        <v>7.2450000000000001</v>
      </c>
      <c r="TO26" s="40">
        <f>IF(SUM(SY26:TB26)-TC26&gt;0,SUM(SY26:TB26)-TC26,"")</f>
        <v>24.545000000000002</v>
      </c>
      <c r="TP26" s="40">
        <f>IF(MAX(TL26,TO26)&gt;0,MAX(TL26,TO26),"")</f>
        <v>24.545000000000002</v>
      </c>
      <c r="TQ26" s="40">
        <f>IF(TF26&gt;0,TF26,"")</f>
        <v>2.2000000000000002</v>
      </c>
      <c r="TR26" s="40">
        <f>IF(TG26&gt;0,TG26,"")</f>
        <v>2.3199999999999998</v>
      </c>
      <c r="TS26" s="40">
        <f>IF(SUM(TD26:TG26)-TH26&gt;0,SUM(TD26:TG26)-TH26,"")</f>
        <v>7.82</v>
      </c>
      <c r="TT26" s="40">
        <f>IF(SUM(TP26,TS26)&gt;0,SUM(TP26,TS26),"")</f>
        <v>32.365000000000002</v>
      </c>
    </row>
    <row r="27" spans="1:540" x14ac:dyDescent="0.2">
      <c r="A27" s="4" t="str" cm="1">
        <f t="array" ref="A27">IF(AND(H27&lt;&gt;"",H27&lt;&gt;"No DD"),SUMPRODUCT((H$4:H$33&lt;&gt;"")*(H$4:H$33&lt;&gt;"No DD")*(E$4:E$33&gt;E27))+1,IF(H27="No DD",SUMPRODUCT((H$4:H$33="No DD")*(E$4:E$33&gt;E27))+1+SUMPRODUCT((H$4:H$33&lt;&gt;"")*(H$4:H$33&lt;&gt;"No DD")),""))</f>
        <v/>
      </c>
      <c r="B27" s="5" t="s">
        <v>183</v>
      </c>
      <c r="C27" s="4" t="s">
        <v>3</v>
      </c>
      <c r="D27" s="4">
        <v>2004</v>
      </c>
      <c r="E27" s="9">
        <f>SUM(J27:T27)+SUM(J27:R27)*0.0000001+SUM(J27)*0.0000000000001</f>
        <v>114.34001143400474</v>
      </c>
      <c r="F27" s="3" t="str">
        <f>IF(OR(AND(AM27&gt;=AW$35,AM27&lt;&gt;"",AO27&gt;=AW$39,AO27&lt;&gt;"",AL27=""),AND(AP27&gt;=AW$35,AP27&lt;&gt;"",AR27&gt;=AW$39,AR27&lt;&gt;"",AL27=""),AND(AT27&gt;=AW$35,AT27&lt;&gt;"",AV27&gt;=AW$39,AV27&lt;&gt;"",AL27=""),AND(BN27&gt;=BX$35,BN27&lt;&gt;"",BP27&gt;=BX$39,BP27&lt;&gt;"",BM27=""),AND(BQ27&gt;=BX$35,BQ27&lt;&gt;"",BS27&gt;=BX$39,BS27&lt;&gt;"",BM27=""),AND(BU27&gt;=BX$35,BU27&lt;&gt;"",BW27&gt;=BX$39,BW27&lt;&gt;"",BM27=""),AND(CO27&gt;=CY$35,CO27&lt;&gt;"",CQ27&gt;=CY$39,CQ27&lt;&gt;"",CN27=""),AND(CR27&gt;=CY$35,CR27&lt;&gt;"",CT27&gt;=CY$39,CT27&lt;&gt;"",CN27=""),AND(CV27&gt;=CY$35,CV27&lt;&gt;"",CX27&gt;=CY$39,CX27&lt;&gt;"",CN27=""),AND(DV27&gt;=EI$35,DV27&lt;&gt;"",DX27&gt;=EI$39,DX27&lt;&gt;""),AND(DY27&gt;=EI$35,DY27&lt;&gt;"",EA27&gt;=EI$39,EA27&lt;&gt;""),AND(EC27&gt;=EI$35,EC27&lt;&gt;"",EE27&gt;=EI$39,EE27&lt;&gt;""),AND(EF27&gt;=EI$35,EF27&lt;&gt;"",EH27&gt;=EI$39,EH27&lt;&gt;""),AND(FD27&gt;=FQ$35,FD27&lt;&gt;"",FF27&gt;=FQ$39,FF27&lt;&gt;""),AND(FG27&gt;=FQ$35,FG27&lt;&gt;"",FI27&gt;=FQ$39,FI27&lt;&gt;""),AND(FK27&gt;=FQ$35,FK27&lt;&gt;"",FM27&gt;=FQ$39,FM27&lt;&gt;""),AND(FN27&gt;=FQ$35,FN27&lt;&gt;"",FP27&gt;=FQ$39,FP27&lt;&gt;""),AND(GL27&gt;=GY$35,GL27&lt;&gt;"",GN27&gt;=GY$39,GN27&lt;&gt;""),AND(GO27&gt;=GY$35,GO27&lt;&gt;"",GQ27&gt;=GY$39,GQ27&lt;&gt;""),AND(GS27&gt;=GY$35,GS27&lt;&gt;"",GU27&gt;=GY$39,GU27&lt;&gt;""),AND(GV27&gt;=GY$35,GV27&lt;&gt;"",GX27&gt;=GY$39,GX27&lt;&gt;""),AND(HT27&gt;=IG$35,HT27&lt;&gt;"",HV27&gt;=IG$39,HV27&lt;&gt;""),AND(HW27&gt;=IG$35,HW27&lt;&gt;"",HY27&gt;=IG$39,HY27&lt;&gt;""),AND(IA27&gt;=IG$35,IA27&lt;&gt;"",IC27&gt;=IG$39,IC27&lt;&gt;""),AND(ID27&gt;=IG$35,ID27&lt;&gt;"",IF27&gt;=IG$39,IF27&lt;&gt;""),AND(JB27&gt;=JO$35,JB27&lt;&gt;"",JD27&gt;=JO$39,JD27&lt;&gt;""),AND(JE27&gt;=JO$35,JE27&lt;&gt;"",JG27&gt;=JO$39,JG27&lt;&gt;""),AND(JI27&gt;=JO$35,JI27&lt;&gt;"",JK27&gt;=JO$39,JK27&lt;&gt;""),AND(JL27&gt;=JO$35,JL27&lt;&gt;"",JN27&gt;=JO$39,JN27&lt;&gt;""),AND(KJ27&gt;=KW$35,KJ27&lt;&gt;"",KL27&gt;=KW$39,KL27&lt;&gt;""),AND(KM27&gt;=KW$35,KM27&lt;&gt;"",KO27&gt;=KW$39,KO27&lt;&gt;""),AND(KQ27&gt;=KW$35,KQ27&lt;&gt;"",KS27&gt;=KW$39,KS27&lt;&gt;""),AND(KT27&gt;=KW$35,KT27&lt;&gt;"",KV27&gt;=KW$39,KV27&lt;&gt;""),AND(LR27&gt;=ME$35,LR27&lt;&gt;"",LT27&gt;=ME$39,LT27&lt;&gt;""),AND(LU27&gt;=ME$35,LU27&lt;&gt;"",LW27&gt;=ME$39,LW27&lt;&gt;""),AND(LY27&gt;=ME$35,LY27&lt;&gt;"",MA27&gt;=ME$39,MA27&lt;&gt;""),AND(MB27&gt;=ME$35,MB27&lt;&gt;"",MD27&gt;=ME$39,MD27&lt;&gt;""),AND(MZ27&gt;=NM$35,MZ27&lt;&gt;"",NB27&gt;=NM$39,NB27&lt;&gt;""),AND(NC27&gt;=NM$35,NC27&lt;&gt;"",NE27&gt;=NM$39,NE27&lt;&gt;""),AND(NG27&gt;=NM$35,NG27&lt;&gt;"",NI27&gt;=NM$39,NI27&lt;&gt;""),AND(NJ27&gt;=NM$35,NJ27&lt;&gt;"",NL27&gt;=NM$39,NL27&lt;&gt;""),AND(OH27&gt;=OU$35,OH27&lt;&gt;"",OJ27&gt;=OU$39,OJ27&lt;&gt;""),AND(OK27&gt;=OU$35,OK27&lt;&gt;"",OM27&gt;=OU$39,OM27&lt;&gt;""),AND(OO27&gt;=OU$35,OO27&lt;&gt;"",OQ27&gt;=OU$39,OQ27&lt;&gt;""),AND(OR27&gt;=OU$35,OR27&lt;&gt;"",OT27&gt;=OU$39,OT27&lt;&gt;""),AND(PP27&gt;=QC$35,PP27&lt;&gt;"",PR27&gt;=QC$39,PR27&lt;&gt;""),AND(PS27&gt;=QC$35,PS27&lt;&gt;"",PU27&gt;=QC$39,PU27&lt;&gt;""),AND(PW27&gt;=QC$35,PW27&lt;&gt;"",PY27&gt;=QC$39,PY27&lt;&gt;""),AND(PZ27&gt;=QC$35,PZ27&lt;&gt;"",QB27&gt;=QC$39,QB27&lt;&gt;""),AND(QX27&gt;=RK$35,QX27&lt;&gt;"",QZ27&gt;=RK$39,QZ27&lt;&gt;""),AND(RA27&gt;=RK$35,RA27&lt;&gt;"",RC27&gt;=RK$39,RC27&lt;&gt;""),AND(RE27&gt;=RK$35,RE27&lt;&gt;"",RG27&gt;=RK$39,RG27&lt;&gt;""),AND(RH27&gt;=RK$35,RH27&lt;&gt;"",RJ27&gt;=RK$39,RJ27&lt;&gt;""),AND(SF27&gt;=SS$35,SF27&lt;&gt;"",SH27&gt;=SS$39,SH27&lt;&gt;""),AND(SI27&gt;=SS$35,SI27&lt;&gt;"",SK27&gt;=SS$39,SK27&lt;&gt;""),AND(SM27&gt;=SS$35,SM27&lt;&gt;"",SO27&gt;=SS$39,SO27&lt;&gt;""),AND(SP27&gt;=SS$35,SP27&lt;&gt;"",SR27&gt;=SS$39,SR27&lt;&gt;"")),"P","")</f>
        <v/>
      </c>
      <c r="G27" s="3" t="str">
        <f>IF(OR(AND(AO27&gt;=AW$39,AO27&lt;&gt;"",AL27=""),AND(AR27&gt;=AW$39,AR27&lt;&gt;"",AL27=""),AND(AV27&gt;=AW$39,AV27&lt;&gt;"",AL27=""),AND(BP27&gt;=BX$39,BP27&lt;&gt;"",BM27=""),AND(BS27&gt;=BX$39,BS27&lt;&gt;"",BM27=""),AND(BW27&gt;=BX$39,BW27&lt;&gt;"",BM27=""),AND(CQ27&gt;=CY$39,CQ27&lt;&gt;"",CN27=""),AND(CT27&gt;=CY$39,CT27&lt;&gt;"",CN27=""),AND(CX27&gt;=CY$39,CX27&lt;&gt;"",CN27=""),AND(DX27&gt;=EI$39,DX27&lt;&gt;""),AND(EA27&gt;=EI$39,EA27&lt;&gt;""),AND(EE27&gt;=EI$39,EE27&lt;&gt;""),AND(EH27&gt;=EI$39,EH27&lt;&gt;""),AND(FF27&gt;=FQ$39,FF27&lt;&gt;""),AND(FI27&gt;=FQ$39,FI27&lt;&gt;""),AND(FM27&gt;=FQ$39,FM27&lt;&gt;""),AND(FP27&gt;=FQ$39,FP27&lt;&gt;""),AND(GN27&gt;=GY$39,GN27&lt;&gt;""),AND(GQ27&gt;=GY$39,GQ27&lt;&gt;""),AND(GU27&gt;=GY$39,GU27&lt;&gt;""),AND(GX27&gt;=GY$39,GX27&lt;&gt;""),AND(HV27&gt;=IG$39,HV27&lt;&gt;""),AND(HY27&gt;=IG$39,HY27&lt;&gt;""),AND(IC27&gt;=IG$39,IC27&lt;&gt;""),AND(IF27&gt;=IG$39,IF27&lt;&gt;""),AND(JD27&gt;=JO$39,JD27&lt;&gt;""),AND(JG27&gt;=JO$39,JG27&lt;&gt;""),AND(JK27&gt;=JO$39,JK27&lt;&gt;""),AND(JN27&gt;=JO$39,JN27&lt;&gt;""),AND(KL27&gt;=KW$39,KL27&lt;&gt;""),AND(KO27&gt;=KW$39,KO27&lt;&gt;""),AND(KS27&gt;=KW$39,KS27&lt;&gt;""),AND(KV27&gt;=KW$39,KV27&lt;&gt;""),AND(LT27&gt;=ME$39,LT27&lt;&gt;""),AND(LW27&gt;=ME$39,LW27&lt;&gt;""),AND(MA27&gt;=ME$39,MA27&lt;&gt;""),AND(MD27&gt;=ME$39,MD27&lt;&gt;""),AND(NB27&gt;=NM$39,NB27&lt;&gt;""),AND(NE27&gt;=NM$39,NE27&lt;&gt;""),AND(NI27&gt;=NM$39,NI27&lt;&gt;""),AND(NL27&gt;=NM$39,NL27&lt;&gt;""),AND(OJ27&gt;=OU$39,OJ27&lt;&gt;""),AND(OM27&gt;=OU$39,OM27&lt;&gt;""),AND(OQ27&gt;=OU$39,OQ27&lt;&gt;""),AND(OT27&gt;=OU$39,OT27&lt;&gt;""),AND(PR27&gt;=QC$39,PR27&lt;&gt;""),AND(PU27&gt;=QC$39,PU27&lt;&gt;""),AND(PY27&gt;=QC$39,PY27&lt;&gt;""),AND(QB27&gt;=QC$39,QB27&lt;&gt;""),AND(QZ27&gt;=RK$39,QZ27&lt;&gt;""),AND(RC27&gt;=RK$39,RC27&lt;&gt;""),AND(RG27&gt;=RK$39,RG27&lt;&gt;""),AND(RJ27&gt;=RK$39,RJ27&lt;&gt;""),AND(SH27&gt;=SS$39,SH27&lt;&gt;""),AND(SK27&gt;=SS$39,SK27&lt;&gt;""),AND(SO27&gt;=SS$39,SO27&lt;&gt;""),AND(SR27&gt;=SS$39,SR27&lt;&gt;"")),"P","")</f>
        <v/>
      </c>
      <c r="H27" s="36" t="str">
        <f>IF(AND(G27="P",F27=""),"No DD",IF(OR(AND(AM27&gt;=AW$38,AM27&lt;&gt;"",AO27&gt;=AW$42,AO27&lt;&gt;"",AL27=""),AND(AP27&gt;=AW$38,AP27&lt;&gt;"",AR27&gt;=AW$42,AR27&lt;&gt;"",AL27=""),AND(AT27&gt;=AW$38,AT27&lt;&gt;"",AV27&gt;=AW$42,AV27&lt;&gt;"",AL27=""),AND(BN27&gt;=BX$38,BN27&lt;&gt;"",BP27&gt;=BX$42,BP27&lt;&gt;"",BM27=""),AND(BQ27&gt;=BX$38,BQ27&lt;&gt;"",BS27&gt;=BX$42,BS27&lt;&gt;"",BM27=""),AND(BU27&gt;=BX$38,BU27&lt;&gt;"",BW27&gt;=BX$42,BW27&lt;&gt;"",BM27=""),AND(CO27&gt;=CY$38,CO27&lt;&gt;"",CQ27&gt;=CY$42,CQ27&lt;&gt;"",CN27=""),AND(CR27&gt;=CY$38,CR27&lt;&gt;"",CT27&gt;=CY$42,CT27&lt;&gt;"",CN27=""),AND(CV27&gt;=CY$38,CV27&lt;&gt;"",CX27&gt;=CY$42,CX27&lt;&gt;"",CN27=""),AND(DV27&gt;=EI$38,DV27&lt;&gt;"",DX27&gt;=EI$42,DX27&lt;&gt;""),AND(DY27&gt;=EI$38,DY27&lt;&gt;"",EA27&gt;=EI$42,EA27&lt;&gt;""),AND(EC27&gt;=EI$38,EC27&lt;&gt;"",EE27&gt;=EI$42,EE27&lt;&gt;""),AND(EF27&gt;=EI$38,EF27&lt;&gt;"",EH27&gt;=EI$42,EH27&lt;&gt;""),AND(FD27&gt;=FQ$38,FD27&lt;&gt;"",FF27&gt;=FQ$42,FF27&lt;&gt;""),AND(FG27&gt;=FQ$38,FG27&lt;&gt;"",FI27&gt;=FQ$42,FI27&lt;&gt;""),AND(FK27&gt;=FQ$38,FK27&lt;&gt;"",FM27&gt;=FQ$42,FM27&lt;&gt;""),AND(FN27&gt;=FQ$38,FN27&lt;&gt;"",FP27&gt;=FQ$42,FP27&lt;&gt;""),AND(GL27&gt;=GY$38,GL27&lt;&gt;"",GN27&gt;=GY$42,GN27&lt;&gt;""),AND(GO27&gt;=GY$38,GO27&lt;&gt;"",GQ27&gt;=GY$42,GQ27&lt;&gt;""),AND(GS27&gt;=GY$38,GS27&lt;&gt;"",GU27&gt;=GY$42,GU27&lt;&gt;""),AND(GV27&gt;=GY$38,GV27&lt;&gt;"",GX27&gt;=GY$42,GX27&lt;&gt;""),AND(HT27&gt;=IG$38,HT27&lt;&gt;"",HV27&gt;=IG$42,HV27&lt;&gt;""),AND(HW27&gt;=IG$38,HW27&lt;&gt;"",HY27&gt;=IG$42,HY27&lt;&gt;""),AND(IA27&gt;=IG$38,IA27&lt;&gt;"",IC27&gt;=IG$42,IC27&lt;&gt;""),AND(ID27&gt;=IG$38,ID27&lt;&gt;"",IF27&gt;=IG$42,IF27&lt;&gt;""),AND(JB27&gt;=JO$38,JB27&lt;&gt;"",JD27&gt;=JO$42,JD27&lt;&gt;""),AND(JE27&gt;=JO$38,JE27&lt;&gt;"",JG27&gt;=JO$42,JG27&lt;&gt;""),AND(JI27&gt;=JO$38,JI27&lt;&gt;"",JK27&gt;=JO$42,JK27&lt;&gt;""),AND(JL27&gt;=JO$38,JL27&lt;&gt;"",JN27&gt;=JO$42,JN27&lt;&gt;""),AND(KJ27&gt;=KW$38,KJ27&lt;&gt;"",KL27&gt;=KW$42,KL27&lt;&gt;""),AND(KM27&gt;=KW$38,KM27&lt;&gt;"",KO27&gt;=KW$42,KO27&lt;&gt;""),AND(KQ27&gt;=KW$38,KQ27&lt;&gt;"",KS27&gt;=KW$42,KS27&lt;&gt;""),AND(KT27&gt;=KW$38,KT27&lt;&gt;"",KV27&gt;=KW$42,KV27&lt;&gt;""),AND(LR27&gt;=ME$38,LR27&lt;&gt;"",LT27&gt;=ME$42,LT27&lt;&gt;""),AND(LU27&gt;=ME$38,LU27&lt;&gt;"",LW27&gt;=ME$42,LW27&lt;&gt;""),AND(LY27&gt;=ME$38,LY27&lt;&gt;"",MA27&gt;=ME$42,MA27&lt;&gt;""),AND(MB27&gt;=ME$38,MB27&lt;&gt;"",MD27&gt;=ME$42,MD27&lt;&gt;""),AND(MZ27&gt;=NM$38,MZ27&lt;&gt;"",NB27&gt;=NM$42,NB27&lt;&gt;""),AND(NC27&gt;=NM$38,NC27&lt;&gt;"",NE27&gt;=NM$42,NE27&lt;&gt;""),AND(NG27&gt;=NM$38,NG27&lt;&gt;"",NI27&gt;=NM$42,NI27&lt;&gt;""),AND(NJ27&gt;=NM$38,NJ27&lt;&gt;"",NL27&gt;=NM$42,NL27&lt;&gt;""),AND(OH27&gt;=OU$38,OH27&lt;&gt;"",OJ27&gt;=OU$42,OJ27&lt;&gt;""),AND(OK27&gt;=OU$38,OK27&lt;&gt;"",OM27&gt;=OU$42,OM27&lt;&gt;""),AND(OO27&gt;=OU$38,OO27&lt;&gt;"",OQ27&gt;=OU$42,OQ27&lt;&gt;""),AND(OR27&gt;=OU$38,OR27&lt;&gt;"",OT27&gt;=OU$42,OT27&lt;&gt;""),AND(PP27&gt;=QC$38,PP27&lt;&gt;"",PR27&gt;=QC$42,PR27&lt;&gt;""),AND(PS27&gt;=QC$38,PS27&lt;&gt;"",PU27&gt;=QC$42,PU27&lt;&gt;""),AND(PW27&gt;=QC$38,PW27&lt;&gt;"",PY27&gt;=QC$42,PY27&lt;&gt;""),AND(PZ27&gt;=QC$38,PZ27&lt;&gt;"",QB27&gt;=QC$42,QB27&lt;&gt;""),AND(QX27&gt;=RK$38,QX27&lt;&gt;"",QZ27&gt;=RK$42,QZ27&lt;&gt;""),AND(RA27&gt;=RK$38,RA27&lt;&gt;"",RC27&gt;=RK$42,RC27&lt;&gt;""),AND(RE27&gt;=RK$38,RE27&lt;&gt;"",RG27&gt;=RK$42,RG27&lt;&gt;""),AND(RH27&gt;=RK$38,RH27&lt;&gt;"",RJ27&gt;=RK$42,RJ27&lt;&gt;""),AND(SF27&gt;=SS$38,SF27&lt;&gt;"",SH27&gt;=SS$42,SH27&lt;&gt;""),AND(SI27&gt;=SS$38,SI27&lt;&gt;"",SK27&gt;=SS$42,SK27&lt;&gt;""),AND(SM27&gt;=SS$38,SM27&lt;&gt;"",SO27&gt;=SS$42,SO27&lt;&gt;""),AND(SP27&gt;=SS$38,SP27&lt;&gt;"",SR27&gt;=SS$42,SR27&lt;&gt;"")),"Merit",IF(OR(AND(AM27&gt;=AW$37,AM27&lt;&gt;"",AO27&gt;=AW$41,AO27&lt;&gt;"",AL27=""),AND(AP27&gt;=AW$37,AP27&lt;&gt;"",AR27&gt;=AW$41,AR27&lt;&gt;"",AL27=""),AND(AT27&gt;=AW$37,AT27&lt;&gt;"",AV27&gt;=AW$41,AV27&lt;&gt;"",AL27=""),AND(BN27&gt;=BX$37,BN27&lt;&gt;"",BP27&gt;=BX$41,BP27&lt;&gt;"",BM27=""),AND(BQ27&gt;=BX$37,BQ27&lt;&gt;"",BS27&gt;=BX$41,BS27&lt;&gt;"",BM27=""),AND(BU27&gt;=BX$37,BU27&lt;&gt;"",BW27&gt;=BX$41,BW27&lt;&gt;"",BM27=""),AND(CO27&gt;=CY$37,CO27&lt;&gt;"",CQ27&gt;=CY$41,CQ27&lt;&gt;"",CN27=""),AND(CR27&gt;=CY$37,CR27&lt;&gt;"",CT27&gt;=CY$41,CT27&lt;&gt;"",CN27=""),AND(CV27&gt;=CY$37,CV27&lt;&gt;"",CX27&gt;=CY$41,CX27&lt;&gt;"",CN27=""),AND(DV27&gt;=EI$37,DV27&lt;&gt;"",DX27&gt;=EI$41,DX27&lt;&gt;""),AND(DY27&gt;=EI$37,DY27&lt;&gt;"",EA27&gt;=EI$41,EA27&lt;&gt;""),AND(EC27&gt;=EI$37,EC27&lt;&gt;"",EE27&gt;=EI$41,EE27&lt;&gt;""),AND(EF27&gt;=EI$37,EF27&lt;&gt;"",EH27&gt;=EI$41,EH27&lt;&gt;""),AND(FD27&gt;=FQ$37,FD27&lt;&gt;"",FF27&gt;=FQ$41,FF27&lt;&gt;""),AND(FG27&gt;=FQ$37,FG27&lt;&gt;"",FI27&gt;=FQ$41,FI27&lt;&gt;""),AND(FK27&gt;=FQ$37,FK27&lt;&gt;"",FM27&gt;=FQ$41,FM27&lt;&gt;""),AND(FN27&gt;=FQ$37,FN27&lt;&gt;"",FP27&gt;=FQ$41,FP27&lt;&gt;""),AND(GL27&gt;=GY$37,GL27&lt;&gt;"",GN27&gt;=GY$41,GN27&lt;&gt;""),AND(GO27&gt;=GY$37,GO27&lt;&gt;"",GQ27&gt;=GY$41,GQ27&lt;&gt;""),AND(GS27&gt;=GY$37,GS27&lt;&gt;"",GU27&gt;=GY$41,GU27&lt;&gt;""),AND(GV27&gt;=GY$37,GV27&lt;&gt;"",GX27&gt;=GY$41,GX27&lt;&gt;""),AND(HT27&gt;=IG$37,HT27&lt;&gt;"",HV27&gt;=IG$41,HV27&lt;&gt;""),AND(HW27&gt;=IG$37,HW27&lt;&gt;"",HY27&gt;=IG$41,HY27&lt;&gt;""),AND(IA27&gt;=IG$37,IA27&lt;&gt;"",IC27&gt;=IG$41,IC27&lt;&gt;""),AND(ID27&gt;=IG$37,ID27&lt;&gt;"",IF27&gt;=IG$41,IF27&lt;&gt;""),AND(JB27&gt;=JO$37,JB27&lt;&gt;"",JD27&gt;=JO$41,JD27&lt;&gt;""),AND(JE27&gt;=JO$37,JE27&lt;&gt;"",JG27&gt;=JO$41,JG27&lt;&gt;""),AND(JI27&gt;=JO$37,JI27&lt;&gt;"",JK27&gt;=JO$41,JK27&lt;&gt;""),AND(JL27&gt;=JO$37,JL27&lt;&gt;"",JN27&gt;=JO$41,JN27&lt;&gt;""),AND(KJ27&gt;=KW$37,KJ27&lt;&gt;"",KL27&gt;=KW$41,KL27&lt;&gt;""),AND(KM27&gt;=KW$37,KM27&lt;&gt;"",KO27&gt;=KW$41,KO27&lt;&gt;""),AND(KQ27&gt;=KW$37,KQ27&lt;&gt;"",KS27&gt;=KW$41,KS27&lt;&gt;""),AND(KT27&gt;=KW$37,KT27&lt;&gt;"",KV27&gt;=KW$41,KV27&lt;&gt;""),AND(LR27&gt;=ME$37,LR27&lt;&gt;"",LT27&gt;=ME$41,LT27&lt;&gt;""),AND(LU27&gt;=ME$37,LU27&lt;&gt;"",LW27&gt;=ME$41,LW27&lt;&gt;""),AND(LY27&gt;=ME$37,LY27&lt;&gt;"",MA27&gt;=ME$41,MA27&lt;&gt;""),AND(MB27&gt;=ME$37,MB27&lt;&gt;"",MD27&gt;=ME$41,MD27&lt;&gt;""),AND(MZ27&gt;=NM$37,MZ27&lt;&gt;"",NB27&gt;=NM$41,NB27&lt;&gt;""),AND(NC27&gt;=NM$37,NC27&lt;&gt;"",NE27&gt;=NM$41,NE27&lt;&gt;""),AND(NG27&gt;=NM$37,NG27&lt;&gt;"",NI27&gt;=NM$41,NI27&lt;&gt;""),AND(NJ27&gt;=NM$37,NJ27&lt;&gt;"",NL27&gt;=NM$41,NL27&lt;&gt;""),AND(OH27&gt;=OU$37,OH27&lt;&gt;"",OJ27&gt;=OU$41,OJ27&lt;&gt;""),AND(OK27&gt;=OU$37,OK27&lt;&gt;"",OM27&gt;=OU$41,OM27&lt;&gt;""),AND(OO27&gt;=OU$37,OO27&lt;&gt;"",OQ27&gt;=OU$41,OQ27&lt;&gt;""),AND(OR27&gt;=OU$37,OR27&lt;&gt;"",OT27&gt;=OU$41,OT27&lt;&gt;""),AND(PP27&gt;=QC$37,PP27&lt;&gt;"",PR27&gt;=QC$41,PR27&lt;&gt;""),AND(PS27&gt;=QC$37,PS27&lt;&gt;"",PU27&gt;=QC$41,PU27&lt;&gt;""),AND(PW27&gt;=QC$37,PW27&lt;&gt;"",PY27&gt;=QC$41,PY27&lt;&gt;""),AND(PZ27&gt;=QC$37,PZ27&lt;&gt;"",QB27&gt;=QC$41,QB27&lt;&gt;""),AND(QX27&gt;=RK$37,QX27&lt;&gt;"",QZ27&gt;=RK$41,QZ27&lt;&gt;""),AND(RA27&gt;=RK$37,RA27&lt;&gt;"",RC27&gt;=RK$41,RC27&lt;&gt;""),AND(RE27&gt;=RK$37,RE27&lt;&gt;"",RG27&gt;=RK$41,RG27&lt;&gt;""),AND(RH27&gt;=RK$37,RH27&lt;&gt;"",RJ27&gt;=RK$41,RJ27&lt;&gt;""),AND(SF27&gt;=SS$37,SF27&lt;&gt;"",SH27&gt;=SS$41,SH27&lt;&gt;""),AND(SI27&gt;=SS$37,SI27&lt;&gt;"",SK27&gt;=SS$41,SK27&lt;&gt;""),AND(SM27&gt;=SS$37,SM27&lt;&gt;"",SO27&gt;=SS$41,SO27&lt;&gt;""),AND(SP27&gt;=SS$37,SP27&lt;&gt;"",SR27&gt;=SS$41,SR27&lt;&gt;"")),"Excellence",IF(I27="P","Worlds Team",IF(F27="P","National Team","")))))</f>
        <v/>
      </c>
      <c r="I27" s="3" t="str">
        <f>IF(OR(AND(AM27&gt;=AW$36,AM27&lt;&gt;"",AO27&gt;=AW$40,AO27&lt;&gt;"",AL27=""),AND(AP27&gt;=AW$36,AP27&lt;&gt;"",AR27&gt;=AW$40,AR27&lt;&gt;"",AL27=""),AND(AT27&gt;=AW$36,AT27&lt;&gt;"",AV27&gt;=AW$40,AV27&lt;&gt;"",AL27=""),AND(BN27&gt;=BX$36,BN27&lt;&gt;"",BP27&gt;=BX$40,BP27&lt;&gt;"",BM27=""),AND(BQ27&gt;=BX$36,BQ27&lt;&gt;"",BS27&gt;=BX$40,BS27&lt;&gt;"",BM27=""),AND(BU27&gt;=BX$36,BU27&lt;&gt;"",BW27&gt;=BX$40,BW27&lt;&gt;"",BM27=""),AND(CO27&gt;=CY$36,CO27&lt;&gt;"",CQ27&gt;=CY$40,CQ27&lt;&gt;"",CN27=""),AND(CR27&gt;=CY$36,CR27&lt;&gt;"",CT27&gt;=CY$40,CT27&lt;&gt;"",CN27=""),AND(CV27&gt;=CY$36,CV27&lt;&gt;"",CX27&gt;=CY$40,CX27&lt;&gt;"",CN27=""),AND(DV27&gt;=EI$36,DV27&lt;&gt;"",DX27&gt;=EI$40,DX27&lt;&gt;""),AND(DY27&gt;=EI$36,DY27&lt;&gt;"",EA27&gt;=EI$40,EA27&lt;&gt;""),AND(EC27&gt;=EI$36,EC27&lt;&gt;"",EE27&gt;=EI$40,EE27&lt;&gt;""),AND(EF27&gt;=EI$36,EF27&lt;&gt;"",EH27&gt;=EI$40,EH27&lt;&gt;""),AND(FD27&gt;=FQ$36,FD27&lt;&gt;"",FF27&gt;=FQ$40,FF27&lt;&gt;""),AND(FG27&gt;=FQ$36,FG27&lt;&gt;"",FI27&gt;=FQ$40,FI27&lt;&gt;""),AND(FK27&gt;=FQ$36,FK27&lt;&gt;"",FM27&gt;=FQ$40,FM27&lt;&gt;""),AND(FN27&gt;=FQ$36,FN27&lt;&gt;"",FP27&gt;=FQ$40,FP27&lt;&gt;""),AND(GL27&gt;=GY$36,GL27&lt;&gt;"",GN27&gt;=GY$40,GN27&lt;&gt;""),AND(GO27&gt;=GY$36,GO27&lt;&gt;"",GQ27&gt;=GY$40,GQ27&lt;&gt;""),AND(GS27&gt;=GY$36,GS27&lt;&gt;"",GU27&gt;=GY$40,GU27&lt;&gt;""),AND(GV27&gt;=GY$36,GV27&lt;&gt;"",GX27&gt;=GY$40,GX27&lt;&gt;""),AND(HT27&gt;=IG$36,HT27&lt;&gt;"",HV27&gt;=IG$40,HV27&lt;&gt;""),AND(HW27&gt;=IG$36,HW27&lt;&gt;"",HY27&gt;=IG$40,HY27&lt;&gt;""),AND(IA27&gt;=IG$36,IA27&lt;&gt;"",IC27&gt;=IG$40,IC27&lt;&gt;""),AND(ID27&gt;=IG$36,ID27&lt;&gt;"",IF27&gt;=IG$40,IF27&lt;&gt;""),AND(JB27&gt;=JO$36,JB27&lt;&gt;"",JD27&gt;=JO$40,JD27&lt;&gt;""),AND(JE27&gt;=JO$36,JE27&lt;&gt;"",JG27&gt;=JO$40,JG27&lt;&gt;""),AND(JI27&gt;=JO$36,JI27&lt;&gt;"",JK27&gt;=JO$40,JK27&lt;&gt;""),AND(JL27&gt;=JO$36,JL27&lt;&gt;"",JN27&gt;=JO$40,JN27&lt;&gt;""),AND(KJ27&gt;=KW$36,KJ27&lt;&gt;"",KL27&gt;=KW$40,KL27&lt;&gt;""),AND(KM27&gt;=KW$36,KM27&lt;&gt;"",KO27&gt;=KW$40,KO27&lt;&gt;""),AND(KQ27&gt;=KW$36,KQ27&lt;&gt;"",KS27&gt;=KW$40,KS27&lt;&gt;""),AND(KT27&gt;=KW$36,KT27&lt;&gt;"",KV27&gt;=KW$40,KV27&lt;&gt;""),AND(LR27&gt;=ME$36,LR27&lt;&gt;"",LT27&gt;=ME$40,LT27&lt;&gt;""),AND(LU27&gt;=ME$36,LU27&lt;&gt;"",LW27&gt;=ME$40,LW27&lt;&gt;""),AND(LY27&gt;=ME$36,LY27&lt;&gt;"",MA27&gt;=ME$40,MA27&lt;&gt;""),AND(MB27&gt;=ME$36,MB27&lt;&gt;"",MD27&gt;=ME$40,MD27&lt;&gt;""),AND(MZ27&gt;=NM$36,MZ27&lt;&gt;"",NB27&gt;=NM$40,NB27&lt;&gt;""),AND(NC27&gt;=NM$36,NC27&lt;&gt;"",NE27&gt;=NM$40,NE27&lt;&gt;""),AND(NG27&gt;=NM$36,NG27&lt;&gt;"",NI27&gt;=NM$40,NI27&lt;&gt;""),AND(NJ27&gt;=NM$36,NJ27&lt;&gt;"",NL27&gt;=NM$40,NL27&lt;&gt;""),AND(OH27&gt;=OU$36,OH27&lt;&gt;"",OJ27&gt;=OU$40,OJ27&lt;&gt;""),AND(OK27&gt;=OU$36,OK27&lt;&gt;"",OM27&gt;=OU$40,OM27&lt;&gt;""),AND(OO27&gt;=OU$36,OO27&lt;&gt;"",OQ27&gt;=OU$40,OQ27&lt;&gt;""),AND(OR27&gt;=OU$36,OR27&lt;&gt;"",OT27&gt;=OU$40,OT27&lt;&gt;""),AND(PP27&gt;=QC$36,PP27&lt;&gt;"",PR27&gt;=QC$40,PR27&lt;&gt;""),AND(PS27&gt;=QC$36,PS27&lt;&gt;"",PU27&gt;=QC$40,PU27&lt;&gt;""),AND(PW27&gt;=QC$36,PW27&lt;&gt;"",PY27&gt;=QC$40,PY27&lt;&gt;""),AND(PZ27&gt;=QC$36,PZ27&lt;&gt;"",QB27&gt;=QC$40,QB27&lt;&gt;""),AND(QX27&gt;=RK$36,QX27&lt;&gt;"",QZ27&gt;=RK$40,QZ27&lt;&gt;""),AND(RA27&gt;=RK$36,RA27&lt;&gt;"",RC27&gt;=RK$40,RC27&lt;&gt;""),AND(RE27&gt;=RK$36,RE27&lt;&gt;"",RG27&gt;=RK$40,RG27&lt;&gt;""),AND(RH27&gt;=RK$36,RH27&lt;&gt;"",RJ27&gt;=RK$40,RJ27&lt;&gt;""),AND(SF27&gt;=SS$36,SF27&lt;&gt;"",SH27&gt;=SS$40,SH27&lt;&gt;""),AND(SI27&gt;=SS$36,SI27&lt;&gt;"",SK27&gt;=SS$40,SK27&lt;&gt;""),AND(SM27&gt;=SS$36,SM27&lt;&gt;"",SO27&gt;=SS$40,SO27&lt;&gt;""),AND(SP27&gt;=SS$36,SP27&lt;&gt;"",SR27&gt;=SS$40,SR27&lt;&gt;"")),"P","")</f>
        <v/>
      </c>
      <c r="J27" s="8">
        <f>IF(COUNT(AO27,AR27,BP27,BS27,CQ27,CT27)&gt;0,LARGE((AO27,AR27,BP27,BS27,CQ27,CT27),1),0)</f>
        <v>47.510000000000005</v>
      </c>
      <c r="K27" s="8" t="str">
        <f>IF(J27="","",IF(OR(J27=CQ27,J27=CT27),$BY$1,IF(OR(J27=BP27,J27=BS27),$AX$1,IF(OR(J27=AO27,J27=AR27),$W$1,""))))</f>
        <v>2023 Nationals</v>
      </c>
      <c r="L27" s="8">
        <f>IF(COUNT(AO27,AR27,BP27,BS27,CQ27,CT27)&gt;1,LARGE((AO27,AR27,BP27,BS27,CQ27,CT27),2),0)</f>
        <v>45.4</v>
      </c>
      <c r="M27" s="8" t="str">
        <f>IF(L27="","",IF(OR(L27=CQ27,L27=CT27),$BY$1,IF(OR(L27=BP27,L27=BS27),$AX$1,IF(OR(L27=AO27,L27=AR27),$W$1,""))))</f>
        <v>2023 Elite Canada</v>
      </c>
      <c r="N27" s="8">
        <f>IF(COUNT(AO27,AR27,BP27,BS27,CQ27,CT27)&gt;2,MAX(AV27,BW27,CX27,LARGE((AO27,AR27,BP27,BS27,CQ27,CT27),3)),IF(MAX(AV27,BW27,CX27)&gt;0,MAX(AV27,BW27,CX27),0))</f>
        <v>10.33</v>
      </c>
      <c r="O27" s="8" t="str">
        <f>IF(N27="","",IF(OR(N27=CQ27,N27=CT27,N27=CX27),$BY$1,IF(OR(N27=BP27,N27=BS27,N27=BW27),$AX$1,IF(OR(N27=AO27,N27=AR27,N27=AV27),$W$1,""))))</f>
        <v>2023 Elite Canada</v>
      </c>
      <c r="P27" s="8">
        <f>IF(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&gt;0,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,0)</f>
        <v>11.1</v>
      </c>
      <c r="Q27" s="8" t="str">
        <f>IF(P27=0,"",IF(OR(P27=CO27,P27=CR27,P27=CV27),$BY$1,IF(OR(P27=BN27,P27=BQ27,P27=BU27),$AX$1,IF(OR(P27=AM27,P27=AP27,P27=AT27),$W$1,IF(OR(P27=SF27,P27=SI27,P27=SM27,P27=SP27),$RL$1,IF(OR(P27=QX27,P27=RA27,P27=RE27,P27=RH27),$QD$1,IF(OR(P27=PP27,P27=PS27,P27=PW27,P27=PZ27),$OV$1,IF(OR(P27=OH27,P27=OK27,P27=OO27,P27=OR27),$NN$1,IF(OR(P27=MZ27,P27=NC27,P27=NG27,P27=NJ27),$MF$1,IF(OR(P27=LR27,P27=LU27,P27=LY27,P27=MB27),$KX$1,IF(OR(P27=KJ27,P27=KM27,P27=KQ27,P27=KT27),$JP$1,IF(OR(P27=JB27,P27=JE27,P27=JI27,P27=JL27),$IH$1,IF(OR(P27=HT27,P27=HW27,P27=IA27,P27=ID27),$GZ$1,IF(OR(P27=GL27,P27=GO27,P27=GS27,P27=GV27),$FR$1,IF(OR(P27=FD27,P27=FG27,P27=FK27,P27=FN27),$EJ$1,IF(OR(P27=DV27,P27=DY27,P27=EC27,P27=EF27),$DB$1,""))))))))))))))))</f>
        <v>2023 Nationals</v>
      </c>
      <c r="R27" s="8">
        <f>IF(MAX(IF(AM27&gt;=$AW$35,AN27,0),IF(AP27&gt;=$AW$35,AQ27,0),IF(AT27&gt;=$AW$35,AU27,0),IF(BN27&gt;=$BX$35,BO27,0),IF(BQ27&gt;=$BX$35,BR27,0),IF(BU27&gt;=$BX$35,BV27,0),IF(CO27&gt;=$CY$35,CP27,0),IF(CR27&gt;=$CY$35,CS27,0),IF(CV27&gt;=$CY$35,CW27,0),IF(DV27&gt;=$EI$35,DW27,0),IF(DY27&gt;=$EI$35,DZ27,0),IF(EC27&gt;=$EI$35,ED27,0),IF(EF27&gt;=$EI$35,EG27,0),IF(FD27&gt;=$FQ$35,FE27,0),IF(FG27&gt;=$FQ$35,FH27,0),IF(FK27&gt;=$FQ$35,FL27,0),IF(FN27&gt;=$FQ$35,FO27,0),IF(GL27&gt;=$GY$35,GM27,0),IF(GO27&gt;=$GY$35,GP27,0),IF(GS27&gt;=$GY$35,GT27,0),IF(GV27&gt;=$GY$35,GW27,0),IF(HT27&gt;=$IG$35,HU27,0),IF(HW27&gt;=$IG$35,HX27,0),IF(IA27&gt;=$IG$35,IB27,0),IF(ID27&gt;=$IG$35,IE27,0),IF(JB27&gt;=$JO$35,JC27,0),IF(JE27&gt;=$JO$35,JF27,0),IF(JI27&gt;=$JO$35,JJ27,0),IF(JL27&gt;=$JO$35,JM27,0),IF(KJ27&gt;=$KW$35,KK27,0),IF(KM27&gt;=$KW$35,KN27,0),IF(KQ27&gt;=$KW$35,KR27,0),IF(KT27&gt;=$KW$35,KU27,0),IF(LR27&gt;=$ME$35,LS27,0),IF(LU27&gt;=$ME$35,LV27,0),IF(LY27&gt;=$ME$35,LZ27,0),IF(MB27&gt;=$ME$35,MC27,0),IF(MZ27&gt;=$NM$35,NA27,0),IF(NC27&gt;=$NM$35,ND27,0),IF(NG27&gt;=$NM$35,NH27,0),IF(NJ27&gt;=$NM$35,NK27,0),IF(OH27&gt;=$OU$35,OI27,0),IF(OK27&gt;=$OU$35,OL27,0),IF(OO27&gt;=$OU$35,OP27,0),IF(OR27&gt;=$OU$35,OS27,0),IF(PP27&gt;=$QC$35,PQ27,0),IF(PS27&gt;=$QC$35,PT27,0),IF(PW27&gt;=$QC$35,PX27,0),IF(PZ27&gt;=$QC$35,QA27,0),IF(QX27&gt;=$RK$35,QY27,0),IF(RA27&gt;=$RK$35,RB27,0),IF(RE27&gt;=$RK$35,RF27,0),IF(RH27&gt;=$RK$35,RI27,0),IF(SF27&gt;=$SS$35,SG27,0),IF(SI27&gt;=$SS$35,SJ27,0),IF(SM27&gt;=$SS$35,SN27,0),IF(SP27&gt;=$SS$35,SQ27,0))&gt;0,MAX(IF(AM27&gt;=$AW$35,AN27,0),IF(AP27&gt;=$AW$35,AQ27,0),IF(AT27&gt;=$AW$35,AU27,0),IF(BN27&gt;=$BX$35,BO27,0),IF(BQ27&gt;=$BX$35,BR27,0),IF(BU27&gt;=$BX$35,BV27,0),IF(CO27&gt;=$CY$35,CP27,0),IF(CR27&gt;=$CY$35,CS27,0),IF(CV27&gt;=$CY$35,CW27,0),IF(DV27&gt;=$EI$35,DW27,0),IF(DY27&gt;=$EI$35,DZ27,0),IF(EC27&gt;=$EI$35,ED27,0),IF(EF27&gt;=$EI$35,EG27,0),IF(FD27&gt;=$FQ$35,FE27,0),IF(FG27&gt;=$FQ$35,FH27,0),IF(FK27&gt;=$FQ$35,FL27,0),IF(FN27&gt;=$FQ$35,FO27,0),IF(GL27&gt;=$GY$35,GM27,0),IF(GO27&gt;=$GY$35,GP27,0),IF(GS27&gt;=$GY$35,GT27,0),IF(GV27&gt;=$GY$35,GW27,0),IF(HT27&gt;=$IG$35,HU27,0),IF(HW27&gt;=$IG$35,HX27,0),IF(IA27&gt;=$IG$35,IB27,0),IF(ID27&gt;=$IG$35,IE27,0),IF(JB27&gt;=$JO$35,JC27,0),IF(JE27&gt;=$JO$35,JF27,0),IF(JI27&gt;=$JO$35,JJ27,0),IF(JL27&gt;=$JO$35,JM27,0),IF(KJ27&gt;=$KW$35,KK27,0),IF(KM27&gt;=$KW$35,KN27,0),IF(KQ27&gt;=$KW$35,KR27,0),IF(KT27&gt;=$KW$35,KU27,0),IF(LR27&gt;=$ME$35,LS27,0),IF(LU27&gt;=$ME$35,LV27,0),IF(LY27&gt;=$ME$35,LZ27,0),IF(MB27&gt;=$ME$35,MC27,0),IF(MZ27&gt;=$NM$35,NA27,0),IF(NC27&gt;=$NM$35,ND27,0),IF(NG27&gt;=$NM$35,NH27,0),IF(NJ27&gt;=$NM$35,NK27,0),IF(OH27&gt;=$OU$35,OI27,0),IF(OK27&gt;=$OU$35,OL27,0),IF(OO27&gt;=$OU$35,OP27,0),IF(OR27&gt;=$OU$35,OS27,0),IF(PP27&gt;=$QC$35,PQ27,0),IF(PS27&gt;=$QC$35,PT27,0),IF(PW27&gt;=$QC$35,PX27,0),IF(PZ27&gt;=$QC$35,QA27,0),IF(QX27&gt;=$RK$35,QY27,0),IF(RA27&gt;=$RK$35,RB27,0),IF(RE27&gt;=$RK$35,RF27,0),IF(RH27&gt;=$RK$35,RI27,0),IF(SF27&gt;=$SS$35,SG27,0),IF(SI27&gt;=$SS$35,SJ27,0),IF(SM27&gt;=$SS$35,SN27,0),IF(SP27&gt;=$SS$35,SQ27,0)),0)</f>
        <v>0</v>
      </c>
      <c r="S27" s="8" t="str">
        <f>IF(R27=0,"",IF(OR(R27=CP27,R27=CS27,R27=CW27),$BY$1,IF(OR(R27=BO27,R27=BR27,R27=BV27),$AX$1,IF(OR(R27=AN27,R27=AQ27,R27=AU27),$W$1,IF(OR(R27=SG27,R27=SJ27,R27=SN27,R27=SQ27),$RL$1,IF(OR(R27=QY27,R27=RB27,R27=RF27,R27=RI27),$QD$1,IF(OR(R27=PQ27,R27=PT27,R27=PX27,R27=QA27),$OV$1,IF(OR(R27=OI27,R27=OL27,R27=OP27,R27=OS27),$NN$1,IF(OR(R27=NA27,R27=ND27,R27=NH27,R27=NK27),$MF$1,IF(OR(R27=LS27,R27=LV27,R27=LZ27,R27=MC27),$KX$1,IF(OR(R27=KK27,R27=KN27,R27=KR27,R27=KU27),$JP$1,IF(OR(R27=JC27,R27=JF27,R27=JJ27,R27=JM27),$IH$1,IF(OR(R27=HU27,R27=HX27,R27=IB27,R27=IE27),$GZ$1,IF(OR(R27=GM27,R27=GP27,R27=GT27,R27=GW27),$FR$1,IF(OR(R27=FE27,R27=FH27,R27=FL27,R27=FO27),$EJ$1,IF(OR(R27=DW27,R27=DZ27,R27=ED27,R27=EG27),$DB$1,""))))))))))))))))</f>
        <v/>
      </c>
      <c r="T27" s="8" t="str">
        <f>IF(MAX(CZ27,DA27)&gt;0,MAX(CZ27,DA27),"")</f>
        <v/>
      </c>
      <c r="U27" s="11" t="str">
        <f>IF(T27="","",IF(T27=CZ27,"("&amp;CZ$2&amp;")",IF(T27=DA27,"("&amp;DA$2&amp;")")))</f>
        <v/>
      </c>
      <c r="V27" s="8" t="str">
        <f>IF(T27="","",IF(T27=CZ27,IF(T27+IF(N27="",0,N27)=SK27,$RL$1,IF(T27+IF(N27="",0,N27)=RC27,$QD$1,IF(T27+IF(N27="",0,N27)=PU27,$OV$1,IF(T27+IF(N27="",0,N27)=OM27,$NN$1,IF(T27+IF(N27="",0,N27)=NE27,$MF$1,IF(T27+IF(N27="",0,N27)=LW27,$KX$1,IF(T27+IF(N27="",0,N27)=KO27,$JP$1,IF(T27+IF(N27="",0,N27)=JG27,$IH$1,IF(T27+IF(N27="",0,N27)=HY27,$GZ$1,IF(T27+IF(N27="",0,N27)=GQ27,$FR$1,IF(T27+IF(N27="",0,N27)=FI27,$EJ$1,IF(T27+IF(N27="",0,N27)=EA27,$DB$1,IF(T27+IF(N27="",0,N27)=SH27,$RL$1,IF(T27+IF(N27="",0,N27)=QZ27,$QD$1,IF(T27+IF(N27="",0,N27)=PR27,$OV$1,IF(T27+IF(N27="",0,N27)=OJ27,$NN$1,IF(T27+IF(N27="",0,N27)=NB27,$MF$1,IF(T27+IF(N27="",0,N27)=LT27,$KX$1,IF(T27+IF(N27="",0,N27)=KL27,$JP$1,IF(T27+IF(N27="",0,N27)=JD27,$IH$1,IF(T27+IF(N27="",0,N27)=HV27,$GZ$1,IF(T27+IF(N27="",0,N27)=GN27,$FR$1,IF(T27+IF(N27="",0,N27)=FF27,$EJ$1,IF(T27+IF(N27="",0,N27)=DX27,$DB$1,IF(T27+IF(L27="",0,L27)=SK27,$RL$1,IF(T27+IF(L27="",0,L27)=RC27,$QD$1,IF(T27+IF(L27="",0,L27)=PU27,$OV$1,IF(T27+IF(L27="",0,L27)=OM27,$NN$1,IF(T27+IF(L27="",0,L27)=NE27,$MF$1,IF(T27+IF(L27="",0,L27)=LW27,$KX$1,IF(T27+IF(L27="",0,L27)=KO27,$JP$1,IF(T27+IF(L27="",0,L27)=JG27,$IH$1,IF(T27+IF(L27="",0,L27)=HY27,$GZ$1,IF(T27+IF(L27="",0,L27)=GQ27,$FR$1,IF(T27+IF(L27="",0,L27)=FI27,$EJ$1,IF(T27+IF(L27="",0,L27)=EA27,$DB$1,IF(T27+IF(L27="",0,L27)=SH27,$RL$1,IF(T27+IF(L27="",0,L27)=QZ27,$QD$1,IF(T27+IF(L27="",0,L27)=PR27,$OV$1,IF(T27+IF(L27="",0,L27)=OJ27,$NN$1,IF(T27+IF(L27="",0,L27)=NB27,$MF$1,IF(T27+IF(L27="",0,L27)=LT27,$KX$1,IF(T27+IF(L27="",0,L27)=KL27,$JP$1,IF(T27+IF(L27="",0,L27)=JD27,$IH$1,IF(T27+IF(L27="",0,L27)=HV27,$GZ$1,IF(T27+IF(L27="",0,L27)=GN27,$FR$1,IF(T27+IF(L27="",0,L27)=FF27,$EJ$1,IF(T27+IF(L27="",0,L27)=DX27,$DB$1)))))))))))))))))))))))))))))))))))))))))))))))),IF(T27=DA27,IF(T27+IF(N27="",0,N27)=SR27,$RL$1,IF(T27+IF(N27="",0,N27)=RJ27,$QD$1,IF(T27+IF(N27="",0,N27)=QB27,$OV$1,IF(T27+IF(N27="",0,N27)=OT27,$NN$1,IF(T27+IF(N27="",0,N27)=NL27,$MF$1,IF(T27+IF(N27="",0,N27)=MD27,$KX$1,IF(T27+IF(N27="",0,N27)=KV27,$JP$1,IF(T27+IF(N27="",0,N27)=JN27,$IH$1,IF(T27+IF(N27="",0,N27)=IF27,$GZ$1,IF(T27+IF(N27="",0,N27)=GX27,$FR$1,IF(T27+IF(N27="",0,N27)=FP27,$EJ$1,IF(T27+IF(N27="",0,N27)=EH27,$DB$1,IF(T27+IF(N27="",0,N27)=SO27,$RL$1,IF(T27+IF(N27="",0,N27)=RG27,$QD$1,IF(T27+IF(N27="",0,N27)=PY27,$OV$1,IF(T27+IF(N27="",0,N27)=OQ27,$NN$1,IF(T27+IF(N27="",0,N27)=NI27,$MF$1,IF(T27+IF(N27="",0,N27)=MA27,$KX$1,IF(T27+IF(N27="",0,N27)=KS27,$JP$1,IF(T27+IF(N27="",0,N27)=JK27,$IH$1,IF(T27+IF(N27="",0,N27)=IC27,$GZ$1,IF(T27+IF(N27="",0,N27)=GU27,$FR$1,IF(T27+IF(N27="",0,N27)=FM27,$EJ$1,IF(T27+IF(N27="",0,N27)=EE27,$DB$1)))))))))))))))))))))))))))</f>
        <v/>
      </c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7"/>
      <c r="AM27" s="38" t="str">
        <f>IF(Y27&gt;0,Y27,"")</f>
        <v/>
      </c>
      <c r="AN27" s="38" t="str">
        <f>IF(Z27&gt;0,Z27,"")</f>
        <v/>
      </c>
      <c r="AO27" s="40" t="str">
        <f>IF(SUM(W27:Z27)-AA27&gt;0,SUM(W27:Z27)-AA27,"")</f>
        <v/>
      </c>
      <c r="AP27" s="40" t="str">
        <f>IF(AD27&gt;0,AD27,"")</f>
        <v/>
      </c>
      <c r="AQ27" s="40" t="str">
        <f>IF(AE27&gt;0,AE27,"")</f>
        <v/>
      </c>
      <c r="AR27" s="40" t="str">
        <f>IF(SUM(AB27:AE27)-AF27&gt;0,SUM(AB27:AE27)-AF27,"")</f>
        <v/>
      </c>
      <c r="AS27" s="40" t="str">
        <f>IF(AO27="","",MAX(AO27,AR27))</f>
        <v/>
      </c>
      <c r="AT27" s="40" t="str">
        <f>IF(AI27&gt;0,AI27,"")</f>
        <v/>
      </c>
      <c r="AU27" s="40" t="str">
        <f>IF(AJ27&gt;0,AJ27,"")</f>
        <v/>
      </c>
      <c r="AV27" s="40" t="str">
        <f>IF(SUM(AG27:AJ27)-AK27&gt;0,SUM(AG27:AJ27)-AK27,"")</f>
        <v/>
      </c>
      <c r="AW27" s="40" t="str">
        <f>IF(SUM(AS27,AV27)&gt;0,SUM(AS27,AV27),"")</f>
        <v/>
      </c>
      <c r="AX27" s="26">
        <v>14.9</v>
      </c>
      <c r="AY27" s="26">
        <v>8.1</v>
      </c>
      <c r="AZ27" s="26">
        <v>9.9</v>
      </c>
      <c r="BA27" s="26">
        <v>12.5</v>
      </c>
      <c r="BB27" s="26">
        <v>0</v>
      </c>
      <c r="BC27" s="26">
        <v>2.9</v>
      </c>
      <c r="BD27" s="26">
        <v>1.8</v>
      </c>
      <c r="BE27" s="26">
        <v>2.9</v>
      </c>
      <c r="BF27" s="26">
        <v>2.73</v>
      </c>
      <c r="BG27" s="26">
        <v>0</v>
      </c>
      <c r="BH27" s="26"/>
      <c r="BI27" s="26"/>
      <c r="BJ27" s="26"/>
      <c r="BK27" s="26"/>
      <c r="BL27" s="26"/>
      <c r="BM27" s="28"/>
      <c r="BN27" s="39">
        <f>IF(AZ27&gt;0,AZ27,"")</f>
        <v>9.9</v>
      </c>
      <c r="BO27" s="39">
        <f>IF(BA27&gt;0,BA27,"")</f>
        <v>12.5</v>
      </c>
      <c r="BP27" s="11">
        <f>IF(SUM(AX27:BA27)-BB27&gt;0,SUM(AX27:BA27)-BB27,"")</f>
        <v>45.4</v>
      </c>
      <c r="BQ27" s="11">
        <f>IF(BE27&gt;0,BE27,"")</f>
        <v>2.9</v>
      </c>
      <c r="BR27" s="11">
        <f>IF(BF27&gt;0,BF27,"")</f>
        <v>2.73</v>
      </c>
      <c r="BS27" s="11">
        <f>IF(SUM(BC27:BF27)-BG27&gt;0,SUM(BC27:BF27)-BG27,"")</f>
        <v>10.33</v>
      </c>
      <c r="BT27" s="11">
        <f>IF(BP27="","",MAX(BP27,BS27))</f>
        <v>45.4</v>
      </c>
      <c r="BU27" s="11" t="str">
        <f>IF(BJ27&gt;0,BJ27,"")</f>
        <v/>
      </c>
      <c r="BV27" s="11" t="str">
        <f>IF(BK27&gt;0,BK27,"")</f>
        <v/>
      </c>
      <c r="BW27" s="11" t="str">
        <f>IF(SUM(BH27:BK27)-BL27&gt;0,SUM(BH27:BK27)-BL27,"")</f>
        <v/>
      </c>
      <c r="BX27" s="11">
        <f>IF(SUM(BT27,BW27)&gt;0,SUM(BT27,BW27),"")</f>
        <v>45.4</v>
      </c>
      <c r="BY27" s="22">
        <v>13.7</v>
      </c>
      <c r="BZ27" s="22">
        <v>9.4</v>
      </c>
      <c r="CA27" s="22">
        <v>11.1</v>
      </c>
      <c r="CB27" s="22">
        <v>13.31</v>
      </c>
      <c r="CC27" s="22">
        <v>0</v>
      </c>
      <c r="CD27" s="22">
        <v>2.8</v>
      </c>
      <c r="CE27" s="22">
        <v>1.8</v>
      </c>
      <c r="CF27" s="22">
        <v>2</v>
      </c>
      <c r="CG27" s="22">
        <v>3.19</v>
      </c>
      <c r="CH27" s="22">
        <v>0</v>
      </c>
      <c r="CI27" s="22"/>
      <c r="CJ27" s="22"/>
      <c r="CK27" s="22"/>
      <c r="CL27" s="22"/>
      <c r="CM27" s="22"/>
      <c r="CN27" s="27"/>
      <c r="CO27" s="38">
        <f>IF(CA27&gt;0,CA27,"")</f>
        <v>11.1</v>
      </c>
      <c r="CP27" s="38">
        <f>IF(CB27&gt;0,CB27,"")</f>
        <v>13.31</v>
      </c>
      <c r="CQ27" s="40">
        <f>IF(SUM(BY27:CB27)-CC27&gt;0,SUM(BY27:CB27)-CC27,"")</f>
        <v>47.510000000000005</v>
      </c>
      <c r="CR27" s="40">
        <f>IF(CF27&gt;0,CF27,"")</f>
        <v>2</v>
      </c>
      <c r="CS27" s="40">
        <f>IF(CG27&gt;0,CG27,"")</f>
        <v>3.19</v>
      </c>
      <c r="CT27" s="40">
        <f>IF(SUM(CD27:CG27)-CH27&gt;0,SUM(CD27:CG27)-CH27,"")</f>
        <v>9.7899999999999991</v>
      </c>
      <c r="CU27" s="40">
        <f>IF(CQ27="","",MAX(CQ27,CT27))</f>
        <v>47.510000000000005</v>
      </c>
      <c r="CV27" s="40" t="str">
        <f>IF(CK27&gt;0,CK27,"")</f>
        <v/>
      </c>
      <c r="CW27" s="40" t="str">
        <f>IF(CL27&gt;0,CL27,"")</f>
        <v/>
      </c>
      <c r="CX27" s="40" t="str">
        <f>IF(SUM(CI27:CL27)-CM27&gt;0,SUM(CI27:CL27)-CM27,"")</f>
        <v/>
      </c>
      <c r="CY27" s="40">
        <f>IF(SUM(CU27,CX27)&gt;0,SUM(CU27,CX27),"")</f>
        <v>47.510000000000005</v>
      </c>
      <c r="CZ27" s="50" t="str">
        <f>IF(MAX(DX27,EA27,FF27,FI27,GN27,GQ27,HV27,HY27,JD27,JG27,KL27,KO27,LT27,LW27,NB27,NE27,OJ27,OM27,PR27,PU27,QZ27,RC27,SH27,SK27)-MIN(IF(L27="",0,L27),IF(N27="",0,N27))&gt;0.001,MAX(DX27,EA27,FF27,FI27,GN27,GQ27,HV27,HY27,JD27,JG27,KL27,KO27,LT27,LW27,NB27,NE27,OJ27,OM27,PR27,PU27,QZ27,RC27,SH27,SK27)-MIN(IF(L27="",0,L27),IF(N27="",0,N27)),"")</f>
        <v/>
      </c>
      <c r="DA27" s="50" t="str">
        <f>IF(MAX(EE27,EH27,FM27,FP27,GU27,GX27,IC27,IF27,JK27,JN27,KS27,KV27,MA27,MD27,NI27,NL27,OQ27,OT27,PY27,QB27,RG27,RJ27,SO27,SR27)-IF(N27="",0,N27)&gt;0.001,MAX(EE27,EH27,FM27,FP27,GU27,GX27,IC27,IF27,JK27,JN27,KS27,KV27,MA27,MD27,NI27,NL27,OQ27,OT27,PY27,QB27,RG27,RJ27,SO27,SR27)-IF(N27="",0,N27),"")</f>
        <v/>
      </c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40" t="str">
        <f>IF(DD27&gt;0,DD27,"")</f>
        <v/>
      </c>
      <c r="DW27" s="40" t="str">
        <f>IF(DE27&gt;0,DE27,"")</f>
        <v/>
      </c>
      <c r="DX27" s="40" t="str">
        <f>IF(SUM(DB27:DE27)-DF27&gt;0,SUM(DB27:DE27)-DF27,"")</f>
        <v/>
      </c>
      <c r="DY27" s="40" t="str">
        <f>IF(DI27&gt;0,DI27,"")</f>
        <v/>
      </c>
      <c r="DZ27" s="40" t="str">
        <f>IF(DJ27&gt;0,DJ27,"")</f>
        <v/>
      </c>
      <c r="EA27" s="40" t="str">
        <f>IF(SUM(DG27:DJ27)-DK27&gt;0,SUM(DG27:DJ27)-DK27,"")</f>
        <v/>
      </c>
      <c r="EB27" s="40" t="str">
        <f>IF(MAX(DX27,EA27)&gt;0,MAX(DX27,EA27),"")</f>
        <v/>
      </c>
      <c r="EC27" s="40" t="str">
        <f>IF(DN27&gt;0,DN27,"")</f>
        <v/>
      </c>
      <c r="ED27" s="40" t="str">
        <f>IF(DO27&gt;0,DO27,"")</f>
        <v/>
      </c>
      <c r="EE27" s="40" t="str">
        <f>IF(SUM(DL27:DO27)-DP27&gt;0,SUM(DL27:DO27)-DP27,"")</f>
        <v/>
      </c>
      <c r="EF27" s="40" t="str">
        <f>IF(DS27&gt;0,DS27,"")</f>
        <v/>
      </c>
      <c r="EG27" s="40" t="str">
        <f>IF(DT27&gt;0,DT27,"")</f>
        <v/>
      </c>
      <c r="EH27" s="40" t="str">
        <f>IF(SUM(DQ27:DT27)-DU27&gt;0,SUM(DQ27:DT27)-DU27,"")</f>
        <v/>
      </c>
      <c r="EI27" s="40" t="str">
        <f>IF(SUM(EB27,EH27)&gt;0,SUM(EB27,EH27),"")</f>
        <v/>
      </c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1" t="str">
        <f>IF(EL27&gt;0,EL27,"")</f>
        <v/>
      </c>
      <c r="FE27" s="11" t="str">
        <f>IF(EM27&gt;0,EM27,"")</f>
        <v/>
      </c>
      <c r="FF27" s="11" t="str">
        <f>IF(SUM(EJ27:EM27)-EN27&gt;0,SUM(EJ27:EM27)-EN27,"")</f>
        <v/>
      </c>
      <c r="FG27" s="11" t="str">
        <f>IF(EQ27&gt;0,EQ27,"")</f>
        <v/>
      </c>
      <c r="FH27" s="11" t="str">
        <f>IF(ER27&gt;0,ER27,"")</f>
        <v/>
      </c>
      <c r="FI27" s="11" t="str">
        <f>IF(SUM(EO27:ER27)-ES27&gt;0,SUM(EO27:ER27)-ES27,"")</f>
        <v/>
      </c>
      <c r="FJ27" s="11" t="str">
        <f>IF(MAX(FF27,FI27)&gt;0,MAX(FF27,FI27),"")</f>
        <v/>
      </c>
      <c r="FK27" s="11" t="str">
        <f>IF(EV27&gt;0,EV27,"")</f>
        <v/>
      </c>
      <c r="FL27" s="11" t="str">
        <f>IF(EW27&gt;0,EW27,"")</f>
        <v/>
      </c>
      <c r="FM27" s="11" t="str">
        <f>IF(SUM(ET27:EW27)-EX27&gt;0,SUM(ET27:EW27)-EX27,"")</f>
        <v/>
      </c>
      <c r="FN27" s="11" t="str">
        <f>IF(FA27&gt;0,FA27,"")</f>
        <v/>
      </c>
      <c r="FO27" s="11" t="str">
        <f>IF(FB27&gt;0,FB27,"")</f>
        <v/>
      </c>
      <c r="FP27" s="11" t="str">
        <f>IF(SUM(EY27:FB27)-FC27&gt;0,SUM(EY27:FB27)-FC27,"")</f>
        <v/>
      </c>
      <c r="FQ27" s="11" t="str">
        <f>IF(SUM(FJ27,FP27)&gt;0,SUM(FJ27,FP27),"")</f>
        <v/>
      </c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40" t="str">
        <f>IF(FT27&gt;0,FT27,"")</f>
        <v/>
      </c>
      <c r="GM27" s="40" t="str">
        <f>IF(FU27&gt;0,FU27,"")</f>
        <v/>
      </c>
      <c r="GN27" s="40" t="str">
        <f>IF(SUM(FR27:FU27)-FV27&gt;0,SUM(FR27:FU27)-FV27,"")</f>
        <v/>
      </c>
      <c r="GO27" s="40" t="str">
        <f>IF(FY27&gt;0,FY27,"")</f>
        <v/>
      </c>
      <c r="GP27" s="40" t="str">
        <f>IF(FZ27&gt;0,FZ27,"")</f>
        <v/>
      </c>
      <c r="GQ27" s="40" t="str">
        <f>IF(SUM(FW27:FZ27)-GA27&gt;0,SUM(FW27:FZ27)-GA27,"")</f>
        <v/>
      </c>
      <c r="GR27" s="40" t="str">
        <f>IF(MAX(GN27,GQ27)&gt;0,MAX(GN27,GQ27),"")</f>
        <v/>
      </c>
      <c r="GS27" s="40" t="str">
        <f>IF(GD27&gt;0,GD27,"")</f>
        <v/>
      </c>
      <c r="GT27" s="40" t="str">
        <f>IF(GE27&gt;0,GE27,"")</f>
        <v/>
      </c>
      <c r="GU27" s="40" t="str">
        <f>IF(SUM(GB27:GE27)-GF27&gt;0,SUM(GB27:GE27)-GF27,"")</f>
        <v/>
      </c>
      <c r="GV27" s="40" t="str">
        <f>IF(GI27&gt;0,GI27,"")</f>
        <v/>
      </c>
      <c r="GW27" s="40" t="str">
        <f>IF(GJ27&gt;0,GJ27,"")</f>
        <v/>
      </c>
      <c r="GX27" s="40" t="str">
        <f>IF(SUM(GG27:GJ27)-GK27&gt;0,SUM(GG27:GJ27)-GK27,"")</f>
        <v/>
      </c>
      <c r="GY27" s="40" t="str">
        <f>IF(SUM(GR27,GX27)&gt;0,SUM(GR27,GX27),"")</f>
        <v/>
      </c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1" t="str">
        <f>IF(HB27&gt;0,HB27,"")</f>
        <v/>
      </c>
      <c r="HU27" s="11" t="str">
        <f>IF(HC27&gt;0,HC27,"")</f>
        <v/>
      </c>
      <c r="HV27" s="11" t="str">
        <f>IF(SUM(GZ27:HC27)-HD27&gt;0,SUM(GZ27:HC27)-HD27,"")</f>
        <v/>
      </c>
      <c r="HW27" s="11" t="str">
        <f>IF(HG27&gt;0,HG27,"")</f>
        <v/>
      </c>
      <c r="HX27" s="11" t="str">
        <f>IF(HH27&gt;0,HH27,"")</f>
        <v/>
      </c>
      <c r="HY27" s="11" t="str">
        <f>IF(SUM(HE27:HH27)-HI27&gt;0,SUM(HE27:HH27)-HI27,"")</f>
        <v/>
      </c>
      <c r="HZ27" s="11" t="str">
        <f>IF(MAX(HV27,HY27)&gt;0,MAX(HV27,HY27),"")</f>
        <v/>
      </c>
      <c r="IA27" s="11" t="str">
        <f>IF(HL27&gt;0,HL27,"")</f>
        <v/>
      </c>
      <c r="IB27" s="11" t="str">
        <f>IF(HM27&gt;0,HM27,"")</f>
        <v/>
      </c>
      <c r="IC27" s="11" t="str">
        <f>IF(SUM(HJ27:HM27)-HN27&gt;0,SUM(HJ27:HM27)-HN27,"")</f>
        <v/>
      </c>
      <c r="ID27" s="11" t="str">
        <f>IF(HQ27&gt;0,HQ27,"")</f>
        <v/>
      </c>
      <c r="IE27" s="11" t="str">
        <f>IF(HR27&gt;0,HR27,"")</f>
        <v/>
      </c>
      <c r="IF27" s="11" t="str">
        <f>IF(SUM(HO27:HR27)-HS27&gt;0,SUM(HO27:HR27)-HS27,"")</f>
        <v/>
      </c>
      <c r="IG27" s="11" t="str">
        <f>IF(SUM(HZ27,IF27)&gt;0,SUM(HZ27,IF27),"")</f>
        <v/>
      </c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40" t="str">
        <f>IF(IJ27&gt;0,IJ27,"")</f>
        <v/>
      </c>
      <c r="JC27" s="40" t="str">
        <f>IF(IK27&gt;0,IK27,"")</f>
        <v/>
      </c>
      <c r="JD27" s="40" t="str">
        <f>IF(SUM(IH27:IK27)-IL27&gt;0,SUM(IH27:IK27)-IL27,"")</f>
        <v/>
      </c>
      <c r="JE27" s="40" t="str">
        <f>IF(IO27&gt;0,IO27,"")</f>
        <v/>
      </c>
      <c r="JF27" s="40" t="str">
        <f>IF(IP27&gt;0,IP27,"")</f>
        <v/>
      </c>
      <c r="JG27" s="40" t="str">
        <f>IF(SUM(IM27:IP27)-IQ27&gt;0,SUM(IM27:IP27)-IQ27,"")</f>
        <v/>
      </c>
      <c r="JH27" s="40" t="str">
        <f>IF(MAX(JD27,JG27)&gt;0,MAX(JD27,JG27),"")</f>
        <v/>
      </c>
      <c r="JI27" s="40" t="str">
        <f>IF(IT27&gt;0,IT27,"")</f>
        <v/>
      </c>
      <c r="JJ27" s="40" t="str">
        <f>IF(IU27&gt;0,IU27,"")</f>
        <v/>
      </c>
      <c r="JK27" s="40" t="str">
        <f>IF(SUM(IR27:IU27)-IV27&gt;0,SUM(IR27:IU27)-IV27,"")</f>
        <v/>
      </c>
      <c r="JL27" s="40" t="str">
        <f>IF(IY27&gt;0,IY27,"")</f>
        <v/>
      </c>
      <c r="JM27" s="40" t="str">
        <f>IF(IZ27&gt;0,IZ27,"")</f>
        <v/>
      </c>
      <c r="JN27" s="40" t="str">
        <f>IF(SUM(IW27:IZ27)-JA27&gt;0,SUM(IW27:IZ27)-JA27,"")</f>
        <v/>
      </c>
      <c r="JO27" s="40" t="str">
        <f>IF(SUM(JH27,JN27)&gt;0,SUM(JH27,JN27),"")</f>
        <v/>
      </c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1" t="str">
        <f>IF(JR27&gt;0,JR27,"")</f>
        <v/>
      </c>
      <c r="KK27" s="11" t="str">
        <f>IF(JS27&gt;0,JS27,"")</f>
        <v/>
      </c>
      <c r="KL27" s="11" t="str">
        <f>IF(SUM(JP27:JS27)-JT27&gt;0,SUM(JP27:JS27)-JT27,"")</f>
        <v/>
      </c>
      <c r="KM27" s="11" t="str">
        <f>IF(JW27&gt;0,JW27,"")</f>
        <v/>
      </c>
      <c r="KN27" s="11" t="str">
        <f>IF(JX27&gt;0,JX27,"")</f>
        <v/>
      </c>
      <c r="KO27" s="11" t="str">
        <f>IF(SUM(JU27:JX27)-JY27&gt;0,SUM(JU27:JX27)-JY27,"")</f>
        <v/>
      </c>
      <c r="KP27" s="11" t="str">
        <f>IF(MAX(KL27,KO27)&gt;0,MAX(KL27,KO27),"")</f>
        <v/>
      </c>
      <c r="KQ27" s="11" t="str">
        <f>IF(KB27&gt;0,KB27,"")</f>
        <v/>
      </c>
      <c r="KR27" s="11" t="str">
        <f>IF(KC27&gt;0,KC27,"")</f>
        <v/>
      </c>
      <c r="KS27" s="11" t="str">
        <f>IF(SUM(JZ27:KC27)-KD27&gt;0,SUM(JZ27:KC27)-KD27,"")</f>
        <v/>
      </c>
      <c r="KT27" s="11" t="str">
        <f>IF(KG27&gt;0,KG27,"")</f>
        <v/>
      </c>
      <c r="KU27" s="11" t="str">
        <f>IF(KH27&gt;0,KH27,"")</f>
        <v/>
      </c>
      <c r="KV27" s="11" t="str">
        <f>IF(SUM(KE27:KH27)-KI27&gt;0,SUM(KE27:KH27)-KI27,"")</f>
        <v/>
      </c>
      <c r="KW27" s="11" t="str">
        <f>IF(SUM(KP27,KV27)&gt;0,SUM(KP27,KV27),"")</f>
        <v/>
      </c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40" t="str">
        <f>IF(KZ27&gt;0,KZ27,"")</f>
        <v/>
      </c>
      <c r="LS27" s="40" t="str">
        <f>IF(LA27&gt;0,LA27,"")</f>
        <v/>
      </c>
      <c r="LT27" s="40" t="str">
        <f>IF(SUM(KX27:LA27)-LB27&gt;0,SUM(KX27:LA27)-LB27,"")</f>
        <v/>
      </c>
      <c r="LU27" s="40" t="str">
        <f>IF(LE27&gt;0,LE27,"")</f>
        <v/>
      </c>
      <c r="LV27" s="40" t="str">
        <f>IF(LF27&gt;0,LF27,"")</f>
        <v/>
      </c>
      <c r="LW27" s="40" t="str">
        <f>IF(SUM(LC27:LF27)-LG27&gt;0,SUM(LC27:LF27)-LG27,"")</f>
        <v/>
      </c>
      <c r="LX27" s="40" t="str">
        <f>IF(MAX(LT27,LW27)&gt;0,MAX(LT27,LW27),"")</f>
        <v/>
      </c>
      <c r="LY27" s="40" t="str">
        <f>IF(LJ27&gt;0,LJ27,"")</f>
        <v/>
      </c>
      <c r="LZ27" s="40" t="str">
        <f>IF(LK27&gt;0,LK27,"")</f>
        <v/>
      </c>
      <c r="MA27" s="40" t="str">
        <f>IF(SUM(LH27:LK27)-LL27&gt;0,SUM(LH27:LK27)-LL27,"")</f>
        <v/>
      </c>
      <c r="MB27" s="40" t="str">
        <f>IF(LO27&gt;0,LO27,"")</f>
        <v/>
      </c>
      <c r="MC27" s="40" t="str">
        <f>IF(LP27&gt;0,LP27,"")</f>
        <v/>
      </c>
      <c r="MD27" s="40" t="str">
        <f>IF(SUM(LM27:LP27)-LQ27&gt;0,SUM(LM27:LP27)-LQ27,"")</f>
        <v/>
      </c>
      <c r="ME27" s="40" t="str">
        <f>IF(SUM(LX27,MD27)&gt;0,SUM(LX27,MD27),"")</f>
        <v/>
      </c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1" t="str">
        <f>IF(MH27&gt;0,MH27,"")</f>
        <v/>
      </c>
      <c r="NA27" s="11" t="str">
        <f>IF(MI27&gt;0,MI27,"")</f>
        <v/>
      </c>
      <c r="NB27" s="11" t="str">
        <f>IF(SUM(MF27:MI27)-MJ27&gt;0,SUM(MF27:MI27)-MJ27,"")</f>
        <v/>
      </c>
      <c r="NC27" s="11" t="str">
        <f>IF(MM27&gt;0,MM27,"")</f>
        <v/>
      </c>
      <c r="ND27" s="11" t="str">
        <f>IF(MN27&gt;0,MN27,"")</f>
        <v/>
      </c>
      <c r="NE27" s="11" t="str">
        <f>IF(SUM(MK27:MN27)-MO27&gt;0,SUM(MK27:MN27)-MO27,"")</f>
        <v/>
      </c>
      <c r="NF27" s="11" t="str">
        <f>IF(MAX(NB27,NE27)&gt;0,MAX(NB27,NE27),"")</f>
        <v/>
      </c>
      <c r="NG27" s="11" t="str">
        <f>IF(MR27&gt;0,MR27,"")</f>
        <v/>
      </c>
      <c r="NH27" s="11" t="str">
        <f>IF(MS27&gt;0,MS27,"")</f>
        <v/>
      </c>
      <c r="NI27" s="11" t="str">
        <f>IF(SUM(MP27:MS27)-MT27&gt;0,SUM(MP27:MS27)-MT27,"")</f>
        <v/>
      </c>
      <c r="NJ27" s="11" t="str">
        <f>IF(MW27&gt;0,MW27,"")</f>
        <v/>
      </c>
      <c r="NK27" s="11" t="str">
        <f>IF(MX27&gt;0,MX27,"")</f>
        <v/>
      </c>
      <c r="NL27" s="11" t="str">
        <f>IF(SUM(MU27:MX27)-MY27&gt;0,SUM(MU27:MX27)-MY27,"")</f>
        <v/>
      </c>
      <c r="NM27" s="11" t="str">
        <f>IF(SUM(NF27,NL27)&gt;0,SUM(NF27,NL27),"")</f>
        <v/>
      </c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40" t="str">
        <f>IF(NP27&gt;0,NP27,"")</f>
        <v/>
      </c>
      <c r="OI27" s="40" t="str">
        <f>IF(NQ27&gt;0,NQ27,"")</f>
        <v/>
      </c>
      <c r="OJ27" s="40" t="str">
        <f>IF(SUM(NN27:NQ27)-NR27&gt;0,SUM(NN27:NQ27)-NR27,"")</f>
        <v/>
      </c>
      <c r="OK27" s="40" t="str">
        <f>IF(NU27&gt;0,NU27,"")</f>
        <v/>
      </c>
      <c r="OL27" s="40" t="str">
        <f>IF(NV27&gt;0,NV27,"")</f>
        <v/>
      </c>
      <c r="OM27" s="40" t="str">
        <f>IF(SUM(NS27:NV27)-NW27&gt;0,SUM(NS27:NV27)-NW27,"")</f>
        <v/>
      </c>
      <c r="ON27" s="40" t="str">
        <f>IF(MAX(OJ27,OM27)&gt;0,MAX(OJ27,OM27),"")</f>
        <v/>
      </c>
      <c r="OO27" s="40" t="str">
        <f>IF(NZ27&gt;0,NZ27,"")</f>
        <v/>
      </c>
      <c r="OP27" s="40" t="str">
        <f>IF(OA27&gt;0,OA27,"")</f>
        <v/>
      </c>
      <c r="OQ27" s="40" t="str">
        <f>IF(SUM(NX27:OA27)-OB27&gt;0,SUM(NX27:OA27)-OB27,"")</f>
        <v/>
      </c>
      <c r="OR27" s="40" t="str">
        <f>IF(OE27&gt;0,OE27,"")</f>
        <v/>
      </c>
      <c r="OS27" s="40" t="str">
        <f>IF(OF27&gt;0,OF27,"")</f>
        <v/>
      </c>
      <c r="OT27" s="40" t="str">
        <f>IF(SUM(OC27:OF27)-OG27&gt;0,SUM(OC27:OF27)-OG27,"")</f>
        <v/>
      </c>
      <c r="OU27" s="40" t="str">
        <f>IF(SUM(ON27,OT27)&gt;0,SUM(ON27,OT27),"")</f>
        <v/>
      </c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1" t="str">
        <f>IF(OX27&gt;0,OX27,"")</f>
        <v/>
      </c>
      <c r="PQ27" s="11" t="str">
        <f>IF(OY27&gt;0,OY27,"")</f>
        <v/>
      </c>
      <c r="PR27" s="11" t="str">
        <f>IF(SUM(OV27:OY27)-OZ27&gt;0,SUM(OV27:OY27)-OZ27,"")</f>
        <v/>
      </c>
      <c r="PS27" s="11" t="str">
        <f>IF(PC27&gt;0,PC27,"")</f>
        <v/>
      </c>
      <c r="PT27" s="11" t="str">
        <f>IF(PD27&gt;0,PD27,"")</f>
        <v/>
      </c>
      <c r="PU27" s="11" t="str">
        <f>IF(SUM(PA27:PD27)-PE27&gt;0,SUM(PA27:PD27)-PE27,"")</f>
        <v/>
      </c>
      <c r="PV27" s="11" t="str">
        <f>IF(MAX(PR27,PU27)&gt;0,MAX(PR27,PU27),"")</f>
        <v/>
      </c>
      <c r="PW27" s="11" t="str">
        <f>IF(PH27&gt;0,PH27,"")</f>
        <v/>
      </c>
      <c r="PX27" s="11" t="str">
        <f>IF(PI27&gt;0,PI27,"")</f>
        <v/>
      </c>
      <c r="PY27" s="11" t="str">
        <f>IF(SUM(PF27:PI27)-PJ27&gt;0,SUM(PF27:PI27)-PJ27,"")</f>
        <v/>
      </c>
      <c r="PZ27" s="11" t="str">
        <f>IF(PM27&gt;0,PM27,"")</f>
        <v/>
      </c>
      <c r="QA27" s="11" t="str">
        <f>IF(PN27&gt;0,PN27,"")</f>
        <v/>
      </c>
      <c r="QB27" s="11" t="str">
        <f>IF(SUM(PK27:PN27)-PO27&gt;0,SUM(PK27:PN27)-PO27,"")</f>
        <v/>
      </c>
      <c r="QC27" s="11" t="str">
        <f>IF(SUM(PV27,QB27)&gt;0,SUM(PV27,QB27),"")</f>
        <v/>
      </c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40" t="str">
        <f>IF(QF27&gt;0,QF27,"")</f>
        <v/>
      </c>
      <c r="QY27" s="40" t="str">
        <f>IF(QG27&gt;0,QG27,"")</f>
        <v/>
      </c>
      <c r="QZ27" s="40" t="str">
        <f>IF(SUM(QD27:QG27)-QH27&gt;0,SUM(QD27:QG27)-QH27,"")</f>
        <v/>
      </c>
      <c r="RA27" s="40" t="str">
        <f>IF(QK27&gt;0,QK27,"")</f>
        <v/>
      </c>
      <c r="RB27" s="40" t="str">
        <f>IF(QL27&gt;0,QL27,"")</f>
        <v/>
      </c>
      <c r="RC27" s="40" t="str">
        <f>IF(SUM(QI27:QL27)-QM27&gt;0,SUM(QI27:QL27)-QM27,"")</f>
        <v/>
      </c>
      <c r="RD27" s="40" t="str">
        <f>IF(MAX(QZ27,RC27)&gt;0,MAX(QZ27,RC27),"")</f>
        <v/>
      </c>
      <c r="RE27" s="40" t="str">
        <f>IF(QP27&gt;0,QP27,"")</f>
        <v/>
      </c>
      <c r="RF27" s="40" t="str">
        <f>IF(QQ27&gt;0,QQ27,"")</f>
        <v/>
      </c>
      <c r="RG27" s="40" t="str">
        <f>IF(SUM(QN27:QQ27)-QR27&gt;0,SUM(QN27:QQ27)-QR27,"")</f>
        <v/>
      </c>
      <c r="RH27" s="40" t="str">
        <f>IF(QU27&gt;0,QU27,"")</f>
        <v/>
      </c>
      <c r="RI27" s="40" t="str">
        <f>IF(QV27&gt;0,QV27,"")</f>
        <v/>
      </c>
      <c r="RJ27" s="40" t="str">
        <f>IF(SUM(QS27:QV27)-QW27&gt;0,SUM(QS27:QV27)-QW27,"")</f>
        <v/>
      </c>
      <c r="RK27" s="40" t="str">
        <f>IF(SUM(RD27,RJ27)&gt;0,SUM(RD27,RJ27),"")</f>
        <v/>
      </c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1" t="str">
        <f>IF(RN27&gt;0,RN27,"")</f>
        <v/>
      </c>
      <c r="SG27" s="11" t="str">
        <f>IF(RO27&gt;0,RO27,"")</f>
        <v/>
      </c>
      <c r="SH27" s="11" t="str">
        <f>IF(SUM(RL27:RO27)-RP27&gt;0,SUM(RL27:RO27)-RP27,"")</f>
        <v/>
      </c>
      <c r="SI27" s="11" t="str">
        <f>IF(RS27&gt;0,RS27,"")</f>
        <v/>
      </c>
      <c r="SJ27" s="11" t="str">
        <f>IF(RT27&gt;0,RT27,"")</f>
        <v/>
      </c>
      <c r="SK27" s="11" t="str">
        <f>IF(SUM(RQ27:RT27)-RU27&gt;0,SUM(RQ27:RT27)-RU27,"")</f>
        <v/>
      </c>
      <c r="SL27" s="11" t="str">
        <f>IF(MAX(SH27,SK27)&gt;0,MAX(SH27,SK27),"")</f>
        <v/>
      </c>
      <c r="SM27" s="11" t="str">
        <f>IF(RX27&gt;0,RX27,"")</f>
        <v/>
      </c>
      <c r="SN27" s="11" t="str">
        <f>IF(RY27&gt;0,RY27,"")</f>
        <v/>
      </c>
      <c r="SO27" s="11" t="str">
        <f>IF(SUM(RV27:RY27)-RZ27&gt;0,SUM(RV27:RY27)-RZ27,"")</f>
        <v/>
      </c>
      <c r="SP27" s="11" t="str">
        <f>IF(SC27&gt;0,SC27,"")</f>
        <v/>
      </c>
      <c r="SQ27" s="11" t="str">
        <f>IF(SD27&gt;0,SD27,"")</f>
        <v/>
      </c>
      <c r="SR27" s="11" t="str">
        <f>IF(SUM(SA27:SD27)-SE27&gt;0,SUM(SA27:SD27)-SE27,"")</f>
        <v/>
      </c>
      <c r="SS27" s="11" t="str">
        <f>IF(SUM(SL27,SR27)&gt;0,SUM(SL27,SR27),"")</f>
        <v/>
      </c>
      <c r="ST27" s="22">
        <f>IF($CN27="P",BY27,(BY27+AX27)/2)</f>
        <v>14.3</v>
      </c>
      <c r="SU27" s="22">
        <f>IF($CN27="P",BZ27,(BZ27+AY27)/2)</f>
        <v>8.75</v>
      </c>
      <c r="SV27" s="22">
        <f>IF($CN27="P",CA27,(CA27+AZ27)/2)</f>
        <v>10.5</v>
      </c>
      <c r="SW27" s="22">
        <f>IF($CN27="P",CB27,(CB27+BA27)/2)</f>
        <v>12.905000000000001</v>
      </c>
      <c r="SX27" s="22">
        <f>IF($CN27="P",CC27,(CC27+BB27)/2)</f>
        <v>0</v>
      </c>
      <c r="SY27" s="22">
        <f>IF($CN27="P",CD27,(CD27+BC27)/2)</f>
        <v>2.8499999999999996</v>
      </c>
      <c r="SZ27" s="22">
        <f>IF($CN27="P",CE27,(CE27+BD27)/2)</f>
        <v>1.8</v>
      </c>
      <c r="TA27" s="22">
        <f>IF($CN27="P",CF27,(CF27+BE27)/2)</f>
        <v>2.4500000000000002</v>
      </c>
      <c r="TB27" s="22">
        <f>IF($CN27="P",CG27,(CG27+BF27)/2)</f>
        <v>2.96</v>
      </c>
      <c r="TC27" s="22">
        <f>IF($CN27="P",CH27,(CH27+BG27)/2)</f>
        <v>0</v>
      </c>
      <c r="TD27" s="22">
        <f>IF($CN27="P",CI27,(CI27+BH27)/2)</f>
        <v>0</v>
      </c>
      <c r="TE27" s="22">
        <f>IF($CN27="P",CJ27,(CJ27+BI27)/2)</f>
        <v>0</v>
      </c>
      <c r="TF27" s="22">
        <f>IF($CN27="P",CK27,(CK27+BJ27)/2)</f>
        <v>0</v>
      </c>
      <c r="TG27" s="22">
        <f>IF($CN27="P",CL27,(CL27+BK27)/2)</f>
        <v>0</v>
      </c>
      <c r="TH27" s="22">
        <f>IF($CN27="P",CM27,(CM27+BL27)/2)</f>
        <v>0</v>
      </c>
      <c r="TI27" s="27" t="s">
        <v>46</v>
      </c>
      <c r="TJ27" s="40">
        <f>IF(SV27&gt;0,SV27,"")</f>
        <v>10.5</v>
      </c>
      <c r="TK27" s="40">
        <f>IF(SW27&gt;0,SW27,"")</f>
        <v>12.905000000000001</v>
      </c>
      <c r="TL27" s="40">
        <f>IF(SUM(ST27:SW27)-SX27&gt;0,SUM(ST27:SW27)-SX27,"")</f>
        <v>46.454999999999998</v>
      </c>
      <c r="TM27" s="40">
        <f>IF(TA27&gt;0,TA27,"")</f>
        <v>2.4500000000000002</v>
      </c>
      <c r="TN27" s="40">
        <f>IF(TB27&gt;0,TB27,"")</f>
        <v>2.96</v>
      </c>
      <c r="TO27" s="40">
        <f>IF(SUM(SY27:TB27)-TC27&gt;0,SUM(SY27:TB27)-TC27,"")</f>
        <v>10.059999999999999</v>
      </c>
      <c r="TP27" s="40">
        <f>IF(MAX(TL27,TO27)&gt;0,MAX(TL27,TO27),"")</f>
        <v>46.454999999999998</v>
      </c>
      <c r="TQ27" s="40" t="str">
        <f>IF(TF27&gt;0,TF27,"")</f>
        <v/>
      </c>
      <c r="TR27" s="40" t="str">
        <f>IF(TG27&gt;0,TG27,"")</f>
        <v/>
      </c>
      <c r="TS27" s="40" t="str">
        <f>IF(SUM(TD27:TG27)-TH27&gt;0,SUM(TD27:TG27)-TH27,"")</f>
        <v/>
      </c>
      <c r="TT27" s="40">
        <f>IF(SUM(TP27,TS27)&gt;0,SUM(TP27,TS27),"")</f>
        <v>46.454999999999998</v>
      </c>
    </row>
    <row r="28" spans="1:540" x14ac:dyDescent="0.2">
      <c r="A28" s="4" t="str" cm="1">
        <f t="array" ref="A28">IF(AND(H28&lt;&gt;"",H28&lt;&gt;"No DD"),SUMPRODUCT((H$4:H$33&lt;&gt;"")*(H$4:H$33&lt;&gt;"No DD")*(E$4:E$33&gt;E28))+1,IF(H28="No DD",SUMPRODUCT((H$4:H$33="No DD")*(E$4:E$33&gt;E28))+1+SUMPRODUCT((H$4:H$33&lt;&gt;"")*(H$4:H$33&lt;&gt;"No DD")),""))</f>
        <v/>
      </c>
      <c r="B28" s="5" t="s">
        <v>137</v>
      </c>
      <c r="C28" s="4" t="s">
        <v>5</v>
      </c>
      <c r="D28" s="4">
        <v>2005</v>
      </c>
      <c r="E28" s="9">
        <f>SUM(J28:T28)+SUM(J28:R28)*0.0000001+SUM(J28)*0.0000000000001</f>
        <v>111.17001111700472</v>
      </c>
      <c r="F28" s="3" t="str">
        <f>IF(OR(AND(AM28&gt;=AW$35,AM28&lt;&gt;"",AO28&gt;=AW$39,AO28&lt;&gt;"",AL28=""),AND(AP28&gt;=AW$35,AP28&lt;&gt;"",AR28&gt;=AW$39,AR28&lt;&gt;"",AL28=""),AND(AT28&gt;=AW$35,AT28&lt;&gt;"",AV28&gt;=AW$39,AV28&lt;&gt;"",AL28=""),AND(BN28&gt;=BX$35,BN28&lt;&gt;"",BP28&gt;=BX$39,BP28&lt;&gt;"",BM28=""),AND(BQ28&gt;=BX$35,BQ28&lt;&gt;"",BS28&gt;=BX$39,BS28&lt;&gt;"",BM28=""),AND(BU28&gt;=BX$35,BU28&lt;&gt;"",BW28&gt;=BX$39,BW28&lt;&gt;"",BM28=""),AND(CO28&gt;=CY$35,CO28&lt;&gt;"",CQ28&gt;=CY$39,CQ28&lt;&gt;"",CN28=""),AND(CR28&gt;=CY$35,CR28&lt;&gt;"",CT28&gt;=CY$39,CT28&lt;&gt;"",CN28=""),AND(CV28&gt;=CY$35,CV28&lt;&gt;"",CX28&gt;=CY$39,CX28&lt;&gt;"",CN28=""),AND(DV28&gt;=EI$35,DV28&lt;&gt;"",DX28&gt;=EI$39,DX28&lt;&gt;""),AND(DY28&gt;=EI$35,DY28&lt;&gt;"",EA28&gt;=EI$39,EA28&lt;&gt;""),AND(EC28&gt;=EI$35,EC28&lt;&gt;"",EE28&gt;=EI$39,EE28&lt;&gt;""),AND(EF28&gt;=EI$35,EF28&lt;&gt;"",EH28&gt;=EI$39,EH28&lt;&gt;""),AND(FD28&gt;=FQ$35,FD28&lt;&gt;"",FF28&gt;=FQ$39,FF28&lt;&gt;""),AND(FG28&gt;=FQ$35,FG28&lt;&gt;"",FI28&gt;=FQ$39,FI28&lt;&gt;""),AND(FK28&gt;=FQ$35,FK28&lt;&gt;"",FM28&gt;=FQ$39,FM28&lt;&gt;""),AND(FN28&gt;=FQ$35,FN28&lt;&gt;"",FP28&gt;=FQ$39,FP28&lt;&gt;""),AND(GL28&gt;=GY$35,GL28&lt;&gt;"",GN28&gt;=GY$39,GN28&lt;&gt;""),AND(GO28&gt;=GY$35,GO28&lt;&gt;"",GQ28&gt;=GY$39,GQ28&lt;&gt;""),AND(GS28&gt;=GY$35,GS28&lt;&gt;"",GU28&gt;=GY$39,GU28&lt;&gt;""),AND(GV28&gt;=GY$35,GV28&lt;&gt;"",GX28&gt;=GY$39,GX28&lt;&gt;""),AND(HT28&gt;=IG$35,HT28&lt;&gt;"",HV28&gt;=IG$39,HV28&lt;&gt;""),AND(HW28&gt;=IG$35,HW28&lt;&gt;"",HY28&gt;=IG$39,HY28&lt;&gt;""),AND(IA28&gt;=IG$35,IA28&lt;&gt;"",IC28&gt;=IG$39,IC28&lt;&gt;""),AND(ID28&gt;=IG$35,ID28&lt;&gt;"",IF28&gt;=IG$39,IF28&lt;&gt;""),AND(JB28&gt;=JO$35,JB28&lt;&gt;"",JD28&gt;=JO$39,JD28&lt;&gt;""),AND(JE28&gt;=JO$35,JE28&lt;&gt;"",JG28&gt;=JO$39,JG28&lt;&gt;""),AND(JI28&gt;=JO$35,JI28&lt;&gt;"",JK28&gt;=JO$39,JK28&lt;&gt;""),AND(JL28&gt;=JO$35,JL28&lt;&gt;"",JN28&gt;=JO$39,JN28&lt;&gt;""),AND(KJ28&gt;=KW$35,KJ28&lt;&gt;"",KL28&gt;=KW$39,KL28&lt;&gt;""),AND(KM28&gt;=KW$35,KM28&lt;&gt;"",KO28&gt;=KW$39,KO28&lt;&gt;""),AND(KQ28&gt;=KW$35,KQ28&lt;&gt;"",KS28&gt;=KW$39,KS28&lt;&gt;""),AND(KT28&gt;=KW$35,KT28&lt;&gt;"",KV28&gt;=KW$39,KV28&lt;&gt;""),AND(LR28&gt;=ME$35,LR28&lt;&gt;"",LT28&gt;=ME$39,LT28&lt;&gt;""),AND(LU28&gt;=ME$35,LU28&lt;&gt;"",LW28&gt;=ME$39,LW28&lt;&gt;""),AND(LY28&gt;=ME$35,LY28&lt;&gt;"",MA28&gt;=ME$39,MA28&lt;&gt;""),AND(MB28&gt;=ME$35,MB28&lt;&gt;"",MD28&gt;=ME$39,MD28&lt;&gt;""),AND(MZ28&gt;=NM$35,MZ28&lt;&gt;"",NB28&gt;=NM$39,NB28&lt;&gt;""),AND(NC28&gt;=NM$35,NC28&lt;&gt;"",NE28&gt;=NM$39,NE28&lt;&gt;""),AND(NG28&gt;=NM$35,NG28&lt;&gt;"",NI28&gt;=NM$39,NI28&lt;&gt;""),AND(NJ28&gt;=NM$35,NJ28&lt;&gt;"",NL28&gt;=NM$39,NL28&lt;&gt;""),AND(OH28&gt;=OU$35,OH28&lt;&gt;"",OJ28&gt;=OU$39,OJ28&lt;&gt;""),AND(OK28&gt;=OU$35,OK28&lt;&gt;"",OM28&gt;=OU$39,OM28&lt;&gt;""),AND(OO28&gt;=OU$35,OO28&lt;&gt;"",OQ28&gt;=OU$39,OQ28&lt;&gt;""),AND(OR28&gt;=OU$35,OR28&lt;&gt;"",OT28&gt;=OU$39,OT28&lt;&gt;""),AND(PP28&gt;=QC$35,PP28&lt;&gt;"",PR28&gt;=QC$39,PR28&lt;&gt;""),AND(PS28&gt;=QC$35,PS28&lt;&gt;"",PU28&gt;=QC$39,PU28&lt;&gt;""),AND(PW28&gt;=QC$35,PW28&lt;&gt;"",PY28&gt;=QC$39,PY28&lt;&gt;""),AND(PZ28&gt;=QC$35,PZ28&lt;&gt;"",QB28&gt;=QC$39,QB28&lt;&gt;""),AND(QX28&gt;=RK$35,QX28&lt;&gt;"",QZ28&gt;=RK$39,QZ28&lt;&gt;""),AND(RA28&gt;=RK$35,RA28&lt;&gt;"",RC28&gt;=RK$39,RC28&lt;&gt;""),AND(RE28&gt;=RK$35,RE28&lt;&gt;"",RG28&gt;=RK$39,RG28&lt;&gt;""),AND(RH28&gt;=RK$35,RH28&lt;&gt;"",RJ28&gt;=RK$39,RJ28&lt;&gt;""),AND(SF28&gt;=SS$35,SF28&lt;&gt;"",SH28&gt;=SS$39,SH28&lt;&gt;""),AND(SI28&gt;=SS$35,SI28&lt;&gt;"",SK28&gt;=SS$39,SK28&lt;&gt;""),AND(SM28&gt;=SS$35,SM28&lt;&gt;"",SO28&gt;=SS$39,SO28&lt;&gt;""),AND(SP28&gt;=SS$35,SP28&lt;&gt;"",SR28&gt;=SS$39,SR28&lt;&gt;"")),"P","")</f>
        <v/>
      </c>
      <c r="G28" s="3" t="str">
        <f>IF(OR(AND(AO28&gt;=AW$39,AO28&lt;&gt;"",AL28=""),AND(AR28&gt;=AW$39,AR28&lt;&gt;"",AL28=""),AND(AV28&gt;=AW$39,AV28&lt;&gt;"",AL28=""),AND(BP28&gt;=BX$39,BP28&lt;&gt;"",BM28=""),AND(BS28&gt;=BX$39,BS28&lt;&gt;"",BM28=""),AND(BW28&gt;=BX$39,BW28&lt;&gt;"",BM28=""),AND(CQ28&gt;=CY$39,CQ28&lt;&gt;"",CN28=""),AND(CT28&gt;=CY$39,CT28&lt;&gt;"",CN28=""),AND(CX28&gt;=CY$39,CX28&lt;&gt;"",CN28=""),AND(DX28&gt;=EI$39,DX28&lt;&gt;""),AND(EA28&gt;=EI$39,EA28&lt;&gt;""),AND(EE28&gt;=EI$39,EE28&lt;&gt;""),AND(EH28&gt;=EI$39,EH28&lt;&gt;""),AND(FF28&gt;=FQ$39,FF28&lt;&gt;""),AND(FI28&gt;=FQ$39,FI28&lt;&gt;""),AND(FM28&gt;=FQ$39,FM28&lt;&gt;""),AND(FP28&gt;=FQ$39,FP28&lt;&gt;""),AND(GN28&gt;=GY$39,GN28&lt;&gt;""),AND(GQ28&gt;=GY$39,GQ28&lt;&gt;""),AND(GU28&gt;=GY$39,GU28&lt;&gt;""),AND(GX28&gt;=GY$39,GX28&lt;&gt;""),AND(HV28&gt;=IG$39,HV28&lt;&gt;""),AND(HY28&gt;=IG$39,HY28&lt;&gt;""),AND(IC28&gt;=IG$39,IC28&lt;&gt;""),AND(IF28&gt;=IG$39,IF28&lt;&gt;""),AND(JD28&gt;=JO$39,JD28&lt;&gt;""),AND(JG28&gt;=JO$39,JG28&lt;&gt;""),AND(JK28&gt;=JO$39,JK28&lt;&gt;""),AND(JN28&gt;=JO$39,JN28&lt;&gt;""),AND(KL28&gt;=KW$39,KL28&lt;&gt;""),AND(KO28&gt;=KW$39,KO28&lt;&gt;""),AND(KS28&gt;=KW$39,KS28&lt;&gt;""),AND(KV28&gt;=KW$39,KV28&lt;&gt;""),AND(LT28&gt;=ME$39,LT28&lt;&gt;""),AND(LW28&gt;=ME$39,LW28&lt;&gt;""),AND(MA28&gt;=ME$39,MA28&lt;&gt;""),AND(MD28&gt;=ME$39,MD28&lt;&gt;""),AND(NB28&gt;=NM$39,NB28&lt;&gt;""),AND(NE28&gt;=NM$39,NE28&lt;&gt;""),AND(NI28&gt;=NM$39,NI28&lt;&gt;""),AND(NL28&gt;=NM$39,NL28&lt;&gt;""),AND(OJ28&gt;=OU$39,OJ28&lt;&gt;""),AND(OM28&gt;=OU$39,OM28&lt;&gt;""),AND(OQ28&gt;=OU$39,OQ28&lt;&gt;""),AND(OT28&gt;=OU$39,OT28&lt;&gt;""),AND(PR28&gt;=QC$39,PR28&lt;&gt;""),AND(PU28&gt;=QC$39,PU28&lt;&gt;""),AND(PY28&gt;=QC$39,PY28&lt;&gt;""),AND(QB28&gt;=QC$39,QB28&lt;&gt;""),AND(QZ28&gt;=RK$39,QZ28&lt;&gt;""),AND(RC28&gt;=RK$39,RC28&lt;&gt;""),AND(RG28&gt;=RK$39,RG28&lt;&gt;""),AND(RJ28&gt;=RK$39,RJ28&lt;&gt;""),AND(SH28&gt;=SS$39,SH28&lt;&gt;""),AND(SK28&gt;=SS$39,SK28&lt;&gt;""),AND(SO28&gt;=SS$39,SO28&lt;&gt;""),AND(SR28&gt;=SS$39,SR28&lt;&gt;"")),"P","")</f>
        <v/>
      </c>
      <c r="H28" s="36" t="str">
        <f>IF(AND(G28="P",F28=""),"No DD",IF(OR(AND(AM28&gt;=AW$38,AM28&lt;&gt;"",AO28&gt;=AW$42,AO28&lt;&gt;"",AL28=""),AND(AP28&gt;=AW$38,AP28&lt;&gt;"",AR28&gt;=AW$42,AR28&lt;&gt;"",AL28=""),AND(AT28&gt;=AW$38,AT28&lt;&gt;"",AV28&gt;=AW$42,AV28&lt;&gt;"",AL28=""),AND(BN28&gt;=BX$38,BN28&lt;&gt;"",BP28&gt;=BX$42,BP28&lt;&gt;"",BM28=""),AND(BQ28&gt;=BX$38,BQ28&lt;&gt;"",BS28&gt;=BX$42,BS28&lt;&gt;"",BM28=""),AND(BU28&gt;=BX$38,BU28&lt;&gt;"",BW28&gt;=BX$42,BW28&lt;&gt;"",BM28=""),AND(CO28&gt;=CY$38,CO28&lt;&gt;"",CQ28&gt;=CY$42,CQ28&lt;&gt;"",CN28=""),AND(CR28&gt;=CY$38,CR28&lt;&gt;"",CT28&gt;=CY$42,CT28&lt;&gt;"",CN28=""),AND(CV28&gt;=CY$38,CV28&lt;&gt;"",CX28&gt;=CY$42,CX28&lt;&gt;"",CN28=""),AND(DV28&gt;=EI$38,DV28&lt;&gt;"",DX28&gt;=EI$42,DX28&lt;&gt;""),AND(DY28&gt;=EI$38,DY28&lt;&gt;"",EA28&gt;=EI$42,EA28&lt;&gt;""),AND(EC28&gt;=EI$38,EC28&lt;&gt;"",EE28&gt;=EI$42,EE28&lt;&gt;""),AND(EF28&gt;=EI$38,EF28&lt;&gt;"",EH28&gt;=EI$42,EH28&lt;&gt;""),AND(FD28&gt;=FQ$38,FD28&lt;&gt;"",FF28&gt;=FQ$42,FF28&lt;&gt;""),AND(FG28&gt;=FQ$38,FG28&lt;&gt;"",FI28&gt;=FQ$42,FI28&lt;&gt;""),AND(FK28&gt;=FQ$38,FK28&lt;&gt;"",FM28&gt;=FQ$42,FM28&lt;&gt;""),AND(FN28&gt;=FQ$38,FN28&lt;&gt;"",FP28&gt;=FQ$42,FP28&lt;&gt;""),AND(GL28&gt;=GY$38,GL28&lt;&gt;"",GN28&gt;=GY$42,GN28&lt;&gt;""),AND(GO28&gt;=GY$38,GO28&lt;&gt;"",GQ28&gt;=GY$42,GQ28&lt;&gt;""),AND(GS28&gt;=GY$38,GS28&lt;&gt;"",GU28&gt;=GY$42,GU28&lt;&gt;""),AND(GV28&gt;=GY$38,GV28&lt;&gt;"",GX28&gt;=GY$42,GX28&lt;&gt;""),AND(HT28&gt;=IG$38,HT28&lt;&gt;"",HV28&gt;=IG$42,HV28&lt;&gt;""),AND(HW28&gt;=IG$38,HW28&lt;&gt;"",HY28&gt;=IG$42,HY28&lt;&gt;""),AND(IA28&gt;=IG$38,IA28&lt;&gt;"",IC28&gt;=IG$42,IC28&lt;&gt;""),AND(ID28&gt;=IG$38,ID28&lt;&gt;"",IF28&gt;=IG$42,IF28&lt;&gt;""),AND(JB28&gt;=JO$38,JB28&lt;&gt;"",JD28&gt;=JO$42,JD28&lt;&gt;""),AND(JE28&gt;=JO$38,JE28&lt;&gt;"",JG28&gt;=JO$42,JG28&lt;&gt;""),AND(JI28&gt;=JO$38,JI28&lt;&gt;"",JK28&gt;=JO$42,JK28&lt;&gt;""),AND(JL28&gt;=JO$38,JL28&lt;&gt;"",JN28&gt;=JO$42,JN28&lt;&gt;""),AND(KJ28&gt;=KW$38,KJ28&lt;&gt;"",KL28&gt;=KW$42,KL28&lt;&gt;""),AND(KM28&gt;=KW$38,KM28&lt;&gt;"",KO28&gt;=KW$42,KO28&lt;&gt;""),AND(KQ28&gt;=KW$38,KQ28&lt;&gt;"",KS28&gt;=KW$42,KS28&lt;&gt;""),AND(KT28&gt;=KW$38,KT28&lt;&gt;"",KV28&gt;=KW$42,KV28&lt;&gt;""),AND(LR28&gt;=ME$38,LR28&lt;&gt;"",LT28&gt;=ME$42,LT28&lt;&gt;""),AND(LU28&gt;=ME$38,LU28&lt;&gt;"",LW28&gt;=ME$42,LW28&lt;&gt;""),AND(LY28&gt;=ME$38,LY28&lt;&gt;"",MA28&gt;=ME$42,MA28&lt;&gt;""),AND(MB28&gt;=ME$38,MB28&lt;&gt;"",MD28&gt;=ME$42,MD28&lt;&gt;""),AND(MZ28&gt;=NM$38,MZ28&lt;&gt;"",NB28&gt;=NM$42,NB28&lt;&gt;""),AND(NC28&gt;=NM$38,NC28&lt;&gt;"",NE28&gt;=NM$42,NE28&lt;&gt;""),AND(NG28&gt;=NM$38,NG28&lt;&gt;"",NI28&gt;=NM$42,NI28&lt;&gt;""),AND(NJ28&gt;=NM$38,NJ28&lt;&gt;"",NL28&gt;=NM$42,NL28&lt;&gt;""),AND(OH28&gt;=OU$38,OH28&lt;&gt;"",OJ28&gt;=OU$42,OJ28&lt;&gt;""),AND(OK28&gt;=OU$38,OK28&lt;&gt;"",OM28&gt;=OU$42,OM28&lt;&gt;""),AND(OO28&gt;=OU$38,OO28&lt;&gt;"",OQ28&gt;=OU$42,OQ28&lt;&gt;""),AND(OR28&gt;=OU$38,OR28&lt;&gt;"",OT28&gt;=OU$42,OT28&lt;&gt;""),AND(PP28&gt;=QC$38,PP28&lt;&gt;"",PR28&gt;=QC$42,PR28&lt;&gt;""),AND(PS28&gt;=QC$38,PS28&lt;&gt;"",PU28&gt;=QC$42,PU28&lt;&gt;""),AND(PW28&gt;=QC$38,PW28&lt;&gt;"",PY28&gt;=QC$42,PY28&lt;&gt;""),AND(PZ28&gt;=QC$38,PZ28&lt;&gt;"",QB28&gt;=QC$42,QB28&lt;&gt;""),AND(QX28&gt;=RK$38,QX28&lt;&gt;"",QZ28&gt;=RK$42,QZ28&lt;&gt;""),AND(RA28&gt;=RK$38,RA28&lt;&gt;"",RC28&gt;=RK$42,RC28&lt;&gt;""),AND(RE28&gt;=RK$38,RE28&lt;&gt;"",RG28&gt;=RK$42,RG28&lt;&gt;""),AND(RH28&gt;=RK$38,RH28&lt;&gt;"",RJ28&gt;=RK$42,RJ28&lt;&gt;""),AND(SF28&gt;=SS$38,SF28&lt;&gt;"",SH28&gt;=SS$42,SH28&lt;&gt;""),AND(SI28&gt;=SS$38,SI28&lt;&gt;"",SK28&gt;=SS$42,SK28&lt;&gt;""),AND(SM28&gt;=SS$38,SM28&lt;&gt;"",SO28&gt;=SS$42,SO28&lt;&gt;""),AND(SP28&gt;=SS$38,SP28&lt;&gt;"",SR28&gt;=SS$42,SR28&lt;&gt;"")),"Merit",IF(OR(AND(AM28&gt;=AW$37,AM28&lt;&gt;"",AO28&gt;=AW$41,AO28&lt;&gt;"",AL28=""),AND(AP28&gt;=AW$37,AP28&lt;&gt;"",AR28&gt;=AW$41,AR28&lt;&gt;"",AL28=""),AND(AT28&gt;=AW$37,AT28&lt;&gt;"",AV28&gt;=AW$41,AV28&lt;&gt;"",AL28=""),AND(BN28&gt;=BX$37,BN28&lt;&gt;"",BP28&gt;=BX$41,BP28&lt;&gt;"",BM28=""),AND(BQ28&gt;=BX$37,BQ28&lt;&gt;"",BS28&gt;=BX$41,BS28&lt;&gt;"",BM28=""),AND(BU28&gt;=BX$37,BU28&lt;&gt;"",BW28&gt;=BX$41,BW28&lt;&gt;"",BM28=""),AND(CO28&gt;=CY$37,CO28&lt;&gt;"",CQ28&gt;=CY$41,CQ28&lt;&gt;"",CN28=""),AND(CR28&gt;=CY$37,CR28&lt;&gt;"",CT28&gt;=CY$41,CT28&lt;&gt;"",CN28=""),AND(CV28&gt;=CY$37,CV28&lt;&gt;"",CX28&gt;=CY$41,CX28&lt;&gt;"",CN28=""),AND(DV28&gt;=EI$37,DV28&lt;&gt;"",DX28&gt;=EI$41,DX28&lt;&gt;""),AND(DY28&gt;=EI$37,DY28&lt;&gt;"",EA28&gt;=EI$41,EA28&lt;&gt;""),AND(EC28&gt;=EI$37,EC28&lt;&gt;"",EE28&gt;=EI$41,EE28&lt;&gt;""),AND(EF28&gt;=EI$37,EF28&lt;&gt;"",EH28&gt;=EI$41,EH28&lt;&gt;""),AND(FD28&gt;=FQ$37,FD28&lt;&gt;"",FF28&gt;=FQ$41,FF28&lt;&gt;""),AND(FG28&gt;=FQ$37,FG28&lt;&gt;"",FI28&gt;=FQ$41,FI28&lt;&gt;""),AND(FK28&gt;=FQ$37,FK28&lt;&gt;"",FM28&gt;=FQ$41,FM28&lt;&gt;""),AND(FN28&gt;=FQ$37,FN28&lt;&gt;"",FP28&gt;=FQ$41,FP28&lt;&gt;""),AND(GL28&gt;=GY$37,GL28&lt;&gt;"",GN28&gt;=GY$41,GN28&lt;&gt;""),AND(GO28&gt;=GY$37,GO28&lt;&gt;"",GQ28&gt;=GY$41,GQ28&lt;&gt;""),AND(GS28&gt;=GY$37,GS28&lt;&gt;"",GU28&gt;=GY$41,GU28&lt;&gt;""),AND(GV28&gt;=GY$37,GV28&lt;&gt;"",GX28&gt;=GY$41,GX28&lt;&gt;""),AND(HT28&gt;=IG$37,HT28&lt;&gt;"",HV28&gt;=IG$41,HV28&lt;&gt;""),AND(HW28&gt;=IG$37,HW28&lt;&gt;"",HY28&gt;=IG$41,HY28&lt;&gt;""),AND(IA28&gt;=IG$37,IA28&lt;&gt;"",IC28&gt;=IG$41,IC28&lt;&gt;""),AND(ID28&gt;=IG$37,ID28&lt;&gt;"",IF28&gt;=IG$41,IF28&lt;&gt;""),AND(JB28&gt;=JO$37,JB28&lt;&gt;"",JD28&gt;=JO$41,JD28&lt;&gt;""),AND(JE28&gt;=JO$37,JE28&lt;&gt;"",JG28&gt;=JO$41,JG28&lt;&gt;""),AND(JI28&gt;=JO$37,JI28&lt;&gt;"",JK28&gt;=JO$41,JK28&lt;&gt;""),AND(JL28&gt;=JO$37,JL28&lt;&gt;"",JN28&gt;=JO$41,JN28&lt;&gt;""),AND(KJ28&gt;=KW$37,KJ28&lt;&gt;"",KL28&gt;=KW$41,KL28&lt;&gt;""),AND(KM28&gt;=KW$37,KM28&lt;&gt;"",KO28&gt;=KW$41,KO28&lt;&gt;""),AND(KQ28&gt;=KW$37,KQ28&lt;&gt;"",KS28&gt;=KW$41,KS28&lt;&gt;""),AND(KT28&gt;=KW$37,KT28&lt;&gt;"",KV28&gt;=KW$41,KV28&lt;&gt;""),AND(LR28&gt;=ME$37,LR28&lt;&gt;"",LT28&gt;=ME$41,LT28&lt;&gt;""),AND(LU28&gt;=ME$37,LU28&lt;&gt;"",LW28&gt;=ME$41,LW28&lt;&gt;""),AND(LY28&gt;=ME$37,LY28&lt;&gt;"",MA28&gt;=ME$41,MA28&lt;&gt;""),AND(MB28&gt;=ME$37,MB28&lt;&gt;"",MD28&gt;=ME$41,MD28&lt;&gt;""),AND(MZ28&gt;=NM$37,MZ28&lt;&gt;"",NB28&gt;=NM$41,NB28&lt;&gt;""),AND(NC28&gt;=NM$37,NC28&lt;&gt;"",NE28&gt;=NM$41,NE28&lt;&gt;""),AND(NG28&gt;=NM$37,NG28&lt;&gt;"",NI28&gt;=NM$41,NI28&lt;&gt;""),AND(NJ28&gt;=NM$37,NJ28&lt;&gt;"",NL28&gt;=NM$41,NL28&lt;&gt;""),AND(OH28&gt;=OU$37,OH28&lt;&gt;"",OJ28&gt;=OU$41,OJ28&lt;&gt;""),AND(OK28&gt;=OU$37,OK28&lt;&gt;"",OM28&gt;=OU$41,OM28&lt;&gt;""),AND(OO28&gt;=OU$37,OO28&lt;&gt;"",OQ28&gt;=OU$41,OQ28&lt;&gt;""),AND(OR28&gt;=OU$37,OR28&lt;&gt;"",OT28&gt;=OU$41,OT28&lt;&gt;""),AND(PP28&gt;=QC$37,PP28&lt;&gt;"",PR28&gt;=QC$41,PR28&lt;&gt;""),AND(PS28&gt;=QC$37,PS28&lt;&gt;"",PU28&gt;=QC$41,PU28&lt;&gt;""),AND(PW28&gt;=QC$37,PW28&lt;&gt;"",PY28&gt;=QC$41,PY28&lt;&gt;""),AND(PZ28&gt;=QC$37,PZ28&lt;&gt;"",QB28&gt;=QC$41,QB28&lt;&gt;""),AND(QX28&gt;=RK$37,QX28&lt;&gt;"",QZ28&gt;=RK$41,QZ28&lt;&gt;""),AND(RA28&gt;=RK$37,RA28&lt;&gt;"",RC28&gt;=RK$41,RC28&lt;&gt;""),AND(RE28&gt;=RK$37,RE28&lt;&gt;"",RG28&gt;=RK$41,RG28&lt;&gt;""),AND(RH28&gt;=RK$37,RH28&lt;&gt;"",RJ28&gt;=RK$41,RJ28&lt;&gt;""),AND(SF28&gt;=SS$37,SF28&lt;&gt;"",SH28&gt;=SS$41,SH28&lt;&gt;""),AND(SI28&gt;=SS$37,SI28&lt;&gt;"",SK28&gt;=SS$41,SK28&lt;&gt;""),AND(SM28&gt;=SS$37,SM28&lt;&gt;"",SO28&gt;=SS$41,SO28&lt;&gt;""),AND(SP28&gt;=SS$37,SP28&lt;&gt;"",SR28&gt;=SS$41,SR28&lt;&gt;"")),"Excellence",IF(I28="P","Worlds Team",IF(F28="P","National Team","")))))</f>
        <v/>
      </c>
      <c r="I28" s="3" t="str">
        <f>IF(OR(AND(AM28&gt;=AW$36,AM28&lt;&gt;"",AO28&gt;=AW$40,AO28&lt;&gt;"",AL28=""),AND(AP28&gt;=AW$36,AP28&lt;&gt;"",AR28&gt;=AW$40,AR28&lt;&gt;"",AL28=""),AND(AT28&gt;=AW$36,AT28&lt;&gt;"",AV28&gt;=AW$40,AV28&lt;&gt;"",AL28=""),AND(BN28&gt;=BX$36,BN28&lt;&gt;"",BP28&gt;=BX$40,BP28&lt;&gt;"",BM28=""),AND(BQ28&gt;=BX$36,BQ28&lt;&gt;"",BS28&gt;=BX$40,BS28&lt;&gt;"",BM28=""),AND(BU28&gt;=BX$36,BU28&lt;&gt;"",BW28&gt;=BX$40,BW28&lt;&gt;"",BM28=""),AND(CO28&gt;=CY$36,CO28&lt;&gt;"",CQ28&gt;=CY$40,CQ28&lt;&gt;"",CN28=""),AND(CR28&gt;=CY$36,CR28&lt;&gt;"",CT28&gt;=CY$40,CT28&lt;&gt;"",CN28=""),AND(CV28&gt;=CY$36,CV28&lt;&gt;"",CX28&gt;=CY$40,CX28&lt;&gt;"",CN28=""),AND(DV28&gt;=EI$36,DV28&lt;&gt;"",DX28&gt;=EI$40,DX28&lt;&gt;""),AND(DY28&gt;=EI$36,DY28&lt;&gt;"",EA28&gt;=EI$40,EA28&lt;&gt;""),AND(EC28&gt;=EI$36,EC28&lt;&gt;"",EE28&gt;=EI$40,EE28&lt;&gt;""),AND(EF28&gt;=EI$36,EF28&lt;&gt;"",EH28&gt;=EI$40,EH28&lt;&gt;""),AND(FD28&gt;=FQ$36,FD28&lt;&gt;"",FF28&gt;=FQ$40,FF28&lt;&gt;""),AND(FG28&gt;=FQ$36,FG28&lt;&gt;"",FI28&gt;=FQ$40,FI28&lt;&gt;""),AND(FK28&gt;=FQ$36,FK28&lt;&gt;"",FM28&gt;=FQ$40,FM28&lt;&gt;""),AND(FN28&gt;=FQ$36,FN28&lt;&gt;"",FP28&gt;=FQ$40,FP28&lt;&gt;""),AND(GL28&gt;=GY$36,GL28&lt;&gt;"",GN28&gt;=GY$40,GN28&lt;&gt;""),AND(GO28&gt;=GY$36,GO28&lt;&gt;"",GQ28&gt;=GY$40,GQ28&lt;&gt;""),AND(GS28&gt;=GY$36,GS28&lt;&gt;"",GU28&gt;=GY$40,GU28&lt;&gt;""),AND(GV28&gt;=GY$36,GV28&lt;&gt;"",GX28&gt;=GY$40,GX28&lt;&gt;""),AND(HT28&gt;=IG$36,HT28&lt;&gt;"",HV28&gt;=IG$40,HV28&lt;&gt;""),AND(HW28&gt;=IG$36,HW28&lt;&gt;"",HY28&gt;=IG$40,HY28&lt;&gt;""),AND(IA28&gt;=IG$36,IA28&lt;&gt;"",IC28&gt;=IG$40,IC28&lt;&gt;""),AND(ID28&gt;=IG$36,ID28&lt;&gt;"",IF28&gt;=IG$40,IF28&lt;&gt;""),AND(JB28&gt;=JO$36,JB28&lt;&gt;"",JD28&gt;=JO$40,JD28&lt;&gt;""),AND(JE28&gt;=JO$36,JE28&lt;&gt;"",JG28&gt;=JO$40,JG28&lt;&gt;""),AND(JI28&gt;=JO$36,JI28&lt;&gt;"",JK28&gt;=JO$40,JK28&lt;&gt;""),AND(JL28&gt;=JO$36,JL28&lt;&gt;"",JN28&gt;=JO$40,JN28&lt;&gt;""),AND(KJ28&gt;=KW$36,KJ28&lt;&gt;"",KL28&gt;=KW$40,KL28&lt;&gt;""),AND(KM28&gt;=KW$36,KM28&lt;&gt;"",KO28&gt;=KW$40,KO28&lt;&gt;""),AND(KQ28&gt;=KW$36,KQ28&lt;&gt;"",KS28&gt;=KW$40,KS28&lt;&gt;""),AND(KT28&gt;=KW$36,KT28&lt;&gt;"",KV28&gt;=KW$40,KV28&lt;&gt;""),AND(LR28&gt;=ME$36,LR28&lt;&gt;"",LT28&gt;=ME$40,LT28&lt;&gt;""),AND(LU28&gt;=ME$36,LU28&lt;&gt;"",LW28&gt;=ME$40,LW28&lt;&gt;""),AND(LY28&gt;=ME$36,LY28&lt;&gt;"",MA28&gt;=ME$40,MA28&lt;&gt;""),AND(MB28&gt;=ME$36,MB28&lt;&gt;"",MD28&gt;=ME$40,MD28&lt;&gt;""),AND(MZ28&gt;=NM$36,MZ28&lt;&gt;"",NB28&gt;=NM$40,NB28&lt;&gt;""),AND(NC28&gt;=NM$36,NC28&lt;&gt;"",NE28&gt;=NM$40,NE28&lt;&gt;""),AND(NG28&gt;=NM$36,NG28&lt;&gt;"",NI28&gt;=NM$40,NI28&lt;&gt;""),AND(NJ28&gt;=NM$36,NJ28&lt;&gt;"",NL28&gt;=NM$40,NL28&lt;&gt;""),AND(OH28&gt;=OU$36,OH28&lt;&gt;"",OJ28&gt;=OU$40,OJ28&lt;&gt;""),AND(OK28&gt;=OU$36,OK28&lt;&gt;"",OM28&gt;=OU$40,OM28&lt;&gt;""),AND(OO28&gt;=OU$36,OO28&lt;&gt;"",OQ28&gt;=OU$40,OQ28&lt;&gt;""),AND(OR28&gt;=OU$36,OR28&lt;&gt;"",OT28&gt;=OU$40,OT28&lt;&gt;""),AND(PP28&gt;=QC$36,PP28&lt;&gt;"",PR28&gt;=QC$40,PR28&lt;&gt;""),AND(PS28&gt;=QC$36,PS28&lt;&gt;"",PU28&gt;=QC$40,PU28&lt;&gt;""),AND(PW28&gt;=QC$36,PW28&lt;&gt;"",PY28&gt;=QC$40,PY28&lt;&gt;""),AND(PZ28&gt;=QC$36,PZ28&lt;&gt;"",QB28&gt;=QC$40,QB28&lt;&gt;""),AND(QX28&gt;=RK$36,QX28&lt;&gt;"",QZ28&gt;=RK$40,QZ28&lt;&gt;""),AND(RA28&gt;=RK$36,RA28&lt;&gt;"",RC28&gt;=RK$40,RC28&lt;&gt;""),AND(RE28&gt;=RK$36,RE28&lt;&gt;"",RG28&gt;=RK$40,RG28&lt;&gt;""),AND(RH28&gt;=RK$36,RH28&lt;&gt;"",RJ28&gt;=RK$40,RJ28&lt;&gt;""),AND(SF28&gt;=SS$36,SF28&lt;&gt;"",SH28&gt;=SS$40,SH28&lt;&gt;""),AND(SI28&gt;=SS$36,SI28&lt;&gt;"",SK28&gt;=SS$40,SK28&lt;&gt;""),AND(SM28&gt;=SS$36,SM28&lt;&gt;"",SO28&gt;=SS$40,SO28&lt;&gt;""),AND(SP28&gt;=SS$36,SP28&lt;&gt;"",SR28&gt;=SS$40,SR28&lt;&gt;"")),"P","")</f>
        <v/>
      </c>
      <c r="J28" s="8">
        <f>IF(COUNT(AO28,AR28,BP28,BS28,CQ28,CT28)&gt;0,LARGE((AO28,AR28,BP28,BS28,CQ28,CT28),1),0)</f>
        <v>47.16</v>
      </c>
      <c r="K28" s="8" t="str">
        <f>IF(J28="","",IF(OR(J28=CQ28,J28=CT28),$BY$1,IF(OR(J28=BP28,J28=BS28),$AX$1,IF(OR(J28=AO28,J28=AR28),$W$1,""))))</f>
        <v>2023 Elite Canada</v>
      </c>
      <c r="L28" s="8">
        <f>IF(COUNT(AO28,AR28,BP28,BS28,CQ28,CT28)&gt;1,LARGE((AO28,AR28,BP28,BS28,CQ28,CT28),2),0)</f>
        <v>25.18</v>
      </c>
      <c r="M28" s="8" t="str">
        <f>IF(L28="","",IF(OR(L28=CQ28,L28=CT28),$BY$1,IF(OR(L28=BP28,L28=BS28),$AX$1,IF(OR(L28=AO28,L28=AR28),$W$1,""))))</f>
        <v>2023 Elite Canada</v>
      </c>
      <c r="N28" s="8">
        <f>IF(COUNT(AO28,AR28,BP28,BS28,CQ28,CT28)&gt;2,MAX(AV28,BW28,CX28,LARGE((AO28,AR28,BP28,BS28,CQ28,CT28),3)),IF(MAX(AV28,BW28,CX28)&gt;0,MAX(AV28,BW28,CX28),0))</f>
        <v>10.47</v>
      </c>
      <c r="O28" s="8" t="str">
        <f>IF(N28="","",IF(OR(N28=CQ28,N28=CT28,N28=CX28),$BY$1,IF(OR(N28=BP28,N28=BS28,N28=BW28),$AX$1,IF(OR(N28=AO28,N28=AR28,N28=AV28),$W$1,""))))</f>
        <v>2023 Nationals</v>
      </c>
      <c r="P28" s="8">
        <f>IF(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&gt;0,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,0)</f>
        <v>13.5</v>
      </c>
      <c r="Q28" s="8" t="str">
        <f>IF(P28=0,"",IF(OR(P28=CO28,P28=CR28,P28=CV28),$BY$1,IF(OR(P28=BN28,P28=BQ28,P28=BU28),$AX$1,IF(OR(P28=AM28,P28=AP28,P28=AT28),$W$1,IF(OR(P28=SF28,P28=SI28,P28=SM28,P28=SP28),$RL$1,IF(OR(P28=QX28,P28=RA28,P28=RE28,P28=RH28),$QD$1,IF(OR(P28=PP28,P28=PS28,P28=PW28,P28=PZ28),$OV$1,IF(OR(P28=OH28,P28=OK28,P28=OO28,P28=OR28),$NN$1,IF(OR(P28=MZ28,P28=NC28,P28=NG28,P28=NJ28),$MF$1,IF(OR(P28=LR28,P28=LU28,P28=LY28,P28=MB28),$KX$1,IF(OR(P28=KJ28,P28=KM28,P28=KQ28,P28=KT28),$JP$1,IF(OR(P28=JB28,P28=JE28,P28=JI28,P28=JL28),$IH$1,IF(OR(P28=HT28,P28=HW28,P28=IA28,P28=ID28),$GZ$1,IF(OR(P28=GL28,P28=GO28,P28=GS28,P28=GV28),$FR$1,IF(OR(P28=FD28,P28=FG28,P28=FK28,P28=FN28),$EJ$1,IF(OR(P28=DV28,P28=DY28,P28=EC28,P28=EF28),$DB$1,""))))))))))))))))</f>
        <v>2023 Elite Canada</v>
      </c>
      <c r="R28" s="8">
        <f>IF(MAX(IF(AM28&gt;=$AW$35,AN28,0),IF(AP28&gt;=$AW$35,AQ28,0),IF(AT28&gt;=$AW$35,AU28,0),IF(BN28&gt;=$BX$35,BO28,0),IF(BQ28&gt;=$BX$35,BR28,0),IF(BU28&gt;=$BX$35,BV28,0),IF(CO28&gt;=$CY$35,CP28,0),IF(CR28&gt;=$CY$35,CS28,0),IF(CV28&gt;=$CY$35,CW28,0),IF(DV28&gt;=$EI$35,DW28,0),IF(DY28&gt;=$EI$35,DZ28,0),IF(EC28&gt;=$EI$35,ED28,0),IF(EF28&gt;=$EI$35,EG28,0),IF(FD28&gt;=$FQ$35,FE28,0),IF(FG28&gt;=$FQ$35,FH28,0),IF(FK28&gt;=$FQ$35,FL28,0),IF(FN28&gt;=$FQ$35,FO28,0),IF(GL28&gt;=$GY$35,GM28,0),IF(GO28&gt;=$GY$35,GP28,0),IF(GS28&gt;=$GY$35,GT28,0),IF(GV28&gt;=$GY$35,GW28,0),IF(HT28&gt;=$IG$35,HU28,0),IF(HW28&gt;=$IG$35,HX28,0),IF(IA28&gt;=$IG$35,IB28,0),IF(ID28&gt;=$IG$35,IE28,0),IF(JB28&gt;=$JO$35,JC28,0),IF(JE28&gt;=$JO$35,JF28,0),IF(JI28&gt;=$JO$35,JJ28,0),IF(JL28&gt;=$JO$35,JM28,0),IF(KJ28&gt;=$KW$35,KK28,0),IF(KM28&gt;=$KW$35,KN28,0),IF(KQ28&gt;=$KW$35,KR28,0),IF(KT28&gt;=$KW$35,KU28,0),IF(LR28&gt;=$ME$35,LS28,0),IF(LU28&gt;=$ME$35,LV28,0),IF(LY28&gt;=$ME$35,LZ28,0),IF(MB28&gt;=$ME$35,MC28,0),IF(MZ28&gt;=$NM$35,NA28,0),IF(NC28&gt;=$NM$35,ND28,0),IF(NG28&gt;=$NM$35,NH28,0),IF(NJ28&gt;=$NM$35,NK28,0),IF(OH28&gt;=$OU$35,OI28,0),IF(OK28&gt;=$OU$35,OL28,0),IF(OO28&gt;=$OU$35,OP28,0),IF(OR28&gt;=$OU$35,OS28,0),IF(PP28&gt;=$QC$35,PQ28,0),IF(PS28&gt;=$QC$35,PT28,0),IF(PW28&gt;=$QC$35,PX28,0),IF(PZ28&gt;=$QC$35,QA28,0),IF(QX28&gt;=$RK$35,QY28,0),IF(RA28&gt;=$RK$35,RB28,0),IF(RE28&gt;=$RK$35,RF28,0),IF(RH28&gt;=$RK$35,RI28,0),IF(SF28&gt;=$SS$35,SG28,0),IF(SI28&gt;=$SS$35,SJ28,0),IF(SM28&gt;=$SS$35,SN28,0),IF(SP28&gt;=$SS$35,SQ28,0))&gt;0,MAX(IF(AM28&gt;=$AW$35,AN28,0),IF(AP28&gt;=$AW$35,AQ28,0),IF(AT28&gt;=$AW$35,AU28,0),IF(BN28&gt;=$BX$35,BO28,0),IF(BQ28&gt;=$BX$35,BR28,0),IF(BU28&gt;=$BX$35,BV28,0),IF(CO28&gt;=$CY$35,CP28,0),IF(CR28&gt;=$CY$35,CS28,0),IF(CV28&gt;=$CY$35,CW28,0),IF(DV28&gt;=$EI$35,DW28,0),IF(DY28&gt;=$EI$35,DZ28,0),IF(EC28&gt;=$EI$35,ED28,0),IF(EF28&gt;=$EI$35,EG28,0),IF(FD28&gt;=$FQ$35,FE28,0),IF(FG28&gt;=$FQ$35,FH28,0),IF(FK28&gt;=$FQ$35,FL28,0),IF(FN28&gt;=$FQ$35,FO28,0),IF(GL28&gt;=$GY$35,GM28,0),IF(GO28&gt;=$GY$35,GP28,0),IF(GS28&gt;=$GY$35,GT28,0),IF(GV28&gt;=$GY$35,GW28,0),IF(HT28&gt;=$IG$35,HU28,0),IF(HW28&gt;=$IG$35,HX28,0),IF(IA28&gt;=$IG$35,IB28,0),IF(ID28&gt;=$IG$35,IE28,0),IF(JB28&gt;=$JO$35,JC28,0),IF(JE28&gt;=$JO$35,JF28,0),IF(JI28&gt;=$JO$35,JJ28,0),IF(JL28&gt;=$JO$35,JM28,0),IF(KJ28&gt;=$KW$35,KK28,0),IF(KM28&gt;=$KW$35,KN28,0),IF(KQ28&gt;=$KW$35,KR28,0),IF(KT28&gt;=$KW$35,KU28,0),IF(LR28&gt;=$ME$35,LS28,0),IF(LU28&gt;=$ME$35,LV28,0),IF(LY28&gt;=$ME$35,LZ28,0),IF(MB28&gt;=$ME$35,MC28,0),IF(MZ28&gt;=$NM$35,NA28,0),IF(NC28&gt;=$NM$35,ND28,0),IF(NG28&gt;=$NM$35,NH28,0),IF(NJ28&gt;=$NM$35,NK28,0),IF(OH28&gt;=$OU$35,OI28,0),IF(OK28&gt;=$OU$35,OL28,0),IF(OO28&gt;=$OU$35,OP28,0),IF(OR28&gt;=$OU$35,OS28,0),IF(PP28&gt;=$QC$35,PQ28,0),IF(PS28&gt;=$QC$35,PT28,0),IF(PW28&gt;=$QC$35,PX28,0),IF(PZ28&gt;=$QC$35,QA28,0),IF(QX28&gt;=$RK$35,QY28,0),IF(RA28&gt;=$RK$35,RB28,0),IF(RE28&gt;=$RK$35,RF28,0),IF(RH28&gt;=$RK$35,RI28,0),IF(SF28&gt;=$SS$35,SG28,0),IF(SI28&gt;=$SS$35,SJ28,0),IF(SM28&gt;=$SS$35,SN28,0),IF(SP28&gt;=$SS$35,SQ28,0)),0)</f>
        <v>14.86</v>
      </c>
      <c r="S28" s="8" t="str">
        <f>IF(R28=0,"",IF(OR(R28=CP28,R28=CS28,R28=CW28),$BY$1,IF(OR(R28=BO28,R28=BR28,R28=BV28),$AX$1,IF(OR(R28=AN28,R28=AQ28,R28=AU28),$W$1,IF(OR(R28=SG28,R28=SJ28,R28=SN28,R28=SQ28),$RL$1,IF(OR(R28=QY28,R28=RB28,R28=RF28,R28=RI28),$QD$1,IF(OR(R28=PQ28,R28=PT28,R28=PX28,R28=QA28),$OV$1,IF(OR(R28=OI28,R28=OL28,R28=OP28,R28=OS28),$NN$1,IF(OR(R28=NA28,R28=ND28,R28=NH28,R28=NK28),$MF$1,IF(OR(R28=LS28,R28=LV28,R28=LZ28,R28=MC28),$KX$1,IF(OR(R28=KK28,R28=KN28,R28=KR28,R28=KU28),$JP$1,IF(OR(R28=JC28,R28=JF28,R28=JJ28,R28=JM28),$IH$1,IF(OR(R28=HU28,R28=HX28,R28=IB28,R28=IE28),$GZ$1,IF(OR(R28=GM28,R28=GP28,R28=GT28,R28=GW28),$FR$1,IF(OR(R28=FE28,R28=FH28,R28=FL28,R28=FO28),$EJ$1,IF(OR(R28=DW28,R28=DZ28,R28=ED28,R28=EG28),$DB$1,""))))))))))))))))</f>
        <v>2023 Elite Canada</v>
      </c>
      <c r="T28" s="8" t="str">
        <f>IF(MAX(CZ28,DA28)&gt;0,MAX(CZ28,DA28),"")</f>
        <v/>
      </c>
      <c r="U28" s="11" t="str">
        <f>IF(T28="","",IF(T28=CZ28,"("&amp;CZ$2&amp;")",IF(T28=DA28,"("&amp;DA$2&amp;")")))</f>
        <v/>
      </c>
      <c r="V28" s="8" t="str">
        <f>IF(T28="","",IF(T28=CZ28,IF(T28+IF(N28="",0,N28)=SK28,$RL$1,IF(T28+IF(N28="",0,N28)=RC28,$QD$1,IF(T28+IF(N28="",0,N28)=PU28,$OV$1,IF(T28+IF(N28="",0,N28)=OM28,$NN$1,IF(T28+IF(N28="",0,N28)=NE28,$MF$1,IF(T28+IF(N28="",0,N28)=LW28,$KX$1,IF(T28+IF(N28="",0,N28)=KO28,$JP$1,IF(T28+IF(N28="",0,N28)=JG28,$IH$1,IF(T28+IF(N28="",0,N28)=HY28,$GZ$1,IF(T28+IF(N28="",0,N28)=GQ28,$FR$1,IF(T28+IF(N28="",0,N28)=FI28,$EJ$1,IF(T28+IF(N28="",0,N28)=EA28,$DB$1,IF(T28+IF(N28="",0,N28)=SH28,$RL$1,IF(T28+IF(N28="",0,N28)=QZ28,$QD$1,IF(T28+IF(N28="",0,N28)=PR28,$OV$1,IF(T28+IF(N28="",0,N28)=OJ28,$NN$1,IF(T28+IF(N28="",0,N28)=NB28,$MF$1,IF(T28+IF(N28="",0,N28)=LT28,$KX$1,IF(T28+IF(N28="",0,N28)=KL28,$JP$1,IF(T28+IF(N28="",0,N28)=JD28,$IH$1,IF(T28+IF(N28="",0,N28)=HV28,$GZ$1,IF(T28+IF(N28="",0,N28)=GN28,$FR$1,IF(T28+IF(N28="",0,N28)=FF28,$EJ$1,IF(T28+IF(N28="",0,N28)=DX28,$DB$1,IF(T28+IF(L28="",0,L28)=SK28,$RL$1,IF(T28+IF(L28="",0,L28)=RC28,$QD$1,IF(T28+IF(L28="",0,L28)=PU28,$OV$1,IF(T28+IF(L28="",0,L28)=OM28,$NN$1,IF(T28+IF(L28="",0,L28)=NE28,$MF$1,IF(T28+IF(L28="",0,L28)=LW28,$KX$1,IF(T28+IF(L28="",0,L28)=KO28,$JP$1,IF(T28+IF(L28="",0,L28)=JG28,$IH$1,IF(T28+IF(L28="",0,L28)=HY28,$GZ$1,IF(T28+IF(L28="",0,L28)=GQ28,$FR$1,IF(T28+IF(L28="",0,L28)=FI28,$EJ$1,IF(T28+IF(L28="",0,L28)=EA28,$DB$1,IF(T28+IF(L28="",0,L28)=SH28,$RL$1,IF(T28+IF(L28="",0,L28)=QZ28,$QD$1,IF(T28+IF(L28="",0,L28)=PR28,$OV$1,IF(T28+IF(L28="",0,L28)=OJ28,$NN$1,IF(T28+IF(L28="",0,L28)=NB28,$MF$1,IF(T28+IF(L28="",0,L28)=LT28,$KX$1,IF(T28+IF(L28="",0,L28)=KL28,$JP$1,IF(T28+IF(L28="",0,L28)=JD28,$IH$1,IF(T28+IF(L28="",0,L28)=HV28,$GZ$1,IF(T28+IF(L28="",0,L28)=GN28,$FR$1,IF(T28+IF(L28="",0,L28)=FF28,$EJ$1,IF(T28+IF(L28="",0,L28)=DX28,$DB$1)))))))))))))))))))))))))))))))))))))))))))))))),IF(T28=DA28,IF(T28+IF(N28="",0,N28)=SR28,$RL$1,IF(T28+IF(N28="",0,N28)=RJ28,$QD$1,IF(T28+IF(N28="",0,N28)=QB28,$OV$1,IF(T28+IF(N28="",0,N28)=OT28,$NN$1,IF(T28+IF(N28="",0,N28)=NL28,$MF$1,IF(T28+IF(N28="",0,N28)=MD28,$KX$1,IF(T28+IF(N28="",0,N28)=KV28,$JP$1,IF(T28+IF(N28="",0,N28)=JN28,$IH$1,IF(T28+IF(N28="",0,N28)=IF28,$GZ$1,IF(T28+IF(N28="",0,N28)=GX28,$FR$1,IF(T28+IF(N28="",0,N28)=FP28,$EJ$1,IF(T28+IF(N28="",0,N28)=EH28,$DB$1,IF(T28+IF(N28="",0,N28)=SO28,$RL$1,IF(T28+IF(N28="",0,N28)=RG28,$QD$1,IF(T28+IF(N28="",0,N28)=PY28,$OV$1,IF(T28+IF(N28="",0,N28)=OQ28,$NN$1,IF(T28+IF(N28="",0,N28)=NI28,$MF$1,IF(T28+IF(N28="",0,N28)=MA28,$KX$1,IF(T28+IF(N28="",0,N28)=KS28,$JP$1,IF(T28+IF(N28="",0,N28)=JK28,$IH$1,IF(T28+IF(N28="",0,N28)=IC28,$GZ$1,IF(T28+IF(N28="",0,N28)=GU28,$FR$1,IF(T28+IF(N28="",0,N28)=FM28,$EJ$1,IF(T28+IF(N28="",0,N28)=EE28,$DB$1)))))))))))))))))))))))))))</f>
        <v/>
      </c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7"/>
      <c r="AM28" s="38" t="str">
        <f>IF(Y28&gt;0,Y28,"")</f>
        <v/>
      </c>
      <c r="AN28" s="38" t="str">
        <f>IF(Z28&gt;0,Z28,"")</f>
        <v/>
      </c>
      <c r="AO28" s="40" t="str">
        <f>IF(SUM(W28:Z28)-AA28&gt;0,SUM(W28:Z28)-AA28,"")</f>
        <v/>
      </c>
      <c r="AP28" s="40" t="str">
        <f>IF(AD28&gt;0,AD28,"")</f>
        <v/>
      </c>
      <c r="AQ28" s="40" t="str">
        <f>IF(AE28&gt;0,AE28,"")</f>
        <v/>
      </c>
      <c r="AR28" s="40" t="str">
        <f>IF(SUM(AB28:AE28)-AF28&gt;0,SUM(AB28:AE28)-AF28,"")</f>
        <v/>
      </c>
      <c r="AS28" s="40" t="str">
        <f>IF(AO28="","",MAX(AO28,AR28))</f>
        <v/>
      </c>
      <c r="AT28" s="40" t="str">
        <f>IF(AI28&gt;0,AI28,"")</f>
        <v/>
      </c>
      <c r="AU28" s="40" t="str">
        <f>IF(AJ28&gt;0,AJ28,"")</f>
        <v/>
      </c>
      <c r="AV28" s="40" t="str">
        <f>IF(SUM(AG28:AJ28)-AK28&gt;0,SUM(AG28:AJ28)-AK28,"")</f>
        <v/>
      </c>
      <c r="AW28" s="40" t="str">
        <f>IF(SUM(AS28,AV28)&gt;0,SUM(AS28,AV28),"")</f>
        <v/>
      </c>
      <c r="AX28" s="26">
        <v>5.9</v>
      </c>
      <c r="AY28" s="26">
        <v>4.4000000000000004</v>
      </c>
      <c r="AZ28" s="26">
        <v>7.3</v>
      </c>
      <c r="BA28" s="26">
        <v>7.58</v>
      </c>
      <c r="BB28" s="26">
        <v>0</v>
      </c>
      <c r="BC28" s="26">
        <v>9.6999999999999993</v>
      </c>
      <c r="BD28" s="26">
        <v>9.1</v>
      </c>
      <c r="BE28" s="26">
        <v>13.5</v>
      </c>
      <c r="BF28" s="26">
        <v>14.86</v>
      </c>
      <c r="BG28" s="26">
        <v>0</v>
      </c>
      <c r="BH28" s="26"/>
      <c r="BI28" s="26"/>
      <c r="BJ28" s="26"/>
      <c r="BK28" s="26"/>
      <c r="BL28" s="26"/>
      <c r="BM28" s="28"/>
      <c r="BN28" s="39">
        <f>IF(AZ28&gt;0,AZ28,"")</f>
        <v>7.3</v>
      </c>
      <c r="BO28" s="39">
        <f>IF(BA28&gt;0,BA28,"")</f>
        <v>7.58</v>
      </c>
      <c r="BP28" s="11">
        <f>IF(SUM(AX28:BA28)-BB28&gt;0,SUM(AX28:BA28)-BB28,"")</f>
        <v>25.18</v>
      </c>
      <c r="BQ28" s="11">
        <f>IF(BE28&gt;0,BE28,"")</f>
        <v>13.5</v>
      </c>
      <c r="BR28" s="11">
        <f>IF(BF28&gt;0,BF28,"")</f>
        <v>14.86</v>
      </c>
      <c r="BS28" s="11">
        <f>IF(SUM(BC28:BF28)-BG28&gt;0,SUM(BC28:BF28)-BG28,"")</f>
        <v>47.16</v>
      </c>
      <c r="BT28" s="11">
        <f>IF(BP28="","",MAX(BP28,BS28))</f>
        <v>47.16</v>
      </c>
      <c r="BU28" s="11" t="str">
        <f>IF(BJ28&gt;0,BJ28,"")</f>
        <v/>
      </c>
      <c r="BV28" s="11" t="str">
        <f>IF(BK28&gt;0,BK28,"")</f>
        <v/>
      </c>
      <c r="BW28" s="11" t="str">
        <f>IF(SUM(BH28:BK28)-BL28&gt;0,SUM(BH28:BK28)-BL28,"")</f>
        <v/>
      </c>
      <c r="BX28" s="11">
        <f>IF(SUM(BT28,BW28)&gt;0,SUM(BT28,BW28),"")</f>
        <v>47.16</v>
      </c>
      <c r="BY28" s="22">
        <v>2.6</v>
      </c>
      <c r="BZ28" s="22">
        <v>1.6</v>
      </c>
      <c r="CA28" s="22">
        <v>3.1</v>
      </c>
      <c r="CB28" s="22">
        <v>3.17</v>
      </c>
      <c r="CC28" s="22">
        <v>0</v>
      </c>
      <c r="CD28" s="22">
        <v>2.6</v>
      </c>
      <c r="CE28" s="22">
        <v>1.7</v>
      </c>
      <c r="CF28" s="22">
        <v>3.1</v>
      </c>
      <c r="CG28" s="22">
        <v>3.01</v>
      </c>
      <c r="CH28" s="22">
        <v>0</v>
      </c>
      <c r="CI28" s="22"/>
      <c r="CJ28" s="22"/>
      <c r="CK28" s="22"/>
      <c r="CL28" s="22"/>
      <c r="CM28" s="22"/>
      <c r="CN28" s="27"/>
      <c r="CO28" s="38">
        <f>IF(CA28&gt;0,CA28,"")</f>
        <v>3.1</v>
      </c>
      <c r="CP28" s="38">
        <f>IF(CB28&gt;0,CB28,"")</f>
        <v>3.17</v>
      </c>
      <c r="CQ28" s="40">
        <f>IF(SUM(BY28:CB28)-CC28&gt;0,SUM(BY28:CB28)-CC28,"")</f>
        <v>10.47</v>
      </c>
      <c r="CR28" s="40">
        <f>IF(CF28&gt;0,CF28,"")</f>
        <v>3.1</v>
      </c>
      <c r="CS28" s="40">
        <f>IF(CG28&gt;0,CG28,"")</f>
        <v>3.01</v>
      </c>
      <c r="CT28" s="40">
        <f>IF(SUM(CD28:CG28)-CH28&gt;0,SUM(CD28:CG28)-CH28,"")</f>
        <v>10.41</v>
      </c>
      <c r="CU28" s="40">
        <f>IF(CQ28="","",MAX(CQ28,CT28))</f>
        <v>10.47</v>
      </c>
      <c r="CV28" s="40" t="str">
        <f>IF(CK28&gt;0,CK28,"")</f>
        <v/>
      </c>
      <c r="CW28" s="40" t="str">
        <f>IF(CL28&gt;0,CL28,"")</f>
        <v/>
      </c>
      <c r="CX28" s="40" t="str">
        <f>IF(SUM(CI28:CL28)-CM28&gt;0,SUM(CI28:CL28)-CM28,"")</f>
        <v/>
      </c>
      <c r="CY28" s="40">
        <f>IF(SUM(CU28,CX28)&gt;0,SUM(CU28,CX28),"")</f>
        <v>10.47</v>
      </c>
      <c r="CZ28" s="50" t="str">
        <f>IF(MAX(DX28,EA28,FF28,FI28,GN28,GQ28,HV28,HY28,JD28,JG28,KL28,KO28,LT28,LW28,NB28,NE28,OJ28,OM28,PR28,PU28,QZ28,RC28,SH28,SK28)-MIN(IF(L28="",0,L28),IF(N28="",0,N28))&gt;0.001,MAX(DX28,EA28,FF28,FI28,GN28,GQ28,HV28,HY28,JD28,JG28,KL28,KO28,LT28,LW28,NB28,NE28,OJ28,OM28,PR28,PU28,QZ28,RC28,SH28,SK28)-MIN(IF(L28="",0,L28),IF(N28="",0,N28)),"")</f>
        <v/>
      </c>
      <c r="DA28" s="50" t="str">
        <f>IF(MAX(EE28,EH28,FM28,FP28,GU28,GX28,IC28,IF28,JK28,JN28,KS28,KV28,MA28,MD28,NI28,NL28,OQ28,OT28,PY28,QB28,RG28,RJ28,SO28,SR28)-IF(N28="",0,N28)&gt;0.001,MAX(EE28,EH28,FM28,FP28,GU28,GX28,IC28,IF28,JK28,JN28,KS28,KV28,MA28,MD28,NI28,NL28,OQ28,OT28,PY28,QB28,RG28,RJ28,SO28,SR28)-IF(N28="",0,N28),"")</f>
        <v/>
      </c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40" t="str">
        <f>IF(DD28&gt;0,DD28,"")</f>
        <v/>
      </c>
      <c r="DW28" s="40" t="str">
        <f>IF(DE28&gt;0,DE28,"")</f>
        <v/>
      </c>
      <c r="DX28" s="40" t="str">
        <f>IF(SUM(DB28:DE28)-DF28&gt;0,SUM(DB28:DE28)-DF28,"")</f>
        <v/>
      </c>
      <c r="DY28" s="40" t="str">
        <f>IF(DI28&gt;0,DI28,"")</f>
        <v/>
      </c>
      <c r="DZ28" s="40" t="str">
        <f>IF(DJ28&gt;0,DJ28,"")</f>
        <v/>
      </c>
      <c r="EA28" s="40" t="str">
        <f>IF(SUM(DG28:DJ28)-DK28&gt;0,SUM(DG28:DJ28)-DK28,"")</f>
        <v/>
      </c>
      <c r="EB28" s="40" t="str">
        <f>IF(MAX(DX28,EA28)&gt;0,MAX(DX28,EA28),"")</f>
        <v/>
      </c>
      <c r="EC28" s="40" t="str">
        <f>IF(DN28&gt;0,DN28,"")</f>
        <v/>
      </c>
      <c r="ED28" s="40" t="str">
        <f>IF(DO28&gt;0,DO28,"")</f>
        <v/>
      </c>
      <c r="EE28" s="40" t="str">
        <f>IF(SUM(DL28:DO28)-DP28&gt;0,SUM(DL28:DO28)-DP28,"")</f>
        <v/>
      </c>
      <c r="EF28" s="40" t="str">
        <f>IF(DS28&gt;0,DS28,"")</f>
        <v/>
      </c>
      <c r="EG28" s="40" t="str">
        <f>IF(DT28&gt;0,DT28,"")</f>
        <v/>
      </c>
      <c r="EH28" s="40" t="str">
        <f>IF(SUM(DQ28:DT28)-DU28&gt;0,SUM(DQ28:DT28)-DU28,"")</f>
        <v/>
      </c>
      <c r="EI28" s="40" t="str">
        <f>IF(SUM(EB28,EH28)&gt;0,SUM(EB28,EH28),"")</f>
        <v/>
      </c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1" t="str">
        <f>IF(EL28&gt;0,EL28,"")</f>
        <v/>
      </c>
      <c r="FE28" s="11" t="str">
        <f>IF(EM28&gt;0,EM28,"")</f>
        <v/>
      </c>
      <c r="FF28" s="11" t="str">
        <f>IF(SUM(EJ28:EM28)-EN28&gt;0,SUM(EJ28:EM28)-EN28,"")</f>
        <v/>
      </c>
      <c r="FG28" s="11" t="str">
        <f>IF(EQ28&gt;0,EQ28,"")</f>
        <v/>
      </c>
      <c r="FH28" s="11" t="str">
        <f>IF(ER28&gt;0,ER28,"")</f>
        <v/>
      </c>
      <c r="FI28" s="11" t="str">
        <f>IF(SUM(EO28:ER28)-ES28&gt;0,SUM(EO28:ER28)-ES28,"")</f>
        <v/>
      </c>
      <c r="FJ28" s="11" t="str">
        <f>IF(MAX(FF28,FI28)&gt;0,MAX(FF28,FI28),"")</f>
        <v/>
      </c>
      <c r="FK28" s="11" t="str">
        <f>IF(EV28&gt;0,EV28,"")</f>
        <v/>
      </c>
      <c r="FL28" s="11" t="str">
        <f>IF(EW28&gt;0,EW28,"")</f>
        <v/>
      </c>
      <c r="FM28" s="11" t="str">
        <f>IF(SUM(ET28:EW28)-EX28&gt;0,SUM(ET28:EW28)-EX28,"")</f>
        <v/>
      </c>
      <c r="FN28" s="11" t="str">
        <f>IF(FA28&gt;0,FA28,"")</f>
        <v/>
      </c>
      <c r="FO28" s="11" t="str">
        <f>IF(FB28&gt;0,FB28,"")</f>
        <v/>
      </c>
      <c r="FP28" s="11" t="str">
        <f>IF(SUM(EY28:FB28)-FC28&gt;0,SUM(EY28:FB28)-FC28,"")</f>
        <v/>
      </c>
      <c r="FQ28" s="11" t="str">
        <f>IF(SUM(FJ28,FP28)&gt;0,SUM(FJ28,FP28),"")</f>
        <v/>
      </c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40" t="str">
        <f>IF(FT28&gt;0,FT28,"")</f>
        <v/>
      </c>
      <c r="GM28" s="40" t="str">
        <f>IF(FU28&gt;0,FU28,"")</f>
        <v/>
      </c>
      <c r="GN28" s="40" t="str">
        <f>IF(SUM(FR28:FU28)-FV28&gt;0,SUM(FR28:FU28)-FV28,"")</f>
        <v/>
      </c>
      <c r="GO28" s="40" t="str">
        <f>IF(FY28&gt;0,FY28,"")</f>
        <v/>
      </c>
      <c r="GP28" s="40" t="str">
        <f>IF(FZ28&gt;0,FZ28,"")</f>
        <v/>
      </c>
      <c r="GQ28" s="40" t="str">
        <f>IF(SUM(FW28:FZ28)-GA28&gt;0,SUM(FW28:FZ28)-GA28,"")</f>
        <v/>
      </c>
      <c r="GR28" s="40" t="str">
        <f>IF(MAX(GN28,GQ28)&gt;0,MAX(GN28,GQ28),"")</f>
        <v/>
      </c>
      <c r="GS28" s="40" t="str">
        <f>IF(GD28&gt;0,GD28,"")</f>
        <v/>
      </c>
      <c r="GT28" s="40" t="str">
        <f>IF(GE28&gt;0,GE28,"")</f>
        <v/>
      </c>
      <c r="GU28" s="40" t="str">
        <f>IF(SUM(GB28:GE28)-GF28&gt;0,SUM(GB28:GE28)-GF28,"")</f>
        <v/>
      </c>
      <c r="GV28" s="40" t="str">
        <f>IF(GI28&gt;0,GI28,"")</f>
        <v/>
      </c>
      <c r="GW28" s="40" t="str">
        <f>IF(GJ28&gt;0,GJ28,"")</f>
        <v/>
      </c>
      <c r="GX28" s="40" t="str">
        <f>IF(SUM(GG28:GJ28)-GK28&gt;0,SUM(GG28:GJ28)-GK28,"")</f>
        <v/>
      </c>
      <c r="GY28" s="40" t="str">
        <f>IF(SUM(GR28,GX28)&gt;0,SUM(GR28,GX28),"")</f>
        <v/>
      </c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1" t="str">
        <f>IF(HB28&gt;0,HB28,"")</f>
        <v/>
      </c>
      <c r="HU28" s="11" t="str">
        <f>IF(HC28&gt;0,HC28,"")</f>
        <v/>
      </c>
      <c r="HV28" s="11" t="str">
        <f>IF(SUM(GZ28:HC28)-HD28&gt;0,SUM(GZ28:HC28)-HD28,"")</f>
        <v/>
      </c>
      <c r="HW28" s="11" t="str">
        <f>IF(HG28&gt;0,HG28,"")</f>
        <v/>
      </c>
      <c r="HX28" s="11" t="str">
        <f>IF(HH28&gt;0,HH28,"")</f>
        <v/>
      </c>
      <c r="HY28" s="11" t="str">
        <f>IF(SUM(HE28:HH28)-HI28&gt;0,SUM(HE28:HH28)-HI28,"")</f>
        <v/>
      </c>
      <c r="HZ28" s="11" t="str">
        <f>IF(MAX(HV28,HY28)&gt;0,MAX(HV28,HY28),"")</f>
        <v/>
      </c>
      <c r="IA28" s="11" t="str">
        <f>IF(HL28&gt;0,HL28,"")</f>
        <v/>
      </c>
      <c r="IB28" s="11" t="str">
        <f>IF(HM28&gt;0,HM28,"")</f>
        <v/>
      </c>
      <c r="IC28" s="11" t="str">
        <f>IF(SUM(HJ28:HM28)-HN28&gt;0,SUM(HJ28:HM28)-HN28,"")</f>
        <v/>
      </c>
      <c r="ID28" s="11" t="str">
        <f>IF(HQ28&gt;0,HQ28,"")</f>
        <v/>
      </c>
      <c r="IE28" s="11" t="str">
        <f>IF(HR28&gt;0,HR28,"")</f>
        <v/>
      </c>
      <c r="IF28" s="11" t="str">
        <f>IF(SUM(HO28:HR28)-HS28&gt;0,SUM(HO28:HR28)-HS28,"")</f>
        <v/>
      </c>
      <c r="IG28" s="11" t="str">
        <f>IF(SUM(HZ28,IF28)&gt;0,SUM(HZ28,IF28),"")</f>
        <v/>
      </c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40" t="str">
        <f>IF(IJ28&gt;0,IJ28,"")</f>
        <v/>
      </c>
      <c r="JC28" s="40" t="str">
        <f>IF(IK28&gt;0,IK28,"")</f>
        <v/>
      </c>
      <c r="JD28" s="40" t="str">
        <f>IF(SUM(IH28:IK28)-IL28&gt;0,SUM(IH28:IK28)-IL28,"")</f>
        <v/>
      </c>
      <c r="JE28" s="40" t="str">
        <f>IF(IO28&gt;0,IO28,"")</f>
        <v/>
      </c>
      <c r="JF28" s="40" t="str">
        <f>IF(IP28&gt;0,IP28,"")</f>
        <v/>
      </c>
      <c r="JG28" s="40" t="str">
        <f>IF(SUM(IM28:IP28)-IQ28&gt;0,SUM(IM28:IP28)-IQ28,"")</f>
        <v/>
      </c>
      <c r="JH28" s="40" t="str">
        <f>IF(MAX(JD28,JG28)&gt;0,MAX(JD28,JG28),"")</f>
        <v/>
      </c>
      <c r="JI28" s="40" t="str">
        <f>IF(IT28&gt;0,IT28,"")</f>
        <v/>
      </c>
      <c r="JJ28" s="40" t="str">
        <f>IF(IU28&gt;0,IU28,"")</f>
        <v/>
      </c>
      <c r="JK28" s="40" t="str">
        <f>IF(SUM(IR28:IU28)-IV28&gt;0,SUM(IR28:IU28)-IV28,"")</f>
        <v/>
      </c>
      <c r="JL28" s="40" t="str">
        <f>IF(IY28&gt;0,IY28,"")</f>
        <v/>
      </c>
      <c r="JM28" s="40" t="str">
        <f>IF(IZ28&gt;0,IZ28,"")</f>
        <v/>
      </c>
      <c r="JN28" s="40" t="str">
        <f>IF(SUM(IW28:IZ28)-JA28&gt;0,SUM(IW28:IZ28)-JA28,"")</f>
        <v/>
      </c>
      <c r="JO28" s="40" t="str">
        <f>IF(SUM(JH28,JN28)&gt;0,SUM(JH28,JN28),"")</f>
        <v/>
      </c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1" t="str">
        <f>IF(JR28&gt;0,JR28,"")</f>
        <v/>
      </c>
      <c r="KK28" s="11" t="str">
        <f>IF(JS28&gt;0,JS28,"")</f>
        <v/>
      </c>
      <c r="KL28" s="11" t="str">
        <f>IF(SUM(JP28:JS28)-JT28&gt;0,SUM(JP28:JS28)-JT28,"")</f>
        <v/>
      </c>
      <c r="KM28" s="11" t="str">
        <f>IF(JW28&gt;0,JW28,"")</f>
        <v/>
      </c>
      <c r="KN28" s="11" t="str">
        <f>IF(JX28&gt;0,JX28,"")</f>
        <v/>
      </c>
      <c r="KO28" s="11" t="str">
        <f>IF(SUM(JU28:JX28)-JY28&gt;0,SUM(JU28:JX28)-JY28,"")</f>
        <v/>
      </c>
      <c r="KP28" s="11" t="str">
        <f>IF(MAX(KL28,KO28)&gt;0,MAX(KL28,KO28),"")</f>
        <v/>
      </c>
      <c r="KQ28" s="11" t="str">
        <f>IF(KB28&gt;0,KB28,"")</f>
        <v/>
      </c>
      <c r="KR28" s="11" t="str">
        <f>IF(KC28&gt;0,KC28,"")</f>
        <v/>
      </c>
      <c r="KS28" s="11" t="str">
        <f>IF(SUM(JZ28:KC28)-KD28&gt;0,SUM(JZ28:KC28)-KD28,"")</f>
        <v/>
      </c>
      <c r="KT28" s="11" t="str">
        <f>IF(KG28&gt;0,KG28,"")</f>
        <v/>
      </c>
      <c r="KU28" s="11" t="str">
        <f>IF(KH28&gt;0,KH28,"")</f>
        <v/>
      </c>
      <c r="KV28" s="11" t="str">
        <f>IF(SUM(KE28:KH28)-KI28&gt;0,SUM(KE28:KH28)-KI28,"")</f>
        <v/>
      </c>
      <c r="KW28" s="11" t="str">
        <f>IF(SUM(KP28,KV28)&gt;0,SUM(KP28,KV28),"")</f>
        <v/>
      </c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40" t="str">
        <f>IF(KZ28&gt;0,KZ28,"")</f>
        <v/>
      </c>
      <c r="LS28" s="40" t="str">
        <f>IF(LA28&gt;0,LA28,"")</f>
        <v/>
      </c>
      <c r="LT28" s="40" t="str">
        <f>IF(SUM(KX28:LA28)-LB28&gt;0,SUM(KX28:LA28)-LB28,"")</f>
        <v/>
      </c>
      <c r="LU28" s="40" t="str">
        <f>IF(LE28&gt;0,LE28,"")</f>
        <v/>
      </c>
      <c r="LV28" s="40" t="str">
        <f>IF(LF28&gt;0,LF28,"")</f>
        <v/>
      </c>
      <c r="LW28" s="40" t="str">
        <f>IF(SUM(LC28:LF28)-LG28&gt;0,SUM(LC28:LF28)-LG28,"")</f>
        <v/>
      </c>
      <c r="LX28" s="40" t="str">
        <f>IF(MAX(LT28,LW28)&gt;0,MAX(LT28,LW28),"")</f>
        <v/>
      </c>
      <c r="LY28" s="40" t="str">
        <f>IF(LJ28&gt;0,LJ28,"")</f>
        <v/>
      </c>
      <c r="LZ28" s="40" t="str">
        <f>IF(LK28&gt;0,LK28,"")</f>
        <v/>
      </c>
      <c r="MA28" s="40" t="str">
        <f>IF(SUM(LH28:LK28)-LL28&gt;0,SUM(LH28:LK28)-LL28,"")</f>
        <v/>
      </c>
      <c r="MB28" s="40" t="str">
        <f>IF(LO28&gt;0,LO28,"")</f>
        <v/>
      </c>
      <c r="MC28" s="40" t="str">
        <f>IF(LP28&gt;0,LP28,"")</f>
        <v/>
      </c>
      <c r="MD28" s="40" t="str">
        <f>IF(SUM(LM28:LP28)-LQ28&gt;0,SUM(LM28:LP28)-LQ28,"")</f>
        <v/>
      </c>
      <c r="ME28" s="40" t="str">
        <f>IF(SUM(LX28,MD28)&gt;0,SUM(LX28,MD28),"")</f>
        <v/>
      </c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1" t="str">
        <f>IF(MH28&gt;0,MH28,"")</f>
        <v/>
      </c>
      <c r="NA28" s="11" t="str">
        <f>IF(MI28&gt;0,MI28,"")</f>
        <v/>
      </c>
      <c r="NB28" s="11" t="str">
        <f>IF(SUM(MF28:MI28)-MJ28&gt;0,SUM(MF28:MI28)-MJ28,"")</f>
        <v/>
      </c>
      <c r="NC28" s="11" t="str">
        <f>IF(MM28&gt;0,MM28,"")</f>
        <v/>
      </c>
      <c r="ND28" s="11" t="str">
        <f>IF(MN28&gt;0,MN28,"")</f>
        <v/>
      </c>
      <c r="NE28" s="11" t="str">
        <f>IF(SUM(MK28:MN28)-MO28&gt;0,SUM(MK28:MN28)-MO28,"")</f>
        <v/>
      </c>
      <c r="NF28" s="11" t="str">
        <f>IF(MAX(NB28,NE28)&gt;0,MAX(NB28,NE28),"")</f>
        <v/>
      </c>
      <c r="NG28" s="11" t="str">
        <f>IF(MR28&gt;0,MR28,"")</f>
        <v/>
      </c>
      <c r="NH28" s="11" t="str">
        <f>IF(MS28&gt;0,MS28,"")</f>
        <v/>
      </c>
      <c r="NI28" s="11" t="str">
        <f>IF(SUM(MP28:MS28)-MT28&gt;0,SUM(MP28:MS28)-MT28,"")</f>
        <v/>
      </c>
      <c r="NJ28" s="11" t="str">
        <f>IF(MW28&gt;0,MW28,"")</f>
        <v/>
      </c>
      <c r="NK28" s="11" t="str">
        <f>IF(MX28&gt;0,MX28,"")</f>
        <v/>
      </c>
      <c r="NL28" s="11" t="str">
        <f>IF(SUM(MU28:MX28)-MY28&gt;0,SUM(MU28:MX28)-MY28,"")</f>
        <v/>
      </c>
      <c r="NM28" s="11" t="str">
        <f>IF(SUM(NF28,NL28)&gt;0,SUM(NF28,NL28),"")</f>
        <v/>
      </c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40" t="str">
        <f>IF(NP28&gt;0,NP28,"")</f>
        <v/>
      </c>
      <c r="OI28" s="40" t="str">
        <f>IF(NQ28&gt;0,NQ28,"")</f>
        <v/>
      </c>
      <c r="OJ28" s="40" t="str">
        <f>IF(SUM(NN28:NQ28)-NR28&gt;0,SUM(NN28:NQ28)-NR28,"")</f>
        <v/>
      </c>
      <c r="OK28" s="40" t="str">
        <f>IF(NU28&gt;0,NU28,"")</f>
        <v/>
      </c>
      <c r="OL28" s="40" t="str">
        <f>IF(NV28&gt;0,NV28,"")</f>
        <v/>
      </c>
      <c r="OM28" s="40" t="str">
        <f>IF(SUM(NS28:NV28)-NW28&gt;0,SUM(NS28:NV28)-NW28,"")</f>
        <v/>
      </c>
      <c r="ON28" s="40" t="str">
        <f>IF(MAX(OJ28,OM28)&gt;0,MAX(OJ28,OM28),"")</f>
        <v/>
      </c>
      <c r="OO28" s="40" t="str">
        <f>IF(NZ28&gt;0,NZ28,"")</f>
        <v/>
      </c>
      <c r="OP28" s="40" t="str">
        <f>IF(OA28&gt;0,OA28,"")</f>
        <v/>
      </c>
      <c r="OQ28" s="40" t="str">
        <f>IF(SUM(NX28:OA28)-OB28&gt;0,SUM(NX28:OA28)-OB28,"")</f>
        <v/>
      </c>
      <c r="OR28" s="40" t="str">
        <f>IF(OE28&gt;0,OE28,"")</f>
        <v/>
      </c>
      <c r="OS28" s="40" t="str">
        <f>IF(OF28&gt;0,OF28,"")</f>
        <v/>
      </c>
      <c r="OT28" s="40" t="str">
        <f>IF(SUM(OC28:OF28)-OG28&gt;0,SUM(OC28:OF28)-OG28,"")</f>
        <v/>
      </c>
      <c r="OU28" s="40" t="str">
        <f>IF(SUM(ON28,OT28)&gt;0,SUM(ON28,OT28),"")</f>
        <v/>
      </c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1" t="str">
        <f>IF(OX28&gt;0,OX28,"")</f>
        <v/>
      </c>
      <c r="PQ28" s="11" t="str">
        <f>IF(OY28&gt;0,OY28,"")</f>
        <v/>
      </c>
      <c r="PR28" s="11" t="str">
        <f>IF(SUM(OV28:OY28)-OZ28&gt;0,SUM(OV28:OY28)-OZ28,"")</f>
        <v/>
      </c>
      <c r="PS28" s="11" t="str">
        <f>IF(PC28&gt;0,PC28,"")</f>
        <v/>
      </c>
      <c r="PT28" s="11" t="str">
        <f>IF(PD28&gt;0,PD28,"")</f>
        <v/>
      </c>
      <c r="PU28" s="11" t="str">
        <f>IF(SUM(PA28:PD28)-PE28&gt;0,SUM(PA28:PD28)-PE28,"")</f>
        <v/>
      </c>
      <c r="PV28" s="11" t="str">
        <f>IF(MAX(PR28,PU28)&gt;0,MAX(PR28,PU28),"")</f>
        <v/>
      </c>
      <c r="PW28" s="11" t="str">
        <f>IF(PH28&gt;0,PH28,"")</f>
        <v/>
      </c>
      <c r="PX28" s="11" t="str">
        <f>IF(PI28&gt;0,PI28,"")</f>
        <v/>
      </c>
      <c r="PY28" s="11" t="str">
        <f>IF(SUM(PF28:PI28)-PJ28&gt;0,SUM(PF28:PI28)-PJ28,"")</f>
        <v/>
      </c>
      <c r="PZ28" s="11" t="str">
        <f>IF(PM28&gt;0,PM28,"")</f>
        <v/>
      </c>
      <c r="QA28" s="11" t="str">
        <f>IF(PN28&gt;0,PN28,"")</f>
        <v/>
      </c>
      <c r="QB28" s="11" t="str">
        <f>IF(SUM(PK28:PN28)-PO28&gt;0,SUM(PK28:PN28)-PO28,"")</f>
        <v/>
      </c>
      <c r="QC28" s="11" t="str">
        <f>IF(SUM(PV28,QB28)&gt;0,SUM(PV28,QB28),"")</f>
        <v/>
      </c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40" t="str">
        <f>IF(QF28&gt;0,QF28,"")</f>
        <v/>
      </c>
      <c r="QY28" s="40" t="str">
        <f>IF(QG28&gt;0,QG28,"")</f>
        <v/>
      </c>
      <c r="QZ28" s="40" t="str">
        <f>IF(SUM(QD28:QG28)-QH28&gt;0,SUM(QD28:QG28)-QH28,"")</f>
        <v/>
      </c>
      <c r="RA28" s="40" t="str">
        <f>IF(QK28&gt;0,QK28,"")</f>
        <v/>
      </c>
      <c r="RB28" s="40" t="str">
        <f>IF(QL28&gt;0,QL28,"")</f>
        <v/>
      </c>
      <c r="RC28" s="40" t="str">
        <f>IF(SUM(QI28:QL28)-QM28&gt;0,SUM(QI28:QL28)-QM28,"")</f>
        <v/>
      </c>
      <c r="RD28" s="40" t="str">
        <f>IF(MAX(QZ28,RC28)&gt;0,MAX(QZ28,RC28),"")</f>
        <v/>
      </c>
      <c r="RE28" s="40" t="str">
        <f>IF(QP28&gt;0,QP28,"")</f>
        <v/>
      </c>
      <c r="RF28" s="40" t="str">
        <f>IF(QQ28&gt;0,QQ28,"")</f>
        <v/>
      </c>
      <c r="RG28" s="40" t="str">
        <f>IF(SUM(QN28:QQ28)-QR28&gt;0,SUM(QN28:QQ28)-QR28,"")</f>
        <v/>
      </c>
      <c r="RH28" s="40" t="str">
        <f>IF(QU28&gt;0,QU28,"")</f>
        <v/>
      </c>
      <c r="RI28" s="40" t="str">
        <f>IF(QV28&gt;0,QV28,"")</f>
        <v/>
      </c>
      <c r="RJ28" s="40" t="str">
        <f>IF(SUM(QS28:QV28)-QW28&gt;0,SUM(QS28:QV28)-QW28,"")</f>
        <v/>
      </c>
      <c r="RK28" s="40" t="str">
        <f>IF(SUM(RD28,RJ28)&gt;0,SUM(RD28,RJ28),"")</f>
        <v/>
      </c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1" t="str">
        <f>IF(RN28&gt;0,RN28,"")</f>
        <v/>
      </c>
      <c r="SG28" s="11" t="str">
        <f>IF(RO28&gt;0,RO28,"")</f>
        <v/>
      </c>
      <c r="SH28" s="11" t="str">
        <f>IF(SUM(RL28:RO28)-RP28&gt;0,SUM(RL28:RO28)-RP28,"")</f>
        <v/>
      </c>
      <c r="SI28" s="11" t="str">
        <f>IF(RS28&gt;0,RS28,"")</f>
        <v/>
      </c>
      <c r="SJ28" s="11" t="str">
        <f>IF(RT28&gt;0,RT28,"")</f>
        <v/>
      </c>
      <c r="SK28" s="11" t="str">
        <f>IF(SUM(RQ28:RT28)-RU28&gt;0,SUM(RQ28:RT28)-RU28,"")</f>
        <v/>
      </c>
      <c r="SL28" s="11" t="str">
        <f>IF(MAX(SH28,SK28)&gt;0,MAX(SH28,SK28),"")</f>
        <v/>
      </c>
      <c r="SM28" s="11" t="str">
        <f>IF(RX28&gt;0,RX28,"")</f>
        <v/>
      </c>
      <c r="SN28" s="11" t="str">
        <f>IF(RY28&gt;0,RY28,"")</f>
        <v/>
      </c>
      <c r="SO28" s="11" t="str">
        <f>IF(SUM(RV28:RY28)-RZ28&gt;0,SUM(RV28:RY28)-RZ28,"")</f>
        <v/>
      </c>
      <c r="SP28" s="11" t="str">
        <f>IF(SC28&gt;0,SC28,"")</f>
        <v/>
      </c>
      <c r="SQ28" s="11" t="str">
        <f>IF(SD28&gt;0,SD28,"")</f>
        <v/>
      </c>
      <c r="SR28" s="11" t="str">
        <f>IF(SUM(SA28:SD28)-SE28&gt;0,SUM(SA28:SD28)-SE28,"")</f>
        <v/>
      </c>
      <c r="SS28" s="11" t="str">
        <f>IF(SUM(SL28,SR28)&gt;0,SUM(SL28,SR28),"")</f>
        <v/>
      </c>
      <c r="ST28" s="22">
        <f>IF($CN28="P",BY28,(BY28+AX28)/2)</f>
        <v>4.25</v>
      </c>
      <c r="SU28" s="22">
        <f>IF($CN28="P",BZ28,(BZ28+AY28)/2)</f>
        <v>3</v>
      </c>
      <c r="SV28" s="22">
        <f>IF($CN28="P",CA28,(CA28+AZ28)/2)</f>
        <v>5.2</v>
      </c>
      <c r="SW28" s="22">
        <f>IF($CN28="P",CB28,(CB28+BA28)/2)</f>
        <v>5.375</v>
      </c>
      <c r="SX28" s="22">
        <f>IF($CN28="P",CC28,(CC28+BB28)/2)</f>
        <v>0</v>
      </c>
      <c r="SY28" s="22">
        <f>IF($CN28="P",CD28,(CD28+BC28)/2)</f>
        <v>6.1499999999999995</v>
      </c>
      <c r="SZ28" s="22">
        <f>IF($CN28="P",CE28,(CE28+BD28)/2)</f>
        <v>5.3999999999999995</v>
      </c>
      <c r="TA28" s="22">
        <f>IF($CN28="P",CF28,(CF28+BE28)/2)</f>
        <v>8.3000000000000007</v>
      </c>
      <c r="TB28" s="22">
        <f>IF($CN28="P",CG28,(CG28+BF28)/2)</f>
        <v>8.9349999999999987</v>
      </c>
      <c r="TC28" s="22">
        <f>IF($CN28="P",CH28,(CH28+BG28)/2)</f>
        <v>0</v>
      </c>
      <c r="TD28" s="22">
        <f>IF($CN28="P",CI28,(CI28+BH28)/2)</f>
        <v>0</v>
      </c>
      <c r="TE28" s="22">
        <f>IF($CN28="P",CJ28,(CJ28+BI28)/2)</f>
        <v>0</v>
      </c>
      <c r="TF28" s="22">
        <f>IF($CN28="P",CK28,(CK28+BJ28)/2)</f>
        <v>0</v>
      </c>
      <c r="TG28" s="22">
        <f>IF($CN28="P",CL28,(CL28+BK28)/2)</f>
        <v>0</v>
      </c>
      <c r="TH28" s="22">
        <f>IF($CN28="P",CM28,(CM28+BL28)/2)</f>
        <v>0</v>
      </c>
      <c r="TI28" s="27" t="s">
        <v>46</v>
      </c>
      <c r="TJ28" s="40">
        <f>IF(SV28&gt;0,SV28,"")</f>
        <v>5.2</v>
      </c>
      <c r="TK28" s="40">
        <f>IF(SW28&gt;0,SW28,"")</f>
        <v>5.375</v>
      </c>
      <c r="TL28" s="40">
        <f>IF(SUM(ST28:SW28)-SX28&gt;0,SUM(ST28:SW28)-SX28,"")</f>
        <v>17.824999999999999</v>
      </c>
      <c r="TM28" s="40">
        <f>IF(TA28&gt;0,TA28,"")</f>
        <v>8.3000000000000007</v>
      </c>
      <c r="TN28" s="40">
        <f>IF(TB28&gt;0,TB28,"")</f>
        <v>8.9349999999999987</v>
      </c>
      <c r="TO28" s="40">
        <f>IF(SUM(SY28:TB28)-TC28&gt;0,SUM(SY28:TB28)-TC28,"")</f>
        <v>28.785</v>
      </c>
      <c r="TP28" s="40">
        <f>IF(MAX(TL28,TO28)&gt;0,MAX(TL28,TO28),"")</f>
        <v>28.785</v>
      </c>
      <c r="TQ28" s="40" t="str">
        <f>IF(TF28&gt;0,TF28,"")</f>
        <v/>
      </c>
      <c r="TR28" s="40" t="str">
        <f>IF(TG28&gt;0,TG28,"")</f>
        <v/>
      </c>
      <c r="TS28" s="40" t="str">
        <f>IF(SUM(TD28:TG28)-TH28&gt;0,SUM(TD28:TG28)-TH28,"")</f>
        <v/>
      </c>
      <c r="TT28" s="40">
        <f>IF(SUM(TP28,TS28)&gt;0,SUM(TP28,TS28),"")</f>
        <v>28.785</v>
      </c>
    </row>
    <row r="29" spans="1:540" x14ac:dyDescent="0.2">
      <c r="A29" s="4" t="str" cm="1">
        <f t="array" ref="A29">IF(AND(H29&lt;&gt;"",H29&lt;&gt;"No DD"),SUMPRODUCT((H$4:H$33&lt;&gt;"")*(H$4:H$33&lt;&gt;"No DD")*(E$4:E$33&gt;E29))+1,IF(H29="No DD",SUMPRODUCT((H$4:H$33="No DD")*(E$4:E$33&gt;E29))+1+SUMPRODUCT((H$4:H$33&lt;&gt;"")*(H$4:H$33&lt;&gt;"No DD")),""))</f>
        <v/>
      </c>
      <c r="B29" s="5" t="s">
        <v>155</v>
      </c>
      <c r="C29" s="4" t="s">
        <v>4</v>
      </c>
      <c r="D29" s="4">
        <v>2005</v>
      </c>
      <c r="E29" s="9">
        <f>SUM(J29:T29)+SUM(J29:R29)*0.0000001+SUM(J29)*0.0000000000001</f>
        <v>107.35001073500486</v>
      </c>
      <c r="F29" s="3" t="str">
        <f>IF(OR(AND(AM29&gt;=AW$35,AM29&lt;&gt;"",AO29&gt;=AW$39,AO29&lt;&gt;"",AL29=""),AND(AP29&gt;=AW$35,AP29&lt;&gt;"",AR29&gt;=AW$39,AR29&lt;&gt;"",AL29=""),AND(AT29&gt;=AW$35,AT29&lt;&gt;"",AV29&gt;=AW$39,AV29&lt;&gt;"",AL29=""),AND(BN29&gt;=BX$35,BN29&lt;&gt;"",BP29&gt;=BX$39,BP29&lt;&gt;"",BM29=""),AND(BQ29&gt;=BX$35,BQ29&lt;&gt;"",BS29&gt;=BX$39,BS29&lt;&gt;"",BM29=""),AND(BU29&gt;=BX$35,BU29&lt;&gt;"",BW29&gt;=BX$39,BW29&lt;&gt;"",BM29=""),AND(CO29&gt;=CY$35,CO29&lt;&gt;"",CQ29&gt;=CY$39,CQ29&lt;&gt;"",CN29=""),AND(CR29&gt;=CY$35,CR29&lt;&gt;"",CT29&gt;=CY$39,CT29&lt;&gt;"",CN29=""),AND(CV29&gt;=CY$35,CV29&lt;&gt;"",CX29&gt;=CY$39,CX29&lt;&gt;"",CN29=""),AND(DV29&gt;=EI$35,DV29&lt;&gt;"",DX29&gt;=EI$39,DX29&lt;&gt;""),AND(DY29&gt;=EI$35,DY29&lt;&gt;"",EA29&gt;=EI$39,EA29&lt;&gt;""),AND(EC29&gt;=EI$35,EC29&lt;&gt;"",EE29&gt;=EI$39,EE29&lt;&gt;""),AND(EF29&gt;=EI$35,EF29&lt;&gt;"",EH29&gt;=EI$39,EH29&lt;&gt;""),AND(FD29&gt;=FQ$35,FD29&lt;&gt;"",FF29&gt;=FQ$39,FF29&lt;&gt;""),AND(FG29&gt;=FQ$35,FG29&lt;&gt;"",FI29&gt;=FQ$39,FI29&lt;&gt;""),AND(FK29&gt;=FQ$35,FK29&lt;&gt;"",FM29&gt;=FQ$39,FM29&lt;&gt;""),AND(FN29&gt;=FQ$35,FN29&lt;&gt;"",FP29&gt;=FQ$39,FP29&lt;&gt;""),AND(GL29&gt;=GY$35,GL29&lt;&gt;"",GN29&gt;=GY$39,GN29&lt;&gt;""),AND(GO29&gt;=GY$35,GO29&lt;&gt;"",GQ29&gt;=GY$39,GQ29&lt;&gt;""),AND(GS29&gt;=GY$35,GS29&lt;&gt;"",GU29&gt;=GY$39,GU29&lt;&gt;""),AND(GV29&gt;=GY$35,GV29&lt;&gt;"",GX29&gt;=GY$39,GX29&lt;&gt;""),AND(HT29&gt;=IG$35,HT29&lt;&gt;"",HV29&gt;=IG$39,HV29&lt;&gt;""),AND(HW29&gt;=IG$35,HW29&lt;&gt;"",HY29&gt;=IG$39,HY29&lt;&gt;""),AND(IA29&gt;=IG$35,IA29&lt;&gt;"",IC29&gt;=IG$39,IC29&lt;&gt;""),AND(ID29&gt;=IG$35,ID29&lt;&gt;"",IF29&gt;=IG$39,IF29&lt;&gt;""),AND(JB29&gt;=JO$35,JB29&lt;&gt;"",JD29&gt;=JO$39,JD29&lt;&gt;""),AND(JE29&gt;=JO$35,JE29&lt;&gt;"",JG29&gt;=JO$39,JG29&lt;&gt;""),AND(JI29&gt;=JO$35,JI29&lt;&gt;"",JK29&gt;=JO$39,JK29&lt;&gt;""),AND(JL29&gt;=JO$35,JL29&lt;&gt;"",JN29&gt;=JO$39,JN29&lt;&gt;""),AND(KJ29&gt;=KW$35,KJ29&lt;&gt;"",KL29&gt;=KW$39,KL29&lt;&gt;""),AND(KM29&gt;=KW$35,KM29&lt;&gt;"",KO29&gt;=KW$39,KO29&lt;&gt;""),AND(KQ29&gt;=KW$35,KQ29&lt;&gt;"",KS29&gt;=KW$39,KS29&lt;&gt;""),AND(KT29&gt;=KW$35,KT29&lt;&gt;"",KV29&gt;=KW$39,KV29&lt;&gt;""),AND(LR29&gt;=ME$35,LR29&lt;&gt;"",LT29&gt;=ME$39,LT29&lt;&gt;""),AND(LU29&gt;=ME$35,LU29&lt;&gt;"",LW29&gt;=ME$39,LW29&lt;&gt;""),AND(LY29&gt;=ME$35,LY29&lt;&gt;"",MA29&gt;=ME$39,MA29&lt;&gt;""),AND(MB29&gt;=ME$35,MB29&lt;&gt;"",MD29&gt;=ME$39,MD29&lt;&gt;""),AND(MZ29&gt;=NM$35,MZ29&lt;&gt;"",NB29&gt;=NM$39,NB29&lt;&gt;""),AND(NC29&gt;=NM$35,NC29&lt;&gt;"",NE29&gt;=NM$39,NE29&lt;&gt;""),AND(NG29&gt;=NM$35,NG29&lt;&gt;"",NI29&gt;=NM$39,NI29&lt;&gt;""),AND(NJ29&gt;=NM$35,NJ29&lt;&gt;"",NL29&gt;=NM$39,NL29&lt;&gt;""),AND(OH29&gt;=OU$35,OH29&lt;&gt;"",OJ29&gt;=OU$39,OJ29&lt;&gt;""),AND(OK29&gt;=OU$35,OK29&lt;&gt;"",OM29&gt;=OU$39,OM29&lt;&gt;""),AND(OO29&gt;=OU$35,OO29&lt;&gt;"",OQ29&gt;=OU$39,OQ29&lt;&gt;""),AND(OR29&gt;=OU$35,OR29&lt;&gt;"",OT29&gt;=OU$39,OT29&lt;&gt;""),AND(PP29&gt;=QC$35,PP29&lt;&gt;"",PR29&gt;=QC$39,PR29&lt;&gt;""),AND(PS29&gt;=QC$35,PS29&lt;&gt;"",PU29&gt;=QC$39,PU29&lt;&gt;""),AND(PW29&gt;=QC$35,PW29&lt;&gt;"",PY29&gt;=QC$39,PY29&lt;&gt;""),AND(PZ29&gt;=QC$35,PZ29&lt;&gt;"",QB29&gt;=QC$39,QB29&lt;&gt;""),AND(QX29&gt;=RK$35,QX29&lt;&gt;"",QZ29&gt;=RK$39,QZ29&lt;&gt;""),AND(RA29&gt;=RK$35,RA29&lt;&gt;"",RC29&gt;=RK$39,RC29&lt;&gt;""),AND(RE29&gt;=RK$35,RE29&lt;&gt;"",RG29&gt;=RK$39,RG29&lt;&gt;""),AND(RH29&gt;=RK$35,RH29&lt;&gt;"",RJ29&gt;=RK$39,RJ29&lt;&gt;""),AND(SF29&gt;=SS$35,SF29&lt;&gt;"",SH29&gt;=SS$39,SH29&lt;&gt;""),AND(SI29&gt;=SS$35,SI29&lt;&gt;"",SK29&gt;=SS$39,SK29&lt;&gt;""),AND(SM29&gt;=SS$35,SM29&lt;&gt;"",SO29&gt;=SS$39,SO29&lt;&gt;""),AND(SP29&gt;=SS$35,SP29&lt;&gt;"",SR29&gt;=SS$39,SR29&lt;&gt;"")),"P","")</f>
        <v/>
      </c>
      <c r="G29" s="3" t="str">
        <f>IF(OR(AND(AO29&gt;=AW$39,AO29&lt;&gt;"",AL29=""),AND(AR29&gt;=AW$39,AR29&lt;&gt;"",AL29=""),AND(AV29&gt;=AW$39,AV29&lt;&gt;"",AL29=""),AND(BP29&gt;=BX$39,BP29&lt;&gt;"",BM29=""),AND(BS29&gt;=BX$39,BS29&lt;&gt;"",BM29=""),AND(BW29&gt;=BX$39,BW29&lt;&gt;"",BM29=""),AND(CQ29&gt;=CY$39,CQ29&lt;&gt;"",CN29=""),AND(CT29&gt;=CY$39,CT29&lt;&gt;"",CN29=""),AND(CX29&gt;=CY$39,CX29&lt;&gt;"",CN29=""),AND(DX29&gt;=EI$39,DX29&lt;&gt;""),AND(EA29&gt;=EI$39,EA29&lt;&gt;""),AND(EE29&gt;=EI$39,EE29&lt;&gt;""),AND(EH29&gt;=EI$39,EH29&lt;&gt;""),AND(FF29&gt;=FQ$39,FF29&lt;&gt;""),AND(FI29&gt;=FQ$39,FI29&lt;&gt;""),AND(FM29&gt;=FQ$39,FM29&lt;&gt;""),AND(FP29&gt;=FQ$39,FP29&lt;&gt;""),AND(GN29&gt;=GY$39,GN29&lt;&gt;""),AND(GQ29&gt;=GY$39,GQ29&lt;&gt;""),AND(GU29&gt;=GY$39,GU29&lt;&gt;""),AND(GX29&gt;=GY$39,GX29&lt;&gt;""),AND(HV29&gt;=IG$39,HV29&lt;&gt;""),AND(HY29&gt;=IG$39,HY29&lt;&gt;""),AND(IC29&gt;=IG$39,IC29&lt;&gt;""),AND(IF29&gt;=IG$39,IF29&lt;&gt;""),AND(JD29&gt;=JO$39,JD29&lt;&gt;""),AND(JG29&gt;=JO$39,JG29&lt;&gt;""),AND(JK29&gt;=JO$39,JK29&lt;&gt;""),AND(JN29&gt;=JO$39,JN29&lt;&gt;""),AND(KL29&gt;=KW$39,KL29&lt;&gt;""),AND(KO29&gt;=KW$39,KO29&lt;&gt;""),AND(KS29&gt;=KW$39,KS29&lt;&gt;""),AND(KV29&gt;=KW$39,KV29&lt;&gt;""),AND(LT29&gt;=ME$39,LT29&lt;&gt;""),AND(LW29&gt;=ME$39,LW29&lt;&gt;""),AND(MA29&gt;=ME$39,MA29&lt;&gt;""),AND(MD29&gt;=ME$39,MD29&lt;&gt;""),AND(NB29&gt;=NM$39,NB29&lt;&gt;""),AND(NE29&gt;=NM$39,NE29&lt;&gt;""),AND(NI29&gt;=NM$39,NI29&lt;&gt;""),AND(NL29&gt;=NM$39,NL29&lt;&gt;""),AND(OJ29&gt;=OU$39,OJ29&lt;&gt;""),AND(OM29&gt;=OU$39,OM29&lt;&gt;""),AND(OQ29&gt;=OU$39,OQ29&lt;&gt;""),AND(OT29&gt;=OU$39,OT29&lt;&gt;""),AND(PR29&gt;=QC$39,PR29&lt;&gt;""),AND(PU29&gt;=QC$39,PU29&lt;&gt;""),AND(PY29&gt;=QC$39,PY29&lt;&gt;""),AND(QB29&gt;=QC$39,QB29&lt;&gt;""),AND(QZ29&gt;=RK$39,QZ29&lt;&gt;""),AND(RC29&gt;=RK$39,RC29&lt;&gt;""),AND(RG29&gt;=RK$39,RG29&lt;&gt;""),AND(RJ29&gt;=RK$39,RJ29&lt;&gt;""),AND(SH29&gt;=SS$39,SH29&lt;&gt;""),AND(SK29&gt;=SS$39,SK29&lt;&gt;""),AND(SO29&gt;=SS$39,SO29&lt;&gt;""),AND(SR29&gt;=SS$39,SR29&lt;&gt;"")),"P","")</f>
        <v/>
      </c>
      <c r="H29" s="36" t="str">
        <f>IF(AND(G29="P",F29=""),"No DD",IF(OR(AND(AM29&gt;=AW$38,AM29&lt;&gt;"",AO29&gt;=AW$42,AO29&lt;&gt;"",AL29=""),AND(AP29&gt;=AW$38,AP29&lt;&gt;"",AR29&gt;=AW$42,AR29&lt;&gt;"",AL29=""),AND(AT29&gt;=AW$38,AT29&lt;&gt;"",AV29&gt;=AW$42,AV29&lt;&gt;"",AL29=""),AND(BN29&gt;=BX$38,BN29&lt;&gt;"",BP29&gt;=BX$42,BP29&lt;&gt;"",BM29=""),AND(BQ29&gt;=BX$38,BQ29&lt;&gt;"",BS29&gt;=BX$42,BS29&lt;&gt;"",BM29=""),AND(BU29&gt;=BX$38,BU29&lt;&gt;"",BW29&gt;=BX$42,BW29&lt;&gt;"",BM29=""),AND(CO29&gt;=CY$38,CO29&lt;&gt;"",CQ29&gt;=CY$42,CQ29&lt;&gt;"",CN29=""),AND(CR29&gt;=CY$38,CR29&lt;&gt;"",CT29&gt;=CY$42,CT29&lt;&gt;"",CN29=""),AND(CV29&gt;=CY$38,CV29&lt;&gt;"",CX29&gt;=CY$42,CX29&lt;&gt;"",CN29=""),AND(DV29&gt;=EI$38,DV29&lt;&gt;"",DX29&gt;=EI$42,DX29&lt;&gt;""),AND(DY29&gt;=EI$38,DY29&lt;&gt;"",EA29&gt;=EI$42,EA29&lt;&gt;""),AND(EC29&gt;=EI$38,EC29&lt;&gt;"",EE29&gt;=EI$42,EE29&lt;&gt;""),AND(EF29&gt;=EI$38,EF29&lt;&gt;"",EH29&gt;=EI$42,EH29&lt;&gt;""),AND(FD29&gt;=FQ$38,FD29&lt;&gt;"",FF29&gt;=FQ$42,FF29&lt;&gt;""),AND(FG29&gt;=FQ$38,FG29&lt;&gt;"",FI29&gt;=FQ$42,FI29&lt;&gt;""),AND(FK29&gt;=FQ$38,FK29&lt;&gt;"",FM29&gt;=FQ$42,FM29&lt;&gt;""),AND(FN29&gt;=FQ$38,FN29&lt;&gt;"",FP29&gt;=FQ$42,FP29&lt;&gt;""),AND(GL29&gt;=GY$38,GL29&lt;&gt;"",GN29&gt;=GY$42,GN29&lt;&gt;""),AND(GO29&gt;=GY$38,GO29&lt;&gt;"",GQ29&gt;=GY$42,GQ29&lt;&gt;""),AND(GS29&gt;=GY$38,GS29&lt;&gt;"",GU29&gt;=GY$42,GU29&lt;&gt;""),AND(GV29&gt;=GY$38,GV29&lt;&gt;"",GX29&gt;=GY$42,GX29&lt;&gt;""),AND(HT29&gt;=IG$38,HT29&lt;&gt;"",HV29&gt;=IG$42,HV29&lt;&gt;""),AND(HW29&gt;=IG$38,HW29&lt;&gt;"",HY29&gt;=IG$42,HY29&lt;&gt;""),AND(IA29&gt;=IG$38,IA29&lt;&gt;"",IC29&gt;=IG$42,IC29&lt;&gt;""),AND(ID29&gt;=IG$38,ID29&lt;&gt;"",IF29&gt;=IG$42,IF29&lt;&gt;""),AND(JB29&gt;=JO$38,JB29&lt;&gt;"",JD29&gt;=JO$42,JD29&lt;&gt;""),AND(JE29&gt;=JO$38,JE29&lt;&gt;"",JG29&gt;=JO$42,JG29&lt;&gt;""),AND(JI29&gt;=JO$38,JI29&lt;&gt;"",JK29&gt;=JO$42,JK29&lt;&gt;""),AND(JL29&gt;=JO$38,JL29&lt;&gt;"",JN29&gt;=JO$42,JN29&lt;&gt;""),AND(KJ29&gt;=KW$38,KJ29&lt;&gt;"",KL29&gt;=KW$42,KL29&lt;&gt;""),AND(KM29&gt;=KW$38,KM29&lt;&gt;"",KO29&gt;=KW$42,KO29&lt;&gt;""),AND(KQ29&gt;=KW$38,KQ29&lt;&gt;"",KS29&gt;=KW$42,KS29&lt;&gt;""),AND(KT29&gt;=KW$38,KT29&lt;&gt;"",KV29&gt;=KW$42,KV29&lt;&gt;""),AND(LR29&gt;=ME$38,LR29&lt;&gt;"",LT29&gt;=ME$42,LT29&lt;&gt;""),AND(LU29&gt;=ME$38,LU29&lt;&gt;"",LW29&gt;=ME$42,LW29&lt;&gt;""),AND(LY29&gt;=ME$38,LY29&lt;&gt;"",MA29&gt;=ME$42,MA29&lt;&gt;""),AND(MB29&gt;=ME$38,MB29&lt;&gt;"",MD29&gt;=ME$42,MD29&lt;&gt;""),AND(MZ29&gt;=NM$38,MZ29&lt;&gt;"",NB29&gt;=NM$42,NB29&lt;&gt;""),AND(NC29&gt;=NM$38,NC29&lt;&gt;"",NE29&gt;=NM$42,NE29&lt;&gt;""),AND(NG29&gt;=NM$38,NG29&lt;&gt;"",NI29&gt;=NM$42,NI29&lt;&gt;""),AND(NJ29&gt;=NM$38,NJ29&lt;&gt;"",NL29&gt;=NM$42,NL29&lt;&gt;""),AND(OH29&gt;=OU$38,OH29&lt;&gt;"",OJ29&gt;=OU$42,OJ29&lt;&gt;""),AND(OK29&gt;=OU$38,OK29&lt;&gt;"",OM29&gt;=OU$42,OM29&lt;&gt;""),AND(OO29&gt;=OU$38,OO29&lt;&gt;"",OQ29&gt;=OU$42,OQ29&lt;&gt;""),AND(OR29&gt;=OU$38,OR29&lt;&gt;"",OT29&gt;=OU$42,OT29&lt;&gt;""),AND(PP29&gt;=QC$38,PP29&lt;&gt;"",PR29&gt;=QC$42,PR29&lt;&gt;""),AND(PS29&gt;=QC$38,PS29&lt;&gt;"",PU29&gt;=QC$42,PU29&lt;&gt;""),AND(PW29&gt;=QC$38,PW29&lt;&gt;"",PY29&gt;=QC$42,PY29&lt;&gt;""),AND(PZ29&gt;=QC$38,PZ29&lt;&gt;"",QB29&gt;=QC$42,QB29&lt;&gt;""),AND(QX29&gt;=RK$38,QX29&lt;&gt;"",QZ29&gt;=RK$42,QZ29&lt;&gt;""),AND(RA29&gt;=RK$38,RA29&lt;&gt;"",RC29&gt;=RK$42,RC29&lt;&gt;""),AND(RE29&gt;=RK$38,RE29&lt;&gt;"",RG29&gt;=RK$42,RG29&lt;&gt;""),AND(RH29&gt;=RK$38,RH29&lt;&gt;"",RJ29&gt;=RK$42,RJ29&lt;&gt;""),AND(SF29&gt;=SS$38,SF29&lt;&gt;"",SH29&gt;=SS$42,SH29&lt;&gt;""),AND(SI29&gt;=SS$38,SI29&lt;&gt;"",SK29&gt;=SS$42,SK29&lt;&gt;""),AND(SM29&gt;=SS$38,SM29&lt;&gt;"",SO29&gt;=SS$42,SO29&lt;&gt;""),AND(SP29&gt;=SS$38,SP29&lt;&gt;"",SR29&gt;=SS$42,SR29&lt;&gt;"")),"Merit",IF(OR(AND(AM29&gt;=AW$37,AM29&lt;&gt;"",AO29&gt;=AW$41,AO29&lt;&gt;"",AL29=""),AND(AP29&gt;=AW$37,AP29&lt;&gt;"",AR29&gt;=AW$41,AR29&lt;&gt;"",AL29=""),AND(AT29&gt;=AW$37,AT29&lt;&gt;"",AV29&gt;=AW$41,AV29&lt;&gt;"",AL29=""),AND(BN29&gt;=BX$37,BN29&lt;&gt;"",BP29&gt;=BX$41,BP29&lt;&gt;"",BM29=""),AND(BQ29&gt;=BX$37,BQ29&lt;&gt;"",BS29&gt;=BX$41,BS29&lt;&gt;"",BM29=""),AND(BU29&gt;=BX$37,BU29&lt;&gt;"",BW29&gt;=BX$41,BW29&lt;&gt;"",BM29=""),AND(CO29&gt;=CY$37,CO29&lt;&gt;"",CQ29&gt;=CY$41,CQ29&lt;&gt;"",CN29=""),AND(CR29&gt;=CY$37,CR29&lt;&gt;"",CT29&gt;=CY$41,CT29&lt;&gt;"",CN29=""),AND(CV29&gt;=CY$37,CV29&lt;&gt;"",CX29&gt;=CY$41,CX29&lt;&gt;"",CN29=""),AND(DV29&gt;=EI$37,DV29&lt;&gt;"",DX29&gt;=EI$41,DX29&lt;&gt;""),AND(DY29&gt;=EI$37,DY29&lt;&gt;"",EA29&gt;=EI$41,EA29&lt;&gt;""),AND(EC29&gt;=EI$37,EC29&lt;&gt;"",EE29&gt;=EI$41,EE29&lt;&gt;""),AND(EF29&gt;=EI$37,EF29&lt;&gt;"",EH29&gt;=EI$41,EH29&lt;&gt;""),AND(FD29&gt;=FQ$37,FD29&lt;&gt;"",FF29&gt;=FQ$41,FF29&lt;&gt;""),AND(FG29&gt;=FQ$37,FG29&lt;&gt;"",FI29&gt;=FQ$41,FI29&lt;&gt;""),AND(FK29&gt;=FQ$37,FK29&lt;&gt;"",FM29&gt;=FQ$41,FM29&lt;&gt;""),AND(FN29&gt;=FQ$37,FN29&lt;&gt;"",FP29&gt;=FQ$41,FP29&lt;&gt;""),AND(GL29&gt;=GY$37,GL29&lt;&gt;"",GN29&gt;=GY$41,GN29&lt;&gt;""),AND(GO29&gt;=GY$37,GO29&lt;&gt;"",GQ29&gt;=GY$41,GQ29&lt;&gt;""),AND(GS29&gt;=GY$37,GS29&lt;&gt;"",GU29&gt;=GY$41,GU29&lt;&gt;""),AND(GV29&gt;=GY$37,GV29&lt;&gt;"",GX29&gt;=GY$41,GX29&lt;&gt;""),AND(HT29&gt;=IG$37,HT29&lt;&gt;"",HV29&gt;=IG$41,HV29&lt;&gt;""),AND(HW29&gt;=IG$37,HW29&lt;&gt;"",HY29&gt;=IG$41,HY29&lt;&gt;""),AND(IA29&gt;=IG$37,IA29&lt;&gt;"",IC29&gt;=IG$41,IC29&lt;&gt;""),AND(ID29&gt;=IG$37,ID29&lt;&gt;"",IF29&gt;=IG$41,IF29&lt;&gt;""),AND(JB29&gt;=JO$37,JB29&lt;&gt;"",JD29&gt;=JO$41,JD29&lt;&gt;""),AND(JE29&gt;=JO$37,JE29&lt;&gt;"",JG29&gt;=JO$41,JG29&lt;&gt;""),AND(JI29&gt;=JO$37,JI29&lt;&gt;"",JK29&gt;=JO$41,JK29&lt;&gt;""),AND(JL29&gt;=JO$37,JL29&lt;&gt;"",JN29&gt;=JO$41,JN29&lt;&gt;""),AND(KJ29&gt;=KW$37,KJ29&lt;&gt;"",KL29&gt;=KW$41,KL29&lt;&gt;""),AND(KM29&gt;=KW$37,KM29&lt;&gt;"",KO29&gt;=KW$41,KO29&lt;&gt;""),AND(KQ29&gt;=KW$37,KQ29&lt;&gt;"",KS29&gt;=KW$41,KS29&lt;&gt;""),AND(KT29&gt;=KW$37,KT29&lt;&gt;"",KV29&gt;=KW$41,KV29&lt;&gt;""),AND(LR29&gt;=ME$37,LR29&lt;&gt;"",LT29&gt;=ME$41,LT29&lt;&gt;""),AND(LU29&gt;=ME$37,LU29&lt;&gt;"",LW29&gt;=ME$41,LW29&lt;&gt;""),AND(LY29&gt;=ME$37,LY29&lt;&gt;"",MA29&gt;=ME$41,MA29&lt;&gt;""),AND(MB29&gt;=ME$37,MB29&lt;&gt;"",MD29&gt;=ME$41,MD29&lt;&gt;""),AND(MZ29&gt;=NM$37,MZ29&lt;&gt;"",NB29&gt;=NM$41,NB29&lt;&gt;""),AND(NC29&gt;=NM$37,NC29&lt;&gt;"",NE29&gt;=NM$41,NE29&lt;&gt;""),AND(NG29&gt;=NM$37,NG29&lt;&gt;"",NI29&gt;=NM$41,NI29&lt;&gt;""),AND(NJ29&gt;=NM$37,NJ29&lt;&gt;"",NL29&gt;=NM$41,NL29&lt;&gt;""),AND(OH29&gt;=OU$37,OH29&lt;&gt;"",OJ29&gt;=OU$41,OJ29&lt;&gt;""),AND(OK29&gt;=OU$37,OK29&lt;&gt;"",OM29&gt;=OU$41,OM29&lt;&gt;""),AND(OO29&gt;=OU$37,OO29&lt;&gt;"",OQ29&gt;=OU$41,OQ29&lt;&gt;""),AND(OR29&gt;=OU$37,OR29&lt;&gt;"",OT29&gt;=OU$41,OT29&lt;&gt;""),AND(PP29&gt;=QC$37,PP29&lt;&gt;"",PR29&gt;=QC$41,PR29&lt;&gt;""),AND(PS29&gt;=QC$37,PS29&lt;&gt;"",PU29&gt;=QC$41,PU29&lt;&gt;""),AND(PW29&gt;=QC$37,PW29&lt;&gt;"",PY29&gt;=QC$41,PY29&lt;&gt;""),AND(PZ29&gt;=QC$37,PZ29&lt;&gt;"",QB29&gt;=QC$41,QB29&lt;&gt;""),AND(QX29&gt;=RK$37,QX29&lt;&gt;"",QZ29&gt;=RK$41,QZ29&lt;&gt;""),AND(RA29&gt;=RK$37,RA29&lt;&gt;"",RC29&gt;=RK$41,RC29&lt;&gt;""),AND(RE29&gt;=RK$37,RE29&lt;&gt;"",RG29&gt;=RK$41,RG29&lt;&gt;""),AND(RH29&gt;=RK$37,RH29&lt;&gt;"",RJ29&gt;=RK$41,RJ29&lt;&gt;""),AND(SF29&gt;=SS$37,SF29&lt;&gt;"",SH29&gt;=SS$41,SH29&lt;&gt;""),AND(SI29&gt;=SS$37,SI29&lt;&gt;"",SK29&gt;=SS$41,SK29&lt;&gt;""),AND(SM29&gt;=SS$37,SM29&lt;&gt;"",SO29&gt;=SS$41,SO29&lt;&gt;""),AND(SP29&gt;=SS$37,SP29&lt;&gt;"",SR29&gt;=SS$41,SR29&lt;&gt;"")),"Excellence",IF(I29="P","Worlds Team",IF(F29="P","National Team","")))))</f>
        <v/>
      </c>
      <c r="I29" s="3" t="str">
        <f>IF(OR(AND(AM29&gt;=AW$36,AM29&lt;&gt;"",AO29&gt;=AW$40,AO29&lt;&gt;"",AL29=""),AND(AP29&gt;=AW$36,AP29&lt;&gt;"",AR29&gt;=AW$40,AR29&lt;&gt;"",AL29=""),AND(AT29&gt;=AW$36,AT29&lt;&gt;"",AV29&gt;=AW$40,AV29&lt;&gt;"",AL29=""),AND(BN29&gt;=BX$36,BN29&lt;&gt;"",BP29&gt;=BX$40,BP29&lt;&gt;"",BM29=""),AND(BQ29&gt;=BX$36,BQ29&lt;&gt;"",BS29&gt;=BX$40,BS29&lt;&gt;"",BM29=""),AND(BU29&gt;=BX$36,BU29&lt;&gt;"",BW29&gt;=BX$40,BW29&lt;&gt;"",BM29=""),AND(CO29&gt;=CY$36,CO29&lt;&gt;"",CQ29&gt;=CY$40,CQ29&lt;&gt;"",CN29=""),AND(CR29&gt;=CY$36,CR29&lt;&gt;"",CT29&gt;=CY$40,CT29&lt;&gt;"",CN29=""),AND(CV29&gt;=CY$36,CV29&lt;&gt;"",CX29&gt;=CY$40,CX29&lt;&gt;"",CN29=""),AND(DV29&gt;=EI$36,DV29&lt;&gt;"",DX29&gt;=EI$40,DX29&lt;&gt;""),AND(DY29&gt;=EI$36,DY29&lt;&gt;"",EA29&gt;=EI$40,EA29&lt;&gt;""),AND(EC29&gt;=EI$36,EC29&lt;&gt;"",EE29&gt;=EI$40,EE29&lt;&gt;""),AND(EF29&gt;=EI$36,EF29&lt;&gt;"",EH29&gt;=EI$40,EH29&lt;&gt;""),AND(FD29&gt;=FQ$36,FD29&lt;&gt;"",FF29&gt;=FQ$40,FF29&lt;&gt;""),AND(FG29&gt;=FQ$36,FG29&lt;&gt;"",FI29&gt;=FQ$40,FI29&lt;&gt;""),AND(FK29&gt;=FQ$36,FK29&lt;&gt;"",FM29&gt;=FQ$40,FM29&lt;&gt;""),AND(FN29&gt;=FQ$36,FN29&lt;&gt;"",FP29&gt;=FQ$40,FP29&lt;&gt;""),AND(GL29&gt;=GY$36,GL29&lt;&gt;"",GN29&gt;=GY$40,GN29&lt;&gt;""),AND(GO29&gt;=GY$36,GO29&lt;&gt;"",GQ29&gt;=GY$40,GQ29&lt;&gt;""),AND(GS29&gt;=GY$36,GS29&lt;&gt;"",GU29&gt;=GY$40,GU29&lt;&gt;""),AND(GV29&gt;=GY$36,GV29&lt;&gt;"",GX29&gt;=GY$40,GX29&lt;&gt;""),AND(HT29&gt;=IG$36,HT29&lt;&gt;"",HV29&gt;=IG$40,HV29&lt;&gt;""),AND(HW29&gt;=IG$36,HW29&lt;&gt;"",HY29&gt;=IG$40,HY29&lt;&gt;""),AND(IA29&gt;=IG$36,IA29&lt;&gt;"",IC29&gt;=IG$40,IC29&lt;&gt;""),AND(ID29&gt;=IG$36,ID29&lt;&gt;"",IF29&gt;=IG$40,IF29&lt;&gt;""),AND(JB29&gt;=JO$36,JB29&lt;&gt;"",JD29&gt;=JO$40,JD29&lt;&gt;""),AND(JE29&gt;=JO$36,JE29&lt;&gt;"",JG29&gt;=JO$40,JG29&lt;&gt;""),AND(JI29&gt;=JO$36,JI29&lt;&gt;"",JK29&gt;=JO$40,JK29&lt;&gt;""),AND(JL29&gt;=JO$36,JL29&lt;&gt;"",JN29&gt;=JO$40,JN29&lt;&gt;""),AND(KJ29&gt;=KW$36,KJ29&lt;&gt;"",KL29&gt;=KW$40,KL29&lt;&gt;""),AND(KM29&gt;=KW$36,KM29&lt;&gt;"",KO29&gt;=KW$40,KO29&lt;&gt;""),AND(KQ29&gt;=KW$36,KQ29&lt;&gt;"",KS29&gt;=KW$40,KS29&lt;&gt;""),AND(KT29&gt;=KW$36,KT29&lt;&gt;"",KV29&gt;=KW$40,KV29&lt;&gt;""),AND(LR29&gt;=ME$36,LR29&lt;&gt;"",LT29&gt;=ME$40,LT29&lt;&gt;""),AND(LU29&gt;=ME$36,LU29&lt;&gt;"",LW29&gt;=ME$40,LW29&lt;&gt;""),AND(LY29&gt;=ME$36,LY29&lt;&gt;"",MA29&gt;=ME$40,MA29&lt;&gt;""),AND(MB29&gt;=ME$36,MB29&lt;&gt;"",MD29&gt;=ME$40,MD29&lt;&gt;""),AND(MZ29&gt;=NM$36,MZ29&lt;&gt;"",NB29&gt;=NM$40,NB29&lt;&gt;""),AND(NC29&gt;=NM$36,NC29&lt;&gt;"",NE29&gt;=NM$40,NE29&lt;&gt;""),AND(NG29&gt;=NM$36,NG29&lt;&gt;"",NI29&gt;=NM$40,NI29&lt;&gt;""),AND(NJ29&gt;=NM$36,NJ29&lt;&gt;"",NL29&gt;=NM$40,NL29&lt;&gt;""),AND(OH29&gt;=OU$36,OH29&lt;&gt;"",OJ29&gt;=OU$40,OJ29&lt;&gt;""),AND(OK29&gt;=OU$36,OK29&lt;&gt;"",OM29&gt;=OU$40,OM29&lt;&gt;""),AND(OO29&gt;=OU$36,OO29&lt;&gt;"",OQ29&gt;=OU$40,OQ29&lt;&gt;""),AND(OR29&gt;=OU$36,OR29&lt;&gt;"",OT29&gt;=OU$40,OT29&lt;&gt;""),AND(PP29&gt;=QC$36,PP29&lt;&gt;"",PR29&gt;=QC$40,PR29&lt;&gt;""),AND(PS29&gt;=QC$36,PS29&lt;&gt;"",PU29&gt;=QC$40,PU29&lt;&gt;""),AND(PW29&gt;=QC$36,PW29&lt;&gt;"",PY29&gt;=QC$40,PY29&lt;&gt;""),AND(PZ29&gt;=QC$36,PZ29&lt;&gt;"",QB29&gt;=QC$40,QB29&lt;&gt;""),AND(QX29&gt;=RK$36,QX29&lt;&gt;"",QZ29&gt;=RK$40,QZ29&lt;&gt;""),AND(RA29&gt;=RK$36,RA29&lt;&gt;"",RC29&gt;=RK$40,RC29&lt;&gt;""),AND(RE29&gt;=RK$36,RE29&lt;&gt;"",RG29&gt;=RK$40,RG29&lt;&gt;""),AND(RH29&gt;=RK$36,RH29&lt;&gt;"",RJ29&gt;=RK$40,RJ29&lt;&gt;""),AND(SF29&gt;=SS$36,SF29&lt;&gt;"",SH29&gt;=SS$40,SH29&lt;&gt;""),AND(SI29&gt;=SS$36,SI29&lt;&gt;"",SK29&gt;=SS$40,SK29&lt;&gt;""),AND(SM29&gt;=SS$36,SM29&lt;&gt;"",SO29&gt;=SS$40,SO29&lt;&gt;""),AND(SP29&gt;=SS$36,SP29&lt;&gt;"",SR29&gt;=SS$40,SR29&lt;&gt;"")),"P","")</f>
        <v/>
      </c>
      <c r="J29" s="8">
        <f>IF(COUNT(AO29,AR29,BP29,BS29,CQ29,CT29)&gt;0,LARGE((AO29,AR29,BP29,BS29,CQ29,CT29),1),0)</f>
        <v>48.569999999999993</v>
      </c>
      <c r="K29" s="8" t="str">
        <f>IF(J29="","",IF(OR(J29=CQ29,J29=CT29),$BY$1,IF(OR(J29=BP29,J29=BS29),$AX$1,IF(OR(J29=AO29,J29=AR29),$W$1,""))))</f>
        <v>2023 Nationals</v>
      </c>
      <c r="L29" s="8">
        <f>IF(COUNT(AO29,AR29,BP29,BS29,CQ29,CT29)&gt;1,LARGE((AO29,AR29,BP29,BS29,CQ29,CT29),2),0)</f>
        <v>47.58</v>
      </c>
      <c r="M29" s="8" t="str">
        <f>IF(L29="","",IF(OR(L29=CQ29,L29=CT29),$BY$1,IF(OR(L29=BP29,L29=BS29),$AX$1,IF(OR(L29=AO29,L29=AR29),$W$1,""))))</f>
        <v>2023 Nationals</v>
      </c>
      <c r="N29" s="8">
        <f>IF(COUNT(AO29,AR29,BP29,BS29,CQ29,CT29)&gt;2,MAX(AV29,BW29,CX29,LARGE((AO29,AR29,BP29,BS29,CQ29,CT29),3)),IF(MAX(AV29,BW29,CX29)&gt;0,MAX(AV29,BW29,CX29),0))</f>
        <v>0</v>
      </c>
      <c r="O29" s="8" t="str">
        <f>IF(N29="","",IF(OR(N29=CQ29,N29=CT29,N29=CX29),$BY$1,IF(OR(N29=BP29,N29=BS29,N29=BW29),$AX$1,IF(OR(N29=AO29,N29=AR29,N29=AV29),$W$1,""))))</f>
        <v/>
      </c>
      <c r="P29" s="8">
        <f>IF(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&gt;0,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,0)</f>
        <v>11.2</v>
      </c>
      <c r="Q29" s="8" t="str">
        <f>IF(P29=0,"",IF(OR(P29=CO29,P29=CR29,P29=CV29),$BY$1,IF(OR(P29=BN29,P29=BQ29,P29=BU29),$AX$1,IF(OR(P29=AM29,P29=AP29,P29=AT29),$W$1,IF(OR(P29=SF29,P29=SI29,P29=SM29,P29=SP29),$RL$1,IF(OR(P29=QX29,P29=RA29,P29=RE29,P29=RH29),$QD$1,IF(OR(P29=PP29,P29=PS29,P29=PW29,P29=PZ29),$OV$1,IF(OR(P29=OH29,P29=OK29,P29=OO29,P29=OR29),$NN$1,IF(OR(P29=MZ29,P29=NC29,P29=NG29,P29=NJ29),$MF$1,IF(OR(P29=LR29,P29=LU29,P29=LY29,P29=MB29),$KX$1,IF(OR(P29=KJ29,P29=KM29,P29=KQ29,P29=KT29),$JP$1,IF(OR(P29=JB29,P29=JE29,P29=JI29,P29=JL29),$IH$1,IF(OR(P29=HT29,P29=HW29,P29=IA29,P29=ID29),$GZ$1,IF(OR(P29=GL29,P29=GO29,P29=GS29,P29=GV29),$FR$1,IF(OR(P29=FD29,P29=FG29,P29=FK29,P29=FN29),$EJ$1,IF(OR(P29=DV29,P29=DY29,P29=EC29,P29=EF29),$DB$1,""))))))))))))))))</f>
        <v>2023 Nationals</v>
      </c>
      <c r="R29" s="8">
        <f>IF(MAX(IF(AM29&gt;=$AW$35,AN29,0),IF(AP29&gt;=$AW$35,AQ29,0),IF(AT29&gt;=$AW$35,AU29,0),IF(BN29&gt;=$BX$35,BO29,0),IF(BQ29&gt;=$BX$35,BR29,0),IF(BU29&gt;=$BX$35,BV29,0),IF(CO29&gt;=$CY$35,CP29,0),IF(CR29&gt;=$CY$35,CS29,0),IF(CV29&gt;=$CY$35,CW29,0),IF(DV29&gt;=$EI$35,DW29,0),IF(DY29&gt;=$EI$35,DZ29,0),IF(EC29&gt;=$EI$35,ED29,0),IF(EF29&gt;=$EI$35,EG29,0),IF(FD29&gt;=$FQ$35,FE29,0),IF(FG29&gt;=$FQ$35,FH29,0),IF(FK29&gt;=$FQ$35,FL29,0),IF(FN29&gt;=$FQ$35,FO29,0),IF(GL29&gt;=$GY$35,GM29,0),IF(GO29&gt;=$GY$35,GP29,0),IF(GS29&gt;=$GY$35,GT29,0),IF(GV29&gt;=$GY$35,GW29,0),IF(HT29&gt;=$IG$35,HU29,0),IF(HW29&gt;=$IG$35,HX29,0),IF(IA29&gt;=$IG$35,IB29,0),IF(ID29&gt;=$IG$35,IE29,0),IF(JB29&gt;=$JO$35,JC29,0),IF(JE29&gt;=$JO$35,JF29,0),IF(JI29&gt;=$JO$35,JJ29,0),IF(JL29&gt;=$JO$35,JM29,0),IF(KJ29&gt;=$KW$35,KK29,0),IF(KM29&gt;=$KW$35,KN29,0),IF(KQ29&gt;=$KW$35,KR29,0),IF(KT29&gt;=$KW$35,KU29,0),IF(LR29&gt;=$ME$35,LS29,0),IF(LU29&gt;=$ME$35,LV29,0),IF(LY29&gt;=$ME$35,LZ29,0),IF(MB29&gt;=$ME$35,MC29,0),IF(MZ29&gt;=$NM$35,NA29,0),IF(NC29&gt;=$NM$35,ND29,0),IF(NG29&gt;=$NM$35,NH29,0),IF(NJ29&gt;=$NM$35,NK29,0),IF(OH29&gt;=$OU$35,OI29,0),IF(OK29&gt;=$OU$35,OL29,0),IF(OO29&gt;=$OU$35,OP29,0),IF(OR29&gt;=$OU$35,OS29,0),IF(PP29&gt;=$QC$35,PQ29,0),IF(PS29&gt;=$QC$35,PT29,0),IF(PW29&gt;=$QC$35,PX29,0),IF(PZ29&gt;=$QC$35,QA29,0),IF(QX29&gt;=$RK$35,QY29,0),IF(RA29&gt;=$RK$35,RB29,0),IF(RE29&gt;=$RK$35,RF29,0),IF(RH29&gt;=$RK$35,RI29,0),IF(SF29&gt;=$SS$35,SG29,0),IF(SI29&gt;=$SS$35,SJ29,0),IF(SM29&gt;=$SS$35,SN29,0),IF(SP29&gt;=$SS$35,SQ29,0))&gt;0,MAX(IF(AM29&gt;=$AW$35,AN29,0),IF(AP29&gt;=$AW$35,AQ29,0),IF(AT29&gt;=$AW$35,AU29,0),IF(BN29&gt;=$BX$35,BO29,0),IF(BQ29&gt;=$BX$35,BR29,0),IF(BU29&gt;=$BX$35,BV29,0),IF(CO29&gt;=$CY$35,CP29,0),IF(CR29&gt;=$CY$35,CS29,0),IF(CV29&gt;=$CY$35,CW29,0),IF(DV29&gt;=$EI$35,DW29,0),IF(DY29&gt;=$EI$35,DZ29,0),IF(EC29&gt;=$EI$35,ED29,0),IF(EF29&gt;=$EI$35,EG29,0),IF(FD29&gt;=$FQ$35,FE29,0),IF(FG29&gt;=$FQ$35,FH29,0),IF(FK29&gt;=$FQ$35,FL29,0),IF(FN29&gt;=$FQ$35,FO29,0),IF(GL29&gt;=$GY$35,GM29,0),IF(GO29&gt;=$GY$35,GP29,0),IF(GS29&gt;=$GY$35,GT29,0),IF(GV29&gt;=$GY$35,GW29,0),IF(HT29&gt;=$IG$35,HU29,0),IF(HW29&gt;=$IG$35,HX29,0),IF(IA29&gt;=$IG$35,IB29,0),IF(ID29&gt;=$IG$35,IE29,0),IF(JB29&gt;=$JO$35,JC29,0),IF(JE29&gt;=$JO$35,JF29,0),IF(JI29&gt;=$JO$35,JJ29,0),IF(JL29&gt;=$JO$35,JM29,0),IF(KJ29&gt;=$KW$35,KK29,0),IF(KM29&gt;=$KW$35,KN29,0),IF(KQ29&gt;=$KW$35,KR29,0),IF(KT29&gt;=$KW$35,KU29,0),IF(LR29&gt;=$ME$35,LS29,0),IF(LU29&gt;=$ME$35,LV29,0),IF(LY29&gt;=$ME$35,LZ29,0),IF(MB29&gt;=$ME$35,MC29,0),IF(MZ29&gt;=$NM$35,NA29,0),IF(NC29&gt;=$NM$35,ND29,0),IF(NG29&gt;=$NM$35,NH29,0),IF(NJ29&gt;=$NM$35,NK29,0),IF(OH29&gt;=$OU$35,OI29,0),IF(OK29&gt;=$OU$35,OL29,0),IF(OO29&gt;=$OU$35,OP29,0),IF(OR29&gt;=$OU$35,OS29,0),IF(PP29&gt;=$QC$35,PQ29,0),IF(PS29&gt;=$QC$35,PT29,0),IF(PW29&gt;=$QC$35,PX29,0),IF(PZ29&gt;=$QC$35,QA29,0),IF(QX29&gt;=$RK$35,QY29,0),IF(RA29&gt;=$RK$35,RB29,0),IF(RE29&gt;=$RK$35,RF29,0),IF(RH29&gt;=$RK$35,RI29,0),IF(SF29&gt;=$SS$35,SG29,0),IF(SI29&gt;=$SS$35,SJ29,0),IF(SM29&gt;=$SS$35,SN29,0),IF(SP29&gt;=$SS$35,SQ29,0)),0)</f>
        <v>0</v>
      </c>
      <c r="S29" s="8" t="str">
        <f>IF(R29=0,"",IF(OR(R29=CP29,R29=CS29,R29=CW29),$BY$1,IF(OR(R29=BO29,R29=BR29,R29=BV29),$AX$1,IF(OR(R29=AN29,R29=AQ29,R29=AU29),$W$1,IF(OR(R29=SG29,R29=SJ29,R29=SN29,R29=SQ29),$RL$1,IF(OR(R29=QY29,R29=RB29,R29=RF29,R29=RI29),$QD$1,IF(OR(R29=PQ29,R29=PT29,R29=PX29,R29=QA29),$OV$1,IF(OR(R29=OI29,R29=OL29,R29=OP29,R29=OS29),$NN$1,IF(OR(R29=NA29,R29=ND29,R29=NH29,R29=NK29),$MF$1,IF(OR(R29=LS29,R29=LV29,R29=LZ29,R29=MC29),$KX$1,IF(OR(R29=KK29,R29=KN29,R29=KR29,R29=KU29),$JP$1,IF(OR(R29=JC29,R29=JF29,R29=JJ29,R29=JM29),$IH$1,IF(OR(R29=HU29,R29=HX29,R29=IB29,R29=IE29),$GZ$1,IF(OR(R29=GM29,R29=GP29,R29=GT29,R29=GW29),$FR$1,IF(OR(R29=FE29,R29=FH29,R29=FL29,R29=FO29),$EJ$1,IF(OR(R29=DW29,R29=DZ29,R29=ED29,R29=EG29),$DB$1,""))))))))))))))))</f>
        <v/>
      </c>
      <c r="T29" s="8" t="str">
        <f>IF(MAX(CZ29,DA29)&gt;0,MAX(CZ29,DA29),"")</f>
        <v/>
      </c>
      <c r="U29" s="11" t="str">
        <f>IF(T29="","",IF(T29=CZ29,"("&amp;CZ$2&amp;")",IF(T29=DA29,"("&amp;DA$2&amp;")")))</f>
        <v/>
      </c>
      <c r="V29" s="8" t="str">
        <f>IF(T29="","",IF(T29=CZ29,IF(T29+IF(N29="",0,N29)=SK29,$RL$1,IF(T29+IF(N29="",0,N29)=RC29,$QD$1,IF(T29+IF(N29="",0,N29)=PU29,$OV$1,IF(T29+IF(N29="",0,N29)=OM29,$NN$1,IF(T29+IF(N29="",0,N29)=NE29,$MF$1,IF(T29+IF(N29="",0,N29)=LW29,$KX$1,IF(T29+IF(N29="",0,N29)=KO29,$JP$1,IF(T29+IF(N29="",0,N29)=JG29,$IH$1,IF(T29+IF(N29="",0,N29)=HY29,$GZ$1,IF(T29+IF(N29="",0,N29)=GQ29,$FR$1,IF(T29+IF(N29="",0,N29)=FI29,$EJ$1,IF(T29+IF(N29="",0,N29)=EA29,$DB$1,IF(T29+IF(N29="",0,N29)=SH29,$RL$1,IF(T29+IF(N29="",0,N29)=QZ29,$QD$1,IF(T29+IF(N29="",0,N29)=PR29,$OV$1,IF(T29+IF(N29="",0,N29)=OJ29,$NN$1,IF(T29+IF(N29="",0,N29)=NB29,$MF$1,IF(T29+IF(N29="",0,N29)=LT29,$KX$1,IF(T29+IF(N29="",0,N29)=KL29,$JP$1,IF(T29+IF(N29="",0,N29)=JD29,$IH$1,IF(T29+IF(N29="",0,N29)=HV29,$GZ$1,IF(T29+IF(N29="",0,N29)=GN29,$FR$1,IF(T29+IF(N29="",0,N29)=FF29,$EJ$1,IF(T29+IF(N29="",0,N29)=DX29,$DB$1,IF(T29+IF(L29="",0,L29)=SK29,$RL$1,IF(T29+IF(L29="",0,L29)=RC29,$QD$1,IF(T29+IF(L29="",0,L29)=PU29,$OV$1,IF(T29+IF(L29="",0,L29)=OM29,$NN$1,IF(T29+IF(L29="",0,L29)=NE29,$MF$1,IF(T29+IF(L29="",0,L29)=LW29,$KX$1,IF(T29+IF(L29="",0,L29)=KO29,$JP$1,IF(T29+IF(L29="",0,L29)=JG29,$IH$1,IF(T29+IF(L29="",0,L29)=HY29,$GZ$1,IF(T29+IF(L29="",0,L29)=GQ29,$FR$1,IF(T29+IF(L29="",0,L29)=FI29,$EJ$1,IF(T29+IF(L29="",0,L29)=EA29,$DB$1,IF(T29+IF(L29="",0,L29)=SH29,$RL$1,IF(T29+IF(L29="",0,L29)=QZ29,$QD$1,IF(T29+IF(L29="",0,L29)=PR29,$OV$1,IF(T29+IF(L29="",0,L29)=OJ29,$NN$1,IF(T29+IF(L29="",0,L29)=NB29,$MF$1,IF(T29+IF(L29="",0,L29)=LT29,$KX$1,IF(T29+IF(L29="",0,L29)=KL29,$JP$1,IF(T29+IF(L29="",0,L29)=JD29,$IH$1,IF(T29+IF(L29="",0,L29)=HV29,$GZ$1,IF(T29+IF(L29="",0,L29)=GN29,$FR$1,IF(T29+IF(L29="",0,L29)=FF29,$EJ$1,IF(T29+IF(L29="",0,L29)=DX29,$DB$1)))))))))))))))))))))))))))))))))))))))))))))))),IF(T29=DA29,IF(T29+IF(N29="",0,N29)=SR29,$RL$1,IF(T29+IF(N29="",0,N29)=RJ29,$QD$1,IF(T29+IF(N29="",0,N29)=QB29,$OV$1,IF(T29+IF(N29="",0,N29)=OT29,$NN$1,IF(T29+IF(N29="",0,N29)=NL29,$MF$1,IF(T29+IF(N29="",0,N29)=MD29,$KX$1,IF(T29+IF(N29="",0,N29)=KV29,$JP$1,IF(T29+IF(N29="",0,N29)=JN29,$IH$1,IF(T29+IF(N29="",0,N29)=IF29,$GZ$1,IF(T29+IF(N29="",0,N29)=GX29,$FR$1,IF(T29+IF(N29="",0,N29)=FP29,$EJ$1,IF(T29+IF(N29="",0,N29)=EH29,$DB$1,IF(T29+IF(N29="",0,N29)=SO29,$RL$1,IF(T29+IF(N29="",0,N29)=RG29,$QD$1,IF(T29+IF(N29="",0,N29)=PY29,$OV$1,IF(T29+IF(N29="",0,N29)=OQ29,$NN$1,IF(T29+IF(N29="",0,N29)=NI29,$MF$1,IF(T29+IF(N29="",0,N29)=MA29,$KX$1,IF(T29+IF(N29="",0,N29)=KS29,$JP$1,IF(T29+IF(N29="",0,N29)=JK29,$IH$1,IF(T29+IF(N29="",0,N29)=IC29,$GZ$1,IF(T29+IF(N29="",0,N29)=GU29,$FR$1,IF(T29+IF(N29="",0,N29)=FM29,$EJ$1,IF(T29+IF(N29="",0,N29)=EE29,$DB$1)))))))))))))))))))))))))))</f>
        <v/>
      </c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7"/>
      <c r="AM29" s="38" t="str">
        <f>IF(Y29&gt;0,Y29,"")</f>
        <v/>
      </c>
      <c r="AN29" s="38" t="str">
        <f>IF(Z29&gt;0,Z29,"")</f>
        <v/>
      </c>
      <c r="AO29" s="40" t="str">
        <f>IF(SUM(W29:Z29)-AA29&gt;0,SUM(W29:Z29)-AA29,"")</f>
        <v/>
      </c>
      <c r="AP29" s="40" t="str">
        <f>IF(AD29&gt;0,AD29,"")</f>
        <v/>
      </c>
      <c r="AQ29" s="40" t="str">
        <f>IF(AE29&gt;0,AE29,"")</f>
        <v/>
      </c>
      <c r="AR29" s="40" t="str">
        <f>IF(SUM(AB29:AE29)-AF29&gt;0,SUM(AB29:AE29)-AF29,"")</f>
        <v/>
      </c>
      <c r="AS29" s="40" t="str">
        <f>IF(AO29="","",MAX(AO29,AR29))</f>
        <v/>
      </c>
      <c r="AT29" s="40" t="str">
        <f>IF(AI29&gt;0,AI29,"")</f>
        <v/>
      </c>
      <c r="AU29" s="40" t="str">
        <f>IF(AJ29&gt;0,AJ29,"")</f>
        <v/>
      </c>
      <c r="AV29" s="40" t="str">
        <f>IF(SUM(AG29:AJ29)-AK29&gt;0,SUM(AG29:AJ29)-AK29,"")</f>
        <v/>
      </c>
      <c r="AW29" s="40" t="str">
        <f>IF(SUM(AS29,AV29)&gt;0,SUM(AS29,AV29),"")</f>
        <v/>
      </c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8"/>
      <c r="BN29" s="39" t="str">
        <f>IF(AZ29&gt;0,AZ29,"")</f>
        <v/>
      </c>
      <c r="BO29" s="39" t="str">
        <f>IF(BA29&gt;0,BA29,"")</f>
        <v/>
      </c>
      <c r="BP29" s="11" t="str">
        <f>IF(SUM(AX29:BA29)-BB29&gt;0,SUM(AX29:BA29)-BB29,"")</f>
        <v/>
      </c>
      <c r="BQ29" s="11" t="str">
        <f>IF(BE29&gt;0,BE29,"")</f>
        <v/>
      </c>
      <c r="BR29" s="11" t="str">
        <f>IF(BF29&gt;0,BF29,"")</f>
        <v/>
      </c>
      <c r="BS29" s="11" t="str">
        <f>IF(SUM(BC29:BF29)-BG29&gt;0,SUM(BC29:BF29)-BG29,"")</f>
        <v/>
      </c>
      <c r="BT29" s="11" t="str">
        <f>IF(BP29="","",MAX(BP29,BS29))</f>
        <v/>
      </c>
      <c r="BU29" s="11" t="str">
        <f>IF(BJ29&gt;0,BJ29,"")</f>
        <v/>
      </c>
      <c r="BV29" s="11" t="str">
        <f>IF(BK29&gt;0,BK29,"")</f>
        <v/>
      </c>
      <c r="BW29" s="11" t="str">
        <f>IF(SUM(BH29:BK29)-BL29&gt;0,SUM(BH29:BK29)-BL29,"")</f>
        <v/>
      </c>
      <c r="BX29" s="11" t="str">
        <f>IF(SUM(BT29,BW29)&gt;0,SUM(BT29,BW29),"")</f>
        <v/>
      </c>
      <c r="BY29" s="22">
        <v>13</v>
      </c>
      <c r="BZ29" s="22">
        <v>8.9</v>
      </c>
      <c r="CA29" s="22">
        <v>11.1</v>
      </c>
      <c r="CB29" s="22">
        <v>14.58</v>
      </c>
      <c r="CC29" s="22">
        <v>0</v>
      </c>
      <c r="CD29" s="22">
        <v>13.6</v>
      </c>
      <c r="CE29" s="22">
        <v>9.3000000000000007</v>
      </c>
      <c r="CF29" s="22">
        <v>11.2</v>
      </c>
      <c r="CG29" s="22">
        <v>14.47</v>
      </c>
      <c r="CH29" s="22">
        <v>0</v>
      </c>
      <c r="CI29" s="22"/>
      <c r="CJ29" s="22"/>
      <c r="CK29" s="22"/>
      <c r="CL29" s="22"/>
      <c r="CM29" s="22"/>
      <c r="CN29" s="27"/>
      <c r="CO29" s="38">
        <f>IF(CA29&gt;0,CA29,"")</f>
        <v>11.1</v>
      </c>
      <c r="CP29" s="38">
        <f>IF(CB29&gt;0,CB29,"")</f>
        <v>14.58</v>
      </c>
      <c r="CQ29" s="40">
        <f>IF(SUM(BY29:CB29)-CC29&gt;0,SUM(BY29:CB29)-CC29,"")</f>
        <v>47.58</v>
      </c>
      <c r="CR29" s="40">
        <f>IF(CF29&gt;0,CF29,"")</f>
        <v>11.2</v>
      </c>
      <c r="CS29" s="40">
        <f>IF(CG29&gt;0,CG29,"")</f>
        <v>14.47</v>
      </c>
      <c r="CT29" s="40">
        <f>IF(SUM(CD29:CG29)-CH29&gt;0,SUM(CD29:CG29)-CH29,"")</f>
        <v>48.569999999999993</v>
      </c>
      <c r="CU29" s="40">
        <f>IF(CQ29="","",MAX(CQ29,CT29))</f>
        <v>48.569999999999993</v>
      </c>
      <c r="CV29" s="40" t="str">
        <f>IF(CK29&gt;0,CK29,"")</f>
        <v/>
      </c>
      <c r="CW29" s="40" t="str">
        <f>IF(CL29&gt;0,CL29,"")</f>
        <v/>
      </c>
      <c r="CX29" s="40" t="str">
        <f>IF(SUM(CI29:CL29)-CM29&gt;0,SUM(CI29:CL29)-CM29,"")</f>
        <v/>
      </c>
      <c r="CY29" s="40">
        <f>IF(SUM(CU29,CX29)&gt;0,SUM(CU29,CX29),"")</f>
        <v>48.569999999999993</v>
      </c>
      <c r="CZ29" s="50" t="str">
        <f>IF(MAX(DX29,EA29,FF29,FI29,GN29,GQ29,HV29,HY29,JD29,JG29,KL29,KO29,LT29,LW29,NB29,NE29,OJ29,OM29,PR29,PU29,QZ29,RC29,SH29,SK29)-MIN(IF(L29="",0,L29),IF(N29="",0,N29))&gt;0.001,MAX(DX29,EA29,FF29,FI29,GN29,GQ29,HV29,HY29,JD29,JG29,KL29,KO29,LT29,LW29,NB29,NE29,OJ29,OM29,PR29,PU29,QZ29,RC29,SH29,SK29)-MIN(IF(L29="",0,L29),IF(N29="",0,N29)),"")</f>
        <v/>
      </c>
      <c r="DA29" s="50" t="str">
        <f>IF(MAX(EE29,EH29,FM29,FP29,GU29,GX29,IC29,IF29,JK29,JN29,KS29,KV29,MA29,MD29,NI29,NL29,OQ29,OT29,PY29,QB29,RG29,RJ29,SO29,SR29)-IF(N29="",0,N29)&gt;0.001,MAX(EE29,EH29,FM29,FP29,GU29,GX29,IC29,IF29,JK29,JN29,KS29,KV29,MA29,MD29,NI29,NL29,OQ29,OT29,PY29,QB29,RG29,RJ29,SO29,SR29)-IF(N29="",0,N29),"")</f>
        <v/>
      </c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40" t="str">
        <f>IF(DD29&gt;0,DD29,"")</f>
        <v/>
      </c>
      <c r="DW29" s="40" t="str">
        <f>IF(DE29&gt;0,DE29,"")</f>
        <v/>
      </c>
      <c r="DX29" s="40" t="str">
        <f>IF(SUM(DB29:DE29)-DF29&gt;0,SUM(DB29:DE29)-DF29,"")</f>
        <v/>
      </c>
      <c r="DY29" s="40" t="str">
        <f>IF(DI29&gt;0,DI29,"")</f>
        <v/>
      </c>
      <c r="DZ29" s="40" t="str">
        <f>IF(DJ29&gt;0,DJ29,"")</f>
        <v/>
      </c>
      <c r="EA29" s="40" t="str">
        <f>IF(SUM(DG29:DJ29)-DK29&gt;0,SUM(DG29:DJ29)-DK29,"")</f>
        <v/>
      </c>
      <c r="EB29" s="40" t="str">
        <f>IF(MAX(DX29,EA29)&gt;0,MAX(DX29,EA29),"")</f>
        <v/>
      </c>
      <c r="EC29" s="40" t="str">
        <f>IF(DN29&gt;0,DN29,"")</f>
        <v/>
      </c>
      <c r="ED29" s="40" t="str">
        <f>IF(DO29&gt;0,DO29,"")</f>
        <v/>
      </c>
      <c r="EE29" s="40" t="str">
        <f>IF(SUM(DL29:DO29)-DP29&gt;0,SUM(DL29:DO29)-DP29,"")</f>
        <v/>
      </c>
      <c r="EF29" s="40" t="str">
        <f>IF(DS29&gt;0,DS29,"")</f>
        <v/>
      </c>
      <c r="EG29" s="40" t="str">
        <f>IF(DT29&gt;0,DT29,"")</f>
        <v/>
      </c>
      <c r="EH29" s="40" t="str">
        <f>IF(SUM(DQ29:DT29)-DU29&gt;0,SUM(DQ29:DT29)-DU29,"")</f>
        <v/>
      </c>
      <c r="EI29" s="40" t="str">
        <f>IF(SUM(EB29,EH29)&gt;0,SUM(EB29,EH29),"")</f>
        <v/>
      </c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1" t="str">
        <f>IF(EL29&gt;0,EL29,"")</f>
        <v/>
      </c>
      <c r="FE29" s="11" t="str">
        <f>IF(EM29&gt;0,EM29,"")</f>
        <v/>
      </c>
      <c r="FF29" s="11" t="str">
        <f>IF(SUM(EJ29:EM29)-EN29&gt;0,SUM(EJ29:EM29)-EN29,"")</f>
        <v/>
      </c>
      <c r="FG29" s="11" t="str">
        <f>IF(EQ29&gt;0,EQ29,"")</f>
        <v/>
      </c>
      <c r="FH29" s="11" t="str">
        <f>IF(ER29&gt;0,ER29,"")</f>
        <v/>
      </c>
      <c r="FI29" s="11" t="str">
        <f>IF(SUM(EO29:ER29)-ES29&gt;0,SUM(EO29:ER29)-ES29,"")</f>
        <v/>
      </c>
      <c r="FJ29" s="11" t="str">
        <f>IF(MAX(FF29,FI29)&gt;0,MAX(FF29,FI29),"")</f>
        <v/>
      </c>
      <c r="FK29" s="11" t="str">
        <f>IF(EV29&gt;0,EV29,"")</f>
        <v/>
      </c>
      <c r="FL29" s="11" t="str">
        <f>IF(EW29&gt;0,EW29,"")</f>
        <v/>
      </c>
      <c r="FM29" s="11" t="str">
        <f>IF(SUM(ET29:EW29)-EX29&gt;0,SUM(ET29:EW29)-EX29,"")</f>
        <v/>
      </c>
      <c r="FN29" s="11" t="str">
        <f>IF(FA29&gt;0,FA29,"")</f>
        <v/>
      </c>
      <c r="FO29" s="11" t="str">
        <f>IF(FB29&gt;0,FB29,"")</f>
        <v/>
      </c>
      <c r="FP29" s="11" t="str">
        <f>IF(SUM(EY29:FB29)-FC29&gt;0,SUM(EY29:FB29)-FC29,"")</f>
        <v/>
      </c>
      <c r="FQ29" s="11" t="str">
        <f>IF(SUM(FJ29,FP29)&gt;0,SUM(FJ29,FP29),"")</f>
        <v/>
      </c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40" t="str">
        <f>IF(FT29&gt;0,FT29,"")</f>
        <v/>
      </c>
      <c r="GM29" s="40" t="str">
        <f>IF(FU29&gt;0,FU29,"")</f>
        <v/>
      </c>
      <c r="GN29" s="40" t="str">
        <f>IF(SUM(FR29:FU29)-FV29&gt;0,SUM(FR29:FU29)-FV29,"")</f>
        <v/>
      </c>
      <c r="GO29" s="40" t="str">
        <f>IF(FY29&gt;0,FY29,"")</f>
        <v/>
      </c>
      <c r="GP29" s="40" t="str">
        <f>IF(FZ29&gt;0,FZ29,"")</f>
        <v/>
      </c>
      <c r="GQ29" s="40" t="str">
        <f>IF(SUM(FW29:FZ29)-GA29&gt;0,SUM(FW29:FZ29)-GA29,"")</f>
        <v/>
      </c>
      <c r="GR29" s="40" t="str">
        <f>IF(MAX(GN29,GQ29)&gt;0,MAX(GN29,GQ29),"")</f>
        <v/>
      </c>
      <c r="GS29" s="40" t="str">
        <f>IF(GD29&gt;0,GD29,"")</f>
        <v/>
      </c>
      <c r="GT29" s="40" t="str">
        <f>IF(GE29&gt;0,GE29,"")</f>
        <v/>
      </c>
      <c r="GU29" s="40" t="str">
        <f>IF(SUM(GB29:GE29)-GF29&gt;0,SUM(GB29:GE29)-GF29,"")</f>
        <v/>
      </c>
      <c r="GV29" s="40" t="str">
        <f>IF(GI29&gt;0,GI29,"")</f>
        <v/>
      </c>
      <c r="GW29" s="40" t="str">
        <f>IF(GJ29&gt;0,GJ29,"")</f>
        <v/>
      </c>
      <c r="GX29" s="40" t="str">
        <f>IF(SUM(GG29:GJ29)-GK29&gt;0,SUM(GG29:GJ29)-GK29,"")</f>
        <v/>
      </c>
      <c r="GY29" s="40" t="str">
        <f>IF(SUM(GR29,GX29)&gt;0,SUM(GR29,GX29),"")</f>
        <v/>
      </c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1" t="str">
        <f>IF(HB29&gt;0,HB29,"")</f>
        <v/>
      </c>
      <c r="HU29" s="11" t="str">
        <f>IF(HC29&gt;0,HC29,"")</f>
        <v/>
      </c>
      <c r="HV29" s="11" t="str">
        <f>IF(SUM(GZ29:HC29)-HD29&gt;0,SUM(GZ29:HC29)-HD29,"")</f>
        <v/>
      </c>
      <c r="HW29" s="11" t="str">
        <f>IF(HG29&gt;0,HG29,"")</f>
        <v/>
      </c>
      <c r="HX29" s="11" t="str">
        <f>IF(HH29&gt;0,HH29,"")</f>
        <v/>
      </c>
      <c r="HY29" s="11" t="str">
        <f>IF(SUM(HE29:HH29)-HI29&gt;0,SUM(HE29:HH29)-HI29,"")</f>
        <v/>
      </c>
      <c r="HZ29" s="11" t="str">
        <f>IF(MAX(HV29,HY29)&gt;0,MAX(HV29,HY29),"")</f>
        <v/>
      </c>
      <c r="IA29" s="11" t="str">
        <f>IF(HL29&gt;0,HL29,"")</f>
        <v/>
      </c>
      <c r="IB29" s="11" t="str">
        <f>IF(HM29&gt;0,HM29,"")</f>
        <v/>
      </c>
      <c r="IC29" s="11" t="str">
        <f>IF(SUM(HJ29:HM29)-HN29&gt;0,SUM(HJ29:HM29)-HN29,"")</f>
        <v/>
      </c>
      <c r="ID29" s="11" t="str">
        <f>IF(HQ29&gt;0,HQ29,"")</f>
        <v/>
      </c>
      <c r="IE29" s="11" t="str">
        <f>IF(HR29&gt;0,HR29,"")</f>
        <v/>
      </c>
      <c r="IF29" s="11" t="str">
        <f>IF(SUM(HO29:HR29)-HS29&gt;0,SUM(HO29:HR29)-HS29,"")</f>
        <v/>
      </c>
      <c r="IG29" s="11" t="str">
        <f>IF(SUM(HZ29,IF29)&gt;0,SUM(HZ29,IF29),"")</f>
        <v/>
      </c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40" t="str">
        <f>IF(IJ29&gt;0,IJ29,"")</f>
        <v/>
      </c>
      <c r="JC29" s="40" t="str">
        <f>IF(IK29&gt;0,IK29,"")</f>
        <v/>
      </c>
      <c r="JD29" s="40" t="str">
        <f>IF(SUM(IH29:IK29)-IL29&gt;0,SUM(IH29:IK29)-IL29,"")</f>
        <v/>
      </c>
      <c r="JE29" s="40" t="str">
        <f>IF(IO29&gt;0,IO29,"")</f>
        <v/>
      </c>
      <c r="JF29" s="40" t="str">
        <f>IF(IP29&gt;0,IP29,"")</f>
        <v/>
      </c>
      <c r="JG29" s="40" t="str">
        <f>IF(SUM(IM29:IP29)-IQ29&gt;0,SUM(IM29:IP29)-IQ29,"")</f>
        <v/>
      </c>
      <c r="JH29" s="40" t="str">
        <f>IF(MAX(JD29,JG29)&gt;0,MAX(JD29,JG29),"")</f>
        <v/>
      </c>
      <c r="JI29" s="40" t="str">
        <f>IF(IT29&gt;0,IT29,"")</f>
        <v/>
      </c>
      <c r="JJ29" s="40" t="str">
        <f>IF(IU29&gt;0,IU29,"")</f>
        <v/>
      </c>
      <c r="JK29" s="40" t="str">
        <f>IF(SUM(IR29:IU29)-IV29&gt;0,SUM(IR29:IU29)-IV29,"")</f>
        <v/>
      </c>
      <c r="JL29" s="40" t="str">
        <f>IF(IY29&gt;0,IY29,"")</f>
        <v/>
      </c>
      <c r="JM29" s="40" t="str">
        <f>IF(IZ29&gt;0,IZ29,"")</f>
        <v/>
      </c>
      <c r="JN29" s="40" t="str">
        <f>IF(SUM(IW29:IZ29)-JA29&gt;0,SUM(IW29:IZ29)-JA29,"")</f>
        <v/>
      </c>
      <c r="JO29" s="40" t="str">
        <f>IF(SUM(JH29,JN29)&gt;0,SUM(JH29,JN29),"")</f>
        <v/>
      </c>
      <c r="JP29" s="18"/>
      <c r="JQ29" s="18"/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1" t="str">
        <f>IF(JR29&gt;0,JR29,"")</f>
        <v/>
      </c>
      <c r="KK29" s="11" t="str">
        <f>IF(JS29&gt;0,JS29,"")</f>
        <v/>
      </c>
      <c r="KL29" s="11" t="str">
        <f>IF(SUM(JP29:JS29)-JT29&gt;0,SUM(JP29:JS29)-JT29,"")</f>
        <v/>
      </c>
      <c r="KM29" s="11" t="str">
        <f>IF(JW29&gt;0,JW29,"")</f>
        <v/>
      </c>
      <c r="KN29" s="11" t="str">
        <f>IF(JX29&gt;0,JX29,"")</f>
        <v/>
      </c>
      <c r="KO29" s="11" t="str">
        <f>IF(SUM(JU29:JX29)-JY29&gt;0,SUM(JU29:JX29)-JY29,"")</f>
        <v/>
      </c>
      <c r="KP29" s="11" t="str">
        <f>IF(MAX(KL29,KO29)&gt;0,MAX(KL29,KO29),"")</f>
        <v/>
      </c>
      <c r="KQ29" s="11" t="str">
        <f>IF(KB29&gt;0,KB29,"")</f>
        <v/>
      </c>
      <c r="KR29" s="11" t="str">
        <f>IF(KC29&gt;0,KC29,"")</f>
        <v/>
      </c>
      <c r="KS29" s="11" t="str">
        <f>IF(SUM(JZ29:KC29)-KD29&gt;0,SUM(JZ29:KC29)-KD29,"")</f>
        <v/>
      </c>
      <c r="KT29" s="11" t="str">
        <f>IF(KG29&gt;0,KG29,"")</f>
        <v/>
      </c>
      <c r="KU29" s="11" t="str">
        <f>IF(KH29&gt;0,KH29,"")</f>
        <v/>
      </c>
      <c r="KV29" s="11" t="str">
        <f>IF(SUM(KE29:KH29)-KI29&gt;0,SUM(KE29:KH29)-KI29,"")</f>
        <v/>
      </c>
      <c r="KW29" s="11" t="str">
        <f>IF(SUM(KP29,KV29)&gt;0,SUM(KP29,KV29),"")</f>
        <v/>
      </c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40" t="str">
        <f>IF(KZ29&gt;0,KZ29,"")</f>
        <v/>
      </c>
      <c r="LS29" s="40" t="str">
        <f>IF(LA29&gt;0,LA29,"")</f>
        <v/>
      </c>
      <c r="LT29" s="40" t="str">
        <f>IF(SUM(KX29:LA29)-LB29&gt;0,SUM(KX29:LA29)-LB29,"")</f>
        <v/>
      </c>
      <c r="LU29" s="40" t="str">
        <f>IF(LE29&gt;0,LE29,"")</f>
        <v/>
      </c>
      <c r="LV29" s="40" t="str">
        <f>IF(LF29&gt;0,LF29,"")</f>
        <v/>
      </c>
      <c r="LW29" s="40" t="str">
        <f>IF(SUM(LC29:LF29)-LG29&gt;0,SUM(LC29:LF29)-LG29,"")</f>
        <v/>
      </c>
      <c r="LX29" s="40" t="str">
        <f>IF(MAX(LT29,LW29)&gt;0,MAX(LT29,LW29),"")</f>
        <v/>
      </c>
      <c r="LY29" s="40" t="str">
        <f>IF(LJ29&gt;0,LJ29,"")</f>
        <v/>
      </c>
      <c r="LZ29" s="40" t="str">
        <f>IF(LK29&gt;0,LK29,"")</f>
        <v/>
      </c>
      <c r="MA29" s="40" t="str">
        <f>IF(SUM(LH29:LK29)-LL29&gt;0,SUM(LH29:LK29)-LL29,"")</f>
        <v/>
      </c>
      <c r="MB29" s="40" t="str">
        <f>IF(LO29&gt;0,LO29,"")</f>
        <v/>
      </c>
      <c r="MC29" s="40" t="str">
        <f>IF(LP29&gt;0,LP29,"")</f>
        <v/>
      </c>
      <c r="MD29" s="40" t="str">
        <f>IF(SUM(LM29:LP29)-LQ29&gt;0,SUM(LM29:LP29)-LQ29,"")</f>
        <v/>
      </c>
      <c r="ME29" s="40" t="str">
        <f>IF(SUM(LX29,MD29)&gt;0,SUM(LX29,MD29),"")</f>
        <v/>
      </c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1" t="str">
        <f>IF(MH29&gt;0,MH29,"")</f>
        <v/>
      </c>
      <c r="NA29" s="11" t="str">
        <f>IF(MI29&gt;0,MI29,"")</f>
        <v/>
      </c>
      <c r="NB29" s="11" t="str">
        <f>IF(SUM(MF29:MI29)-MJ29&gt;0,SUM(MF29:MI29)-MJ29,"")</f>
        <v/>
      </c>
      <c r="NC29" s="11" t="str">
        <f>IF(MM29&gt;0,MM29,"")</f>
        <v/>
      </c>
      <c r="ND29" s="11" t="str">
        <f>IF(MN29&gt;0,MN29,"")</f>
        <v/>
      </c>
      <c r="NE29" s="11" t="str">
        <f>IF(SUM(MK29:MN29)-MO29&gt;0,SUM(MK29:MN29)-MO29,"")</f>
        <v/>
      </c>
      <c r="NF29" s="11" t="str">
        <f>IF(MAX(NB29,NE29)&gt;0,MAX(NB29,NE29),"")</f>
        <v/>
      </c>
      <c r="NG29" s="11" t="str">
        <f>IF(MR29&gt;0,MR29,"")</f>
        <v/>
      </c>
      <c r="NH29" s="11" t="str">
        <f>IF(MS29&gt;0,MS29,"")</f>
        <v/>
      </c>
      <c r="NI29" s="11" t="str">
        <f>IF(SUM(MP29:MS29)-MT29&gt;0,SUM(MP29:MS29)-MT29,"")</f>
        <v/>
      </c>
      <c r="NJ29" s="11" t="str">
        <f>IF(MW29&gt;0,MW29,"")</f>
        <v/>
      </c>
      <c r="NK29" s="11" t="str">
        <f>IF(MX29&gt;0,MX29,"")</f>
        <v/>
      </c>
      <c r="NL29" s="11" t="str">
        <f>IF(SUM(MU29:MX29)-MY29&gt;0,SUM(MU29:MX29)-MY29,"")</f>
        <v/>
      </c>
      <c r="NM29" s="11" t="str">
        <f>IF(SUM(NF29,NL29)&gt;0,SUM(NF29,NL29),"")</f>
        <v/>
      </c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40" t="str">
        <f>IF(NP29&gt;0,NP29,"")</f>
        <v/>
      </c>
      <c r="OI29" s="40" t="str">
        <f>IF(NQ29&gt;0,NQ29,"")</f>
        <v/>
      </c>
      <c r="OJ29" s="40" t="str">
        <f>IF(SUM(NN29:NQ29)-NR29&gt;0,SUM(NN29:NQ29)-NR29,"")</f>
        <v/>
      </c>
      <c r="OK29" s="40" t="str">
        <f>IF(NU29&gt;0,NU29,"")</f>
        <v/>
      </c>
      <c r="OL29" s="40" t="str">
        <f>IF(NV29&gt;0,NV29,"")</f>
        <v/>
      </c>
      <c r="OM29" s="40" t="str">
        <f>IF(SUM(NS29:NV29)-NW29&gt;0,SUM(NS29:NV29)-NW29,"")</f>
        <v/>
      </c>
      <c r="ON29" s="40" t="str">
        <f>IF(MAX(OJ29,OM29)&gt;0,MAX(OJ29,OM29),"")</f>
        <v/>
      </c>
      <c r="OO29" s="40" t="str">
        <f>IF(NZ29&gt;0,NZ29,"")</f>
        <v/>
      </c>
      <c r="OP29" s="40" t="str">
        <f>IF(OA29&gt;0,OA29,"")</f>
        <v/>
      </c>
      <c r="OQ29" s="40" t="str">
        <f>IF(SUM(NX29:OA29)-OB29&gt;0,SUM(NX29:OA29)-OB29,"")</f>
        <v/>
      </c>
      <c r="OR29" s="40" t="str">
        <f>IF(OE29&gt;0,OE29,"")</f>
        <v/>
      </c>
      <c r="OS29" s="40" t="str">
        <f>IF(OF29&gt;0,OF29,"")</f>
        <v/>
      </c>
      <c r="OT29" s="40" t="str">
        <f>IF(SUM(OC29:OF29)-OG29&gt;0,SUM(OC29:OF29)-OG29,"")</f>
        <v/>
      </c>
      <c r="OU29" s="40" t="str">
        <f>IF(SUM(ON29,OT29)&gt;0,SUM(ON29,OT29),"")</f>
        <v/>
      </c>
      <c r="OV29" s="18"/>
      <c r="OW29" s="18"/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1" t="str">
        <f>IF(OX29&gt;0,OX29,"")</f>
        <v/>
      </c>
      <c r="PQ29" s="11" t="str">
        <f>IF(OY29&gt;0,OY29,"")</f>
        <v/>
      </c>
      <c r="PR29" s="11" t="str">
        <f>IF(SUM(OV29:OY29)-OZ29&gt;0,SUM(OV29:OY29)-OZ29,"")</f>
        <v/>
      </c>
      <c r="PS29" s="11" t="str">
        <f>IF(PC29&gt;0,PC29,"")</f>
        <v/>
      </c>
      <c r="PT29" s="11" t="str">
        <f>IF(PD29&gt;0,PD29,"")</f>
        <v/>
      </c>
      <c r="PU29" s="11" t="str">
        <f>IF(SUM(PA29:PD29)-PE29&gt;0,SUM(PA29:PD29)-PE29,"")</f>
        <v/>
      </c>
      <c r="PV29" s="11" t="str">
        <f>IF(MAX(PR29,PU29)&gt;0,MAX(PR29,PU29),"")</f>
        <v/>
      </c>
      <c r="PW29" s="11" t="str">
        <f>IF(PH29&gt;0,PH29,"")</f>
        <v/>
      </c>
      <c r="PX29" s="11" t="str">
        <f>IF(PI29&gt;0,PI29,"")</f>
        <v/>
      </c>
      <c r="PY29" s="11" t="str">
        <f>IF(SUM(PF29:PI29)-PJ29&gt;0,SUM(PF29:PI29)-PJ29,"")</f>
        <v/>
      </c>
      <c r="PZ29" s="11" t="str">
        <f>IF(PM29&gt;0,PM29,"")</f>
        <v/>
      </c>
      <c r="QA29" s="11" t="str">
        <f>IF(PN29&gt;0,PN29,"")</f>
        <v/>
      </c>
      <c r="QB29" s="11" t="str">
        <f>IF(SUM(PK29:PN29)-PO29&gt;0,SUM(PK29:PN29)-PO29,"")</f>
        <v/>
      </c>
      <c r="QC29" s="11" t="str">
        <f>IF(SUM(PV29,QB29)&gt;0,SUM(PV29,QB29),"")</f>
        <v/>
      </c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40" t="str">
        <f>IF(QF29&gt;0,QF29,"")</f>
        <v/>
      </c>
      <c r="QY29" s="40" t="str">
        <f>IF(QG29&gt;0,QG29,"")</f>
        <v/>
      </c>
      <c r="QZ29" s="40" t="str">
        <f>IF(SUM(QD29:QG29)-QH29&gt;0,SUM(QD29:QG29)-QH29,"")</f>
        <v/>
      </c>
      <c r="RA29" s="40" t="str">
        <f>IF(QK29&gt;0,QK29,"")</f>
        <v/>
      </c>
      <c r="RB29" s="40" t="str">
        <f>IF(QL29&gt;0,QL29,"")</f>
        <v/>
      </c>
      <c r="RC29" s="40" t="str">
        <f>IF(SUM(QI29:QL29)-QM29&gt;0,SUM(QI29:QL29)-QM29,"")</f>
        <v/>
      </c>
      <c r="RD29" s="40" t="str">
        <f>IF(MAX(QZ29,RC29)&gt;0,MAX(QZ29,RC29),"")</f>
        <v/>
      </c>
      <c r="RE29" s="40" t="str">
        <f>IF(QP29&gt;0,QP29,"")</f>
        <v/>
      </c>
      <c r="RF29" s="40" t="str">
        <f>IF(QQ29&gt;0,QQ29,"")</f>
        <v/>
      </c>
      <c r="RG29" s="40" t="str">
        <f>IF(SUM(QN29:QQ29)-QR29&gt;0,SUM(QN29:QQ29)-QR29,"")</f>
        <v/>
      </c>
      <c r="RH29" s="40" t="str">
        <f>IF(QU29&gt;0,QU29,"")</f>
        <v/>
      </c>
      <c r="RI29" s="40" t="str">
        <f>IF(QV29&gt;0,QV29,"")</f>
        <v/>
      </c>
      <c r="RJ29" s="40" t="str">
        <f>IF(SUM(QS29:QV29)-QW29&gt;0,SUM(QS29:QV29)-QW29,"")</f>
        <v/>
      </c>
      <c r="RK29" s="40" t="str">
        <f>IF(SUM(RD29,RJ29)&gt;0,SUM(RD29,RJ29),"")</f>
        <v/>
      </c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1" t="str">
        <f>IF(RN29&gt;0,RN29,"")</f>
        <v/>
      </c>
      <c r="SG29" s="11" t="str">
        <f>IF(RO29&gt;0,RO29,"")</f>
        <v/>
      </c>
      <c r="SH29" s="11" t="str">
        <f>IF(SUM(RL29:RO29)-RP29&gt;0,SUM(RL29:RO29)-RP29,"")</f>
        <v/>
      </c>
      <c r="SI29" s="11" t="str">
        <f>IF(RS29&gt;0,RS29,"")</f>
        <v/>
      </c>
      <c r="SJ29" s="11" t="str">
        <f>IF(RT29&gt;0,RT29,"")</f>
        <v/>
      </c>
      <c r="SK29" s="11" t="str">
        <f>IF(SUM(RQ29:RT29)-RU29&gt;0,SUM(RQ29:RT29)-RU29,"")</f>
        <v/>
      </c>
      <c r="SL29" s="11" t="str">
        <f>IF(MAX(SH29,SK29)&gt;0,MAX(SH29,SK29),"")</f>
        <v/>
      </c>
      <c r="SM29" s="11" t="str">
        <f>IF(RX29&gt;0,RX29,"")</f>
        <v/>
      </c>
      <c r="SN29" s="11" t="str">
        <f>IF(RY29&gt;0,RY29,"")</f>
        <v/>
      </c>
      <c r="SO29" s="11" t="str">
        <f>IF(SUM(RV29:RY29)-RZ29&gt;0,SUM(RV29:RY29)-RZ29,"")</f>
        <v/>
      </c>
      <c r="SP29" s="11" t="str">
        <f>IF(SC29&gt;0,SC29,"")</f>
        <v/>
      </c>
      <c r="SQ29" s="11" t="str">
        <f>IF(SD29&gt;0,SD29,"")</f>
        <v/>
      </c>
      <c r="SR29" s="11" t="str">
        <f>IF(SUM(SA29:SD29)-SE29&gt;0,SUM(SA29:SD29)-SE29,"")</f>
        <v/>
      </c>
      <c r="SS29" s="11" t="str">
        <f>IF(SUM(SL29,SR29)&gt;0,SUM(SL29,SR29),"")</f>
        <v/>
      </c>
      <c r="ST29" s="22">
        <f>IF($CN29="P",BY29,(BY29+AX29)/2)</f>
        <v>6.5</v>
      </c>
      <c r="SU29" s="22">
        <f>IF($CN29="P",BZ29,(BZ29+AY29)/2)</f>
        <v>4.45</v>
      </c>
      <c r="SV29" s="22">
        <f>IF($CN29="P",CA29,(CA29+AZ29)/2)</f>
        <v>5.55</v>
      </c>
      <c r="SW29" s="22">
        <f>IF($CN29="P",CB29,(CB29+BA29)/2)</f>
        <v>7.29</v>
      </c>
      <c r="SX29" s="22">
        <f>IF($CN29="P",CC29,(CC29+BB29)/2)</f>
        <v>0</v>
      </c>
      <c r="SY29" s="22">
        <f>IF($CN29="P",CD29,(CD29+BC29)/2)</f>
        <v>6.8</v>
      </c>
      <c r="SZ29" s="22">
        <f>IF($CN29="P",CE29,(CE29+BD29)/2)</f>
        <v>4.6500000000000004</v>
      </c>
      <c r="TA29" s="22">
        <f>IF($CN29="P",CF29,(CF29+BE29)/2)</f>
        <v>5.6</v>
      </c>
      <c r="TB29" s="22">
        <f>IF($CN29="P",CG29,(CG29+BF29)/2)</f>
        <v>7.2350000000000003</v>
      </c>
      <c r="TC29" s="22">
        <f>IF($CN29="P",CH29,(CH29+BG29)/2)</f>
        <v>0</v>
      </c>
      <c r="TD29" s="22">
        <f>IF($CN29="P",CI29,(CI29+BH29)/2)</f>
        <v>0</v>
      </c>
      <c r="TE29" s="22">
        <f>IF($CN29="P",CJ29,(CJ29+BI29)/2)</f>
        <v>0</v>
      </c>
      <c r="TF29" s="22">
        <f>IF($CN29="P",CK29,(CK29+BJ29)/2)</f>
        <v>0</v>
      </c>
      <c r="TG29" s="22">
        <f>IF($CN29="P",CL29,(CL29+BK29)/2)</f>
        <v>0</v>
      </c>
      <c r="TH29" s="22">
        <f>IF($CN29="P",CM29,(CM29+BL29)/2)</f>
        <v>0</v>
      </c>
      <c r="TI29" s="27" t="s">
        <v>46</v>
      </c>
      <c r="TJ29" s="40">
        <f>IF(SV29&gt;0,SV29,"")</f>
        <v>5.55</v>
      </c>
      <c r="TK29" s="40">
        <f>IF(SW29&gt;0,SW29,"")</f>
        <v>7.29</v>
      </c>
      <c r="TL29" s="40">
        <f>IF(SUM(ST29:SW29)-SX29&gt;0,SUM(ST29:SW29)-SX29,"")</f>
        <v>23.79</v>
      </c>
      <c r="TM29" s="40">
        <f>IF(TA29&gt;0,TA29,"")</f>
        <v>5.6</v>
      </c>
      <c r="TN29" s="40">
        <f>IF(TB29&gt;0,TB29,"")</f>
        <v>7.2350000000000003</v>
      </c>
      <c r="TO29" s="40">
        <f>IF(SUM(SY29:TB29)-TC29&gt;0,SUM(SY29:TB29)-TC29,"")</f>
        <v>24.284999999999997</v>
      </c>
      <c r="TP29" s="40">
        <f>IF(MAX(TL29,TO29)&gt;0,MAX(TL29,TO29),"")</f>
        <v>24.284999999999997</v>
      </c>
      <c r="TQ29" s="40" t="str">
        <f>IF(TF29&gt;0,TF29,"")</f>
        <v/>
      </c>
      <c r="TR29" s="40" t="str">
        <f>IF(TG29&gt;0,TG29,"")</f>
        <v/>
      </c>
      <c r="TS29" s="40" t="str">
        <f>IF(SUM(TD29:TG29)-TH29&gt;0,SUM(TD29:TG29)-TH29,"")</f>
        <v/>
      </c>
      <c r="TT29" s="40">
        <f>IF(SUM(TP29,TS29)&gt;0,SUM(TP29,TS29),"")</f>
        <v>24.284999999999997</v>
      </c>
    </row>
    <row r="30" spans="1:540" x14ac:dyDescent="0.2">
      <c r="A30" s="4" t="str" cm="1">
        <f t="array" ref="A30">IF(AND(H30&lt;&gt;"",H30&lt;&gt;"No DD"),SUMPRODUCT((H$4:H$33&lt;&gt;"")*(H$4:H$33&lt;&gt;"No DD")*(E$4:E$33&gt;E30))+1,IF(H30="No DD",SUMPRODUCT((H$4:H$33="No DD")*(E$4:E$33&gt;E30))+1+SUMPRODUCT((H$4:H$33&lt;&gt;"")*(H$4:H$33&lt;&gt;"No DD")),""))</f>
        <v/>
      </c>
      <c r="B30" s="5" t="s">
        <v>216</v>
      </c>
      <c r="C30" s="4" t="s">
        <v>215</v>
      </c>
      <c r="D30" s="4">
        <v>2006</v>
      </c>
      <c r="E30" s="9">
        <f>SUM(J30:T30)+SUM(J30:R30)*0.0000001+SUM(J30)*0.0000000000001</f>
        <v>87.200008720004689</v>
      </c>
      <c r="F30" s="3" t="str">
        <f>IF(OR(AND(AM30&gt;=AW$35,AM30&lt;&gt;"",AO30&gt;=AW$39,AO30&lt;&gt;"",AL30=""),AND(AP30&gt;=AW$35,AP30&lt;&gt;"",AR30&gt;=AW$39,AR30&lt;&gt;"",AL30=""),AND(AT30&gt;=AW$35,AT30&lt;&gt;"",AV30&gt;=AW$39,AV30&lt;&gt;"",AL30=""),AND(BN30&gt;=BX$35,BN30&lt;&gt;"",BP30&gt;=BX$39,BP30&lt;&gt;"",BM30=""),AND(BQ30&gt;=BX$35,BQ30&lt;&gt;"",BS30&gt;=BX$39,BS30&lt;&gt;"",BM30=""),AND(BU30&gt;=BX$35,BU30&lt;&gt;"",BW30&gt;=BX$39,BW30&lt;&gt;"",BM30=""),AND(CO30&gt;=CY$35,CO30&lt;&gt;"",CQ30&gt;=CY$39,CQ30&lt;&gt;"",CN30=""),AND(CR30&gt;=CY$35,CR30&lt;&gt;"",CT30&gt;=CY$39,CT30&lt;&gt;"",CN30=""),AND(CV30&gt;=CY$35,CV30&lt;&gt;"",CX30&gt;=CY$39,CX30&lt;&gt;"",CN30=""),AND(DV30&gt;=EI$35,DV30&lt;&gt;"",DX30&gt;=EI$39,DX30&lt;&gt;""),AND(DY30&gt;=EI$35,DY30&lt;&gt;"",EA30&gt;=EI$39,EA30&lt;&gt;""),AND(EC30&gt;=EI$35,EC30&lt;&gt;"",EE30&gt;=EI$39,EE30&lt;&gt;""),AND(EF30&gt;=EI$35,EF30&lt;&gt;"",EH30&gt;=EI$39,EH30&lt;&gt;""),AND(FD30&gt;=FQ$35,FD30&lt;&gt;"",FF30&gt;=FQ$39,FF30&lt;&gt;""),AND(FG30&gt;=FQ$35,FG30&lt;&gt;"",FI30&gt;=FQ$39,FI30&lt;&gt;""),AND(FK30&gt;=FQ$35,FK30&lt;&gt;"",FM30&gt;=FQ$39,FM30&lt;&gt;""),AND(FN30&gt;=FQ$35,FN30&lt;&gt;"",FP30&gt;=FQ$39,FP30&lt;&gt;""),AND(GL30&gt;=GY$35,GL30&lt;&gt;"",GN30&gt;=GY$39,GN30&lt;&gt;""),AND(GO30&gt;=GY$35,GO30&lt;&gt;"",GQ30&gt;=GY$39,GQ30&lt;&gt;""),AND(GS30&gt;=GY$35,GS30&lt;&gt;"",GU30&gt;=GY$39,GU30&lt;&gt;""),AND(GV30&gt;=GY$35,GV30&lt;&gt;"",GX30&gt;=GY$39,GX30&lt;&gt;""),AND(HT30&gt;=IG$35,HT30&lt;&gt;"",HV30&gt;=IG$39,HV30&lt;&gt;""),AND(HW30&gt;=IG$35,HW30&lt;&gt;"",HY30&gt;=IG$39,HY30&lt;&gt;""),AND(IA30&gt;=IG$35,IA30&lt;&gt;"",IC30&gt;=IG$39,IC30&lt;&gt;""),AND(ID30&gt;=IG$35,ID30&lt;&gt;"",IF30&gt;=IG$39,IF30&lt;&gt;""),AND(JB30&gt;=JO$35,JB30&lt;&gt;"",JD30&gt;=JO$39,JD30&lt;&gt;""),AND(JE30&gt;=JO$35,JE30&lt;&gt;"",JG30&gt;=JO$39,JG30&lt;&gt;""),AND(JI30&gt;=JO$35,JI30&lt;&gt;"",JK30&gt;=JO$39,JK30&lt;&gt;""),AND(JL30&gt;=JO$35,JL30&lt;&gt;"",JN30&gt;=JO$39,JN30&lt;&gt;""),AND(KJ30&gt;=KW$35,KJ30&lt;&gt;"",KL30&gt;=KW$39,KL30&lt;&gt;""),AND(KM30&gt;=KW$35,KM30&lt;&gt;"",KO30&gt;=KW$39,KO30&lt;&gt;""),AND(KQ30&gt;=KW$35,KQ30&lt;&gt;"",KS30&gt;=KW$39,KS30&lt;&gt;""),AND(KT30&gt;=KW$35,KT30&lt;&gt;"",KV30&gt;=KW$39,KV30&lt;&gt;""),AND(LR30&gt;=ME$35,LR30&lt;&gt;"",LT30&gt;=ME$39,LT30&lt;&gt;""),AND(LU30&gt;=ME$35,LU30&lt;&gt;"",LW30&gt;=ME$39,LW30&lt;&gt;""),AND(LY30&gt;=ME$35,LY30&lt;&gt;"",MA30&gt;=ME$39,MA30&lt;&gt;""),AND(MB30&gt;=ME$35,MB30&lt;&gt;"",MD30&gt;=ME$39,MD30&lt;&gt;""),AND(MZ30&gt;=NM$35,MZ30&lt;&gt;"",NB30&gt;=NM$39,NB30&lt;&gt;""),AND(NC30&gt;=NM$35,NC30&lt;&gt;"",NE30&gt;=NM$39,NE30&lt;&gt;""),AND(NG30&gt;=NM$35,NG30&lt;&gt;"",NI30&gt;=NM$39,NI30&lt;&gt;""),AND(NJ30&gt;=NM$35,NJ30&lt;&gt;"",NL30&gt;=NM$39,NL30&lt;&gt;""),AND(OH30&gt;=OU$35,OH30&lt;&gt;"",OJ30&gt;=OU$39,OJ30&lt;&gt;""),AND(OK30&gt;=OU$35,OK30&lt;&gt;"",OM30&gt;=OU$39,OM30&lt;&gt;""),AND(OO30&gt;=OU$35,OO30&lt;&gt;"",OQ30&gt;=OU$39,OQ30&lt;&gt;""),AND(OR30&gt;=OU$35,OR30&lt;&gt;"",OT30&gt;=OU$39,OT30&lt;&gt;""),AND(PP30&gt;=QC$35,PP30&lt;&gt;"",PR30&gt;=QC$39,PR30&lt;&gt;""),AND(PS30&gt;=QC$35,PS30&lt;&gt;"",PU30&gt;=QC$39,PU30&lt;&gt;""),AND(PW30&gt;=QC$35,PW30&lt;&gt;"",PY30&gt;=QC$39,PY30&lt;&gt;""),AND(PZ30&gt;=QC$35,PZ30&lt;&gt;"",QB30&gt;=QC$39,QB30&lt;&gt;""),AND(QX30&gt;=RK$35,QX30&lt;&gt;"",QZ30&gt;=RK$39,QZ30&lt;&gt;""),AND(RA30&gt;=RK$35,RA30&lt;&gt;"",RC30&gt;=RK$39,RC30&lt;&gt;""),AND(RE30&gt;=RK$35,RE30&lt;&gt;"",RG30&gt;=RK$39,RG30&lt;&gt;""),AND(RH30&gt;=RK$35,RH30&lt;&gt;"",RJ30&gt;=RK$39,RJ30&lt;&gt;""),AND(SF30&gt;=SS$35,SF30&lt;&gt;"",SH30&gt;=SS$39,SH30&lt;&gt;""),AND(SI30&gt;=SS$35,SI30&lt;&gt;"",SK30&gt;=SS$39,SK30&lt;&gt;""),AND(SM30&gt;=SS$35,SM30&lt;&gt;"",SO30&gt;=SS$39,SO30&lt;&gt;""),AND(SP30&gt;=SS$35,SP30&lt;&gt;"",SR30&gt;=SS$39,SR30&lt;&gt;"")),"P","")</f>
        <v/>
      </c>
      <c r="G30" s="3" t="str">
        <f>IF(OR(AND(AO30&gt;=AW$39,AO30&lt;&gt;"",AL30=""),AND(AR30&gt;=AW$39,AR30&lt;&gt;"",AL30=""),AND(AV30&gt;=AW$39,AV30&lt;&gt;"",AL30=""),AND(BP30&gt;=BX$39,BP30&lt;&gt;"",BM30=""),AND(BS30&gt;=BX$39,BS30&lt;&gt;"",BM30=""),AND(BW30&gt;=BX$39,BW30&lt;&gt;"",BM30=""),AND(CQ30&gt;=CY$39,CQ30&lt;&gt;"",CN30=""),AND(CT30&gt;=CY$39,CT30&lt;&gt;"",CN30=""),AND(CX30&gt;=CY$39,CX30&lt;&gt;"",CN30=""),AND(DX30&gt;=EI$39,DX30&lt;&gt;""),AND(EA30&gt;=EI$39,EA30&lt;&gt;""),AND(EE30&gt;=EI$39,EE30&lt;&gt;""),AND(EH30&gt;=EI$39,EH30&lt;&gt;""),AND(FF30&gt;=FQ$39,FF30&lt;&gt;""),AND(FI30&gt;=FQ$39,FI30&lt;&gt;""),AND(FM30&gt;=FQ$39,FM30&lt;&gt;""),AND(FP30&gt;=FQ$39,FP30&lt;&gt;""),AND(GN30&gt;=GY$39,GN30&lt;&gt;""),AND(GQ30&gt;=GY$39,GQ30&lt;&gt;""),AND(GU30&gt;=GY$39,GU30&lt;&gt;""),AND(GX30&gt;=GY$39,GX30&lt;&gt;""),AND(HV30&gt;=IG$39,HV30&lt;&gt;""),AND(HY30&gt;=IG$39,HY30&lt;&gt;""),AND(IC30&gt;=IG$39,IC30&lt;&gt;""),AND(IF30&gt;=IG$39,IF30&lt;&gt;""),AND(JD30&gt;=JO$39,JD30&lt;&gt;""),AND(JG30&gt;=JO$39,JG30&lt;&gt;""),AND(JK30&gt;=JO$39,JK30&lt;&gt;""),AND(JN30&gt;=JO$39,JN30&lt;&gt;""),AND(KL30&gt;=KW$39,KL30&lt;&gt;""),AND(KO30&gt;=KW$39,KO30&lt;&gt;""),AND(KS30&gt;=KW$39,KS30&lt;&gt;""),AND(KV30&gt;=KW$39,KV30&lt;&gt;""),AND(LT30&gt;=ME$39,LT30&lt;&gt;""),AND(LW30&gt;=ME$39,LW30&lt;&gt;""),AND(MA30&gt;=ME$39,MA30&lt;&gt;""),AND(MD30&gt;=ME$39,MD30&lt;&gt;""),AND(NB30&gt;=NM$39,NB30&lt;&gt;""),AND(NE30&gt;=NM$39,NE30&lt;&gt;""),AND(NI30&gt;=NM$39,NI30&lt;&gt;""),AND(NL30&gt;=NM$39,NL30&lt;&gt;""),AND(OJ30&gt;=OU$39,OJ30&lt;&gt;""),AND(OM30&gt;=OU$39,OM30&lt;&gt;""),AND(OQ30&gt;=OU$39,OQ30&lt;&gt;""),AND(OT30&gt;=OU$39,OT30&lt;&gt;""),AND(PR30&gt;=QC$39,PR30&lt;&gt;""),AND(PU30&gt;=QC$39,PU30&lt;&gt;""),AND(PY30&gt;=QC$39,PY30&lt;&gt;""),AND(QB30&gt;=QC$39,QB30&lt;&gt;""),AND(QZ30&gt;=RK$39,QZ30&lt;&gt;""),AND(RC30&gt;=RK$39,RC30&lt;&gt;""),AND(RG30&gt;=RK$39,RG30&lt;&gt;""),AND(RJ30&gt;=RK$39,RJ30&lt;&gt;""),AND(SH30&gt;=SS$39,SH30&lt;&gt;""),AND(SK30&gt;=SS$39,SK30&lt;&gt;""),AND(SO30&gt;=SS$39,SO30&lt;&gt;""),AND(SR30&gt;=SS$39,SR30&lt;&gt;"")),"P","")</f>
        <v/>
      </c>
      <c r="H30" s="36" t="str">
        <f>IF(AND(G30="P",F30=""),"No DD",IF(OR(AND(AM30&gt;=AW$38,AM30&lt;&gt;"",AO30&gt;=AW$42,AO30&lt;&gt;"",AL30=""),AND(AP30&gt;=AW$38,AP30&lt;&gt;"",AR30&gt;=AW$42,AR30&lt;&gt;"",AL30=""),AND(AT30&gt;=AW$38,AT30&lt;&gt;"",AV30&gt;=AW$42,AV30&lt;&gt;"",AL30=""),AND(BN30&gt;=BX$38,BN30&lt;&gt;"",BP30&gt;=BX$42,BP30&lt;&gt;"",BM30=""),AND(BQ30&gt;=BX$38,BQ30&lt;&gt;"",BS30&gt;=BX$42,BS30&lt;&gt;"",BM30=""),AND(BU30&gt;=BX$38,BU30&lt;&gt;"",BW30&gt;=BX$42,BW30&lt;&gt;"",BM30=""),AND(CO30&gt;=CY$38,CO30&lt;&gt;"",CQ30&gt;=CY$42,CQ30&lt;&gt;"",CN30=""),AND(CR30&gt;=CY$38,CR30&lt;&gt;"",CT30&gt;=CY$42,CT30&lt;&gt;"",CN30=""),AND(CV30&gt;=CY$38,CV30&lt;&gt;"",CX30&gt;=CY$42,CX30&lt;&gt;"",CN30=""),AND(DV30&gt;=EI$38,DV30&lt;&gt;"",DX30&gt;=EI$42,DX30&lt;&gt;""),AND(DY30&gt;=EI$38,DY30&lt;&gt;"",EA30&gt;=EI$42,EA30&lt;&gt;""),AND(EC30&gt;=EI$38,EC30&lt;&gt;"",EE30&gt;=EI$42,EE30&lt;&gt;""),AND(EF30&gt;=EI$38,EF30&lt;&gt;"",EH30&gt;=EI$42,EH30&lt;&gt;""),AND(FD30&gt;=FQ$38,FD30&lt;&gt;"",FF30&gt;=FQ$42,FF30&lt;&gt;""),AND(FG30&gt;=FQ$38,FG30&lt;&gt;"",FI30&gt;=FQ$42,FI30&lt;&gt;""),AND(FK30&gt;=FQ$38,FK30&lt;&gt;"",FM30&gt;=FQ$42,FM30&lt;&gt;""),AND(FN30&gt;=FQ$38,FN30&lt;&gt;"",FP30&gt;=FQ$42,FP30&lt;&gt;""),AND(GL30&gt;=GY$38,GL30&lt;&gt;"",GN30&gt;=GY$42,GN30&lt;&gt;""),AND(GO30&gt;=GY$38,GO30&lt;&gt;"",GQ30&gt;=GY$42,GQ30&lt;&gt;""),AND(GS30&gt;=GY$38,GS30&lt;&gt;"",GU30&gt;=GY$42,GU30&lt;&gt;""),AND(GV30&gt;=GY$38,GV30&lt;&gt;"",GX30&gt;=GY$42,GX30&lt;&gt;""),AND(HT30&gt;=IG$38,HT30&lt;&gt;"",HV30&gt;=IG$42,HV30&lt;&gt;""),AND(HW30&gt;=IG$38,HW30&lt;&gt;"",HY30&gt;=IG$42,HY30&lt;&gt;""),AND(IA30&gt;=IG$38,IA30&lt;&gt;"",IC30&gt;=IG$42,IC30&lt;&gt;""),AND(ID30&gt;=IG$38,ID30&lt;&gt;"",IF30&gt;=IG$42,IF30&lt;&gt;""),AND(JB30&gt;=JO$38,JB30&lt;&gt;"",JD30&gt;=JO$42,JD30&lt;&gt;""),AND(JE30&gt;=JO$38,JE30&lt;&gt;"",JG30&gt;=JO$42,JG30&lt;&gt;""),AND(JI30&gt;=JO$38,JI30&lt;&gt;"",JK30&gt;=JO$42,JK30&lt;&gt;""),AND(JL30&gt;=JO$38,JL30&lt;&gt;"",JN30&gt;=JO$42,JN30&lt;&gt;""),AND(KJ30&gt;=KW$38,KJ30&lt;&gt;"",KL30&gt;=KW$42,KL30&lt;&gt;""),AND(KM30&gt;=KW$38,KM30&lt;&gt;"",KO30&gt;=KW$42,KO30&lt;&gt;""),AND(KQ30&gt;=KW$38,KQ30&lt;&gt;"",KS30&gt;=KW$42,KS30&lt;&gt;""),AND(KT30&gt;=KW$38,KT30&lt;&gt;"",KV30&gt;=KW$42,KV30&lt;&gt;""),AND(LR30&gt;=ME$38,LR30&lt;&gt;"",LT30&gt;=ME$42,LT30&lt;&gt;""),AND(LU30&gt;=ME$38,LU30&lt;&gt;"",LW30&gt;=ME$42,LW30&lt;&gt;""),AND(LY30&gt;=ME$38,LY30&lt;&gt;"",MA30&gt;=ME$42,MA30&lt;&gt;""),AND(MB30&gt;=ME$38,MB30&lt;&gt;"",MD30&gt;=ME$42,MD30&lt;&gt;""),AND(MZ30&gt;=NM$38,MZ30&lt;&gt;"",NB30&gt;=NM$42,NB30&lt;&gt;""),AND(NC30&gt;=NM$38,NC30&lt;&gt;"",NE30&gt;=NM$42,NE30&lt;&gt;""),AND(NG30&gt;=NM$38,NG30&lt;&gt;"",NI30&gt;=NM$42,NI30&lt;&gt;""),AND(NJ30&gt;=NM$38,NJ30&lt;&gt;"",NL30&gt;=NM$42,NL30&lt;&gt;""),AND(OH30&gt;=OU$38,OH30&lt;&gt;"",OJ30&gt;=OU$42,OJ30&lt;&gt;""),AND(OK30&gt;=OU$38,OK30&lt;&gt;"",OM30&gt;=OU$42,OM30&lt;&gt;""),AND(OO30&gt;=OU$38,OO30&lt;&gt;"",OQ30&gt;=OU$42,OQ30&lt;&gt;""),AND(OR30&gt;=OU$38,OR30&lt;&gt;"",OT30&gt;=OU$42,OT30&lt;&gt;""),AND(PP30&gt;=QC$38,PP30&lt;&gt;"",PR30&gt;=QC$42,PR30&lt;&gt;""),AND(PS30&gt;=QC$38,PS30&lt;&gt;"",PU30&gt;=QC$42,PU30&lt;&gt;""),AND(PW30&gt;=QC$38,PW30&lt;&gt;"",PY30&gt;=QC$42,PY30&lt;&gt;""),AND(PZ30&gt;=QC$38,PZ30&lt;&gt;"",QB30&gt;=QC$42,QB30&lt;&gt;""),AND(QX30&gt;=RK$38,QX30&lt;&gt;"",QZ30&gt;=RK$42,QZ30&lt;&gt;""),AND(RA30&gt;=RK$38,RA30&lt;&gt;"",RC30&gt;=RK$42,RC30&lt;&gt;""),AND(RE30&gt;=RK$38,RE30&lt;&gt;"",RG30&gt;=RK$42,RG30&lt;&gt;""),AND(RH30&gt;=RK$38,RH30&lt;&gt;"",RJ30&gt;=RK$42,RJ30&lt;&gt;""),AND(SF30&gt;=SS$38,SF30&lt;&gt;"",SH30&gt;=SS$42,SH30&lt;&gt;""),AND(SI30&gt;=SS$38,SI30&lt;&gt;"",SK30&gt;=SS$42,SK30&lt;&gt;""),AND(SM30&gt;=SS$38,SM30&lt;&gt;"",SO30&gt;=SS$42,SO30&lt;&gt;""),AND(SP30&gt;=SS$38,SP30&lt;&gt;"",SR30&gt;=SS$42,SR30&lt;&gt;"")),"Merit",IF(OR(AND(AM30&gt;=AW$37,AM30&lt;&gt;"",AO30&gt;=AW$41,AO30&lt;&gt;"",AL30=""),AND(AP30&gt;=AW$37,AP30&lt;&gt;"",AR30&gt;=AW$41,AR30&lt;&gt;"",AL30=""),AND(AT30&gt;=AW$37,AT30&lt;&gt;"",AV30&gt;=AW$41,AV30&lt;&gt;"",AL30=""),AND(BN30&gt;=BX$37,BN30&lt;&gt;"",BP30&gt;=BX$41,BP30&lt;&gt;"",BM30=""),AND(BQ30&gt;=BX$37,BQ30&lt;&gt;"",BS30&gt;=BX$41,BS30&lt;&gt;"",BM30=""),AND(BU30&gt;=BX$37,BU30&lt;&gt;"",BW30&gt;=BX$41,BW30&lt;&gt;"",BM30=""),AND(CO30&gt;=CY$37,CO30&lt;&gt;"",CQ30&gt;=CY$41,CQ30&lt;&gt;"",CN30=""),AND(CR30&gt;=CY$37,CR30&lt;&gt;"",CT30&gt;=CY$41,CT30&lt;&gt;"",CN30=""),AND(CV30&gt;=CY$37,CV30&lt;&gt;"",CX30&gt;=CY$41,CX30&lt;&gt;"",CN30=""),AND(DV30&gt;=EI$37,DV30&lt;&gt;"",DX30&gt;=EI$41,DX30&lt;&gt;""),AND(DY30&gt;=EI$37,DY30&lt;&gt;"",EA30&gt;=EI$41,EA30&lt;&gt;""),AND(EC30&gt;=EI$37,EC30&lt;&gt;"",EE30&gt;=EI$41,EE30&lt;&gt;""),AND(EF30&gt;=EI$37,EF30&lt;&gt;"",EH30&gt;=EI$41,EH30&lt;&gt;""),AND(FD30&gt;=FQ$37,FD30&lt;&gt;"",FF30&gt;=FQ$41,FF30&lt;&gt;""),AND(FG30&gt;=FQ$37,FG30&lt;&gt;"",FI30&gt;=FQ$41,FI30&lt;&gt;""),AND(FK30&gt;=FQ$37,FK30&lt;&gt;"",FM30&gt;=FQ$41,FM30&lt;&gt;""),AND(FN30&gt;=FQ$37,FN30&lt;&gt;"",FP30&gt;=FQ$41,FP30&lt;&gt;""),AND(GL30&gt;=GY$37,GL30&lt;&gt;"",GN30&gt;=GY$41,GN30&lt;&gt;""),AND(GO30&gt;=GY$37,GO30&lt;&gt;"",GQ30&gt;=GY$41,GQ30&lt;&gt;""),AND(GS30&gt;=GY$37,GS30&lt;&gt;"",GU30&gt;=GY$41,GU30&lt;&gt;""),AND(GV30&gt;=GY$37,GV30&lt;&gt;"",GX30&gt;=GY$41,GX30&lt;&gt;""),AND(HT30&gt;=IG$37,HT30&lt;&gt;"",HV30&gt;=IG$41,HV30&lt;&gt;""),AND(HW30&gt;=IG$37,HW30&lt;&gt;"",HY30&gt;=IG$41,HY30&lt;&gt;""),AND(IA30&gt;=IG$37,IA30&lt;&gt;"",IC30&gt;=IG$41,IC30&lt;&gt;""),AND(ID30&gt;=IG$37,ID30&lt;&gt;"",IF30&gt;=IG$41,IF30&lt;&gt;""),AND(JB30&gt;=JO$37,JB30&lt;&gt;"",JD30&gt;=JO$41,JD30&lt;&gt;""),AND(JE30&gt;=JO$37,JE30&lt;&gt;"",JG30&gt;=JO$41,JG30&lt;&gt;""),AND(JI30&gt;=JO$37,JI30&lt;&gt;"",JK30&gt;=JO$41,JK30&lt;&gt;""),AND(JL30&gt;=JO$37,JL30&lt;&gt;"",JN30&gt;=JO$41,JN30&lt;&gt;""),AND(KJ30&gt;=KW$37,KJ30&lt;&gt;"",KL30&gt;=KW$41,KL30&lt;&gt;""),AND(KM30&gt;=KW$37,KM30&lt;&gt;"",KO30&gt;=KW$41,KO30&lt;&gt;""),AND(KQ30&gt;=KW$37,KQ30&lt;&gt;"",KS30&gt;=KW$41,KS30&lt;&gt;""),AND(KT30&gt;=KW$37,KT30&lt;&gt;"",KV30&gt;=KW$41,KV30&lt;&gt;""),AND(LR30&gt;=ME$37,LR30&lt;&gt;"",LT30&gt;=ME$41,LT30&lt;&gt;""),AND(LU30&gt;=ME$37,LU30&lt;&gt;"",LW30&gt;=ME$41,LW30&lt;&gt;""),AND(LY30&gt;=ME$37,LY30&lt;&gt;"",MA30&gt;=ME$41,MA30&lt;&gt;""),AND(MB30&gt;=ME$37,MB30&lt;&gt;"",MD30&gt;=ME$41,MD30&lt;&gt;""),AND(MZ30&gt;=NM$37,MZ30&lt;&gt;"",NB30&gt;=NM$41,NB30&lt;&gt;""),AND(NC30&gt;=NM$37,NC30&lt;&gt;"",NE30&gt;=NM$41,NE30&lt;&gt;""),AND(NG30&gt;=NM$37,NG30&lt;&gt;"",NI30&gt;=NM$41,NI30&lt;&gt;""),AND(NJ30&gt;=NM$37,NJ30&lt;&gt;"",NL30&gt;=NM$41,NL30&lt;&gt;""),AND(OH30&gt;=OU$37,OH30&lt;&gt;"",OJ30&gt;=OU$41,OJ30&lt;&gt;""),AND(OK30&gt;=OU$37,OK30&lt;&gt;"",OM30&gt;=OU$41,OM30&lt;&gt;""),AND(OO30&gt;=OU$37,OO30&lt;&gt;"",OQ30&gt;=OU$41,OQ30&lt;&gt;""),AND(OR30&gt;=OU$37,OR30&lt;&gt;"",OT30&gt;=OU$41,OT30&lt;&gt;""),AND(PP30&gt;=QC$37,PP30&lt;&gt;"",PR30&gt;=QC$41,PR30&lt;&gt;""),AND(PS30&gt;=QC$37,PS30&lt;&gt;"",PU30&gt;=QC$41,PU30&lt;&gt;""),AND(PW30&gt;=QC$37,PW30&lt;&gt;"",PY30&gt;=QC$41,PY30&lt;&gt;""),AND(PZ30&gt;=QC$37,PZ30&lt;&gt;"",QB30&gt;=QC$41,QB30&lt;&gt;""),AND(QX30&gt;=RK$37,QX30&lt;&gt;"",QZ30&gt;=RK$41,QZ30&lt;&gt;""),AND(RA30&gt;=RK$37,RA30&lt;&gt;"",RC30&gt;=RK$41,RC30&lt;&gt;""),AND(RE30&gt;=RK$37,RE30&lt;&gt;"",RG30&gt;=RK$41,RG30&lt;&gt;""),AND(RH30&gt;=RK$37,RH30&lt;&gt;"",RJ30&gt;=RK$41,RJ30&lt;&gt;""),AND(SF30&gt;=SS$37,SF30&lt;&gt;"",SH30&gt;=SS$41,SH30&lt;&gt;""),AND(SI30&gt;=SS$37,SI30&lt;&gt;"",SK30&gt;=SS$41,SK30&lt;&gt;""),AND(SM30&gt;=SS$37,SM30&lt;&gt;"",SO30&gt;=SS$41,SO30&lt;&gt;""),AND(SP30&gt;=SS$37,SP30&lt;&gt;"",SR30&gt;=SS$41,SR30&lt;&gt;"")),"Excellence",IF(I30="P","Worlds Team",IF(F30="P","National Team","")))))</f>
        <v/>
      </c>
      <c r="I30" s="3" t="str">
        <f>IF(OR(AND(AM30&gt;=AW$36,AM30&lt;&gt;"",AO30&gt;=AW$40,AO30&lt;&gt;"",AL30=""),AND(AP30&gt;=AW$36,AP30&lt;&gt;"",AR30&gt;=AW$40,AR30&lt;&gt;"",AL30=""),AND(AT30&gt;=AW$36,AT30&lt;&gt;"",AV30&gt;=AW$40,AV30&lt;&gt;"",AL30=""),AND(BN30&gt;=BX$36,BN30&lt;&gt;"",BP30&gt;=BX$40,BP30&lt;&gt;"",BM30=""),AND(BQ30&gt;=BX$36,BQ30&lt;&gt;"",BS30&gt;=BX$40,BS30&lt;&gt;"",BM30=""),AND(BU30&gt;=BX$36,BU30&lt;&gt;"",BW30&gt;=BX$40,BW30&lt;&gt;"",BM30=""),AND(CO30&gt;=CY$36,CO30&lt;&gt;"",CQ30&gt;=CY$40,CQ30&lt;&gt;"",CN30=""),AND(CR30&gt;=CY$36,CR30&lt;&gt;"",CT30&gt;=CY$40,CT30&lt;&gt;"",CN30=""),AND(CV30&gt;=CY$36,CV30&lt;&gt;"",CX30&gt;=CY$40,CX30&lt;&gt;"",CN30=""),AND(DV30&gt;=EI$36,DV30&lt;&gt;"",DX30&gt;=EI$40,DX30&lt;&gt;""),AND(DY30&gt;=EI$36,DY30&lt;&gt;"",EA30&gt;=EI$40,EA30&lt;&gt;""),AND(EC30&gt;=EI$36,EC30&lt;&gt;"",EE30&gt;=EI$40,EE30&lt;&gt;""),AND(EF30&gt;=EI$36,EF30&lt;&gt;"",EH30&gt;=EI$40,EH30&lt;&gt;""),AND(FD30&gt;=FQ$36,FD30&lt;&gt;"",FF30&gt;=FQ$40,FF30&lt;&gt;""),AND(FG30&gt;=FQ$36,FG30&lt;&gt;"",FI30&gt;=FQ$40,FI30&lt;&gt;""),AND(FK30&gt;=FQ$36,FK30&lt;&gt;"",FM30&gt;=FQ$40,FM30&lt;&gt;""),AND(FN30&gt;=FQ$36,FN30&lt;&gt;"",FP30&gt;=FQ$40,FP30&lt;&gt;""),AND(GL30&gt;=GY$36,GL30&lt;&gt;"",GN30&gt;=GY$40,GN30&lt;&gt;""),AND(GO30&gt;=GY$36,GO30&lt;&gt;"",GQ30&gt;=GY$40,GQ30&lt;&gt;""),AND(GS30&gt;=GY$36,GS30&lt;&gt;"",GU30&gt;=GY$40,GU30&lt;&gt;""),AND(GV30&gt;=GY$36,GV30&lt;&gt;"",GX30&gt;=GY$40,GX30&lt;&gt;""),AND(HT30&gt;=IG$36,HT30&lt;&gt;"",HV30&gt;=IG$40,HV30&lt;&gt;""),AND(HW30&gt;=IG$36,HW30&lt;&gt;"",HY30&gt;=IG$40,HY30&lt;&gt;""),AND(IA30&gt;=IG$36,IA30&lt;&gt;"",IC30&gt;=IG$40,IC30&lt;&gt;""),AND(ID30&gt;=IG$36,ID30&lt;&gt;"",IF30&gt;=IG$40,IF30&lt;&gt;""),AND(JB30&gt;=JO$36,JB30&lt;&gt;"",JD30&gt;=JO$40,JD30&lt;&gt;""),AND(JE30&gt;=JO$36,JE30&lt;&gt;"",JG30&gt;=JO$40,JG30&lt;&gt;""),AND(JI30&gt;=JO$36,JI30&lt;&gt;"",JK30&gt;=JO$40,JK30&lt;&gt;""),AND(JL30&gt;=JO$36,JL30&lt;&gt;"",JN30&gt;=JO$40,JN30&lt;&gt;""),AND(KJ30&gt;=KW$36,KJ30&lt;&gt;"",KL30&gt;=KW$40,KL30&lt;&gt;""),AND(KM30&gt;=KW$36,KM30&lt;&gt;"",KO30&gt;=KW$40,KO30&lt;&gt;""),AND(KQ30&gt;=KW$36,KQ30&lt;&gt;"",KS30&gt;=KW$40,KS30&lt;&gt;""),AND(KT30&gt;=KW$36,KT30&lt;&gt;"",KV30&gt;=KW$40,KV30&lt;&gt;""),AND(LR30&gt;=ME$36,LR30&lt;&gt;"",LT30&gt;=ME$40,LT30&lt;&gt;""),AND(LU30&gt;=ME$36,LU30&lt;&gt;"",LW30&gt;=ME$40,LW30&lt;&gt;""),AND(LY30&gt;=ME$36,LY30&lt;&gt;"",MA30&gt;=ME$40,MA30&lt;&gt;""),AND(MB30&gt;=ME$36,MB30&lt;&gt;"",MD30&gt;=ME$40,MD30&lt;&gt;""),AND(MZ30&gt;=NM$36,MZ30&lt;&gt;"",NB30&gt;=NM$40,NB30&lt;&gt;""),AND(NC30&gt;=NM$36,NC30&lt;&gt;"",NE30&gt;=NM$40,NE30&lt;&gt;""),AND(NG30&gt;=NM$36,NG30&lt;&gt;"",NI30&gt;=NM$40,NI30&lt;&gt;""),AND(NJ30&gt;=NM$36,NJ30&lt;&gt;"",NL30&gt;=NM$40,NL30&lt;&gt;""),AND(OH30&gt;=OU$36,OH30&lt;&gt;"",OJ30&gt;=OU$40,OJ30&lt;&gt;""),AND(OK30&gt;=OU$36,OK30&lt;&gt;"",OM30&gt;=OU$40,OM30&lt;&gt;""),AND(OO30&gt;=OU$36,OO30&lt;&gt;"",OQ30&gt;=OU$40,OQ30&lt;&gt;""),AND(OR30&gt;=OU$36,OR30&lt;&gt;"",OT30&gt;=OU$40,OT30&lt;&gt;""),AND(PP30&gt;=QC$36,PP30&lt;&gt;"",PR30&gt;=QC$40,PR30&lt;&gt;""),AND(PS30&gt;=QC$36,PS30&lt;&gt;"",PU30&gt;=QC$40,PU30&lt;&gt;""),AND(PW30&gt;=QC$36,PW30&lt;&gt;"",PY30&gt;=QC$40,PY30&lt;&gt;""),AND(PZ30&gt;=QC$36,PZ30&lt;&gt;"",QB30&gt;=QC$40,QB30&lt;&gt;""),AND(QX30&gt;=RK$36,QX30&lt;&gt;"",QZ30&gt;=RK$40,QZ30&lt;&gt;""),AND(RA30&gt;=RK$36,RA30&lt;&gt;"",RC30&gt;=RK$40,RC30&lt;&gt;""),AND(RE30&gt;=RK$36,RE30&lt;&gt;"",RG30&gt;=RK$40,RG30&lt;&gt;""),AND(RH30&gt;=RK$36,RH30&lt;&gt;"",RJ30&gt;=RK$40,RJ30&lt;&gt;""),AND(SF30&gt;=SS$36,SF30&lt;&gt;"",SH30&gt;=SS$40,SH30&lt;&gt;""),AND(SI30&gt;=SS$36,SI30&lt;&gt;"",SK30&gt;=SS$40,SK30&lt;&gt;""),AND(SM30&gt;=SS$36,SM30&lt;&gt;"",SO30&gt;=SS$40,SO30&lt;&gt;""),AND(SP30&gt;=SS$36,SP30&lt;&gt;"",SR30&gt;=SS$40,SR30&lt;&gt;"")),"P","")</f>
        <v/>
      </c>
      <c r="J30" s="8">
        <f>IF(COUNT(AO30,AR30,BP30,BS30,CQ30,CT30)&gt;0,LARGE((AO30,AR30,BP30,BS30,CQ30,CT30),1),0)</f>
        <v>46.91</v>
      </c>
      <c r="K30" s="8" t="str">
        <f>IF(J30="","",IF(OR(J30=CQ30,J30=CT30),$BY$1,IF(OR(J30=BP30,J30=BS30),$AX$1,IF(OR(J30=AO30,J30=AR30),$W$1,""))))</f>
        <v>2023 Nationals</v>
      </c>
      <c r="L30" s="8">
        <f>IF(COUNT(AO30,AR30,BP30,BS30,CQ30,CT30)&gt;1,LARGE((AO30,AR30,BP30,BS30,CQ30,CT30),2),0)</f>
        <v>29.09</v>
      </c>
      <c r="M30" s="8" t="str">
        <f>IF(L30="","",IF(OR(L30=CQ30,L30=CT30),$BY$1,IF(OR(L30=BP30,L30=BS30),$AX$1,IF(OR(L30=AO30,L30=AR30),$W$1,""))))</f>
        <v>2023 Nationals</v>
      </c>
      <c r="N30" s="8">
        <f>IF(COUNT(AO30,AR30,BP30,BS30,CQ30,CT30)&gt;2,MAX(AV30,BW30,CX30,LARGE((AO30,AR30,BP30,BS30,CQ30,CT30),3)),IF(MAX(AV30,BW30,CX30)&gt;0,MAX(AV30,BW30,CX30),0))</f>
        <v>0</v>
      </c>
      <c r="O30" s="8" t="str">
        <f>IF(N30="","",IF(OR(N30=CQ30,N30=CT30,N30=CX30),$BY$1,IF(OR(N30=BP30,N30=BS30,N30=BW30),$AX$1,IF(OR(N30=AO30,N30=AR30,N30=AV30),$W$1,""))))</f>
        <v/>
      </c>
      <c r="P30" s="8">
        <f>IF(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&gt;0,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,0)</f>
        <v>11.2</v>
      </c>
      <c r="Q30" s="8" t="str">
        <f>IF(P30=0,"",IF(OR(P30=CO30,P30=CR30,P30=CV30),$BY$1,IF(OR(P30=BN30,P30=BQ30,P30=BU30),$AX$1,IF(OR(P30=AM30,P30=AP30,P30=AT30),$W$1,IF(OR(P30=SF30,P30=SI30,P30=SM30,P30=SP30),$RL$1,IF(OR(P30=QX30,P30=RA30,P30=RE30,P30=RH30),$QD$1,IF(OR(P30=PP30,P30=PS30,P30=PW30,P30=PZ30),$OV$1,IF(OR(P30=OH30,P30=OK30,P30=OO30,P30=OR30),$NN$1,IF(OR(P30=MZ30,P30=NC30,P30=NG30,P30=NJ30),$MF$1,IF(OR(P30=LR30,P30=LU30,P30=LY30,P30=MB30),$KX$1,IF(OR(P30=KJ30,P30=KM30,P30=KQ30,P30=KT30),$JP$1,IF(OR(P30=JB30,P30=JE30,P30=JI30,P30=JL30),$IH$1,IF(OR(P30=HT30,P30=HW30,P30=IA30,P30=ID30),$GZ$1,IF(OR(P30=GL30,P30=GO30,P30=GS30,P30=GV30),$FR$1,IF(OR(P30=FD30,P30=FG30,P30=FK30,P30=FN30),$EJ$1,IF(OR(P30=DV30,P30=DY30,P30=EC30,P30=EF30),$DB$1,""))))))))))))))))</f>
        <v>2023 Nationals</v>
      </c>
      <c r="R30" s="8">
        <f>IF(MAX(IF(AM30&gt;=$AW$35,AN30,0),IF(AP30&gt;=$AW$35,AQ30,0),IF(AT30&gt;=$AW$35,AU30,0),IF(BN30&gt;=$BX$35,BO30,0),IF(BQ30&gt;=$BX$35,BR30,0),IF(BU30&gt;=$BX$35,BV30,0),IF(CO30&gt;=$CY$35,CP30,0),IF(CR30&gt;=$CY$35,CS30,0),IF(CV30&gt;=$CY$35,CW30,0),IF(DV30&gt;=$EI$35,DW30,0),IF(DY30&gt;=$EI$35,DZ30,0),IF(EC30&gt;=$EI$35,ED30,0),IF(EF30&gt;=$EI$35,EG30,0),IF(FD30&gt;=$FQ$35,FE30,0),IF(FG30&gt;=$FQ$35,FH30,0),IF(FK30&gt;=$FQ$35,FL30,0),IF(FN30&gt;=$FQ$35,FO30,0),IF(GL30&gt;=$GY$35,GM30,0),IF(GO30&gt;=$GY$35,GP30,0),IF(GS30&gt;=$GY$35,GT30,0),IF(GV30&gt;=$GY$35,GW30,0),IF(HT30&gt;=$IG$35,HU30,0),IF(HW30&gt;=$IG$35,HX30,0),IF(IA30&gt;=$IG$35,IB30,0),IF(ID30&gt;=$IG$35,IE30,0),IF(JB30&gt;=$JO$35,JC30,0),IF(JE30&gt;=$JO$35,JF30,0),IF(JI30&gt;=$JO$35,JJ30,0),IF(JL30&gt;=$JO$35,JM30,0),IF(KJ30&gt;=$KW$35,KK30,0),IF(KM30&gt;=$KW$35,KN30,0),IF(KQ30&gt;=$KW$35,KR30,0),IF(KT30&gt;=$KW$35,KU30,0),IF(LR30&gt;=$ME$35,LS30,0),IF(LU30&gt;=$ME$35,LV30,0),IF(LY30&gt;=$ME$35,LZ30,0),IF(MB30&gt;=$ME$35,MC30,0),IF(MZ30&gt;=$NM$35,NA30,0),IF(NC30&gt;=$NM$35,ND30,0),IF(NG30&gt;=$NM$35,NH30,0),IF(NJ30&gt;=$NM$35,NK30,0),IF(OH30&gt;=$OU$35,OI30,0),IF(OK30&gt;=$OU$35,OL30,0),IF(OO30&gt;=$OU$35,OP30,0),IF(OR30&gt;=$OU$35,OS30,0),IF(PP30&gt;=$QC$35,PQ30,0),IF(PS30&gt;=$QC$35,PT30,0),IF(PW30&gt;=$QC$35,PX30,0),IF(PZ30&gt;=$QC$35,QA30,0),IF(QX30&gt;=$RK$35,QY30,0),IF(RA30&gt;=$RK$35,RB30,0),IF(RE30&gt;=$RK$35,RF30,0),IF(RH30&gt;=$RK$35,RI30,0),IF(SF30&gt;=$SS$35,SG30,0),IF(SI30&gt;=$SS$35,SJ30,0),IF(SM30&gt;=$SS$35,SN30,0),IF(SP30&gt;=$SS$35,SQ30,0))&gt;0,MAX(IF(AM30&gt;=$AW$35,AN30,0),IF(AP30&gt;=$AW$35,AQ30,0),IF(AT30&gt;=$AW$35,AU30,0),IF(BN30&gt;=$BX$35,BO30,0),IF(BQ30&gt;=$BX$35,BR30,0),IF(BU30&gt;=$BX$35,BV30,0),IF(CO30&gt;=$CY$35,CP30,0),IF(CR30&gt;=$CY$35,CS30,0),IF(CV30&gt;=$CY$35,CW30,0),IF(DV30&gt;=$EI$35,DW30,0),IF(DY30&gt;=$EI$35,DZ30,0),IF(EC30&gt;=$EI$35,ED30,0),IF(EF30&gt;=$EI$35,EG30,0),IF(FD30&gt;=$FQ$35,FE30,0),IF(FG30&gt;=$FQ$35,FH30,0),IF(FK30&gt;=$FQ$35,FL30,0),IF(FN30&gt;=$FQ$35,FO30,0),IF(GL30&gt;=$GY$35,GM30,0),IF(GO30&gt;=$GY$35,GP30,0),IF(GS30&gt;=$GY$35,GT30,0),IF(GV30&gt;=$GY$35,GW30,0),IF(HT30&gt;=$IG$35,HU30,0),IF(HW30&gt;=$IG$35,HX30,0),IF(IA30&gt;=$IG$35,IB30,0),IF(ID30&gt;=$IG$35,IE30,0),IF(JB30&gt;=$JO$35,JC30,0),IF(JE30&gt;=$JO$35,JF30,0),IF(JI30&gt;=$JO$35,JJ30,0),IF(JL30&gt;=$JO$35,JM30,0),IF(KJ30&gt;=$KW$35,KK30,0),IF(KM30&gt;=$KW$35,KN30,0),IF(KQ30&gt;=$KW$35,KR30,0),IF(KT30&gt;=$KW$35,KU30,0),IF(LR30&gt;=$ME$35,LS30,0),IF(LU30&gt;=$ME$35,LV30,0),IF(LY30&gt;=$ME$35,LZ30,0),IF(MB30&gt;=$ME$35,MC30,0),IF(MZ30&gt;=$NM$35,NA30,0),IF(NC30&gt;=$NM$35,ND30,0),IF(NG30&gt;=$NM$35,NH30,0),IF(NJ30&gt;=$NM$35,NK30,0),IF(OH30&gt;=$OU$35,OI30,0),IF(OK30&gt;=$OU$35,OL30,0),IF(OO30&gt;=$OU$35,OP30,0),IF(OR30&gt;=$OU$35,OS30,0),IF(PP30&gt;=$QC$35,PQ30,0),IF(PS30&gt;=$QC$35,PT30,0),IF(PW30&gt;=$QC$35,PX30,0),IF(PZ30&gt;=$QC$35,QA30,0),IF(QX30&gt;=$RK$35,QY30,0),IF(RA30&gt;=$RK$35,RB30,0),IF(RE30&gt;=$RK$35,RF30,0),IF(RH30&gt;=$RK$35,RI30,0),IF(SF30&gt;=$SS$35,SG30,0),IF(SI30&gt;=$SS$35,SJ30,0),IF(SM30&gt;=$SS$35,SN30,0),IF(SP30&gt;=$SS$35,SQ30,0)),0)</f>
        <v>0</v>
      </c>
      <c r="S30" s="8" t="str">
        <f>IF(R30=0,"",IF(OR(R30=CP30,R30=CS30,R30=CW30),$BY$1,IF(OR(R30=BO30,R30=BR30,R30=BV30),$AX$1,IF(OR(R30=AN30,R30=AQ30,R30=AU30),$W$1,IF(OR(R30=SG30,R30=SJ30,R30=SN30,R30=SQ30),$RL$1,IF(OR(R30=QY30,R30=RB30,R30=RF30,R30=RI30),$QD$1,IF(OR(R30=PQ30,R30=PT30,R30=PX30,R30=QA30),$OV$1,IF(OR(R30=OI30,R30=OL30,R30=OP30,R30=OS30),$NN$1,IF(OR(R30=NA30,R30=ND30,R30=NH30,R30=NK30),$MF$1,IF(OR(R30=LS30,R30=LV30,R30=LZ30,R30=MC30),$KX$1,IF(OR(R30=KK30,R30=KN30,R30=KR30,R30=KU30),$JP$1,IF(OR(R30=JC30,R30=JF30,R30=JJ30,R30=JM30),$IH$1,IF(OR(R30=HU30,R30=HX30,R30=IB30,R30=IE30),$GZ$1,IF(OR(R30=GM30,R30=GP30,R30=GT30,R30=GW30),$FR$1,IF(OR(R30=FE30,R30=FH30,R30=FL30,R30=FO30),$EJ$1,IF(OR(R30=DW30,R30=DZ30,R30=ED30,R30=EG30),$DB$1,""))))))))))))))))</f>
        <v/>
      </c>
      <c r="T30" s="8" t="str">
        <f>IF(MAX(CZ30,DA30)&gt;0,MAX(CZ30,DA30),"")</f>
        <v/>
      </c>
      <c r="U30" s="11" t="str">
        <f>IF(T30="","",IF(T30=CZ30,"("&amp;CZ$2&amp;")",IF(T30=DA30,"("&amp;DA$2&amp;")")))</f>
        <v/>
      </c>
      <c r="V30" s="8" t="str">
        <f>IF(T30="","",IF(T30=CZ30,IF(T30+IF(N30="",0,N30)=SK30,$RL$1,IF(T30+IF(N30="",0,N30)=RC30,$QD$1,IF(T30+IF(N30="",0,N30)=PU30,$OV$1,IF(T30+IF(N30="",0,N30)=OM30,$NN$1,IF(T30+IF(N30="",0,N30)=NE30,$MF$1,IF(T30+IF(N30="",0,N30)=LW30,$KX$1,IF(T30+IF(N30="",0,N30)=KO30,$JP$1,IF(T30+IF(N30="",0,N30)=JG30,$IH$1,IF(T30+IF(N30="",0,N30)=HY30,$GZ$1,IF(T30+IF(N30="",0,N30)=GQ30,$FR$1,IF(T30+IF(N30="",0,N30)=FI30,$EJ$1,IF(T30+IF(N30="",0,N30)=EA30,$DB$1,IF(T30+IF(N30="",0,N30)=SH30,$RL$1,IF(T30+IF(N30="",0,N30)=QZ30,$QD$1,IF(T30+IF(N30="",0,N30)=PR30,$OV$1,IF(T30+IF(N30="",0,N30)=OJ30,$NN$1,IF(T30+IF(N30="",0,N30)=NB30,$MF$1,IF(T30+IF(N30="",0,N30)=LT30,$KX$1,IF(T30+IF(N30="",0,N30)=KL30,$JP$1,IF(T30+IF(N30="",0,N30)=JD30,$IH$1,IF(T30+IF(N30="",0,N30)=HV30,$GZ$1,IF(T30+IF(N30="",0,N30)=GN30,$FR$1,IF(T30+IF(N30="",0,N30)=FF30,$EJ$1,IF(T30+IF(N30="",0,N30)=DX30,$DB$1,IF(T30+IF(L30="",0,L30)=SK30,$RL$1,IF(T30+IF(L30="",0,L30)=RC30,$QD$1,IF(T30+IF(L30="",0,L30)=PU30,$OV$1,IF(T30+IF(L30="",0,L30)=OM30,$NN$1,IF(T30+IF(L30="",0,L30)=NE30,$MF$1,IF(T30+IF(L30="",0,L30)=LW30,$KX$1,IF(T30+IF(L30="",0,L30)=KO30,$JP$1,IF(T30+IF(L30="",0,L30)=JG30,$IH$1,IF(T30+IF(L30="",0,L30)=HY30,$GZ$1,IF(T30+IF(L30="",0,L30)=GQ30,$FR$1,IF(T30+IF(L30="",0,L30)=FI30,$EJ$1,IF(T30+IF(L30="",0,L30)=EA30,$DB$1,IF(T30+IF(L30="",0,L30)=SH30,$RL$1,IF(T30+IF(L30="",0,L30)=QZ30,$QD$1,IF(T30+IF(L30="",0,L30)=PR30,$OV$1,IF(T30+IF(L30="",0,L30)=OJ30,$NN$1,IF(T30+IF(L30="",0,L30)=NB30,$MF$1,IF(T30+IF(L30="",0,L30)=LT30,$KX$1,IF(T30+IF(L30="",0,L30)=KL30,$JP$1,IF(T30+IF(L30="",0,L30)=JD30,$IH$1,IF(T30+IF(L30="",0,L30)=HV30,$GZ$1,IF(T30+IF(L30="",0,L30)=GN30,$FR$1,IF(T30+IF(L30="",0,L30)=FF30,$EJ$1,IF(T30+IF(L30="",0,L30)=DX30,$DB$1)))))))))))))))))))))))))))))))))))))))))))))))),IF(T30=DA30,IF(T30+IF(N30="",0,N30)=SR30,$RL$1,IF(T30+IF(N30="",0,N30)=RJ30,$QD$1,IF(T30+IF(N30="",0,N30)=QB30,$OV$1,IF(T30+IF(N30="",0,N30)=OT30,$NN$1,IF(T30+IF(N30="",0,N30)=NL30,$MF$1,IF(T30+IF(N30="",0,N30)=MD30,$KX$1,IF(T30+IF(N30="",0,N30)=KV30,$JP$1,IF(T30+IF(N30="",0,N30)=JN30,$IH$1,IF(T30+IF(N30="",0,N30)=IF30,$GZ$1,IF(T30+IF(N30="",0,N30)=GX30,$FR$1,IF(T30+IF(N30="",0,N30)=FP30,$EJ$1,IF(T30+IF(N30="",0,N30)=EH30,$DB$1,IF(T30+IF(N30="",0,N30)=SO30,$RL$1,IF(T30+IF(N30="",0,N30)=RG30,$QD$1,IF(T30+IF(N30="",0,N30)=PY30,$OV$1,IF(T30+IF(N30="",0,N30)=OQ30,$NN$1,IF(T30+IF(N30="",0,N30)=NI30,$MF$1,IF(T30+IF(N30="",0,N30)=MA30,$KX$1,IF(T30+IF(N30="",0,N30)=KS30,$JP$1,IF(T30+IF(N30="",0,N30)=JK30,$IH$1,IF(T30+IF(N30="",0,N30)=IC30,$GZ$1,IF(T30+IF(N30="",0,N30)=GU30,$FR$1,IF(T30+IF(N30="",0,N30)=FM30,$EJ$1,IF(T30+IF(N30="",0,N30)=EE30,$DB$1)))))))))))))))))))))))))))</f>
        <v/>
      </c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7"/>
      <c r="AM30" s="38" t="str">
        <f>IF(Y30&gt;0,Y30,"")</f>
        <v/>
      </c>
      <c r="AN30" s="38" t="str">
        <f>IF(Z30&gt;0,Z30,"")</f>
        <v/>
      </c>
      <c r="AO30" s="40" t="str">
        <f>IF(SUM(W30:Z30)-AA30&gt;0,SUM(W30:Z30)-AA30,"")</f>
        <v/>
      </c>
      <c r="AP30" s="40" t="str">
        <f>IF(AD30&gt;0,AD30,"")</f>
        <v/>
      </c>
      <c r="AQ30" s="40" t="str">
        <f>IF(AE30&gt;0,AE30,"")</f>
        <v/>
      </c>
      <c r="AR30" s="40" t="str">
        <f>IF(SUM(AB30:AE30)-AF30&gt;0,SUM(AB30:AE30)-AF30,"")</f>
        <v/>
      </c>
      <c r="AS30" s="40" t="str">
        <f>IF(AO30="","",MAX(AO30,AR30))</f>
        <v/>
      </c>
      <c r="AT30" s="40" t="str">
        <f>IF(AI30&gt;0,AI30,"")</f>
        <v/>
      </c>
      <c r="AU30" s="40" t="str">
        <f>IF(AJ30&gt;0,AJ30,"")</f>
        <v/>
      </c>
      <c r="AV30" s="40" t="str">
        <f>IF(SUM(AG30:AJ30)-AK30&gt;0,SUM(AG30:AJ30)-AK30,"")</f>
        <v/>
      </c>
      <c r="AW30" s="40" t="str">
        <f>IF(SUM(AS30,AV30)&gt;0,SUM(AS30,AV30),"")</f>
        <v/>
      </c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8"/>
      <c r="BN30" s="39" t="str">
        <f>IF(AZ30&gt;0,AZ30,"")</f>
        <v/>
      </c>
      <c r="BO30" s="39" t="str">
        <f>IF(BA30&gt;0,BA30,"")</f>
        <v/>
      </c>
      <c r="BP30" s="11" t="str">
        <f>IF(SUM(AX30:BA30)-BB30&gt;0,SUM(AX30:BA30)-BB30,"")</f>
        <v/>
      </c>
      <c r="BQ30" s="11" t="str">
        <f>IF(BE30&gt;0,BE30,"")</f>
        <v/>
      </c>
      <c r="BR30" s="11" t="str">
        <f>IF(BF30&gt;0,BF30,"")</f>
        <v/>
      </c>
      <c r="BS30" s="11" t="str">
        <f>IF(SUM(BC30:BF30)-BG30&gt;0,SUM(BC30:BF30)-BG30,"")</f>
        <v/>
      </c>
      <c r="BT30" s="11" t="str">
        <f>IF(BP30="","",MAX(BP30,BS30))</f>
        <v/>
      </c>
      <c r="BU30" s="11" t="str">
        <f>IF(BJ30&gt;0,BJ30,"")</f>
        <v/>
      </c>
      <c r="BV30" s="11" t="str">
        <f>IF(BK30&gt;0,BK30,"")</f>
        <v/>
      </c>
      <c r="BW30" s="11" t="str">
        <f>IF(SUM(BH30:BK30)-BL30&gt;0,SUM(BH30:BK30)-BL30,"")</f>
        <v/>
      </c>
      <c r="BX30" s="11" t="str">
        <f>IF(SUM(BT30,BW30)&gt;0,SUM(BT30,BW30),"")</f>
        <v/>
      </c>
      <c r="BY30" s="22">
        <v>7.9</v>
      </c>
      <c r="BZ30" s="22">
        <v>5</v>
      </c>
      <c r="CA30" s="22">
        <v>7.3</v>
      </c>
      <c r="CB30" s="22">
        <v>8.89</v>
      </c>
      <c r="CC30" s="22">
        <v>0</v>
      </c>
      <c r="CD30" s="22">
        <v>12.8</v>
      </c>
      <c r="CE30" s="22">
        <v>8.8000000000000007</v>
      </c>
      <c r="CF30" s="22">
        <v>11.2</v>
      </c>
      <c r="CG30" s="22">
        <v>14.11</v>
      </c>
      <c r="CH30" s="22">
        <v>0</v>
      </c>
      <c r="CI30" s="22"/>
      <c r="CJ30" s="22"/>
      <c r="CK30" s="22"/>
      <c r="CL30" s="22"/>
      <c r="CM30" s="22"/>
      <c r="CN30" s="27"/>
      <c r="CO30" s="38">
        <f>IF(CA30&gt;0,CA30,"")</f>
        <v>7.3</v>
      </c>
      <c r="CP30" s="38">
        <f>IF(CB30&gt;0,CB30,"")</f>
        <v>8.89</v>
      </c>
      <c r="CQ30" s="40">
        <f>IF(SUM(BY30:CB30)-CC30&gt;0,SUM(BY30:CB30)-CC30,"")</f>
        <v>29.09</v>
      </c>
      <c r="CR30" s="40">
        <f>IF(CF30&gt;0,CF30,"")</f>
        <v>11.2</v>
      </c>
      <c r="CS30" s="40">
        <f>IF(CG30&gt;0,CG30,"")</f>
        <v>14.11</v>
      </c>
      <c r="CT30" s="40">
        <f>IF(SUM(CD30:CG30)-CH30&gt;0,SUM(CD30:CG30)-CH30,"")</f>
        <v>46.91</v>
      </c>
      <c r="CU30" s="40">
        <f>IF(CQ30="","",MAX(CQ30,CT30))</f>
        <v>46.91</v>
      </c>
      <c r="CV30" s="40" t="str">
        <f>IF(CK30&gt;0,CK30,"")</f>
        <v/>
      </c>
      <c r="CW30" s="40" t="str">
        <f>IF(CL30&gt;0,CL30,"")</f>
        <v/>
      </c>
      <c r="CX30" s="40" t="str">
        <f>IF(SUM(CI30:CL30)-CM30&gt;0,SUM(CI30:CL30)-CM30,"")</f>
        <v/>
      </c>
      <c r="CY30" s="40">
        <f>IF(SUM(CU30,CX30)&gt;0,SUM(CU30,CX30),"")</f>
        <v>46.91</v>
      </c>
      <c r="CZ30" s="50" t="str">
        <f>IF(MAX(DX30,EA30,FF30,FI30,GN30,GQ30,HV30,HY30,JD30,JG30,KL30,KO30,LT30,LW30,NB30,NE30,OJ30,OM30,PR30,PU30,QZ30,RC30,SH30,SK30)-MIN(IF(L30="",0,L30),IF(N30="",0,N30))&gt;0.001,MAX(DX30,EA30,FF30,FI30,GN30,GQ30,HV30,HY30,JD30,JG30,KL30,KO30,LT30,LW30,NB30,NE30,OJ30,OM30,PR30,PU30,QZ30,RC30,SH30,SK30)-MIN(IF(L30="",0,L30),IF(N30="",0,N30)),"")</f>
        <v/>
      </c>
      <c r="DA30" s="50" t="str">
        <f>IF(MAX(EE30,EH30,FM30,FP30,GU30,GX30,IC30,IF30,JK30,JN30,KS30,KV30,MA30,MD30,NI30,NL30,OQ30,OT30,PY30,QB30,RG30,RJ30,SO30,SR30)-IF(N30="",0,N30)&gt;0.001,MAX(EE30,EH30,FM30,FP30,GU30,GX30,IC30,IF30,JK30,JN30,KS30,KV30,MA30,MD30,NI30,NL30,OQ30,OT30,PY30,QB30,RG30,RJ30,SO30,SR30)-IF(N30="",0,N30),"")</f>
        <v/>
      </c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40" t="str">
        <f>IF(DD30&gt;0,DD30,"")</f>
        <v/>
      </c>
      <c r="DW30" s="40" t="str">
        <f>IF(DE30&gt;0,DE30,"")</f>
        <v/>
      </c>
      <c r="DX30" s="40" t="str">
        <f>IF(SUM(DB30:DE30)-DF30&gt;0,SUM(DB30:DE30)-DF30,"")</f>
        <v/>
      </c>
      <c r="DY30" s="40" t="str">
        <f>IF(DI30&gt;0,DI30,"")</f>
        <v/>
      </c>
      <c r="DZ30" s="40" t="str">
        <f>IF(DJ30&gt;0,DJ30,"")</f>
        <v/>
      </c>
      <c r="EA30" s="40" t="str">
        <f>IF(SUM(DG30:DJ30)-DK30&gt;0,SUM(DG30:DJ30)-DK30,"")</f>
        <v/>
      </c>
      <c r="EB30" s="40" t="str">
        <f>IF(MAX(DX30,EA30)&gt;0,MAX(DX30,EA30),"")</f>
        <v/>
      </c>
      <c r="EC30" s="40" t="str">
        <f>IF(DN30&gt;0,DN30,"")</f>
        <v/>
      </c>
      <c r="ED30" s="40" t="str">
        <f>IF(DO30&gt;0,DO30,"")</f>
        <v/>
      </c>
      <c r="EE30" s="40" t="str">
        <f>IF(SUM(DL30:DO30)-DP30&gt;0,SUM(DL30:DO30)-DP30,"")</f>
        <v/>
      </c>
      <c r="EF30" s="40" t="str">
        <f>IF(DS30&gt;0,DS30,"")</f>
        <v/>
      </c>
      <c r="EG30" s="40" t="str">
        <f>IF(DT30&gt;0,DT30,"")</f>
        <v/>
      </c>
      <c r="EH30" s="40" t="str">
        <f>IF(SUM(DQ30:DT30)-DU30&gt;0,SUM(DQ30:DT30)-DU30,"")</f>
        <v/>
      </c>
      <c r="EI30" s="40" t="str">
        <f>IF(SUM(EB30,EH30)&gt;0,SUM(EB30,EH30),"")</f>
        <v/>
      </c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1" t="str">
        <f>IF(EL30&gt;0,EL30,"")</f>
        <v/>
      </c>
      <c r="FE30" s="11" t="str">
        <f>IF(EM30&gt;0,EM30,"")</f>
        <v/>
      </c>
      <c r="FF30" s="11" t="str">
        <f>IF(SUM(EJ30:EM30)-EN30&gt;0,SUM(EJ30:EM30)-EN30,"")</f>
        <v/>
      </c>
      <c r="FG30" s="11" t="str">
        <f>IF(EQ30&gt;0,EQ30,"")</f>
        <v/>
      </c>
      <c r="FH30" s="11" t="str">
        <f>IF(ER30&gt;0,ER30,"")</f>
        <v/>
      </c>
      <c r="FI30" s="11" t="str">
        <f>IF(SUM(EO30:ER30)-ES30&gt;0,SUM(EO30:ER30)-ES30,"")</f>
        <v/>
      </c>
      <c r="FJ30" s="11" t="str">
        <f>IF(MAX(FF30,FI30)&gt;0,MAX(FF30,FI30),"")</f>
        <v/>
      </c>
      <c r="FK30" s="11" t="str">
        <f>IF(EV30&gt;0,EV30,"")</f>
        <v/>
      </c>
      <c r="FL30" s="11" t="str">
        <f>IF(EW30&gt;0,EW30,"")</f>
        <v/>
      </c>
      <c r="FM30" s="11" t="str">
        <f>IF(SUM(ET30:EW30)-EX30&gt;0,SUM(ET30:EW30)-EX30,"")</f>
        <v/>
      </c>
      <c r="FN30" s="11" t="str">
        <f>IF(FA30&gt;0,FA30,"")</f>
        <v/>
      </c>
      <c r="FO30" s="11" t="str">
        <f>IF(FB30&gt;0,FB30,"")</f>
        <v/>
      </c>
      <c r="FP30" s="11" t="str">
        <f>IF(SUM(EY30:FB30)-FC30&gt;0,SUM(EY30:FB30)-FC30,"")</f>
        <v/>
      </c>
      <c r="FQ30" s="11" t="str">
        <f>IF(SUM(FJ30,FP30)&gt;0,SUM(FJ30,FP30),"")</f>
        <v/>
      </c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40" t="str">
        <f>IF(FT30&gt;0,FT30,"")</f>
        <v/>
      </c>
      <c r="GM30" s="40" t="str">
        <f>IF(FU30&gt;0,FU30,"")</f>
        <v/>
      </c>
      <c r="GN30" s="40" t="str">
        <f>IF(SUM(FR30:FU30)-FV30&gt;0,SUM(FR30:FU30)-FV30,"")</f>
        <v/>
      </c>
      <c r="GO30" s="40" t="str">
        <f>IF(FY30&gt;0,FY30,"")</f>
        <v/>
      </c>
      <c r="GP30" s="40" t="str">
        <f>IF(FZ30&gt;0,FZ30,"")</f>
        <v/>
      </c>
      <c r="GQ30" s="40" t="str">
        <f>IF(SUM(FW30:FZ30)-GA30&gt;0,SUM(FW30:FZ30)-GA30,"")</f>
        <v/>
      </c>
      <c r="GR30" s="40" t="str">
        <f>IF(MAX(GN30,GQ30)&gt;0,MAX(GN30,GQ30),"")</f>
        <v/>
      </c>
      <c r="GS30" s="40" t="str">
        <f>IF(GD30&gt;0,GD30,"")</f>
        <v/>
      </c>
      <c r="GT30" s="40" t="str">
        <f>IF(GE30&gt;0,GE30,"")</f>
        <v/>
      </c>
      <c r="GU30" s="40" t="str">
        <f>IF(SUM(GB30:GE30)-GF30&gt;0,SUM(GB30:GE30)-GF30,"")</f>
        <v/>
      </c>
      <c r="GV30" s="40" t="str">
        <f>IF(GI30&gt;0,GI30,"")</f>
        <v/>
      </c>
      <c r="GW30" s="40" t="str">
        <f>IF(GJ30&gt;0,GJ30,"")</f>
        <v/>
      </c>
      <c r="GX30" s="40" t="str">
        <f>IF(SUM(GG30:GJ30)-GK30&gt;0,SUM(GG30:GJ30)-GK30,"")</f>
        <v/>
      </c>
      <c r="GY30" s="40" t="str">
        <f>IF(SUM(GR30,GX30)&gt;0,SUM(GR30,GX30),"")</f>
        <v/>
      </c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1" t="str">
        <f>IF(HB30&gt;0,HB30,"")</f>
        <v/>
      </c>
      <c r="HU30" s="11" t="str">
        <f>IF(HC30&gt;0,HC30,"")</f>
        <v/>
      </c>
      <c r="HV30" s="11" t="str">
        <f>IF(SUM(GZ30:HC30)-HD30&gt;0,SUM(GZ30:HC30)-HD30,"")</f>
        <v/>
      </c>
      <c r="HW30" s="11" t="str">
        <f>IF(HG30&gt;0,HG30,"")</f>
        <v/>
      </c>
      <c r="HX30" s="11" t="str">
        <f>IF(HH30&gt;0,HH30,"")</f>
        <v/>
      </c>
      <c r="HY30" s="11" t="str">
        <f>IF(SUM(HE30:HH30)-HI30&gt;0,SUM(HE30:HH30)-HI30,"")</f>
        <v/>
      </c>
      <c r="HZ30" s="11" t="str">
        <f>IF(MAX(HV30,HY30)&gt;0,MAX(HV30,HY30),"")</f>
        <v/>
      </c>
      <c r="IA30" s="11" t="str">
        <f>IF(HL30&gt;0,HL30,"")</f>
        <v/>
      </c>
      <c r="IB30" s="11" t="str">
        <f>IF(HM30&gt;0,HM30,"")</f>
        <v/>
      </c>
      <c r="IC30" s="11" t="str">
        <f>IF(SUM(HJ30:HM30)-HN30&gt;0,SUM(HJ30:HM30)-HN30,"")</f>
        <v/>
      </c>
      <c r="ID30" s="11" t="str">
        <f>IF(HQ30&gt;0,HQ30,"")</f>
        <v/>
      </c>
      <c r="IE30" s="11" t="str">
        <f>IF(HR30&gt;0,HR30,"")</f>
        <v/>
      </c>
      <c r="IF30" s="11" t="str">
        <f>IF(SUM(HO30:HR30)-HS30&gt;0,SUM(HO30:HR30)-HS30,"")</f>
        <v/>
      </c>
      <c r="IG30" s="11" t="str">
        <f>IF(SUM(HZ30,IF30)&gt;0,SUM(HZ30,IF30),"")</f>
        <v/>
      </c>
      <c r="IH30" s="17"/>
      <c r="II30" s="17"/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40" t="str">
        <f>IF(IJ30&gt;0,IJ30,"")</f>
        <v/>
      </c>
      <c r="JC30" s="40" t="str">
        <f>IF(IK30&gt;0,IK30,"")</f>
        <v/>
      </c>
      <c r="JD30" s="40" t="str">
        <f>IF(SUM(IH30:IK30)-IL30&gt;0,SUM(IH30:IK30)-IL30,"")</f>
        <v/>
      </c>
      <c r="JE30" s="40" t="str">
        <f>IF(IO30&gt;0,IO30,"")</f>
        <v/>
      </c>
      <c r="JF30" s="40" t="str">
        <f>IF(IP30&gt;0,IP30,"")</f>
        <v/>
      </c>
      <c r="JG30" s="40" t="str">
        <f>IF(SUM(IM30:IP30)-IQ30&gt;0,SUM(IM30:IP30)-IQ30,"")</f>
        <v/>
      </c>
      <c r="JH30" s="40" t="str">
        <f>IF(MAX(JD30,JG30)&gt;0,MAX(JD30,JG30),"")</f>
        <v/>
      </c>
      <c r="JI30" s="40" t="str">
        <f>IF(IT30&gt;0,IT30,"")</f>
        <v/>
      </c>
      <c r="JJ30" s="40" t="str">
        <f>IF(IU30&gt;0,IU30,"")</f>
        <v/>
      </c>
      <c r="JK30" s="40" t="str">
        <f>IF(SUM(IR30:IU30)-IV30&gt;0,SUM(IR30:IU30)-IV30,"")</f>
        <v/>
      </c>
      <c r="JL30" s="40" t="str">
        <f>IF(IY30&gt;0,IY30,"")</f>
        <v/>
      </c>
      <c r="JM30" s="40" t="str">
        <f>IF(IZ30&gt;0,IZ30,"")</f>
        <v/>
      </c>
      <c r="JN30" s="40" t="str">
        <f>IF(SUM(IW30:IZ30)-JA30&gt;0,SUM(IW30:IZ30)-JA30,"")</f>
        <v/>
      </c>
      <c r="JO30" s="40" t="str">
        <f>IF(SUM(JH30,JN30)&gt;0,SUM(JH30,JN30),"")</f>
        <v/>
      </c>
      <c r="JP30" s="18"/>
      <c r="JQ30" s="18"/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1" t="str">
        <f>IF(JR30&gt;0,JR30,"")</f>
        <v/>
      </c>
      <c r="KK30" s="11" t="str">
        <f>IF(JS30&gt;0,JS30,"")</f>
        <v/>
      </c>
      <c r="KL30" s="11" t="str">
        <f>IF(SUM(JP30:JS30)-JT30&gt;0,SUM(JP30:JS30)-JT30,"")</f>
        <v/>
      </c>
      <c r="KM30" s="11" t="str">
        <f>IF(JW30&gt;0,JW30,"")</f>
        <v/>
      </c>
      <c r="KN30" s="11" t="str">
        <f>IF(JX30&gt;0,JX30,"")</f>
        <v/>
      </c>
      <c r="KO30" s="11" t="str">
        <f>IF(SUM(JU30:JX30)-JY30&gt;0,SUM(JU30:JX30)-JY30,"")</f>
        <v/>
      </c>
      <c r="KP30" s="11" t="str">
        <f>IF(MAX(KL30,KO30)&gt;0,MAX(KL30,KO30),"")</f>
        <v/>
      </c>
      <c r="KQ30" s="11" t="str">
        <f>IF(KB30&gt;0,KB30,"")</f>
        <v/>
      </c>
      <c r="KR30" s="11" t="str">
        <f>IF(KC30&gt;0,KC30,"")</f>
        <v/>
      </c>
      <c r="KS30" s="11" t="str">
        <f>IF(SUM(JZ30:KC30)-KD30&gt;0,SUM(JZ30:KC30)-KD30,"")</f>
        <v/>
      </c>
      <c r="KT30" s="11" t="str">
        <f>IF(KG30&gt;0,KG30,"")</f>
        <v/>
      </c>
      <c r="KU30" s="11" t="str">
        <f>IF(KH30&gt;0,KH30,"")</f>
        <v/>
      </c>
      <c r="KV30" s="11" t="str">
        <f>IF(SUM(KE30:KH30)-KI30&gt;0,SUM(KE30:KH30)-KI30,"")</f>
        <v/>
      </c>
      <c r="KW30" s="11" t="str">
        <f>IF(SUM(KP30,KV30)&gt;0,SUM(KP30,KV30),"")</f>
        <v/>
      </c>
      <c r="KX30" s="17"/>
      <c r="KY30" s="17"/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40" t="str">
        <f>IF(KZ30&gt;0,KZ30,"")</f>
        <v/>
      </c>
      <c r="LS30" s="40" t="str">
        <f>IF(LA30&gt;0,LA30,"")</f>
        <v/>
      </c>
      <c r="LT30" s="40" t="str">
        <f>IF(SUM(KX30:LA30)-LB30&gt;0,SUM(KX30:LA30)-LB30,"")</f>
        <v/>
      </c>
      <c r="LU30" s="40" t="str">
        <f>IF(LE30&gt;0,LE30,"")</f>
        <v/>
      </c>
      <c r="LV30" s="40" t="str">
        <f>IF(LF30&gt;0,LF30,"")</f>
        <v/>
      </c>
      <c r="LW30" s="40" t="str">
        <f>IF(SUM(LC30:LF30)-LG30&gt;0,SUM(LC30:LF30)-LG30,"")</f>
        <v/>
      </c>
      <c r="LX30" s="40" t="str">
        <f>IF(MAX(LT30,LW30)&gt;0,MAX(LT30,LW30),"")</f>
        <v/>
      </c>
      <c r="LY30" s="40" t="str">
        <f>IF(LJ30&gt;0,LJ30,"")</f>
        <v/>
      </c>
      <c r="LZ30" s="40" t="str">
        <f>IF(LK30&gt;0,LK30,"")</f>
        <v/>
      </c>
      <c r="MA30" s="40" t="str">
        <f>IF(SUM(LH30:LK30)-LL30&gt;0,SUM(LH30:LK30)-LL30,"")</f>
        <v/>
      </c>
      <c r="MB30" s="40" t="str">
        <f>IF(LO30&gt;0,LO30,"")</f>
        <v/>
      </c>
      <c r="MC30" s="40" t="str">
        <f>IF(LP30&gt;0,LP30,"")</f>
        <v/>
      </c>
      <c r="MD30" s="40" t="str">
        <f>IF(SUM(LM30:LP30)-LQ30&gt;0,SUM(LM30:LP30)-LQ30,"")</f>
        <v/>
      </c>
      <c r="ME30" s="40" t="str">
        <f>IF(SUM(LX30,MD30)&gt;0,SUM(LX30,MD30),"")</f>
        <v/>
      </c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1" t="str">
        <f>IF(MH30&gt;0,MH30,"")</f>
        <v/>
      </c>
      <c r="NA30" s="11" t="str">
        <f>IF(MI30&gt;0,MI30,"")</f>
        <v/>
      </c>
      <c r="NB30" s="11" t="str">
        <f>IF(SUM(MF30:MI30)-MJ30&gt;0,SUM(MF30:MI30)-MJ30,"")</f>
        <v/>
      </c>
      <c r="NC30" s="11" t="str">
        <f>IF(MM30&gt;0,MM30,"")</f>
        <v/>
      </c>
      <c r="ND30" s="11" t="str">
        <f>IF(MN30&gt;0,MN30,"")</f>
        <v/>
      </c>
      <c r="NE30" s="11" t="str">
        <f>IF(SUM(MK30:MN30)-MO30&gt;0,SUM(MK30:MN30)-MO30,"")</f>
        <v/>
      </c>
      <c r="NF30" s="11" t="str">
        <f>IF(MAX(NB30,NE30)&gt;0,MAX(NB30,NE30),"")</f>
        <v/>
      </c>
      <c r="NG30" s="11" t="str">
        <f>IF(MR30&gt;0,MR30,"")</f>
        <v/>
      </c>
      <c r="NH30" s="11" t="str">
        <f>IF(MS30&gt;0,MS30,"")</f>
        <v/>
      </c>
      <c r="NI30" s="11" t="str">
        <f>IF(SUM(MP30:MS30)-MT30&gt;0,SUM(MP30:MS30)-MT30,"")</f>
        <v/>
      </c>
      <c r="NJ30" s="11" t="str">
        <f>IF(MW30&gt;0,MW30,"")</f>
        <v/>
      </c>
      <c r="NK30" s="11" t="str">
        <f>IF(MX30&gt;0,MX30,"")</f>
        <v/>
      </c>
      <c r="NL30" s="11" t="str">
        <f>IF(SUM(MU30:MX30)-MY30&gt;0,SUM(MU30:MX30)-MY30,"")</f>
        <v/>
      </c>
      <c r="NM30" s="11" t="str">
        <f>IF(SUM(NF30,NL30)&gt;0,SUM(NF30,NL30),"")</f>
        <v/>
      </c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40" t="str">
        <f>IF(NP30&gt;0,NP30,"")</f>
        <v/>
      </c>
      <c r="OI30" s="40" t="str">
        <f>IF(NQ30&gt;0,NQ30,"")</f>
        <v/>
      </c>
      <c r="OJ30" s="40" t="str">
        <f>IF(SUM(NN30:NQ30)-NR30&gt;0,SUM(NN30:NQ30)-NR30,"")</f>
        <v/>
      </c>
      <c r="OK30" s="40" t="str">
        <f>IF(NU30&gt;0,NU30,"")</f>
        <v/>
      </c>
      <c r="OL30" s="40" t="str">
        <f>IF(NV30&gt;0,NV30,"")</f>
        <v/>
      </c>
      <c r="OM30" s="40" t="str">
        <f>IF(SUM(NS30:NV30)-NW30&gt;0,SUM(NS30:NV30)-NW30,"")</f>
        <v/>
      </c>
      <c r="ON30" s="40" t="str">
        <f>IF(MAX(OJ30,OM30)&gt;0,MAX(OJ30,OM30),"")</f>
        <v/>
      </c>
      <c r="OO30" s="40" t="str">
        <f>IF(NZ30&gt;0,NZ30,"")</f>
        <v/>
      </c>
      <c r="OP30" s="40" t="str">
        <f>IF(OA30&gt;0,OA30,"")</f>
        <v/>
      </c>
      <c r="OQ30" s="40" t="str">
        <f>IF(SUM(NX30:OA30)-OB30&gt;0,SUM(NX30:OA30)-OB30,"")</f>
        <v/>
      </c>
      <c r="OR30" s="40" t="str">
        <f>IF(OE30&gt;0,OE30,"")</f>
        <v/>
      </c>
      <c r="OS30" s="40" t="str">
        <f>IF(OF30&gt;0,OF30,"")</f>
        <v/>
      </c>
      <c r="OT30" s="40" t="str">
        <f>IF(SUM(OC30:OF30)-OG30&gt;0,SUM(OC30:OF30)-OG30,"")</f>
        <v/>
      </c>
      <c r="OU30" s="40" t="str">
        <f>IF(SUM(ON30,OT30)&gt;0,SUM(ON30,OT30),"")</f>
        <v/>
      </c>
      <c r="OV30" s="18"/>
      <c r="OW30" s="18"/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1" t="str">
        <f>IF(OX30&gt;0,OX30,"")</f>
        <v/>
      </c>
      <c r="PQ30" s="11" t="str">
        <f>IF(OY30&gt;0,OY30,"")</f>
        <v/>
      </c>
      <c r="PR30" s="11" t="str">
        <f>IF(SUM(OV30:OY30)-OZ30&gt;0,SUM(OV30:OY30)-OZ30,"")</f>
        <v/>
      </c>
      <c r="PS30" s="11" t="str">
        <f>IF(PC30&gt;0,PC30,"")</f>
        <v/>
      </c>
      <c r="PT30" s="11" t="str">
        <f>IF(PD30&gt;0,PD30,"")</f>
        <v/>
      </c>
      <c r="PU30" s="11" t="str">
        <f>IF(SUM(PA30:PD30)-PE30&gt;0,SUM(PA30:PD30)-PE30,"")</f>
        <v/>
      </c>
      <c r="PV30" s="11" t="str">
        <f>IF(MAX(PR30,PU30)&gt;0,MAX(PR30,PU30),"")</f>
        <v/>
      </c>
      <c r="PW30" s="11" t="str">
        <f>IF(PH30&gt;0,PH30,"")</f>
        <v/>
      </c>
      <c r="PX30" s="11" t="str">
        <f>IF(PI30&gt;0,PI30,"")</f>
        <v/>
      </c>
      <c r="PY30" s="11" t="str">
        <f>IF(SUM(PF30:PI30)-PJ30&gt;0,SUM(PF30:PI30)-PJ30,"")</f>
        <v/>
      </c>
      <c r="PZ30" s="11" t="str">
        <f>IF(PM30&gt;0,PM30,"")</f>
        <v/>
      </c>
      <c r="QA30" s="11" t="str">
        <f>IF(PN30&gt;0,PN30,"")</f>
        <v/>
      </c>
      <c r="QB30" s="11" t="str">
        <f>IF(SUM(PK30:PN30)-PO30&gt;0,SUM(PK30:PN30)-PO30,"")</f>
        <v/>
      </c>
      <c r="QC30" s="11" t="str">
        <f>IF(SUM(PV30,QB30)&gt;0,SUM(PV30,QB30),"")</f>
        <v/>
      </c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40" t="str">
        <f>IF(QF30&gt;0,QF30,"")</f>
        <v/>
      </c>
      <c r="QY30" s="40" t="str">
        <f>IF(QG30&gt;0,QG30,"")</f>
        <v/>
      </c>
      <c r="QZ30" s="40" t="str">
        <f>IF(SUM(QD30:QG30)-QH30&gt;0,SUM(QD30:QG30)-QH30,"")</f>
        <v/>
      </c>
      <c r="RA30" s="40" t="str">
        <f>IF(QK30&gt;0,QK30,"")</f>
        <v/>
      </c>
      <c r="RB30" s="40" t="str">
        <f>IF(QL30&gt;0,QL30,"")</f>
        <v/>
      </c>
      <c r="RC30" s="40" t="str">
        <f>IF(SUM(QI30:QL30)-QM30&gt;0,SUM(QI30:QL30)-QM30,"")</f>
        <v/>
      </c>
      <c r="RD30" s="40" t="str">
        <f>IF(MAX(QZ30,RC30)&gt;0,MAX(QZ30,RC30),"")</f>
        <v/>
      </c>
      <c r="RE30" s="40" t="str">
        <f>IF(QP30&gt;0,QP30,"")</f>
        <v/>
      </c>
      <c r="RF30" s="40" t="str">
        <f>IF(QQ30&gt;0,QQ30,"")</f>
        <v/>
      </c>
      <c r="RG30" s="40" t="str">
        <f>IF(SUM(QN30:QQ30)-QR30&gt;0,SUM(QN30:QQ30)-QR30,"")</f>
        <v/>
      </c>
      <c r="RH30" s="40" t="str">
        <f>IF(QU30&gt;0,QU30,"")</f>
        <v/>
      </c>
      <c r="RI30" s="40" t="str">
        <f>IF(QV30&gt;0,QV30,"")</f>
        <v/>
      </c>
      <c r="RJ30" s="40" t="str">
        <f>IF(SUM(QS30:QV30)-QW30&gt;0,SUM(QS30:QV30)-QW30,"")</f>
        <v/>
      </c>
      <c r="RK30" s="40" t="str">
        <f>IF(SUM(RD30,RJ30)&gt;0,SUM(RD30,RJ30),"")</f>
        <v/>
      </c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1" t="str">
        <f>IF(RN30&gt;0,RN30,"")</f>
        <v/>
      </c>
      <c r="SG30" s="11" t="str">
        <f>IF(RO30&gt;0,RO30,"")</f>
        <v/>
      </c>
      <c r="SH30" s="11" t="str">
        <f>IF(SUM(RL30:RO30)-RP30&gt;0,SUM(RL30:RO30)-RP30,"")</f>
        <v/>
      </c>
      <c r="SI30" s="11" t="str">
        <f>IF(RS30&gt;0,RS30,"")</f>
        <v/>
      </c>
      <c r="SJ30" s="11" t="str">
        <f>IF(RT30&gt;0,RT30,"")</f>
        <v/>
      </c>
      <c r="SK30" s="11" t="str">
        <f>IF(SUM(RQ30:RT30)-RU30&gt;0,SUM(RQ30:RT30)-RU30,"")</f>
        <v/>
      </c>
      <c r="SL30" s="11" t="str">
        <f>IF(MAX(SH30,SK30)&gt;0,MAX(SH30,SK30),"")</f>
        <v/>
      </c>
      <c r="SM30" s="11" t="str">
        <f>IF(RX30&gt;0,RX30,"")</f>
        <v/>
      </c>
      <c r="SN30" s="11" t="str">
        <f>IF(RY30&gt;0,RY30,"")</f>
        <v/>
      </c>
      <c r="SO30" s="11" t="str">
        <f>IF(SUM(RV30:RY30)-RZ30&gt;0,SUM(RV30:RY30)-RZ30,"")</f>
        <v/>
      </c>
      <c r="SP30" s="11" t="str">
        <f>IF(SC30&gt;0,SC30,"")</f>
        <v/>
      </c>
      <c r="SQ30" s="11" t="str">
        <f>IF(SD30&gt;0,SD30,"")</f>
        <v/>
      </c>
      <c r="SR30" s="11" t="str">
        <f>IF(SUM(SA30:SD30)-SE30&gt;0,SUM(SA30:SD30)-SE30,"")</f>
        <v/>
      </c>
      <c r="SS30" s="11" t="str">
        <f>IF(SUM(SL30,SR30)&gt;0,SUM(SL30,SR30),"")</f>
        <v/>
      </c>
      <c r="ST30" s="22">
        <f>IF($CN30="P",BY30,(BY30+AX30)/2)</f>
        <v>3.95</v>
      </c>
      <c r="SU30" s="22">
        <f>IF($CN30="P",BZ30,(BZ30+AY30)/2)</f>
        <v>2.5</v>
      </c>
      <c r="SV30" s="22">
        <f>IF($CN30="P",CA30,(CA30+AZ30)/2)</f>
        <v>3.65</v>
      </c>
      <c r="SW30" s="22">
        <f>IF($CN30="P",CB30,(CB30+BA30)/2)</f>
        <v>4.4450000000000003</v>
      </c>
      <c r="SX30" s="22">
        <f>IF($CN30="P",CC30,(CC30+BB30)/2)</f>
        <v>0</v>
      </c>
      <c r="SY30" s="22">
        <f>IF($CN30="P",CD30,(CD30+BC30)/2)</f>
        <v>6.4</v>
      </c>
      <c r="SZ30" s="22">
        <f>IF($CN30="P",CE30,(CE30+BD30)/2)</f>
        <v>4.4000000000000004</v>
      </c>
      <c r="TA30" s="22">
        <f>IF($CN30="P",CF30,(CF30+BE30)/2)</f>
        <v>5.6</v>
      </c>
      <c r="TB30" s="22">
        <f>IF($CN30="P",CG30,(CG30+BF30)/2)</f>
        <v>7.0549999999999997</v>
      </c>
      <c r="TC30" s="22">
        <f>IF($CN30="P",CH30,(CH30+BG30)/2)</f>
        <v>0</v>
      </c>
      <c r="TD30" s="22">
        <f>IF($CN30="P",CI30,(CI30+BH30)/2)</f>
        <v>0</v>
      </c>
      <c r="TE30" s="22">
        <f>IF($CN30="P",CJ30,(CJ30+BI30)/2)</f>
        <v>0</v>
      </c>
      <c r="TF30" s="22">
        <f>IF($CN30="P",CK30,(CK30+BJ30)/2)</f>
        <v>0</v>
      </c>
      <c r="TG30" s="22">
        <f>IF($CN30="P",CL30,(CL30+BK30)/2)</f>
        <v>0</v>
      </c>
      <c r="TH30" s="22">
        <f>IF($CN30="P",CM30,(CM30+BL30)/2)</f>
        <v>0</v>
      </c>
      <c r="TI30" s="27" t="s">
        <v>46</v>
      </c>
      <c r="TJ30" s="40">
        <f>IF(SV30&gt;0,SV30,"")</f>
        <v>3.65</v>
      </c>
      <c r="TK30" s="40">
        <f>IF(SW30&gt;0,SW30,"")</f>
        <v>4.4450000000000003</v>
      </c>
      <c r="TL30" s="40">
        <f>IF(SUM(ST30:SW30)-SX30&gt;0,SUM(ST30:SW30)-SX30,"")</f>
        <v>14.545</v>
      </c>
      <c r="TM30" s="40">
        <f>IF(TA30&gt;0,TA30,"")</f>
        <v>5.6</v>
      </c>
      <c r="TN30" s="40">
        <f>IF(TB30&gt;0,TB30,"")</f>
        <v>7.0549999999999997</v>
      </c>
      <c r="TO30" s="40">
        <f>IF(SUM(SY30:TB30)-TC30&gt;0,SUM(SY30:TB30)-TC30,"")</f>
        <v>23.454999999999998</v>
      </c>
      <c r="TP30" s="40">
        <f>IF(MAX(TL30,TO30)&gt;0,MAX(TL30,TO30),"")</f>
        <v>23.454999999999998</v>
      </c>
      <c r="TQ30" s="40" t="str">
        <f>IF(TF30&gt;0,TF30,"")</f>
        <v/>
      </c>
      <c r="TR30" s="40" t="str">
        <f>IF(TG30&gt;0,TG30,"")</f>
        <v/>
      </c>
      <c r="TS30" s="40" t="str">
        <f>IF(SUM(TD30:TG30)-TH30&gt;0,SUM(TD30:TG30)-TH30,"")</f>
        <v/>
      </c>
      <c r="TT30" s="40">
        <f>IF(SUM(TP30,TS30)&gt;0,SUM(TP30,TS30),"")</f>
        <v>23.454999999999998</v>
      </c>
    </row>
    <row r="31" spans="1:540" x14ac:dyDescent="0.2">
      <c r="A31" s="4" t="str" cm="1">
        <f t="array" ref="A31">IF(AND(H31&lt;&gt;"",H31&lt;&gt;"No DD"),SUMPRODUCT((H$4:H$33&lt;&gt;"")*(H$4:H$33&lt;&gt;"No DD")*(E$4:E$33&gt;E31))+1,IF(H31="No DD",SUMPRODUCT((H$4:H$33="No DD")*(E$4:E$33&gt;E31))+1+SUMPRODUCT((H$4:H$33&lt;&gt;"")*(H$4:H$33&lt;&gt;"No DD")),""))</f>
        <v/>
      </c>
      <c r="B31" s="5" t="s">
        <v>138</v>
      </c>
      <c r="C31" s="4" t="s">
        <v>5</v>
      </c>
      <c r="D31" s="4">
        <v>2003</v>
      </c>
      <c r="E31" s="9">
        <f>SUM(J31:T31)+SUM(J31:R31)*0.0000001+SUM(J31)*0.0000000000001</f>
        <v>57.460005746003795</v>
      </c>
      <c r="F31" s="3" t="str">
        <f>IF(OR(AND(AM31&gt;=AW$35,AM31&lt;&gt;"",AO31&gt;=AW$39,AO31&lt;&gt;"",AL31=""),AND(AP31&gt;=AW$35,AP31&lt;&gt;"",AR31&gt;=AW$39,AR31&lt;&gt;"",AL31=""),AND(AT31&gt;=AW$35,AT31&lt;&gt;"",AV31&gt;=AW$39,AV31&lt;&gt;"",AL31=""),AND(BN31&gt;=BX$35,BN31&lt;&gt;"",BP31&gt;=BX$39,BP31&lt;&gt;"",BM31=""),AND(BQ31&gt;=BX$35,BQ31&lt;&gt;"",BS31&gt;=BX$39,BS31&lt;&gt;"",BM31=""),AND(BU31&gt;=BX$35,BU31&lt;&gt;"",BW31&gt;=BX$39,BW31&lt;&gt;"",BM31=""),AND(CO31&gt;=CY$35,CO31&lt;&gt;"",CQ31&gt;=CY$39,CQ31&lt;&gt;"",CN31=""),AND(CR31&gt;=CY$35,CR31&lt;&gt;"",CT31&gt;=CY$39,CT31&lt;&gt;"",CN31=""),AND(CV31&gt;=CY$35,CV31&lt;&gt;"",CX31&gt;=CY$39,CX31&lt;&gt;"",CN31=""),AND(DV31&gt;=EI$35,DV31&lt;&gt;"",DX31&gt;=EI$39,DX31&lt;&gt;""),AND(DY31&gt;=EI$35,DY31&lt;&gt;"",EA31&gt;=EI$39,EA31&lt;&gt;""),AND(EC31&gt;=EI$35,EC31&lt;&gt;"",EE31&gt;=EI$39,EE31&lt;&gt;""),AND(EF31&gt;=EI$35,EF31&lt;&gt;"",EH31&gt;=EI$39,EH31&lt;&gt;""),AND(FD31&gt;=FQ$35,FD31&lt;&gt;"",FF31&gt;=FQ$39,FF31&lt;&gt;""),AND(FG31&gt;=FQ$35,FG31&lt;&gt;"",FI31&gt;=FQ$39,FI31&lt;&gt;""),AND(FK31&gt;=FQ$35,FK31&lt;&gt;"",FM31&gt;=FQ$39,FM31&lt;&gt;""),AND(FN31&gt;=FQ$35,FN31&lt;&gt;"",FP31&gt;=FQ$39,FP31&lt;&gt;""),AND(GL31&gt;=GY$35,GL31&lt;&gt;"",GN31&gt;=GY$39,GN31&lt;&gt;""),AND(GO31&gt;=GY$35,GO31&lt;&gt;"",GQ31&gt;=GY$39,GQ31&lt;&gt;""),AND(GS31&gt;=GY$35,GS31&lt;&gt;"",GU31&gt;=GY$39,GU31&lt;&gt;""),AND(GV31&gt;=GY$35,GV31&lt;&gt;"",GX31&gt;=GY$39,GX31&lt;&gt;""),AND(HT31&gt;=IG$35,HT31&lt;&gt;"",HV31&gt;=IG$39,HV31&lt;&gt;""),AND(HW31&gt;=IG$35,HW31&lt;&gt;"",HY31&gt;=IG$39,HY31&lt;&gt;""),AND(IA31&gt;=IG$35,IA31&lt;&gt;"",IC31&gt;=IG$39,IC31&lt;&gt;""),AND(ID31&gt;=IG$35,ID31&lt;&gt;"",IF31&gt;=IG$39,IF31&lt;&gt;""),AND(JB31&gt;=JO$35,JB31&lt;&gt;"",JD31&gt;=JO$39,JD31&lt;&gt;""),AND(JE31&gt;=JO$35,JE31&lt;&gt;"",JG31&gt;=JO$39,JG31&lt;&gt;""),AND(JI31&gt;=JO$35,JI31&lt;&gt;"",JK31&gt;=JO$39,JK31&lt;&gt;""),AND(JL31&gt;=JO$35,JL31&lt;&gt;"",JN31&gt;=JO$39,JN31&lt;&gt;""),AND(KJ31&gt;=KW$35,KJ31&lt;&gt;"",KL31&gt;=KW$39,KL31&lt;&gt;""),AND(KM31&gt;=KW$35,KM31&lt;&gt;"",KO31&gt;=KW$39,KO31&lt;&gt;""),AND(KQ31&gt;=KW$35,KQ31&lt;&gt;"",KS31&gt;=KW$39,KS31&lt;&gt;""),AND(KT31&gt;=KW$35,KT31&lt;&gt;"",KV31&gt;=KW$39,KV31&lt;&gt;""),AND(LR31&gt;=ME$35,LR31&lt;&gt;"",LT31&gt;=ME$39,LT31&lt;&gt;""),AND(LU31&gt;=ME$35,LU31&lt;&gt;"",LW31&gt;=ME$39,LW31&lt;&gt;""),AND(LY31&gt;=ME$35,LY31&lt;&gt;"",MA31&gt;=ME$39,MA31&lt;&gt;""),AND(MB31&gt;=ME$35,MB31&lt;&gt;"",MD31&gt;=ME$39,MD31&lt;&gt;""),AND(MZ31&gt;=NM$35,MZ31&lt;&gt;"",NB31&gt;=NM$39,NB31&lt;&gt;""),AND(NC31&gt;=NM$35,NC31&lt;&gt;"",NE31&gt;=NM$39,NE31&lt;&gt;""),AND(NG31&gt;=NM$35,NG31&lt;&gt;"",NI31&gt;=NM$39,NI31&lt;&gt;""),AND(NJ31&gt;=NM$35,NJ31&lt;&gt;"",NL31&gt;=NM$39,NL31&lt;&gt;""),AND(OH31&gt;=OU$35,OH31&lt;&gt;"",OJ31&gt;=OU$39,OJ31&lt;&gt;""),AND(OK31&gt;=OU$35,OK31&lt;&gt;"",OM31&gt;=OU$39,OM31&lt;&gt;""),AND(OO31&gt;=OU$35,OO31&lt;&gt;"",OQ31&gt;=OU$39,OQ31&lt;&gt;""),AND(OR31&gt;=OU$35,OR31&lt;&gt;"",OT31&gt;=OU$39,OT31&lt;&gt;""),AND(PP31&gt;=QC$35,PP31&lt;&gt;"",PR31&gt;=QC$39,PR31&lt;&gt;""),AND(PS31&gt;=QC$35,PS31&lt;&gt;"",PU31&gt;=QC$39,PU31&lt;&gt;""),AND(PW31&gt;=QC$35,PW31&lt;&gt;"",PY31&gt;=QC$39,PY31&lt;&gt;""),AND(PZ31&gt;=QC$35,PZ31&lt;&gt;"",QB31&gt;=QC$39,QB31&lt;&gt;""),AND(QX31&gt;=RK$35,QX31&lt;&gt;"",QZ31&gt;=RK$39,QZ31&lt;&gt;""),AND(RA31&gt;=RK$35,RA31&lt;&gt;"",RC31&gt;=RK$39,RC31&lt;&gt;""),AND(RE31&gt;=RK$35,RE31&lt;&gt;"",RG31&gt;=RK$39,RG31&lt;&gt;""),AND(RH31&gt;=RK$35,RH31&lt;&gt;"",RJ31&gt;=RK$39,RJ31&lt;&gt;""),AND(SF31&gt;=SS$35,SF31&lt;&gt;"",SH31&gt;=SS$39,SH31&lt;&gt;""),AND(SI31&gt;=SS$35,SI31&lt;&gt;"",SK31&gt;=SS$39,SK31&lt;&gt;""),AND(SM31&gt;=SS$35,SM31&lt;&gt;"",SO31&gt;=SS$39,SO31&lt;&gt;""),AND(SP31&gt;=SS$35,SP31&lt;&gt;"",SR31&gt;=SS$39,SR31&lt;&gt;"")),"P","")</f>
        <v/>
      </c>
      <c r="G31" s="3" t="str">
        <f>IF(OR(AND(AO31&gt;=AW$39,AO31&lt;&gt;"",AL31=""),AND(AR31&gt;=AW$39,AR31&lt;&gt;"",AL31=""),AND(AV31&gt;=AW$39,AV31&lt;&gt;"",AL31=""),AND(BP31&gt;=BX$39,BP31&lt;&gt;"",BM31=""),AND(BS31&gt;=BX$39,BS31&lt;&gt;"",BM31=""),AND(BW31&gt;=BX$39,BW31&lt;&gt;"",BM31=""),AND(CQ31&gt;=CY$39,CQ31&lt;&gt;"",CN31=""),AND(CT31&gt;=CY$39,CT31&lt;&gt;"",CN31=""),AND(CX31&gt;=CY$39,CX31&lt;&gt;"",CN31=""),AND(DX31&gt;=EI$39,DX31&lt;&gt;""),AND(EA31&gt;=EI$39,EA31&lt;&gt;""),AND(EE31&gt;=EI$39,EE31&lt;&gt;""),AND(EH31&gt;=EI$39,EH31&lt;&gt;""),AND(FF31&gt;=FQ$39,FF31&lt;&gt;""),AND(FI31&gt;=FQ$39,FI31&lt;&gt;""),AND(FM31&gt;=FQ$39,FM31&lt;&gt;""),AND(FP31&gt;=FQ$39,FP31&lt;&gt;""),AND(GN31&gt;=GY$39,GN31&lt;&gt;""),AND(GQ31&gt;=GY$39,GQ31&lt;&gt;""),AND(GU31&gt;=GY$39,GU31&lt;&gt;""),AND(GX31&gt;=GY$39,GX31&lt;&gt;""),AND(HV31&gt;=IG$39,HV31&lt;&gt;""),AND(HY31&gt;=IG$39,HY31&lt;&gt;""),AND(IC31&gt;=IG$39,IC31&lt;&gt;""),AND(IF31&gt;=IG$39,IF31&lt;&gt;""),AND(JD31&gt;=JO$39,JD31&lt;&gt;""),AND(JG31&gt;=JO$39,JG31&lt;&gt;""),AND(JK31&gt;=JO$39,JK31&lt;&gt;""),AND(JN31&gt;=JO$39,JN31&lt;&gt;""),AND(KL31&gt;=KW$39,KL31&lt;&gt;""),AND(KO31&gt;=KW$39,KO31&lt;&gt;""),AND(KS31&gt;=KW$39,KS31&lt;&gt;""),AND(KV31&gt;=KW$39,KV31&lt;&gt;""),AND(LT31&gt;=ME$39,LT31&lt;&gt;""),AND(LW31&gt;=ME$39,LW31&lt;&gt;""),AND(MA31&gt;=ME$39,MA31&lt;&gt;""),AND(MD31&gt;=ME$39,MD31&lt;&gt;""),AND(NB31&gt;=NM$39,NB31&lt;&gt;""),AND(NE31&gt;=NM$39,NE31&lt;&gt;""),AND(NI31&gt;=NM$39,NI31&lt;&gt;""),AND(NL31&gt;=NM$39,NL31&lt;&gt;""),AND(OJ31&gt;=OU$39,OJ31&lt;&gt;""),AND(OM31&gt;=OU$39,OM31&lt;&gt;""),AND(OQ31&gt;=OU$39,OQ31&lt;&gt;""),AND(OT31&gt;=OU$39,OT31&lt;&gt;""),AND(PR31&gt;=QC$39,PR31&lt;&gt;""),AND(PU31&gt;=QC$39,PU31&lt;&gt;""),AND(PY31&gt;=QC$39,PY31&lt;&gt;""),AND(QB31&gt;=QC$39,QB31&lt;&gt;""),AND(QZ31&gt;=RK$39,QZ31&lt;&gt;""),AND(RC31&gt;=RK$39,RC31&lt;&gt;""),AND(RG31&gt;=RK$39,RG31&lt;&gt;""),AND(RJ31&gt;=RK$39,RJ31&lt;&gt;""),AND(SH31&gt;=SS$39,SH31&lt;&gt;""),AND(SK31&gt;=SS$39,SK31&lt;&gt;""),AND(SO31&gt;=SS$39,SO31&lt;&gt;""),AND(SR31&gt;=SS$39,SR31&lt;&gt;"")),"P","")</f>
        <v/>
      </c>
      <c r="H31" s="36" t="str">
        <f>IF(AND(G31="P",F31=""),"No DD",IF(OR(AND(AM31&gt;=AW$38,AM31&lt;&gt;"",AO31&gt;=AW$42,AO31&lt;&gt;"",AL31=""),AND(AP31&gt;=AW$38,AP31&lt;&gt;"",AR31&gt;=AW$42,AR31&lt;&gt;"",AL31=""),AND(AT31&gt;=AW$38,AT31&lt;&gt;"",AV31&gt;=AW$42,AV31&lt;&gt;"",AL31=""),AND(BN31&gt;=BX$38,BN31&lt;&gt;"",BP31&gt;=BX$42,BP31&lt;&gt;"",BM31=""),AND(BQ31&gt;=BX$38,BQ31&lt;&gt;"",BS31&gt;=BX$42,BS31&lt;&gt;"",BM31=""),AND(BU31&gt;=BX$38,BU31&lt;&gt;"",BW31&gt;=BX$42,BW31&lt;&gt;"",BM31=""),AND(CO31&gt;=CY$38,CO31&lt;&gt;"",CQ31&gt;=CY$42,CQ31&lt;&gt;"",CN31=""),AND(CR31&gt;=CY$38,CR31&lt;&gt;"",CT31&gt;=CY$42,CT31&lt;&gt;"",CN31=""),AND(CV31&gt;=CY$38,CV31&lt;&gt;"",CX31&gt;=CY$42,CX31&lt;&gt;"",CN31=""),AND(DV31&gt;=EI$38,DV31&lt;&gt;"",DX31&gt;=EI$42,DX31&lt;&gt;""),AND(DY31&gt;=EI$38,DY31&lt;&gt;"",EA31&gt;=EI$42,EA31&lt;&gt;""),AND(EC31&gt;=EI$38,EC31&lt;&gt;"",EE31&gt;=EI$42,EE31&lt;&gt;""),AND(EF31&gt;=EI$38,EF31&lt;&gt;"",EH31&gt;=EI$42,EH31&lt;&gt;""),AND(FD31&gt;=FQ$38,FD31&lt;&gt;"",FF31&gt;=FQ$42,FF31&lt;&gt;""),AND(FG31&gt;=FQ$38,FG31&lt;&gt;"",FI31&gt;=FQ$42,FI31&lt;&gt;""),AND(FK31&gt;=FQ$38,FK31&lt;&gt;"",FM31&gt;=FQ$42,FM31&lt;&gt;""),AND(FN31&gt;=FQ$38,FN31&lt;&gt;"",FP31&gt;=FQ$42,FP31&lt;&gt;""),AND(GL31&gt;=GY$38,GL31&lt;&gt;"",GN31&gt;=GY$42,GN31&lt;&gt;""),AND(GO31&gt;=GY$38,GO31&lt;&gt;"",GQ31&gt;=GY$42,GQ31&lt;&gt;""),AND(GS31&gt;=GY$38,GS31&lt;&gt;"",GU31&gt;=GY$42,GU31&lt;&gt;""),AND(GV31&gt;=GY$38,GV31&lt;&gt;"",GX31&gt;=GY$42,GX31&lt;&gt;""),AND(HT31&gt;=IG$38,HT31&lt;&gt;"",HV31&gt;=IG$42,HV31&lt;&gt;""),AND(HW31&gt;=IG$38,HW31&lt;&gt;"",HY31&gt;=IG$42,HY31&lt;&gt;""),AND(IA31&gt;=IG$38,IA31&lt;&gt;"",IC31&gt;=IG$42,IC31&lt;&gt;""),AND(ID31&gt;=IG$38,ID31&lt;&gt;"",IF31&gt;=IG$42,IF31&lt;&gt;""),AND(JB31&gt;=JO$38,JB31&lt;&gt;"",JD31&gt;=JO$42,JD31&lt;&gt;""),AND(JE31&gt;=JO$38,JE31&lt;&gt;"",JG31&gt;=JO$42,JG31&lt;&gt;""),AND(JI31&gt;=JO$38,JI31&lt;&gt;"",JK31&gt;=JO$42,JK31&lt;&gt;""),AND(JL31&gt;=JO$38,JL31&lt;&gt;"",JN31&gt;=JO$42,JN31&lt;&gt;""),AND(KJ31&gt;=KW$38,KJ31&lt;&gt;"",KL31&gt;=KW$42,KL31&lt;&gt;""),AND(KM31&gt;=KW$38,KM31&lt;&gt;"",KO31&gt;=KW$42,KO31&lt;&gt;""),AND(KQ31&gt;=KW$38,KQ31&lt;&gt;"",KS31&gt;=KW$42,KS31&lt;&gt;""),AND(KT31&gt;=KW$38,KT31&lt;&gt;"",KV31&gt;=KW$42,KV31&lt;&gt;""),AND(LR31&gt;=ME$38,LR31&lt;&gt;"",LT31&gt;=ME$42,LT31&lt;&gt;""),AND(LU31&gt;=ME$38,LU31&lt;&gt;"",LW31&gt;=ME$42,LW31&lt;&gt;""),AND(LY31&gt;=ME$38,LY31&lt;&gt;"",MA31&gt;=ME$42,MA31&lt;&gt;""),AND(MB31&gt;=ME$38,MB31&lt;&gt;"",MD31&gt;=ME$42,MD31&lt;&gt;""),AND(MZ31&gt;=NM$38,MZ31&lt;&gt;"",NB31&gt;=NM$42,NB31&lt;&gt;""),AND(NC31&gt;=NM$38,NC31&lt;&gt;"",NE31&gt;=NM$42,NE31&lt;&gt;""),AND(NG31&gt;=NM$38,NG31&lt;&gt;"",NI31&gt;=NM$42,NI31&lt;&gt;""),AND(NJ31&gt;=NM$38,NJ31&lt;&gt;"",NL31&gt;=NM$42,NL31&lt;&gt;""),AND(OH31&gt;=OU$38,OH31&lt;&gt;"",OJ31&gt;=OU$42,OJ31&lt;&gt;""),AND(OK31&gt;=OU$38,OK31&lt;&gt;"",OM31&gt;=OU$42,OM31&lt;&gt;""),AND(OO31&gt;=OU$38,OO31&lt;&gt;"",OQ31&gt;=OU$42,OQ31&lt;&gt;""),AND(OR31&gt;=OU$38,OR31&lt;&gt;"",OT31&gt;=OU$42,OT31&lt;&gt;""),AND(PP31&gt;=QC$38,PP31&lt;&gt;"",PR31&gt;=QC$42,PR31&lt;&gt;""),AND(PS31&gt;=QC$38,PS31&lt;&gt;"",PU31&gt;=QC$42,PU31&lt;&gt;""),AND(PW31&gt;=QC$38,PW31&lt;&gt;"",PY31&gt;=QC$42,PY31&lt;&gt;""),AND(PZ31&gt;=QC$38,PZ31&lt;&gt;"",QB31&gt;=QC$42,QB31&lt;&gt;""),AND(QX31&gt;=RK$38,QX31&lt;&gt;"",QZ31&gt;=RK$42,QZ31&lt;&gt;""),AND(RA31&gt;=RK$38,RA31&lt;&gt;"",RC31&gt;=RK$42,RC31&lt;&gt;""),AND(RE31&gt;=RK$38,RE31&lt;&gt;"",RG31&gt;=RK$42,RG31&lt;&gt;""),AND(RH31&gt;=RK$38,RH31&lt;&gt;"",RJ31&gt;=RK$42,RJ31&lt;&gt;""),AND(SF31&gt;=SS$38,SF31&lt;&gt;"",SH31&gt;=SS$42,SH31&lt;&gt;""),AND(SI31&gt;=SS$38,SI31&lt;&gt;"",SK31&gt;=SS$42,SK31&lt;&gt;""),AND(SM31&gt;=SS$38,SM31&lt;&gt;"",SO31&gt;=SS$42,SO31&lt;&gt;""),AND(SP31&gt;=SS$38,SP31&lt;&gt;"",SR31&gt;=SS$42,SR31&lt;&gt;"")),"Merit",IF(OR(AND(AM31&gt;=AW$37,AM31&lt;&gt;"",AO31&gt;=AW$41,AO31&lt;&gt;"",AL31=""),AND(AP31&gt;=AW$37,AP31&lt;&gt;"",AR31&gt;=AW$41,AR31&lt;&gt;"",AL31=""),AND(AT31&gt;=AW$37,AT31&lt;&gt;"",AV31&gt;=AW$41,AV31&lt;&gt;"",AL31=""),AND(BN31&gt;=BX$37,BN31&lt;&gt;"",BP31&gt;=BX$41,BP31&lt;&gt;"",BM31=""),AND(BQ31&gt;=BX$37,BQ31&lt;&gt;"",BS31&gt;=BX$41,BS31&lt;&gt;"",BM31=""),AND(BU31&gt;=BX$37,BU31&lt;&gt;"",BW31&gt;=BX$41,BW31&lt;&gt;"",BM31=""),AND(CO31&gt;=CY$37,CO31&lt;&gt;"",CQ31&gt;=CY$41,CQ31&lt;&gt;"",CN31=""),AND(CR31&gt;=CY$37,CR31&lt;&gt;"",CT31&gt;=CY$41,CT31&lt;&gt;"",CN31=""),AND(CV31&gt;=CY$37,CV31&lt;&gt;"",CX31&gt;=CY$41,CX31&lt;&gt;"",CN31=""),AND(DV31&gt;=EI$37,DV31&lt;&gt;"",DX31&gt;=EI$41,DX31&lt;&gt;""),AND(DY31&gt;=EI$37,DY31&lt;&gt;"",EA31&gt;=EI$41,EA31&lt;&gt;""),AND(EC31&gt;=EI$37,EC31&lt;&gt;"",EE31&gt;=EI$41,EE31&lt;&gt;""),AND(EF31&gt;=EI$37,EF31&lt;&gt;"",EH31&gt;=EI$41,EH31&lt;&gt;""),AND(FD31&gt;=FQ$37,FD31&lt;&gt;"",FF31&gt;=FQ$41,FF31&lt;&gt;""),AND(FG31&gt;=FQ$37,FG31&lt;&gt;"",FI31&gt;=FQ$41,FI31&lt;&gt;""),AND(FK31&gt;=FQ$37,FK31&lt;&gt;"",FM31&gt;=FQ$41,FM31&lt;&gt;""),AND(FN31&gt;=FQ$37,FN31&lt;&gt;"",FP31&gt;=FQ$41,FP31&lt;&gt;""),AND(GL31&gt;=GY$37,GL31&lt;&gt;"",GN31&gt;=GY$41,GN31&lt;&gt;""),AND(GO31&gt;=GY$37,GO31&lt;&gt;"",GQ31&gt;=GY$41,GQ31&lt;&gt;""),AND(GS31&gt;=GY$37,GS31&lt;&gt;"",GU31&gt;=GY$41,GU31&lt;&gt;""),AND(GV31&gt;=GY$37,GV31&lt;&gt;"",GX31&gt;=GY$41,GX31&lt;&gt;""),AND(HT31&gt;=IG$37,HT31&lt;&gt;"",HV31&gt;=IG$41,HV31&lt;&gt;""),AND(HW31&gt;=IG$37,HW31&lt;&gt;"",HY31&gt;=IG$41,HY31&lt;&gt;""),AND(IA31&gt;=IG$37,IA31&lt;&gt;"",IC31&gt;=IG$41,IC31&lt;&gt;""),AND(ID31&gt;=IG$37,ID31&lt;&gt;"",IF31&gt;=IG$41,IF31&lt;&gt;""),AND(JB31&gt;=JO$37,JB31&lt;&gt;"",JD31&gt;=JO$41,JD31&lt;&gt;""),AND(JE31&gt;=JO$37,JE31&lt;&gt;"",JG31&gt;=JO$41,JG31&lt;&gt;""),AND(JI31&gt;=JO$37,JI31&lt;&gt;"",JK31&gt;=JO$41,JK31&lt;&gt;""),AND(JL31&gt;=JO$37,JL31&lt;&gt;"",JN31&gt;=JO$41,JN31&lt;&gt;""),AND(KJ31&gt;=KW$37,KJ31&lt;&gt;"",KL31&gt;=KW$41,KL31&lt;&gt;""),AND(KM31&gt;=KW$37,KM31&lt;&gt;"",KO31&gt;=KW$41,KO31&lt;&gt;""),AND(KQ31&gt;=KW$37,KQ31&lt;&gt;"",KS31&gt;=KW$41,KS31&lt;&gt;""),AND(KT31&gt;=KW$37,KT31&lt;&gt;"",KV31&gt;=KW$41,KV31&lt;&gt;""),AND(LR31&gt;=ME$37,LR31&lt;&gt;"",LT31&gt;=ME$41,LT31&lt;&gt;""),AND(LU31&gt;=ME$37,LU31&lt;&gt;"",LW31&gt;=ME$41,LW31&lt;&gt;""),AND(LY31&gt;=ME$37,LY31&lt;&gt;"",MA31&gt;=ME$41,MA31&lt;&gt;""),AND(MB31&gt;=ME$37,MB31&lt;&gt;"",MD31&gt;=ME$41,MD31&lt;&gt;""),AND(MZ31&gt;=NM$37,MZ31&lt;&gt;"",NB31&gt;=NM$41,NB31&lt;&gt;""),AND(NC31&gt;=NM$37,NC31&lt;&gt;"",NE31&gt;=NM$41,NE31&lt;&gt;""),AND(NG31&gt;=NM$37,NG31&lt;&gt;"",NI31&gt;=NM$41,NI31&lt;&gt;""),AND(NJ31&gt;=NM$37,NJ31&lt;&gt;"",NL31&gt;=NM$41,NL31&lt;&gt;""),AND(OH31&gt;=OU$37,OH31&lt;&gt;"",OJ31&gt;=OU$41,OJ31&lt;&gt;""),AND(OK31&gt;=OU$37,OK31&lt;&gt;"",OM31&gt;=OU$41,OM31&lt;&gt;""),AND(OO31&gt;=OU$37,OO31&lt;&gt;"",OQ31&gt;=OU$41,OQ31&lt;&gt;""),AND(OR31&gt;=OU$37,OR31&lt;&gt;"",OT31&gt;=OU$41,OT31&lt;&gt;""),AND(PP31&gt;=QC$37,PP31&lt;&gt;"",PR31&gt;=QC$41,PR31&lt;&gt;""),AND(PS31&gt;=QC$37,PS31&lt;&gt;"",PU31&gt;=QC$41,PU31&lt;&gt;""),AND(PW31&gt;=QC$37,PW31&lt;&gt;"",PY31&gt;=QC$41,PY31&lt;&gt;""),AND(PZ31&gt;=QC$37,PZ31&lt;&gt;"",QB31&gt;=QC$41,QB31&lt;&gt;""),AND(QX31&gt;=RK$37,QX31&lt;&gt;"",QZ31&gt;=RK$41,QZ31&lt;&gt;""),AND(RA31&gt;=RK$37,RA31&lt;&gt;"",RC31&gt;=RK$41,RC31&lt;&gt;""),AND(RE31&gt;=RK$37,RE31&lt;&gt;"",RG31&gt;=RK$41,RG31&lt;&gt;""),AND(RH31&gt;=RK$37,RH31&lt;&gt;"",RJ31&gt;=RK$41,RJ31&lt;&gt;""),AND(SF31&gt;=SS$37,SF31&lt;&gt;"",SH31&gt;=SS$41,SH31&lt;&gt;""),AND(SI31&gt;=SS$37,SI31&lt;&gt;"",SK31&gt;=SS$41,SK31&lt;&gt;""),AND(SM31&gt;=SS$37,SM31&lt;&gt;"",SO31&gt;=SS$41,SO31&lt;&gt;""),AND(SP31&gt;=SS$37,SP31&lt;&gt;"",SR31&gt;=SS$41,SR31&lt;&gt;"")),"Excellence",IF(I31="P","Worlds Team",IF(F31="P","National Team","")))))</f>
        <v/>
      </c>
      <c r="I31" s="3" t="str">
        <f>IF(OR(AND(AM31&gt;=AW$36,AM31&lt;&gt;"",AO31&gt;=AW$40,AO31&lt;&gt;"",AL31=""),AND(AP31&gt;=AW$36,AP31&lt;&gt;"",AR31&gt;=AW$40,AR31&lt;&gt;"",AL31=""),AND(AT31&gt;=AW$36,AT31&lt;&gt;"",AV31&gt;=AW$40,AV31&lt;&gt;"",AL31=""),AND(BN31&gt;=BX$36,BN31&lt;&gt;"",BP31&gt;=BX$40,BP31&lt;&gt;"",BM31=""),AND(BQ31&gt;=BX$36,BQ31&lt;&gt;"",BS31&gt;=BX$40,BS31&lt;&gt;"",BM31=""),AND(BU31&gt;=BX$36,BU31&lt;&gt;"",BW31&gt;=BX$40,BW31&lt;&gt;"",BM31=""),AND(CO31&gt;=CY$36,CO31&lt;&gt;"",CQ31&gt;=CY$40,CQ31&lt;&gt;"",CN31=""),AND(CR31&gt;=CY$36,CR31&lt;&gt;"",CT31&gt;=CY$40,CT31&lt;&gt;"",CN31=""),AND(CV31&gt;=CY$36,CV31&lt;&gt;"",CX31&gt;=CY$40,CX31&lt;&gt;"",CN31=""),AND(DV31&gt;=EI$36,DV31&lt;&gt;"",DX31&gt;=EI$40,DX31&lt;&gt;""),AND(DY31&gt;=EI$36,DY31&lt;&gt;"",EA31&gt;=EI$40,EA31&lt;&gt;""),AND(EC31&gt;=EI$36,EC31&lt;&gt;"",EE31&gt;=EI$40,EE31&lt;&gt;""),AND(EF31&gt;=EI$36,EF31&lt;&gt;"",EH31&gt;=EI$40,EH31&lt;&gt;""),AND(FD31&gt;=FQ$36,FD31&lt;&gt;"",FF31&gt;=FQ$40,FF31&lt;&gt;""),AND(FG31&gt;=FQ$36,FG31&lt;&gt;"",FI31&gt;=FQ$40,FI31&lt;&gt;""),AND(FK31&gt;=FQ$36,FK31&lt;&gt;"",FM31&gt;=FQ$40,FM31&lt;&gt;""),AND(FN31&gt;=FQ$36,FN31&lt;&gt;"",FP31&gt;=FQ$40,FP31&lt;&gt;""),AND(GL31&gt;=GY$36,GL31&lt;&gt;"",GN31&gt;=GY$40,GN31&lt;&gt;""),AND(GO31&gt;=GY$36,GO31&lt;&gt;"",GQ31&gt;=GY$40,GQ31&lt;&gt;""),AND(GS31&gt;=GY$36,GS31&lt;&gt;"",GU31&gt;=GY$40,GU31&lt;&gt;""),AND(GV31&gt;=GY$36,GV31&lt;&gt;"",GX31&gt;=GY$40,GX31&lt;&gt;""),AND(HT31&gt;=IG$36,HT31&lt;&gt;"",HV31&gt;=IG$40,HV31&lt;&gt;""),AND(HW31&gt;=IG$36,HW31&lt;&gt;"",HY31&gt;=IG$40,HY31&lt;&gt;""),AND(IA31&gt;=IG$36,IA31&lt;&gt;"",IC31&gt;=IG$40,IC31&lt;&gt;""),AND(ID31&gt;=IG$36,ID31&lt;&gt;"",IF31&gt;=IG$40,IF31&lt;&gt;""),AND(JB31&gt;=JO$36,JB31&lt;&gt;"",JD31&gt;=JO$40,JD31&lt;&gt;""),AND(JE31&gt;=JO$36,JE31&lt;&gt;"",JG31&gt;=JO$40,JG31&lt;&gt;""),AND(JI31&gt;=JO$36,JI31&lt;&gt;"",JK31&gt;=JO$40,JK31&lt;&gt;""),AND(JL31&gt;=JO$36,JL31&lt;&gt;"",JN31&gt;=JO$40,JN31&lt;&gt;""),AND(KJ31&gt;=KW$36,KJ31&lt;&gt;"",KL31&gt;=KW$40,KL31&lt;&gt;""),AND(KM31&gt;=KW$36,KM31&lt;&gt;"",KO31&gt;=KW$40,KO31&lt;&gt;""),AND(KQ31&gt;=KW$36,KQ31&lt;&gt;"",KS31&gt;=KW$40,KS31&lt;&gt;""),AND(KT31&gt;=KW$36,KT31&lt;&gt;"",KV31&gt;=KW$40,KV31&lt;&gt;""),AND(LR31&gt;=ME$36,LR31&lt;&gt;"",LT31&gt;=ME$40,LT31&lt;&gt;""),AND(LU31&gt;=ME$36,LU31&lt;&gt;"",LW31&gt;=ME$40,LW31&lt;&gt;""),AND(LY31&gt;=ME$36,LY31&lt;&gt;"",MA31&gt;=ME$40,MA31&lt;&gt;""),AND(MB31&gt;=ME$36,MB31&lt;&gt;"",MD31&gt;=ME$40,MD31&lt;&gt;""),AND(MZ31&gt;=NM$36,MZ31&lt;&gt;"",NB31&gt;=NM$40,NB31&lt;&gt;""),AND(NC31&gt;=NM$36,NC31&lt;&gt;"",NE31&gt;=NM$40,NE31&lt;&gt;""),AND(NG31&gt;=NM$36,NG31&lt;&gt;"",NI31&gt;=NM$40,NI31&lt;&gt;""),AND(NJ31&gt;=NM$36,NJ31&lt;&gt;"",NL31&gt;=NM$40,NL31&lt;&gt;""),AND(OH31&gt;=OU$36,OH31&lt;&gt;"",OJ31&gt;=OU$40,OJ31&lt;&gt;""),AND(OK31&gt;=OU$36,OK31&lt;&gt;"",OM31&gt;=OU$40,OM31&lt;&gt;""),AND(OO31&gt;=OU$36,OO31&lt;&gt;"",OQ31&gt;=OU$40,OQ31&lt;&gt;""),AND(OR31&gt;=OU$36,OR31&lt;&gt;"",OT31&gt;=OU$40,OT31&lt;&gt;""),AND(PP31&gt;=QC$36,PP31&lt;&gt;"",PR31&gt;=QC$40,PR31&lt;&gt;""),AND(PS31&gt;=QC$36,PS31&lt;&gt;"",PU31&gt;=QC$40,PU31&lt;&gt;""),AND(PW31&gt;=QC$36,PW31&lt;&gt;"",PY31&gt;=QC$40,PY31&lt;&gt;""),AND(PZ31&gt;=QC$36,PZ31&lt;&gt;"",QB31&gt;=QC$40,QB31&lt;&gt;""),AND(QX31&gt;=RK$36,QX31&lt;&gt;"",QZ31&gt;=RK$40,QZ31&lt;&gt;""),AND(RA31&gt;=RK$36,RA31&lt;&gt;"",RC31&gt;=RK$40,RC31&lt;&gt;""),AND(RE31&gt;=RK$36,RE31&lt;&gt;"",RG31&gt;=RK$40,RG31&lt;&gt;""),AND(RH31&gt;=RK$36,RH31&lt;&gt;"",RJ31&gt;=RK$40,RJ31&lt;&gt;""),AND(SF31&gt;=SS$36,SF31&lt;&gt;"",SH31&gt;=SS$40,SH31&lt;&gt;""),AND(SI31&gt;=SS$36,SI31&lt;&gt;"",SK31&gt;=SS$40,SK31&lt;&gt;""),AND(SM31&gt;=SS$36,SM31&lt;&gt;"",SO31&gt;=SS$40,SO31&lt;&gt;""),AND(SP31&gt;=SS$36,SP31&lt;&gt;"",SR31&gt;=SS$40,SR31&lt;&gt;"")),"P","")</f>
        <v/>
      </c>
      <c r="J31" s="8">
        <f>IF(COUNT(AO31,AR31,BP31,BS31,CQ31,CT31)&gt;0,LARGE((AO31,AR31,BP31,BS31,CQ31,CT31),1),0)</f>
        <v>38.01</v>
      </c>
      <c r="K31" s="8" t="str">
        <f>IF(J31="","",IF(OR(J31=CQ31,J31=CT31),$BY$1,IF(OR(J31=BP31,J31=BS31),$AX$1,IF(OR(J31=AO31,J31=AR31),$W$1,""))))</f>
        <v>2023 Nationals</v>
      </c>
      <c r="L31" s="8">
        <f>IF(COUNT(AO31,AR31,BP31,BS31,CQ31,CT31)&gt;1,LARGE((AO31,AR31,BP31,BS31,CQ31,CT31),2),0)</f>
        <v>9.6500000000000021</v>
      </c>
      <c r="M31" s="8" t="str">
        <f>IF(L31="","",IF(OR(L31=CQ31,L31=CT31),$BY$1,IF(OR(L31=BP31,L31=BS31),$AX$1,IF(OR(L31=AO31,L31=AR31),$W$1,""))))</f>
        <v>2023 Nationals</v>
      </c>
      <c r="N31" s="8">
        <f>IF(COUNT(AO31,AR31,BP31,BS31,CQ31,CT31)&gt;2,MAX(AV31,BW31,CX31,LARGE((AO31,AR31,BP31,BS31,CQ31,CT31),3)),IF(MAX(AV31,BW31,CX31)&gt;0,MAX(AV31,BW31,CX31),0))</f>
        <v>0</v>
      </c>
      <c r="O31" s="8" t="str">
        <f>IF(N31="","",IF(OR(N31=CQ31,N31=CT31,N31=CX31),$BY$1,IF(OR(N31=BP31,N31=BS31,N31=BW31),$AX$1,IF(OR(N31=AO31,N31=AR31,N31=AV31),$W$1,""))))</f>
        <v/>
      </c>
      <c r="P31" s="8">
        <f>IF(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&gt;0,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,0)</f>
        <v>9.8000000000000007</v>
      </c>
      <c r="Q31" s="8" t="str">
        <f>IF(P31=0,"",IF(OR(P31=CO31,P31=CR31,P31=CV31),$BY$1,IF(OR(P31=BN31,P31=BQ31,P31=BU31),$AX$1,IF(OR(P31=AM31,P31=AP31,P31=AT31),$W$1,IF(OR(P31=SF31,P31=SI31,P31=SM31,P31=SP31),$RL$1,IF(OR(P31=QX31,P31=RA31,P31=RE31,P31=RH31),$QD$1,IF(OR(P31=PP31,P31=PS31,P31=PW31,P31=PZ31),$OV$1,IF(OR(P31=OH31,P31=OK31,P31=OO31,P31=OR31),$NN$1,IF(OR(P31=MZ31,P31=NC31,P31=NG31,P31=NJ31),$MF$1,IF(OR(P31=LR31,P31=LU31,P31=LY31,P31=MB31),$KX$1,IF(OR(P31=KJ31,P31=KM31,P31=KQ31,P31=KT31),$JP$1,IF(OR(P31=JB31,P31=JE31,P31=JI31,P31=JL31),$IH$1,IF(OR(P31=HT31,P31=HW31,P31=IA31,P31=ID31),$GZ$1,IF(OR(P31=GL31,P31=GO31,P31=GS31,P31=GV31),$FR$1,IF(OR(P31=FD31,P31=FG31,P31=FK31,P31=FN31),$EJ$1,IF(OR(P31=DV31,P31=DY31,P31=EC31,P31=EF31),$DB$1,""))))))))))))))))</f>
        <v>2023 Nationals</v>
      </c>
      <c r="R31" s="8">
        <f>IF(MAX(IF(AM31&gt;=$AW$35,AN31,0),IF(AP31&gt;=$AW$35,AQ31,0),IF(AT31&gt;=$AW$35,AU31,0),IF(BN31&gt;=$BX$35,BO31,0),IF(BQ31&gt;=$BX$35,BR31,0),IF(BU31&gt;=$BX$35,BV31,0),IF(CO31&gt;=$CY$35,CP31,0),IF(CR31&gt;=$CY$35,CS31,0),IF(CV31&gt;=$CY$35,CW31,0),IF(DV31&gt;=$EI$35,DW31,0),IF(DY31&gt;=$EI$35,DZ31,0),IF(EC31&gt;=$EI$35,ED31,0),IF(EF31&gt;=$EI$35,EG31,0),IF(FD31&gt;=$FQ$35,FE31,0),IF(FG31&gt;=$FQ$35,FH31,0),IF(FK31&gt;=$FQ$35,FL31,0),IF(FN31&gt;=$FQ$35,FO31,0),IF(GL31&gt;=$GY$35,GM31,0),IF(GO31&gt;=$GY$35,GP31,0),IF(GS31&gt;=$GY$35,GT31,0),IF(GV31&gt;=$GY$35,GW31,0),IF(HT31&gt;=$IG$35,HU31,0),IF(HW31&gt;=$IG$35,HX31,0),IF(IA31&gt;=$IG$35,IB31,0),IF(ID31&gt;=$IG$35,IE31,0),IF(JB31&gt;=$JO$35,JC31,0),IF(JE31&gt;=$JO$35,JF31,0),IF(JI31&gt;=$JO$35,JJ31,0),IF(JL31&gt;=$JO$35,JM31,0),IF(KJ31&gt;=$KW$35,KK31,0),IF(KM31&gt;=$KW$35,KN31,0),IF(KQ31&gt;=$KW$35,KR31,0),IF(KT31&gt;=$KW$35,KU31,0),IF(LR31&gt;=$ME$35,LS31,0),IF(LU31&gt;=$ME$35,LV31,0),IF(LY31&gt;=$ME$35,LZ31,0),IF(MB31&gt;=$ME$35,MC31,0),IF(MZ31&gt;=$NM$35,NA31,0),IF(NC31&gt;=$NM$35,ND31,0),IF(NG31&gt;=$NM$35,NH31,0),IF(NJ31&gt;=$NM$35,NK31,0),IF(OH31&gt;=$OU$35,OI31,0),IF(OK31&gt;=$OU$35,OL31,0),IF(OO31&gt;=$OU$35,OP31,0),IF(OR31&gt;=$OU$35,OS31,0),IF(PP31&gt;=$QC$35,PQ31,0),IF(PS31&gt;=$QC$35,PT31,0),IF(PW31&gt;=$QC$35,PX31,0),IF(PZ31&gt;=$QC$35,QA31,0),IF(QX31&gt;=$RK$35,QY31,0),IF(RA31&gt;=$RK$35,RB31,0),IF(RE31&gt;=$RK$35,RF31,0),IF(RH31&gt;=$RK$35,RI31,0),IF(SF31&gt;=$SS$35,SG31,0),IF(SI31&gt;=$SS$35,SJ31,0),IF(SM31&gt;=$SS$35,SN31,0),IF(SP31&gt;=$SS$35,SQ31,0))&gt;0,MAX(IF(AM31&gt;=$AW$35,AN31,0),IF(AP31&gt;=$AW$35,AQ31,0),IF(AT31&gt;=$AW$35,AU31,0),IF(BN31&gt;=$BX$35,BO31,0),IF(BQ31&gt;=$BX$35,BR31,0),IF(BU31&gt;=$BX$35,BV31,0),IF(CO31&gt;=$CY$35,CP31,0),IF(CR31&gt;=$CY$35,CS31,0),IF(CV31&gt;=$CY$35,CW31,0),IF(DV31&gt;=$EI$35,DW31,0),IF(DY31&gt;=$EI$35,DZ31,0),IF(EC31&gt;=$EI$35,ED31,0),IF(EF31&gt;=$EI$35,EG31,0),IF(FD31&gt;=$FQ$35,FE31,0),IF(FG31&gt;=$FQ$35,FH31,0),IF(FK31&gt;=$FQ$35,FL31,0),IF(FN31&gt;=$FQ$35,FO31,0),IF(GL31&gt;=$GY$35,GM31,0),IF(GO31&gt;=$GY$35,GP31,0),IF(GS31&gt;=$GY$35,GT31,0),IF(GV31&gt;=$GY$35,GW31,0),IF(HT31&gt;=$IG$35,HU31,0),IF(HW31&gt;=$IG$35,HX31,0),IF(IA31&gt;=$IG$35,IB31,0),IF(ID31&gt;=$IG$35,IE31,0),IF(JB31&gt;=$JO$35,JC31,0),IF(JE31&gt;=$JO$35,JF31,0),IF(JI31&gt;=$JO$35,JJ31,0),IF(JL31&gt;=$JO$35,JM31,0),IF(KJ31&gt;=$KW$35,KK31,0),IF(KM31&gt;=$KW$35,KN31,0),IF(KQ31&gt;=$KW$35,KR31,0),IF(KT31&gt;=$KW$35,KU31,0),IF(LR31&gt;=$ME$35,LS31,0),IF(LU31&gt;=$ME$35,LV31,0),IF(LY31&gt;=$ME$35,LZ31,0),IF(MB31&gt;=$ME$35,MC31,0),IF(MZ31&gt;=$NM$35,NA31,0),IF(NC31&gt;=$NM$35,ND31,0),IF(NG31&gt;=$NM$35,NH31,0),IF(NJ31&gt;=$NM$35,NK31,0),IF(OH31&gt;=$OU$35,OI31,0),IF(OK31&gt;=$OU$35,OL31,0),IF(OO31&gt;=$OU$35,OP31,0),IF(OR31&gt;=$OU$35,OS31,0),IF(PP31&gt;=$QC$35,PQ31,0),IF(PS31&gt;=$QC$35,PT31,0),IF(PW31&gt;=$QC$35,PX31,0),IF(PZ31&gt;=$QC$35,QA31,0),IF(QX31&gt;=$RK$35,QY31,0),IF(RA31&gt;=$RK$35,RB31,0),IF(RE31&gt;=$RK$35,RF31,0),IF(RH31&gt;=$RK$35,RI31,0),IF(SF31&gt;=$SS$35,SG31,0),IF(SI31&gt;=$SS$35,SJ31,0),IF(SM31&gt;=$SS$35,SN31,0),IF(SP31&gt;=$SS$35,SQ31,0)),0)</f>
        <v>0</v>
      </c>
      <c r="S31" s="8" t="str">
        <f>IF(R31=0,"",IF(OR(R31=CP31,R31=CS31,R31=CW31),$BY$1,IF(OR(R31=BO31,R31=BR31,R31=BV31),$AX$1,IF(OR(R31=AN31,R31=AQ31,R31=AU31),$W$1,IF(OR(R31=SG31,R31=SJ31,R31=SN31,R31=SQ31),$RL$1,IF(OR(R31=QY31,R31=RB31,R31=RF31,R31=RI31),$QD$1,IF(OR(R31=PQ31,R31=PT31,R31=PX31,R31=QA31),$OV$1,IF(OR(R31=OI31,R31=OL31,R31=OP31,R31=OS31),$NN$1,IF(OR(R31=NA31,R31=ND31,R31=NH31,R31=NK31),$MF$1,IF(OR(R31=LS31,R31=LV31,R31=LZ31,R31=MC31),$KX$1,IF(OR(R31=KK31,R31=KN31,R31=KR31,R31=KU31),$JP$1,IF(OR(R31=JC31,R31=JF31,R31=JJ31,R31=JM31),$IH$1,IF(OR(R31=HU31,R31=HX31,R31=IB31,R31=IE31),$GZ$1,IF(OR(R31=GM31,R31=GP31,R31=GT31,R31=GW31),$FR$1,IF(OR(R31=FE31,R31=FH31,R31=FL31,R31=FO31),$EJ$1,IF(OR(R31=DW31,R31=DZ31,R31=ED31,R31=EG31),$DB$1,""))))))))))))))))</f>
        <v/>
      </c>
      <c r="T31" s="8" t="str">
        <f>IF(MAX(CZ31,DA31)&gt;0,MAX(CZ31,DA31),"")</f>
        <v/>
      </c>
      <c r="U31" s="11" t="str">
        <f>IF(T31="","",IF(T31=CZ31,"("&amp;CZ$2&amp;")",IF(T31=DA31,"("&amp;DA$2&amp;")")))</f>
        <v/>
      </c>
      <c r="V31" s="8" t="str">
        <f>IF(T31="","",IF(T31=CZ31,IF(T31+IF(N31="",0,N31)=SK31,$RL$1,IF(T31+IF(N31="",0,N31)=RC31,$QD$1,IF(T31+IF(N31="",0,N31)=PU31,$OV$1,IF(T31+IF(N31="",0,N31)=OM31,$NN$1,IF(T31+IF(N31="",0,N31)=NE31,$MF$1,IF(T31+IF(N31="",0,N31)=LW31,$KX$1,IF(T31+IF(N31="",0,N31)=KO31,$JP$1,IF(T31+IF(N31="",0,N31)=JG31,$IH$1,IF(T31+IF(N31="",0,N31)=HY31,$GZ$1,IF(T31+IF(N31="",0,N31)=GQ31,$FR$1,IF(T31+IF(N31="",0,N31)=FI31,$EJ$1,IF(T31+IF(N31="",0,N31)=EA31,$DB$1,IF(T31+IF(N31="",0,N31)=SH31,$RL$1,IF(T31+IF(N31="",0,N31)=QZ31,$QD$1,IF(T31+IF(N31="",0,N31)=PR31,$OV$1,IF(T31+IF(N31="",0,N31)=OJ31,$NN$1,IF(T31+IF(N31="",0,N31)=NB31,$MF$1,IF(T31+IF(N31="",0,N31)=LT31,$KX$1,IF(T31+IF(N31="",0,N31)=KL31,$JP$1,IF(T31+IF(N31="",0,N31)=JD31,$IH$1,IF(T31+IF(N31="",0,N31)=HV31,$GZ$1,IF(T31+IF(N31="",0,N31)=GN31,$FR$1,IF(T31+IF(N31="",0,N31)=FF31,$EJ$1,IF(T31+IF(N31="",0,N31)=DX31,$DB$1,IF(T31+IF(L31="",0,L31)=SK31,$RL$1,IF(T31+IF(L31="",0,L31)=RC31,$QD$1,IF(T31+IF(L31="",0,L31)=PU31,$OV$1,IF(T31+IF(L31="",0,L31)=OM31,$NN$1,IF(T31+IF(L31="",0,L31)=NE31,$MF$1,IF(T31+IF(L31="",0,L31)=LW31,$KX$1,IF(T31+IF(L31="",0,L31)=KO31,$JP$1,IF(T31+IF(L31="",0,L31)=JG31,$IH$1,IF(T31+IF(L31="",0,L31)=HY31,$GZ$1,IF(T31+IF(L31="",0,L31)=GQ31,$FR$1,IF(T31+IF(L31="",0,L31)=FI31,$EJ$1,IF(T31+IF(L31="",0,L31)=EA31,$DB$1,IF(T31+IF(L31="",0,L31)=SH31,$RL$1,IF(T31+IF(L31="",0,L31)=QZ31,$QD$1,IF(T31+IF(L31="",0,L31)=PR31,$OV$1,IF(T31+IF(L31="",0,L31)=OJ31,$NN$1,IF(T31+IF(L31="",0,L31)=NB31,$MF$1,IF(T31+IF(L31="",0,L31)=LT31,$KX$1,IF(T31+IF(L31="",0,L31)=KL31,$JP$1,IF(T31+IF(L31="",0,L31)=JD31,$IH$1,IF(T31+IF(L31="",0,L31)=HV31,$GZ$1,IF(T31+IF(L31="",0,L31)=GN31,$FR$1,IF(T31+IF(L31="",0,L31)=FF31,$EJ$1,IF(T31+IF(L31="",0,L31)=DX31,$DB$1)))))))))))))))))))))))))))))))))))))))))))))))),IF(T31=DA31,IF(T31+IF(N31="",0,N31)=SR31,$RL$1,IF(T31+IF(N31="",0,N31)=RJ31,$QD$1,IF(T31+IF(N31="",0,N31)=QB31,$OV$1,IF(T31+IF(N31="",0,N31)=OT31,$NN$1,IF(T31+IF(N31="",0,N31)=NL31,$MF$1,IF(T31+IF(N31="",0,N31)=MD31,$KX$1,IF(T31+IF(N31="",0,N31)=KV31,$JP$1,IF(T31+IF(N31="",0,N31)=JN31,$IH$1,IF(T31+IF(N31="",0,N31)=IF31,$GZ$1,IF(T31+IF(N31="",0,N31)=GX31,$FR$1,IF(T31+IF(N31="",0,N31)=FP31,$EJ$1,IF(T31+IF(N31="",0,N31)=EH31,$DB$1,IF(T31+IF(N31="",0,N31)=SO31,$RL$1,IF(T31+IF(N31="",0,N31)=RG31,$QD$1,IF(T31+IF(N31="",0,N31)=PY31,$OV$1,IF(T31+IF(N31="",0,N31)=OQ31,$NN$1,IF(T31+IF(N31="",0,N31)=NI31,$MF$1,IF(T31+IF(N31="",0,N31)=MA31,$KX$1,IF(T31+IF(N31="",0,N31)=KS31,$JP$1,IF(T31+IF(N31="",0,N31)=JK31,$IH$1,IF(T31+IF(N31="",0,N31)=IC31,$GZ$1,IF(T31+IF(N31="",0,N31)=GU31,$FR$1,IF(T31+IF(N31="",0,N31)=FM31,$EJ$1,IF(T31+IF(N31="",0,N31)=EE31,$DB$1)))))))))))))))))))))))))))</f>
        <v/>
      </c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7"/>
      <c r="AM31" s="38" t="str">
        <f>IF(Y31&gt;0,Y31,"")</f>
        <v/>
      </c>
      <c r="AN31" s="38" t="str">
        <f>IF(Z31&gt;0,Z31,"")</f>
        <v/>
      </c>
      <c r="AO31" s="40" t="str">
        <f>IF(SUM(W31:Z31)-AA31&gt;0,SUM(W31:Z31)-AA31,"")</f>
        <v/>
      </c>
      <c r="AP31" s="40" t="str">
        <f>IF(AD31&gt;0,AD31,"")</f>
        <v/>
      </c>
      <c r="AQ31" s="40" t="str">
        <f>IF(AE31&gt;0,AE31,"")</f>
        <v/>
      </c>
      <c r="AR31" s="40" t="str">
        <f>IF(SUM(AB31:AE31)-AF31&gt;0,SUM(AB31:AE31)-AF31,"")</f>
        <v/>
      </c>
      <c r="AS31" s="40" t="str">
        <f>IF(AO31="","",MAX(AO31,AR31))</f>
        <v/>
      </c>
      <c r="AT31" s="40" t="str">
        <f>IF(AI31&gt;0,AI31,"")</f>
        <v/>
      </c>
      <c r="AU31" s="40" t="str">
        <f>IF(AJ31&gt;0,AJ31,"")</f>
        <v/>
      </c>
      <c r="AV31" s="40" t="str">
        <f>IF(SUM(AG31:AJ31)-AK31&gt;0,SUM(AG31:AJ31)-AK31,"")</f>
        <v/>
      </c>
      <c r="AW31" s="40" t="str">
        <f>IF(SUM(AS31,AV31)&gt;0,SUM(AS31,AV31),"")</f>
        <v/>
      </c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8"/>
      <c r="BN31" s="39" t="str">
        <f>IF(AZ31&gt;0,AZ31,"")</f>
        <v/>
      </c>
      <c r="BO31" s="39" t="str">
        <f>IF(BA31&gt;0,BA31,"")</f>
        <v/>
      </c>
      <c r="BP31" s="11" t="str">
        <f>IF(SUM(AX31:BA31)-BB31&gt;0,SUM(AX31:BA31)-BB31,"")</f>
        <v/>
      </c>
      <c r="BQ31" s="11" t="str">
        <f>IF(BE31&gt;0,BE31,"")</f>
        <v/>
      </c>
      <c r="BR31" s="11" t="str">
        <f>IF(BF31&gt;0,BF31,"")</f>
        <v/>
      </c>
      <c r="BS31" s="11" t="str">
        <f>IF(SUM(BC31:BF31)-BG31&gt;0,SUM(BC31:BF31)-BG31,"")</f>
        <v/>
      </c>
      <c r="BT31" s="11" t="str">
        <f>IF(BP31="","",MAX(BP31,BS31))</f>
        <v/>
      </c>
      <c r="BU31" s="11" t="str">
        <f>IF(BJ31&gt;0,BJ31,"")</f>
        <v/>
      </c>
      <c r="BV31" s="11" t="str">
        <f>IF(BK31&gt;0,BK31,"")</f>
        <v/>
      </c>
      <c r="BW31" s="11" t="str">
        <f>IF(SUM(BH31:BK31)-BL31&gt;0,SUM(BH31:BK31)-BL31,"")</f>
        <v/>
      </c>
      <c r="BX31" s="11" t="str">
        <f>IF(SUM(BT31,BW31)&gt;0,SUM(BT31,BW31),"")</f>
        <v/>
      </c>
      <c r="BY31" s="22">
        <v>9.8000000000000007</v>
      </c>
      <c r="BZ31" s="22">
        <v>7.1</v>
      </c>
      <c r="CA31" s="22">
        <v>9.8000000000000007</v>
      </c>
      <c r="CB31" s="22">
        <v>11.31</v>
      </c>
      <c r="CC31" s="22">
        <v>0</v>
      </c>
      <c r="CD31" s="22">
        <v>2.6</v>
      </c>
      <c r="CE31" s="22">
        <v>1.6</v>
      </c>
      <c r="CF31" s="22">
        <v>2.7</v>
      </c>
      <c r="CG31" s="22">
        <v>2.95</v>
      </c>
      <c r="CH31" s="22">
        <v>0.2</v>
      </c>
      <c r="CI31" s="22"/>
      <c r="CJ31" s="22"/>
      <c r="CK31" s="22"/>
      <c r="CL31" s="22"/>
      <c r="CM31" s="22"/>
      <c r="CN31" s="27"/>
      <c r="CO31" s="38">
        <f>IF(CA31&gt;0,CA31,"")</f>
        <v>9.8000000000000007</v>
      </c>
      <c r="CP31" s="38">
        <f>IF(CB31&gt;0,CB31,"")</f>
        <v>11.31</v>
      </c>
      <c r="CQ31" s="40">
        <f>IF(SUM(BY31:CB31)-CC31&gt;0,SUM(BY31:CB31)-CC31,"")</f>
        <v>38.01</v>
      </c>
      <c r="CR31" s="40">
        <f>IF(CF31&gt;0,CF31,"")</f>
        <v>2.7</v>
      </c>
      <c r="CS31" s="40">
        <f>IF(CG31&gt;0,CG31,"")</f>
        <v>2.95</v>
      </c>
      <c r="CT31" s="40">
        <f>IF(SUM(CD31:CG31)-CH31&gt;0,SUM(CD31:CG31)-CH31,"")</f>
        <v>9.6500000000000021</v>
      </c>
      <c r="CU31" s="40">
        <f>IF(CQ31="","",MAX(CQ31,CT31))</f>
        <v>38.01</v>
      </c>
      <c r="CV31" s="40" t="str">
        <f>IF(CK31&gt;0,CK31,"")</f>
        <v/>
      </c>
      <c r="CW31" s="40" t="str">
        <f>IF(CL31&gt;0,CL31,"")</f>
        <v/>
      </c>
      <c r="CX31" s="40" t="str">
        <f>IF(SUM(CI31:CL31)-CM31&gt;0,SUM(CI31:CL31)-CM31,"")</f>
        <v/>
      </c>
      <c r="CY31" s="40">
        <f>IF(SUM(CU31,CX31)&gt;0,SUM(CU31,CX31),"")</f>
        <v>38.01</v>
      </c>
      <c r="CZ31" s="50" t="str">
        <f>IF(MAX(DX31,EA31,FF31,FI31,GN31,GQ31,HV31,HY31,JD31,JG31,KL31,KO31,LT31,LW31,NB31,NE31,OJ31,OM31,PR31,PU31,QZ31,RC31,SH31,SK31)-MIN(IF(L31="",0,L31),IF(N31="",0,N31))&gt;0.001,MAX(DX31,EA31,FF31,FI31,GN31,GQ31,HV31,HY31,JD31,JG31,KL31,KO31,LT31,LW31,NB31,NE31,OJ31,OM31,PR31,PU31,QZ31,RC31,SH31,SK31)-MIN(IF(L31="",0,L31),IF(N31="",0,N31)),"")</f>
        <v/>
      </c>
      <c r="DA31" s="50" t="str">
        <f>IF(MAX(EE31,EH31,FM31,FP31,GU31,GX31,IC31,IF31,JK31,JN31,KS31,KV31,MA31,MD31,NI31,NL31,OQ31,OT31,PY31,QB31,RG31,RJ31,SO31,SR31)-IF(N31="",0,N31)&gt;0.001,MAX(EE31,EH31,FM31,FP31,GU31,GX31,IC31,IF31,JK31,JN31,KS31,KV31,MA31,MD31,NI31,NL31,OQ31,OT31,PY31,QB31,RG31,RJ31,SO31,SR31)-IF(N31="",0,N31),"")</f>
        <v/>
      </c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40" t="str">
        <f>IF(DD31&gt;0,DD31,"")</f>
        <v/>
      </c>
      <c r="DW31" s="40" t="str">
        <f>IF(DE31&gt;0,DE31,"")</f>
        <v/>
      </c>
      <c r="DX31" s="40" t="str">
        <f>IF(SUM(DB31:DE31)-DF31&gt;0,SUM(DB31:DE31)-DF31,"")</f>
        <v/>
      </c>
      <c r="DY31" s="40" t="str">
        <f>IF(DI31&gt;0,DI31,"")</f>
        <v/>
      </c>
      <c r="DZ31" s="40" t="str">
        <f>IF(DJ31&gt;0,DJ31,"")</f>
        <v/>
      </c>
      <c r="EA31" s="40" t="str">
        <f>IF(SUM(DG31:DJ31)-DK31&gt;0,SUM(DG31:DJ31)-DK31,"")</f>
        <v/>
      </c>
      <c r="EB31" s="40" t="str">
        <f>IF(MAX(DX31,EA31)&gt;0,MAX(DX31,EA31),"")</f>
        <v/>
      </c>
      <c r="EC31" s="40" t="str">
        <f>IF(DN31&gt;0,DN31,"")</f>
        <v/>
      </c>
      <c r="ED31" s="40" t="str">
        <f>IF(DO31&gt;0,DO31,"")</f>
        <v/>
      </c>
      <c r="EE31" s="40" t="str">
        <f>IF(SUM(DL31:DO31)-DP31&gt;0,SUM(DL31:DO31)-DP31,"")</f>
        <v/>
      </c>
      <c r="EF31" s="40" t="str">
        <f>IF(DS31&gt;0,DS31,"")</f>
        <v/>
      </c>
      <c r="EG31" s="40" t="str">
        <f>IF(DT31&gt;0,DT31,"")</f>
        <v/>
      </c>
      <c r="EH31" s="40" t="str">
        <f>IF(SUM(DQ31:DT31)-DU31&gt;0,SUM(DQ31:DT31)-DU31,"")</f>
        <v/>
      </c>
      <c r="EI31" s="40" t="str">
        <f>IF(SUM(EB31,EH31)&gt;0,SUM(EB31,EH31),"")</f>
        <v/>
      </c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1" t="str">
        <f>IF(EL31&gt;0,EL31,"")</f>
        <v/>
      </c>
      <c r="FE31" s="11" t="str">
        <f>IF(EM31&gt;0,EM31,"")</f>
        <v/>
      </c>
      <c r="FF31" s="11" t="str">
        <f>IF(SUM(EJ31:EM31)-EN31&gt;0,SUM(EJ31:EM31)-EN31,"")</f>
        <v/>
      </c>
      <c r="FG31" s="11" t="str">
        <f>IF(EQ31&gt;0,EQ31,"")</f>
        <v/>
      </c>
      <c r="FH31" s="11" t="str">
        <f>IF(ER31&gt;0,ER31,"")</f>
        <v/>
      </c>
      <c r="FI31" s="11" t="str">
        <f>IF(SUM(EO31:ER31)-ES31&gt;0,SUM(EO31:ER31)-ES31,"")</f>
        <v/>
      </c>
      <c r="FJ31" s="11" t="str">
        <f>IF(MAX(FF31,FI31)&gt;0,MAX(FF31,FI31),"")</f>
        <v/>
      </c>
      <c r="FK31" s="11" t="str">
        <f>IF(EV31&gt;0,EV31,"")</f>
        <v/>
      </c>
      <c r="FL31" s="11" t="str">
        <f>IF(EW31&gt;0,EW31,"")</f>
        <v/>
      </c>
      <c r="FM31" s="11" t="str">
        <f>IF(SUM(ET31:EW31)-EX31&gt;0,SUM(ET31:EW31)-EX31,"")</f>
        <v/>
      </c>
      <c r="FN31" s="11" t="str">
        <f>IF(FA31&gt;0,FA31,"")</f>
        <v/>
      </c>
      <c r="FO31" s="11" t="str">
        <f>IF(FB31&gt;0,FB31,"")</f>
        <v/>
      </c>
      <c r="FP31" s="11" t="str">
        <f>IF(SUM(EY31:FB31)-FC31&gt;0,SUM(EY31:FB31)-FC31,"")</f>
        <v/>
      </c>
      <c r="FQ31" s="11" t="str">
        <f>IF(SUM(FJ31,FP31)&gt;0,SUM(FJ31,FP31),"")</f>
        <v/>
      </c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40" t="str">
        <f>IF(FT31&gt;0,FT31,"")</f>
        <v/>
      </c>
      <c r="GM31" s="40" t="str">
        <f>IF(FU31&gt;0,FU31,"")</f>
        <v/>
      </c>
      <c r="GN31" s="40" t="str">
        <f>IF(SUM(FR31:FU31)-FV31&gt;0,SUM(FR31:FU31)-FV31,"")</f>
        <v/>
      </c>
      <c r="GO31" s="40" t="str">
        <f>IF(FY31&gt;0,FY31,"")</f>
        <v/>
      </c>
      <c r="GP31" s="40" t="str">
        <f>IF(FZ31&gt;0,FZ31,"")</f>
        <v/>
      </c>
      <c r="GQ31" s="40" t="str">
        <f>IF(SUM(FW31:FZ31)-GA31&gt;0,SUM(FW31:FZ31)-GA31,"")</f>
        <v/>
      </c>
      <c r="GR31" s="40" t="str">
        <f>IF(MAX(GN31,GQ31)&gt;0,MAX(GN31,GQ31),"")</f>
        <v/>
      </c>
      <c r="GS31" s="40" t="str">
        <f>IF(GD31&gt;0,GD31,"")</f>
        <v/>
      </c>
      <c r="GT31" s="40" t="str">
        <f>IF(GE31&gt;0,GE31,"")</f>
        <v/>
      </c>
      <c r="GU31" s="40" t="str">
        <f>IF(SUM(GB31:GE31)-GF31&gt;0,SUM(GB31:GE31)-GF31,"")</f>
        <v/>
      </c>
      <c r="GV31" s="40" t="str">
        <f>IF(GI31&gt;0,GI31,"")</f>
        <v/>
      </c>
      <c r="GW31" s="40" t="str">
        <f>IF(GJ31&gt;0,GJ31,"")</f>
        <v/>
      </c>
      <c r="GX31" s="40" t="str">
        <f>IF(SUM(GG31:GJ31)-GK31&gt;0,SUM(GG31:GJ31)-GK31,"")</f>
        <v/>
      </c>
      <c r="GY31" s="40" t="str">
        <f>IF(SUM(GR31,GX31)&gt;0,SUM(GR31,GX31),"")</f>
        <v/>
      </c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1" t="str">
        <f>IF(HB31&gt;0,HB31,"")</f>
        <v/>
      </c>
      <c r="HU31" s="11" t="str">
        <f>IF(HC31&gt;0,HC31,"")</f>
        <v/>
      </c>
      <c r="HV31" s="11" t="str">
        <f>IF(SUM(GZ31:HC31)-HD31&gt;0,SUM(GZ31:HC31)-HD31,"")</f>
        <v/>
      </c>
      <c r="HW31" s="11" t="str">
        <f>IF(HG31&gt;0,HG31,"")</f>
        <v/>
      </c>
      <c r="HX31" s="11" t="str">
        <f>IF(HH31&gt;0,HH31,"")</f>
        <v/>
      </c>
      <c r="HY31" s="11" t="str">
        <f>IF(SUM(HE31:HH31)-HI31&gt;0,SUM(HE31:HH31)-HI31,"")</f>
        <v/>
      </c>
      <c r="HZ31" s="11" t="str">
        <f>IF(MAX(HV31,HY31)&gt;0,MAX(HV31,HY31),"")</f>
        <v/>
      </c>
      <c r="IA31" s="11" t="str">
        <f>IF(HL31&gt;0,HL31,"")</f>
        <v/>
      </c>
      <c r="IB31" s="11" t="str">
        <f>IF(HM31&gt;0,HM31,"")</f>
        <v/>
      </c>
      <c r="IC31" s="11" t="str">
        <f>IF(SUM(HJ31:HM31)-HN31&gt;0,SUM(HJ31:HM31)-HN31,"")</f>
        <v/>
      </c>
      <c r="ID31" s="11" t="str">
        <f>IF(HQ31&gt;0,HQ31,"")</f>
        <v/>
      </c>
      <c r="IE31" s="11" t="str">
        <f>IF(HR31&gt;0,HR31,"")</f>
        <v/>
      </c>
      <c r="IF31" s="11" t="str">
        <f>IF(SUM(HO31:HR31)-HS31&gt;0,SUM(HO31:HR31)-HS31,"")</f>
        <v/>
      </c>
      <c r="IG31" s="11" t="str">
        <f>IF(SUM(HZ31,IF31)&gt;0,SUM(HZ31,IF31),"")</f>
        <v/>
      </c>
      <c r="IH31" s="17"/>
      <c r="II31" s="17"/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40" t="str">
        <f>IF(IJ31&gt;0,IJ31,"")</f>
        <v/>
      </c>
      <c r="JC31" s="40" t="str">
        <f>IF(IK31&gt;0,IK31,"")</f>
        <v/>
      </c>
      <c r="JD31" s="40" t="str">
        <f>IF(SUM(IH31:IK31)-IL31&gt;0,SUM(IH31:IK31)-IL31,"")</f>
        <v/>
      </c>
      <c r="JE31" s="40" t="str">
        <f>IF(IO31&gt;0,IO31,"")</f>
        <v/>
      </c>
      <c r="JF31" s="40" t="str">
        <f>IF(IP31&gt;0,IP31,"")</f>
        <v/>
      </c>
      <c r="JG31" s="40" t="str">
        <f>IF(SUM(IM31:IP31)-IQ31&gt;0,SUM(IM31:IP31)-IQ31,"")</f>
        <v/>
      </c>
      <c r="JH31" s="40" t="str">
        <f>IF(MAX(JD31,JG31)&gt;0,MAX(JD31,JG31),"")</f>
        <v/>
      </c>
      <c r="JI31" s="40" t="str">
        <f>IF(IT31&gt;0,IT31,"")</f>
        <v/>
      </c>
      <c r="JJ31" s="40" t="str">
        <f>IF(IU31&gt;0,IU31,"")</f>
        <v/>
      </c>
      <c r="JK31" s="40" t="str">
        <f>IF(SUM(IR31:IU31)-IV31&gt;0,SUM(IR31:IU31)-IV31,"")</f>
        <v/>
      </c>
      <c r="JL31" s="40" t="str">
        <f>IF(IY31&gt;0,IY31,"")</f>
        <v/>
      </c>
      <c r="JM31" s="40" t="str">
        <f>IF(IZ31&gt;0,IZ31,"")</f>
        <v/>
      </c>
      <c r="JN31" s="40" t="str">
        <f>IF(SUM(IW31:IZ31)-JA31&gt;0,SUM(IW31:IZ31)-JA31,"")</f>
        <v/>
      </c>
      <c r="JO31" s="40" t="str">
        <f>IF(SUM(JH31,JN31)&gt;0,SUM(JH31,JN31),"")</f>
        <v/>
      </c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1" t="str">
        <f>IF(JR31&gt;0,JR31,"")</f>
        <v/>
      </c>
      <c r="KK31" s="11" t="str">
        <f>IF(JS31&gt;0,JS31,"")</f>
        <v/>
      </c>
      <c r="KL31" s="11" t="str">
        <f>IF(SUM(JP31:JS31)-JT31&gt;0,SUM(JP31:JS31)-JT31,"")</f>
        <v/>
      </c>
      <c r="KM31" s="11" t="str">
        <f>IF(JW31&gt;0,JW31,"")</f>
        <v/>
      </c>
      <c r="KN31" s="11" t="str">
        <f>IF(JX31&gt;0,JX31,"")</f>
        <v/>
      </c>
      <c r="KO31" s="11" t="str">
        <f>IF(SUM(JU31:JX31)-JY31&gt;0,SUM(JU31:JX31)-JY31,"")</f>
        <v/>
      </c>
      <c r="KP31" s="11" t="str">
        <f>IF(MAX(KL31,KO31)&gt;0,MAX(KL31,KO31),"")</f>
        <v/>
      </c>
      <c r="KQ31" s="11" t="str">
        <f>IF(KB31&gt;0,KB31,"")</f>
        <v/>
      </c>
      <c r="KR31" s="11" t="str">
        <f>IF(KC31&gt;0,KC31,"")</f>
        <v/>
      </c>
      <c r="KS31" s="11" t="str">
        <f>IF(SUM(JZ31:KC31)-KD31&gt;0,SUM(JZ31:KC31)-KD31,"")</f>
        <v/>
      </c>
      <c r="KT31" s="11" t="str">
        <f>IF(KG31&gt;0,KG31,"")</f>
        <v/>
      </c>
      <c r="KU31" s="11" t="str">
        <f>IF(KH31&gt;0,KH31,"")</f>
        <v/>
      </c>
      <c r="KV31" s="11" t="str">
        <f>IF(SUM(KE31:KH31)-KI31&gt;0,SUM(KE31:KH31)-KI31,"")</f>
        <v/>
      </c>
      <c r="KW31" s="11" t="str">
        <f>IF(SUM(KP31,KV31)&gt;0,SUM(KP31,KV31),"")</f>
        <v/>
      </c>
      <c r="KX31" s="17"/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40" t="str">
        <f>IF(KZ31&gt;0,KZ31,"")</f>
        <v/>
      </c>
      <c r="LS31" s="40" t="str">
        <f>IF(LA31&gt;0,LA31,"")</f>
        <v/>
      </c>
      <c r="LT31" s="40" t="str">
        <f>IF(SUM(KX31:LA31)-LB31&gt;0,SUM(KX31:LA31)-LB31,"")</f>
        <v/>
      </c>
      <c r="LU31" s="40" t="str">
        <f>IF(LE31&gt;0,LE31,"")</f>
        <v/>
      </c>
      <c r="LV31" s="40" t="str">
        <f>IF(LF31&gt;0,LF31,"")</f>
        <v/>
      </c>
      <c r="LW31" s="40" t="str">
        <f>IF(SUM(LC31:LF31)-LG31&gt;0,SUM(LC31:LF31)-LG31,"")</f>
        <v/>
      </c>
      <c r="LX31" s="40" t="str">
        <f>IF(MAX(LT31,LW31)&gt;0,MAX(LT31,LW31),"")</f>
        <v/>
      </c>
      <c r="LY31" s="40" t="str">
        <f>IF(LJ31&gt;0,LJ31,"")</f>
        <v/>
      </c>
      <c r="LZ31" s="40" t="str">
        <f>IF(LK31&gt;0,LK31,"")</f>
        <v/>
      </c>
      <c r="MA31" s="40" t="str">
        <f>IF(SUM(LH31:LK31)-LL31&gt;0,SUM(LH31:LK31)-LL31,"")</f>
        <v/>
      </c>
      <c r="MB31" s="40" t="str">
        <f>IF(LO31&gt;0,LO31,"")</f>
        <v/>
      </c>
      <c r="MC31" s="40" t="str">
        <f>IF(LP31&gt;0,LP31,"")</f>
        <v/>
      </c>
      <c r="MD31" s="40" t="str">
        <f>IF(SUM(LM31:LP31)-LQ31&gt;0,SUM(LM31:LP31)-LQ31,"")</f>
        <v/>
      </c>
      <c r="ME31" s="40" t="str">
        <f>IF(SUM(LX31,MD31)&gt;0,SUM(LX31,MD31),"")</f>
        <v/>
      </c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1" t="str">
        <f>IF(MH31&gt;0,MH31,"")</f>
        <v/>
      </c>
      <c r="NA31" s="11" t="str">
        <f>IF(MI31&gt;0,MI31,"")</f>
        <v/>
      </c>
      <c r="NB31" s="11" t="str">
        <f>IF(SUM(MF31:MI31)-MJ31&gt;0,SUM(MF31:MI31)-MJ31,"")</f>
        <v/>
      </c>
      <c r="NC31" s="11" t="str">
        <f>IF(MM31&gt;0,MM31,"")</f>
        <v/>
      </c>
      <c r="ND31" s="11" t="str">
        <f>IF(MN31&gt;0,MN31,"")</f>
        <v/>
      </c>
      <c r="NE31" s="11" t="str">
        <f>IF(SUM(MK31:MN31)-MO31&gt;0,SUM(MK31:MN31)-MO31,"")</f>
        <v/>
      </c>
      <c r="NF31" s="11" t="str">
        <f>IF(MAX(NB31,NE31)&gt;0,MAX(NB31,NE31),"")</f>
        <v/>
      </c>
      <c r="NG31" s="11" t="str">
        <f>IF(MR31&gt;0,MR31,"")</f>
        <v/>
      </c>
      <c r="NH31" s="11" t="str">
        <f>IF(MS31&gt;0,MS31,"")</f>
        <v/>
      </c>
      <c r="NI31" s="11" t="str">
        <f>IF(SUM(MP31:MS31)-MT31&gt;0,SUM(MP31:MS31)-MT31,"")</f>
        <v/>
      </c>
      <c r="NJ31" s="11" t="str">
        <f>IF(MW31&gt;0,MW31,"")</f>
        <v/>
      </c>
      <c r="NK31" s="11" t="str">
        <f>IF(MX31&gt;0,MX31,"")</f>
        <v/>
      </c>
      <c r="NL31" s="11" t="str">
        <f>IF(SUM(MU31:MX31)-MY31&gt;0,SUM(MU31:MX31)-MY31,"")</f>
        <v/>
      </c>
      <c r="NM31" s="11" t="str">
        <f>IF(SUM(NF31,NL31)&gt;0,SUM(NF31,NL31),"")</f>
        <v/>
      </c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40" t="str">
        <f>IF(NP31&gt;0,NP31,"")</f>
        <v/>
      </c>
      <c r="OI31" s="40" t="str">
        <f>IF(NQ31&gt;0,NQ31,"")</f>
        <v/>
      </c>
      <c r="OJ31" s="40" t="str">
        <f>IF(SUM(NN31:NQ31)-NR31&gt;0,SUM(NN31:NQ31)-NR31,"")</f>
        <v/>
      </c>
      <c r="OK31" s="40" t="str">
        <f>IF(NU31&gt;0,NU31,"")</f>
        <v/>
      </c>
      <c r="OL31" s="40" t="str">
        <f>IF(NV31&gt;0,NV31,"")</f>
        <v/>
      </c>
      <c r="OM31" s="40" t="str">
        <f>IF(SUM(NS31:NV31)-NW31&gt;0,SUM(NS31:NV31)-NW31,"")</f>
        <v/>
      </c>
      <c r="ON31" s="40" t="str">
        <f>IF(MAX(OJ31,OM31)&gt;0,MAX(OJ31,OM31),"")</f>
        <v/>
      </c>
      <c r="OO31" s="40" t="str">
        <f>IF(NZ31&gt;0,NZ31,"")</f>
        <v/>
      </c>
      <c r="OP31" s="40" t="str">
        <f>IF(OA31&gt;0,OA31,"")</f>
        <v/>
      </c>
      <c r="OQ31" s="40" t="str">
        <f>IF(SUM(NX31:OA31)-OB31&gt;0,SUM(NX31:OA31)-OB31,"")</f>
        <v/>
      </c>
      <c r="OR31" s="40" t="str">
        <f>IF(OE31&gt;0,OE31,"")</f>
        <v/>
      </c>
      <c r="OS31" s="40" t="str">
        <f>IF(OF31&gt;0,OF31,"")</f>
        <v/>
      </c>
      <c r="OT31" s="40" t="str">
        <f>IF(SUM(OC31:OF31)-OG31&gt;0,SUM(OC31:OF31)-OG31,"")</f>
        <v/>
      </c>
      <c r="OU31" s="40" t="str">
        <f>IF(SUM(ON31,OT31)&gt;0,SUM(ON31,OT31),"")</f>
        <v/>
      </c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1" t="str">
        <f>IF(OX31&gt;0,OX31,"")</f>
        <v/>
      </c>
      <c r="PQ31" s="11" t="str">
        <f>IF(OY31&gt;0,OY31,"")</f>
        <v/>
      </c>
      <c r="PR31" s="11" t="str">
        <f>IF(SUM(OV31:OY31)-OZ31&gt;0,SUM(OV31:OY31)-OZ31,"")</f>
        <v/>
      </c>
      <c r="PS31" s="11" t="str">
        <f>IF(PC31&gt;0,PC31,"")</f>
        <v/>
      </c>
      <c r="PT31" s="11" t="str">
        <f>IF(PD31&gt;0,PD31,"")</f>
        <v/>
      </c>
      <c r="PU31" s="11" t="str">
        <f>IF(SUM(PA31:PD31)-PE31&gt;0,SUM(PA31:PD31)-PE31,"")</f>
        <v/>
      </c>
      <c r="PV31" s="11" t="str">
        <f>IF(MAX(PR31,PU31)&gt;0,MAX(PR31,PU31),"")</f>
        <v/>
      </c>
      <c r="PW31" s="11" t="str">
        <f>IF(PH31&gt;0,PH31,"")</f>
        <v/>
      </c>
      <c r="PX31" s="11" t="str">
        <f>IF(PI31&gt;0,PI31,"")</f>
        <v/>
      </c>
      <c r="PY31" s="11" t="str">
        <f>IF(SUM(PF31:PI31)-PJ31&gt;0,SUM(PF31:PI31)-PJ31,"")</f>
        <v/>
      </c>
      <c r="PZ31" s="11" t="str">
        <f>IF(PM31&gt;0,PM31,"")</f>
        <v/>
      </c>
      <c r="QA31" s="11" t="str">
        <f>IF(PN31&gt;0,PN31,"")</f>
        <v/>
      </c>
      <c r="QB31" s="11" t="str">
        <f>IF(SUM(PK31:PN31)-PO31&gt;0,SUM(PK31:PN31)-PO31,"")</f>
        <v/>
      </c>
      <c r="QC31" s="11" t="str">
        <f>IF(SUM(PV31,QB31)&gt;0,SUM(PV31,QB31),"")</f>
        <v/>
      </c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40" t="str">
        <f>IF(QF31&gt;0,QF31,"")</f>
        <v/>
      </c>
      <c r="QY31" s="40" t="str">
        <f>IF(QG31&gt;0,QG31,"")</f>
        <v/>
      </c>
      <c r="QZ31" s="40" t="str">
        <f>IF(SUM(QD31:QG31)-QH31&gt;0,SUM(QD31:QG31)-QH31,"")</f>
        <v/>
      </c>
      <c r="RA31" s="40" t="str">
        <f>IF(QK31&gt;0,QK31,"")</f>
        <v/>
      </c>
      <c r="RB31" s="40" t="str">
        <f>IF(QL31&gt;0,QL31,"")</f>
        <v/>
      </c>
      <c r="RC31" s="40" t="str">
        <f>IF(SUM(QI31:QL31)-QM31&gt;0,SUM(QI31:QL31)-QM31,"")</f>
        <v/>
      </c>
      <c r="RD31" s="40" t="str">
        <f>IF(MAX(QZ31,RC31)&gt;0,MAX(QZ31,RC31),"")</f>
        <v/>
      </c>
      <c r="RE31" s="40" t="str">
        <f>IF(QP31&gt;0,QP31,"")</f>
        <v/>
      </c>
      <c r="RF31" s="40" t="str">
        <f>IF(QQ31&gt;0,QQ31,"")</f>
        <v/>
      </c>
      <c r="RG31" s="40" t="str">
        <f>IF(SUM(QN31:QQ31)-QR31&gt;0,SUM(QN31:QQ31)-QR31,"")</f>
        <v/>
      </c>
      <c r="RH31" s="40" t="str">
        <f>IF(QU31&gt;0,QU31,"")</f>
        <v/>
      </c>
      <c r="RI31" s="40" t="str">
        <f>IF(QV31&gt;0,QV31,"")</f>
        <v/>
      </c>
      <c r="RJ31" s="40" t="str">
        <f>IF(SUM(QS31:QV31)-QW31&gt;0,SUM(QS31:QV31)-QW31,"")</f>
        <v/>
      </c>
      <c r="RK31" s="40" t="str">
        <f>IF(SUM(RD31,RJ31)&gt;0,SUM(RD31,RJ31),"")</f>
        <v/>
      </c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1" t="str">
        <f>IF(RN31&gt;0,RN31,"")</f>
        <v/>
      </c>
      <c r="SG31" s="11" t="str">
        <f>IF(RO31&gt;0,RO31,"")</f>
        <v/>
      </c>
      <c r="SH31" s="11" t="str">
        <f>IF(SUM(RL31:RO31)-RP31&gt;0,SUM(RL31:RO31)-RP31,"")</f>
        <v/>
      </c>
      <c r="SI31" s="11" t="str">
        <f>IF(RS31&gt;0,RS31,"")</f>
        <v/>
      </c>
      <c r="SJ31" s="11" t="str">
        <f>IF(RT31&gt;0,RT31,"")</f>
        <v/>
      </c>
      <c r="SK31" s="11" t="str">
        <f>IF(SUM(RQ31:RT31)-RU31&gt;0,SUM(RQ31:RT31)-RU31,"")</f>
        <v/>
      </c>
      <c r="SL31" s="11" t="str">
        <f>IF(MAX(SH31,SK31)&gt;0,MAX(SH31,SK31),"")</f>
        <v/>
      </c>
      <c r="SM31" s="11" t="str">
        <f>IF(RX31&gt;0,RX31,"")</f>
        <v/>
      </c>
      <c r="SN31" s="11" t="str">
        <f>IF(RY31&gt;0,RY31,"")</f>
        <v/>
      </c>
      <c r="SO31" s="11" t="str">
        <f>IF(SUM(RV31:RY31)-RZ31&gt;0,SUM(RV31:RY31)-RZ31,"")</f>
        <v/>
      </c>
      <c r="SP31" s="11" t="str">
        <f>IF(SC31&gt;0,SC31,"")</f>
        <v/>
      </c>
      <c r="SQ31" s="11" t="str">
        <f>IF(SD31&gt;0,SD31,"")</f>
        <v/>
      </c>
      <c r="SR31" s="11" t="str">
        <f>IF(SUM(SA31:SD31)-SE31&gt;0,SUM(SA31:SD31)-SE31,"")</f>
        <v/>
      </c>
      <c r="SS31" s="11" t="str">
        <f>IF(SUM(SL31,SR31)&gt;0,SUM(SL31,SR31),"")</f>
        <v/>
      </c>
      <c r="ST31" s="22">
        <f>IF($CN31="P",BY31,(BY31+AX31)/2)</f>
        <v>4.9000000000000004</v>
      </c>
      <c r="SU31" s="22">
        <f>IF($CN31="P",BZ31,(BZ31+AY31)/2)</f>
        <v>3.55</v>
      </c>
      <c r="SV31" s="22">
        <f>IF($CN31="P",CA31,(CA31+AZ31)/2)</f>
        <v>4.9000000000000004</v>
      </c>
      <c r="SW31" s="22">
        <f>IF($CN31="P",CB31,(CB31+BA31)/2)</f>
        <v>5.6550000000000002</v>
      </c>
      <c r="SX31" s="22">
        <f>IF($CN31="P",CC31,(CC31+BB31)/2)</f>
        <v>0</v>
      </c>
      <c r="SY31" s="22">
        <f>IF($CN31="P",CD31,(CD31+BC31)/2)</f>
        <v>1.3</v>
      </c>
      <c r="SZ31" s="22">
        <f>IF($CN31="P",CE31,(CE31+BD31)/2)</f>
        <v>0.8</v>
      </c>
      <c r="TA31" s="22">
        <f>IF($CN31="P",CF31,(CF31+BE31)/2)</f>
        <v>1.35</v>
      </c>
      <c r="TB31" s="22">
        <f>IF($CN31="P",CG31,(CG31+BF31)/2)</f>
        <v>1.4750000000000001</v>
      </c>
      <c r="TC31" s="22">
        <f>IF($CN31="P",CH31,(CH31+BG31)/2)</f>
        <v>0.1</v>
      </c>
      <c r="TD31" s="22">
        <f>IF($CN31="P",CI31,(CI31+BH31)/2)</f>
        <v>0</v>
      </c>
      <c r="TE31" s="22">
        <f>IF($CN31="P",CJ31,(CJ31+BI31)/2)</f>
        <v>0</v>
      </c>
      <c r="TF31" s="22">
        <f>IF($CN31="P",CK31,(CK31+BJ31)/2)</f>
        <v>0</v>
      </c>
      <c r="TG31" s="22">
        <f>IF($CN31="P",CL31,(CL31+BK31)/2)</f>
        <v>0</v>
      </c>
      <c r="TH31" s="22">
        <f>IF($CN31="P",CM31,(CM31+BL31)/2)</f>
        <v>0</v>
      </c>
      <c r="TI31" s="27" t="s">
        <v>46</v>
      </c>
      <c r="TJ31" s="40">
        <f>IF(SV31&gt;0,SV31,"")</f>
        <v>4.9000000000000004</v>
      </c>
      <c r="TK31" s="40">
        <f>IF(SW31&gt;0,SW31,"")</f>
        <v>5.6550000000000002</v>
      </c>
      <c r="TL31" s="40">
        <f>IF(SUM(ST31:SW31)-SX31&gt;0,SUM(ST31:SW31)-SX31,"")</f>
        <v>19.004999999999999</v>
      </c>
      <c r="TM31" s="40">
        <f>IF(TA31&gt;0,TA31,"")</f>
        <v>1.35</v>
      </c>
      <c r="TN31" s="40">
        <f>IF(TB31&gt;0,TB31,"")</f>
        <v>1.4750000000000001</v>
      </c>
      <c r="TO31" s="40">
        <f>IF(SUM(SY31:TB31)-TC31&gt;0,SUM(SY31:TB31)-TC31,"")</f>
        <v>4.8250000000000011</v>
      </c>
      <c r="TP31" s="40">
        <f>IF(MAX(TL31,TO31)&gt;0,MAX(TL31,TO31),"")</f>
        <v>19.004999999999999</v>
      </c>
      <c r="TQ31" s="40" t="str">
        <f>IF(TF31&gt;0,TF31,"")</f>
        <v/>
      </c>
      <c r="TR31" s="40" t="str">
        <f>IF(TG31&gt;0,TG31,"")</f>
        <v/>
      </c>
      <c r="TS31" s="40" t="str">
        <f>IF(SUM(TD31:TG31)-TH31&gt;0,SUM(TD31:TG31)-TH31,"")</f>
        <v/>
      </c>
      <c r="TT31" s="40">
        <f>IF(SUM(TP31,TS31)&gt;0,SUM(TP31,TS31),"")</f>
        <v>19.004999999999999</v>
      </c>
    </row>
    <row r="32" spans="1:540" x14ac:dyDescent="0.2">
      <c r="A32" s="4" t="str" cm="1">
        <f t="array" ref="A32">IF(AND(H32&lt;&gt;"",H32&lt;&gt;"No DD"),SUMPRODUCT((H$4:H$33&lt;&gt;"")*(H$4:H$33&lt;&gt;"No DD")*(E$4:E$33&gt;E32))+1,IF(H32="No DD",SUMPRODUCT((H$4:H$33="No DD")*(E$4:E$33&gt;E32))+1+SUMPRODUCT((H$4:H$33&lt;&gt;"")*(H$4:H$33&lt;&gt;"No DD")),""))</f>
        <v/>
      </c>
      <c r="B32" s="5" t="s">
        <v>217</v>
      </c>
      <c r="C32" s="4" t="s">
        <v>215</v>
      </c>
      <c r="D32" s="4">
        <v>2006</v>
      </c>
      <c r="E32" s="9">
        <f>SUM(J32:T32)+SUM(J32:R32)*0.0000001+SUM(J32)*0.0000000000001</f>
        <v>57.370005737004696</v>
      </c>
      <c r="F32" s="3" t="str">
        <f>IF(OR(AND(AM32&gt;=AW$35,AM32&lt;&gt;"",AO32&gt;=AW$39,AO32&lt;&gt;"",AL32=""),AND(AP32&gt;=AW$35,AP32&lt;&gt;"",AR32&gt;=AW$39,AR32&lt;&gt;"",AL32=""),AND(AT32&gt;=AW$35,AT32&lt;&gt;"",AV32&gt;=AW$39,AV32&lt;&gt;"",AL32=""),AND(BN32&gt;=BX$35,BN32&lt;&gt;"",BP32&gt;=BX$39,BP32&lt;&gt;"",BM32=""),AND(BQ32&gt;=BX$35,BQ32&lt;&gt;"",BS32&gt;=BX$39,BS32&lt;&gt;"",BM32=""),AND(BU32&gt;=BX$35,BU32&lt;&gt;"",BW32&gt;=BX$39,BW32&lt;&gt;"",BM32=""),AND(CO32&gt;=CY$35,CO32&lt;&gt;"",CQ32&gt;=CY$39,CQ32&lt;&gt;"",CN32=""),AND(CR32&gt;=CY$35,CR32&lt;&gt;"",CT32&gt;=CY$39,CT32&lt;&gt;"",CN32=""),AND(CV32&gt;=CY$35,CV32&lt;&gt;"",CX32&gt;=CY$39,CX32&lt;&gt;"",CN32=""),AND(DV32&gt;=EI$35,DV32&lt;&gt;"",DX32&gt;=EI$39,DX32&lt;&gt;""),AND(DY32&gt;=EI$35,DY32&lt;&gt;"",EA32&gt;=EI$39,EA32&lt;&gt;""),AND(EC32&gt;=EI$35,EC32&lt;&gt;"",EE32&gt;=EI$39,EE32&lt;&gt;""),AND(EF32&gt;=EI$35,EF32&lt;&gt;"",EH32&gt;=EI$39,EH32&lt;&gt;""),AND(FD32&gt;=FQ$35,FD32&lt;&gt;"",FF32&gt;=FQ$39,FF32&lt;&gt;""),AND(FG32&gt;=FQ$35,FG32&lt;&gt;"",FI32&gt;=FQ$39,FI32&lt;&gt;""),AND(FK32&gt;=FQ$35,FK32&lt;&gt;"",FM32&gt;=FQ$39,FM32&lt;&gt;""),AND(FN32&gt;=FQ$35,FN32&lt;&gt;"",FP32&gt;=FQ$39,FP32&lt;&gt;""),AND(GL32&gt;=GY$35,GL32&lt;&gt;"",GN32&gt;=GY$39,GN32&lt;&gt;""),AND(GO32&gt;=GY$35,GO32&lt;&gt;"",GQ32&gt;=GY$39,GQ32&lt;&gt;""),AND(GS32&gt;=GY$35,GS32&lt;&gt;"",GU32&gt;=GY$39,GU32&lt;&gt;""),AND(GV32&gt;=GY$35,GV32&lt;&gt;"",GX32&gt;=GY$39,GX32&lt;&gt;""),AND(HT32&gt;=IG$35,HT32&lt;&gt;"",HV32&gt;=IG$39,HV32&lt;&gt;""),AND(HW32&gt;=IG$35,HW32&lt;&gt;"",HY32&gt;=IG$39,HY32&lt;&gt;""),AND(IA32&gt;=IG$35,IA32&lt;&gt;"",IC32&gt;=IG$39,IC32&lt;&gt;""),AND(ID32&gt;=IG$35,ID32&lt;&gt;"",IF32&gt;=IG$39,IF32&lt;&gt;""),AND(JB32&gt;=JO$35,JB32&lt;&gt;"",JD32&gt;=JO$39,JD32&lt;&gt;""),AND(JE32&gt;=JO$35,JE32&lt;&gt;"",JG32&gt;=JO$39,JG32&lt;&gt;""),AND(JI32&gt;=JO$35,JI32&lt;&gt;"",JK32&gt;=JO$39,JK32&lt;&gt;""),AND(JL32&gt;=JO$35,JL32&lt;&gt;"",JN32&gt;=JO$39,JN32&lt;&gt;""),AND(KJ32&gt;=KW$35,KJ32&lt;&gt;"",KL32&gt;=KW$39,KL32&lt;&gt;""),AND(KM32&gt;=KW$35,KM32&lt;&gt;"",KO32&gt;=KW$39,KO32&lt;&gt;""),AND(KQ32&gt;=KW$35,KQ32&lt;&gt;"",KS32&gt;=KW$39,KS32&lt;&gt;""),AND(KT32&gt;=KW$35,KT32&lt;&gt;"",KV32&gt;=KW$39,KV32&lt;&gt;""),AND(LR32&gt;=ME$35,LR32&lt;&gt;"",LT32&gt;=ME$39,LT32&lt;&gt;""),AND(LU32&gt;=ME$35,LU32&lt;&gt;"",LW32&gt;=ME$39,LW32&lt;&gt;""),AND(LY32&gt;=ME$35,LY32&lt;&gt;"",MA32&gt;=ME$39,MA32&lt;&gt;""),AND(MB32&gt;=ME$35,MB32&lt;&gt;"",MD32&gt;=ME$39,MD32&lt;&gt;""),AND(MZ32&gt;=NM$35,MZ32&lt;&gt;"",NB32&gt;=NM$39,NB32&lt;&gt;""),AND(NC32&gt;=NM$35,NC32&lt;&gt;"",NE32&gt;=NM$39,NE32&lt;&gt;""),AND(NG32&gt;=NM$35,NG32&lt;&gt;"",NI32&gt;=NM$39,NI32&lt;&gt;""),AND(NJ32&gt;=NM$35,NJ32&lt;&gt;"",NL32&gt;=NM$39,NL32&lt;&gt;""),AND(OH32&gt;=OU$35,OH32&lt;&gt;"",OJ32&gt;=OU$39,OJ32&lt;&gt;""),AND(OK32&gt;=OU$35,OK32&lt;&gt;"",OM32&gt;=OU$39,OM32&lt;&gt;""),AND(OO32&gt;=OU$35,OO32&lt;&gt;"",OQ32&gt;=OU$39,OQ32&lt;&gt;""),AND(OR32&gt;=OU$35,OR32&lt;&gt;"",OT32&gt;=OU$39,OT32&lt;&gt;""),AND(PP32&gt;=QC$35,PP32&lt;&gt;"",PR32&gt;=QC$39,PR32&lt;&gt;""),AND(PS32&gt;=QC$35,PS32&lt;&gt;"",PU32&gt;=QC$39,PU32&lt;&gt;""),AND(PW32&gt;=QC$35,PW32&lt;&gt;"",PY32&gt;=QC$39,PY32&lt;&gt;""),AND(PZ32&gt;=QC$35,PZ32&lt;&gt;"",QB32&gt;=QC$39,QB32&lt;&gt;""),AND(QX32&gt;=RK$35,QX32&lt;&gt;"",QZ32&gt;=RK$39,QZ32&lt;&gt;""),AND(RA32&gt;=RK$35,RA32&lt;&gt;"",RC32&gt;=RK$39,RC32&lt;&gt;""),AND(RE32&gt;=RK$35,RE32&lt;&gt;"",RG32&gt;=RK$39,RG32&lt;&gt;""),AND(RH32&gt;=RK$35,RH32&lt;&gt;"",RJ32&gt;=RK$39,RJ32&lt;&gt;""),AND(SF32&gt;=SS$35,SF32&lt;&gt;"",SH32&gt;=SS$39,SH32&lt;&gt;""),AND(SI32&gt;=SS$35,SI32&lt;&gt;"",SK32&gt;=SS$39,SK32&lt;&gt;""),AND(SM32&gt;=SS$35,SM32&lt;&gt;"",SO32&gt;=SS$39,SO32&lt;&gt;""),AND(SP32&gt;=SS$35,SP32&lt;&gt;"",SR32&gt;=SS$39,SR32&lt;&gt;"")),"P","")</f>
        <v/>
      </c>
      <c r="G32" s="3" t="str">
        <f>IF(OR(AND(AO32&gt;=AW$39,AO32&lt;&gt;"",AL32=""),AND(AR32&gt;=AW$39,AR32&lt;&gt;"",AL32=""),AND(AV32&gt;=AW$39,AV32&lt;&gt;"",AL32=""),AND(BP32&gt;=BX$39,BP32&lt;&gt;"",BM32=""),AND(BS32&gt;=BX$39,BS32&lt;&gt;"",BM32=""),AND(BW32&gt;=BX$39,BW32&lt;&gt;"",BM32=""),AND(CQ32&gt;=CY$39,CQ32&lt;&gt;"",CN32=""),AND(CT32&gt;=CY$39,CT32&lt;&gt;"",CN32=""),AND(CX32&gt;=CY$39,CX32&lt;&gt;"",CN32=""),AND(DX32&gt;=EI$39,DX32&lt;&gt;""),AND(EA32&gt;=EI$39,EA32&lt;&gt;""),AND(EE32&gt;=EI$39,EE32&lt;&gt;""),AND(EH32&gt;=EI$39,EH32&lt;&gt;""),AND(FF32&gt;=FQ$39,FF32&lt;&gt;""),AND(FI32&gt;=FQ$39,FI32&lt;&gt;""),AND(FM32&gt;=FQ$39,FM32&lt;&gt;""),AND(FP32&gt;=FQ$39,FP32&lt;&gt;""),AND(GN32&gt;=GY$39,GN32&lt;&gt;""),AND(GQ32&gt;=GY$39,GQ32&lt;&gt;""),AND(GU32&gt;=GY$39,GU32&lt;&gt;""),AND(GX32&gt;=GY$39,GX32&lt;&gt;""),AND(HV32&gt;=IG$39,HV32&lt;&gt;""),AND(HY32&gt;=IG$39,HY32&lt;&gt;""),AND(IC32&gt;=IG$39,IC32&lt;&gt;""),AND(IF32&gt;=IG$39,IF32&lt;&gt;""),AND(JD32&gt;=JO$39,JD32&lt;&gt;""),AND(JG32&gt;=JO$39,JG32&lt;&gt;""),AND(JK32&gt;=JO$39,JK32&lt;&gt;""),AND(JN32&gt;=JO$39,JN32&lt;&gt;""),AND(KL32&gt;=KW$39,KL32&lt;&gt;""),AND(KO32&gt;=KW$39,KO32&lt;&gt;""),AND(KS32&gt;=KW$39,KS32&lt;&gt;""),AND(KV32&gt;=KW$39,KV32&lt;&gt;""),AND(LT32&gt;=ME$39,LT32&lt;&gt;""),AND(LW32&gt;=ME$39,LW32&lt;&gt;""),AND(MA32&gt;=ME$39,MA32&lt;&gt;""),AND(MD32&gt;=ME$39,MD32&lt;&gt;""),AND(NB32&gt;=NM$39,NB32&lt;&gt;""),AND(NE32&gt;=NM$39,NE32&lt;&gt;""),AND(NI32&gt;=NM$39,NI32&lt;&gt;""),AND(NL32&gt;=NM$39,NL32&lt;&gt;""),AND(OJ32&gt;=OU$39,OJ32&lt;&gt;""),AND(OM32&gt;=OU$39,OM32&lt;&gt;""),AND(OQ32&gt;=OU$39,OQ32&lt;&gt;""),AND(OT32&gt;=OU$39,OT32&lt;&gt;""),AND(PR32&gt;=QC$39,PR32&lt;&gt;""),AND(PU32&gt;=QC$39,PU32&lt;&gt;""),AND(PY32&gt;=QC$39,PY32&lt;&gt;""),AND(QB32&gt;=QC$39,QB32&lt;&gt;""),AND(QZ32&gt;=RK$39,QZ32&lt;&gt;""),AND(RC32&gt;=RK$39,RC32&lt;&gt;""),AND(RG32&gt;=RK$39,RG32&lt;&gt;""),AND(RJ32&gt;=RK$39,RJ32&lt;&gt;""),AND(SH32&gt;=SS$39,SH32&lt;&gt;""),AND(SK32&gt;=SS$39,SK32&lt;&gt;""),AND(SO32&gt;=SS$39,SO32&lt;&gt;""),AND(SR32&gt;=SS$39,SR32&lt;&gt;"")),"P","")</f>
        <v/>
      </c>
      <c r="H32" s="36" t="str">
        <f>IF(AND(G32="P",F32=""),"No DD",IF(OR(AND(AM32&gt;=AW$38,AM32&lt;&gt;"",AO32&gt;=AW$42,AO32&lt;&gt;"",AL32=""),AND(AP32&gt;=AW$38,AP32&lt;&gt;"",AR32&gt;=AW$42,AR32&lt;&gt;"",AL32=""),AND(AT32&gt;=AW$38,AT32&lt;&gt;"",AV32&gt;=AW$42,AV32&lt;&gt;"",AL32=""),AND(BN32&gt;=BX$38,BN32&lt;&gt;"",BP32&gt;=BX$42,BP32&lt;&gt;"",BM32=""),AND(BQ32&gt;=BX$38,BQ32&lt;&gt;"",BS32&gt;=BX$42,BS32&lt;&gt;"",BM32=""),AND(BU32&gt;=BX$38,BU32&lt;&gt;"",BW32&gt;=BX$42,BW32&lt;&gt;"",BM32=""),AND(CO32&gt;=CY$38,CO32&lt;&gt;"",CQ32&gt;=CY$42,CQ32&lt;&gt;"",CN32=""),AND(CR32&gt;=CY$38,CR32&lt;&gt;"",CT32&gt;=CY$42,CT32&lt;&gt;"",CN32=""),AND(CV32&gt;=CY$38,CV32&lt;&gt;"",CX32&gt;=CY$42,CX32&lt;&gt;"",CN32=""),AND(DV32&gt;=EI$38,DV32&lt;&gt;"",DX32&gt;=EI$42,DX32&lt;&gt;""),AND(DY32&gt;=EI$38,DY32&lt;&gt;"",EA32&gt;=EI$42,EA32&lt;&gt;""),AND(EC32&gt;=EI$38,EC32&lt;&gt;"",EE32&gt;=EI$42,EE32&lt;&gt;""),AND(EF32&gt;=EI$38,EF32&lt;&gt;"",EH32&gt;=EI$42,EH32&lt;&gt;""),AND(FD32&gt;=FQ$38,FD32&lt;&gt;"",FF32&gt;=FQ$42,FF32&lt;&gt;""),AND(FG32&gt;=FQ$38,FG32&lt;&gt;"",FI32&gt;=FQ$42,FI32&lt;&gt;""),AND(FK32&gt;=FQ$38,FK32&lt;&gt;"",FM32&gt;=FQ$42,FM32&lt;&gt;""),AND(FN32&gt;=FQ$38,FN32&lt;&gt;"",FP32&gt;=FQ$42,FP32&lt;&gt;""),AND(GL32&gt;=GY$38,GL32&lt;&gt;"",GN32&gt;=GY$42,GN32&lt;&gt;""),AND(GO32&gt;=GY$38,GO32&lt;&gt;"",GQ32&gt;=GY$42,GQ32&lt;&gt;""),AND(GS32&gt;=GY$38,GS32&lt;&gt;"",GU32&gt;=GY$42,GU32&lt;&gt;""),AND(GV32&gt;=GY$38,GV32&lt;&gt;"",GX32&gt;=GY$42,GX32&lt;&gt;""),AND(HT32&gt;=IG$38,HT32&lt;&gt;"",HV32&gt;=IG$42,HV32&lt;&gt;""),AND(HW32&gt;=IG$38,HW32&lt;&gt;"",HY32&gt;=IG$42,HY32&lt;&gt;""),AND(IA32&gt;=IG$38,IA32&lt;&gt;"",IC32&gt;=IG$42,IC32&lt;&gt;""),AND(ID32&gt;=IG$38,ID32&lt;&gt;"",IF32&gt;=IG$42,IF32&lt;&gt;""),AND(JB32&gt;=JO$38,JB32&lt;&gt;"",JD32&gt;=JO$42,JD32&lt;&gt;""),AND(JE32&gt;=JO$38,JE32&lt;&gt;"",JG32&gt;=JO$42,JG32&lt;&gt;""),AND(JI32&gt;=JO$38,JI32&lt;&gt;"",JK32&gt;=JO$42,JK32&lt;&gt;""),AND(JL32&gt;=JO$38,JL32&lt;&gt;"",JN32&gt;=JO$42,JN32&lt;&gt;""),AND(KJ32&gt;=KW$38,KJ32&lt;&gt;"",KL32&gt;=KW$42,KL32&lt;&gt;""),AND(KM32&gt;=KW$38,KM32&lt;&gt;"",KO32&gt;=KW$42,KO32&lt;&gt;""),AND(KQ32&gt;=KW$38,KQ32&lt;&gt;"",KS32&gt;=KW$42,KS32&lt;&gt;""),AND(KT32&gt;=KW$38,KT32&lt;&gt;"",KV32&gt;=KW$42,KV32&lt;&gt;""),AND(LR32&gt;=ME$38,LR32&lt;&gt;"",LT32&gt;=ME$42,LT32&lt;&gt;""),AND(LU32&gt;=ME$38,LU32&lt;&gt;"",LW32&gt;=ME$42,LW32&lt;&gt;""),AND(LY32&gt;=ME$38,LY32&lt;&gt;"",MA32&gt;=ME$42,MA32&lt;&gt;""),AND(MB32&gt;=ME$38,MB32&lt;&gt;"",MD32&gt;=ME$42,MD32&lt;&gt;""),AND(MZ32&gt;=NM$38,MZ32&lt;&gt;"",NB32&gt;=NM$42,NB32&lt;&gt;""),AND(NC32&gt;=NM$38,NC32&lt;&gt;"",NE32&gt;=NM$42,NE32&lt;&gt;""),AND(NG32&gt;=NM$38,NG32&lt;&gt;"",NI32&gt;=NM$42,NI32&lt;&gt;""),AND(NJ32&gt;=NM$38,NJ32&lt;&gt;"",NL32&gt;=NM$42,NL32&lt;&gt;""),AND(OH32&gt;=OU$38,OH32&lt;&gt;"",OJ32&gt;=OU$42,OJ32&lt;&gt;""),AND(OK32&gt;=OU$38,OK32&lt;&gt;"",OM32&gt;=OU$42,OM32&lt;&gt;""),AND(OO32&gt;=OU$38,OO32&lt;&gt;"",OQ32&gt;=OU$42,OQ32&lt;&gt;""),AND(OR32&gt;=OU$38,OR32&lt;&gt;"",OT32&gt;=OU$42,OT32&lt;&gt;""),AND(PP32&gt;=QC$38,PP32&lt;&gt;"",PR32&gt;=QC$42,PR32&lt;&gt;""),AND(PS32&gt;=QC$38,PS32&lt;&gt;"",PU32&gt;=QC$42,PU32&lt;&gt;""),AND(PW32&gt;=QC$38,PW32&lt;&gt;"",PY32&gt;=QC$42,PY32&lt;&gt;""),AND(PZ32&gt;=QC$38,PZ32&lt;&gt;"",QB32&gt;=QC$42,QB32&lt;&gt;""),AND(QX32&gt;=RK$38,QX32&lt;&gt;"",QZ32&gt;=RK$42,QZ32&lt;&gt;""),AND(RA32&gt;=RK$38,RA32&lt;&gt;"",RC32&gt;=RK$42,RC32&lt;&gt;""),AND(RE32&gt;=RK$38,RE32&lt;&gt;"",RG32&gt;=RK$42,RG32&lt;&gt;""),AND(RH32&gt;=RK$38,RH32&lt;&gt;"",RJ32&gt;=RK$42,RJ32&lt;&gt;""),AND(SF32&gt;=SS$38,SF32&lt;&gt;"",SH32&gt;=SS$42,SH32&lt;&gt;""),AND(SI32&gt;=SS$38,SI32&lt;&gt;"",SK32&gt;=SS$42,SK32&lt;&gt;""),AND(SM32&gt;=SS$38,SM32&lt;&gt;"",SO32&gt;=SS$42,SO32&lt;&gt;""),AND(SP32&gt;=SS$38,SP32&lt;&gt;"",SR32&gt;=SS$42,SR32&lt;&gt;"")),"Merit",IF(OR(AND(AM32&gt;=AW$37,AM32&lt;&gt;"",AO32&gt;=AW$41,AO32&lt;&gt;"",AL32=""),AND(AP32&gt;=AW$37,AP32&lt;&gt;"",AR32&gt;=AW$41,AR32&lt;&gt;"",AL32=""),AND(AT32&gt;=AW$37,AT32&lt;&gt;"",AV32&gt;=AW$41,AV32&lt;&gt;"",AL32=""),AND(BN32&gt;=BX$37,BN32&lt;&gt;"",BP32&gt;=BX$41,BP32&lt;&gt;"",BM32=""),AND(BQ32&gt;=BX$37,BQ32&lt;&gt;"",BS32&gt;=BX$41,BS32&lt;&gt;"",BM32=""),AND(BU32&gt;=BX$37,BU32&lt;&gt;"",BW32&gt;=BX$41,BW32&lt;&gt;"",BM32=""),AND(CO32&gt;=CY$37,CO32&lt;&gt;"",CQ32&gt;=CY$41,CQ32&lt;&gt;"",CN32=""),AND(CR32&gt;=CY$37,CR32&lt;&gt;"",CT32&gt;=CY$41,CT32&lt;&gt;"",CN32=""),AND(CV32&gt;=CY$37,CV32&lt;&gt;"",CX32&gt;=CY$41,CX32&lt;&gt;"",CN32=""),AND(DV32&gt;=EI$37,DV32&lt;&gt;"",DX32&gt;=EI$41,DX32&lt;&gt;""),AND(DY32&gt;=EI$37,DY32&lt;&gt;"",EA32&gt;=EI$41,EA32&lt;&gt;""),AND(EC32&gt;=EI$37,EC32&lt;&gt;"",EE32&gt;=EI$41,EE32&lt;&gt;""),AND(EF32&gt;=EI$37,EF32&lt;&gt;"",EH32&gt;=EI$41,EH32&lt;&gt;""),AND(FD32&gt;=FQ$37,FD32&lt;&gt;"",FF32&gt;=FQ$41,FF32&lt;&gt;""),AND(FG32&gt;=FQ$37,FG32&lt;&gt;"",FI32&gt;=FQ$41,FI32&lt;&gt;""),AND(FK32&gt;=FQ$37,FK32&lt;&gt;"",FM32&gt;=FQ$41,FM32&lt;&gt;""),AND(FN32&gt;=FQ$37,FN32&lt;&gt;"",FP32&gt;=FQ$41,FP32&lt;&gt;""),AND(GL32&gt;=GY$37,GL32&lt;&gt;"",GN32&gt;=GY$41,GN32&lt;&gt;""),AND(GO32&gt;=GY$37,GO32&lt;&gt;"",GQ32&gt;=GY$41,GQ32&lt;&gt;""),AND(GS32&gt;=GY$37,GS32&lt;&gt;"",GU32&gt;=GY$41,GU32&lt;&gt;""),AND(GV32&gt;=GY$37,GV32&lt;&gt;"",GX32&gt;=GY$41,GX32&lt;&gt;""),AND(HT32&gt;=IG$37,HT32&lt;&gt;"",HV32&gt;=IG$41,HV32&lt;&gt;""),AND(HW32&gt;=IG$37,HW32&lt;&gt;"",HY32&gt;=IG$41,HY32&lt;&gt;""),AND(IA32&gt;=IG$37,IA32&lt;&gt;"",IC32&gt;=IG$41,IC32&lt;&gt;""),AND(ID32&gt;=IG$37,ID32&lt;&gt;"",IF32&gt;=IG$41,IF32&lt;&gt;""),AND(JB32&gt;=JO$37,JB32&lt;&gt;"",JD32&gt;=JO$41,JD32&lt;&gt;""),AND(JE32&gt;=JO$37,JE32&lt;&gt;"",JG32&gt;=JO$41,JG32&lt;&gt;""),AND(JI32&gt;=JO$37,JI32&lt;&gt;"",JK32&gt;=JO$41,JK32&lt;&gt;""),AND(JL32&gt;=JO$37,JL32&lt;&gt;"",JN32&gt;=JO$41,JN32&lt;&gt;""),AND(KJ32&gt;=KW$37,KJ32&lt;&gt;"",KL32&gt;=KW$41,KL32&lt;&gt;""),AND(KM32&gt;=KW$37,KM32&lt;&gt;"",KO32&gt;=KW$41,KO32&lt;&gt;""),AND(KQ32&gt;=KW$37,KQ32&lt;&gt;"",KS32&gt;=KW$41,KS32&lt;&gt;""),AND(KT32&gt;=KW$37,KT32&lt;&gt;"",KV32&gt;=KW$41,KV32&lt;&gt;""),AND(LR32&gt;=ME$37,LR32&lt;&gt;"",LT32&gt;=ME$41,LT32&lt;&gt;""),AND(LU32&gt;=ME$37,LU32&lt;&gt;"",LW32&gt;=ME$41,LW32&lt;&gt;""),AND(LY32&gt;=ME$37,LY32&lt;&gt;"",MA32&gt;=ME$41,MA32&lt;&gt;""),AND(MB32&gt;=ME$37,MB32&lt;&gt;"",MD32&gt;=ME$41,MD32&lt;&gt;""),AND(MZ32&gt;=NM$37,MZ32&lt;&gt;"",NB32&gt;=NM$41,NB32&lt;&gt;""),AND(NC32&gt;=NM$37,NC32&lt;&gt;"",NE32&gt;=NM$41,NE32&lt;&gt;""),AND(NG32&gt;=NM$37,NG32&lt;&gt;"",NI32&gt;=NM$41,NI32&lt;&gt;""),AND(NJ32&gt;=NM$37,NJ32&lt;&gt;"",NL32&gt;=NM$41,NL32&lt;&gt;""),AND(OH32&gt;=OU$37,OH32&lt;&gt;"",OJ32&gt;=OU$41,OJ32&lt;&gt;""),AND(OK32&gt;=OU$37,OK32&lt;&gt;"",OM32&gt;=OU$41,OM32&lt;&gt;""),AND(OO32&gt;=OU$37,OO32&lt;&gt;"",OQ32&gt;=OU$41,OQ32&lt;&gt;""),AND(OR32&gt;=OU$37,OR32&lt;&gt;"",OT32&gt;=OU$41,OT32&lt;&gt;""),AND(PP32&gt;=QC$37,PP32&lt;&gt;"",PR32&gt;=QC$41,PR32&lt;&gt;""),AND(PS32&gt;=QC$37,PS32&lt;&gt;"",PU32&gt;=QC$41,PU32&lt;&gt;""),AND(PW32&gt;=QC$37,PW32&lt;&gt;"",PY32&gt;=QC$41,PY32&lt;&gt;""),AND(PZ32&gt;=QC$37,PZ32&lt;&gt;"",QB32&gt;=QC$41,QB32&lt;&gt;""),AND(QX32&gt;=RK$37,QX32&lt;&gt;"",QZ32&gt;=RK$41,QZ32&lt;&gt;""),AND(RA32&gt;=RK$37,RA32&lt;&gt;"",RC32&gt;=RK$41,RC32&lt;&gt;""),AND(RE32&gt;=RK$37,RE32&lt;&gt;"",RG32&gt;=RK$41,RG32&lt;&gt;""),AND(RH32&gt;=RK$37,RH32&lt;&gt;"",RJ32&gt;=RK$41,RJ32&lt;&gt;""),AND(SF32&gt;=SS$37,SF32&lt;&gt;"",SH32&gt;=SS$41,SH32&lt;&gt;""),AND(SI32&gt;=SS$37,SI32&lt;&gt;"",SK32&gt;=SS$41,SK32&lt;&gt;""),AND(SM32&gt;=SS$37,SM32&lt;&gt;"",SO32&gt;=SS$41,SO32&lt;&gt;""),AND(SP32&gt;=SS$37,SP32&lt;&gt;"",SR32&gt;=SS$41,SR32&lt;&gt;"")),"Excellence",IF(I32="P","Worlds Team",IF(F32="P","National Team","")))))</f>
        <v/>
      </c>
      <c r="I32" s="3" t="str">
        <f>IF(OR(AND(AM32&gt;=AW$36,AM32&lt;&gt;"",AO32&gt;=AW$40,AO32&lt;&gt;"",AL32=""),AND(AP32&gt;=AW$36,AP32&lt;&gt;"",AR32&gt;=AW$40,AR32&lt;&gt;"",AL32=""),AND(AT32&gt;=AW$36,AT32&lt;&gt;"",AV32&gt;=AW$40,AV32&lt;&gt;"",AL32=""),AND(BN32&gt;=BX$36,BN32&lt;&gt;"",BP32&gt;=BX$40,BP32&lt;&gt;"",BM32=""),AND(BQ32&gt;=BX$36,BQ32&lt;&gt;"",BS32&gt;=BX$40,BS32&lt;&gt;"",BM32=""),AND(BU32&gt;=BX$36,BU32&lt;&gt;"",BW32&gt;=BX$40,BW32&lt;&gt;"",BM32=""),AND(CO32&gt;=CY$36,CO32&lt;&gt;"",CQ32&gt;=CY$40,CQ32&lt;&gt;"",CN32=""),AND(CR32&gt;=CY$36,CR32&lt;&gt;"",CT32&gt;=CY$40,CT32&lt;&gt;"",CN32=""),AND(CV32&gt;=CY$36,CV32&lt;&gt;"",CX32&gt;=CY$40,CX32&lt;&gt;"",CN32=""),AND(DV32&gt;=EI$36,DV32&lt;&gt;"",DX32&gt;=EI$40,DX32&lt;&gt;""),AND(DY32&gt;=EI$36,DY32&lt;&gt;"",EA32&gt;=EI$40,EA32&lt;&gt;""),AND(EC32&gt;=EI$36,EC32&lt;&gt;"",EE32&gt;=EI$40,EE32&lt;&gt;""),AND(EF32&gt;=EI$36,EF32&lt;&gt;"",EH32&gt;=EI$40,EH32&lt;&gt;""),AND(FD32&gt;=FQ$36,FD32&lt;&gt;"",FF32&gt;=FQ$40,FF32&lt;&gt;""),AND(FG32&gt;=FQ$36,FG32&lt;&gt;"",FI32&gt;=FQ$40,FI32&lt;&gt;""),AND(FK32&gt;=FQ$36,FK32&lt;&gt;"",FM32&gt;=FQ$40,FM32&lt;&gt;""),AND(FN32&gt;=FQ$36,FN32&lt;&gt;"",FP32&gt;=FQ$40,FP32&lt;&gt;""),AND(GL32&gt;=GY$36,GL32&lt;&gt;"",GN32&gt;=GY$40,GN32&lt;&gt;""),AND(GO32&gt;=GY$36,GO32&lt;&gt;"",GQ32&gt;=GY$40,GQ32&lt;&gt;""),AND(GS32&gt;=GY$36,GS32&lt;&gt;"",GU32&gt;=GY$40,GU32&lt;&gt;""),AND(GV32&gt;=GY$36,GV32&lt;&gt;"",GX32&gt;=GY$40,GX32&lt;&gt;""),AND(HT32&gt;=IG$36,HT32&lt;&gt;"",HV32&gt;=IG$40,HV32&lt;&gt;""),AND(HW32&gt;=IG$36,HW32&lt;&gt;"",HY32&gt;=IG$40,HY32&lt;&gt;""),AND(IA32&gt;=IG$36,IA32&lt;&gt;"",IC32&gt;=IG$40,IC32&lt;&gt;""),AND(ID32&gt;=IG$36,ID32&lt;&gt;"",IF32&gt;=IG$40,IF32&lt;&gt;""),AND(JB32&gt;=JO$36,JB32&lt;&gt;"",JD32&gt;=JO$40,JD32&lt;&gt;""),AND(JE32&gt;=JO$36,JE32&lt;&gt;"",JG32&gt;=JO$40,JG32&lt;&gt;""),AND(JI32&gt;=JO$36,JI32&lt;&gt;"",JK32&gt;=JO$40,JK32&lt;&gt;""),AND(JL32&gt;=JO$36,JL32&lt;&gt;"",JN32&gt;=JO$40,JN32&lt;&gt;""),AND(KJ32&gt;=KW$36,KJ32&lt;&gt;"",KL32&gt;=KW$40,KL32&lt;&gt;""),AND(KM32&gt;=KW$36,KM32&lt;&gt;"",KO32&gt;=KW$40,KO32&lt;&gt;""),AND(KQ32&gt;=KW$36,KQ32&lt;&gt;"",KS32&gt;=KW$40,KS32&lt;&gt;""),AND(KT32&gt;=KW$36,KT32&lt;&gt;"",KV32&gt;=KW$40,KV32&lt;&gt;""),AND(LR32&gt;=ME$36,LR32&lt;&gt;"",LT32&gt;=ME$40,LT32&lt;&gt;""),AND(LU32&gt;=ME$36,LU32&lt;&gt;"",LW32&gt;=ME$40,LW32&lt;&gt;""),AND(LY32&gt;=ME$36,LY32&lt;&gt;"",MA32&gt;=ME$40,MA32&lt;&gt;""),AND(MB32&gt;=ME$36,MB32&lt;&gt;"",MD32&gt;=ME$40,MD32&lt;&gt;""),AND(MZ32&gt;=NM$36,MZ32&lt;&gt;"",NB32&gt;=NM$40,NB32&lt;&gt;""),AND(NC32&gt;=NM$36,NC32&lt;&gt;"",NE32&gt;=NM$40,NE32&lt;&gt;""),AND(NG32&gt;=NM$36,NG32&lt;&gt;"",NI32&gt;=NM$40,NI32&lt;&gt;""),AND(NJ32&gt;=NM$36,NJ32&lt;&gt;"",NL32&gt;=NM$40,NL32&lt;&gt;""),AND(OH32&gt;=OU$36,OH32&lt;&gt;"",OJ32&gt;=OU$40,OJ32&lt;&gt;""),AND(OK32&gt;=OU$36,OK32&lt;&gt;"",OM32&gt;=OU$40,OM32&lt;&gt;""),AND(OO32&gt;=OU$36,OO32&lt;&gt;"",OQ32&gt;=OU$40,OQ32&lt;&gt;""),AND(OR32&gt;=OU$36,OR32&lt;&gt;"",OT32&gt;=OU$40,OT32&lt;&gt;""),AND(PP32&gt;=QC$36,PP32&lt;&gt;"",PR32&gt;=QC$40,PR32&lt;&gt;""),AND(PS32&gt;=QC$36,PS32&lt;&gt;"",PU32&gt;=QC$40,PU32&lt;&gt;""),AND(PW32&gt;=QC$36,PW32&lt;&gt;"",PY32&gt;=QC$40,PY32&lt;&gt;""),AND(PZ32&gt;=QC$36,PZ32&lt;&gt;"",QB32&gt;=QC$40,QB32&lt;&gt;""),AND(QX32&gt;=RK$36,QX32&lt;&gt;"",QZ32&gt;=RK$40,QZ32&lt;&gt;""),AND(RA32&gt;=RK$36,RA32&lt;&gt;"",RC32&gt;=RK$40,RC32&lt;&gt;""),AND(RE32&gt;=RK$36,RE32&lt;&gt;"",RG32&gt;=RK$40,RG32&lt;&gt;""),AND(RH32&gt;=RK$36,RH32&lt;&gt;"",RJ32&gt;=RK$40,RJ32&lt;&gt;""),AND(SF32&gt;=SS$36,SF32&lt;&gt;"",SH32&gt;=SS$40,SH32&lt;&gt;""),AND(SI32&gt;=SS$36,SI32&lt;&gt;"",SK32&gt;=SS$40,SK32&lt;&gt;""),AND(SM32&gt;=SS$36,SM32&lt;&gt;"",SO32&gt;=SS$40,SO32&lt;&gt;""),AND(SP32&gt;=SS$36,SP32&lt;&gt;"",SR32&gt;=SS$40,SR32&lt;&gt;"")),"P","")</f>
        <v/>
      </c>
      <c r="J32" s="8">
        <f>IF(COUNT(AO32,AR32,BP32,BS32,CQ32,CT32)&gt;0,LARGE((AO32,AR32,BP32,BS32,CQ32,CT32),1),0)</f>
        <v>46.97</v>
      </c>
      <c r="K32" s="8" t="str">
        <f>IF(J32="","",IF(OR(J32=CQ32,J32=CT32),$BY$1,IF(OR(J32=BP32,J32=BS32),$AX$1,IF(OR(J32=AO32,J32=AR32),$W$1,""))))</f>
        <v>2023 Nationals</v>
      </c>
      <c r="L32" s="8">
        <f>IF(COUNT(AO32,AR32,BP32,BS32,CQ32,CT32)&gt;1,LARGE((AO32,AR32,BP32,BS32,CQ32,CT32),2),0)</f>
        <v>0</v>
      </c>
      <c r="M32" s="8" t="str">
        <f>IF(L32="","",IF(OR(L32=CQ32,L32=CT32),$BY$1,IF(OR(L32=BP32,L32=BS32),$AX$1,IF(OR(L32=AO32,L32=AR32),$W$1,""))))</f>
        <v/>
      </c>
      <c r="N32" s="8">
        <f>IF(COUNT(AO32,AR32,BP32,BS32,CQ32,CT32)&gt;2,MAX(AV32,BW32,CX32,LARGE((AO32,AR32,BP32,BS32,CQ32,CT32),3)),IF(MAX(AV32,BW32,CX32)&gt;0,MAX(AV32,BW32,CX32),0))</f>
        <v>0</v>
      </c>
      <c r="O32" s="8" t="str">
        <f>IF(N32="","",IF(OR(N32=CQ32,N32=CT32,N32=CX32),$BY$1,IF(OR(N32=BP32,N32=BS32,N32=BW32),$AX$1,IF(OR(N32=AO32,N32=AR32,N32=AV32),$W$1,""))))</f>
        <v/>
      </c>
      <c r="P32" s="8">
        <f>IF(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&gt;0,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,0)</f>
        <v>10.4</v>
      </c>
      <c r="Q32" s="8" t="str">
        <f>IF(P32=0,"",IF(OR(P32=CO32,P32=CR32,P32=CV32),$BY$1,IF(OR(P32=BN32,P32=BQ32,P32=BU32),$AX$1,IF(OR(P32=AM32,P32=AP32,P32=AT32),$W$1,IF(OR(P32=SF32,P32=SI32,P32=SM32,P32=SP32),$RL$1,IF(OR(P32=QX32,P32=RA32,P32=RE32,P32=RH32),$QD$1,IF(OR(P32=PP32,P32=PS32,P32=PW32,P32=PZ32),$OV$1,IF(OR(P32=OH32,P32=OK32,P32=OO32,P32=OR32),$NN$1,IF(OR(P32=MZ32,P32=NC32,P32=NG32,P32=NJ32),$MF$1,IF(OR(P32=LR32,P32=LU32,P32=LY32,P32=MB32),$KX$1,IF(OR(P32=KJ32,P32=KM32,P32=KQ32,P32=KT32),$JP$1,IF(OR(P32=JB32,P32=JE32,P32=JI32,P32=JL32),$IH$1,IF(OR(P32=HT32,P32=HW32,P32=IA32,P32=ID32),$GZ$1,IF(OR(P32=GL32,P32=GO32,P32=GS32,P32=GV32),$FR$1,IF(OR(P32=FD32,P32=FG32,P32=FK32,P32=FN32),$EJ$1,IF(OR(P32=DV32,P32=DY32,P32=EC32,P32=EF32),$DB$1,""))))))))))))))))</f>
        <v>2023 Nationals</v>
      </c>
      <c r="R32" s="8">
        <f>IF(MAX(IF(AM32&gt;=$AW$35,AN32,0),IF(AP32&gt;=$AW$35,AQ32,0),IF(AT32&gt;=$AW$35,AU32,0),IF(BN32&gt;=$BX$35,BO32,0),IF(BQ32&gt;=$BX$35,BR32,0),IF(BU32&gt;=$BX$35,BV32,0),IF(CO32&gt;=$CY$35,CP32,0),IF(CR32&gt;=$CY$35,CS32,0),IF(CV32&gt;=$CY$35,CW32,0),IF(DV32&gt;=$EI$35,DW32,0),IF(DY32&gt;=$EI$35,DZ32,0),IF(EC32&gt;=$EI$35,ED32,0),IF(EF32&gt;=$EI$35,EG32,0),IF(FD32&gt;=$FQ$35,FE32,0),IF(FG32&gt;=$FQ$35,FH32,0),IF(FK32&gt;=$FQ$35,FL32,0),IF(FN32&gt;=$FQ$35,FO32,0),IF(GL32&gt;=$GY$35,GM32,0),IF(GO32&gt;=$GY$35,GP32,0),IF(GS32&gt;=$GY$35,GT32,0),IF(GV32&gt;=$GY$35,GW32,0),IF(HT32&gt;=$IG$35,HU32,0),IF(HW32&gt;=$IG$35,HX32,0),IF(IA32&gt;=$IG$35,IB32,0),IF(ID32&gt;=$IG$35,IE32,0),IF(JB32&gt;=$JO$35,JC32,0),IF(JE32&gt;=$JO$35,JF32,0),IF(JI32&gt;=$JO$35,JJ32,0),IF(JL32&gt;=$JO$35,JM32,0),IF(KJ32&gt;=$KW$35,KK32,0),IF(KM32&gt;=$KW$35,KN32,0),IF(KQ32&gt;=$KW$35,KR32,0),IF(KT32&gt;=$KW$35,KU32,0),IF(LR32&gt;=$ME$35,LS32,0),IF(LU32&gt;=$ME$35,LV32,0),IF(LY32&gt;=$ME$35,LZ32,0),IF(MB32&gt;=$ME$35,MC32,0),IF(MZ32&gt;=$NM$35,NA32,0),IF(NC32&gt;=$NM$35,ND32,0),IF(NG32&gt;=$NM$35,NH32,0),IF(NJ32&gt;=$NM$35,NK32,0),IF(OH32&gt;=$OU$35,OI32,0),IF(OK32&gt;=$OU$35,OL32,0),IF(OO32&gt;=$OU$35,OP32,0),IF(OR32&gt;=$OU$35,OS32,0),IF(PP32&gt;=$QC$35,PQ32,0),IF(PS32&gt;=$QC$35,PT32,0),IF(PW32&gt;=$QC$35,PX32,0),IF(PZ32&gt;=$QC$35,QA32,0),IF(QX32&gt;=$RK$35,QY32,0),IF(RA32&gt;=$RK$35,RB32,0),IF(RE32&gt;=$RK$35,RF32,0),IF(RH32&gt;=$RK$35,RI32,0),IF(SF32&gt;=$SS$35,SG32,0),IF(SI32&gt;=$SS$35,SJ32,0),IF(SM32&gt;=$SS$35,SN32,0),IF(SP32&gt;=$SS$35,SQ32,0))&gt;0,MAX(IF(AM32&gt;=$AW$35,AN32,0),IF(AP32&gt;=$AW$35,AQ32,0),IF(AT32&gt;=$AW$35,AU32,0),IF(BN32&gt;=$BX$35,BO32,0),IF(BQ32&gt;=$BX$35,BR32,0),IF(BU32&gt;=$BX$35,BV32,0),IF(CO32&gt;=$CY$35,CP32,0),IF(CR32&gt;=$CY$35,CS32,0),IF(CV32&gt;=$CY$35,CW32,0),IF(DV32&gt;=$EI$35,DW32,0),IF(DY32&gt;=$EI$35,DZ32,0),IF(EC32&gt;=$EI$35,ED32,0),IF(EF32&gt;=$EI$35,EG32,0),IF(FD32&gt;=$FQ$35,FE32,0),IF(FG32&gt;=$FQ$35,FH32,0),IF(FK32&gt;=$FQ$35,FL32,0),IF(FN32&gt;=$FQ$35,FO32,0),IF(GL32&gt;=$GY$35,GM32,0),IF(GO32&gt;=$GY$35,GP32,0),IF(GS32&gt;=$GY$35,GT32,0),IF(GV32&gt;=$GY$35,GW32,0),IF(HT32&gt;=$IG$35,HU32,0),IF(HW32&gt;=$IG$35,HX32,0),IF(IA32&gt;=$IG$35,IB32,0),IF(ID32&gt;=$IG$35,IE32,0),IF(JB32&gt;=$JO$35,JC32,0),IF(JE32&gt;=$JO$35,JF32,0),IF(JI32&gt;=$JO$35,JJ32,0),IF(JL32&gt;=$JO$35,JM32,0),IF(KJ32&gt;=$KW$35,KK32,0),IF(KM32&gt;=$KW$35,KN32,0),IF(KQ32&gt;=$KW$35,KR32,0),IF(KT32&gt;=$KW$35,KU32,0),IF(LR32&gt;=$ME$35,LS32,0),IF(LU32&gt;=$ME$35,LV32,0),IF(LY32&gt;=$ME$35,LZ32,0),IF(MB32&gt;=$ME$35,MC32,0),IF(MZ32&gt;=$NM$35,NA32,0),IF(NC32&gt;=$NM$35,ND32,0),IF(NG32&gt;=$NM$35,NH32,0),IF(NJ32&gt;=$NM$35,NK32,0),IF(OH32&gt;=$OU$35,OI32,0),IF(OK32&gt;=$OU$35,OL32,0),IF(OO32&gt;=$OU$35,OP32,0),IF(OR32&gt;=$OU$35,OS32,0),IF(PP32&gt;=$QC$35,PQ32,0),IF(PS32&gt;=$QC$35,PT32,0),IF(PW32&gt;=$QC$35,PX32,0),IF(PZ32&gt;=$QC$35,QA32,0),IF(QX32&gt;=$RK$35,QY32,0),IF(RA32&gt;=$RK$35,RB32,0),IF(RE32&gt;=$RK$35,RF32,0),IF(RH32&gt;=$RK$35,RI32,0),IF(SF32&gt;=$SS$35,SG32,0),IF(SI32&gt;=$SS$35,SJ32,0),IF(SM32&gt;=$SS$35,SN32,0),IF(SP32&gt;=$SS$35,SQ32,0)),0)</f>
        <v>0</v>
      </c>
      <c r="S32" s="8" t="str">
        <f>IF(R32=0,"",IF(OR(R32=CP32,R32=CS32,R32=CW32),$BY$1,IF(OR(R32=BO32,R32=BR32,R32=BV32),$AX$1,IF(OR(R32=AN32,R32=AQ32,R32=AU32),$W$1,IF(OR(R32=SG32,R32=SJ32,R32=SN32,R32=SQ32),$RL$1,IF(OR(R32=QY32,R32=RB32,R32=RF32,R32=RI32),$QD$1,IF(OR(R32=PQ32,R32=PT32,R32=PX32,R32=QA32),$OV$1,IF(OR(R32=OI32,R32=OL32,R32=OP32,R32=OS32),$NN$1,IF(OR(R32=NA32,R32=ND32,R32=NH32,R32=NK32),$MF$1,IF(OR(R32=LS32,R32=LV32,R32=LZ32,R32=MC32),$KX$1,IF(OR(R32=KK32,R32=KN32,R32=KR32,R32=KU32),$JP$1,IF(OR(R32=JC32,R32=JF32,R32=JJ32,R32=JM32),$IH$1,IF(OR(R32=HU32,R32=HX32,R32=IB32,R32=IE32),$GZ$1,IF(OR(R32=GM32,R32=GP32,R32=GT32,R32=GW32),$FR$1,IF(OR(R32=FE32,R32=FH32,R32=FL32,R32=FO32),$EJ$1,IF(OR(R32=DW32,R32=DZ32,R32=ED32,R32=EG32),$DB$1,""))))))))))))))))</f>
        <v/>
      </c>
      <c r="T32" s="8" t="str">
        <f>IF(MAX(CZ32,DA32)&gt;0,MAX(CZ32,DA32),"")</f>
        <v/>
      </c>
      <c r="U32" s="11" t="str">
        <f>IF(T32="","",IF(T32=CZ32,"("&amp;CZ$2&amp;")",IF(T32=DA32,"("&amp;DA$2&amp;")")))</f>
        <v/>
      </c>
      <c r="V32" s="8" t="str">
        <f>IF(T32="","",IF(T32=CZ32,IF(T32+IF(N32="",0,N32)=SK32,$RL$1,IF(T32+IF(N32="",0,N32)=RC32,$QD$1,IF(T32+IF(N32="",0,N32)=PU32,$OV$1,IF(T32+IF(N32="",0,N32)=OM32,$NN$1,IF(T32+IF(N32="",0,N32)=NE32,$MF$1,IF(T32+IF(N32="",0,N32)=LW32,$KX$1,IF(T32+IF(N32="",0,N32)=KO32,$JP$1,IF(T32+IF(N32="",0,N32)=JG32,$IH$1,IF(T32+IF(N32="",0,N32)=HY32,$GZ$1,IF(T32+IF(N32="",0,N32)=GQ32,$FR$1,IF(T32+IF(N32="",0,N32)=FI32,$EJ$1,IF(T32+IF(N32="",0,N32)=EA32,$DB$1,IF(T32+IF(N32="",0,N32)=SH32,$RL$1,IF(T32+IF(N32="",0,N32)=QZ32,$QD$1,IF(T32+IF(N32="",0,N32)=PR32,$OV$1,IF(T32+IF(N32="",0,N32)=OJ32,$NN$1,IF(T32+IF(N32="",0,N32)=NB32,$MF$1,IF(T32+IF(N32="",0,N32)=LT32,$KX$1,IF(T32+IF(N32="",0,N32)=KL32,$JP$1,IF(T32+IF(N32="",0,N32)=JD32,$IH$1,IF(T32+IF(N32="",0,N32)=HV32,$GZ$1,IF(T32+IF(N32="",0,N32)=GN32,$FR$1,IF(T32+IF(N32="",0,N32)=FF32,$EJ$1,IF(T32+IF(N32="",0,N32)=DX32,$DB$1,IF(T32+IF(L32="",0,L32)=SK32,$RL$1,IF(T32+IF(L32="",0,L32)=RC32,$QD$1,IF(T32+IF(L32="",0,L32)=PU32,$OV$1,IF(T32+IF(L32="",0,L32)=OM32,$NN$1,IF(T32+IF(L32="",0,L32)=NE32,$MF$1,IF(T32+IF(L32="",0,L32)=LW32,$KX$1,IF(T32+IF(L32="",0,L32)=KO32,$JP$1,IF(T32+IF(L32="",0,L32)=JG32,$IH$1,IF(T32+IF(L32="",0,L32)=HY32,$GZ$1,IF(T32+IF(L32="",0,L32)=GQ32,$FR$1,IF(T32+IF(L32="",0,L32)=FI32,$EJ$1,IF(T32+IF(L32="",0,L32)=EA32,$DB$1,IF(T32+IF(L32="",0,L32)=SH32,$RL$1,IF(T32+IF(L32="",0,L32)=QZ32,$QD$1,IF(T32+IF(L32="",0,L32)=PR32,$OV$1,IF(T32+IF(L32="",0,L32)=OJ32,$NN$1,IF(T32+IF(L32="",0,L32)=NB32,$MF$1,IF(T32+IF(L32="",0,L32)=LT32,$KX$1,IF(T32+IF(L32="",0,L32)=KL32,$JP$1,IF(T32+IF(L32="",0,L32)=JD32,$IH$1,IF(T32+IF(L32="",0,L32)=HV32,$GZ$1,IF(T32+IF(L32="",0,L32)=GN32,$FR$1,IF(T32+IF(L32="",0,L32)=FF32,$EJ$1,IF(T32+IF(L32="",0,L32)=DX32,$DB$1)))))))))))))))))))))))))))))))))))))))))))))))),IF(T32=DA32,IF(T32+IF(N32="",0,N32)=SR32,$RL$1,IF(T32+IF(N32="",0,N32)=RJ32,$QD$1,IF(T32+IF(N32="",0,N32)=QB32,$OV$1,IF(T32+IF(N32="",0,N32)=OT32,$NN$1,IF(T32+IF(N32="",0,N32)=NL32,$MF$1,IF(T32+IF(N32="",0,N32)=MD32,$KX$1,IF(T32+IF(N32="",0,N32)=KV32,$JP$1,IF(T32+IF(N32="",0,N32)=JN32,$IH$1,IF(T32+IF(N32="",0,N32)=IF32,$GZ$1,IF(T32+IF(N32="",0,N32)=GX32,$FR$1,IF(T32+IF(N32="",0,N32)=FP32,$EJ$1,IF(T32+IF(N32="",0,N32)=EH32,$DB$1,IF(T32+IF(N32="",0,N32)=SO32,$RL$1,IF(T32+IF(N32="",0,N32)=RG32,$QD$1,IF(T32+IF(N32="",0,N32)=PY32,$OV$1,IF(T32+IF(N32="",0,N32)=OQ32,$NN$1,IF(T32+IF(N32="",0,N32)=NI32,$MF$1,IF(T32+IF(N32="",0,N32)=MA32,$KX$1,IF(T32+IF(N32="",0,N32)=KS32,$JP$1,IF(T32+IF(N32="",0,N32)=JK32,$IH$1,IF(T32+IF(N32="",0,N32)=IC32,$GZ$1,IF(T32+IF(N32="",0,N32)=GU32,$FR$1,IF(T32+IF(N32="",0,N32)=FM32,$EJ$1,IF(T32+IF(N32="",0,N32)=EE32,$DB$1)))))))))))))))))))))))))))</f>
        <v/>
      </c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7"/>
      <c r="AM32" s="38" t="str">
        <f>IF(Y32&gt;0,Y32,"")</f>
        <v/>
      </c>
      <c r="AN32" s="38" t="str">
        <f>IF(Z32&gt;0,Z32,"")</f>
        <v/>
      </c>
      <c r="AO32" s="40" t="str">
        <f>IF(SUM(W32:Z32)-AA32&gt;0,SUM(W32:Z32)-AA32,"")</f>
        <v/>
      </c>
      <c r="AP32" s="40" t="str">
        <f>IF(AD32&gt;0,AD32,"")</f>
        <v/>
      </c>
      <c r="AQ32" s="40" t="str">
        <f>IF(AE32&gt;0,AE32,"")</f>
        <v/>
      </c>
      <c r="AR32" s="40" t="str">
        <f>IF(SUM(AB32:AE32)-AF32&gt;0,SUM(AB32:AE32)-AF32,"")</f>
        <v/>
      </c>
      <c r="AS32" s="40" t="str">
        <f>IF(AO32="","",MAX(AO32,AR32))</f>
        <v/>
      </c>
      <c r="AT32" s="40" t="str">
        <f>IF(AI32&gt;0,AI32,"")</f>
        <v/>
      </c>
      <c r="AU32" s="40" t="str">
        <f>IF(AJ32&gt;0,AJ32,"")</f>
        <v/>
      </c>
      <c r="AV32" s="40" t="str">
        <f>IF(SUM(AG32:AJ32)-AK32&gt;0,SUM(AG32:AJ32)-AK32,"")</f>
        <v/>
      </c>
      <c r="AW32" s="40" t="str">
        <f>IF(SUM(AS32,AV32)&gt;0,SUM(AS32,AV32),"")</f>
        <v/>
      </c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8"/>
      <c r="BN32" s="39" t="str">
        <f>IF(AZ32&gt;0,AZ32,"")</f>
        <v/>
      </c>
      <c r="BO32" s="39" t="str">
        <f>IF(BA32&gt;0,BA32,"")</f>
        <v/>
      </c>
      <c r="BP32" s="11" t="str">
        <f>IF(SUM(AX32:BA32)-BB32&gt;0,SUM(AX32:BA32)-BB32,"")</f>
        <v/>
      </c>
      <c r="BQ32" s="11" t="str">
        <f>IF(BE32&gt;0,BE32,"")</f>
        <v/>
      </c>
      <c r="BR32" s="11" t="str">
        <f>IF(BF32&gt;0,BF32,"")</f>
        <v/>
      </c>
      <c r="BS32" s="11" t="str">
        <f>IF(SUM(BC32:BF32)-BG32&gt;0,SUM(BC32:BF32)-BG32,"")</f>
        <v/>
      </c>
      <c r="BT32" s="11" t="str">
        <f>IF(BP32="","",MAX(BP32,BS32))</f>
        <v/>
      </c>
      <c r="BU32" s="11" t="str">
        <f>IF(BJ32&gt;0,BJ32,"")</f>
        <v/>
      </c>
      <c r="BV32" s="11" t="str">
        <f>IF(BK32&gt;0,BK32,"")</f>
        <v/>
      </c>
      <c r="BW32" s="11" t="str">
        <f>IF(SUM(BH32:BK32)-BL32&gt;0,SUM(BH32:BK32)-BL32,"")</f>
        <v/>
      </c>
      <c r="BX32" s="11" t="str">
        <f>IF(SUM(BT32,BW32)&gt;0,SUM(BT32,BW32),"")</f>
        <v/>
      </c>
      <c r="BY32" s="22">
        <v>13.7</v>
      </c>
      <c r="BZ32" s="22">
        <v>9.1999999999999993</v>
      </c>
      <c r="CA32" s="22">
        <v>10.4</v>
      </c>
      <c r="CB32" s="22">
        <v>13.67</v>
      </c>
      <c r="CC32" s="22">
        <v>0</v>
      </c>
      <c r="CD32" s="22">
        <v>0</v>
      </c>
      <c r="CE32" s="22">
        <v>0</v>
      </c>
      <c r="CF32" s="22">
        <v>0</v>
      </c>
      <c r="CG32" s="22">
        <v>0</v>
      </c>
      <c r="CH32" s="22">
        <v>0</v>
      </c>
      <c r="CI32" s="22"/>
      <c r="CJ32" s="22"/>
      <c r="CK32" s="22"/>
      <c r="CL32" s="22"/>
      <c r="CM32" s="22"/>
      <c r="CN32" s="27"/>
      <c r="CO32" s="38">
        <f>IF(CA32&gt;0,CA32,"")</f>
        <v>10.4</v>
      </c>
      <c r="CP32" s="38">
        <f>IF(CB32&gt;0,CB32,"")</f>
        <v>13.67</v>
      </c>
      <c r="CQ32" s="40">
        <f>IF(SUM(BY32:CB32)-CC32&gt;0,SUM(BY32:CB32)-CC32,"")</f>
        <v>46.97</v>
      </c>
      <c r="CR32" s="40" t="str">
        <f>IF(CF32&gt;0,CF32,"")</f>
        <v/>
      </c>
      <c r="CS32" s="40" t="str">
        <f>IF(CG32&gt;0,CG32,"")</f>
        <v/>
      </c>
      <c r="CT32" s="40" t="str">
        <f>IF(SUM(CD32:CG32)-CH32&gt;0,SUM(CD32:CG32)-CH32,"")</f>
        <v/>
      </c>
      <c r="CU32" s="40">
        <f>IF(CQ32="","",MAX(CQ32,CT32))</f>
        <v>46.97</v>
      </c>
      <c r="CV32" s="40" t="str">
        <f>IF(CK32&gt;0,CK32,"")</f>
        <v/>
      </c>
      <c r="CW32" s="40" t="str">
        <f>IF(CL32&gt;0,CL32,"")</f>
        <v/>
      </c>
      <c r="CX32" s="40" t="str">
        <f>IF(SUM(CI32:CL32)-CM32&gt;0,SUM(CI32:CL32)-CM32,"")</f>
        <v/>
      </c>
      <c r="CY32" s="40">
        <f>IF(SUM(CU32,CX32)&gt;0,SUM(CU32,CX32),"")</f>
        <v>46.97</v>
      </c>
      <c r="CZ32" s="50" t="str">
        <f>IF(MAX(DX32,EA32,FF32,FI32,GN32,GQ32,HV32,HY32,JD32,JG32,KL32,KO32,LT32,LW32,NB32,NE32,OJ32,OM32,PR32,PU32,QZ32,RC32,SH32,SK32)-MIN(IF(L32="",0,L32),IF(N32="",0,N32))&gt;0.001,MAX(DX32,EA32,FF32,FI32,GN32,GQ32,HV32,HY32,JD32,JG32,KL32,KO32,LT32,LW32,NB32,NE32,OJ32,OM32,PR32,PU32,QZ32,RC32,SH32,SK32)-MIN(IF(L32="",0,L32),IF(N32="",0,N32)),"")</f>
        <v/>
      </c>
      <c r="DA32" s="50" t="str">
        <f>IF(MAX(EE32,EH32,FM32,FP32,GU32,GX32,IC32,IF32,JK32,JN32,KS32,KV32,MA32,MD32,NI32,NL32,OQ32,OT32,PY32,QB32,RG32,RJ32,SO32,SR32)-IF(N32="",0,N32)&gt;0.001,MAX(EE32,EH32,FM32,FP32,GU32,GX32,IC32,IF32,JK32,JN32,KS32,KV32,MA32,MD32,NI32,NL32,OQ32,OT32,PY32,QB32,RG32,RJ32,SO32,SR32)-IF(N32="",0,N32),"")</f>
        <v/>
      </c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40" t="str">
        <f>IF(DD32&gt;0,DD32,"")</f>
        <v/>
      </c>
      <c r="DW32" s="40" t="str">
        <f>IF(DE32&gt;0,DE32,"")</f>
        <v/>
      </c>
      <c r="DX32" s="40" t="str">
        <f>IF(SUM(DB32:DE32)-DF32&gt;0,SUM(DB32:DE32)-DF32,"")</f>
        <v/>
      </c>
      <c r="DY32" s="40" t="str">
        <f>IF(DI32&gt;0,DI32,"")</f>
        <v/>
      </c>
      <c r="DZ32" s="40" t="str">
        <f>IF(DJ32&gt;0,DJ32,"")</f>
        <v/>
      </c>
      <c r="EA32" s="40" t="str">
        <f>IF(SUM(DG32:DJ32)-DK32&gt;0,SUM(DG32:DJ32)-DK32,"")</f>
        <v/>
      </c>
      <c r="EB32" s="40" t="str">
        <f>IF(MAX(DX32,EA32)&gt;0,MAX(DX32,EA32),"")</f>
        <v/>
      </c>
      <c r="EC32" s="40" t="str">
        <f>IF(DN32&gt;0,DN32,"")</f>
        <v/>
      </c>
      <c r="ED32" s="40" t="str">
        <f>IF(DO32&gt;0,DO32,"")</f>
        <v/>
      </c>
      <c r="EE32" s="40" t="str">
        <f>IF(SUM(DL32:DO32)-DP32&gt;0,SUM(DL32:DO32)-DP32,"")</f>
        <v/>
      </c>
      <c r="EF32" s="40" t="str">
        <f>IF(DS32&gt;0,DS32,"")</f>
        <v/>
      </c>
      <c r="EG32" s="40" t="str">
        <f>IF(DT32&gt;0,DT32,"")</f>
        <v/>
      </c>
      <c r="EH32" s="40" t="str">
        <f>IF(SUM(DQ32:DT32)-DU32&gt;0,SUM(DQ32:DT32)-DU32,"")</f>
        <v/>
      </c>
      <c r="EI32" s="40" t="str">
        <f>IF(SUM(EB32,EH32)&gt;0,SUM(EB32,EH32),"")</f>
        <v/>
      </c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1" t="str">
        <f>IF(EL32&gt;0,EL32,"")</f>
        <v/>
      </c>
      <c r="FE32" s="11" t="str">
        <f>IF(EM32&gt;0,EM32,"")</f>
        <v/>
      </c>
      <c r="FF32" s="11" t="str">
        <f>IF(SUM(EJ32:EM32)-EN32&gt;0,SUM(EJ32:EM32)-EN32,"")</f>
        <v/>
      </c>
      <c r="FG32" s="11" t="str">
        <f>IF(EQ32&gt;0,EQ32,"")</f>
        <v/>
      </c>
      <c r="FH32" s="11" t="str">
        <f>IF(ER32&gt;0,ER32,"")</f>
        <v/>
      </c>
      <c r="FI32" s="11" t="str">
        <f>IF(SUM(EO32:ER32)-ES32&gt;0,SUM(EO32:ER32)-ES32,"")</f>
        <v/>
      </c>
      <c r="FJ32" s="11" t="str">
        <f>IF(MAX(FF32,FI32)&gt;0,MAX(FF32,FI32),"")</f>
        <v/>
      </c>
      <c r="FK32" s="11" t="str">
        <f>IF(EV32&gt;0,EV32,"")</f>
        <v/>
      </c>
      <c r="FL32" s="11" t="str">
        <f>IF(EW32&gt;0,EW32,"")</f>
        <v/>
      </c>
      <c r="FM32" s="11" t="str">
        <f>IF(SUM(ET32:EW32)-EX32&gt;0,SUM(ET32:EW32)-EX32,"")</f>
        <v/>
      </c>
      <c r="FN32" s="11" t="str">
        <f>IF(FA32&gt;0,FA32,"")</f>
        <v/>
      </c>
      <c r="FO32" s="11" t="str">
        <f>IF(FB32&gt;0,FB32,"")</f>
        <v/>
      </c>
      <c r="FP32" s="11" t="str">
        <f>IF(SUM(EY32:FB32)-FC32&gt;0,SUM(EY32:FB32)-FC32,"")</f>
        <v/>
      </c>
      <c r="FQ32" s="11" t="str">
        <f>IF(SUM(FJ32,FP32)&gt;0,SUM(FJ32,FP32),"")</f>
        <v/>
      </c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40" t="str">
        <f>IF(FT32&gt;0,FT32,"")</f>
        <v/>
      </c>
      <c r="GM32" s="40" t="str">
        <f>IF(FU32&gt;0,FU32,"")</f>
        <v/>
      </c>
      <c r="GN32" s="40" t="str">
        <f>IF(SUM(FR32:FU32)-FV32&gt;0,SUM(FR32:FU32)-FV32,"")</f>
        <v/>
      </c>
      <c r="GO32" s="40" t="str">
        <f>IF(FY32&gt;0,FY32,"")</f>
        <v/>
      </c>
      <c r="GP32" s="40" t="str">
        <f>IF(FZ32&gt;0,FZ32,"")</f>
        <v/>
      </c>
      <c r="GQ32" s="40" t="str">
        <f>IF(SUM(FW32:FZ32)-GA32&gt;0,SUM(FW32:FZ32)-GA32,"")</f>
        <v/>
      </c>
      <c r="GR32" s="40" t="str">
        <f>IF(MAX(GN32,GQ32)&gt;0,MAX(GN32,GQ32),"")</f>
        <v/>
      </c>
      <c r="GS32" s="40" t="str">
        <f>IF(GD32&gt;0,GD32,"")</f>
        <v/>
      </c>
      <c r="GT32" s="40" t="str">
        <f>IF(GE32&gt;0,GE32,"")</f>
        <v/>
      </c>
      <c r="GU32" s="40" t="str">
        <f>IF(SUM(GB32:GE32)-GF32&gt;0,SUM(GB32:GE32)-GF32,"")</f>
        <v/>
      </c>
      <c r="GV32" s="40" t="str">
        <f>IF(GI32&gt;0,GI32,"")</f>
        <v/>
      </c>
      <c r="GW32" s="40" t="str">
        <f>IF(GJ32&gt;0,GJ32,"")</f>
        <v/>
      </c>
      <c r="GX32" s="40" t="str">
        <f>IF(SUM(GG32:GJ32)-GK32&gt;0,SUM(GG32:GJ32)-GK32,"")</f>
        <v/>
      </c>
      <c r="GY32" s="40" t="str">
        <f>IF(SUM(GR32,GX32)&gt;0,SUM(GR32,GX32),"")</f>
        <v/>
      </c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1" t="str">
        <f>IF(HB32&gt;0,HB32,"")</f>
        <v/>
      </c>
      <c r="HU32" s="11" t="str">
        <f>IF(HC32&gt;0,HC32,"")</f>
        <v/>
      </c>
      <c r="HV32" s="11" t="str">
        <f>IF(SUM(GZ32:HC32)-HD32&gt;0,SUM(GZ32:HC32)-HD32,"")</f>
        <v/>
      </c>
      <c r="HW32" s="11" t="str">
        <f>IF(HG32&gt;0,HG32,"")</f>
        <v/>
      </c>
      <c r="HX32" s="11" t="str">
        <f>IF(HH32&gt;0,HH32,"")</f>
        <v/>
      </c>
      <c r="HY32" s="11" t="str">
        <f>IF(SUM(HE32:HH32)-HI32&gt;0,SUM(HE32:HH32)-HI32,"")</f>
        <v/>
      </c>
      <c r="HZ32" s="11" t="str">
        <f>IF(MAX(HV32,HY32)&gt;0,MAX(HV32,HY32),"")</f>
        <v/>
      </c>
      <c r="IA32" s="11" t="str">
        <f>IF(HL32&gt;0,HL32,"")</f>
        <v/>
      </c>
      <c r="IB32" s="11" t="str">
        <f>IF(HM32&gt;0,HM32,"")</f>
        <v/>
      </c>
      <c r="IC32" s="11" t="str">
        <f>IF(SUM(HJ32:HM32)-HN32&gt;0,SUM(HJ32:HM32)-HN32,"")</f>
        <v/>
      </c>
      <c r="ID32" s="11" t="str">
        <f>IF(HQ32&gt;0,HQ32,"")</f>
        <v/>
      </c>
      <c r="IE32" s="11" t="str">
        <f>IF(HR32&gt;0,HR32,"")</f>
        <v/>
      </c>
      <c r="IF32" s="11" t="str">
        <f>IF(SUM(HO32:HR32)-HS32&gt;0,SUM(HO32:HR32)-HS32,"")</f>
        <v/>
      </c>
      <c r="IG32" s="11" t="str">
        <f>IF(SUM(HZ32,IF32)&gt;0,SUM(HZ32,IF32),"")</f>
        <v/>
      </c>
      <c r="IH32" s="17"/>
      <c r="II32" s="17"/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40" t="str">
        <f>IF(IJ32&gt;0,IJ32,"")</f>
        <v/>
      </c>
      <c r="JC32" s="40" t="str">
        <f>IF(IK32&gt;0,IK32,"")</f>
        <v/>
      </c>
      <c r="JD32" s="40" t="str">
        <f>IF(SUM(IH32:IK32)-IL32&gt;0,SUM(IH32:IK32)-IL32,"")</f>
        <v/>
      </c>
      <c r="JE32" s="40" t="str">
        <f>IF(IO32&gt;0,IO32,"")</f>
        <v/>
      </c>
      <c r="JF32" s="40" t="str">
        <f>IF(IP32&gt;0,IP32,"")</f>
        <v/>
      </c>
      <c r="JG32" s="40" t="str">
        <f>IF(SUM(IM32:IP32)-IQ32&gt;0,SUM(IM32:IP32)-IQ32,"")</f>
        <v/>
      </c>
      <c r="JH32" s="40" t="str">
        <f>IF(MAX(JD32,JG32)&gt;0,MAX(JD32,JG32),"")</f>
        <v/>
      </c>
      <c r="JI32" s="40" t="str">
        <f>IF(IT32&gt;0,IT32,"")</f>
        <v/>
      </c>
      <c r="JJ32" s="40" t="str">
        <f>IF(IU32&gt;0,IU32,"")</f>
        <v/>
      </c>
      <c r="JK32" s="40" t="str">
        <f>IF(SUM(IR32:IU32)-IV32&gt;0,SUM(IR32:IU32)-IV32,"")</f>
        <v/>
      </c>
      <c r="JL32" s="40" t="str">
        <f>IF(IY32&gt;0,IY32,"")</f>
        <v/>
      </c>
      <c r="JM32" s="40" t="str">
        <f>IF(IZ32&gt;0,IZ32,"")</f>
        <v/>
      </c>
      <c r="JN32" s="40" t="str">
        <f>IF(SUM(IW32:IZ32)-JA32&gt;0,SUM(IW32:IZ32)-JA32,"")</f>
        <v/>
      </c>
      <c r="JO32" s="40" t="str">
        <f>IF(SUM(JH32,JN32)&gt;0,SUM(JH32,JN32),"")</f>
        <v/>
      </c>
      <c r="JP32" s="18"/>
      <c r="JQ32" s="18"/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1" t="str">
        <f>IF(JR32&gt;0,JR32,"")</f>
        <v/>
      </c>
      <c r="KK32" s="11" t="str">
        <f>IF(JS32&gt;0,JS32,"")</f>
        <v/>
      </c>
      <c r="KL32" s="11" t="str">
        <f>IF(SUM(JP32:JS32)-JT32&gt;0,SUM(JP32:JS32)-JT32,"")</f>
        <v/>
      </c>
      <c r="KM32" s="11" t="str">
        <f>IF(JW32&gt;0,JW32,"")</f>
        <v/>
      </c>
      <c r="KN32" s="11" t="str">
        <f>IF(JX32&gt;0,JX32,"")</f>
        <v/>
      </c>
      <c r="KO32" s="11" t="str">
        <f>IF(SUM(JU32:JX32)-JY32&gt;0,SUM(JU32:JX32)-JY32,"")</f>
        <v/>
      </c>
      <c r="KP32" s="11" t="str">
        <f>IF(MAX(KL32,KO32)&gt;0,MAX(KL32,KO32),"")</f>
        <v/>
      </c>
      <c r="KQ32" s="11" t="str">
        <f>IF(KB32&gt;0,KB32,"")</f>
        <v/>
      </c>
      <c r="KR32" s="11" t="str">
        <f>IF(KC32&gt;0,KC32,"")</f>
        <v/>
      </c>
      <c r="KS32" s="11" t="str">
        <f>IF(SUM(JZ32:KC32)-KD32&gt;0,SUM(JZ32:KC32)-KD32,"")</f>
        <v/>
      </c>
      <c r="KT32" s="11" t="str">
        <f>IF(KG32&gt;0,KG32,"")</f>
        <v/>
      </c>
      <c r="KU32" s="11" t="str">
        <f>IF(KH32&gt;0,KH32,"")</f>
        <v/>
      </c>
      <c r="KV32" s="11" t="str">
        <f>IF(SUM(KE32:KH32)-KI32&gt;0,SUM(KE32:KH32)-KI32,"")</f>
        <v/>
      </c>
      <c r="KW32" s="11" t="str">
        <f>IF(SUM(KP32,KV32)&gt;0,SUM(KP32,KV32),"")</f>
        <v/>
      </c>
      <c r="KX32" s="17"/>
      <c r="KY32" s="17"/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40" t="str">
        <f>IF(KZ32&gt;0,KZ32,"")</f>
        <v/>
      </c>
      <c r="LS32" s="40" t="str">
        <f>IF(LA32&gt;0,LA32,"")</f>
        <v/>
      </c>
      <c r="LT32" s="40" t="str">
        <f>IF(SUM(KX32:LA32)-LB32&gt;0,SUM(KX32:LA32)-LB32,"")</f>
        <v/>
      </c>
      <c r="LU32" s="40" t="str">
        <f>IF(LE32&gt;0,LE32,"")</f>
        <v/>
      </c>
      <c r="LV32" s="40" t="str">
        <f>IF(LF32&gt;0,LF32,"")</f>
        <v/>
      </c>
      <c r="LW32" s="40" t="str">
        <f>IF(SUM(LC32:LF32)-LG32&gt;0,SUM(LC32:LF32)-LG32,"")</f>
        <v/>
      </c>
      <c r="LX32" s="40" t="str">
        <f>IF(MAX(LT32,LW32)&gt;0,MAX(LT32,LW32),"")</f>
        <v/>
      </c>
      <c r="LY32" s="40" t="str">
        <f>IF(LJ32&gt;0,LJ32,"")</f>
        <v/>
      </c>
      <c r="LZ32" s="40" t="str">
        <f>IF(LK32&gt;0,LK32,"")</f>
        <v/>
      </c>
      <c r="MA32" s="40" t="str">
        <f>IF(SUM(LH32:LK32)-LL32&gt;0,SUM(LH32:LK32)-LL32,"")</f>
        <v/>
      </c>
      <c r="MB32" s="40" t="str">
        <f>IF(LO32&gt;0,LO32,"")</f>
        <v/>
      </c>
      <c r="MC32" s="40" t="str">
        <f>IF(LP32&gt;0,LP32,"")</f>
        <v/>
      </c>
      <c r="MD32" s="40" t="str">
        <f>IF(SUM(LM32:LP32)-LQ32&gt;0,SUM(LM32:LP32)-LQ32,"")</f>
        <v/>
      </c>
      <c r="ME32" s="40" t="str">
        <f>IF(SUM(LX32,MD32)&gt;0,SUM(LX32,MD32),"")</f>
        <v/>
      </c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1" t="str">
        <f>IF(MH32&gt;0,MH32,"")</f>
        <v/>
      </c>
      <c r="NA32" s="11" t="str">
        <f>IF(MI32&gt;0,MI32,"")</f>
        <v/>
      </c>
      <c r="NB32" s="11" t="str">
        <f>IF(SUM(MF32:MI32)-MJ32&gt;0,SUM(MF32:MI32)-MJ32,"")</f>
        <v/>
      </c>
      <c r="NC32" s="11" t="str">
        <f>IF(MM32&gt;0,MM32,"")</f>
        <v/>
      </c>
      <c r="ND32" s="11" t="str">
        <f>IF(MN32&gt;0,MN32,"")</f>
        <v/>
      </c>
      <c r="NE32" s="11" t="str">
        <f>IF(SUM(MK32:MN32)-MO32&gt;0,SUM(MK32:MN32)-MO32,"")</f>
        <v/>
      </c>
      <c r="NF32" s="11" t="str">
        <f>IF(MAX(NB32,NE32)&gt;0,MAX(NB32,NE32),"")</f>
        <v/>
      </c>
      <c r="NG32" s="11" t="str">
        <f>IF(MR32&gt;0,MR32,"")</f>
        <v/>
      </c>
      <c r="NH32" s="11" t="str">
        <f>IF(MS32&gt;0,MS32,"")</f>
        <v/>
      </c>
      <c r="NI32" s="11" t="str">
        <f>IF(SUM(MP32:MS32)-MT32&gt;0,SUM(MP32:MS32)-MT32,"")</f>
        <v/>
      </c>
      <c r="NJ32" s="11" t="str">
        <f>IF(MW32&gt;0,MW32,"")</f>
        <v/>
      </c>
      <c r="NK32" s="11" t="str">
        <f>IF(MX32&gt;0,MX32,"")</f>
        <v/>
      </c>
      <c r="NL32" s="11" t="str">
        <f>IF(SUM(MU32:MX32)-MY32&gt;0,SUM(MU32:MX32)-MY32,"")</f>
        <v/>
      </c>
      <c r="NM32" s="11" t="str">
        <f>IF(SUM(NF32,NL32)&gt;0,SUM(NF32,NL32),"")</f>
        <v/>
      </c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40" t="str">
        <f>IF(NP32&gt;0,NP32,"")</f>
        <v/>
      </c>
      <c r="OI32" s="40" t="str">
        <f>IF(NQ32&gt;0,NQ32,"")</f>
        <v/>
      </c>
      <c r="OJ32" s="40" t="str">
        <f>IF(SUM(NN32:NQ32)-NR32&gt;0,SUM(NN32:NQ32)-NR32,"")</f>
        <v/>
      </c>
      <c r="OK32" s="40" t="str">
        <f>IF(NU32&gt;0,NU32,"")</f>
        <v/>
      </c>
      <c r="OL32" s="40" t="str">
        <f>IF(NV32&gt;0,NV32,"")</f>
        <v/>
      </c>
      <c r="OM32" s="40" t="str">
        <f>IF(SUM(NS32:NV32)-NW32&gt;0,SUM(NS32:NV32)-NW32,"")</f>
        <v/>
      </c>
      <c r="ON32" s="40" t="str">
        <f>IF(MAX(OJ32,OM32)&gt;0,MAX(OJ32,OM32),"")</f>
        <v/>
      </c>
      <c r="OO32" s="40" t="str">
        <f>IF(NZ32&gt;0,NZ32,"")</f>
        <v/>
      </c>
      <c r="OP32" s="40" t="str">
        <f>IF(OA32&gt;0,OA32,"")</f>
        <v/>
      </c>
      <c r="OQ32" s="40" t="str">
        <f>IF(SUM(NX32:OA32)-OB32&gt;0,SUM(NX32:OA32)-OB32,"")</f>
        <v/>
      </c>
      <c r="OR32" s="40" t="str">
        <f>IF(OE32&gt;0,OE32,"")</f>
        <v/>
      </c>
      <c r="OS32" s="40" t="str">
        <f>IF(OF32&gt;0,OF32,"")</f>
        <v/>
      </c>
      <c r="OT32" s="40" t="str">
        <f>IF(SUM(OC32:OF32)-OG32&gt;0,SUM(OC32:OF32)-OG32,"")</f>
        <v/>
      </c>
      <c r="OU32" s="40" t="str">
        <f>IF(SUM(ON32,OT32)&gt;0,SUM(ON32,OT32),"")</f>
        <v/>
      </c>
      <c r="OV32" s="18"/>
      <c r="OW32" s="18"/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1" t="str">
        <f>IF(OX32&gt;0,OX32,"")</f>
        <v/>
      </c>
      <c r="PQ32" s="11" t="str">
        <f>IF(OY32&gt;0,OY32,"")</f>
        <v/>
      </c>
      <c r="PR32" s="11" t="str">
        <f>IF(SUM(OV32:OY32)-OZ32&gt;0,SUM(OV32:OY32)-OZ32,"")</f>
        <v/>
      </c>
      <c r="PS32" s="11" t="str">
        <f>IF(PC32&gt;0,PC32,"")</f>
        <v/>
      </c>
      <c r="PT32" s="11" t="str">
        <f>IF(PD32&gt;0,PD32,"")</f>
        <v/>
      </c>
      <c r="PU32" s="11" t="str">
        <f>IF(SUM(PA32:PD32)-PE32&gt;0,SUM(PA32:PD32)-PE32,"")</f>
        <v/>
      </c>
      <c r="PV32" s="11" t="str">
        <f>IF(MAX(PR32,PU32)&gt;0,MAX(PR32,PU32),"")</f>
        <v/>
      </c>
      <c r="PW32" s="11" t="str">
        <f>IF(PH32&gt;0,PH32,"")</f>
        <v/>
      </c>
      <c r="PX32" s="11" t="str">
        <f>IF(PI32&gt;0,PI32,"")</f>
        <v/>
      </c>
      <c r="PY32" s="11" t="str">
        <f>IF(SUM(PF32:PI32)-PJ32&gt;0,SUM(PF32:PI32)-PJ32,"")</f>
        <v/>
      </c>
      <c r="PZ32" s="11" t="str">
        <f>IF(PM32&gt;0,PM32,"")</f>
        <v/>
      </c>
      <c r="QA32" s="11" t="str">
        <f>IF(PN32&gt;0,PN32,"")</f>
        <v/>
      </c>
      <c r="QB32" s="11" t="str">
        <f>IF(SUM(PK32:PN32)-PO32&gt;0,SUM(PK32:PN32)-PO32,"")</f>
        <v/>
      </c>
      <c r="QC32" s="11" t="str">
        <f>IF(SUM(PV32,QB32)&gt;0,SUM(PV32,QB32),"")</f>
        <v/>
      </c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40" t="str">
        <f>IF(QF32&gt;0,QF32,"")</f>
        <v/>
      </c>
      <c r="QY32" s="40" t="str">
        <f>IF(QG32&gt;0,QG32,"")</f>
        <v/>
      </c>
      <c r="QZ32" s="40" t="str">
        <f>IF(SUM(QD32:QG32)-QH32&gt;0,SUM(QD32:QG32)-QH32,"")</f>
        <v/>
      </c>
      <c r="RA32" s="40" t="str">
        <f>IF(QK32&gt;0,QK32,"")</f>
        <v/>
      </c>
      <c r="RB32" s="40" t="str">
        <f>IF(QL32&gt;0,QL32,"")</f>
        <v/>
      </c>
      <c r="RC32" s="40" t="str">
        <f>IF(SUM(QI32:QL32)-QM32&gt;0,SUM(QI32:QL32)-QM32,"")</f>
        <v/>
      </c>
      <c r="RD32" s="40" t="str">
        <f>IF(MAX(QZ32,RC32)&gt;0,MAX(QZ32,RC32),"")</f>
        <v/>
      </c>
      <c r="RE32" s="40" t="str">
        <f>IF(QP32&gt;0,QP32,"")</f>
        <v/>
      </c>
      <c r="RF32" s="40" t="str">
        <f>IF(QQ32&gt;0,QQ32,"")</f>
        <v/>
      </c>
      <c r="RG32" s="40" t="str">
        <f>IF(SUM(QN32:QQ32)-QR32&gt;0,SUM(QN32:QQ32)-QR32,"")</f>
        <v/>
      </c>
      <c r="RH32" s="40" t="str">
        <f>IF(QU32&gt;0,QU32,"")</f>
        <v/>
      </c>
      <c r="RI32" s="40" t="str">
        <f>IF(QV32&gt;0,QV32,"")</f>
        <v/>
      </c>
      <c r="RJ32" s="40" t="str">
        <f>IF(SUM(QS32:QV32)-QW32&gt;0,SUM(QS32:QV32)-QW32,"")</f>
        <v/>
      </c>
      <c r="RK32" s="40" t="str">
        <f>IF(SUM(RD32,RJ32)&gt;0,SUM(RD32,RJ32),"")</f>
        <v/>
      </c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1" t="str">
        <f>IF(RN32&gt;0,RN32,"")</f>
        <v/>
      </c>
      <c r="SG32" s="11" t="str">
        <f>IF(RO32&gt;0,RO32,"")</f>
        <v/>
      </c>
      <c r="SH32" s="11" t="str">
        <f>IF(SUM(RL32:RO32)-RP32&gt;0,SUM(RL32:RO32)-RP32,"")</f>
        <v/>
      </c>
      <c r="SI32" s="11" t="str">
        <f>IF(RS32&gt;0,RS32,"")</f>
        <v/>
      </c>
      <c r="SJ32" s="11" t="str">
        <f>IF(RT32&gt;0,RT32,"")</f>
        <v/>
      </c>
      <c r="SK32" s="11" t="str">
        <f>IF(SUM(RQ32:RT32)-RU32&gt;0,SUM(RQ32:RT32)-RU32,"")</f>
        <v/>
      </c>
      <c r="SL32" s="11" t="str">
        <f>IF(MAX(SH32,SK32)&gt;0,MAX(SH32,SK32),"")</f>
        <v/>
      </c>
      <c r="SM32" s="11" t="str">
        <f>IF(RX32&gt;0,RX32,"")</f>
        <v/>
      </c>
      <c r="SN32" s="11" t="str">
        <f>IF(RY32&gt;0,RY32,"")</f>
        <v/>
      </c>
      <c r="SO32" s="11" t="str">
        <f>IF(SUM(RV32:RY32)-RZ32&gt;0,SUM(RV32:RY32)-RZ32,"")</f>
        <v/>
      </c>
      <c r="SP32" s="11" t="str">
        <f>IF(SC32&gt;0,SC32,"")</f>
        <v/>
      </c>
      <c r="SQ32" s="11" t="str">
        <f>IF(SD32&gt;0,SD32,"")</f>
        <v/>
      </c>
      <c r="SR32" s="11" t="str">
        <f>IF(SUM(SA32:SD32)-SE32&gt;0,SUM(SA32:SD32)-SE32,"")</f>
        <v/>
      </c>
      <c r="SS32" s="11" t="str">
        <f>IF(SUM(SL32,SR32)&gt;0,SUM(SL32,SR32),"")</f>
        <v/>
      </c>
      <c r="ST32" s="22">
        <f>IF($CN32="P",BY32,(BY32+AX32)/2)</f>
        <v>6.85</v>
      </c>
      <c r="SU32" s="22">
        <f>IF($CN32="P",BZ32,(BZ32+AY32)/2)</f>
        <v>4.5999999999999996</v>
      </c>
      <c r="SV32" s="22">
        <f>IF($CN32="P",CA32,(CA32+AZ32)/2)</f>
        <v>5.2</v>
      </c>
      <c r="SW32" s="22">
        <f>IF($CN32="P",CB32,(CB32+BA32)/2)</f>
        <v>6.835</v>
      </c>
      <c r="SX32" s="22">
        <f>IF($CN32="P",CC32,(CC32+BB32)/2)</f>
        <v>0</v>
      </c>
      <c r="SY32" s="22">
        <f>IF($CN32="P",CD32,(CD32+BC32)/2)</f>
        <v>0</v>
      </c>
      <c r="SZ32" s="22">
        <f>IF($CN32="P",CE32,(CE32+BD32)/2)</f>
        <v>0</v>
      </c>
      <c r="TA32" s="22">
        <f>IF($CN32="P",CF32,(CF32+BE32)/2)</f>
        <v>0</v>
      </c>
      <c r="TB32" s="22">
        <f>IF($CN32="P",CG32,(CG32+BF32)/2)</f>
        <v>0</v>
      </c>
      <c r="TC32" s="22">
        <f>IF($CN32="P",CH32,(CH32+BG32)/2)</f>
        <v>0</v>
      </c>
      <c r="TD32" s="22">
        <f>IF($CN32="P",CI32,(CI32+BH32)/2)</f>
        <v>0</v>
      </c>
      <c r="TE32" s="22">
        <f>IF($CN32="P",CJ32,(CJ32+BI32)/2)</f>
        <v>0</v>
      </c>
      <c r="TF32" s="22">
        <f>IF($CN32="P",CK32,(CK32+BJ32)/2)</f>
        <v>0</v>
      </c>
      <c r="TG32" s="22">
        <f>IF($CN32="P",CL32,(CL32+BK32)/2)</f>
        <v>0</v>
      </c>
      <c r="TH32" s="22">
        <f>IF($CN32="P",CM32,(CM32+BL32)/2)</f>
        <v>0</v>
      </c>
      <c r="TI32" s="27" t="s">
        <v>46</v>
      </c>
      <c r="TJ32" s="40">
        <f>IF(SV32&gt;0,SV32,"")</f>
        <v>5.2</v>
      </c>
      <c r="TK32" s="40">
        <f>IF(SW32&gt;0,SW32,"")</f>
        <v>6.835</v>
      </c>
      <c r="TL32" s="40">
        <f>IF(SUM(ST32:SW32)-SX32&gt;0,SUM(ST32:SW32)-SX32,"")</f>
        <v>23.484999999999999</v>
      </c>
      <c r="TM32" s="40" t="str">
        <f>IF(TA32&gt;0,TA32,"")</f>
        <v/>
      </c>
      <c r="TN32" s="40" t="str">
        <f>IF(TB32&gt;0,TB32,"")</f>
        <v/>
      </c>
      <c r="TO32" s="40" t="str">
        <f>IF(SUM(SY32:TB32)-TC32&gt;0,SUM(SY32:TB32)-TC32,"")</f>
        <v/>
      </c>
      <c r="TP32" s="40">
        <f>IF(MAX(TL32,TO32)&gt;0,MAX(TL32,TO32),"")</f>
        <v>23.484999999999999</v>
      </c>
      <c r="TQ32" s="40" t="str">
        <f>IF(TF32&gt;0,TF32,"")</f>
        <v/>
      </c>
      <c r="TR32" s="40" t="str">
        <f>IF(TG32&gt;0,TG32,"")</f>
        <v/>
      </c>
      <c r="TS32" s="40" t="str">
        <f>IF(SUM(TD32:TG32)-TH32&gt;0,SUM(TD32:TG32)-TH32,"")</f>
        <v/>
      </c>
      <c r="TT32" s="40">
        <f>IF(SUM(TP32,TS32)&gt;0,SUM(TP32,TS32),"")</f>
        <v>23.484999999999999</v>
      </c>
    </row>
    <row r="33" spans="1:513" x14ac:dyDescent="0.2">
      <c r="B33" s="5"/>
      <c r="D33" s="1"/>
    </row>
    <row r="34" spans="1:513" x14ac:dyDescent="0.2">
      <c r="G34" s="36"/>
      <c r="I34" s="36"/>
    </row>
    <row r="35" spans="1:513" x14ac:dyDescent="0.2">
      <c r="B35" s="23" t="s">
        <v>44</v>
      </c>
      <c r="C35" s="5"/>
      <c r="G35" s="3"/>
      <c r="AP35" s="41"/>
      <c r="AQ35" s="41"/>
      <c r="AR35" s="41"/>
      <c r="AT35" s="32"/>
      <c r="AU35" s="32"/>
      <c r="AW35" s="53">
        <v>13.5</v>
      </c>
      <c r="BQ35" s="41"/>
      <c r="BR35" s="41"/>
      <c r="BS35" s="41"/>
      <c r="BU35" s="32"/>
      <c r="BV35" s="32"/>
      <c r="BX35" s="53">
        <v>13.5</v>
      </c>
      <c r="CR35" s="41"/>
      <c r="CS35" s="41"/>
      <c r="CT35" s="41"/>
      <c r="CV35" s="32"/>
      <c r="CW35" s="32"/>
      <c r="CY35" s="53">
        <v>13.5</v>
      </c>
      <c r="DV35" s="5"/>
      <c r="DW35" s="5"/>
      <c r="EF35" s="2"/>
      <c r="EG35" s="2"/>
      <c r="EI35" s="53">
        <v>13.5</v>
      </c>
      <c r="FD35" s="5"/>
      <c r="FE35" s="5"/>
      <c r="FN35" s="2"/>
      <c r="FO35" s="2"/>
      <c r="FQ35" s="53">
        <v>13.5</v>
      </c>
      <c r="GL35" s="5"/>
      <c r="GM35" s="5"/>
      <c r="GV35" s="2"/>
      <c r="GW35" s="2"/>
      <c r="GY35" s="53">
        <v>13.5</v>
      </c>
      <c r="HT35" s="5"/>
      <c r="HU35" s="5"/>
      <c r="ID35" s="2"/>
      <c r="IE35" s="2"/>
      <c r="IG35" s="53">
        <v>13.5</v>
      </c>
      <c r="JB35" s="5"/>
      <c r="JC35" s="5"/>
      <c r="JL35" s="2"/>
      <c r="JM35" s="2"/>
      <c r="JO35" s="53">
        <v>13.5</v>
      </c>
      <c r="KJ35" s="5"/>
      <c r="KK35" s="5"/>
      <c r="KT35" s="2"/>
      <c r="KU35" s="2"/>
      <c r="KW35" s="53">
        <v>13.5</v>
      </c>
      <c r="LR35" s="5"/>
      <c r="LS35" s="5"/>
      <c r="MB35" s="2"/>
      <c r="MC35" s="2"/>
      <c r="ME35" s="53">
        <v>13.5</v>
      </c>
      <c r="MZ35" s="5"/>
      <c r="NA35" s="5"/>
      <c r="NJ35" s="2"/>
      <c r="NK35" s="2"/>
      <c r="NM35" s="53">
        <v>13.5</v>
      </c>
      <c r="OH35" s="5"/>
      <c r="OI35" s="5"/>
      <c r="OR35" s="2"/>
      <c r="OS35" s="2"/>
      <c r="OU35" s="53">
        <v>13.5</v>
      </c>
      <c r="PP35" s="5"/>
      <c r="PQ35" s="5"/>
      <c r="PZ35" s="2"/>
      <c r="QA35" s="2"/>
      <c r="QC35" s="53">
        <v>13.5</v>
      </c>
      <c r="QX35" s="5"/>
      <c r="QY35" s="5"/>
      <c r="RH35" s="2"/>
      <c r="RI35" s="2"/>
      <c r="RK35" s="53">
        <v>13.5</v>
      </c>
      <c r="SF35" s="5"/>
      <c r="SG35" s="5"/>
      <c r="SP35" s="2"/>
      <c r="SQ35" s="2"/>
      <c r="SS35" s="53">
        <v>13.5</v>
      </c>
    </row>
    <row r="36" spans="1:513" hidden="1" x14ac:dyDescent="0.2">
      <c r="B36" s="30" t="s">
        <v>43</v>
      </c>
      <c r="C36" s="5"/>
      <c r="V36" s="2"/>
      <c r="AP36" s="41"/>
      <c r="AQ36" s="41"/>
      <c r="AR36" s="41"/>
      <c r="AT36" s="32"/>
      <c r="AU36" s="32"/>
      <c r="AW36" s="54">
        <v>1000</v>
      </c>
      <c r="BQ36" s="41"/>
      <c r="BR36" s="41"/>
      <c r="BS36" s="41"/>
      <c r="BU36" s="32"/>
      <c r="BV36" s="32"/>
      <c r="BX36" s="54">
        <v>1000</v>
      </c>
      <c r="CR36" s="41"/>
      <c r="CS36" s="41"/>
      <c r="CT36" s="41"/>
      <c r="CV36" s="32"/>
      <c r="CW36" s="32"/>
      <c r="CY36" s="54">
        <v>1000</v>
      </c>
      <c r="DV36" s="5"/>
      <c r="DW36" s="5"/>
      <c r="EF36" s="2"/>
      <c r="EG36" s="2"/>
      <c r="EI36" s="54">
        <v>1000</v>
      </c>
      <c r="FD36" s="5"/>
      <c r="FE36" s="5"/>
      <c r="FN36" s="2"/>
      <c r="FO36" s="2"/>
      <c r="FQ36" s="54">
        <v>1000</v>
      </c>
      <c r="GL36" s="5"/>
      <c r="GM36" s="5"/>
      <c r="GV36" s="2"/>
      <c r="GW36" s="2"/>
      <c r="GY36" s="54">
        <v>1000</v>
      </c>
      <c r="HT36" s="5"/>
      <c r="HU36" s="5"/>
      <c r="ID36" s="2"/>
      <c r="IE36" s="2"/>
      <c r="IG36" s="54">
        <v>1000</v>
      </c>
      <c r="JB36" s="5"/>
      <c r="JC36" s="5"/>
      <c r="JL36" s="2"/>
      <c r="JM36" s="2"/>
      <c r="JO36" s="54">
        <v>1000</v>
      </c>
      <c r="KJ36" s="5"/>
      <c r="KK36" s="5"/>
      <c r="KT36" s="2"/>
      <c r="KU36" s="2"/>
      <c r="KW36" s="54">
        <v>1000</v>
      </c>
      <c r="LR36" s="5"/>
      <c r="LS36" s="5"/>
      <c r="MB36" s="2"/>
      <c r="MC36" s="2"/>
      <c r="ME36" s="54">
        <v>1000</v>
      </c>
      <c r="MZ36" s="5"/>
      <c r="NA36" s="5"/>
      <c r="NJ36" s="2"/>
      <c r="NK36" s="2"/>
      <c r="NM36" s="54">
        <v>1000</v>
      </c>
      <c r="OH36" s="5"/>
      <c r="OI36" s="5"/>
      <c r="OR36" s="2"/>
      <c r="OS36" s="2"/>
      <c r="OU36" s="54">
        <v>1000</v>
      </c>
      <c r="PP36" s="5"/>
      <c r="PQ36" s="5"/>
      <c r="PZ36" s="2"/>
      <c r="QA36" s="2"/>
      <c r="QC36" s="54">
        <v>1000</v>
      </c>
      <c r="QX36" s="5"/>
      <c r="QY36" s="5"/>
      <c r="RH36" s="2"/>
      <c r="RI36" s="2"/>
      <c r="RK36" s="54">
        <v>1000</v>
      </c>
      <c r="SF36" s="5"/>
      <c r="SG36" s="5"/>
      <c r="SP36" s="2"/>
      <c r="SQ36" s="2"/>
      <c r="SS36" s="54">
        <v>1000</v>
      </c>
    </row>
    <row r="37" spans="1:513" hidden="1" x14ac:dyDescent="0.2">
      <c r="A37" s="5"/>
      <c r="B37" s="31" t="s">
        <v>55</v>
      </c>
      <c r="C37" s="5"/>
      <c r="E37" s="2"/>
      <c r="AP37" s="41"/>
      <c r="AQ37" s="41"/>
      <c r="AR37" s="41"/>
      <c r="AS37" s="32"/>
      <c r="AT37" s="32"/>
      <c r="AU37" s="32"/>
      <c r="AV37" s="32"/>
      <c r="AW37" s="55">
        <v>1000</v>
      </c>
      <c r="BQ37" s="41"/>
      <c r="BR37" s="41"/>
      <c r="BS37" s="41"/>
      <c r="BU37" s="32"/>
      <c r="BV37" s="32"/>
      <c r="BX37" s="55">
        <v>1000</v>
      </c>
      <c r="CR37" s="41"/>
      <c r="CS37" s="41"/>
      <c r="CT37" s="41"/>
      <c r="CU37" s="32"/>
      <c r="CV37" s="32"/>
      <c r="CW37" s="32"/>
      <c r="CX37" s="32"/>
      <c r="CY37" s="55">
        <v>1000</v>
      </c>
      <c r="DV37" s="5"/>
      <c r="DW37" s="5"/>
      <c r="EF37" s="2"/>
      <c r="EG37" s="2"/>
      <c r="EI37" s="55">
        <v>1000</v>
      </c>
      <c r="FD37" s="5"/>
      <c r="FE37" s="5"/>
      <c r="FN37" s="2"/>
      <c r="FO37" s="2"/>
      <c r="FQ37" s="55">
        <v>1000</v>
      </c>
      <c r="GL37" s="5"/>
      <c r="GM37" s="5"/>
      <c r="GV37" s="2"/>
      <c r="GW37" s="2"/>
      <c r="GY37" s="55">
        <v>1000</v>
      </c>
      <c r="HT37" s="5"/>
      <c r="HU37" s="5"/>
      <c r="ID37" s="2"/>
      <c r="IE37" s="2"/>
      <c r="IG37" s="55">
        <v>1000</v>
      </c>
      <c r="JB37" s="5"/>
      <c r="JC37" s="5"/>
      <c r="JL37" s="2"/>
      <c r="JM37" s="2"/>
      <c r="JO37" s="55">
        <v>1000</v>
      </c>
      <c r="KJ37" s="5"/>
      <c r="KK37" s="5"/>
      <c r="KT37" s="2"/>
      <c r="KU37" s="2"/>
      <c r="KW37" s="55">
        <v>1000</v>
      </c>
      <c r="LR37" s="5"/>
      <c r="LS37" s="5"/>
      <c r="MB37" s="2"/>
      <c r="MC37" s="2"/>
      <c r="ME37" s="55">
        <v>1000</v>
      </c>
      <c r="MZ37" s="5"/>
      <c r="NA37" s="5"/>
      <c r="NJ37" s="2"/>
      <c r="NK37" s="2"/>
      <c r="NM37" s="55">
        <v>1000</v>
      </c>
      <c r="OH37" s="5"/>
      <c r="OI37" s="5"/>
      <c r="OR37" s="2"/>
      <c r="OS37" s="2"/>
      <c r="OU37" s="55">
        <v>1000</v>
      </c>
      <c r="PP37" s="5"/>
      <c r="PQ37" s="5"/>
      <c r="PZ37" s="2"/>
      <c r="QA37" s="2"/>
      <c r="QC37" s="55">
        <v>1000</v>
      </c>
      <c r="QX37" s="5"/>
      <c r="QY37" s="5"/>
      <c r="RH37" s="2"/>
      <c r="RI37" s="2"/>
      <c r="RK37" s="55">
        <v>1000</v>
      </c>
      <c r="SF37" s="5"/>
      <c r="SG37" s="5"/>
      <c r="SP37" s="2"/>
      <c r="SQ37" s="2"/>
      <c r="SS37" s="55">
        <v>1000</v>
      </c>
    </row>
    <row r="38" spans="1:513" hidden="1" x14ac:dyDescent="0.2">
      <c r="A38" s="5"/>
      <c r="B38" s="35" t="s">
        <v>62</v>
      </c>
      <c r="C38" s="5"/>
      <c r="E38" s="2"/>
      <c r="AP38" s="41"/>
      <c r="AQ38" s="41"/>
      <c r="AR38" s="41"/>
      <c r="AS38" s="32"/>
      <c r="AT38" s="32"/>
      <c r="AU38" s="32"/>
      <c r="AV38" s="32"/>
      <c r="AW38" s="56">
        <v>1000</v>
      </c>
      <c r="BQ38" s="41"/>
      <c r="BR38" s="41"/>
      <c r="BS38" s="41"/>
      <c r="BU38" s="32"/>
      <c r="BV38" s="32"/>
      <c r="BX38" s="56">
        <v>1000</v>
      </c>
      <c r="CR38" s="41"/>
      <c r="CS38" s="41"/>
      <c r="CT38" s="41"/>
      <c r="CU38" s="32"/>
      <c r="CV38" s="32"/>
      <c r="CW38" s="32"/>
      <c r="CX38" s="32"/>
      <c r="CY38" s="56">
        <v>1000</v>
      </c>
      <c r="DV38" s="5"/>
      <c r="DW38" s="5"/>
      <c r="EF38" s="2"/>
      <c r="EG38" s="2"/>
      <c r="EI38" s="56">
        <v>1000</v>
      </c>
      <c r="FD38" s="5"/>
      <c r="FE38" s="5"/>
      <c r="FN38" s="2"/>
      <c r="FO38" s="2"/>
      <c r="FQ38" s="56">
        <v>1000</v>
      </c>
      <c r="GL38" s="5"/>
      <c r="GM38" s="5"/>
      <c r="GV38" s="2"/>
      <c r="GW38" s="2"/>
      <c r="GY38" s="56">
        <v>1000</v>
      </c>
      <c r="HT38" s="5"/>
      <c r="HU38" s="5"/>
      <c r="ID38" s="2"/>
      <c r="IE38" s="2"/>
      <c r="IG38" s="56">
        <v>1000</v>
      </c>
      <c r="JB38" s="5"/>
      <c r="JC38" s="5"/>
      <c r="JL38" s="2"/>
      <c r="JM38" s="2"/>
      <c r="JO38" s="56">
        <v>1000</v>
      </c>
      <c r="KJ38" s="5"/>
      <c r="KK38" s="5"/>
      <c r="KT38" s="2"/>
      <c r="KU38" s="2"/>
      <c r="KW38" s="56">
        <v>1000</v>
      </c>
      <c r="LR38" s="5"/>
      <c r="LS38" s="5"/>
      <c r="MB38" s="2"/>
      <c r="MC38" s="2"/>
      <c r="ME38" s="56">
        <v>1000</v>
      </c>
      <c r="MZ38" s="5"/>
      <c r="NA38" s="5"/>
      <c r="NJ38" s="2"/>
      <c r="NK38" s="2"/>
      <c r="NM38" s="56">
        <v>1000</v>
      </c>
      <c r="OH38" s="5"/>
      <c r="OI38" s="5"/>
      <c r="OR38" s="2"/>
      <c r="OS38" s="2"/>
      <c r="OU38" s="56">
        <v>1000</v>
      </c>
      <c r="PP38" s="5"/>
      <c r="PQ38" s="5"/>
      <c r="PZ38" s="2"/>
      <c r="QA38" s="2"/>
      <c r="QC38" s="56">
        <v>1000</v>
      </c>
      <c r="QX38" s="5"/>
      <c r="QY38" s="5"/>
      <c r="RH38" s="2"/>
      <c r="RI38" s="2"/>
      <c r="RK38" s="56">
        <v>1000</v>
      </c>
      <c r="SF38" s="5"/>
      <c r="SG38" s="5"/>
      <c r="SP38" s="2"/>
      <c r="SQ38" s="2"/>
      <c r="SS38" s="56">
        <v>1000</v>
      </c>
    </row>
    <row r="39" spans="1:513" x14ac:dyDescent="0.2">
      <c r="A39" s="5"/>
      <c r="B39" s="34" t="s">
        <v>41</v>
      </c>
      <c r="C39" s="5"/>
      <c r="AP39" s="41"/>
      <c r="AQ39" s="41"/>
      <c r="AR39" s="41"/>
      <c r="AS39" s="32"/>
      <c r="AT39" s="32"/>
      <c r="AU39" s="32"/>
      <c r="AV39" s="32"/>
      <c r="AW39" s="57">
        <v>52.8</v>
      </c>
      <c r="BQ39" s="41"/>
      <c r="BR39" s="41"/>
      <c r="BS39" s="41"/>
      <c r="BU39" s="32"/>
      <c r="BV39" s="32"/>
      <c r="BX39" s="57">
        <v>52.8</v>
      </c>
      <c r="CR39" s="41"/>
      <c r="CS39" s="41"/>
      <c r="CT39" s="41"/>
      <c r="CU39" s="32"/>
      <c r="CV39" s="32"/>
      <c r="CW39" s="32"/>
      <c r="CX39" s="32"/>
      <c r="CY39" s="57">
        <v>52.8</v>
      </c>
      <c r="DV39" s="5"/>
      <c r="DW39" s="5"/>
      <c r="EF39" s="2"/>
      <c r="EG39" s="2"/>
      <c r="EI39" s="57">
        <v>52.8</v>
      </c>
      <c r="FD39" s="5"/>
      <c r="FE39" s="5"/>
      <c r="FN39" s="2"/>
      <c r="FO39" s="2"/>
      <c r="FQ39" s="57">
        <v>52.8</v>
      </c>
      <c r="GL39" s="5"/>
      <c r="GM39" s="5"/>
      <c r="GV39" s="2"/>
      <c r="GW39" s="2"/>
      <c r="GY39" s="57">
        <v>52.8</v>
      </c>
      <c r="HT39" s="5"/>
      <c r="HU39" s="5"/>
      <c r="ID39" s="2"/>
      <c r="IE39" s="2"/>
      <c r="IG39" s="57">
        <v>52.8</v>
      </c>
      <c r="JB39" s="5"/>
      <c r="JC39" s="5"/>
      <c r="JL39" s="2"/>
      <c r="JM39" s="2"/>
      <c r="JO39" s="57">
        <v>52.8</v>
      </c>
      <c r="KJ39" s="5"/>
      <c r="KK39" s="5"/>
      <c r="KT39" s="2"/>
      <c r="KU39" s="2"/>
      <c r="KW39" s="57">
        <v>52.8</v>
      </c>
      <c r="LR39" s="5"/>
      <c r="LS39" s="5"/>
      <c r="MB39" s="2"/>
      <c r="MC39" s="2"/>
      <c r="ME39" s="57">
        <v>52.8</v>
      </c>
      <c r="MZ39" s="5"/>
      <c r="NA39" s="5"/>
      <c r="NJ39" s="2"/>
      <c r="NK39" s="2"/>
      <c r="NM39" s="57">
        <v>52.8</v>
      </c>
      <c r="OH39" s="5"/>
      <c r="OI39" s="5"/>
      <c r="OR39" s="2"/>
      <c r="OS39" s="2"/>
      <c r="OU39" s="57">
        <v>52.8</v>
      </c>
      <c r="PP39" s="5"/>
      <c r="PQ39" s="5"/>
      <c r="PZ39" s="2"/>
      <c r="QA39" s="2"/>
      <c r="QC39" s="57">
        <v>52.8</v>
      </c>
      <c r="QX39" s="5"/>
      <c r="QY39" s="5"/>
      <c r="RH39" s="2"/>
      <c r="RI39" s="2"/>
      <c r="RK39" s="57">
        <v>52.8</v>
      </c>
      <c r="SF39" s="5"/>
      <c r="SG39" s="5"/>
      <c r="SP39" s="2"/>
      <c r="SQ39" s="2"/>
      <c r="SS39" s="57">
        <v>52.8</v>
      </c>
    </row>
    <row r="40" spans="1:513" hidden="1" x14ac:dyDescent="0.2">
      <c r="A40" s="5"/>
      <c r="B40" s="24" t="s">
        <v>42</v>
      </c>
      <c r="C40" s="5"/>
      <c r="AP40" s="41"/>
      <c r="AQ40" s="41"/>
      <c r="AR40" s="41"/>
      <c r="AS40" s="32"/>
      <c r="AT40" s="32"/>
      <c r="AU40" s="32"/>
      <c r="AV40" s="32"/>
      <c r="AW40" s="58">
        <v>1000</v>
      </c>
      <c r="BQ40" s="41"/>
      <c r="BR40" s="41"/>
      <c r="BS40" s="41"/>
      <c r="BU40" s="32"/>
      <c r="BV40" s="32"/>
      <c r="BX40" s="58">
        <v>1000</v>
      </c>
      <c r="CR40" s="41"/>
      <c r="CS40" s="41"/>
      <c r="CT40" s="41"/>
      <c r="CU40" s="32"/>
      <c r="CV40" s="32"/>
      <c r="CW40" s="32"/>
      <c r="CX40" s="32"/>
      <c r="CY40" s="58">
        <v>1000</v>
      </c>
      <c r="DV40" s="5"/>
      <c r="DW40" s="5"/>
      <c r="EF40" s="2"/>
      <c r="EG40" s="2"/>
      <c r="EI40" s="58">
        <v>1000</v>
      </c>
      <c r="FD40" s="5"/>
      <c r="FE40" s="5"/>
      <c r="FN40" s="2"/>
      <c r="FO40" s="2"/>
      <c r="FQ40" s="58">
        <v>1000</v>
      </c>
      <c r="GL40" s="5"/>
      <c r="GM40" s="5"/>
      <c r="GV40" s="2"/>
      <c r="GW40" s="2"/>
      <c r="GY40" s="58">
        <v>1000</v>
      </c>
      <c r="HT40" s="5"/>
      <c r="HU40" s="5"/>
      <c r="ID40" s="2"/>
      <c r="IE40" s="2"/>
      <c r="IG40" s="58">
        <v>1000</v>
      </c>
      <c r="JB40" s="5"/>
      <c r="JC40" s="5"/>
      <c r="JL40" s="2"/>
      <c r="JM40" s="2"/>
      <c r="JO40" s="58">
        <v>1000</v>
      </c>
      <c r="KJ40" s="5"/>
      <c r="KK40" s="5"/>
      <c r="KT40" s="2"/>
      <c r="KU40" s="2"/>
      <c r="KW40" s="58">
        <v>1000</v>
      </c>
      <c r="LR40" s="5"/>
      <c r="LS40" s="5"/>
      <c r="MB40" s="2"/>
      <c r="MC40" s="2"/>
      <c r="ME40" s="58">
        <v>1000</v>
      </c>
      <c r="MZ40" s="5"/>
      <c r="NA40" s="5"/>
      <c r="NJ40" s="2"/>
      <c r="NK40" s="2"/>
      <c r="NM40" s="58">
        <v>1000</v>
      </c>
      <c r="OH40" s="5"/>
      <c r="OI40" s="5"/>
      <c r="OR40" s="2"/>
      <c r="OS40" s="2"/>
      <c r="OU40" s="58">
        <v>1000</v>
      </c>
      <c r="PP40" s="5"/>
      <c r="PQ40" s="5"/>
      <c r="PZ40" s="2"/>
      <c r="QA40" s="2"/>
      <c r="QC40" s="58">
        <v>1000</v>
      </c>
      <c r="QX40" s="5"/>
      <c r="QY40" s="5"/>
      <c r="RH40" s="2"/>
      <c r="RI40" s="2"/>
      <c r="RK40" s="58">
        <v>1000</v>
      </c>
      <c r="SF40" s="5"/>
      <c r="SG40" s="5"/>
      <c r="SP40" s="2"/>
      <c r="SQ40" s="2"/>
      <c r="SS40" s="58">
        <v>1000</v>
      </c>
    </row>
    <row r="41" spans="1:513" hidden="1" x14ac:dyDescent="0.2">
      <c r="A41" s="5"/>
      <c r="B41" s="33" t="s">
        <v>54</v>
      </c>
      <c r="C41" s="5"/>
      <c r="AP41" s="41"/>
      <c r="AQ41" s="41"/>
      <c r="AR41" s="41"/>
      <c r="AS41" s="32"/>
      <c r="AT41" s="32"/>
      <c r="AU41" s="32"/>
      <c r="AV41" s="32"/>
      <c r="AW41" s="59">
        <v>1000</v>
      </c>
      <c r="BQ41" s="41"/>
      <c r="BR41" s="41"/>
      <c r="BS41" s="41"/>
      <c r="BU41" s="32"/>
      <c r="BV41" s="32"/>
      <c r="BX41" s="59">
        <v>1000</v>
      </c>
      <c r="CR41" s="41"/>
      <c r="CS41" s="41"/>
      <c r="CT41" s="41"/>
      <c r="CU41" s="32"/>
      <c r="CV41" s="32"/>
      <c r="CW41" s="32"/>
      <c r="CX41" s="32"/>
      <c r="CY41" s="59">
        <v>1000</v>
      </c>
      <c r="DV41" s="5"/>
      <c r="DW41" s="5"/>
      <c r="EF41" s="2"/>
      <c r="EG41" s="2"/>
      <c r="EH41" s="37"/>
      <c r="EI41" s="59">
        <v>1000</v>
      </c>
      <c r="FD41" s="5"/>
      <c r="FE41" s="5"/>
      <c r="FN41" s="2"/>
      <c r="FO41" s="2"/>
      <c r="FP41" s="37"/>
      <c r="FQ41" s="59">
        <v>1000</v>
      </c>
      <c r="GL41" s="5"/>
      <c r="GM41" s="5"/>
      <c r="GV41" s="2"/>
      <c r="GW41" s="2"/>
      <c r="GX41" s="37"/>
      <c r="GY41" s="59">
        <v>1000</v>
      </c>
      <c r="HT41" s="5"/>
      <c r="HU41" s="5"/>
      <c r="ID41" s="2"/>
      <c r="IE41" s="2"/>
      <c r="IF41" s="37"/>
      <c r="IG41" s="59">
        <v>1000</v>
      </c>
      <c r="JB41" s="5"/>
      <c r="JC41" s="5"/>
      <c r="JL41" s="2"/>
      <c r="JM41" s="2"/>
      <c r="JN41" s="37"/>
      <c r="JO41" s="59">
        <v>1000</v>
      </c>
      <c r="KJ41" s="5"/>
      <c r="KK41" s="5"/>
      <c r="KT41" s="2"/>
      <c r="KU41" s="2"/>
      <c r="KV41" s="37"/>
      <c r="KW41" s="59">
        <v>1000</v>
      </c>
      <c r="LR41" s="5"/>
      <c r="LS41" s="5"/>
      <c r="MB41" s="2"/>
      <c r="MC41" s="2"/>
      <c r="MD41" s="37"/>
      <c r="ME41" s="59">
        <v>1000</v>
      </c>
      <c r="MZ41" s="5"/>
      <c r="NA41" s="5"/>
      <c r="NJ41" s="2"/>
      <c r="NK41" s="2"/>
      <c r="NL41" s="37"/>
      <c r="NM41" s="59">
        <v>1000</v>
      </c>
      <c r="OH41" s="5"/>
      <c r="OI41" s="5"/>
      <c r="OR41" s="2"/>
      <c r="OS41" s="2"/>
      <c r="OT41" s="37"/>
      <c r="OU41" s="59">
        <v>1000</v>
      </c>
      <c r="PP41" s="5"/>
      <c r="PQ41" s="5"/>
      <c r="PZ41" s="2"/>
      <c r="QA41" s="2"/>
      <c r="QB41" s="37"/>
      <c r="QC41" s="59">
        <v>1000</v>
      </c>
      <c r="QX41" s="5"/>
      <c r="QY41" s="5"/>
      <c r="RH41" s="2"/>
      <c r="RI41" s="2"/>
      <c r="RJ41" s="37"/>
      <c r="RK41" s="59">
        <v>1000</v>
      </c>
      <c r="SF41" s="5"/>
      <c r="SG41" s="5"/>
      <c r="SP41" s="2"/>
      <c r="SQ41" s="2"/>
      <c r="SR41" s="37"/>
      <c r="SS41" s="59">
        <v>1000</v>
      </c>
    </row>
    <row r="42" spans="1:513" hidden="1" x14ac:dyDescent="0.2">
      <c r="A42" s="5"/>
      <c r="B42" s="25" t="s">
        <v>27</v>
      </c>
      <c r="C42" s="5"/>
      <c r="AP42" s="41"/>
      <c r="AQ42" s="41"/>
      <c r="AR42" s="41"/>
      <c r="AS42" s="32"/>
      <c r="AT42" s="41"/>
      <c r="AU42" s="41"/>
      <c r="AV42" s="32"/>
      <c r="AW42" s="60">
        <v>1000</v>
      </c>
      <c r="BQ42" s="41"/>
      <c r="BR42" s="41"/>
      <c r="BS42" s="41"/>
      <c r="BU42" s="41"/>
      <c r="BV42" s="32"/>
      <c r="BX42" s="60">
        <v>1000</v>
      </c>
      <c r="CR42" s="41"/>
      <c r="CS42" s="41"/>
      <c r="CT42" s="41"/>
      <c r="CU42" s="32"/>
      <c r="CV42" s="41"/>
      <c r="CW42" s="32"/>
      <c r="CX42" s="32"/>
      <c r="CY42" s="60">
        <v>1000</v>
      </c>
      <c r="DV42" s="5"/>
      <c r="DW42" s="5"/>
      <c r="EF42" s="41"/>
      <c r="EG42" s="2"/>
      <c r="EI42" s="60">
        <v>1000</v>
      </c>
      <c r="FD42" s="5"/>
      <c r="FE42" s="5"/>
      <c r="FN42" s="41"/>
      <c r="FO42" s="2"/>
      <c r="FQ42" s="60">
        <v>1000</v>
      </c>
      <c r="GL42" s="5"/>
      <c r="GM42" s="5"/>
      <c r="GV42" s="2"/>
      <c r="GW42" s="2"/>
      <c r="GY42" s="60">
        <v>1000</v>
      </c>
      <c r="HT42" s="5"/>
      <c r="HU42" s="5"/>
      <c r="ID42" s="41"/>
      <c r="IE42" s="2"/>
      <c r="IG42" s="60">
        <v>1000</v>
      </c>
      <c r="JB42" s="5"/>
      <c r="JC42" s="5"/>
      <c r="JL42" s="2"/>
      <c r="JM42" s="2"/>
      <c r="JO42" s="60">
        <v>1000</v>
      </c>
      <c r="KJ42" s="5"/>
      <c r="KK42" s="5"/>
      <c r="KT42" s="2"/>
      <c r="KU42" s="2"/>
      <c r="KW42" s="60">
        <v>1000</v>
      </c>
      <c r="LR42" s="5"/>
      <c r="LS42" s="5"/>
      <c r="MB42" s="2"/>
      <c r="MC42" s="2"/>
      <c r="ME42" s="60">
        <v>1000</v>
      </c>
      <c r="MZ42" s="5"/>
      <c r="NA42" s="5"/>
      <c r="NJ42" s="2"/>
      <c r="NK42" s="2"/>
      <c r="NM42" s="60">
        <v>1000</v>
      </c>
      <c r="OH42" s="5"/>
      <c r="OI42" s="5"/>
      <c r="OR42" s="2"/>
      <c r="OS42" s="2"/>
      <c r="OU42" s="60">
        <v>1000</v>
      </c>
      <c r="PP42" s="5"/>
      <c r="PQ42" s="5"/>
      <c r="PZ42" s="2"/>
      <c r="QA42" s="2"/>
      <c r="QC42" s="60">
        <v>1000</v>
      </c>
      <c r="QX42" s="5"/>
      <c r="QY42" s="5"/>
      <c r="RH42" s="2"/>
      <c r="RI42" s="2"/>
      <c r="RK42" s="60">
        <v>1000</v>
      </c>
      <c r="SF42" s="5"/>
      <c r="SG42" s="5"/>
      <c r="SP42" s="2"/>
      <c r="SQ42" s="2"/>
      <c r="SS42" s="60">
        <v>1000</v>
      </c>
    </row>
    <row r="43" spans="1:513" x14ac:dyDescent="0.2">
      <c r="B43" s="29" t="s">
        <v>47</v>
      </c>
      <c r="C43" s="2"/>
      <c r="AS43" s="32"/>
      <c r="AV43" s="32"/>
      <c r="CU43" s="32"/>
      <c r="CX43" s="32"/>
    </row>
    <row r="44" spans="1:513" x14ac:dyDescent="0.2">
      <c r="A44" s="5"/>
      <c r="B44" s="5"/>
      <c r="C44" s="20"/>
      <c r="AO44" s="32"/>
      <c r="AP44" s="32"/>
      <c r="AQ44" s="32"/>
      <c r="AR44" s="32"/>
      <c r="AS44" s="32"/>
      <c r="AV44" s="32"/>
      <c r="CQ44" s="32"/>
      <c r="CR44" s="32"/>
      <c r="CS44" s="32"/>
      <c r="CT44" s="32"/>
      <c r="CU44" s="32"/>
      <c r="CX44" s="32"/>
    </row>
    <row r="45" spans="1:513" ht="17" x14ac:dyDescent="0.2">
      <c r="A45" s="5"/>
      <c r="B45" s="5"/>
      <c r="C45" s="20"/>
      <c r="T45" s="10"/>
      <c r="U45" s="10"/>
      <c r="AO45" s="32"/>
      <c r="AP45" s="32"/>
      <c r="AQ45" s="32"/>
      <c r="AR45" s="32"/>
      <c r="AS45" s="32"/>
      <c r="AV45" s="32"/>
      <c r="CQ45" s="32"/>
      <c r="CR45" s="32"/>
      <c r="CS45" s="32"/>
      <c r="CT45" s="32"/>
      <c r="CU45" s="32"/>
      <c r="CX45" s="32"/>
    </row>
    <row r="46" spans="1:513" ht="17" x14ac:dyDescent="0.2">
      <c r="A46" s="5"/>
      <c r="B46" s="5"/>
      <c r="C46" s="20"/>
      <c r="T46" s="10"/>
      <c r="AO46" s="32"/>
      <c r="AP46" s="32"/>
      <c r="AQ46" s="32"/>
      <c r="AR46" s="32"/>
      <c r="AS46" s="32"/>
      <c r="AV46" s="32"/>
      <c r="CQ46" s="32"/>
      <c r="CR46" s="32"/>
      <c r="CS46" s="32"/>
      <c r="CT46" s="32"/>
      <c r="CU46" s="32"/>
      <c r="CX46" s="32"/>
    </row>
    <row r="47" spans="1:513" ht="17" x14ac:dyDescent="0.2">
      <c r="T47" s="10"/>
      <c r="U47" s="10"/>
      <c r="AO47" s="32"/>
      <c r="AP47" s="32"/>
      <c r="AQ47" s="32"/>
      <c r="AR47" s="32"/>
      <c r="AS47" s="32"/>
      <c r="AV47" s="32"/>
      <c r="CQ47" s="32"/>
      <c r="CR47" s="32"/>
      <c r="CS47" s="32"/>
      <c r="CT47" s="32"/>
      <c r="CU47" s="32"/>
      <c r="CX47" s="32"/>
    </row>
    <row r="48" spans="1:513" ht="17" x14ac:dyDescent="0.2">
      <c r="T48" s="10"/>
      <c r="U48" s="10"/>
      <c r="AO48" s="32"/>
      <c r="AP48" s="32"/>
      <c r="AQ48" s="32"/>
      <c r="AR48" s="32"/>
      <c r="AS48" s="32"/>
      <c r="AV48" s="32"/>
      <c r="CQ48" s="32"/>
      <c r="CR48" s="32"/>
      <c r="CS48" s="32"/>
      <c r="CT48" s="32"/>
      <c r="CU48" s="32"/>
      <c r="CX48" s="32"/>
    </row>
    <row r="49" spans="20:102" ht="17" x14ac:dyDescent="0.2">
      <c r="T49" s="10"/>
      <c r="U49" s="10"/>
      <c r="AO49" s="32"/>
      <c r="AP49" s="32"/>
      <c r="AQ49" s="32"/>
      <c r="AR49" s="32"/>
      <c r="AS49" s="32"/>
      <c r="AV49" s="32"/>
      <c r="CQ49" s="32"/>
      <c r="CR49" s="32"/>
      <c r="CS49" s="32"/>
      <c r="CT49" s="32"/>
      <c r="CU49" s="32"/>
      <c r="CX49" s="32"/>
    </row>
    <row r="50" spans="20:102" ht="17" x14ac:dyDescent="0.2">
      <c r="T50" s="10"/>
      <c r="U50" s="10"/>
      <c r="V50" s="10"/>
    </row>
    <row r="51" spans="20:102" ht="17" x14ac:dyDescent="0.2">
      <c r="T51" s="10"/>
      <c r="U51" s="10"/>
      <c r="V51" s="10"/>
    </row>
    <row r="52" spans="20:102" ht="17" x14ac:dyDescent="0.2">
      <c r="T52" s="10"/>
      <c r="U52" s="10"/>
      <c r="V52" s="10"/>
    </row>
    <row r="53" spans="20:102" ht="17" x14ac:dyDescent="0.2">
      <c r="T53" s="10"/>
      <c r="U53" s="10"/>
      <c r="V53" s="10"/>
    </row>
    <row r="54" spans="20:102" ht="17" x14ac:dyDescent="0.2">
      <c r="T54" s="10"/>
      <c r="U54" s="10"/>
      <c r="V54" s="10"/>
    </row>
    <row r="55" spans="20:102" ht="17" x14ac:dyDescent="0.2">
      <c r="T55" s="10"/>
      <c r="U55" s="10"/>
      <c r="V55" s="10"/>
    </row>
    <row r="56" spans="20:102" ht="17" x14ac:dyDescent="0.2">
      <c r="T56" s="10"/>
      <c r="U56" s="10"/>
      <c r="V56" s="10"/>
    </row>
    <row r="57" spans="20:102" ht="17" x14ac:dyDescent="0.2">
      <c r="T57" s="10"/>
      <c r="U57" s="10"/>
      <c r="V57" s="10"/>
    </row>
    <row r="58" spans="20:102" ht="17" x14ac:dyDescent="0.2">
      <c r="T58" s="10"/>
      <c r="U58" s="10"/>
      <c r="V58" s="10"/>
    </row>
    <row r="59" spans="20:102" ht="17" x14ac:dyDescent="0.2">
      <c r="T59" s="10"/>
      <c r="U59" s="10"/>
      <c r="V59" s="10"/>
    </row>
    <row r="60" spans="20:102" ht="17" x14ac:dyDescent="0.2">
      <c r="T60" s="10"/>
      <c r="U60" s="10"/>
      <c r="V60" s="10"/>
    </row>
    <row r="61" spans="20:102" ht="17" x14ac:dyDescent="0.2">
      <c r="T61" s="10"/>
      <c r="U61" s="10"/>
      <c r="V61" s="10"/>
    </row>
    <row r="62" spans="20:102" ht="17" x14ac:dyDescent="0.2">
      <c r="T62" s="10"/>
      <c r="U62" s="10"/>
      <c r="V62" s="10"/>
    </row>
    <row r="63" spans="20:102" ht="17" x14ac:dyDescent="0.2">
      <c r="T63" s="10"/>
      <c r="U63" s="10"/>
      <c r="V63" s="10"/>
    </row>
    <row r="64" spans="20:102" ht="17" x14ac:dyDescent="0.2">
      <c r="T64" s="10"/>
      <c r="U64" s="10"/>
      <c r="V64" s="10"/>
    </row>
  </sheetData>
  <sheetProtection sheet="1" formatCells="0" formatColumns="0" formatRows="0"/>
  <autoFilter ref="A1:TT29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sortState xmlns:xlrd2="http://schemas.microsoft.com/office/spreadsheetml/2017/richdata2" ref="A4:TT32">
      <sortCondition descending="1" ref="F1:F33"/>
    </sortState>
  </autoFilter>
  <sortState xmlns:xlrd2="http://schemas.microsoft.com/office/spreadsheetml/2017/richdata2" ref="A1:O3">
    <sortCondition ref="A1"/>
  </sortState>
  <mergeCells count="99">
    <mergeCell ref="A1:A3"/>
    <mergeCell ref="B1:B3"/>
    <mergeCell ref="C1:C3"/>
    <mergeCell ref="E1:E3"/>
    <mergeCell ref="F1:F3"/>
    <mergeCell ref="D1:D3"/>
    <mergeCell ref="G1:G3"/>
    <mergeCell ref="H1:H3"/>
    <mergeCell ref="J1:J3"/>
    <mergeCell ref="L1:L3"/>
    <mergeCell ref="K1:K3"/>
    <mergeCell ref="M1:M3"/>
    <mergeCell ref="I1:I3"/>
    <mergeCell ref="N1:N3"/>
    <mergeCell ref="O1:O3"/>
    <mergeCell ref="BC2:BG2"/>
    <mergeCell ref="Q1:Q3"/>
    <mergeCell ref="W1:AW1"/>
    <mergeCell ref="AG2:AK2"/>
    <mergeCell ref="P1:P3"/>
    <mergeCell ref="T1:T3"/>
    <mergeCell ref="V1:V3"/>
    <mergeCell ref="U1:U3"/>
    <mergeCell ref="W2:AA2"/>
    <mergeCell ref="AB2:AF2"/>
    <mergeCell ref="R1:R3"/>
    <mergeCell ref="S1:S3"/>
    <mergeCell ref="AX1:BX1"/>
    <mergeCell ref="AX2:BB2"/>
    <mergeCell ref="EJ1:FQ1"/>
    <mergeCell ref="EJ2:EN2"/>
    <mergeCell ref="EO2:ES2"/>
    <mergeCell ref="ET2:EX2"/>
    <mergeCell ref="EY2:FC2"/>
    <mergeCell ref="DG2:DK2"/>
    <mergeCell ref="DB1:EI1"/>
    <mergeCell ref="BH2:BL2"/>
    <mergeCell ref="DB2:DF2"/>
    <mergeCell ref="CZ1:DA1"/>
    <mergeCell ref="DL2:DP2"/>
    <mergeCell ref="DQ2:DU2"/>
    <mergeCell ref="BY1:CY1"/>
    <mergeCell ref="BY2:CC2"/>
    <mergeCell ref="GG2:GK2"/>
    <mergeCell ref="HE2:HI2"/>
    <mergeCell ref="HJ2:HN2"/>
    <mergeCell ref="HO2:HS2"/>
    <mergeCell ref="FR1:GY1"/>
    <mergeCell ref="GZ2:HD2"/>
    <mergeCell ref="CD2:CH2"/>
    <mergeCell ref="CI2:CM2"/>
    <mergeCell ref="IH1:JO1"/>
    <mergeCell ref="JP1:KW1"/>
    <mergeCell ref="IW2:JA2"/>
    <mergeCell ref="JP2:JT2"/>
    <mergeCell ref="JU2:JY2"/>
    <mergeCell ref="IR2:IV2"/>
    <mergeCell ref="IM2:IQ2"/>
    <mergeCell ref="IH2:IL2"/>
    <mergeCell ref="JZ2:KD2"/>
    <mergeCell ref="KE2:KI2"/>
    <mergeCell ref="GZ1:IG1"/>
    <mergeCell ref="FR2:FV2"/>
    <mergeCell ref="FW2:GA2"/>
    <mergeCell ref="GB2:GF2"/>
    <mergeCell ref="KX1:ME1"/>
    <mergeCell ref="MF1:NM1"/>
    <mergeCell ref="NN1:OU1"/>
    <mergeCell ref="OV1:QC1"/>
    <mergeCell ref="QD1:RK1"/>
    <mergeCell ref="NX2:OB2"/>
    <mergeCell ref="OC2:OG2"/>
    <mergeCell ref="OV2:OZ2"/>
    <mergeCell ref="PA2:PE2"/>
    <mergeCell ref="PF2:PJ2"/>
    <mergeCell ref="MK2:MO2"/>
    <mergeCell ref="MP2:MT2"/>
    <mergeCell ref="MU2:MY2"/>
    <mergeCell ref="NN2:NR2"/>
    <mergeCell ref="NS2:NW2"/>
    <mergeCell ref="KX2:LB2"/>
    <mergeCell ref="LC2:LG2"/>
    <mergeCell ref="LH2:LL2"/>
    <mergeCell ref="LM2:LQ2"/>
    <mergeCell ref="MF2:MJ2"/>
    <mergeCell ref="PK2:PO2"/>
    <mergeCell ref="QD2:QH2"/>
    <mergeCell ref="QI2:QM2"/>
    <mergeCell ref="QN2:QR2"/>
    <mergeCell ref="QS2:QW2"/>
    <mergeCell ref="RL2:RP2"/>
    <mergeCell ref="RQ2:RU2"/>
    <mergeCell ref="RV2:RZ2"/>
    <mergeCell ref="SA2:SE2"/>
    <mergeCell ref="ST1:TT1"/>
    <mergeCell ref="RL1:SS1"/>
    <mergeCell ref="SY2:TC2"/>
    <mergeCell ref="ST2:SX2"/>
    <mergeCell ref="TD2:TH2"/>
  </mergeCells>
  <conditionalFormatting sqref="H1:H1048576">
    <cfRule type="containsText" dxfId="423" priority="228" operator="containsText" text="No DD">
      <formula>NOT(ISERROR(SEARCH("No DD",H1)))</formula>
    </cfRule>
    <cfRule type="containsText" dxfId="422" priority="229" operator="containsText" text="Merit">
      <formula>NOT(ISERROR(SEARCH("Merit",H1)))</formula>
    </cfRule>
    <cfRule type="containsText" dxfId="421" priority="230" operator="containsText" text="Excellence">
      <formula>NOT(ISERROR(SEARCH("Excellence",H1)))</formula>
    </cfRule>
    <cfRule type="containsText" dxfId="420" priority="231" operator="containsText" text="Worlds Team">
      <formula>NOT(ISERROR(SEARCH("Worlds Team",H1)))</formula>
    </cfRule>
    <cfRule type="containsText" dxfId="419" priority="232" operator="containsText" text="National Team">
      <formula>NOT(ISERROR(SEARCH("National Team",H1)))</formula>
    </cfRule>
  </conditionalFormatting>
  <conditionalFormatting sqref="A1:A1048576">
    <cfRule type="expression" dxfId="418" priority="37562">
      <formula>AND(G1&lt;&gt;"",F1="")</formula>
    </cfRule>
  </conditionalFormatting>
  <conditionalFormatting sqref="W4:AW32">
    <cfRule type="expression" dxfId="417" priority="51274" stopIfTrue="1">
      <formula>IF($AL4&lt;&gt;"",1,0)</formula>
    </cfRule>
  </conditionalFormatting>
  <conditionalFormatting sqref="AX4:BX32">
    <cfRule type="expression" dxfId="416" priority="209" stopIfTrue="1">
      <formula>IF($BM4&lt;&gt;"",1,0)</formula>
    </cfRule>
  </conditionalFormatting>
  <conditionalFormatting sqref="BY4:CY32">
    <cfRule type="expression" dxfId="415" priority="205" stopIfTrue="1">
      <formula>IF($CN4&lt;&gt;"",1,0)</formula>
    </cfRule>
  </conditionalFormatting>
  <conditionalFormatting sqref="BU43:BU1048576 BN1:BN1048576 BQ1:BQ1048576 BU1:BU41">
    <cfRule type="cellIs" dxfId="414" priority="52631" operator="between">
      <formula>$BX$38</formula>
      <formula>1000</formula>
    </cfRule>
    <cfRule type="cellIs" dxfId="413" priority="52632" operator="between">
      <formula>$BX$37</formula>
      <formula>$BX$38</formula>
    </cfRule>
    <cfRule type="cellIs" dxfId="412" priority="52633" operator="between">
      <formula>$BX$36</formula>
      <formula>$BX$37</formula>
    </cfRule>
    <cfRule type="cellIs" dxfId="411" priority="52634" operator="between">
      <formula>$BX$35</formula>
      <formula>$BX$36</formula>
    </cfRule>
  </conditionalFormatting>
  <conditionalFormatting sqref="CV43:CV1048576 CO1:CO1048576 CR1:CR1048576 CV1:CV41">
    <cfRule type="cellIs" dxfId="410" priority="51508" operator="between">
      <formula>$CY$38</formula>
      <formula>1000</formula>
    </cfRule>
    <cfRule type="cellIs" dxfId="409" priority="51509" operator="between">
      <formula>$CY$37</formula>
      <formula>$CY$38</formula>
    </cfRule>
    <cfRule type="cellIs" dxfId="408" priority="51510" operator="between">
      <formula>$CY$36</formula>
      <formula>$CY$37</formula>
    </cfRule>
    <cfRule type="cellIs" dxfId="407" priority="51511" operator="between">
      <formula>$CY$35</formula>
      <formula>$CY$36</formula>
    </cfRule>
  </conditionalFormatting>
  <conditionalFormatting sqref="EF43:EF1048576 DV1:DV1048576 DY1:DY1048576 EC1:EC1048576 EF1:EF41">
    <cfRule type="cellIs" dxfId="406" priority="52659" operator="between">
      <formula>$EI$38</formula>
      <formula>1000</formula>
    </cfRule>
    <cfRule type="cellIs" dxfId="405" priority="52660" operator="between">
      <formula>$EI$37</formula>
      <formula>$EI$38</formula>
    </cfRule>
    <cfRule type="cellIs" dxfId="404" priority="52661" operator="between">
      <formula>$EI$36</formula>
      <formula>$EI$37</formula>
    </cfRule>
    <cfRule type="cellIs" dxfId="403" priority="52662" operator="between">
      <formula>$EI$35</formula>
      <formula>$EI$36</formula>
    </cfRule>
  </conditionalFormatting>
  <conditionalFormatting sqref="FN43:FN1048576 FD1:FD1048576 FG1:FG1048576 FK1:FK1048576 FN1:FN41">
    <cfRule type="cellIs" dxfId="402" priority="189" operator="between">
      <formula>$FQ$38</formula>
      <formula>1000</formula>
    </cfRule>
    <cfRule type="cellIs" dxfId="401" priority="190" operator="between">
      <formula>$FQ$37</formula>
      <formula>$FQ$38</formula>
    </cfRule>
    <cfRule type="cellIs" dxfId="400" priority="191" operator="between">
      <formula>$FQ$36</formula>
      <formula>$FQ$37</formula>
    </cfRule>
    <cfRule type="cellIs" dxfId="399" priority="192" operator="between">
      <formula>$FQ$35</formula>
      <formula>$FQ$36</formula>
    </cfRule>
  </conditionalFormatting>
  <conditionalFormatting sqref="ID43:ID1048576 HT1:HT1048576 HW1:HW1048576 IA1:IA1048576 ID1:ID41">
    <cfRule type="cellIs" dxfId="398" priority="157" operator="between">
      <formula>$IG$38</formula>
      <formula>1000</formula>
    </cfRule>
    <cfRule type="cellIs" dxfId="397" priority="158" operator="between">
      <formula>$IG$37</formula>
      <formula>$IG$38</formula>
    </cfRule>
    <cfRule type="cellIs" dxfId="396" priority="159" operator="between">
      <formula>$IG$36</formula>
      <formula>$IG$37</formula>
    </cfRule>
    <cfRule type="cellIs" dxfId="395" priority="160" operator="between">
      <formula>$IG$35</formula>
      <formula>$IG$36</formula>
    </cfRule>
  </conditionalFormatting>
  <conditionalFormatting sqref="AU42 AM1:AM1048576 AP1:AP1048576 AT1:AT1048576">
    <cfRule type="cellIs" dxfId="394" priority="21" operator="between">
      <formula>$AW$38</formula>
      <formula>1000</formula>
    </cfRule>
    <cfRule type="cellIs" dxfId="393" priority="22" operator="between">
      <formula>$AW$37</formula>
      <formula>$AW$38</formula>
    </cfRule>
    <cfRule type="cellIs" dxfId="392" priority="23" operator="between">
      <formula>$AW$36</formula>
      <formula>$AW$37</formula>
    </cfRule>
    <cfRule type="cellIs" dxfId="391" priority="24" operator="between">
      <formula>$AW$35</formula>
      <formula>$AW$36</formula>
    </cfRule>
  </conditionalFormatting>
  <conditionalFormatting sqref="BU42">
    <cfRule type="cellIs" dxfId="390" priority="17" operator="between">
      <formula>$AW$38</formula>
      <formula>1000</formula>
    </cfRule>
    <cfRule type="cellIs" dxfId="389" priority="18" operator="between">
      <formula>$AW$37</formula>
      <formula>$AW$38</formula>
    </cfRule>
    <cfRule type="cellIs" dxfId="388" priority="19" operator="between">
      <formula>$AW$36</formula>
      <formula>$AW$37</formula>
    </cfRule>
    <cfRule type="cellIs" dxfId="387" priority="20" operator="between">
      <formula>$AW$35</formula>
      <formula>$AW$36</formula>
    </cfRule>
  </conditionalFormatting>
  <conditionalFormatting sqref="CV42">
    <cfRule type="cellIs" dxfId="386" priority="13" operator="between">
      <formula>$AW$38</formula>
      <formula>1000</formula>
    </cfRule>
    <cfRule type="cellIs" dxfId="385" priority="14" operator="between">
      <formula>$AW$37</formula>
      <formula>$AW$38</formula>
    </cfRule>
    <cfRule type="cellIs" dxfId="384" priority="15" operator="between">
      <formula>$AW$36</formula>
      <formula>$AW$37</formula>
    </cfRule>
    <cfRule type="cellIs" dxfId="383" priority="16" operator="between">
      <formula>$AW$35</formula>
      <formula>$AW$36</formula>
    </cfRule>
  </conditionalFormatting>
  <conditionalFormatting sqref="EF42">
    <cfRule type="cellIs" dxfId="382" priority="9" operator="between">
      <formula>$AW$38</formula>
      <formula>1000</formula>
    </cfRule>
    <cfRule type="cellIs" dxfId="381" priority="10" operator="between">
      <formula>$AW$37</formula>
      <formula>$AW$38</formula>
    </cfRule>
    <cfRule type="cellIs" dxfId="380" priority="11" operator="between">
      <formula>$AW$36</formula>
      <formula>$AW$37</formula>
    </cfRule>
    <cfRule type="cellIs" dxfId="379" priority="12" operator="between">
      <formula>$AW$35</formula>
      <formula>$AW$36</formula>
    </cfRule>
  </conditionalFormatting>
  <conditionalFormatting sqref="FN42">
    <cfRule type="cellIs" dxfId="378" priority="5" operator="between">
      <formula>$AW$38</formula>
      <formula>1000</formula>
    </cfRule>
    <cfRule type="cellIs" dxfId="377" priority="6" operator="between">
      <formula>$AW$37</formula>
      <formula>$AW$38</formula>
    </cfRule>
    <cfRule type="cellIs" dxfId="376" priority="7" operator="between">
      <formula>$AW$36</formula>
      <formula>$AW$37</formula>
    </cfRule>
    <cfRule type="cellIs" dxfId="375" priority="8" operator="between">
      <formula>$AW$35</formula>
      <formula>$AW$36</formula>
    </cfRule>
  </conditionalFormatting>
  <conditionalFormatting sqref="ID42">
    <cfRule type="cellIs" dxfId="374" priority="1" operator="between">
      <formula>$AW$38</formula>
      <formula>1000</formula>
    </cfRule>
    <cfRule type="cellIs" dxfId="373" priority="2" operator="between">
      <formula>$AW$37</formula>
      <formula>$AW$38</formula>
    </cfRule>
    <cfRule type="cellIs" dxfId="372" priority="3" operator="between">
      <formula>$AW$36</formula>
      <formula>$AW$37</formula>
    </cfRule>
    <cfRule type="cellIs" dxfId="371" priority="4" operator="between">
      <formula>$AW$35</formula>
      <formula>$AW$36</formula>
    </cfRule>
  </conditionalFormatting>
  <conditionalFormatting sqref="K1:K1048576 M1:M1048576 Q1:Q1048576 S1:S1048576 O1:O1048576">
    <cfRule type="expression" dxfId="370" priority="52650" stopIfTrue="1">
      <formula>IF(K1=$BY$1,1,0)</formula>
    </cfRule>
    <cfRule type="expression" dxfId="369" priority="52651">
      <formula>IF(K1=$AX$1,1,0)</formula>
    </cfRule>
    <cfRule type="expression" dxfId="368" priority="52652">
      <formula>IF(K1=$W$1,1,0)</formula>
    </cfRule>
  </conditionalFormatting>
  <conditionalFormatting sqref="CT1:CT1048576 AR1:AR1048576">
    <cfRule type="cellIs" dxfId="367" priority="112489" operator="between">
      <formula>AW$42</formula>
      <formula>1000</formula>
    </cfRule>
    <cfRule type="cellIs" dxfId="366" priority="112490" operator="between">
      <formula>AW$41</formula>
      <formula>AW$42</formula>
    </cfRule>
  </conditionalFormatting>
  <conditionalFormatting sqref="EA1:EA1048576 FI1:FI1048576 GQ1:GQ1048576 HY1:HY1048576 JG1:JG1048576 KO1:KO1048576 LW1:LW1048576 NE1:NE1048576 OM1:OM1048576 PU1:PU1048576 RC1:RC1048576 SK1:SK1048576">
    <cfRule type="cellIs" dxfId="365" priority="112501" operator="between">
      <formula>EI$42</formula>
      <formula>1000</formula>
    </cfRule>
    <cfRule type="cellIs" dxfId="364" priority="112502" operator="between">
      <formula>EI$41</formula>
      <formula>EI$42</formula>
    </cfRule>
  </conditionalFormatting>
  <conditionalFormatting sqref="AO1:AO1048576 AR1:AR1048576 AV1:AV1048576">
    <cfRule type="cellIs" dxfId="363" priority="112573" operator="between">
      <formula>$AW$42</formula>
      <formula>1000</formula>
    </cfRule>
    <cfRule type="cellIs" dxfId="362" priority="112574" operator="between">
      <formula>$AW$41</formula>
      <formula>$AW$42</formula>
    </cfRule>
    <cfRule type="cellIs" dxfId="361" priority="112575" operator="between">
      <formula>$AW$40</formula>
      <formula>$AW$41</formula>
    </cfRule>
    <cfRule type="cellIs" dxfId="360" priority="112576" operator="between">
      <formula>$AW$39</formula>
      <formula>$AW$40</formula>
    </cfRule>
  </conditionalFormatting>
  <conditionalFormatting sqref="BP1:BP1048576 BS1:BS1048576 BW1:BW1048576">
    <cfRule type="cellIs" dxfId="359" priority="112609" operator="between">
      <formula>$BX$42</formula>
      <formula>1000</formula>
    </cfRule>
    <cfRule type="cellIs" dxfId="358" priority="112610" operator="between">
      <formula>$BX$41</formula>
      <formula>$BX$42</formula>
    </cfRule>
    <cfRule type="cellIs" dxfId="357" priority="112611" operator="between">
      <formula>$BX$40</formula>
      <formula>$BX$41</formula>
    </cfRule>
    <cfRule type="cellIs" dxfId="356" priority="112612" operator="between">
      <formula>$BX$39</formula>
      <formula>$BX$40</formula>
    </cfRule>
  </conditionalFormatting>
  <conditionalFormatting sqref="CQ1:CQ1048576 CT1:CT1048576 CX1:CX1048576">
    <cfRule type="cellIs" dxfId="355" priority="112645" operator="between">
      <formula>$CY$42</formula>
      <formula>1000</formula>
    </cfRule>
    <cfRule type="cellIs" dxfId="354" priority="112646" operator="between">
      <formula>$CY$41</formula>
      <formula>$CY$42</formula>
    </cfRule>
    <cfRule type="cellIs" dxfId="353" priority="112647" operator="between">
      <formula>$CY$40</formula>
      <formula>$CY$41</formula>
    </cfRule>
    <cfRule type="cellIs" dxfId="352" priority="112648" operator="between">
      <formula>$CY$39</formula>
      <formula>$CY$40</formula>
    </cfRule>
  </conditionalFormatting>
  <conditionalFormatting sqref="MZ1:MZ1048576 NC1:NC1048576 NG1:NG1048576 NJ1:NJ1048576">
    <cfRule type="cellIs" dxfId="351" priority="112681" operator="between">
      <formula>$NM$35</formula>
      <formula>$NM$36</formula>
    </cfRule>
  </conditionalFormatting>
  <conditionalFormatting sqref="DX1:DX1048576 EA1:EA1048576 EE1:EE1048576 EH1:EH1048576">
    <cfRule type="cellIs" dxfId="350" priority="112693" operator="between">
      <formula>$EI$42</formula>
      <formula>1000</formula>
    </cfRule>
    <cfRule type="cellIs" dxfId="349" priority="112694" operator="between">
      <formula>$EI$41</formula>
      <formula>$EI$42</formula>
    </cfRule>
    <cfRule type="cellIs" dxfId="348" priority="112695" operator="between">
      <formula>$EI$40</formula>
      <formula>$EI$41</formula>
    </cfRule>
    <cfRule type="cellIs" dxfId="347" priority="112696" operator="between">
      <formula>$EI$39</formula>
      <formula>$EI$40</formula>
    </cfRule>
  </conditionalFormatting>
  <conditionalFormatting sqref="FF1:FF1048576 FI1:FI1048576 FM1:FM1048576 FP1:FP1048576">
    <cfRule type="cellIs" dxfId="346" priority="112741" operator="between">
      <formula>$FQ$42</formula>
      <formula>1000</formula>
    </cfRule>
    <cfRule type="cellIs" dxfId="345" priority="112742" operator="between">
      <formula>$FQ$41</formula>
      <formula>$FQ$42</formula>
    </cfRule>
    <cfRule type="cellIs" dxfId="344" priority="112743" operator="between">
      <formula>$FQ$40</formula>
      <formula>$FQ$41</formula>
    </cfRule>
    <cfRule type="cellIs" dxfId="343" priority="112744" operator="between">
      <formula>$FQ$39</formula>
      <formula>$FQ$40</formula>
    </cfRule>
  </conditionalFormatting>
  <conditionalFormatting sqref="GL1:GL1048576 GO1:GO1048576 GS1:GS1048576 GV1:GV1048576">
    <cfRule type="cellIs" dxfId="342" priority="112789" operator="between">
      <formula>$GY$38</formula>
      <formula>1000</formula>
    </cfRule>
    <cfRule type="cellIs" dxfId="341" priority="112790" operator="between">
      <formula>$GY$37</formula>
      <formula>$GY$38</formula>
    </cfRule>
    <cfRule type="cellIs" dxfId="340" priority="112791" operator="between">
      <formula>$GY$36</formula>
      <formula>$GY$37</formula>
    </cfRule>
    <cfRule type="cellIs" dxfId="339" priority="112792" operator="between">
      <formula>$GY$35</formula>
      <formula>$GY$36</formula>
    </cfRule>
  </conditionalFormatting>
  <conditionalFormatting sqref="GN1:GN1048576 GQ1:GQ1048576 GU1:GU1048576 GX1:GX1048576">
    <cfRule type="cellIs" dxfId="338" priority="112837" operator="between">
      <formula>$GY$42</formula>
      <formula>1000</formula>
    </cfRule>
    <cfRule type="cellIs" dxfId="337" priority="112838" operator="between">
      <formula>$GY$41</formula>
      <formula>$GY$42</formula>
    </cfRule>
    <cfRule type="cellIs" dxfId="336" priority="112839" operator="between">
      <formula>$GY$40</formula>
      <formula>$GY$41</formula>
    </cfRule>
    <cfRule type="cellIs" dxfId="335" priority="112840" operator="between">
      <formula>$GY$39</formula>
      <formula>$GY$40</formula>
    </cfRule>
  </conditionalFormatting>
  <conditionalFormatting sqref="HV1:HV1048576 HY1:HY1048576 IC1:IC1048576 IF1:IF1048576">
    <cfRule type="cellIs" dxfId="334" priority="112885" operator="between">
      <formula>$IG$42</formula>
      <formula>1000</formula>
    </cfRule>
    <cfRule type="cellIs" dxfId="333" priority="112886" operator="between">
      <formula>$IG$41</formula>
      <formula>$IG$42</formula>
    </cfRule>
    <cfRule type="cellIs" dxfId="332" priority="112887" operator="between">
      <formula>$IG$40</formula>
      <formula>$IG$41</formula>
    </cfRule>
    <cfRule type="cellIs" dxfId="331" priority="112888" operator="between">
      <formula>$IG$39</formula>
      <formula>$IG$40</formula>
    </cfRule>
  </conditionalFormatting>
  <conditionalFormatting sqref="JB1:JB1048576 JE1:JE1048576 JI1:JI1048576 JL1:JL1048576">
    <cfRule type="cellIs" dxfId="330" priority="112933" operator="between">
      <formula>$JO$38</formula>
      <formula>1000</formula>
    </cfRule>
    <cfRule type="cellIs" dxfId="329" priority="112934" operator="between">
      <formula>$JO$37</formula>
      <formula>$JO$38</formula>
    </cfRule>
    <cfRule type="cellIs" dxfId="328" priority="112935" operator="between">
      <formula>$JO$36</formula>
      <formula>$JO$37</formula>
    </cfRule>
    <cfRule type="cellIs" dxfId="327" priority="112936" operator="between">
      <formula>$JO$35</formula>
      <formula>$JO$36</formula>
    </cfRule>
  </conditionalFormatting>
  <conditionalFormatting sqref="JD1:JD1048576 JG1:JG1048576 JK1:JK1048576 JN1:JN1048576">
    <cfRule type="cellIs" dxfId="326" priority="112981" operator="between">
      <formula>$JO$42</formula>
      <formula>1000</formula>
    </cfRule>
    <cfRule type="cellIs" dxfId="325" priority="112982" operator="between">
      <formula>$JO$41</formula>
      <formula>$JO$42</formula>
    </cfRule>
    <cfRule type="cellIs" dxfId="324" priority="112983" operator="between">
      <formula>$JO$40</formula>
      <formula>$JO$41</formula>
    </cfRule>
    <cfRule type="cellIs" dxfId="323" priority="112984" operator="between">
      <formula>$JO$39</formula>
      <formula>$JO$40</formula>
    </cfRule>
  </conditionalFormatting>
  <conditionalFormatting sqref="KJ1:KJ1048576 KM1:KM1048576 KQ1:KQ1048576 KT1:KT1048576">
    <cfRule type="cellIs" dxfId="322" priority="113029" operator="between">
      <formula>$KW$38</formula>
      <formula>1000</formula>
    </cfRule>
    <cfRule type="cellIs" dxfId="321" priority="113030" operator="between">
      <formula>$KW$37</formula>
      <formula>$KW$38</formula>
    </cfRule>
    <cfRule type="cellIs" dxfId="320" priority="113031" operator="between">
      <formula>$KW$36</formula>
      <formula>$KW$37</formula>
    </cfRule>
    <cfRule type="cellIs" dxfId="319" priority="113032" operator="between">
      <formula>$KW$35</formula>
      <formula>$KW$36</formula>
    </cfRule>
  </conditionalFormatting>
  <conditionalFormatting sqref="KL1:KL1048576 KO1:KO1048576 KS1:KS1048576 KV1:KV1048576">
    <cfRule type="cellIs" dxfId="318" priority="113077" operator="between">
      <formula>$KW$42</formula>
      <formula>1000</formula>
    </cfRule>
    <cfRule type="cellIs" dxfId="317" priority="113078" operator="between">
      <formula>$KW$41</formula>
      <formula>$KW$42</formula>
    </cfRule>
    <cfRule type="cellIs" dxfId="316" priority="113079" operator="between">
      <formula>$KW$40</formula>
      <formula>$KW$41</formula>
    </cfRule>
    <cfRule type="cellIs" dxfId="315" priority="113080" operator="between">
      <formula>$KW$39</formula>
      <formula>$KW$40</formula>
    </cfRule>
  </conditionalFormatting>
  <conditionalFormatting sqref="LR1:LR1048576 LU1:LU1048576 LY1:LY1048576 MB1:MB1048576">
    <cfRule type="cellIs" dxfId="314" priority="113125" operator="between">
      <formula>$ME$38</formula>
      <formula>1000</formula>
    </cfRule>
    <cfRule type="cellIs" dxfId="313" priority="113126" operator="between">
      <formula>$ME$37</formula>
      <formula>$ME$38</formula>
    </cfRule>
    <cfRule type="cellIs" dxfId="312" priority="113127" operator="between">
      <formula>$ME$36</formula>
      <formula>$ME$37</formula>
    </cfRule>
    <cfRule type="cellIs" dxfId="311" priority="113128" operator="between">
      <formula>$ME$35</formula>
      <formula>$ME$36</formula>
    </cfRule>
  </conditionalFormatting>
  <conditionalFormatting sqref="LT1:LT1048576 LW1:LW1048576 MA1:MA1048576 MD1:MD1048576">
    <cfRule type="cellIs" dxfId="310" priority="113173" operator="between">
      <formula>$ME$42</formula>
      <formula>1000</formula>
    </cfRule>
    <cfRule type="cellIs" dxfId="309" priority="113174" operator="between">
      <formula>$ME$41</formula>
      <formula>$ME$42</formula>
    </cfRule>
    <cfRule type="cellIs" dxfId="308" priority="113175" operator="between">
      <formula>$ME$40</formula>
      <formula>$ME$41</formula>
    </cfRule>
    <cfRule type="cellIs" dxfId="307" priority="113176" operator="between">
      <formula>$ME$39</formula>
      <formula>$ME$40</formula>
    </cfRule>
  </conditionalFormatting>
  <conditionalFormatting sqref="MZ1:MZ1048576 NC1:NC1048576 NG1:NG1048576">
    <cfRule type="cellIs" dxfId="306" priority="113221" operator="between">
      <formula>$NM$38</formula>
      <formula>1000</formula>
    </cfRule>
    <cfRule type="cellIs" dxfId="305" priority="113222" operator="between">
      <formula>$NM$37</formula>
      <formula>$NM$38</formula>
    </cfRule>
    <cfRule type="cellIs" dxfId="304" priority="113223" operator="between">
      <formula>$NM$36</formula>
      <formula>$NM$37</formula>
    </cfRule>
  </conditionalFormatting>
  <conditionalFormatting sqref="NB1:NB1048576 NE1:NE1048576 NI1:NI1048576 NL1:NL1048576">
    <cfRule type="cellIs" dxfId="303" priority="113248" operator="between">
      <formula>$NM$42</formula>
      <formula>1000</formula>
    </cfRule>
    <cfRule type="cellIs" dxfId="302" priority="113249" operator="between">
      <formula>$NM$41</formula>
      <formula>$NM$42</formula>
    </cfRule>
    <cfRule type="cellIs" dxfId="301" priority="113250" operator="between">
      <formula>$NM$40</formula>
      <formula>$NM$41</formula>
    </cfRule>
    <cfRule type="cellIs" dxfId="300" priority="113251" operator="between">
      <formula>$NM$39</formula>
      <formula>$NM$40</formula>
    </cfRule>
  </conditionalFormatting>
  <conditionalFormatting sqref="OH1:OH1048576 OK1:OK1048576 OO1:OO1048576 OR1:OR1048576">
    <cfRule type="cellIs" dxfId="299" priority="113296" operator="between">
      <formula>$OU$38</formula>
      <formula>1000</formula>
    </cfRule>
    <cfRule type="cellIs" dxfId="298" priority="113297" operator="between">
      <formula>$OU$37</formula>
      <formula>$OU$38</formula>
    </cfRule>
    <cfRule type="cellIs" dxfId="297" priority="113298" operator="between">
      <formula>$OU$36</formula>
      <formula>$OU$37</formula>
    </cfRule>
    <cfRule type="cellIs" dxfId="296" priority="113299" operator="between">
      <formula>$OU$35</formula>
      <formula>$OU$36</formula>
    </cfRule>
  </conditionalFormatting>
  <conditionalFormatting sqref="OJ1:OJ1048576 OM1:OM1048576 OQ1:OQ1048576 OT1:OT1048576">
    <cfRule type="cellIs" dxfId="295" priority="113344" operator="between">
      <formula>$OU$42</formula>
      <formula>1000</formula>
    </cfRule>
    <cfRule type="cellIs" dxfId="294" priority="113345" operator="between">
      <formula>$OU$41</formula>
      <formula>$OU$42</formula>
    </cfRule>
    <cfRule type="cellIs" dxfId="293" priority="113346" operator="between">
      <formula>$OU$40</formula>
      <formula>$OU$41</formula>
    </cfRule>
    <cfRule type="cellIs" dxfId="292" priority="113347" operator="between">
      <formula>$OU$39</formula>
      <formula>$OU$40</formula>
    </cfRule>
  </conditionalFormatting>
  <conditionalFormatting sqref="PP1:PP1048576 PS1:PS1048576 PW1:PW1048576 PZ1:PZ1048576">
    <cfRule type="cellIs" dxfId="291" priority="113392" operator="between">
      <formula>$QC$38</formula>
      <formula>1000</formula>
    </cfRule>
    <cfRule type="cellIs" dxfId="290" priority="113393" operator="between">
      <formula>$QC$37</formula>
      <formula>$QC$38</formula>
    </cfRule>
    <cfRule type="cellIs" dxfId="289" priority="113394" operator="between">
      <formula>$QC$36</formula>
      <formula>$QC$37</formula>
    </cfRule>
    <cfRule type="cellIs" dxfId="288" priority="113395" operator="between">
      <formula>$QC$35</formula>
      <formula>$QC$36</formula>
    </cfRule>
  </conditionalFormatting>
  <conditionalFormatting sqref="PR1:PR1048576 PU1:PU1048576 PY1:PY1048576 QB1:QB1048576">
    <cfRule type="cellIs" dxfId="287" priority="113440" operator="between">
      <formula>$QC$42</formula>
      <formula>1000</formula>
    </cfRule>
    <cfRule type="cellIs" dxfId="286" priority="113441" operator="between">
      <formula>$QC$41</formula>
      <formula>$QC$42</formula>
    </cfRule>
    <cfRule type="cellIs" dxfId="285" priority="113442" operator="between">
      <formula>$QC$40</formula>
      <formula>$QC$41</formula>
    </cfRule>
    <cfRule type="cellIs" dxfId="284" priority="113443" operator="between">
      <formula>$QC$39</formula>
      <formula>$QC$40</formula>
    </cfRule>
  </conditionalFormatting>
  <conditionalFormatting sqref="QX1:QX1048576 RA1:RA1048576 RE1:RE1048576 RH1:RH1048576">
    <cfRule type="cellIs" dxfId="283" priority="113488" operator="between">
      <formula>$RK$38</formula>
      <formula>1000</formula>
    </cfRule>
    <cfRule type="cellIs" dxfId="282" priority="113489" operator="between">
      <formula>$RK$37</formula>
      <formula>$RK$38</formula>
    </cfRule>
    <cfRule type="cellIs" dxfId="281" priority="113490" operator="between">
      <formula>$RK$36</formula>
      <formula>$RK$37</formula>
    </cfRule>
    <cfRule type="cellIs" dxfId="280" priority="113491" operator="between">
      <formula>$RK$35</formula>
      <formula>$RK$36</formula>
    </cfRule>
  </conditionalFormatting>
  <conditionalFormatting sqref="QZ1:QZ1048576 RC1:RC1048576 RG1:RG1048576 RJ1:RJ1048576">
    <cfRule type="cellIs" dxfId="279" priority="113536" operator="between">
      <formula>$RK$42</formula>
      <formula>1000</formula>
    </cfRule>
    <cfRule type="cellIs" dxfId="278" priority="113537" operator="between">
      <formula>$RK$41</formula>
      <formula>$RK$42</formula>
    </cfRule>
    <cfRule type="cellIs" dxfId="277" priority="113538" operator="between">
      <formula>$RK$40</formula>
      <formula>$RK$41</formula>
    </cfRule>
    <cfRule type="cellIs" dxfId="276" priority="113539" operator="between">
      <formula>$RK$39</formula>
      <formula>$RK$40</formula>
    </cfRule>
  </conditionalFormatting>
  <conditionalFormatting sqref="SF1:SF1048576 SI1:SI1048576 SM1:SM1048576 SP1:SP1048576">
    <cfRule type="cellIs" dxfId="275" priority="113584" operator="between">
      <formula>$SS$38</formula>
      <formula>1000</formula>
    </cfRule>
    <cfRule type="cellIs" dxfId="274" priority="113585" operator="between">
      <formula>$SS$37</formula>
      <formula>$SS$38</formula>
    </cfRule>
    <cfRule type="cellIs" dxfId="273" priority="113586" operator="between">
      <formula>$SS$36</formula>
      <formula>$SS$37</formula>
    </cfRule>
    <cfRule type="cellIs" dxfId="272" priority="113587" operator="between">
      <formula>$SS$35</formula>
      <formula>$SS$36</formula>
    </cfRule>
  </conditionalFormatting>
  <conditionalFormatting sqref="SH1:SH1048576 SK1:SK1048576 SO1:SO1048576 SR1:SR1048576">
    <cfRule type="cellIs" dxfId="271" priority="113632" operator="between">
      <formula>$SS$42</formula>
      <formula>1000</formula>
    </cfRule>
    <cfRule type="cellIs" dxfId="270" priority="113633" operator="between">
      <formula>$SS$41</formula>
      <formula>$SS$42</formula>
    </cfRule>
    <cfRule type="cellIs" dxfId="269" priority="113634" operator="between">
      <formula>$SS$40</formula>
      <formula>$SS$41</formula>
    </cfRule>
    <cfRule type="cellIs" dxfId="268" priority="113635" operator="between">
      <formula>$SS$39</formula>
      <formula>$SS$40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V6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33.5" bestFit="1" customWidth="1"/>
    <col min="18" max="18" width="14.6640625" customWidth="1"/>
    <col min="19" max="19" width="29.33203125" bestFit="1" customWidth="1"/>
    <col min="20" max="20" width="24.6640625" customWidth="1"/>
    <col min="21" max="21" width="13" customWidth="1"/>
    <col min="22" max="22" width="47" customWidth="1"/>
    <col min="23" max="38" width="10.83203125" hidden="1" customWidth="1"/>
    <col min="39" max="49" width="10.83203125" style="36" customWidth="1"/>
    <col min="50" max="65" width="10.83203125" hidden="1" customWidth="1"/>
    <col min="66" max="76" width="10.83203125" style="36" customWidth="1"/>
    <col min="77" max="92" width="10.83203125" hidden="1" customWidth="1"/>
    <col min="93" max="103" width="10.83203125" style="36" customWidth="1"/>
    <col min="104" max="105" width="12.83203125" style="36" customWidth="1"/>
    <col min="106" max="125" width="10.83203125" hidden="1" customWidth="1"/>
    <col min="126" max="138" width="10.83203125" customWidth="1"/>
    <col min="139" max="139" width="10.83203125" style="36" customWidth="1"/>
    <col min="140" max="159" width="10.83203125" hidden="1" customWidth="1"/>
    <col min="160" max="172" width="10.83203125" customWidth="1"/>
    <col min="173" max="173" width="10.83203125" style="36" customWidth="1"/>
    <col min="174" max="193" width="10.83203125" hidden="1" customWidth="1"/>
    <col min="194" max="206" width="10.83203125" customWidth="1"/>
    <col min="207" max="207" width="10.83203125" style="36" customWidth="1"/>
    <col min="208" max="227" width="10.83203125" hidden="1" customWidth="1"/>
    <col min="228" max="240" width="10.83203125" customWidth="1"/>
    <col min="241" max="241" width="10.83203125" style="36" customWidth="1"/>
    <col min="242" max="274" width="10.83203125" hidden="1" customWidth="1"/>
    <col min="275" max="275" width="10.83203125" style="36" hidden="1" customWidth="1"/>
    <col min="276" max="540" width="10.83203125" hidden="1" customWidth="1"/>
  </cols>
  <sheetData>
    <row r="1" spans="1:540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1" t="s">
        <v>8</v>
      </c>
      <c r="H1" s="71" t="s">
        <v>9</v>
      </c>
      <c r="I1" s="71" t="s">
        <v>70</v>
      </c>
      <c r="J1" s="72" t="s">
        <v>78</v>
      </c>
      <c r="K1" s="70" t="s">
        <v>25</v>
      </c>
      <c r="L1" s="72" t="s">
        <v>79</v>
      </c>
      <c r="M1" s="70" t="s">
        <v>25</v>
      </c>
      <c r="N1" s="72" t="s">
        <v>169</v>
      </c>
      <c r="O1" s="70" t="s">
        <v>25</v>
      </c>
      <c r="P1" s="70" t="s">
        <v>80</v>
      </c>
      <c r="Q1" s="70" t="s">
        <v>25</v>
      </c>
      <c r="R1" s="72" t="s">
        <v>81</v>
      </c>
      <c r="S1" s="70" t="s">
        <v>25</v>
      </c>
      <c r="T1" s="73" t="s">
        <v>11</v>
      </c>
      <c r="U1" s="70" t="s">
        <v>26</v>
      </c>
      <c r="V1" s="70" t="s">
        <v>25</v>
      </c>
      <c r="W1" s="66" t="s">
        <v>118</v>
      </c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175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6" t="s">
        <v>201</v>
      </c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9" t="s">
        <v>11</v>
      </c>
      <c r="DA1" s="69"/>
      <c r="DB1" s="66" t="s">
        <v>128</v>
      </c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7" t="s">
        <v>171</v>
      </c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7"/>
      <c r="FM1" s="67"/>
      <c r="FN1" s="67"/>
      <c r="FO1" s="67"/>
      <c r="FP1" s="67"/>
      <c r="FQ1" s="67"/>
      <c r="FR1" s="66" t="s">
        <v>198</v>
      </c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7" t="s">
        <v>230</v>
      </c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7"/>
      <c r="JQ1" s="67"/>
      <c r="JR1" s="67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67"/>
      <c r="KV1" s="67"/>
      <c r="KW1" s="67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7"/>
      <c r="OW1" s="67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  <c r="RH1" s="66"/>
      <c r="RI1" s="66"/>
      <c r="RJ1" s="66"/>
      <c r="RK1" s="66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6" t="s">
        <v>56</v>
      </c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</row>
    <row r="2" spans="1:540" x14ac:dyDescent="0.2">
      <c r="A2" s="71"/>
      <c r="B2" s="71"/>
      <c r="C2" s="71"/>
      <c r="D2" s="71"/>
      <c r="E2" s="71"/>
      <c r="F2" s="74"/>
      <c r="G2" s="71"/>
      <c r="H2" s="71"/>
      <c r="I2" s="71"/>
      <c r="J2" s="72"/>
      <c r="K2" s="70"/>
      <c r="L2" s="72"/>
      <c r="M2" s="70"/>
      <c r="N2" s="72"/>
      <c r="O2" s="70"/>
      <c r="P2" s="70"/>
      <c r="Q2" s="70"/>
      <c r="R2" s="72"/>
      <c r="S2" s="70"/>
      <c r="T2" s="73"/>
      <c r="U2" s="70"/>
      <c r="V2" s="70"/>
      <c r="W2" s="68" t="s">
        <v>16</v>
      </c>
      <c r="X2" s="68"/>
      <c r="Y2" s="68"/>
      <c r="Z2" s="68"/>
      <c r="AA2" s="68"/>
      <c r="AB2" s="68" t="s">
        <v>17</v>
      </c>
      <c r="AC2" s="68"/>
      <c r="AD2" s="68"/>
      <c r="AE2" s="68"/>
      <c r="AF2" s="68"/>
      <c r="AG2" s="68" t="s">
        <v>20</v>
      </c>
      <c r="AH2" s="68"/>
      <c r="AI2" s="68"/>
      <c r="AJ2" s="68"/>
      <c r="AK2" s="68"/>
      <c r="AL2" s="14"/>
      <c r="AM2" s="14" t="s">
        <v>82</v>
      </c>
      <c r="AN2" s="14" t="s">
        <v>83</v>
      </c>
      <c r="AO2" s="14" t="s">
        <v>18</v>
      </c>
      <c r="AP2" s="14" t="s">
        <v>63</v>
      </c>
      <c r="AQ2" s="14" t="s">
        <v>84</v>
      </c>
      <c r="AR2" s="14" t="s">
        <v>19</v>
      </c>
      <c r="AS2" s="14" t="s">
        <v>21</v>
      </c>
      <c r="AT2" s="14" t="s">
        <v>85</v>
      </c>
      <c r="AU2" s="14" t="s">
        <v>86</v>
      </c>
      <c r="AV2" s="14" t="s">
        <v>20</v>
      </c>
      <c r="AW2" s="14" t="s">
        <v>15</v>
      </c>
      <c r="AX2" s="65" t="s">
        <v>16</v>
      </c>
      <c r="AY2" s="65"/>
      <c r="AZ2" s="65"/>
      <c r="BA2" s="65"/>
      <c r="BB2" s="65"/>
      <c r="BC2" s="65" t="s">
        <v>17</v>
      </c>
      <c r="BD2" s="65"/>
      <c r="BE2" s="65"/>
      <c r="BF2" s="65"/>
      <c r="BG2" s="65"/>
      <c r="BH2" s="65" t="s">
        <v>20</v>
      </c>
      <c r="BI2" s="65"/>
      <c r="BJ2" s="65"/>
      <c r="BK2" s="65"/>
      <c r="BL2" s="65"/>
      <c r="BM2" s="13"/>
      <c r="BN2" s="13" t="s">
        <v>82</v>
      </c>
      <c r="BO2" s="13" t="s">
        <v>83</v>
      </c>
      <c r="BP2" s="13" t="s">
        <v>18</v>
      </c>
      <c r="BQ2" s="13" t="s">
        <v>63</v>
      </c>
      <c r="BR2" s="13" t="s">
        <v>84</v>
      </c>
      <c r="BS2" s="13" t="s">
        <v>19</v>
      </c>
      <c r="BT2" s="13" t="s">
        <v>21</v>
      </c>
      <c r="BU2" s="13" t="s">
        <v>85</v>
      </c>
      <c r="BV2" s="13" t="s">
        <v>86</v>
      </c>
      <c r="BW2" s="13" t="s">
        <v>20</v>
      </c>
      <c r="BX2" s="13" t="s">
        <v>15</v>
      </c>
      <c r="BY2" s="68" t="s">
        <v>16</v>
      </c>
      <c r="BZ2" s="68"/>
      <c r="CA2" s="68"/>
      <c r="CB2" s="68"/>
      <c r="CC2" s="68"/>
      <c r="CD2" s="68" t="s">
        <v>17</v>
      </c>
      <c r="CE2" s="68"/>
      <c r="CF2" s="68"/>
      <c r="CG2" s="68"/>
      <c r="CH2" s="68"/>
      <c r="CI2" s="68" t="s">
        <v>20</v>
      </c>
      <c r="CJ2" s="68"/>
      <c r="CK2" s="68"/>
      <c r="CL2" s="68"/>
      <c r="CM2" s="68"/>
      <c r="CN2" s="14"/>
      <c r="CO2" s="14" t="s">
        <v>82</v>
      </c>
      <c r="CP2" s="14" t="s">
        <v>83</v>
      </c>
      <c r="CQ2" s="14" t="s">
        <v>18</v>
      </c>
      <c r="CR2" s="14" t="s">
        <v>63</v>
      </c>
      <c r="CS2" s="14" t="s">
        <v>84</v>
      </c>
      <c r="CT2" s="14" t="s">
        <v>19</v>
      </c>
      <c r="CU2" s="14" t="s">
        <v>21</v>
      </c>
      <c r="CV2" s="14" t="s">
        <v>85</v>
      </c>
      <c r="CW2" s="14" t="s">
        <v>86</v>
      </c>
      <c r="CX2" s="14" t="s">
        <v>20</v>
      </c>
      <c r="CY2" s="14" t="s">
        <v>15</v>
      </c>
      <c r="CZ2" s="49" t="s">
        <v>170</v>
      </c>
      <c r="DA2" s="49" t="s">
        <v>20</v>
      </c>
      <c r="DB2" s="68" t="s">
        <v>16</v>
      </c>
      <c r="DC2" s="68"/>
      <c r="DD2" s="68"/>
      <c r="DE2" s="68"/>
      <c r="DF2" s="68"/>
      <c r="DG2" s="68" t="s">
        <v>17</v>
      </c>
      <c r="DH2" s="68"/>
      <c r="DI2" s="68"/>
      <c r="DJ2" s="68"/>
      <c r="DK2" s="68"/>
      <c r="DL2" s="68" t="s">
        <v>87</v>
      </c>
      <c r="DM2" s="68"/>
      <c r="DN2" s="68"/>
      <c r="DO2" s="68"/>
      <c r="DP2" s="68"/>
      <c r="DQ2" s="68" t="s">
        <v>20</v>
      </c>
      <c r="DR2" s="68"/>
      <c r="DS2" s="68"/>
      <c r="DT2" s="68"/>
      <c r="DU2" s="68"/>
      <c r="DV2" s="14" t="s">
        <v>82</v>
      </c>
      <c r="DW2" s="14" t="s">
        <v>83</v>
      </c>
      <c r="DX2" s="14" t="s">
        <v>18</v>
      </c>
      <c r="DY2" s="14" t="s">
        <v>63</v>
      </c>
      <c r="DZ2" s="14" t="s">
        <v>84</v>
      </c>
      <c r="EA2" s="14" t="s">
        <v>19</v>
      </c>
      <c r="EB2" s="14" t="s">
        <v>21</v>
      </c>
      <c r="EC2" s="14" t="s">
        <v>88</v>
      </c>
      <c r="ED2" s="14" t="s">
        <v>89</v>
      </c>
      <c r="EE2" s="14" t="s">
        <v>87</v>
      </c>
      <c r="EF2" s="14" t="s">
        <v>85</v>
      </c>
      <c r="EG2" s="14" t="s">
        <v>86</v>
      </c>
      <c r="EH2" s="14" t="s">
        <v>20</v>
      </c>
      <c r="EI2" s="14" t="s">
        <v>15</v>
      </c>
      <c r="EJ2" s="65" t="s">
        <v>16</v>
      </c>
      <c r="EK2" s="65"/>
      <c r="EL2" s="65"/>
      <c r="EM2" s="65"/>
      <c r="EN2" s="65"/>
      <c r="EO2" s="65" t="s">
        <v>17</v>
      </c>
      <c r="EP2" s="65"/>
      <c r="EQ2" s="65"/>
      <c r="ER2" s="65"/>
      <c r="ES2" s="65"/>
      <c r="ET2" s="65" t="s">
        <v>87</v>
      </c>
      <c r="EU2" s="65"/>
      <c r="EV2" s="65"/>
      <c r="EW2" s="65"/>
      <c r="EX2" s="65"/>
      <c r="EY2" s="65" t="s">
        <v>20</v>
      </c>
      <c r="EZ2" s="65"/>
      <c r="FA2" s="65"/>
      <c r="FB2" s="65"/>
      <c r="FC2" s="65"/>
      <c r="FD2" s="13" t="s">
        <v>82</v>
      </c>
      <c r="FE2" s="13" t="s">
        <v>83</v>
      </c>
      <c r="FF2" s="13" t="s">
        <v>18</v>
      </c>
      <c r="FG2" s="13" t="s">
        <v>63</v>
      </c>
      <c r="FH2" s="13" t="s">
        <v>84</v>
      </c>
      <c r="FI2" s="13" t="s">
        <v>19</v>
      </c>
      <c r="FJ2" s="13" t="s">
        <v>21</v>
      </c>
      <c r="FK2" s="13" t="s">
        <v>88</v>
      </c>
      <c r="FL2" s="13" t="s">
        <v>89</v>
      </c>
      <c r="FM2" s="13" t="s">
        <v>87</v>
      </c>
      <c r="FN2" s="13" t="s">
        <v>85</v>
      </c>
      <c r="FO2" s="13" t="s">
        <v>86</v>
      </c>
      <c r="FP2" s="13" t="s">
        <v>20</v>
      </c>
      <c r="FQ2" s="13" t="s">
        <v>15</v>
      </c>
      <c r="FR2" s="68" t="s">
        <v>16</v>
      </c>
      <c r="FS2" s="68"/>
      <c r="FT2" s="68"/>
      <c r="FU2" s="68"/>
      <c r="FV2" s="68"/>
      <c r="FW2" s="68" t="s">
        <v>17</v>
      </c>
      <c r="FX2" s="68"/>
      <c r="FY2" s="68"/>
      <c r="FZ2" s="68"/>
      <c r="GA2" s="68"/>
      <c r="GB2" s="68" t="s">
        <v>87</v>
      </c>
      <c r="GC2" s="68"/>
      <c r="GD2" s="68"/>
      <c r="GE2" s="68"/>
      <c r="GF2" s="68"/>
      <c r="GG2" s="68" t="s">
        <v>20</v>
      </c>
      <c r="GH2" s="68"/>
      <c r="GI2" s="68"/>
      <c r="GJ2" s="68"/>
      <c r="GK2" s="68"/>
      <c r="GL2" s="14" t="s">
        <v>82</v>
      </c>
      <c r="GM2" s="14" t="s">
        <v>83</v>
      </c>
      <c r="GN2" s="14" t="s">
        <v>18</v>
      </c>
      <c r="GO2" s="14" t="s">
        <v>63</v>
      </c>
      <c r="GP2" s="14" t="s">
        <v>84</v>
      </c>
      <c r="GQ2" s="14" t="s">
        <v>19</v>
      </c>
      <c r="GR2" s="14" t="s">
        <v>21</v>
      </c>
      <c r="GS2" s="14" t="s">
        <v>88</v>
      </c>
      <c r="GT2" s="14" t="s">
        <v>89</v>
      </c>
      <c r="GU2" s="14" t="s">
        <v>87</v>
      </c>
      <c r="GV2" s="14" t="s">
        <v>85</v>
      </c>
      <c r="GW2" s="14" t="s">
        <v>86</v>
      </c>
      <c r="GX2" s="14" t="s">
        <v>20</v>
      </c>
      <c r="GY2" s="14" t="s">
        <v>15</v>
      </c>
      <c r="GZ2" s="65" t="s">
        <v>16</v>
      </c>
      <c r="HA2" s="65"/>
      <c r="HB2" s="65"/>
      <c r="HC2" s="65"/>
      <c r="HD2" s="65"/>
      <c r="HE2" s="65" t="s">
        <v>17</v>
      </c>
      <c r="HF2" s="65"/>
      <c r="HG2" s="65"/>
      <c r="HH2" s="65"/>
      <c r="HI2" s="65"/>
      <c r="HJ2" s="65" t="s">
        <v>87</v>
      </c>
      <c r="HK2" s="65"/>
      <c r="HL2" s="65"/>
      <c r="HM2" s="65"/>
      <c r="HN2" s="65"/>
      <c r="HO2" s="65" t="s">
        <v>20</v>
      </c>
      <c r="HP2" s="65"/>
      <c r="HQ2" s="65"/>
      <c r="HR2" s="65"/>
      <c r="HS2" s="65"/>
      <c r="HT2" s="13" t="s">
        <v>82</v>
      </c>
      <c r="HU2" s="13" t="s">
        <v>83</v>
      </c>
      <c r="HV2" s="13" t="s">
        <v>18</v>
      </c>
      <c r="HW2" s="13" t="s">
        <v>63</v>
      </c>
      <c r="HX2" s="13" t="s">
        <v>84</v>
      </c>
      <c r="HY2" s="13" t="s">
        <v>19</v>
      </c>
      <c r="HZ2" s="13" t="s">
        <v>21</v>
      </c>
      <c r="IA2" s="13" t="s">
        <v>88</v>
      </c>
      <c r="IB2" s="13" t="s">
        <v>89</v>
      </c>
      <c r="IC2" s="13" t="s">
        <v>87</v>
      </c>
      <c r="ID2" s="13" t="s">
        <v>85</v>
      </c>
      <c r="IE2" s="13" t="s">
        <v>86</v>
      </c>
      <c r="IF2" s="13" t="s">
        <v>20</v>
      </c>
      <c r="IG2" s="13" t="s">
        <v>15</v>
      </c>
      <c r="IH2" s="68" t="s">
        <v>16</v>
      </c>
      <c r="II2" s="68"/>
      <c r="IJ2" s="68"/>
      <c r="IK2" s="68"/>
      <c r="IL2" s="68"/>
      <c r="IM2" s="68" t="s">
        <v>17</v>
      </c>
      <c r="IN2" s="68"/>
      <c r="IO2" s="68"/>
      <c r="IP2" s="68"/>
      <c r="IQ2" s="68"/>
      <c r="IR2" s="68" t="s">
        <v>87</v>
      </c>
      <c r="IS2" s="68"/>
      <c r="IT2" s="68"/>
      <c r="IU2" s="68"/>
      <c r="IV2" s="68"/>
      <c r="IW2" s="68" t="s">
        <v>20</v>
      </c>
      <c r="IX2" s="68"/>
      <c r="IY2" s="68"/>
      <c r="IZ2" s="68"/>
      <c r="JA2" s="68"/>
      <c r="JB2" s="14" t="s">
        <v>82</v>
      </c>
      <c r="JC2" s="14" t="s">
        <v>83</v>
      </c>
      <c r="JD2" s="14" t="s">
        <v>18</v>
      </c>
      <c r="JE2" s="14" t="s">
        <v>63</v>
      </c>
      <c r="JF2" s="14" t="s">
        <v>84</v>
      </c>
      <c r="JG2" s="14" t="s">
        <v>19</v>
      </c>
      <c r="JH2" s="14" t="s">
        <v>21</v>
      </c>
      <c r="JI2" s="14" t="s">
        <v>88</v>
      </c>
      <c r="JJ2" s="14" t="s">
        <v>89</v>
      </c>
      <c r="JK2" s="14" t="s">
        <v>87</v>
      </c>
      <c r="JL2" s="14" t="s">
        <v>85</v>
      </c>
      <c r="JM2" s="14" t="s">
        <v>86</v>
      </c>
      <c r="JN2" s="14" t="s">
        <v>20</v>
      </c>
      <c r="JO2" s="14" t="s">
        <v>15</v>
      </c>
      <c r="JP2" s="65" t="s">
        <v>16</v>
      </c>
      <c r="JQ2" s="65"/>
      <c r="JR2" s="65"/>
      <c r="JS2" s="65"/>
      <c r="JT2" s="65"/>
      <c r="JU2" s="65" t="s">
        <v>17</v>
      </c>
      <c r="JV2" s="65"/>
      <c r="JW2" s="65"/>
      <c r="JX2" s="65"/>
      <c r="JY2" s="65"/>
      <c r="JZ2" s="65" t="s">
        <v>87</v>
      </c>
      <c r="KA2" s="65"/>
      <c r="KB2" s="65"/>
      <c r="KC2" s="65"/>
      <c r="KD2" s="65"/>
      <c r="KE2" s="65" t="s">
        <v>20</v>
      </c>
      <c r="KF2" s="65"/>
      <c r="KG2" s="65"/>
      <c r="KH2" s="65"/>
      <c r="KI2" s="65"/>
      <c r="KJ2" s="13" t="s">
        <v>82</v>
      </c>
      <c r="KK2" s="13" t="s">
        <v>83</v>
      </c>
      <c r="KL2" s="13" t="s">
        <v>18</v>
      </c>
      <c r="KM2" s="13" t="s">
        <v>63</v>
      </c>
      <c r="KN2" s="13" t="s">
        <v>84</v>
      </c>
      <c r="KO2" s="13" t="s">
        <v>19</v>
      </c>
      <c r="KP2" s="13" t="s">
        <v>21</v>
      </c>
      <c r="KQ2" s="13" t="s">
        <v>88</v>
      </c>
      <c r="KR2" s="13" t="s">
        <v>89</v>
      </c>
      <c r="KS2" s="13" t="s">
        <v>87</v>
      </c>
      <c r="KT2" s="13" t="s">
        <v>85</v>
      </c>
      <c r="KU2" s="13" t="s">
        <v>86</v>
      </c>
      <c r="KV2" s="13" t="s">
        <v>20</v>
      </c>
      <c r="KW2" s="13" t="s">
        <v>15</v>
      </c>
      <c r="KX2" s="68" t="s">
        <v>16</v>
      </c>
      <c r="KY2" s="68"/>
      <c r="KZ2" s="68"/>
      <c r="LA2" s="68"/>
      <c r="LB2" s="68"/>
      <c r="LC2" s="68" t="s">
        <v>17</v>
      </c>
      <c r="LD2" s="68"/>
      <c r="LE2" s="68"/>
      <c r="LF2" s="68"/>
      <c r="LG2" s="68"/>
      <c r="LH2" s="68" t="s">
        <v>87</v>
      </c>
      <c r="LI2" s="68"/>
      <c r="LJ2" s="68"/>
      <c r="LK2" s="68"/>
      <c r="LL2" s="68"/>
      <c r="LM2" s="68" t="s">
        <v>20</v>
      </c>
      <c r="LN2" s="68"/>
      <c r="LO2" s="68"/>
      <c r="LP2" s="68"/>
      <c r="LQ2" s="68"/>
      <c r="LR2" s="14" t="s">
        <v>82</v>
      </c>
      <c r="LS2" s="14" t="s">
        <v>83</v>
      </c>
      <c r="LT2" s="14" t="s">
        <v>18</v>
      </c>
      <c r="LU2" s="14" t="s">
        <v>63</v>
      </c>
      <c r="LV2" s="14" t="s">
        <v>84</v>
      </c>
      <c r="LW2" s="14" t="s">
        <v>19</v>
      </c>
      <c r="LX2" s="14" t="s">
        <v>21</v>
      </c>
      <c r="LY2" s="14" t="s">
        <v>88</v>
      </c>
      <c r="LZ2" s="14" t="s">
        <v>89</v>
      </c>
      <c r="MA2" s="14" t="s">
        <v>87</v>
      </c>
      <c r="MB2" s="14" t="s">
        <v>85</v>
      </c>
      <c r="MC2" s="14" t="s">
        <v>86</v>
      </c>
      <c r="MD2" s="14" t="s">
        <v>20</v>
      </c>
      <c r="ME2" s="14" t="s">
        <v>15</v>
      </c>
      <c r="MF2" s="65" t="s">
        <v>16</v>
      </c>
      <c r="MG2" s="65"/>
      <c r="MH2" s="65"/>
      <c r="MI2" s="65"/>
      <c r="MJ2" s="65"/>
      <c r="MK2" s="65" t="s">
        <v>17</v>
      </c>
      <c r="ML2" s="65"/>
      <c r="MM2" s="65"/>
      <c r="MN2" s="65"/>
      <c r="MO2" s="65"/>
      <c r="MP2" s="65" t="s">
        <v>87</v>
      </c>
      <c r="MQ2" s="65"/>
      <c r="MR2" s="65"/>
      <c r="MS2" s="65"/>
      <c r="MT2" s="65"/>
      <c r="MU2" s="65" t="s">
        <v>20</v>
      </c>
      <c r="MV2" s="65"/>
      <c r="MW2" s="65"/>
      <c r="MX2" s="65"/>
      <c r="MY2" s="65"/>
      <c r="MZ2" s="13" t="s">
        <v>82</v>
      </c>
      <c r="NA2" s="13" t="s">
        <v>83</v>
      </c>
      <c r="NB2" s="13" t="s">
        <v>18</v>
      </c>
      <c r="NC2" s="13" t="s">
        <v>63</v>
      </c>
      <c r="ND2" s="13" t="s">
        <v>84</v>
      </c>
      <c r="NE2" s="13" t="s">
        <v>19</v>
      </c>
      <c r="NF2" s="13" t="s">
        <v>21</v>
      </c>
      <c r="NG2" s="13" t="s">
        <v>88</v>
      </c>
      <c r="NH2" s="13" t="s">
        <v>89</v>
      </c>
      <c r="NI2" s="13" t="s">
        <v>87</v>
      </c>
      <c r="NJ2" s="13" t="s">
        <v>85</v>
      </c>
      <c r="NK2" s="13" t="s">
        <v>86</v>
      </c>
      <c r="NL2" s="13" t="s">
        <v>20</v>
      </c>
      <c r="NM2" s="13" t="s">
        <v>15</v>
      </c>
      <c r="NN2" s="68" t="s">
        <v>16</v>
      </c>
      <c r="NO2" s="68"/>
      <c r="NP2" s="68"/>
      <c r="NQ2" s="68"/>
      <c r="NR2" s="68"/>
      <c r="NS2" s="68" t="s">
        <v>17</v>
      </c>
      <c r="NT2" s="68"/>
      <c r="NU2" s="68"/>
      <c r="NV2" s="68"/>
      <c r="NW2" s="68"/>
      <c r="NX2" s="68" t="s">
        <v>87</v>
      </c>
      <c r="NY2" s="68"/>
      <c r="NZ2" s="68"/>
      <c r="OA2" s="68"/>
      <c r="OB2" s="68"/>
      <c r="OC2" s="68" t="s">
        <v>20</v>
      </c>
      <c r="OD2" s="68"/>
      <c r="OE2" s="68"/>
      <c r="OF2" s="68"/>
      <c r="OG2" s="68"/>
      <c r="OH2" s="14" t="s">
        <v>82</v>
      </c>
      <c r="OI2" s="14" t="s">
        <v>83</v>
      </c>
      <c r="OJ2" s="14" t="s">
        <v>18</v>
      </c>
      <c r="OK2" s="14" t="s">
        <v>63</v>
      </c>
      <c r="OL2" s="14" t="s">
        <v>84</v>
      </c>
      <c r="OM2" s="14" t="s">
        <v>19</v>
      </c>
      <c r="ON2" s="14" t="s">
        <v>21</v>
      </c>
      <c r="OO2" s="14" t="s">
        <v>88</v>
      </c>
      <c r="OP2" s="14" t="s">
        <v>89</v>
      </c>
      <c r="OQ2" s="14" t="s">
        <v>87</v>
      </c>
      <c r="OR2" s="14" t="s">
        <v>85</v>
      </c>
      <c r="OS2" s="14" t="s">
        <v>86</v>
      </c>
      <c r="OT2" s="14" t="s">
        <v>20</v>
      </c>
      <c r="OU2" s="14" t="s">
        <v>15</v>
      </c>
      <c r="OV2" s="65" t="s">
        <v>16</v>
      </c>
      <c r="OW2" s="65"/>
      <c r="OX2" s="65"/>
      <c r="OY2" s="65"/>
      <c r="OZ2" s="65"/>
      <c r="PA2" s="65" t="s">
        <v>17</v>
      </c>
      <c r="PB2" s="65"/>
      <c r="PC2" s="65"/>
      <c r="PD2" s="65"/>
      <c r="PE2" s="65"/>
      <c r="PF2" s="65" t="s">
        <v>87</v>
      </c>
      <c r="PG2" s="65"/>
      <c r="PH2" s="65"/>
      <c r="PI2" s="65"/>
      <c r="PJ2" s="65"/>
      <c r="PK2" s="65" t="s">
        <v>20</v>
      </c>
      <c r="PL2" s="65"/>
      <c r="PM2" s="65"/>
      <c r="PN2" s="65"/>
      <c r="PO2" s="65"/>
      <c r="PP2" s="13" t="s">
        <v>82</v>
      </c>
      <c r="PQ2" s="13" t="s">
        <v>83</v>
      </c>
      <c r="PR2" s="13" t="s">
        <v>18</v>
      </c>
      <c r="PS2" s="13" t="s">
        <v>63</v>
      </c>
      <c r="PT2" s="13" t="s">
        <v>84</v>
      </c>
      <c r="PU2" s="13" t="s">
        <v>19</v>
      </c>
      <c r="PV2" s="13" t="s">
        <v>21</v>
      </c>
      <c r="PW2" s="13" t="s">
        <v>88</v>
      </c>
      <c r="PX2" s="13" t="s">
        <v>89</v>
      </c>
      <c r="PY2" s="13" t="s">
        <v>87</v>
      </c>
      <c r="PZ2" s="13" t="s">
        <v>85</v>
      </c>
      <c r="QA2" s="13" t="s">
        <v>86</v>
      </c>
      <c r="QB2" s="13" t="s">
        <v>20</v>
      </c>
      <c r="QC2" s="13" t="s">
        <v>15</v>
      </c>
      <c r="QD2" s="68" t="s">
        <v>16</v>
      </c>
      <c r="QE2" s="68"/>
      <c r="QF2" s="68"/>
      <c r="QG2" s="68"/>
      <c r="QH2" s="68"/>
      <c r="QI2" s="68" t="s">
        <v>17</v>
      </c>
      <c r="QJ2" s="68"/>
      <c r="QK2" s="68"/>
      <c r="QL2" s="68"/>
      <c r="QM2" s="68"/>
      <c r="QN2" s="68" t="s">
        <v>87</v>
      </c>
      <c r="QO2" s="68"/>
      <c r="QP2" s="68"/>
      <c r="QQ2" s="68"/>
      <c r="QR2" s="68"/>
      <c r="QS2" s="68" t="s">
        <v>20</v>
      </c>
      <c r="QT2" s="68"/>
      <c r="QU2" s="68"/>
      <c r="QV2" s="68"/>
      <c r="QW2" s="68"/>
      <c r="QX2" s="14" t="s">
        <v>82</v>
      </c>
      <c r="QY2" s="14" t="s">
        <v>83</v>
      </c>
      <c r="QZ2" s="14" t="s">
        <v>18</v>
      </c>
      <c r="RA2" s="14" t="s">
        <v>63</v>
      </c>
      <c r="RB2" s="14" t="s">
        <v>84</v>
      </c>
      <c r="RC2" s="14" t="s">
        <v>19</v>
      </c>
      <c r="RD2" s="14" t="s">
        <v>21</v>
      </c>
      <c r="RE2" s="14" t="s">
        <v>88</v>
      </c>
      <c r="RF2" s="14" t="s">
        <v>89</v>
      </c>
      <c r="RG2" s="14" t="s">
        <v>87</v>
      </c>
      <c r="RH2" s="14" t="s">
        <v>85</v>
      </c>
      <c r="RI2" s="14" t="s">
        <v>86</v>
      </c>
      <c r="RJ2" s="14" t="s">
        <v>20</v>
      </c>
      <c r="RK2" s="14" t="s">
        <v>15</v>
      </c>
      <c r="RL2" s="65" t="s">
        <v>16</v>
      </c>
      <c r="RM2" s="65"/>
      <c r="RN2" s="65"/>
      <c r="RO2" s="65"/>
      <c r="RP2" s="65"/>
      <c r="RQ2" s="65" t="s">
        <v>17</v>
      </c>
      <c r="RR2" s="65"/>
      <c r="RS2" s="65"/>
      <c r="RT2" s="65"/>
      <c r="RU2" s="65"/>
      <c r="RV2" s="65" t="s">
        <v>87</v>
      </c>
      <c r="RW2" s="65"/>
      <c r="RX2" s="65"/>
      <c r="RY2" s="65"/>
      <c r="RZ2" s="65"/>
      <c r="SA2" s="65" t="s">
        <v>20</v>
      </c>
      <c r="SB2" s="65"/>
      <c r="SC2" s="65"/>
      <c r="SD2" s="65"/>
      <c r="SE2" s="65"/>
      <c r="SF2" s="13" t="s">
        <v>82</v>
      </c>
      <c r="SG2" s="13" t="s">
        <v>83</v>
      </c>
      <c r="SH2" s="13" t="s">
        <v>18</v>
      </c>
      <c r="SI2" s="13" t="s">
        <v>63</v>
      </c>
      <c r="SJ2" s="13" t="s">
        <v>84</v>
      </c>
      <c r="SK2" s="13" t="s">
        <v>19</v>
      </c>
      <c r="SL2" s="13" t="s">
        <v>21</v>
      </c>
      <c r="SM2" s="13" t="s">
        <v>88</v>
      </c>
      <c r="SN2" s="13" t="s">
        <v>89</v>
      </c>
      <c r="SO2" s="13" t="s">
        <v>87</v>
      </c>
      <c r="SP2" s="13" t="s">
        <v>85</v>
      </c>
      <c r="SQ2" s="13" t="s">
        <v>86</v>
      </c>
      <c r="SR2" s="13" t="s">
        <v>20</v>
      </c>
      <c r="SS2" s="13" t="s">
        <v>15</v>
      </c>
      <c r="ST2" s="68" t="s">
        <v>16</v>
      </c>
      <c r="SU2" s="68"/>
      <c r="SV2" s="68"/>
      <c r="SW2" s="68"/>
      <c r="SX2" s="68"/>
      <c r="SY2" s="68" t="s">
        <v>17</v>
      </c>
      <c r="SZ2" s="68"/>
      <c r="TA2" s="68"/>
      <c r="TB2" s="68"/>
      <c r="TC2" s="68"/>
      <c r="TD2" s="68" t="s">
        <v>20</v>
      </c>
      <c r="TE2" s="68"/>
      <c r="TF2" s="68"/>
      <c r="TG2" s="68"/>
      <c r="TH2" s="68"/>
      <c r="TI2" s="14"/>
      <c r="TJ2" s="14" t="s">
        <v>82</v>
      </c>
      <c r="TK2" s="14" t="s">
        <v>83</v>
      </c>
      <c r="TL2" s="14" t="s">
        <v>18</v>
      </c>
      <c r="TM2" s="14" t="s">
        <v>63</v>
      </c>
      <c r="TN2" s="14" t="s">
        <v>84</v>
      </c>
      <c r="TO2" s="14" t="s">
        <v>19</v>
      </c>
      <c r="TP2" s="14" t="s">
        <v>21</v>
      </c>
      <c r="TQ2" s="14" t="s">
        <v>85</v>
      </c>
      <c r="TR2" s="14" t="s">
        <v>86</v>
      </c>
      <c r="TS2" s="14" t="s">
        <v>20</v>
      </c>
      <c r="TT2" s="14" t="s">
        <v>15</v>
      </c>
    </row>
    <row r="3" spans="1:540" x14ac:dyDescent="0.2">
      <c r="A3" s="71"/>
      <c r="B3" s="71"/>
      <c r="C3" s="71"/>
      <c r="D3" s="71"/>
      <c r="E3" s="71"/>
      <c r="F3" s="74"/>
      <c r="G3" s="71"/>
      <c r="H3" s="71"/>
      <c r="I3" s="71"/>
      <c r="J3" s="72"/>
      <c r="K3" s="70"/>
      <c r="L3" s="72"/>
      <c r="M3" s="70"/>
      <c r="N3" s="72"/>
      <c r="O3" s="70"/>
      <c r="P3" s="70"/>
      <c r="Q3" s="70"/>
      <c r="R3" s="72"/>
      <c r="S3" s="70"/>
      <c r="T3" s="73"/>
      <c r="U3" s="70"/>
      <c r="V3" s="70"/>
      <c r="W3" s="14" t="s">
        <v>12</v>
      </c>
      <c r="X3" s="14" t="s">
        <v>13</v>
      </c>
      <c r="Y3" s="14" t="s">
        <v>7</v>
      </c>
      <c r="Z3" s="14" t="s">
        <v>14</v>
      </c>
      <c r="AA3" s="14" t="s">
        <v>23</v>
      </c>
      <c r="AB3" s="14" t="s">
        <v>12</v>
      </c>
      <c r="AC3" s="14" t="s">
        <v>13</v>
      </c>
      <c r="AD3" s="14" t="s">
        <v>7</v>
      </c>
      <c r="AE3" s="14" t="s">
        <v>14</v>
      </c>
      <c r="AF3" s="14" t="s">
        <v>23</v>
      </c>
      <c r="AG3" s="14" t="s">
        <v>12</v>
      </c>
      <c r="AH3" s="14" t="s">
        <v>13</v>
      </c>
      <c r="AI3" s="14" t="s">
        <v>7</v>
      </c>
      <c r="AJ3" s="14" t="s">
        <v>14</v>
      </c>
      <c r="AK3" s="14" t="s">
        <v>23</v>
      </c>
      <c r="AL3" s="14" t="s">
        <v>45</v>
      </c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13</v>
      </c>
      <c r="AZ3" s="13" t="s">
        <v>7</v>
      </c>
      <c r="BA3" s="13" t="s">
        <v>14</v>
      </c>
      <c r="BB3" s="13" t="s">
        <v>23</v>
      </c>
      <c r="BC3" s="13" t="s">
        <v>12</v>
      </c>
      <c r="BD3" s="13" t="s">
        <v>13</v>
      </c>
      <c r="BE3" s="13" t="s">
        <v>7</v>
      </c>
      <c r="BF3" s="13" t="s">
        <v>14</v>
      </c>
      <c r="BG3" s="13" t="s">
        <v>23</v>
      </c>
      <c r="BH3" s="13" t="s">
        <v>12</v>
      </c>
      <c r="BI3" s="13" t="s">
        <v>13</v>
      </c>
      <c r="BJ3" s="13" t="s">
        <v>7</v>
      </c>
      <c r="BK3" s="13" t="s">
        <v>14</v>
      </c>
      <c r="BL3" s="13" t="s">
        <v>23</v>
      </c>
      <c r="BM3" s="13" t="s">
        <v>45</v>
      </c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4" t="s">
        <v>12</v>
      </c>
      <c r="BZ3" s="14" t="s">
        <v>13</v>
      </c>
      <c r="CA3" s="14" t="s">
        <v>7</v>
      </c>
      <c r="CB3" s="14" t="s">
        <v>14</v>
      </c>
      <c r="CC3" s="14" t="s">
        <v>23</v>
      </c>
      <c r="CD3" s="14" t="s">
        <v>12</v>
      </c>
      <c r="CE3" s="14" t="s">
        <v>13</v>
      </c>
      <c r="CF3" s="14" t="s">
        <v>7</v>
      </c>
      <c r="CG3" s="14" t="s">
        <v>14</v>
      </c>
      <c r="CH3" s="14" t="s">
        <v>23</v>
      </c>
      <c r="CI3" s="14" t="s">
        <v>12</v>
      </c>
      <c r="CJ3" s="14" t="s">
        <v>13</v>
      </c>
      <c r="CK3" s="14" t="s">
        <v>7</v>
      </c>
      <c r="CL3" s="14" t="s">
        <v>14</v>
      </c>
      <c r="CM3" s="14" t="s">
        <v>23</v>
      </c>
      <c r="CN3" s="14" t="s">
        <v>45</v>
      </c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49"/>
      <c r="DA3" s="49"/>
      <c r="DB3" s="14" t="s">
        <v>12</v>
      </c>
      <c r="DC3" s="14" t="s">
        <v>13</v>
      </c>
      <c r="DD3" s="14" t="s">
        <v>7</v>
      </c>
      <c r="DE3" s="14" t="s">
        <v>14</v>
      </c>
      <c r="DF3" s="14" t="s">
        <v>23</v>
      </c>
      <c r="DG3" s="14" t="s">
        <v>12</v>
      </c>
      <c r="DH3" s="14" t="s">
        <v>13</v>
      </c>
      <c r="DI3" s="14" t="s">
        <v>7</v>
      </c>
      <c r="DJ3" s="14" t="s">
        <v>14</v>
      </c>
      <c r="DK3" s="14" t="s">
        <v>23</v>
      </c>
      <c r="DL3" s="14" t="s">
        <v>12</v>
      </c>
      <c r="DM3" s="14" t="s">
        <v>13</v>
      </c>
      <c r="DN3" s="14" t="s">
        <v>7</v>
      </c>
      <c r="DO3" s="14" t="s">
        <v>14</v>
      </c>
      <c r="DP3" s="14" t="s">
        <v>23</v>
      </c>
      <c r="DQ3" s="14" t="s">
        <v>12</v>
      </c>
      <c r="DR3" s="14" t="s">
        <v>13</v>
      </c>
      <c r="DS3" s="14" t="s">
        <v>7</v>
      </c>
      <c r="DT3" s="14" t="s">
        <v>14</v>
      </c>
      <c r="DU3" s="14" t="s">
        <v>23</v>
      </c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14"/>
      <c r="EJ3" s="13" t="s">
        <v>12</v>
      </c>
      <c r="EK3" s="13" t="s">
        <v>13</v>
      </c>
      <c r="EL3" s="13" t="s">
        <v>7</v>
      </c>
      <c r="EM3" s="13" t="s">
        <v>14</v>
      </c>
      <c r="EN3" s="13" t="s">
        <v>23</v>
      </c>
      <c r="EO3" s="13" t="s">
        <v>12</v>
      </c>
      <c r="EP3" s="13" t="s">
        <v>13</v>
      </c>
      <c r="EQ3" s="13" t="s">
        <v>7</v>
      </c>
      <c r="ER3" s="13" t="s">
        <v>14</v>
      </c>
      <c r="ES3" s="13" t="s">
        <v>23</v>
      </c>
      <c r="ET3" s="13" t="s">
        <v>12</v>
      </c>
      <c r="EU3" s="13" t="s">
        <v>13</v>
      </c>
      <c r="EV3" s="13" t="s">
        <v>7</v>
      </c>
      <c r="EW3" s="13" t="s">
        <v>14</v>
      </c>
      <c r="EX3" s="13" t="s">
        <v>23</v>
      </c>
      <c r="EY3" s="13" t="s">
        <v>12</v>
      </c>
      <c r="EZ3" s="13" t="s">
        <v>13</v>
      </c>
      <c r="FA3" s="13" t="s">
        <v>7</v>
      </c>
      <c r="FB3" s="13" t="s">
        <v>14</v>
      </c>
      <c r="FC3" s="13" t="s">
        <v>23</v>
      </c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13"/>
      <c r="FR3" s="14" t="s">
        <v>12</v>
      </c>
      <c r="FS3" s="14" t="s">
        <v>13</v>
      </c>
      <c r="FT3" s="14" t="s">
        <v>7</v>
      </c>
      <c r="FU3" s="14" t="s">
        <v>14</v>
      </c>
      <c r="FV3" s="14" t="s">
        <v>23</v>
      </c>
      <c r="FW3" s="14" t="s">
        <v>12</v>
      </c>
      <c r="FX3" s="14" t="s">
        <v>13</v>
      </c>
      <c r="FY3" s="14" t="s">
        <v>7</v>
      </c>
      <c r="FZ3" s="14" t="s">
        <v>14</v>
      </c>
      <c r="GA3" s="14" t="s">
        <v>23</v>
      </c>
      <c r="GB3" s="14" t="s">
        <v>12</v>
      </c>
      <c r="GC3" s="14" t="s">
        <v>13</v>
      </c>
      <c r="GD3" s="14" t="s">
        <v>7</v>
      </c>
      <c r="GE3" s="14" t="s">
        <v>14</v>
      </c>
      <c r="GF3" s="14" t="s">
        <v>23</v>
      </c>
      <c r="GG3" s="14" t="s">
        <v>12</v>
      </c>
      <c r="GH3" s="14" t="s">
        <v>13</v>
      </c>
      <c r="GI3" s="14" t="s">
        <v>7</v>
      </c>
      <c r="GJ3" s="14" t="s">
        <v>14</v>
      </c>
      <c r="GK3" s="14" t="s">
        <v>23</v>
      </c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14"/>
      <c r="GZ3" s="13" t="s">
        <v>12</v>
      </c>
      <c r="HA3" s="13" t="s">
        <v>13</v>
      </c>
      <c r="HB3" s="13" t="s">
        <v>7</v>
      </c>
      <c r="HC3" s="13" t="s">
        <v>14</v>
      </c>
      <c r="HD3" s="13" t="s">
        <v>23</v>
      </c>
      <c r="HE3" s="13" t="s">
        <v>12</v>
      </c>
      <c r="HF3" s="13" t="s">
        <v>13</v>
      </c>
      <c r="HG3" s="13" t="s">
        <v>7</v>
      </c>
      <c r="HH3" s="13" t="s">
        <v>14</v>
      </c>
      <c r="HI3" s="13" t="s">
        <v>23</v>
      </c>
      <c r="HJ3" s="13" t="s">
        <v>12</v>
      </c>
      <c r="HK3" s="13" t="s">
        <v>13</v>
      </c>
      <c r="HL3" s="13" t="s">
        <v>7</v>
      </c>
      <c r="HM3" s="13" t="s">
        <v>14</v>
      </c>
      <c r="HN3" s="13" t="s">
        <v>23</v>
      </c>
      <c r="HO3" s="13" t="s">
        <v>12</v>
      </c>
      <c r="HP3" s="13" t="s">
        <v>13</v>
      </c>
      <c r="HQ3" s="13" t="s">
        <v>7</v>
      </c>
      <c r="HR3" s="13" t="s">
        <v>14</v>
      </c>
      <c r="HS3" s="13" t="s">
        <v>23</v>
      </c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13"/>
      <c r="IH3" s="14" t="s">
        <v>12</v>
      </c>
      <c r="II3" s="14" t="s">
        <v>13</v>
      </c>
      <c r="IJ3" s="14" t="s">
        <v>7</v>
      </c>
      <c r="IK3" s="14" t="s">
        <v>14</v>
      </c>
      <c r="IL3" s="14" t="s">
        <v>23</v>
      </c>
      <c r="IM3" s="14" t="s">
        <v>12</v>
      </c>
      <c r="IN3" s="14" t="s">
        <v>13</v>
      </c>
      <c r="IO3" s="14" t="s">
        <v>7</v>
      </c>
      <c r="IP3" s="14" t="s">
        <v>14</v>
      </c>
      <c r="IQ3" s="14" t="s">
        <v>23</v>
      </c>
      <c r="IR3" s="14" t="s">
        <v>12</v>
      </c>
      <c r="IS3" s="14" t="s">
        <v>13</v>
      </c>
      <c r="IT3" s="14" t="s">
        <v>7</v>
      </c>
      <c r="IU3" s="14" t="s">
        <v>14</v>
      </c>
      <c r="IV3" s="14" t="s">
        <v>23</v>
      </c>
      <c r="IW3" s="14" t="s">
        <v>12</v>
      </c>
      <c r="IX3" s="14" t="s">
        <v>13</v>
      </c>
      <c r="IY3" s="14" t="s">
        <v>7</v>
      </c>
      <c r="IZ3" s="14" t="s">
        <v>14</v>
      </c>
      <c r="JA3" s="14" t="s">
        <v>23</v>
      </c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14"/>
      <c r="JP3" s="13" t="s">
        <v>12</v>
      </c>
      <c r="JQ3" s="13" t="s">
        <v>13</v>
      </c>
      <c r="JR3" s="13" t="s">
        <v>7</v>
      </c>
      <c r="JS3" s="13" t="s">
        <v>14</v>
      </c>
      <c r="JT3" s="13" t="s">
        <v>23</v>
      </c>
      <c r="JU3" s="13" t="s">
        <v>12</v>
      </c>
      <c r="JV3" s="13" t="s">
        <v>13</v>
      </c>
      <c r="JW3" s="13" t="s">
        <v>7</v>
      </c>
      <c r="JX3" s="13" t="s">
        <v>14</v>
      </c>
      <c r="JY3" s="13" t="s">
        <v>23</v>
      </c>
      <c r="JZ3" s="13" t="s">
        <v>12</v>
      </c>
      <c r="KA3" s="13" t="s">
        <v>13</v>
      </c>
      <c r="KB3" s="13" t="s">
        <v>7</v>
      </c>
      <c r="KC3" s="13" t="s">
        <v>14</v>
      </c>
      <c r="KD3" s="13" t="s">
        <v>23</v>
      </c>
      <c r="KE3" s="13" t="s">
        <v>12</v>
      </c>
      <c r="KF3" s="13" t="s">
        <v>13</v>
      </c>
      <c r="KG3" s="13" t="s">
        <v>7</v>
      </c>
      <c r="KH3" s="13" t="s">
        <v>14</v>
      </c>
      <c r="KI3" s="13" t="s">
        <v>23</v>
      </c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14" t="s">
        <v>12</v>
      </c>
      <c r="KY3" s="14" t="s">
        <v>13</v>
      </c>
      <c r="KZ3" s="14" t="s">
        <v>7</v>
      </c>
      <c r="LA3" s="14" t="s">
        <v>14</v>
      </c>
      <c r="LB3" s="14" t="s">
        <v>23</v>
      </c>
      <c r="LC3" s="14" t="s">
        <v>12</v>
      </c>
      <c r="LD3" s="14" t="s">
        <v>13</v>
      </c>
      <c r="LE3" s="14" t="s">
        <v>7</v>
      </c>
      <c r="LF3" s="14" t="s">
        <v>14</v>
      </c>
      <c r="LG3" s="14" t="s">
        <v>23</v>
      </c>
      <c r="LH3" s="14" t="s">
        <v>12</v>
      </c>
      <c r="LI3" s="14" t="s">
        <v>13</v>
      </c>
      <c r="LJ3" s="14" t="s">
        <v>7</v>
      </c>
      <c r="LK3" s="14" t="s">
        <v>14</v>
      </c>
      <c r="LL3" s="14" t="s">
        <v>23</v>
      </c>
      <c r="LM3" s="14" t="s">
        <v>12</v>
      </c>
      <c r="LN3" s="14" t="s">
        <v>13</v>
      </c>
      <c r="LO3" s="14" t="s">
        <v>7</v>
      </c>
      <c r="LP3" s="14" t="s">
        <v>14</v>
      </c>
      <c r="LQ3" s="14" t="s">
        <v>23</v>
      </c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13" t="s">
        <v>12</v>
      </c>
      <c r="MG3" s="13" t="s">
        <v>13</v>
      </c>
      <c r="MH3" s="13" t="s">
        <v>7</v>
      </c>
      <c r="MI3" s="13" t="s">
        <v>14</v>
      </c>
      <c r="MJ3" s="13" t="s">
        <v>23</v>
      </c>
      <c r="MK3" s="13" t="s">
        <v>12</v>
      </c>
      <c r="ML3" s="13" t="s">
        <v>13</v>
      </c>
      <c r="MM3" s="13" t="s">
        <v>7</v>
      </c>
      <c r="MN3" s="13" t="s">
        <v>14</v>
      </c>
      <c r="MO3" s="13" t="s">
        <v>23</v>
      </c>
      <c r="MP3" s="13" t="s">
        <v>12</v>
      </c>
      <c r="MQ3" s="13" t="s">
        <v>13</v>
      </c>
      <c r="MR3" s="13" t="s">
        <v>7</v>
      </c>
      <c r="MS3" s="13" t="s">
        <v>14</v>
      </c>
      <c r="MT3" s="13" t="s">
        <v>23</v>
      </c>
      <c r="MU3" s="13" t="s">
        <v>12</v>
      </c>
      <c r="MV3" s="13" t="s">
        <v>13</v>
      </c>
      <c r="MW3" s="13" t="s">
        <v>7</v>
      </c>
      <c r="MX3" s="13" t="s">
        <v>14</v>
      </c>
      <c r="MY3" s="13" t="s">
        <v>23</v>
      </c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14" t="s">
        <v>12</v>
      </c>
      <c r="NO3" s="14" t="s">
        <v>13</v>
      </c>
      <c r="NP3" s="14" t="s">
        <v>7</v>
      </c>
      <c r="NQ3" s="14" t="s">
        <v>14</v>
      </c>
      <c r="NR3" s="14" t="s">
        <v>23</v>
      </c>
      <c r="NS3" s="14" t="s">
        <v>12</v>
      </c>
      <c r="NT3" s="14" t="s">
        <v>13</v>
      </c>
      <c r="NU3" s="14" t="s">
        <v>7</v>
      </c>
      <c r="NV3" s="14" t="s">
        <v>14</v>
      </c>
      <c r="NW3" s="14" t="s">
        <v>23</v>
      </c>
      <c r="NX3" s="14" t="s">
        <v>12</v>
      </c>
      <c r="NY3" s="14" t="s">
        <v>13</v>
      </c>
      <c r="NZ3" s="14" t="s">
        <v>7</v>
      </c>
      <c r="OA3" s="14" t="s">
        <v>14</v>
      </c>
      <c r="OB3" s="14" t="s">
        <v>23</v>
      </c>
      <c r="OC3" s="14" t="s">
        <v>12</v>
      </c>
      <c r="OD3" s="14" t="s">
        <v>13</v>
      </c>
      <c r="OE3" s="14" t="s">
        <v>7</v>
      </c>
      <c r="OF3" s="14" t="s">
        <v>14</v>
      </c>
      <c r="OG3" s="14" t="s">
        <v>23</v>
      </c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13" t="s">
        <v>12</v>
      </c>
      <c r="OW3" s="13" t="s">
        <v>13</v>
      </c>
      <c r="OX3" s="13" t="s">
        <v>7</v>
      </c>
      <c r="OY3" s="13" t="s">
        <v>14</v>
      </c>
      <c r="OZ3" s="13" t="s">
        <v>23</v>
      </c>
      <c r="PA3" s="13" t="s">
        <v>12</v>
      </c>
      <c r="PB3" s="13" t="s">
        <v>13</v>
      </c>
      <c r="PC3" s="13" t="s">
        <v>7</v>
      </c>
      <c r="PD3" s="13" t="s">
        <v>14</v>
      </c>
      <c r="PE3" s="13" t="s">
        <v>23</v>
      </c>
      <c r="PF3" s="13" t="s">
        <v>12</v>
      </c>
      <c r="PG3" s="13" t="s">
        <v>13</v>
      </c>
      <c r="PH3" s="13" t="s">
        <v>7</v>
      </c>
      <c r="PI3" s="13" t="s">
        <v>14</v>
      </c>
      <c r="PJ3" s="13" t="s">
        <v>23</v>
      </c>
      <c r="PK3" s="13" t="s">
        <v>12</v>
      </c>
      <c r="PL3" s="13" t="s">
        <v>13</v>
      </c>
      <c r="PM3" s="13" t="s">
        <v>7</v>
      </c>
      <c r="PN3" s="13" t="s">
        <v>14</v>
      </c>
      <c r="PO3" s="13" t="s">
        <v>23</v>
      </c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14" t="s">
        <v>12</v>
      </c>
      <c r="QE3" s="14" t="s">
        <v>13</v>
      </c>
      <c r="QF3" s="14" t="s">
        <v>7</v>
      </c>
      <c r="QG3" s="14" t="s">
        <v>14</v>
      </c>
      <c r="QH3" s="14" t="s">
        <v>23</v>
      </c>
      <c r="QI3" s="14" t="s">
        <v>12</v>
      </c>
      <c r="QJ3" s="14" t="s">
        <v>13</v>
      </c>
      <c r="QK3" s="14" t="s">
        <v>7</v>
      </c>
      <c r="QL3" s="14" t="s">
        <v>14</v>
      </c>
      <c r="QM3" s="14" t="s">
        <v>23</v>
      </c>
      <c r="QN3" s="14" t="s">
        <v>12</v>
      </c>
      <c r="QO3" s="14" t="s">
        <v>13</v>
      </c>
      <c r="QP3" s="14" t="s">
        <v>7</v>
      </c>
      <c r="QQ3" s="14" t="s">
        <v>14</v>
      </c>
      <c r="QR3" s="14" t="s">
        <v>23</v>
      </c>
      <c r="QS3" s="14" t="s">
        <v>12</v>
      </c>
      <c r="QT3" s="14" t="s">
        <v>13</v>
      </c>
      <c r="QU3" s="14" t="s">
        <v>7</v>
      </c>
      <c r="QV3" s="14" t="s">
        <v>14</v>
      </c>
      <c r="QW3" s="14" t="s">
        <v>23</v>
      </c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13" t="s">
        <v>12</v>
      </c>
      <c r="RM3" s="13" t="s">
        <v>13</v>
      </c>
      <c r="RN3" s="13" t="s">
        <v>7</v>
      </c>
      <c r="RO3" s="13" t="s">
        <v>14</v>
      </c>
      <c r="RP3" s="13" t="s">
        <v>23</v>
      </c>
      <c r="RQ3" s="13" t="s">
        <v>12</v>
      </c>
      <c r="RR3" s="13" t="s">
        <v>13</v>
      </c>
      <c r="RS3" s="13" t="s">
        <v>7</v>
      </c>
      <c r="RT3" s="13" t="s">
        <v>14</v>
      </c>
      <c r="RU3" s="13" t="s">
        <v>23</v>
      </c>
      <c r="RV3" s="13" t="s">
        <v>12</v>
      </c>
      <c r="RW3" s="13" t="s">
        <v>13</v>
      </c>
      <c r="RX3" s="13" t="s">
        <v>7</v>
      </c>
      <c r="RY3" s="13" t="s">
        <v>14</v>
      </c>
      <c r="RZ3" s="13" t="s">
        <v>23</v>
      </c>
      <c r="SA3" s="13" t="s">
        <v>12</v>
      </c>
      <c r="SB3" s="13" t="s">
        <v>13</v>
      </c>
      <c r="SC3" s="13" t="s">
        <v>7</v>
      </c>
      <c r="SD3" s="13" t="s">
        <v>14</v>
      </c>
      <c r="SE3" s="13" t="s">
        <v>23</v>
      </c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14" t="s">
        <v>12</v>
      </c>
      <c r="SU3" s="14" t="s">
        <v>13</v>
      </c>
      <c r="SV3" s="14" t="s">
        <v>7</v>
      </c>
      <c r="SW3" s="14" t="s">
        <v>14</v>
      </c>
      <c r="SX3" s="14" t="s">
        <v>23</v>
      </c>
      <c r="SY3" s="14" t="s">
        <v>12</v>
      </c>
      <c r="SZ3" s="14" t="s">
        <v>13</v>
      </c>
      <c r="TA3" s="14" t="s">
        <v>7</v>
      </c>
      <c r="TB3" s="14" t="s">
        <v>14</v>
      </c>
      <c r="TC3" s="14" t="s">
        <v>23</v>
      </c>
      <c r="TD3" s="14" t="s">
        <v>12</v>
      </c>
      <c r="TE3" s="14" t="s">
        <v>13</v>
      </c>
      <c r="TF3" s="14" t="s">
        <v>7</v>
      </c>
      <c r="TG3" s="14" t="s">
        <v>14</v>
      </c>
      <c r="TH3" s="14" t="s">
        <v>23</v>
      </c>
      <c r="TI3" s="14" t="s">
        <v>45</v>
      </c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</row>
    <row r="4" spans="1:540" x14ac:dyDescent="0.2">
      <c r="A4" s="4" cm="1">
        <f t="array" ref="A4">IF(AND(H4&lt;&gt;"",H4&lt;&gt;"No DD"),SUMPRODUCT((H$4:H$35&lt;&gt;"")*(H$4:H$35&lt;&gt;"No DD")*(E$4:E$35&gt;E4))+1,IF(H4="No DD",SUMPRODUCT((H$4:H$35="No DD")*(E$4:E$35&gt;E4))+1+SUMPRODUCT((H$4:H$35&lt;&gt;"")*(H$4:H$35&lt;&gt;"No DD")),""))</f>
        <v>1</v>
      </c>
      <c r="B4" s="5" t="s">
        <v>111</v>
      </c>
      <c r="C4" s="4" t="s">
        <v>3</v>
      </c>
      <c r="D4" s="4">
        <v>2004</v>
      </c>
      <c r="E4" s="9">
        <f>SUM(J4:T4)+SUM(J4:R4)*0.0000001+SUM(J4)*0.0000000000001</f>
        <v>182.69001826900509</v>
      </c>
      <c r="F4" s="3" t="str">
        <f>IF(OR(AND(AM4&gt;=AW$37,AM4&lt;&gt;"",AO4&gt;=AW$41,AO4&lt;&gt;"",AL4=""),AND(AP4&gt;=AW$37,AP4&lt;&gt;"",AR4&gt;=AW$41,AR4&lt;&gt;"",AL4=""),AND(AT4&gt;=AW$37,AT4&lt;&gt;"",AV4&gt;=AW$41,AV4&lt;&gt;"",AL4=""),AND(BN4&gt;=BX$37,BN4&lt;&gt;"",BP4&gt;=BX$41,BP4&lt;&gt;"",BM4=""),AND(BQ4&gt;=BX$37,BQ4&lt;&gt;"",BS4&gt;=BX$41,BS4&lt;&gt;"",BM4=""),AND(BU4&gt;=BX$37,BU4&lt;&gt;"",BW4&gt;=BX$41,BW4&lt;&gt;"",BM4=""),AND(CO4&gt;=CY$37,CO4&lt;&gt;"",CQ4&gt;=CY$41,CQ4&lt;&gt;"",CN4=""),AND(CR4&gt;=CY$37,CR4&lt;&gt;"",CT4&gt;=CY$41,CT4&lt;&gt;"",CN4=""),AND(CV4&gt;=CY$37,CV4&lt;&gt;"",CX4&gt;=CY$41,CX4&lt;&gt;"",CN4=""),AND(DV4&gt;=EI$37,DV4&lt;&gt;"",DX4&gt;=EI$41,DX4&lt;&gt;""),AND(DY4&gt;=EI$37,DY4&lt;&gt;"",EA4&gt;=EI$41,EA4&lt;&gt;""),AND(EC4&gt;=EI$37,EC4&lt;&gt;"",EE4&gt;=EI$41,EE4&lt;&gt;""),AND(EF4&gt;=EI$37,EF4&lt;&gt;"",EH4&gt;=EI$41,EH4&lt;&gt;""),AND(FD4&gt;=FQ$37,FD4&lt;&gt;"",FF4&gt;=FQ$41,FF4&lt;&gt;""),AND(FG4&gt;=FQ$37,FG4&lt;&gt;"",FI4&gt;=FQ$41,FI4&lt;&gt;""),AND(FK4&gt;=FQ$37,FK4&lt;&gt;"",FM4&gt;=FQ$41,FM4&lt;&gt;""),AND(FN4&gt;=FQ$37,FN4&lt;&gt;"",FP4&gt;=FQ$41,FP4&lt;&gt;""),AND(GL4&gt;=GY$37,GL4&lt;&gt;"",GN4&gt;=GY$41,GN4&lt;&gt;""),AND(GO4&gt;=GY$37,GO4&lt;&gt;"",GQ4&gt;=GY$41,GQ4&lt;&gt;""),AND(GS4&gt;=GY$37,GS4&lt;&gt;"",GU4&gt;=GY$41,GU4&lt;&gt;""),AND(GV4&gt;=GY$37,GV4&lt;&gt;"",GX4&gt;=GY$41,GX4&lt;&gt;""),AND(HT4&gt;=IG$37,HT4&lt;&gt;"",HV4&gt;=IG$41,HV4&lt;&gt;""),AND(HW4&gt;=IG$37,HW4&lt;&gt;"",HY4&gt;=IG$41,HY4&lt;&gt;""),AND(IA4&gt;=IG$37,IA4&lt;&gt;"",IC4&gt;=IG$41,IC4&lt;&gt;""),AND(ID4&gt;=IG$37,ID4&lt;&gt;"",IF4&gt;=IG$41,IF4&lt;&gt;""),AND(JB4&gt;=JO$37,JB4&lt;&gt;"",JD4&gt;=JO$41,JD4&lt;&gt;""),AND(JE4&gt;=JO$37,JE4&lt;&gt;"",JG4&gt;=JO$41,JG4&lt;&gt;""),AND(JI4&gt;=JO$37,JI4&lt;&gt;"",JK4&gt;=JO$41,JK4&lt;&gt;""),AND(JL4&gt;=JO$37,JL4&lt;&gt;"",JN4&gt;=JO$41,JN4&lt;&gt;""),AND(KJ4&gt;=KW$37,KJ4&lt;&gt;"",KL4&gt;=KW$41,KL4&lt;&gt;""),AND(KM4&gt;=KW$37,KM4&lt;&gt;"",KO4&gt;=KW$41,KO4&lt;&gt;""),AND(KQ4&gt;=KW$37,KQ4&lt;&gt;"",KS4&gt;=KW$41,KS4&lt;&gt;""),AND(KT4&gt;=KW$37,KT4&lt;&gt;"",KV4&gt;=KW$41,KV4&lt;&gt;""),AND(LR4&gt;=ME$37,LR4&lt;&gt;"",LT4&gt;=ME$41,LT4&lt;&gt;""),AND(LU4&gt;=ME$37,LU4&lt;&gt;"",LW4&gt;=ME$41,LW4&lt;&gt;""),AND(LY4&gt;=ME$37,LY4&lt;&gt;"",MA4&gt;=ME$41,MA4&lt;&gt;""),AND(MB4&gt;=ME$37,MB4&lt;&gt;"",MD4&gt;=ME$41,MD4&lt;&gt;""),AND(MZ4&gt;=NM$37,MZ4&lt;&gt;"",NB4&gt;=NM$41,NB4&lt;&gt;""),AND(NC4&gt;=NM$37,NC4&lt;&gt;"",NE4&gt;=NM$41,NE4&lt;&gt;""),AND(NG4&gt;=NM$37,NG4&lt;&gt;"",NI4&gt;=NM$41,NI4&lt;&gt;""),AND(NJ4&gt;=NM$37,NJ4&lt;&gt;"",NL4&gt;=NM$41,NL4&lt;&gt;""),AND(OH4&gt;=OU$37,OH4&lt;&gt;"",OJ4&gt;=OU$41,OJ4&lt;&gt;""),AND(OK4&gt;=OU$37,OK4&lt;&gt;"",OM4&gt;=OU$41,OM4&lt;&gt;""),AND(OO4&gt;=OU$37,OO4&lt;&gt;"",OQ4&gt;=OU$41,OQ4&lt;&gt;""),AND(OR4&gt;=OU$37,OR4&lt;&gt;"",OT4&gt;=OU$41,OT4&lt;&gt;""),AND(PP4&gt;=QC$37,PP4&lt;&gt;"",PR4&gt;=QC$41,PR4&lt;&gt;""),AND(PS4&gt;=QC$37,PS4&lt;&gt;"",PU4&gt;=QC$41,PU4&lt;&gt;""),AND(PW4&gt;=QC$37,PW4&lt;&gt;"",PY4&gt;=QC$41,PY4&lt;&gt;""),AND(PZ4&gt;=QC$37,PZ4&lt;&gt;"",QB4&gt;=QC$41,QB4&lt;&gt;""),AND(QX4&gt;=RK$37,QX4&lt;&gt;"",QZ4&gt;=RK$41,QZ4&lt;&gt;""),AND(RA4&gt;=RK$37,RA4&lt;&gt;"",RC4&gt;=RK$41,RC4&lt;&gt;""),AND(RE4&gt;=RK$37,RE4&lt;&gt;"",RG4&gt;=RK$41,RG4&lt;&gt;""),AND(RH4&gt;=RK$37,RH4&lt;&gt;"",RJ4&gt;=RK$41,RJ4&lt;&gt;""),AND(SF4&gt;=SS$37,SF4&lt;&gt;"",SH4&gt;=SS$41,SH4&lt;&gt;""),AND(SI4&gt;=SS$37,SI4&lt;&gt;"",SK4&gt;=SS$41,SK4&lt;&gt;""),AND(SM4&gt;=SS$37,SM4&lt;&gt;"",SO4&gt;=SS$41,SO4&lt;&gt;""),AND(SP4&gt;=SS$37,SP4&lt;&gt;"",SR4&gt;=SS$41,SR4&lt;&gt;"")),"P","")</f>
        <v>P</v>
      </c>
      <c r="G4" s="3" t="str">
        <f>IF(OR(AND(AO4&gt;=AW$41,AO4&lt;&gt;"",AL4=""),AND(AR4&gt;=AW$41,AR4&lt;&gt;"",AL4=""),AND(AV4&gt;=AW$41,AV4&lt;&gt;"",AL4=""),AND(BP4&gt;=BX$41,BP4&lt;&gt;"",BM4=""),AND(BS4&gt;=BX$41,BS4&lt;&gt;"",BM4=""),AND(BW4&gt;=BX$41,BW4&lt;&gt;"",BM4=""),AND(CQ4&gt;=CY$41,CQ4&lt;&gt;"",CN4=""),AND(CT4&gt;=CY$41,CT4&lt;&gt;"",CN4=""),AND(CX4&gt;=CY$41,CX4&lt;&gt;"",CN4=""),AND(DX4&gt;=EI$41,DX4&lt;&gt;""),AND(EA4&gt;=EI$41,EA4&lt;&gt;""),AND(EE4&gt;=EI$41,EE4&lt;&gt;""),AND(EH4&gt;=EI$41,EH4&lt;&gt;""),AND(FF4&gt;=FQ$41,FF4&lt;&gt;""),AND(FI4&gt;=FQ$41,FI4&lt;&gt;""),AND(FM4&gt;=FQ$41,FM4&lt;&gt;""),AND(FP4&gt;=FQ$41,FP4&lt;&gt;""),AND(GN4&gt;=GY$41,GN4&lt;&gt;""),AND(GQ4&gt;=GY$41,GQ4&lt;&gt;""),AND(GU4&gt;=GY$41,GU4&lt;&gt;""),AND(GX4&gt;=GY$41,GX4&lt;&gt;""),AND(HV4&gt;=IG$41,HV4&lt;&gt;""),AND(HY4&gt;=IG$41,HY4&lt;&gt;""),AND(IC4&gt;=IG$41,IC4&lt;&gt;""),AND(IF4&gt;=IG$41,IF4&lt;&gt;""),AND(JD4&gt;=JO$41,JD4&lt;&gt;""),AND(JG4&gt;=JO$41,JG4&lt;&gt;""),AND(JK4&gt;=JO$41,JK4&lt;&gt;""),AND(JN4&gt;=JO$41,JN4&lt;&gt;""),AND(KL4&gt;=KW$41,KL4&lt;&gt;""),AND(KO4&gt;=KW$41,KO4&lt;&gt;""),AND(KS4&gt;=KW$41,KS4&lt;&gt;""),AND(KV4&gt;=KW$41,KV4&lt;&gt;""),AND(LT4&gt;=ME$41,LT4&lt;&gt;""),AND(LW4&gt;=ME$41,LW4&lt;&gt;""),AND(MA4&gt;=ME$41,MA4&lt;&gt;""),AND(MD4&gt;=ME$41,MD4&lt;&gt;""),AND(NB4&gt;=NM$41,NB4&lt;&gt;""),AND(NE4&gt;=NM$41,NE4&lt;&gt;""),AND(NI4&gt;=NM$41,NI4&lt;&gt;""),AND(NL4&gt;=NM$41,NL4&lt;&gt;""),AND(OJ4&gt;=OU$41,OJ4&lt;&gt;""),AND(OM4&gt;=OU$41,OM4&lt;&gt;""),AND(OQ4&gt;=OU$41,OQ4&lt;&gt;""),AND(OT4&gt;=OU$41,OT4&lt;&gt;""),AND(PR4&gt;=QC$41,PR4&lt;&gt;""),AND(PU4&gt;=QC$41,PU4&lt;&gt;""),AND(PY4&gt;=QC$41,PY4&lt;&gt;""),AND(QB4&gt;=QC$41,QB4&lt;&gt;""),AND(QZ4&gt;=RK$41,QZ4&lt;&gt;""),AND(RC4&gt;=RK$41,RC4&lt;&gt;""),AND(RG4&gt;=RK$41,RG4&lt;&gt;""),AND(RJ4&gt;=RK$41,RJ4&lt;&gt;""),AND(SH4&gt;=SS$41,SH4&lt;&gt;""),AND(SK4&gt;=SS$41,SK4&lt;&gt;""),AND(SO4&gt;=SS$41,SO4&lt;&gt;""),AND(SR4&gt;=SS$41,SR4&lt;&gt;"")),"P","")</f>
        <v>P</v>
      </c>
      <c r="H4" s="36" t="str">
        <f>IF(AND(G4="P",F4=""),"No DD",IF(OR(AND(AM4&gt;=AW$40,AM4&lt;&gt;"",AO4&gt;=AW$44,AO4&lt;&gt;"",AL4=""),AND(AP4&gt;=AW$40,AP4&lt;&gt;"",AR4&gt;=AW$44,AR4&lt;&gt;"",AL4=""),AND(AT4&gt;=AW$40,AT4&lt;&gt;"",AV4&gt;=AW$44,AV4&lt;&gt;"",AL4=""),AND(BN4&gt;=BX$40,BN4&lt;&gt;"",BP4&gt;=BX$44,BP4&lt;&gt;"",BM4=""),AND(BQ4&gt;=BX$40,BQ4&lt;&gt;"",BS4&gt;=BX$44,BS4&lt;&gt;"",BM4=""),AND(BU4&gt;=BX$40,BU4&lt;&gt;"",BW4&gt;=BX$44,BW4&lt;&gt;"",BM4=""),AND(CO4&gt;=CY$40,CO4&lt;&gt;"",CQ4&gt;=CY$44,CQ4&lt;&gt;"",CN4=""),AND(CR4&gt;=CY$40,CR4&lt;&gt;"",CT4&gt;=CY$44,CT4&lt;&gt;"",CN4=""),AND(CV4&gt;=CY$40,CV4&lt;&gt;"",CX4&gt;=CY$44,CX4&lt;&gt;"",CN4=""),AND(DV4&gt;=EI$40,DV4&lt;&gt;"",DX4&gt;=EI$44,DX4&lt;&gt;""),AND(DY4&gt;=EI$40,DY4&lt;&gt;"",EA4&gt;=EI$44,EA4&lt;&gt;""),AND(EC4&gt;=EI$40,EC4&lt;&gt;"",EE4&gt;=EI$44,EE4&lt;&gt;""),AND(EF4&gt;=EI$40,EF4&lt;&gt;"",EH4&gt;=EI$44,EH4&lt;&gt;""),AND(FD4&gt;=FQ$40,FD4&lt;&gt;"",FF4&gt;=FQ$44,FF4&lt;&gt;""),AND(FG4&gt;=FQ$40,FG4&lt;&gt;"",FI4&gt;=FQ$44,FI4&lt;&gt;""),AND(FK4&gt;=FQ$40,FK4&lt;&gt;"",FM4&gt;=FQ$44,FM4&lt;&gt;""),AND(FN4&gt;=FQ$40,FN4&lt;&gt;"",FP4&gt;=FQ$44,FP4&lt;&gt;""),AND(GL4&gt;=GY$40,GL4&lt;&gt;"",GN4&gt;=GY$44,GN4&lt;&gt;""),AND(GO4&gt;=GY$40,GO4&lt;&gt;"",GQ4&gt;=GY$44,GQ4&lt;&gt;""),AND(GS4&gt;=GY$40,GS4&lt;&gt;"",GU4&gt;=GY$44,GU4&lt;&gt;""),AND(GV4&gt;=GY$40,GV4&lt;&gt;"",GX4&gt;=GY$44,GX4&lt;&gt;""),AND(HT4&gt;=IG$40,HT4&lt;&gt;"",HV4&gt;=IG$44,HV4&lt;&gt;""),AND(HW4&gt;=IG$40,HW4&lt;&gt;"",HY4&gt;=IG$44,HY4&lt;&gt;""),AND(IA4&gt;=IG$40,IA4&lt;&gt;"",IC4&gt;=IG$44,IC4&lt;&gt;""),AND(ID4&gt;=IG$40,ID4&lt;&gt;"",IF4&gt;=IG$44,IF4&lt;&gt;""),AND(JB4&gt;=JO$40,JB4&lt;&gt;"",JD4&gt;=JO$44,JD4&lt;&gt;""),AND(JE4&gt;=JO$40,JE4&lt;&gt;"",JG4&gt;=JO$44,JG4&lt;&gt;""),AND(JI4&gt;=JO$40,JI4&lt;&gt;"",JK4&gt;=JO$44,JK4&lt;&gt;""),AND(JL4&gt;=JO$40,JL4&lt;&gt;"",JN4&gt;=JO$44,JN4&lt;&gt;""),AND(KJ4&gt;=KW$40,KJ4&lt;&gt;"",KL4&gt;=KW$44,KL4&lt;&gt;""),AND(KM4&gt;=KW$40,KM4&lt;&gt;"",KO4&gt;=KW$44,KO4&lt;&gt;""),AND(KQ4&gt;=KW$40,KQ4&lt;&gt;"",KS4&gt;=KW$44,KS4&lt;&gt;""),AND(KT4&gt;=KW$40,KT4&lt;&gt;"",KV4&gt;=KW$44,KV4&lt;&gt;""),AND(LR4&gt;=ME$40,LR4&lt;&gt;"",LT4&gt;=ME$44,LT4&lt;&gt;""),AND(LU4&gt;=ME$40,LU4&lt;&gt;"",LW4&gt;=ME$44,LW4&lt;&gt;""),AND(LY4&gt;=ME$40,LY4&lt;&gt;"",MA4&gt;=ME$44,MA4&lt;&gt;""),AND(MB4&gt;=ME$40,MB4&lt;&gt;"",MD4&gt;=ME$44,MD4&lt;&gt;""),AND(MZ4&gt;=NM$40,MZ4&lt;&gt;"",NB4&gt;=NM$44,NB4&lt;&gt;""),AND(NC4&gt;=NM$40,NC4&lt;&gt;"",NE4&gt;=NM$44,NE4&lt;&gt;""),AND(NG4&gt;=NM$40,NG4&lt;&gt;"",NI4&gt;=NM$44,NI4&lt;&gt;""),AND(NJ4&gt;=NM$40,NJ4&lt;&gt;"",NL4&gt;=NM$44,NL4&lt;&gt;""),AND(OH4&gt;=OU$40,OH4&lt;&gt;"",OJ4&gt;=OU$44,OJ4&lt;&gt;""),AND(OK4&gt;=OU$40,OK4&lt;&gt;"",OM4&gt;=OU$44,OM4&lt;&gt;""),AND(OO4&gt;=OU$40,OO4&lt;&gt;"",OQ4&gt;=OU$44,OQ4&lt;&gt;""),AND(OR4&gt;=OU$40,OR4&lt;&gt;"",OT4&gt;=OU$44,OT4&lt;&gt;""),AND(PP4&gt;=QC$40,PP4&lt;&gt;"",PR4&gt;=QC$44,PR4&lt;&gt;""),AND(PS4&gt;=QC$40,PS4&lt;&gt;"",PU4&gt;=QC$44,PU4&lt;&gt;""),AND(PW4&gt;=QC$40,PW4&lt;&gt;"",PY4&gt;=QC$44,PY4&lt;&gt;""),AND(PZ4&gt;=QC$40,PZ4&lt;&gt;"",QB4&gt;=QC$44,QB4&lt;&gt;""),AND(QX4&gt;=RK$40,QX4&lt;&gt;"",QZ4&gt;=RK$44,QZ4&lt;&gt;""),AND(RA4&gt;=RK$40,RA4&lt;&gt;"",RC4&gt;=RK$44,RC4&lt;&gt;""),AND(RE4&gt;=RK$40,RE4&lt;&gt;"",RG4&gt;=RK$44,RG4&lt;&gt;""),AND(RH4&gt;=RK$40,RH4&lt;&gt;"",RJ4&gt;=RK$44,RJ4&lt;&gt;""),AND(SF4&gt;=SS$40,SF4&lt;&gt;"",SH4&gt;=SS$44,SH4&lt;&gt;""),AND(SI4&gt;=SS$40,SI4&lt;&gt;"",SK4&gt;=SS$44,SK4&lt;&gt;""),AND(SM4&gt;=SS$40,SM4&lt;&gt;"",SO4&gt;=SS$44,SO4&lt;&gt;""),AND(SP4&gt;=SS$40,SP4&lt;&gt;"",SR4&gt;=SS$44,SR4&lt;&gt;"")),"Merit",IF(OR(AND(AM4&gt;=AW$39,AM4&lt;&gt;"",AO4&gt;=AW$43,AO4&lt;&gt;"",AL4=""),AND(AP4&gt;=AW$39,AP4&lt;&gt;"",AR4&gt;=AW$43,AR4&lt;&gt;"",AL4=""),AND(AT4&gt;=AW$39,AT4&lt;&gt;"",AV4&gt;=AW$43,AV4&lt;&gt;"",AL4=""),AND(BN4&gt;=BX$39,BN4&lt;&gt;"",BP4&gt;=BX$43,BP4&lt;&gt;"",BM4=""),AND(BQ4&gt;=BX$39,BQ4&lt;&gt;"",BS4&gt;=BX$43,BS4&lt;&gt;"",BM4=""),AND(BU4&gt;=BX$39,BU4&lt;&gt;"",BW4&gt;=BX$43,BW4&lt;&gt;"",BM4=""),AND(CO4&gt;=CY$39,CO4&lt;&gt;"",CQ4&gt;=CY$43,CQ4&lt;&gt;"",CN4=""),AND(CR4&gt;=CY$39,CR4&lt;&gt;"",CT4&gt;=CY$43,CT4&lt;&gt;"",CN4=""),AND(CV4&gt;=CY$39,CV4&lt;&gt;"",CX4&gt;=CY$43,CX4&lt;&gt;"",CN4=""),AND(DV4&gt;=EI$39,DV4&lt;&gt;"",DX4&gt;=EI$43,DX4&lt;&gt;""),AND(DY4&gt;=EI$39,DY4&lt;&gt;"",EA4&gt;=EI$43,EA4&lt;&gt;""),AND(EC4&gt;=EI$39,EC4&lt;&gt;"",EE4&gt;=EI$43,EE4&lt;&gt;""),AND(EF4&gt;=EI$39,EF4&lt;&gt;"",EH4&gt;=EI$43,EH4&lt;&gt;""),AND(FD4&gt;=FQ$39,FD4&lt;&gt;"",FF4&gt;=FQ$43,FF4&lt;&gt;""),AND(FG4&gt;=FQ$39,FG4&lt;&gt;"",FI4&gt;=FQ$43,FI4&lt;&gt;""),AND(FK4&gt;=FQ$39,FK4&lt;&gt;"",FM4&gt;=FQ$43,FM4&lt;&gt;""),AND(FN4&gt;=FQ$39,FN4&lt;&gt;"",FP4&gt;=FQ$43,FP4&lt;&gt;""),AND(GL4&gt;=GY$39,GL4&lt;&gt;"",GN4&gt;=GY$43,GN4&lt;&gt;""),AND(GO4&gt;=GY$39,GO4&lt;&gt;"",GQ4&gt;=GY$43,GQ4&lt;&gt;""),AND(GS4&gt;=GY$39,GS4&lt;&gt;"",GU4&gt;=GY$43,GU4&lt;&gt;""),AND(GV4&gt;=GY$39,GV4&lt;&gt;"",GX4&gt;=GY$43,GX4&lt;&gt;""),AND(HT4&gt;=IG$39,HT4&lt;&gt;"",HV4&gt;=IG$43,HV4&lt;&gt;""),AND(HW4&gt;=IG$39,HW4&lt;&gt;"",HY4&gt;=IG$43,HY4&lt;&gt;""),AND(IA4&gt;=IG$39,IA4&lt;&gt;"",IC4&gt;=IG$43,IC4&lt;&gt;""),AND(ID4&gt;=IG$39,ID4&lt;&gt;"",IF4&gt;=IG$43,IF4&lt;&gt;""),AND(JB4&gt;=JO$39,JB4&lt;&gt;"",JD4&gt;=JO$43,JD4&lt;&gt;""),AND(JE4&gt;=JO$39,JE4&lt;&gt;"",JG4&gt;=JO$43,JG4&lt;&gt;""),AND(JI4&gt;=JO$39,JI4&lt;&gt;"",JK4&gt;=JO$43,JK4&lt;&gt;""),AND(JL4&gt;=JO$39,JL4&lt;&gt;"",JN4&gt;=JO$43,JN4&lt;&gt;""),AND(KJ4&gt;=KW$39,KJ4&lt;&gt;"",KL4&gt;=KW$43,KL4&lt;&gt;""),AND(KM4&gt;=KW$39,KM4&lt;&gt;"",KO4&gt;=KW$43,KO4&lt;&gt;""),AND(KQ4&gt;=KW$39,KQ4&lt;&gt;"",KS4&gt;=KW$43,KS4&lt;&gt;""),AND(KT4&gt;=KW$39,KT4&lt;&gt;"",KV4&gt;=KW$43,KV4&lt;&gt;""),AND(LR4&gt;=ME$39,LR4&lt;&gt;"",LT4&gt;=ME$43,LT4&lt;&gt;""),AND(LU4&gt;=ME$39,LU4&lt;&gt;"",LW4&gt;=ME$43,LW4&lt;&gt;""),AND(LY4&gt;=ME$39,LY4&lt;&gt;"",MA4&gt;=ME$43,MA4&lt;&gt;""),AND(MB4&gt;=ME$39,MB4&lt;&gt;"",MD4&gt;=ME$43,MD4&lt;&gt;""),AND(MZ4&gt;=NM$39,MZ4&lt;&gt;"",NB4&gt;=NM$43,NB4&lt;&gt;""),AND(NC4&gt;=NM$39,NC4&lt;&gt;"",NE4&gt;=NM$43,NE4&lt;&gt;""),AND(NG4&gt;=NM$39,NG4&lt;&gt;"",NI4&gt;=NM$43,NI4&lt;&gt;""),AND(NJ4&gt;=NM$39,NJ4&lt;&gt;"",NL4&gt;=NM$43,NL4&lt;&gt;""),AND(OH4&gt;=OU$39,OH4&lt;&gt;"",OJ4&gt;=OU$43,OJ4&lt;&gt;""),AND(OK4&gt;=OU$39,OK4&lt;&gt;"",OM4&gt;=OU$43,OM4&lt;&gt;""),AND(OO4&gt;=OU$39,OO4&lt;&gt;"",OQ4&gt;=OU$43,OQ4&lt;&gt;""),AND(OR4&gt;=OU$39,OR4&lt;&gt;"",OT4&gt;=OU$43,OT4&lt;&gt;""),AND(PP4&gt;=QC$39,PP4&lt;&gt;"",PR4&gt;=QC$43,PR4&lt;&gt;""),AND(PS4&gt;=QC$39,PS4&lt;&gt;"",PU4&gt;=QC$43,PU4&lt;&gt;""),AND(PW4&gt;=QC$39,PW4&lt;&gt;"",PY4&gt;=QC$43,PY4&lt;&gt;""),AND(PZ4&gt;=QC$39,PZ4&lt;&gt;"",QB4&gt;=QC$43,QB4&lt;&gt;""),AND(QX4&gt;=RK$39,QX4&lt;&gt;"",QZ4&gt;=RK$43,QZ4&lt;&gt;""),AND(RA4&gt;=RK$39,RA4&lt;&gt;"",RC4&gt;=RK$43,RC4&lt;&gt;""),AND(RE4&gt;=RK$39,RE4&lt;&gt;"",RG4&gt;=RK$43,RG4&lt;&gt;""),AND(RH4&gt;=RK$39,RH4&lt;&gt;"",RJ4&gt;=RK$43,RJ4&lt;&gt;""),AND(SF4&gt;=SS$39,SF4&lt;&gt;"",SH4&gt;=SS$43,SH4&lt;&gt;""),AND(SI4&gt;=SS$39,SI4&lt;&gt;"",SK4&gt;=SS$43,SK4&lt;&gt;""),AND(SM4&gt;=SS$39,SM4&lt;&gt;"",SO4&gt;=SS$43,SO4&lt;&gt;""),AND(SP4&gt;=SS$39,SP4&lt;&gt;"",SR4&gt;=SS$43,SR4&lt;&gt;"")),"Excellence",IF(I4="P","Worlds Team",IF(F4="P","National Team","")))))</f>
        <v>National Team</v>
      </c>
      <c r="I4" s="3" t="str">
        <f>IF(OR(AND(AM4&gt;=AW$38,AM4&lt;&gt;"",AO4&gt;=AW$42,AO4&lt;&gt;"",AL4=""),AND(AP4&gt;=AW$38,AP4&lt;&gt;"",AR4&gt;=AW$42,AR4&lt;&gt;"",AL4=""),AND(AT4&gt;=AW$38,AT4&lt;&gt;"",AV4&gt;=AW$42,AV4&lt;&gt;"",AL4=""),AND(BN4&gt;=BX$38,BN4&lt;&gt;"",BP4&gt;=BX$42,BP4&lt;&gt;"",BM4=""),AND(BQ4&gt;=BX$38,BQ4&lt;&gt;"",BS4&gt;=BX$42,BS4&lt;&gt;"",BM4=""),AND(BU4&gt;=BX$38,BU4&lt;&gt;"",BW4&gt;=BX$42,BW4&lt;&gt;"",BM4=""),AND(CO4&gt;=CY$38,CO4&lt;&gt;"",CQ4&gt;=CY$42,CQ4&lt;&gt;"",CN4=""),AND(CR4&gt;=CY$38,CR4&lt;&gt;"",CT4&gt;=CY$42,CT4&lt;&gt;"",CN4=""),AND(CV4&gt;=CY$38,CV4&lt;&gt;"",CX4&gt;=CY$42,CX4&lt;&gt;"",CN4=""),AND(DV4&gt;=EI$38,DV4&lt;&gt;"",DX4&gt;=EI$42,DX4&lt;&gt;""),AND(DY4&gt;=EI$38,DY4&lt;&gt;"",EA4&gt;=EI$42,EA4&lt;&gt;""),AND(EC4&gt;=EI$38,EC4&lt;&gt;"",EE4&gt;=EI$42,EE4&lt;&gt;""),AND(EF4&gt;=EI$38,EF4&lt;&gt;"",EH4&gt;=EI$42,EH4&lt;&gt;""),AND(FD4&gt;=FQ$38,FD4&lt;&gt;"",FF4&gt;=FQ$42,FF4&lt;&gt;""),AND(FG4&gt;=FQ$38,FG4&lt;&gt;"",FI4&gt;=FQ$42,FI4&lt;&gt;""),AND(FK4&gt;=FQ$38,FK4&lt;&gt;"",FM4&gt;=FQ$42,FM4&lt;&gt;""),AND(FN4&gt;=FQ$38,FN4&lt;&gt;"",FP4&gt;=FQ$42,FP4&lt;&gt;""),AND(GL4&gt;=GY$38,GL4&lt;&gt;"",GN4&gt;=GY$42,GN4&lt;&gt;""),AND(GO4&gt;=GY$38,GO4&lt;&gt;"",GQ4&gt;=GY$42,GQ4&lt;&gt;""),AND(GS4&gt;=GY$38,GS4&lt;&gt;"",GU4&gt;=GY$42,GU4&lt;&gt;""),AND(GV4&gt;=GY$38,GV4&lt;&gt;"",GX4&gt;=GY$42,GX4&lt;&gt;""),AND(HT4&gt;=IG$38,HT4&lt;&gt;"",HV4&gt;=IG$42,HV4&lt;&gt;""),AND(HW4&gt;=IG$38,HW4&lt;&gt;"",HY4&gt;=IG$42,HY4&lt;&gt;""),AND(IA4&gt;=IG$38,IA4&lt;&gt;"",IC4&gt;=IG$42,IC4&lt;&gt;""),AND(ID4&gt;=IG$38,ID4&lt;&gt;"",IF4&gt;=IG$42,IF4&lt;&gt;""),AND(JB4&gt;=JO$38,JB4&lt;&gt;"",JD4&gt;=JO$42,JD4&lt;&gt;""),AND(JE4&gt;=JO$38,JE4&lt;&gt;"",JG4&gt;=JO$42,JG4&lt;&gt;""),AND(JI4&gt;=JO$38,JI4&lt;&gt;"",JK4&gt;=JO$42,JK4&lt;&gt;""),AND(JL4&gt;=JO$38,JL4&lt;&gt;"",JN4&gt;=JO$42,JN4&lt;&gt;""),AND(KJ4&gt;=KW$38,KJ4&lt;&gt;"",KL4&gt;=KW$42,KL4&lt;&gt;""),AND(KM4&gt;=KW$38,KM4&lt;&gt;"",KO4&gt;=KW$42,KO4&lt;&gt;""),AND(KQ4&gt;=KW$38,KQ4&lt;&gt;"",KS4&gt;=KW$42,KS4&lt;&gt;""),AND(KT4&gt;=KW$38,KT4&lt;&gt;"",KV4&gt;=KW$42,KV4&lt;&gt;""),AND(LR4&gt;=ME$38,LR4&lt;&gt;"",LT4&gt;=ME$42,LT4&lt;&gt;""),AND(LU4&gt;=ME$38,LU4&lt;&gt;"",LW4&gt;=ME$42,LW4&lt;&gt;""),AND(LY4&gt;=ME$38,LY4&lt;&gt;"",MA4&gt;=ME$42,MA4&lt;&gt;""),AND(MB4&gt;=ME$38,MB4&lt;&gt;"",MD4&gt;=ME$42,MD4&lt;&gt;""),AND(MZ4&gt;=NM$38,MZ4&lt;&gt;"",NB4&gt;=NM$42,NB4&lt;&gt;""),AND(NC4&gt;=NM$38,NC4&lt;&gt;"",NE4&gt;=NM$42,NE4&lt;&gt;""),AND(NG4&gt;=NM$38,NG4&lt;&gt;"",NI4&gt;=NM$42,NI4&lt;&gt;""),AND(NJ4&gt;=NM$38,NJ4&lt;&gt;"",NL4&gt;=NM$42,NL4&lt;&gt;""),AND(OH4&gt;=OU$38,OH4&lt;&gt;"",OJ4&gt;=OU$42,OJ4&lt;&gt;""),AND(OK4&gt;=OU$38,OK4&lt;&gt;"",OM4&gt;=OU$42,OM4&lt;&gt;""),AND(OO4&gt;=OU$38,OO4&lt;&gt;"",OQ4&gt;=OU$42,OQ4&lt;&gt;""),AND(OR4&gt;=OU$38,OR4&lt;&gt;"",OT4&gt;=OU$42,OT4&lt;&gt;""),AND(PP4&gt;=QC$38,PP4&lt;&gt;"",PR4&gt;=QC$42,PR4&lt;&gt;""),AND(PS4&gt;=QC$38,PS4&lt;&gt;"",PU4&gt;=QC$42,PU4&lt;&gt;""),AND(PW4&gt;=QC$38,PW4&lt;&gt;"",PY4&gt;=QC$42,PY4&lt;&gt;""),AND(PZ4&gt;=QC$38,PZ4&lt;&gt;"",QB4&gt;=QC$42,QB4&lt;&gt;""),AND(QX4&gt;=RK$38,QX4&lt;&gt;"",QZ4&gt;=RK$42,QZ4&lt;&gt;""),AND(RA4&gt;=RK$38,RA4&lt;&gt;"",RC4&gt;=RK$42,RC4&lt;&gt;""),AND(RE4&gt;=RK$38,RE4&lt;&gt;"",RG4&gt;=RK$42,RG4&lt;&gt;""),AND(RH4&gt;=RK$38,RH4&lt;&gt;"",RJ4&gt;=RK$42,RJ4&lt;&gt;""),AND(SF4&gt;=SS$38,SF4&lt;&gt;"",SH4&gt;=SS$42,SH4&lt;&gt;""),AND(SI4&gt;=SS$38,SI4&lt;&gt;"",SK4&gt;=SS$42,SK4&lt;&gt;""),AND(SM4&gt;=SS$38,SM4&lt;&gt;"",SO4&gt;=SS$42,SO4&lt;&gt;""),AND(SP4&gt;=SS$38,SP4&lt;&gt;"",SR4&gt;=SS$42,SR4&lt;&gt;"")),"P","")</f>
        <v/>
      </c>
      <c r="J4" s="8">
        <f>IF(COUNT(AO4,AR4,BP4,BS4,CQ4,CT4)&gt;0,LARGE((AO4,AR4,BP4,BS4,CQ4,CT4),1),0)</f>
        <v>51.149999999999991</v>
      </c>
      <c r="K4" s="8" t="str">
        <f>IF(J4="","",IF(OR(J4=CQ4,J4=CT4),$BY$1,IF(OR(J4=BP4,J4=BS4),$AX$1,IF(OR(J4=AO4,J4=AR4),$W$1,""))))</f>
        <v>2023 Elite Canada</v>
      </c>
      <c r="L4" s="8">
        <f>IF(COUNT(AO4,AR4,BP4,BS4,CQ4,CT4)&gt;1,LARGE((AO4,AR4,BP4,BS4,CQ4,CT4),2),0)</f>
        <v>50.84</v>
      </c>
      <c r="M4" s="8" t="str">
        <f>IF(L4="","",IF(OR(L4=CQ4,L4=CT4),$BY$1,IF(OR(L4=BP4,L4=BS4),$AX$1,IF(OR(L4=AO4,L4=AR4),$W$1,""))))</f>
        <v>2023 Nationals</v>
      </c>
      <c r="N4" s="8">
        <f>IF(COUNT(AO4,AR4,BP4,BS4,CQ4,CT4)&gt;2,MAX(AV4,BW4,CX4,LARGE((AO4,AR4,BP4,BS4,CQ4,CT4),3)),IF(MAX(AV4,BW4,CX4)&gt;0,MAX(AV4,BW4,CX4),0))</f>
        <v>52.400000000000006</v>
      </c>
      <c r="O4" s="8" t="str">
        <f>IF(N4="","",IF(OR(N4=CQ4,N4=CT4,N4=CX4),$BY$1,IF(OR(N4=BP4,N4=BS4,N4=BW4),$AX$1,IF(OR(N4=AO4,N4=AR4,N4=AV4),$W$1,""))))</f>
        <v>2023 Nationals</v>
      </c>
      <c r="P4" s="8">
        <f>IF(MAX(AM4,AP4,AT4,BN4,BQ4,BU4,CO4,CR4,CV4,DV4,DY4,EC4,EF4,FD4,FG4,FK4,FN4,GL4,GO4,GS4,GV4,HT4,HW4,IA4,ID4,JB4,JE4,JI4,JL4,KJ4,KM4,KQ4,KT4,LR4,LU4,LY4,MB4,MZ4,NC4,NG4,NJ4,OH4,OK4,OO4,OR4,PP4,PS4,PW4,PZ4,QX4,RA4,RE4,RH4,SF4,SI4,SM4,SP4)&gt;0,MAX(AM4,AP4,AT4,BN4,BQ4,BU4,CO4,CR4,CV4,DV4,DY4,EC4,EF4,FD4,FG4,FK4,FN4,GL4,GO4,GS4,GV4,HT4,HW4,IA4,ID4,JB4,JE4,JI4,JL4,KJ4,KM4,KQ4,KT4,LR4,LU4,LY4,MB4,MZ4,NC4,NG4,NJ4,OH4,OK4,OO4,OR4,PP4,PS4,PW4,PZ4,QX4,RA4,RE4,RH4,SF4,SI4,SM4,SP4),0)</f>
        <v>13.6</v>
      </c>
      <c r="Q4" s="8" t="str">
        <f>IF(P4=0,"",IF(OR(P4=CO4,P4=CR4,P4=CV4),$BY$1,IF(OR(P4=BN4,P4=BQ4,P4=BU4),$AX$1,IF(OR(P4=AM4,P4=AP4,P4=AT4),$W$1,IF(OR(P4=SF4,P4=SI4,P4=SM4,P4=SP4),$RL$1,IF(OR(P4=QX4,P4=RA4,P4=RE4,P4=RH4),$QD$1,IF(OR(P4=PP4,P4=PS4,P4=PW4,P4=PZ4),$OV$1,IF(OR(P4=OH4,P4=OK4,P4=OO4,P4=OR4),$NN$1,IF(OR(P4=MZ4,P4=NC4,P4=NG4,P4=NJ4),$MF$1,IF(OR(P4=LR4,P4=LU4,P4=LY4,P4=MB4),$KX$1,IF(OR(P4=KJ4,P4=KM4,P4=KQ4,P4=KT4),$JP$1,IF(OR(P4=JB4,P4=JE4,P4=JI4,P4=JL4),$IH$1,IF(OR(P4=HT4,P4=HW4,P4=IA4,P4=ID4),$GZ$1,IF(OR(P4=GL4,P4=GO4,P4=GS4,P4=GV4),$FR$1,IF(OR(P4=FD4,P4=FG4,P4=FK4,P4=FN4),$EJ$1,IF(OR(P4=DV4,P4=DY4,P4=EC4,P4=EF4),$DB$1,""))))))))))))))))</f>
        <v>2023 Nationals</v>
      </c>
      <c r="R4" s="8">
        <f>IF(MAX(IF(AM4&gt;=$AW$37,AN4,0),IF(AP4&gt;=$AW$37,AQ4,0),IF(AT4&gt;=$AW$37,AU4,0),IF(BN4&gt;=$BX$37,BO4,0),IF(BQ4&gt;=$BX$37,BR4,0),IF(BU4&gt;=$BX$37,BV4,0),IF(CO4&gt;=$CY$37,CP4,0),IF(CR4&gt;=$CY$37,CS4,0),IF(CV4&gt;=$CY$37,CW4,0),IF(DV4&gt;=$EI$37,DW4,0),IF(DY4&gt;=$EI$37,DZ4,0),IF(EC4&gt;=$EI$37,ED4,0),IF(EF4&gt;=$EI$37,EG4,0),IF(FD4&gt;=$FQ$37,FE4,0),IF(FG4&gt;=$FQ$37,FH4,0),IF(FK4&gt;=$FQ$37,FL4,0),IF(FN4&gt;=$FQ$37,FO4,0),IF(GL4&gt;=$GY$37,GM4,0),IF(GO4&gt;=$GY$37,GP4,0),IF(GS4&gt;=$GY$37,GT4,0),IF(GV4&gt;=$GY$37,GW4,0),IF(HT4&gt;=$IG$37,HU4,0),IF(HW4&gt;=$IG$37,HX4,0),IF(IA4&gt;=$IG$37,IB4,0),IF(ID4&gt;=$IG$37,IE4,0),IF(JB4&gt;=$JO$37,JC4,0),IF(JE4&gt;=$JO$37,JF4,0),IF(JI4&gt;=$JO$37,JJ4,0),IF(JL4&gt;=$JO$37,JM4,0),IF(KJ4&gt;=$KW$37,KK4,0),IF(KM4&gt;=$KW$37,KN4,0),IF(KQ4&gt;=$KW$37,KR4,0),IF(KT4&gt;=$KW$37,KU4,0),IF(LR4&gt;=$ME$37,LS4,0),IF(LU4&gt;=$ME$37,LV4,0),IF(LY4&gt;=$ME$37,LZ4,0),IF(MB4&gt;=$ME$37,MC4,0),IF(MZ4&gt;=$NM$37,NA4,0),IF(NC4&gt;=$NM$37,ND4,0),IF(NG4&gt;=$NM$37,NH4,0),IF(NJ4&gt;=$NM$37,NK4,0),IF(OH4&gt;=$OU$37,OI4,0),IF(OK4&gt;=$OU$37,OL4,0),IF(OO4&gt;=$OU$37,OP4,0),IF(OR4&gt;=$OU$37,OS4,0),IF(PP4&gt;=$QC$37,PQ4,0),IF(PS4&gt;=$QC$37,PT4,0),IF(PW4&gt;=$QC$37,PX4,0),IF(PZ4&gt;=$QC$37,QA4,0),IF(QX4&gt;=$RK$37,QY4,0),IF(RA4&gt;=$RK$37,RB4,0),IF(RE4&gt;=$RK$37,RF4,0),IF(RH4&gt;=$RK$37,RI4,0),IF(SF4&gt;=$SS$37,SG4,0),IF(SI4&gt;=$SS$37,SJ4,0),IF(SM4&gt;=$SS$37,SN4,0),IF(SP4&gt;=$SS$37,SQ4,0))&gt;0,MAX(IF(AM4&gt;=$AW$37,AN4,0),IF(AP4&gt;=$AW$37,AQ4,0),IF(AT4&gt;=$AW$37,AU4,0),IF(BN4&gt;=$BX$37,BO4,0),IF(BQ4&gt;=$BX$37,BR4,0),IF(BU4&gt;=$BX$37,BV4,0),IF(CO4&gt;=$CY$37,CP4,0),IF(CR4&gt;=$CY$37,CS4,0),IF(CV4&gt;=$CY$37,CW4,0),IF(DV4&gt;=$EI$37,DW4,0),IF(DY4&gt;=$EI$37,DZ4,0),IF(EC4&gt;=$EI$37,ED4,0),IF(EF4&gt;=$EI$37,EG4,0),IF(FD4&gt;=$FQ$37,FE4,0),IF(FG4&gt;=$FQ$37,FH4,0),IF(FK4&gt;=$FQ$37,FL4,0),IF(FN4&gt;=$FQ$37,FO4,0),IF(GL4&gt;=$GY$37,GM4,0),IF(GO4&gt;=$GY$37,GP4,0),IF(GS4&gt;=$GY$37,GT4,0),IF(GV4&gt;=$GY$37,GW4,0),IF(HT4&gt;=$IG$37,HU4,0),IF(HW4&gt;=$IG$37,HX4,0),IF(IA4&gt;=$IG$37,IB4,0),IF(ID4&gt;=$IG$37,IE4,0),IF(JB4&gt;=$JO$37,JC4,0),IF(JE4&gt;=$JO$37,JF4,0),IF(JI4&gt;=$JO$37,JJ4,0),IF(JL4&gt;=$JO$37,JM4,0),IF(KJ4&gt;=$KW$37,KK4,0),IF(KM4&gt;=$KW$37,KN4,0),IF(KQ4&gt;=$KW$37,KR4,0),IF(KT4&gt;=$KW$37,KU4,0),IF(LR4&gt;=$ME$37,LS4,0),IF(LU4&gt;=$ME$37,LV4,0),IF(LY4&gt;=$ME$37,LZ4,0),IF(MB4&gt;=$ME$37,MC4,0),IF(MZ4&gt;=$NM$37,NA4,0),IF(NC4&gt;=$NM$37,ND4,0),IF(NG4&gt;=$NM$37,NH4,0),IF(NJ4&gt;=$NM$37,NK4,0),IF(OH4&gt;=$OU$37,OI4,0),IF(OK4&gt;=$OU$37,OL4,0),IF(OO4&gt;=$OU$37,OP4,0),IF(OR4&gt;=$OU$37,OS4,0),IF(PP4&gt;=$QC$37,PQ4,0),IF(PS4&gt;=$QC$37,PT4,0),IF(PW4&gt;=$QC$37,PX4,0),IF(PZ4&gt;=$QC$37,QA4,0),IF(QX4&gt;=$RK$37,QY4,0),IF(RA4&gt;=$RK$37,RB4,0),IF(RE4&gt;=$RK$37,RF4,0),IF(RH4&gt;=$RK$37,RI4,0),IF(SF4&gt;=$SS$37,SG4,0),IF(SI4&gt;=$SS$37,SJ4,0),IF(SM4&gt;=$SS$37,SN4,0),IF(SP4&gt;=$SS$37,SQ4,0)),0)</f>
        <v>14.7</v>
      </c>
      <c r="S4" s="8" t="str">
        <f>IF(R4=0,"",IF(OR(R4=CP4,R4=CS4,R4=CW4),$BY$1,IF(OR(R4=BO4,R4=BR4,R4=BV4),$AX$1,IF(OR(R4=AN4,R4=AQ4,R4=AU4),$W$1,IF(OR(R4=SG4,R4=SJ4,R4=SN4,R4=SQ4),$RL$1,IF(OR(R4=QY4,R4=RB4,R4=RF4,R4=RI4),$QD$1,IF(OR(R4=PQ4,R4=PT4,R4=PX4,R4=QA4),$OV$1,IF(OR(R4=OI4,R4=OL4,R4=OP4,R4=OS4),$NN$1,IF(OR(R4=NA4,R4=ND4,R4=NH4,R4=NK4),$MF$1,IF(OR(R4=LS4,R4=LV4,R4=LZ4,R4=MC4),$KX$1,IF(OR(R4=KK4,R4=KN4,R4=KR4,R4=KU4),$JP$1,IF(OR(R4=JC4,R4=JF4,R4=JJ4,R4=JM4),$IH$1,IF(OR(R4=HU4,R4=HX4,R4=IB4,R4=IE4),$GZ$1,IF(OR(R4=GM4,R4=GP4,R4=GT4,R4=GW4),$FR$1,IF(OR(R4=FE4,R4=FH4,R4=FL4,R4=FO4),$EJ$1,IF(OR(R4=DW4,R4=DZ4,R4=ED4,R4=EG4),$DB$1,""))))))))))))))))</f>
        <v>2023 Nationals</v>
      </c>
      <c r="T4" s="8" t="str">
        <f>IF(MAX(CZ4,DA4)&gt;0,MAX(CZ4,DA4),"")</f>
        <v/>
      </c>
      <c r="U4" s="11" t="str">
        <f>IF(T4="","",IF(T4=CZ4,"("&amp;CZ$2&amp;")",IF(T4=DA4,"("&amp;DA$2&amp;")")))</f>
        <v/>
      </c>
      <c r="V4" s="8" t="str">
        <f>IF(T4="","",IF(T4=CZ4,IF(T4+IF(N4="",0,N4)=SL4,$RL$1,IF(T4+IF(N4="",0,N4)=RD4,$QD$1,IF(T4+IF(N4="",0,N4)=PV4,$OV$1,IF(T4+IF(N4="",0,N4)=ON4,$NN$1,IF(T4+IF(N4="",0,N4)=NF4,$MF$1,IF(T4+IF(N4="",0,N4)=LX4,$KX$1,IF(T4+IF(N4="",0,N4)=KP4,$JP$1,IF(T4+IF(N4="",0,N4)=JH4,$IH$1,IF(T4+IF(N4="",0,N4)=HZ4,$GZ$1,IF(T4+IF(N4="",0,N4)=GR4,$FR$1,IF(T4+IF(N4="",0,N4)=FJ4,$EJ$1,IF(T4+IF(N4="",0,N4)=EB4,$DB$1)))))))))))),IF(T4=DA4,IF(T4+IF(#REF!="",0,#REF!)=SR4,$RL$1,IF(T4+IF(#REF!="",0,#REF!)=RJ4,$QD$1,IF(T4+IF(#REF!="",0,#REF!)=QB4,$OV$1,IF(T4+IF(#REF!="",0,#REF!)=OT4,$NN$1,IF(T4+IF(#REF!="",0,#REF!)=NL4,$MF$1,IF(T4+IF(#REF!="",0,#REF!)=MD4,$KX$1,IF(T4+IF(#REF!="",0,#REF!)=KV4,$JP$1,IF(T4+IF(#REF!="",0,#REF!)=JN4,$IH$1,IF(T4+IF(#REF!="",0,#REF!)=IF4,$GZ$1,IF(T4+IF(#REF!="",0,#REF!)=GX4,$FR$1,IF(T4+IF(#REF!="",0,#REF!)=FP4,$EJ$1,IF(T4+IF(#REF!="",0,#REF!)=EH4,$DB$1,IF(T4+IF(#REF!="",0,#REF!)=SO4,$RL$1,IF(T4+IF(#REF!="",0,#REF!)=RG4,$QD$1,IF(T4+IF(#REF!="",0,#REF!)=PY4,$OV$1,IF(T4+IF(#REF!="",0,#REF!)=OQ4,$NN$1,IF(T4+IF(#REF!="",0,#REF!)=NI4,$MF$1,IF(T4+IF(#REF!="",0,#REF!)=MA4,$KX$1,IF(T4+IF(#REF!="",0,#REF!)=KS4,$JP$1,IF(T4+IF(#REF!="",0,#REF!)=JK4,$IH$1,IF(T4+IF(#REF!="",0,#REF!)=IC4,$GZ$1,IF(T4+IF(#REF!="",0,#REF!)=GU4,$FR$1,IF(T4+IF(#REF!="",0,#REF!)=FM4,$EJ$1,IF(T4+IF(#REF!="",0,#REF!)=EE4,$DB$1)))))))))))))))))))))))))))</f>
        <v/>
      </c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7"/>
      <c r="AM4" s="38" t="str">
        <f>IF(Y4&gt;0,Y4,"")</f>
        <v/>
      </c>
      <c r="AN4" s="38" t="str">
        <f>IF(Z4&gt;0,Z4,"")</f>
        <v/>
      </c>
      <c r="AO4" s="40" t="str">
        <f>IF(SUM(W4:Z4)-AA4&gt;0,SUM(W4:Z4)-AA4,"")</f>
        <v/>
      </c>
      <c r="AP4" s="40" t="str">
        <f>IF(AD4&gt;0,AD4,"")</f>
        <v/>
      </c>
      <c r="AQ4" s="40" t="str">
        <f>IF(AE4&gt;0,AE4,"")</f>
        <v/>
      </c>
      <c r="AR4" s="40" t="str">
        <f>IF(SUM(AB4:AE4)-AF4&gt;0,SUM(AB4:AE4)-AF4,"")</f>
        <v/>
      </c>
      <c r="AS4" s="40" t="str">
        <f>IF(AO4="","",MAX(AO4,AR4))</f>
        <v/>
      </c>
      <c r="AT4" s="40" t="str">
        <f>IF(AI4&gt;0,AI4,"")</f>
        <v/>
      </c>
      <c r="AU4" s="40" t="str">
        <f>IF(AJ4&gt;0,AJ4,"")</f>
        <v/>
      </c>
      <c r="AV4" s="40" t="str">
        <f>IF(SUM(AG4:AJ4)-AK4&gt;0,SUM(AG4:AJ4)-AK4,"")</f>
        <v/>
      </c>
      <c r="AW4" s="40" t="str">
        <f>IF(SUM(AS4,AV4)&gt;0,SUM(AS4,AV4),"")</f>
        <v/>
      </c>
      <c r="AX4" s="26">
        <v>11.2</v>
      </c>
      <c r="AY4" s="26">
        <v>9.1</v>
      </c>
      <c r="AZ4" s="26">
        <v>11.5</v>
      </c>
      <c r="BA4" s="26">
        <v>14.25</v>
      </c>
      <c r="BB4" s="26">
        <v>0</v>
      </c>
      <c r="BC4" s="26">
        <v>14.8</v>
      </c>
      <c r="BD4" s="26">
        <v>9.6</v>
      </c>
      <c r="BE4" s="26">
        <v>12.7</v>
      </c>
      <c r="BF4" s="26">
        <v>14.05</v>
      </c>
      <c r="BG4" s="26">
        <v>0</v>
      </c>
      <c r="BH4" s="26">
        <v>14.9</v>
      </c>
      <c r="BI4" s="26">
        <v>9.6999999999999993</v>
      </c>
      <c r="BJ4" s="26">
        <v>12.7</v>
      </c>
      <c r="BK4" s="26">
        <v>14.33</v>
      </c>
      <c r="BL4" s="26">
        <v>0</v>
      </c>
      <c r="BM4" s="28"/>
      <c r="BN4" s="39">
        <f>IF(AZ4&gt;0,AZ4,"")</f>
        <v>11.5</v>
      </c>
      <c r="BO4" s="39">
        <f>IF(BA4&gt;0,BA4,"")</f>
        <v>14.25</v>
      </c>
      <c r="BP4" s="11">
        <f>IF(SUM(AX4:BA4)-BB4&gt;0,SUM(AX4:BA4)-BB4,"")</f>
        <v>46.05</v>
      </c>
      <c r="BQ4" s="11">
        <f>IF(BE4&gt;0,BE4,"")</f>
        <v>12.7</v>
      </c>
      <c r="BR4" s="11">
        <f>IF(BF4&gt;0,BF4,"")</f>
        <v>14.05</v>
      </c>
      <c r="BS4" s="11">
        <f>IF(SUM(BC4:BF4)-BG4&gt;0,SUM(BC4:BF4)-BG4,"")</f>
        <v>51.149999999999991</v>
      </c>
      <c r="BT4" s="11">
        <f>IF(BP4="","",MAX(BP4,BS4))</f>
        <v>51.149999999999991</v>
      </c>
      <c r="BU4" s="11">
        <f>IF(BJ4&gt;0,BJ4,"")</f>
        <v>12.7</v>
      </c>
      <c r="BV4" s="11">
        <f>IF(BK4&gt;0,BK4,"")</f>
        <v>14.33</v>
      </c>
      <c r="BW4" s="11">
        <f>IF(SUM(BH4:BK4)-BL4&gt;0,SUM(BH4:BK4)-BL4,"")</f>
        <v>51.629999999999995</v>
      </c>
      <c r="BX4" s="11">
        <f>IF(SUM(BT4,BW4)&gt;0,SUM(BT4,BW4),"")</f>
        <v>102.77999999999999</v>
      </c>
      <c r="BY4" s="22">
        <v>13.5</v>
      </c>
      <c r="BZ4" s="22">
        <v>9.8000000000000007</v>
      </c>
      <c r="CA4" s="22">
        <v>13.4</v>
      </c>
      <c r="CB4" s="22">
        <v>14.14</v>
      </c>
      <c r="CC4" s="22">
        <v>0</v>
      </c>
      <c r="CD4" s="22">
        <v>1.4</v>
      </c>
      <c r="CE4" s="22">
        <v>0.8</v>
      </c>
      <c r="CF4" s="22">
        <v>2</v>
      </c>
      <c r="CG4" s="22">
        <v>1.53</v>
      </c>
      <c r="CH4" s="22">
        <v>0</v>
      </c>
      <c r="CI4" s="22">
        <v>14.9</v>
      </c>
      <c r="CJ4" s="22">
        <v>9.1999999999999993</v>
      </c>
      <c r="CK4" s="22">
        <v>13.6</v>
      </c>
      <c r="CL4" s="22">
        <v>14.7</v>
      </c>
      <c r="CM4" s="22">
        <v>0</v>
      </c>
      <c r="CN4" s="27"/>
      <c r="CO4" s="38">
        <f>IF(CA4&gt;0,CA4,"")</f>
        <v>13.4</v>
      </c>
      <c r="CP4" s="38">
        <f>IF(CB4&gt;0,CB4,"")</f>
        <v>14.14</v>
      </c>
      <c r="CQ4" s="40">
        <f>IF(SUM(BY4:CB4)-CC4&gt;0,SUM(BY4:CB4)-CC4,"")</f>
        <v>50.84</v>
      </c>
      <c r="CR4" s="40">
        <f>IF(CF4&gt;0,CF4,"")</f>
        <v>2</v>
      </c>
      <c r="CS4" s="40">
        <f>IF(CG4&gt;0,CG4,"")</f>
        <v>1.53</v>
      </c>
      <c r="CT4" s="40">
        <f>IF(SUM(CD4:CG4)-CH4&gt;0,SUM(CD4:CG4)-CH4,"")</f>
        <v>5.73</v>
      </c>
      <c r="CU4" s="40">
        <f>IF(CQ4="","",MAX(CQ4,CT4))</f>
        <v>50.84</v>
      </c>
      <c r="CV4" s="40">
        <f>IF(CK4&gt;0,CK4,"")</f>
        <v>13.6</v>
      </c>
      <c r="CW4" s="40">
        <f>IF(CL4&gt;0,CL4,"")</f>
        <v>14.7</v>
      </c>
      <c r="CX4" s="40">
        <f>IF(SUM(CI4:CL4)-CM4&gt;0,SUM(CI4:CL4)-CM4,"")</f>
        <v>52.400000000000006</v>
      </c>
      <c r="CY4" s="40">
        <f>IF(SUM(CU4,CX4)&gt;0,SUM(CU4,CX4),"")</f>
        <v>103.24000000000001</v>
      </c>
      <c r="CZ4" s="50" t="str">
        <f>IF(MAX(DX4,EA4,FF4,FI4,GN4,GQ4,HV4,HY4,JD4,JG4,KL4,KO4,LT4,LW4,NB4,NE4,OJ4,OM4,PR4,PU4,QZ4,RC4,SH4,SK4)-MIN(IF(L4="",0,L4),IF(N4="",0,N4))&gt;0.001,MAX(DX4,EA4,FF4,FI4,GN4,GQ4,HV4,HY4,JD4,JG4,KL4,KO4,LT4,LW4,NB4,NE4,OJ4,OM4,PR4,PU4,QZ4,RC4,SH4,SK4)-MIN(IF(L4="",0,L4),IF(N4="",0,N4)),"")</f>
        <v/>
      </c>
      <c r="DA4" s="50" t="str">
        <f>IF(MAX(EE4,EH4,FM4,FP4,GU4,GX4,IC4,IF4,JK4,JN4,KS4,KV4,MA4,MD4,NI4,NL4,OQ4,OT4,PY4,QB4,RG4,RJ4,SO4,SR4)-IF(N4="",0,N4)&gt;0.001,MAX(EE4,EH4,FM4,FP4,GU4,GX4,IC4,IF4,JK4,JN4,KS4,KV4,MA4,MD4,NI4,NL4,OQ4,OT4,PY4,QB4,RG4,RJ4,SO4,SR4)-IF(N4="",0,N4),"")</f>
        <v/>
      </c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40" t="str">
        <f>IF(DD4&gt;0,DD4,"")</f>
        <v/>
      </c>
      <c r="DW4" s="40" t="str">
        <f>IF(DE4&gt;0,DE4,"")</f>
        <v/>
      </c>
      <c r="DX4" s="40" t="str">
        <f>IF(SUM(DB4:DE4)-DF4&gt;0,SUM(DB4:DE4)-DF4,"")</f>
        <v/>
      </c>
      <c r="DY4" s="40" t="str">
        <f>IF(DI4&gt;0,DI4,"")</f>
        <v/>
      </c>
      <c r="DZ4" s="40" t="str">
        <f>IF(DJ4&gt;0,DJ4,"")</f>
        <v/>
      </c>
      <c r="EA4" s="40" t="str">
        <f>IF(SUM(DG4:DJ4)-DK4&gt;0,SUM(DG4:DJ4)-DK4,"")</f>
        <v/>
      </c>
      <c r="EB4" s="40" t="str">
        <f>IF(MAX(DX4,EA4)&gt;0,MAX(DX4,EA4),"")</f>
        <v/>
      </c>
      <c r="EC4" s="40" t="str">
        <f>IF(DN4&gt;0,DN4,"")</f>
        <v/>
      </c>
      <c r="ED4" s="40" t="str">
        <f>IF(DO4&gt;0,DO4,"")</f>
        <v/>
      </c>
      <c r="EE4" s="40" t="str">
        <f>IF(SUM(DL4:DO4)-DP4&gt;0,SUM(DL4:DO4)-DP4,"")</f>
        <v/>
      </c>
      <c r="EF4" s="40" t="str">
        <f>IF(DS4&gt;0,DS4,"")</f>
        <v/>
      </c>
      <c r="EG4" s="40" t="str">
        <f>IF(DT4&gt;0,DT4,"")</f>
        <v/>
      </c>
      <c r="EH4" s="40" t="str">
        <f>IF(SUM(DQ4:DT4)-DU4&gt;0,SUM(DQ4:DT4)-DU4,"")</f>
        <v/>
      </c>
      <c r="EI4" s="40" t="str">
        <f>IF(SUM(EB4,EH4)&gt;0,SUM(EB4,EH4),"")</f>
        <v/>
      </c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1" t="str">
        <f>IF(EL4&gt;0,EL4,"")</f>
        <v/>
      </c>
      <c r="FE4" s="11" t="str">
        <f>IF(EM4&gt;0,EM4,"")</f>
        <v/>
      </c>
      <c r="FF4" s="11" t="str">
        <f>IF(SUM(EJ4:EM4)-EN4&gt;0,SUM(EJ4:EM4)-EN4,"")</f>
        <v/>
      </c>
      <c r="FG4" s="11" t="str">
        <f>IF(EQ4&gt;0,EQ4,"")</f>
        <v/>
      </c>
      <c r="FH4" s="11" t="str">
        <f>IF(ER4&gt;0,ER4,"")</f>
        <v/>
      </c>
      <c r="FI4" s="11" t="str">
        <f>IF(SUM(EO4:ER4)-ES4&gt;0,SUM(EO4:ER4)-ES4,"")</f>
        <v/>
      </c>
      <c r="FJ4" s="11" t="str">
        <f>IF(MAX(FF4,FI4)&gt;0,MAX(FF4,FI4),"")</f>
        <v/>
      </c>
      <c r="FK4" s="11" t="str">
        <f>IF(EV4&gt;0,EV4,"")</f>
        <v/>
      </c>
      <c r="FL4" s="11" t="str">
        <f>IF(EW4&gt;0,EW4,"")</f>
        <v/>
      </c>
      <c r="FM4" s="11" t="str">
        <f>IF(SUM(ET4:EW4)-EX4&gt;0,SUM(ET4:EW4)-EX4,"")</f>
        <v/>
      </c>
      <c r="FN4" s="11" t="str">
        <f>IF(FA4&gt;0,FA4,"")</f>
        <v/>
      </c>
      <c r="FO4" s="11" t="str">
        <f>IF(FB4&gt;0,FB4,"")</f>
        <v/>
      </c>
      <c r="FP4" s="11" t="str">
        <f>IF(SUM(EY4:FB4)-FC4&gt;0,SUM(EY4:FB4)-FC4,"")</f>
        <v/>
      </c>
      <c r="FQ4" s="11" t="str">
        <f>IF(SUM(FJ4,FP4)&gt;0,SUM(FJ4,FP4),"")</f>
        <v/>
      </c>
      <c r="FR4" s="17">
        <v>13.8</v>
      </c>
      <c r="FS4" s="17">
        <v>9.5</v>
      </c>
      <c r="FT4" s="17">
        <v>12.7</v>
      </c>
      <c r="FU4" s="17">
        <v>14.7</v>
      </c>
      <c r="FV4" s="17">
        <v>0</v>
      </c>
      <c r="FW4" s="17">
        <v>14</v>
      </c>
      <c r="FX4" s="17">
        <v>8.8000000000000007</v>
      </c>
      <c r="FY4" s="17">
        <v>12.9</v>
      </c>
      <c r="FZ4" s="17">
        <v>14.44</v>
      </c>
      <c r="GA4" s="17">
        <v>0</v>
      </c>
      <c r="GB4" s="17"/>
      <c r="GC4" s="17"/>
      <c r="GD4" s="17"/>
      <c r="GE4" s="17"/>
      <c r="GF4" s="17"/>
      <c r="GG4" s="17">
        <v>14.2</v>
      </c>
      <c r="GH4" s="17">
        <v>9.4</v>
      </c>
      <c r="GI4" s="17">
        <v>12.9</v>
      </c>
      <c r="GJ4" s="17">
        <v>14.59</v>
      </c>
      <c r="GK4" s="17">
        <v>0</v>
      </c>
      <c r="GL4" s="40">
        <f>IF(FT4&gt;0,FT4,"")</f>
        <v>12.7</v>
      </c>
      <c r="GM4" s="40">
        <f>IF(FU4&gt;0,FU4,"")</f>
        <v>14.7</v>
      </c>
      <c r="GN4" s="40">
        <f>IF(SUM(FR4:FU4)-FV4&gt;0,SUM(FR4:FU4)-FV4,"")</f>
        <v>50.7</v>
      </c>
      <c r="GO4" s="40">
        <f>IF(FY4&gt;0,FY4,"")</f>
        <v>12.9</v>
      </c>
      <c r="GP4" s="40">
        <f>IF(FZ4&gt;0,FZ4,"")</f>
        <v>14.44</v>
      </c>
      <c r="GQ4" s="40">
        <f>IF(SUM(FW4:FZ4)-GA4&gt;0,SUM(FW4:FZ4)-GA4,"")</f>
        <v>50.14</v>
      </c>
      <c r="GR4" s="40">
        <f>IF(MAX(GN4,GQ4)&gt;0,MAX(GN4,GQ4),"")</f>
        <v>50.7</v>
      </c>
      <c r="GS4" s="40" t="str">
        <f>IF(GD4&gt;0,GD4,"")</f>
        <v/>
      </c>
      <c r="GT4" s="40" t="str">
        <f>IF(GE4&gt;0,GE4,"")</f>
        <v/>
      </c>
      <c r="GU4" s="40" t="str">
        <f>IF(SUM(GB4:GE4)-GF4&gt;0,SUM(GB4:GE4)-GF4,"")</f>
        <v/>
      </c>
      <c r="GV4" s="40">
        <f>IF(GI4&gt;0,GI4,"")</f>
        <v>12.9</v>
      </c>
      <c r="GW4" s="40">
        <f>IF(GJ4&gt;0,GJ4,"")</f>
        <v>14.59</v>
      </c>
      <c r="GX4" s="40">
        <f>IF(SUM(GG4:GJ4)-GK4&gt;0,SUM(GG4:GJ4)-GK4,"")</f>
        <v>51.09</v>
      </c>
      <c r="GY4" s="40">
        <f>IF(SUM(GR4,GX4)&gt;0,SUM(GR4,GX4),"")</f>
        <v>101.79</v>
      </c>
      <c r="GZ4" s="18">
        <v>12.9</v>
      </c>
      <c r="HA4" s="18">
        <v>9.1</v>
      </c>
      <c r="HB4" s="18">
        <v>13.4</v>
      </c>
      <c r="HC4" s="18">
        <v>14.46</v>
      </c>
      <c r="HD4" s="18">
        <v>0</v>
      </c>
      <c r="HE4" s="18">
        <v>12.1</v>
      </c>
      <c r="HF4" s="18">
        <v>8.9</v>
      </c>
      <c r="HG4" s="18">
        <v>12.2</v>
      </c>
      <c r="HH4" s="18">
        <v>14.38</v>
      </c>
      <c r="HI4" s="18">
        <v>0</v>
      </c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1">
        <f>IF(HB4&gt;0,HB4,"")</f>
        <v>13.4</v>
      </c>
      <c r="HU4" s="11">
        <f>IF(HC4&gt;0,HC4,"")</f>
        <v>14.46</v>
      </c>
      <c r="HV4" s="11">
        <f>IF(SUM(GZ4:HC4)-HD4&gt;0,SUM(GZ4:HC4)-HD4,"")</f>
        <v>49.86</v>
      </c>
      <c r="HW4" s="11">
        <f>IF(HG4&gt;0,HG4,"")</f>
        <v>12.2</v>
      </c>
      <c r="HX4" s="11">
        <f>IF(HH4&gt;0,HH4,"")</f>
        <v>14.38</v>
      </c>
      <c r="HY4" s="11">
        <f>IF(SUM(HE4:HH4)-HI4&gt;0,SUM(HE4:HH4)-HI4,"")</f>
        <v>47.580000000000005</v>
      </c>
      <c r="HZ4" s="11">
        <f>IF(MAX(HV4,HY4)&gt;0,MAX(HV4,HY4),"")</f>
        <v>49.86</v>
      </c>
      <c r="IA4" s="11" t="str">
        <f>IF(HL4&gt;0,HL4,"")</f>
        <v/>
      </c>
      <c r="IB4" s="11" t="str">
        <f>IF(HM4&gt;0,HM4,"")</f>
        <v/>
      </c>
      <c r="IC4" s="11" t="str">
        <f>IF(SUM(HJ4:HM4)-HN4&gt;0,SUM(HJ4:HM4)-HN4,"")</f>
        <v/>
      </c>
      <c r="ID4" s="11" t="str">
        <f>IF(HQ4&gt;0,HQ4,"")</f>
        <v/>
      </c>
      <c r="IE4" s="11" t="str">
        <f>IF(HR4&gt;0,HR4,"")</f>
        <v/>
      </c>
      <c r="IF4" s="11" t="str">
        <f>IF(SUM(HO4:HR4)-HS4&gt;0,SUM(HO4:HR4)-HS4,"")</f>
        <v/>
      </c>
      <c r="IG4" s="11">
        <f>IF(SUM(HZ4,IF4)&gt;0,SUM(HZ4,IF4),"")</f>
        <v>49.86</v>
      </c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40" t="str">
        <f>IF(IJ4&gt;0,IJ4,"")</f>
        <v/>
      </c>
      <c r="JC4" s="40" t="str">
        <f>IF(IK4&gt;0,IK4,"")</f>
        <v/>
      </c>
      <c r="JD4" s="40" t="str">
        <f>IF(SUM(IH4:IK4)-IL4&gt;0,SUM(IH4:IK4)-IL4,"")</f>
        <v/>
      </c>
      <c r="JE4" s="40" t="str">
        <f>IF(IO4&gt;0,IO4,"")</f>
        <v/>
      </c>
      <c r="JF4" s="40" t="str">
        <f>IF(IP4&gt;0,IP4,"")</f>
        <v/>
      </c>
      <c r="JG4" s="40" t="str">
        <f>IF(SUM(IM4:IP4)-IQ4&gt;0,SUM(IM4:IP4)-IQ4,"")</f>
        <v/>
      </c>
      <c r="JH4" s="40" t="str">
        <f>IF(MAX(JD4,JG4)&gt;0,MAX(JD4,JG4),"")</f>
        <v/>
      </c>
      <c r="JI4" s="40" t="str">
        <f>IF(IT4&gt;0,IT4,"")</f>
        <v/>
      </c>
      <c r="JJ4" s="40" t="str">
        <f>IF(IU4&gt;0,IU4,"")</f>
        <v/>
      </c>
      <c r="JK4" s="40" t="str">
        <f>IF(SUM(IR4:IU4)-IV4&gt;0,SUM(IR4:IU4)-IV4,"")</f>
        <v/>
      </c>
      <c r="JL4" s="40" t="str">
        <f>IF(IY4&gt;0,IY4,"")</f>
        <v/>
      </c>
      <c r="JM4" s="40" t="str">
        <f>IF(IZ4&gt;0,IZ4,"")</f>
        <v/>
      </c>
      <c r="JN4" s="40" t="str">
        <f>IF(SUM(IW4:IZ4)-JA4&gt;0,SUM(IW4:IZ4)-JA4,"")</f>
        <v/>
      </c>
      <c r="JO4" s="40" t="str">
        <f>IF(SUM(JH4,JN4)&gt;0,SUM(JH4,JN4),"")</f>
        <v/>
      </c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1" t="str">
        <f>IF(JR4&gt;0,JR4,"")</f>
        <v/>
      </c>
      <c r="KK4" s="11" t="str">
        <f>IF(JS4&gt;0,JS4,"")</f>
        <v/>
      </c>
      <c r="KL4" s="11" t="str">
        <f>IF(SUM(JP4:JS4)-JT4&gt;0,SUM(JP4:JS4)-JT4,"")</f>
        <v/>
      </c>
      <c r="KM4" s="11" t="str">
        <f>IF(JW4&gt;0,JW4,"")</f>
        <v/>
      </c>
      <c r="KN4" s="11" t="str">
        <f>IF(JX4&gt;0,JX4,"")</f>
        <v/>
      </c>
      <c r="KO4" s="11" t="str">
        <f>IF(SUM(JU4:JX4)-JY4&gt;0,SUM(JU4:JX4)-JY4,"")</f>
        <v/>
      </c>
      <c r="KP4" s="11" t="str">
        <f>IF(MAX(KL4,KO4)&gt;0,MAX(KL4,KO4),"")</f>
        <v/>
      </c>
      <c r="KQ4" s="11" t="str">
        <f>IF(KB4&gt;0,KB4,"")</f>
        <v/>
      </c>
      <c r="KR4" s="11" t="str">
        <f>IF(KC4&gt;0,KC4,"")</f>
        <v/>
      </c>
      <c r="KS4" s="11" t="str">
        <f>IF(SUM(JZ4:KC4)-KD4&gt;0,SUM(JZ4:KC4)-KD4,"")</f>
        <v/>
      </c>
      <c r="KT4" s="11" t="str">
        <f>IF(KG4&gt;0,KG4,"")</f>
        <v/>
      </c>
      <c r="KU4" s="11" t="str">
        <f>IF(KH4&gt;0,KH4,"")</f>
        <v/>
      </c>
      <c r="KV4" s="11" t="str">
        <f>IF(SUM(KE4:KH4)-KI4&gt;0,SUM(KE4:KH4)-KI4,"")</f>
        <v/>
      </c>
      <c r="KW4" s="11" t="str">
        <f>IF(SUM(KP4,KV4)&gt;0,SUM(KP4,KV4),"")</f>
        <v/>
      </c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40" t="str">
        <f>IF(KZ4&gt;0,KZ4,"")</f>
        <v/>
      </c>
      <c r="LS4" s="40" t="str">
        <f>IF(LA4&gt;0,LA4,"")</f>
        <v/>
      </c>
      <c r="LT4" s="40" t="str">
        <f>IF(SUM(KX4:LA4)-LB4&gt;0,SUM(KX4:LA4)-LB4,"")</f>
        <v/>
      </c>
      <c r="LU4" s="40" t="str">
        <f>IF(LE4&gt;0,LE4,"")</f>
        <v/>
      </c>
      <c r="LV4" s="40" t="str">
        <f>IF(LF4&gt;0,LF4,"")</f>
        <v/>
      </c>
      <c r="LW4" s="40" t="str">
        <f>IF(SUM(LC4:LF4)-LG4&gt;0,SUM(LC4:LF4)-LG4,"")</f>
        <v/>
      </c>
      <c r="LX4" s="40" t="str">
        <f>IF(MAX(LT4,LW4)&gt;0,MAX(LT4,LW4),"")</f>
        <v/>
      </c>
      <c r="LY4" s="40" t="str">
        <f>IF(LJ4&gt;0,LJ4,"")</f>
        <v/>
      </c>
      <c r="LZ4" s="40" t="str">
        <f>IF(LK4&gt;0,LK4,"")</f>
        <v/>
      </c>
      <c r="MA4" s="40" t="str">
        <f>IF(SUM(LH4:LK4)-LL4&gt;0,SUM(LH4:LK4)-LL4,"")</f>
        <v/>
      </c>
      <c r="MB4" s="40" t="str">
        <f>IF(LO4&gt;0,LO4,"")</f>
        <v/>
      </c>
      <c r="MC4" s="40" t="str">
        <f>IF(LP4&gt;0,LP4,"")</f>
        <v/>
      </c>
      <c r="MD4" s="40" t="str">
        <f>IF(SUM(LM4:LP4)-LQ4&gt;0,SUM(LM4:LP4)-LQ4,"")</f>
        <v/>
      </c>
      <c r="ME4" s="40" t="str">
        <f>IF(SUM(LX4,MD4)&gt;0,SUM(LX4,MD4),"")</f>
        <v/>
      </c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1" t="str">
        <f>IF(MH4&gt;0,MH4,"")</f>
        <v/>
      </c>
      <c r="NA4" s="11" t="str">
        <f>IF(MI4&gt;0,MI4,"")</f>
        <v/>
      </c>
      <c r="NB4" s="11" t="str">
        <f>IF(SUM(MF4:MI4)-MJ4&gt;0,SUM(MF4:MI4)-MJ4,"")</f>
        <v/>
      </c>
      <c r="NC4" s="11" t="str">
        <f>IF(MM4&gt;0,MM4,"")</f>
        <v/>
      </c>
      <c r="ND4" s="11" t="str">
        <f>IF(MN4&gt;0,MN4,"")</f>
        <v/>
      </c>
      <c r="NE4" s="11" t="str">
        <f>IF(SUM(MK4:MN4)-MO4&gt;0,SUM(MK4:MN4)-MO4,"")</f>
        <v/>
      </c>
      <c r="NF4" s="11" t="str">
        <f>IF(MAX(NB4,NE4)&gt;0,MAX(NB4,NE4),"")</f>
        <v/>
      </c>
      <c r="NG4" s="11" t="str">
        <f>IF(MR4&gt;0,MR4,"")</f>
        <v/>
      </c>
      <c r="NH4" s="11" t="str">
        <f>IF(MS4&gt;0,MS4,"")</f>
        <v/>
      </c>
      <c r="NI4" s="11" t="str">
        <f>IF(SUM(MP4:MS4)-MT4&gt;0,SUM(MP4:MS4)-MT4,"")</f>
        <v/>
      </c>
      <c r="NJ4" s="11" t="str">
        <f>IF(MW4&gt;0,MW4,"")</f>
        <v/>
      </c>
      <c r="NK4" s="11" t="str">
        <f>IF(MX4&gt;0,MX4,"")</f>
        <v/>
      </c>
      <c r="NL4" s="11" t="str">
        <f>IF(SUM(MU4:MX4)-MY4&gt;0,SUM(MU4:MX4)-MY4,"")</f>
        <v/>
      </c>
      <c r="NM4" s="11" t="str">
        <f>IF(SUM(NF4,NL4)&gt;0,SUM(NF4,NL4),"")</f>
        <v/>
      </c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40" t="str">
        <f>IF(NP4&gt;0,NP4,"")</f>
        <v/>
      </c>
      <c r="OI4" s="40" t="str">
        <f>IF(NQ4&gt;0,NQ4,"")</f>
        <v/>
      </c>
      <c r="OJ4" s="40" t="str">
        <f>IF(SUM(NN4:NQ4)-NR4&gt;0,SUM(NN4:NQ4)-NR4,"")</f>
        <v/>
      </c>
      <c r="OK4" s="40" t="str">
        <f>IF(NU4&gt;0,NU4,"")</f>
        <v/>
      </c>
      <c r="OL4" s="40" t="str">
        <f>IF(NV4&gt;0,NV4,"")</f>
        <v/>
      </c>
      <c r="OM4" s="40" t="str">
        <f>IF(SUM(NS4:NV4)-NW4&gt;0,SUM(NS4:NV4)-NW4,"")</f>
        <v/>
      </c>
      <c r="ON4" s="40" t="str">
        <f>IF(MAX(OJ4,OM4)&gt;0,MAX(OJ4,OM4),"")</f>
        <v/>
      </c>
      <c r="OO4" s="40" t="str">
        <f>IF(NZ4&gt;0,NZ4,"")</f>
        <v/>
      </c>
      <c r="OP4" s="40" t="str">
        <f>IF(OA4&gt;0,OA4,"")</f>
        <v/>
      </c>
      <c r="OQ4" s="40" t="str">
        <f>IF(SUM(NX4:OA4)-OB4&gt;0,SUM(NX4:OA4)-OB4,"")</f>
        <v/>
      </c>
      <c r="OR4" s="40" t="str">
        <f>IF(OE4&gt;0,OE4,"")</f>
        <v/>
      </c>
      <c r="OS4" s="40" t="str">
        <f>IF(OF4&gt;0,OF4,"")</f>
        <v/>
      </c>
      <c r="OT4" s="40" t="str">
        <f>IF(SUM(OC4:OF4)-OG4&gt;0,SUM(OC4:OF4)-OG4,"")</f>
        <v/>
      </c>
      <c r="OU4" s="40" t="str">
        <f>IF(SUM(ON4,OT4)&gt;0,SUM(ON4,OT4),"")</f>
        <v/>
      </c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1" t="str">
        <f>IF(OX4&gt;0,OX4,"")</f>
        <v/>
      </c>
      <c r="PQ4" s="11" t="str">
        <f>IF(OY4&gt;0,OY4,"")</f>
        <v/>
      </c>
      <c r="PR4" s="11" t="str">
        <f>IF(SUM(OV4:OY4)-OZ4&gt;0,SUM(OV4:OY4)-OZ4,"")</f>
        <v/>
      </c>
      <c r="PS4" s="11" t="str">
        <f>IF(PC4&gt;0,PC4,"")</f>
        <v/>
      </c>
      <c r="PT4" s="11" t="str">
        <f>IF(PD4&gt;0,PD4,"")</f>
        <v/>
      </c>
      <c r="PU4" s="11" t="str">
        <f>IF(SUM(PA4:PD4)-PE4&gt;0,SUM(PA4:PD4)-PE4,"")</f>
        <v/>
      </c>
      <c r="PV4" s="11" t="str">
        <f>IF(MAX(PR4,PU4)&gt;0,MAX(PR4,PU4),"")</f>
        <v/>
      </c>
      <c r="PW4" s="11" t="str">
        <f>IF(PH4&gt;0,PH4,"")</f>
        <v/>
      </c>
      <c r="PX4" s="11" t="str">
        <f>IF(PI4&gt;0,PI4,"")</f>
        <v/>
      </c>
      <c r="PY4" s="11" t="str">
        <f>IF(SUM(PF4:PI4)-PJ4&gt;0,SUM(PF4:PI4)-PJ4,"")</f>
        <v/>
      </c>
      <c r="PZ4" s="11" t="str">
        <f>IF(PM4&gt;0,PM4,"")</f>
        <v/>
      </c>
      <c r="QA4" s="11" t="str">
        <f>IF(PN4&gt;0,PN4,"")</f>
        <v/>
      </c>
      <c r="QB4" s="11" t="str">
        <f>IF(SUM(PK4:PN4)-PO4&gt;0,SUM(PK4:PN4)-PO4,"")</f>
        <v/>
      </c>
      <c r="QC4" s="11" t="str">
        <f>IF(SUM(PV4,QB4)&gt;0,SUM(PV4,QB4),"")</f>
        <v/>
      </c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40" t="str">
        <f>IF(QF4&gt;0,QF4,"")</f>
        <v/>
      </c>
      <c r="QY4" s="40" t="str">
        <f>IF(QG4&gt;0,QG4,"")</f>
        <v/>
      </c>
      <c r="QZ4" s="40" t="str">
        <f>IF(SUM(QD4:QG4)-QH4&gt;0,SUM(QD4:QG4)-QH4,"")</f>
        <v/>
      </c>
      <c r="RA4" s="40" t="str">
        <f>IF(QK4&gt;0,QK4,"")</f>
        <v/>
      </c>
      <c r="RB4" s="40" t="str">
        <f>IF(QL4&gt;0,QL4,"")</f>
        <v/>
      </c>
      <c r="RC4" s="40" t="str">
        <f>IF(SUM(QI4:QL4)-QM4&gt;0,SUM(QI4:QL4)-QM4,"")</f>
        <v/>
      </c>
      <c r="RD4" s="40" t="str">
        <f>IF(MAX(QZ4,RC4)&gt;0,MAX(QZ4,RC4),"")</f>
        <v/>
      </c>
      <c r="RE4" s="40" t="str">
        <f>IF(QP4&gt;0,QP4,"")</f>
        <v/>
      </c>
      <c r="RF4" s="40" t="str">
        <f>IF(QQ4&gt;0,QQ4,"")</f>
        <v/>
      </c>
      <c r="RG4" s="40" t="str">
        <f>IF(SUM(QN4:QQ4)-QR4&gt;0,SUM(QN4:QQ4)-QR4,"")</f>
        <v/>
      </c>
      <c r="RH4" s="40" t="str">
        <f>IF(QU4&gt;0,QU4,"")</f>
        <v/>
      </c>
      <c r="RI4" s="40" t="str">
        <f>IF(QV4&gt;0,QV4,"")</f>
        <v/>
      </c>
      <c r="RJ4" s="40" t="str">
        <f>IF(SUM(QS4:QV4)-QW4&gt;0,SUM(QS4:QV4)-QW4,"")</f>
        <v/>
      </c>
      <c r="RK4" s="40" t="str">
        <f>IF(SUM(RD4,RJ4)&gt;0,SUM(RD4,RJ4),"")</f>
        <v/>
      </c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1" t="str">
        <f>IF(RN4&gt;0,RN4,"")</f>
        <v/>
      </c>
      <c r="SG4" s="11" t="str">
        <f>IF(RO4&gt;0,RO4,"")</f>
        <v/>
      </c>
      <c r="SH4" s="11" t="str">
        <f>IF(SUM(RL4:RO4)-RP4&gt;0,SUM(RL4:RO4)-RP4,"")</f>
        <v/>
      </c>
      <c r="SI4" s="11" t="str">
        <f>IF(RS4&gt;0,RS4,"")</f>
        <v/>
      </c>
      <c r="SJ4" s="11" t="str">
        <f>IF(RT4&gt;0,RT4,"")</f>
        <v/>
      </c>
      <c r="SK4" s="11" t="str">
        <f>IF(SUM(RQ4:RT4)-RU4&gt;0,SUM(RQ4:RT4)-RU4,"")</f>
        <v/>
      </c>
      <c r="SL4" s="11" t="str">
        <f>IF(MAX(SH4,SK4)&gt;0,MAX(SH4,SK4),"")</f>
        <v/>
      </c>
      <c r="SM4" s="11" t="str">
        <f>IF(RX4&gt;0,RX4,"")</f>
        <v/>
      </c>
      <c r="SN4" s="11" t="str">
        <f>IF(RY4&gt;0,RY4,"")</f>
        <v/>
      </c>
      <c r="SO4" s="11" t="str">
        <f>IF(SUM(RV4:RY4)-RZ4&gt;0,SUM(RV4:RY4)-RZ4,"")</f>
        <v/>
      </c>
      <c r="SP4" s="11" t="str">
        <f>IF(SC4&gt;0,SC4,"")</f>
        <v/>
      </c>
      <c r="SQ4" s="11" t="str">
        <f>IF(SD4&gt;0,SD4,"")</f>
        <v/>
      </c>
      <c r="SR4" s="11" t="str">
        <f>IF(SUM(SA4:SD4)-SE4&gt;0,SUM(SA4:SD4)-SE4,"")</f>
        <v/>
      </c>
      <c r="SS4" s="11" t="str">
        <f>IF(SUM(SL4,SR4)&gt;0,SUM(SL4,SR4),"")</f>
        <v/>
      </c>
      <c r="ST4" s="22">
        <f>IF($CN4="P",BY4,(BY4+AX4)/2)</f>
        <v>12.35</v>
      </c>
      <c r="SU4" s="22">
        <f>IF($CN4="P",BZ4,(BZ4+AY4)/2)</f>
        <v>9.4499999999999993</v>
      </c>
      <c r="SV4" s="22">
        <f>IF($CN4="P",CA4,(CA4+AZ4)/2)</f>
        <v>12.45</v>
      </c>
      <c r="SW4" s="22">
        <f>IF($CN4="P",CB4,(CB4+BA4)/2)</f>
        <v>14.195</v>
      </c>
      <c r="SX4" s="22">
        <f>IF($CN4="P",CC4,(CC4+BB4)/2)</f>
        <v>0</v>
      </c>
      <c r="SY4" s="22">
        <f>IF($CN4="P",CD4,(CD4+BC4)/2)</f>
        <v>8.1</v>
      </c>
      <c r="SZ4" s="22">
        <f>IF($CN4="P",CE4,(CE4+BD4)/2)</f>
        <v>5.2</v>
      </c>
      <c r="TA4" s="22">
        <f>IF($CN4="P",CF4,(CF4+BE4)/2)</f>
        <v>7.35</v>
      </c>
      <c r="TB4" s="22">
        <f>IF($CN4="P",CG4,(CG4+BF4)/2)</f>
        <v>7.79</v>
      </c>
      <c r="TC4" s="22">
        <f>IF($CN4="P",CH4,(CH4+BG4)/2)</f>
        <v>0</v>
      </c>
      <c r="TD4" s="22">
        <f>IF($CN4="P",CI4,(CI4+BH4)/2)</f>
        <v>14.9</v>
      </c>
      <c r="TE4" s="22">
        <f>IF($CN4="P",CJ4,(CJ4+BI4)/2)</f>
        <v>9.4499999999999993</v>
      </c>
      <c r="TF4" s="22">
        <f>IF($CN4="P",CK4,(CK4+BJ4)/2)</f>
        <v>13.149999999999999</v>
      </c>
      <c r="TG4" s="22">
        <f>IF($CN4="P",CL4,(CL4+BK4)/2)</f>
        <v>14.515000000000001</v>
      </c>
      <c r="TH4" s="22">
        <f>IF($CN4="P",CM4,(CM4+BL4)/2)</f>
        <v>0</v>
      </c>
      <c r="TI4" s="27" t="s">
        <v>46</v>
      </c>
      <c r="TJ4" s="40">
        <f>IF(SV4&gt;0,SV4,"")</f>
        <v>12.45</v>
      </c>
      <c r="TK4" s="40">
        <f>IF(SW4&gt;0,SW4,"")</f>
        <v>14.195</v>
      </c>
      <c r="TL4" s="40">
        <f>IF(SUM(ST4:SW4)-SX4&gt;0,SUM(ST4:SW4)-SX4,"")</f>
        <v>48.445</v>
      </c>
      <c r="TM4" s="40">
        <f>IF(TA4&gt;0,TA4,"")</f>
        <v>7.35</v>
      </c>
      <c r="TN4" s="40">
        <f>IF(TB4&gt;0,TB4,"")</f>
        <v>7.79</v>
      </c>
      <c r="TO4" s="40">
        <f>IF(SUM(SY4:TB4)-TC4&gt;0,SUM(SY4:TB4)-TC4,"")</f>
        <v>28.439999999999998</v>
      </c>
      <c r="TP4" s="40">
        <f>IF(MAX(TL4,TO4)&gt;0,MAX(TL4,TO4),"")</f>
        <v>48.445</v>
      </c>
      <c r="TQ4" s="40">
        <f>IF(TF4&gt;0,TF4,"")</f>
        <v>13.149999999999999</v>
      </c>
      <c r="TR4" s="40">
        <f>IF(TG4&gt;0,TG4,"")</f>
        <v>14.515000000000001</v>
      </c>
      <c r="TS4" s="40">
        <f>IF(SUM(TD4:TG4)-TH4&gt;0,SUM(TD4:TG4)-TH4,"")</f>
        <v>52.015000000000001</v>
      </c>
      <c r="TT4" s="40">
        <f>IF(SUM(TP4,TS4)&gt;0,SUM(TP4,TS4),"")</f>
        <v>100.46000000000001</v>
      </c>
    </row>
    <row r="5" spans="1:540" x14ac:dyDescent="0.2">
      <c r="A5" s="4" cm="1">
        <f t="array" ref="A5">IF(AND(H5&lt;&gt;"",H5&lt;&gt;"No DD"),SUMPRODUCT((H$4:H$35&lt;&gt;"")*(H$4:H$35&lt;&gt;"No DD")*(E$4:E$35&gt;E5))+1,IF(H5="No DD",SUMPRODUCT((H$4:H$35="No DD")*(E$4:E$35&gt;E5))+1+SUMPRODUCT((H$4:H$35&lt;&gt;"")*(H$4:H$35&lt;&gt;"No DD")),""))</f>
        <v>2</v>
      </c>
      <c r="B5" s="5" t="s">
        <v>188</v>
      </c>
      <c r="C5" s="4" t="s">
        <v>6</v>
      </c>
      <c r="D5" s="4">
        <v>2006</v>
      </c>
      <c r="E5" s="9">
        <f>SUM(J5:T5)+SUM(J5:R5)*0.0000001+SUM(J5)*0.0000000000001</f>
        <v>177.54001774400504</v>
      </c>
      <c r="F5" s="3" t="str">
        <f>IF(OR(AND(AM5&gt;=AW$37,AM5&lt;&gt;"",AO5&gt;=AW$41,AO5&lt;&gt;"",AL5=""),AND(AP5&gt;=AW$37,AP5&lt;&gt;"",AR5&gt;=AW$41,AR5&lt;&gt;"",AL5=""),AND(AT5&gt;=AW$37,AT5&lt;&gt;"",AV5&gt;=AW$41,AV5&lt;&gt;"",AL5=""),AND(BN5&gt;=BX$37,BN5&lt;&gt;"",BP5&gt;=BX$41,BP5&lt;&gt;"",BM5=""),AND(BQ5&gt;=BX$37,BQ5&lt;&gt;"",BS5&gt;=BX$41,BS5&lt;&gt;"",BM5=""),AND(BU5&gt;=BX$37,BU5&lt;&gt;"",BW5&gt;=BX$41,BW5&lt;&gt;"",BM5=""),AND(CO5&gt;=CY$37,CO5&lt;&gt;"",CQ5&gt;=CY$41,CQ5&lt;&gt;"",CN5=""),AND(CR5&gt;=CY$37,CR5&lt;&gt;"",CT5&gt;=CY$41,CT5&lt;&gt;"",CN5=""),AND(CV5&gt;=CY$37,CV5&lt;&gt;"",CX5&gt;=CY$41,CX5&lt;&gt;"",CN5=""),AND(DV5&gt;=EI$37,DV5&lt;&gt;"",DX5&gt;=EI$41,DX5&lt;&gt;""),AND(DY5&gt;=EI$37,DY5&lt;&gt;"",EA5&gt;=EI$41,EA5&lt;&gt;""),AND(EC5&gt;=EI$37,EC5&lt;&gt;"",EE5&gt;=EI$41,EE5&lt;&gt;""),AND(EF5&gt;=EI$37,EF5&lt;&gt;"",EH5&gt;=EI$41,EH5&lt;&gt;""),AND(FD5&gt;=FQ$37,FD5&lt;&gt;"",FF5&gt;=FQ$41,FF5&lt;&gt;""),AND(FG5&gt;=FQ$37,FG5&lt;&gt;"",FI5&gt;=FQ$41,FI5&lt;&gt;""),AND(FK5&gt;=FQ$37,FK5&lt;&gt;"",FM5&gt;=FQ$41,FM5&lt;&gt;""),AND(FN5&gt;=FQ$37,FN5&lt;&gt;"",FP5&gt;=FQ$41,FP5&lt;&gt;""),AND(GL5&gt;=GY$37,GL5&lt;&gt;"",GN5&gt;=GY$41,GN5&lt;&gt;""),AND(GO5&gt;=GY$37,GO5&lt;&gt;"",GQ5&gt;=GY$41,GQ5&lt;&gt;""),AND(GS5&gt;=GY$37,GS5&lt;&gt;"",GU5&gt;=GY$41,GU5&lt;&gt;""),AND(GV5&gt;=GY$37,GV5&lt;&gt;"",GX5&gt;=GY$41,GX5&lt;&gt;""),AND(HT5&gt;=IG$37,HT5&lt;&gt;"",HV5&gt;=IG$41,HV5&lt;&gt;""),AND(HW5&gt;=IG$37,HW5&lt;&gt;"",HY5&gt;=IG$41,HY5&lt;&gt;""),AND(IA5&gt;=IG$37,IA5&lt;&gt;"",IC5&gt;=IG$41,IC5&lt;&gt;""),AND(ID5&gt;=IG$37,ID5&lt;&gt;"",IF5&gt;=IG$41,IF5&lt;&gt;""),AND(JB5&gt;=JO$37,JB5&lt;&gt;"",JD5&gt;=JO$41,JD5&lt;&gt;""),AND(JE5&gt;=JO$37,JE5&lt;&gt;"",JG5&gt;=JO$41,JG5&lt;&gt;""),AND(JI5&gt;=JO$37,JI5&lt;&gt;"",JK5&gt;=JO$41,JK5&lt;&gt;""),AND(JL5&gt;=JO$37,JL5&lt;&gt;"",JN5&gt;=JO$41,JN5&lt;&gt;""),AND(KJ5&gt;=KW$37,KJ5&lt;&gt;"",KL5&gt;=KW$41,KL5&lt;&gt;""),AND(KM5&gt;=KW$37,KM5&lt;&gt;"",KO5&gt;=KW$41,KO5&lt;&gt;""),AND(KQ5&gt;=KW$37,KQ5&lt;&gt;"",KS5&gt;=KW$41,KS5&lt;&gt;""),AND(KT5&gt;=KW$37,KT5&lt;&gt;"",KV5&gt;=KW$41,KV5&lt;&gt;""),AND(LR5&gt;=ME$37,LR5&lt;&gt;"",LT5&gt;=ME$41,LT5&lt;&gt;""),AND(LU5&gt;=ME$37,LU5&lt;&gt;"",LW5&gt;=ME$41,LW5&lt;&gt;""),AND(LY5&gt;=ME$37,LY5&lt;&gt;"",MA5&gt;=ME$41,MA5&lt;&gt;""),AND(MB5&gt;=ME$37,MB5&lt;&gt;"",MD5&gt;=ME$41,MD5&lt;&gt;""),AND(MZ5&gt;=NM$37,MZ5&lt;&gt;"",NB5&gt;=NM$41,NB5&lt;&gt;""),AND(NC5&gt;=NM$37,NC5&lt;&gt;"",NE5&gt;=NM$41,NE5&lt;&gt;""),AND(NG5&gt;=NM$37,NG5&lt;&gt;"",NI5&gt;=NM$41,NI5&lt;&gt;""),AND(NJ5&gt;=NM$37,NJ5&lt;&gt;"",NL5&gt;=NM$41,NL5&lt;&gt;""),AND(OH5&gt;=OU$37,OH5&lt;&gt;"",OJ5&gt;=OU$41,OJ5&lt;&gt;""),AND(OK5&gt;=OU$37,OK5&lt;&gt;"",OM5&gt;=OU$41,OM5&lt;&gt;""),AND(OO5&gt;=OU$37,OO5&lt;&gt;"",OQ5&gt;=OU$41,OQ5&lt;&gt;""),AND(OR5&gt;=OU$37,OR5&lt;&gt;"",OT5&gt;=OU$41,OT5&lt;&gt;""),AND(PP5&gt;=QC$37,PP5&lt;&gt;"",PR5&gt;=QC$41,PR5&lt;&gt;""),AND(PS5&gt;=QC$37,PS5&lt;&gt;"",PU5&gt;=QC$41,PU5&lt;&gt;""),AND(PW5&gt;=QC$37,PW5&lt;&gt;"",PY5&gt;=QC$41,PY5&lt;&gt;""),AND(PZ5&gt;=QC$37,PZ5&lt;&gt;"",QB5&gt;=QC$41,QB5&lt;&gt;""),AND(QX5&gt;=RK$37,QX5&lt;&gt;"",QZ5&gt;=RK$41,QZ5&lt;&gt;""),AND(RA5&gt;=RK$37,RA5&lt;&gt;"",RC5&gt;=RK$41,RC5&lt;&gt;""),AND(RE5&gt;=RK$37,RE5&lt;&gt;"",RG5&gt;=RK$41,RG5&lt;&gt;""),AND(RH5&gt;=RK$37,RH5&lt;&gt;"",RJ5&gt;=RK$41,RJ5&lt;&gt;""),AND(SF5&gt;=SS$37,SF5&lt;&gt;"",SH5&gt;=SS$41,SH5&lt;&gt;""),AND(SI5&gt;=SS$37,SI5&lt;&gt;"",SK5&gt;=SS$41,SK5&lt;&gt;""),AND(SM5&gt;=SS$37,SM5&lt;&gt;"",SO5&gt;=SS$41,SO5&lt;&gt;""),AND(SP5&gt;=SS$37,SP5&lt;&gt;"",SR5&gt;=SS$41,SR5&lt;&gt;"")),"P","")</f>
        <v>P</v>
      </c>
      <c r="G5" s="3" t="str">
        <f>IF(OR(AND(AO5&gt;=AW$41,AO5&lt;&gt;"",AL5=""),AND(AR5&gt;=AW$41,AR5&lt;&gt;"",AL5=""),AND(AV5&gt;=AW$41,AV5&lt;&gt;"",AL5=""),AND(BP5&gt;=BX$41,BP5&lt;&gt;"",BM5=""),AND(BS5&gt;=BX$41,BS5&lt;&gt;"",BM5=""),AND(BW5&gt;=BX$41,BW5&lt;&gt;"",BM5=""),AND(CQ5&gt;=CY$41,CQ5&lt;&gt;"",CN5=""),AND(CT5&gt;=CY$41,CT5&lt;&gt;"",CN5=""),AND(CX5&gt;=CY$41,CX5&lt;&gt;"",CN5=""),AND(DX5&gt;=EI$41,DX5&lt;&gt;""),AND(EA5&gt;=EI$41,EA5&lt;&gt;""),AND(EE5&gt;=EI$41,EE5&lt;&gt;""),AND(EH5&gt;=EI$41,EH5&lt;&gt;""),AND(FF5&gt;=FQ$41,FF5&lt;&gt;""),AND(FI5&gt;=FQ$41,FI5&lt;&gt;""),AND(FM5&gt;=FQ$41,FM5&lt;&gt;""),AND(FP5&gt;=FQ$41,FP5&lt;&gt;""),AND(GN5&gt;=GY$41,GN5&lt;&gt;""),AND(GQ5&gt;=GY$41,GQ5&lt;&gt;""),AND(GU5&gt;=GY$41,GU5&lt;&gt;""),AND(GX5&gt;=GY$41,GX5&lt;&gt;""),AND(HV5&gt;=IG$41,HV5&lt;&gt;""),AND(HY5&gt;=IG$41,HY5&lt;&gt;""),AND(IC5&gt;=IG$41,IC5&lt;&gt;""),AND(IF5&gt;=IG$41,IF5&lt;&gt;""),AND(JD5&gt;=JO$41,JD5&lt;&gt;""),AND(JG5&gt;=JO$41,JG5&lt;&gt;""),AND(JK5&gt;=JO$41,JK5&lt;&gt;""),AND(JN5&gt;=JO$41,JN5&lt;&gt;""),AND(KL5&gt;=KW$41,KL5&lt;&gt;""),AND(KO5&gt;=KW$41,KO5&lt;&gt;""),AND(KS5&gt;=KW$41,KS5&lt;&gt;""),AND(KV5&gt;=KW$41,KV5&lt;&gt;""),AND(LT5&gt;=ME$41,LT5&lt;&gt;""),AND(LW5&gt;=ME$41,LW5&lt;&gt;""),AND(MA5&gt;=ME$41,MA5&lt;&gt;""),AND(MD5&gt;=ME$41,MD5&lt;&gt;""),AND(NB5&gt;=NM$41,NB5&lt;&gt;""),AND(NE5&gt;=NM$41,NE5&lt;&gt;""),AND(NI5&gt;=NM$41,NI5&lt;&gt;""),AND(NL5&gt;=NM$41,NL5&lt;&gt;""),AND(OJ5&gt;=OU$41,OJ5&lt;&gt;""),AND(OM5&gt;=OU$41,OM5&lt;&gt;""),AND(OQ5&gt;=OU$41,OQ5&lt;&gt;""),AND(OT5&gt;=OU$41,OT5&lt;&gt;""),AND(PR5&gt;=QC$41,PR5&lt;&gt;""),AND(PU5&gt;=QC$41,PU5&lt;&gt;""),AND(PY5&gt;=QC$41,PY5&lt;&gt;""),AND(QB5&gt;=QC$41,QB5&lt;&gt;""),AND(QZ5&gt;=RK$41,QZ5&lt;&gt;""),AND(RC5&gt;=RK$41,RC5&lt;&gt;""),AND(RG5&gt;=RK$41,RG5&lt;&gt;""),AND(RJ5&gt;=RK$41,RJ5&lt;&gt;""),AND(SH5&gt;=SS$41,SH5&lt;&gt;""),AND(SK5&gt;=SS$41,SK5&lt;&gt;""),AND(SO5&gt;=SS$41,SO5&lt;&gt;""),AND(SR5&gt;=SS$41,SR5&lt;&gt;"")),"P","")</f>
        <v>P</v>
      </c>
      <c r="H5" s="36" t="str">
        <f>IF(AND(G5="P",F5=""),"No DD",IF(OR(AND(AM5&gt;=AW$40,AM5&lt;&gt;"",AO5&gt;=AW$44,AO5&lt;&gt;"",AL5=""),AND(AP5&gt;=AW$40,AP5&lt;&gt;"",AR5&gt;=AW$44,AR5&lt;&gt;"",AL5=""),AND(AT5&gt;=AW$40,AT5&lt;&gt;"",AV5&gt;=AW$44,AV5&lt;&gt;"",AL5=""),AND(BN5&gt;=BX$40,BN5&lt;&gt;"",BP5&gt;=BX$44,BP5&lt;&gt;"",BM5=""),AND(BQ5&gt;=BX$40,BQ5&lt;&gt;"",BS5&gt;=BX$44,BS5&lt;&gt;"",BM5=""),AND(BU5&gt;=BX$40,BU5&lt;&gt;"",BW5&gt;=BX$44,BW5&lt;&gt;"",BM5=""),AND(CO5&gt;=CY$40,CO5&lt;&gt;"",CQ5&gt;=CY$44,CQ5&lt;&gt;"",CN5=""),AND(CR5&gt;=CY$40,CR5&lt;&gt;"",CT5&gt;=CY$44,CT5&lt;&gt;"",CN5=""),AND(CV5&gt;=CY$40,CV5&lt;&gt;"",CX5&gt;=CY$44,CX5&lt;&gt;"",CN5=""),AND(DV5&gt;=EI$40,DV5&lt;&gt;"",DX5&gt;=EI$44,DX5&lt;&gt;""),AND(DY5&gt;=EI$40,DY5&lt;&gt;"",EA5&gt;=EI$44,EA5&lt;&gt;""),AND(EC5&gt;=EI$40,EC5&lt;&gt;"",EE5&gt;=EI$44,EE5&lt;&gt;""),AND(EF5&gt;=EI$40,EF5&lt;&gt;"",EH5&gt;=EI$44,EH5&lt;&gt;""),AND(FD5&gt;=FQ$40,FD5&lt;&gt;"",FF5&gt;=FQ$44,FF5&lt;&gt;""),AND(FG5&gt;=FQ$40,FG5&lt;&gt;"",FI5&gt;=FQ$44,FI5&lt;&gt;""),AND(FK5&gt;=FQ$40,FK5&lt;&gt;"",FM5&gt;=FQ$44,FM5&lt;&gt;""),AND(FN5&gt;=FQ$40,FN5&lt;&gt;"",FP5&gt;=FQ$44,FP5&lt;&gt;""),AND(GL5&gt;=GY$40,GL5&lt;&gt;"",GN5&gt;=GY$44,GN5&lt;&gt;""),AND(GO5&gt;=GY$40,GO5&lt;&gt;"",GQ5&gt;=GY$44,GQ5&lt;&gt;""),AND(GS5&gt;=GY$40,GS5&lt;&gt;"",GU5&gt;=GY$44,GU5&lt;&gt;""),AND(GV5&gt;=GY$40,GV5&lt;&gt;"",GX5&gt;=GY$44,GX5&lt;&gt;""),AND(HT5&gt;=IG$40,HT5&lt;&gt;"",HV5&gt;=IG$44,HV5&lt;&gt;""),AND(HW5&gt;=IG$40,HW5&lt;&gt;"",HY5&gt;=IG$44,HY5&lt;&gt;""),AND(IA5&gt;=IG$40,IA5&lt;&gt;"",IC5&gt;=IG$44,IC5&lt;&gt;""),AND(ID5&gt;=IG$40,ID5&lt;&gt;"",IF5&gt;=IG$44,IF5&lt;&gt;""),AND(JB5&gt;=JO$40,JB5&lt;&gt;"",JD5&gt;=JO$44,JD5&lt;&gt;""),AND(JE5&gt;=JO$40,JE5&lt;&gt;"",JG5&gt;=JO$44,JG5&lt;&gt;""),AND(JI5&gt;=JO$40,JI5&lt;&gt;"",JK5&gt;=JO$44,JK5&lt;&gt;""),AND(JL5&gt;=JO$40,JL5&lt;&gt;"",JN5&gt;=JO$44,JN5&lt;&gt;""),AND(KJ5&gt;=KW$40,KJ5&lt;&gt;"",KL5&gt;=KW$44,KL5&lt;&gt;""),AND(KM5&gt;=KW$40,KM5&lt;&gt;"",KO5&gt;=KW$44,KO5&lt;&gt;""),AND(KQ5&gt;=KW$40,KQ5&lt;&gt;"",KS5&gt;=KW$44,KS5&lt;&gt;""),AND(KT5&gt;=KW$40,KT5&lt;&gt;"",KV5&gt;=KW$44,KV5&lt;&gt;""),AND(LR5&gt;=ME$40,LR5&lt;&gt;"",LT5&gt;=ME$44,LT5&lt;&gt;""),AND(LU5&gt;=ME$40,LU5&lt;&gt;"",LW5&gt;=ME$44,LW5&lt;&gt;""),AND(LY5&gt;=ME$40,LY5&lt;&gt;"",MA5&gt;=ME$44,MA5&lt;&gt;""),AND(MB5&gt;=ME$40,MB5&lt;&gt;"",MD5&gt;=ME$44,MD5&lt;&gt;""),AND(MZ5&gt;=NM$40,MZ5&lt;&gt;"",NB5&gt;=NM$44,NB5&lt;&gt;""),AND(NC5&gt;=NM$40,NC5&lt;&gt;"",NE5&gt;=NM$44,NE5&lt;&gt;""),AND(NG5&gt;=NM$40,NG5&lt;&gt;"",NI5&gt;=NM$44,NI5&lt;&gt;""),AND(NJ5&gt;=NM$40,NJ5&lt;&gt;"",NL5&gt;=NM$44,NL5&lt;&gt;""),AND(OH5&gt;=OU$40,OH5&lt;&gt;"",OJ5&gt;=OU$44,OJ5&lt;&gt;""),AND(OK5&gt;=OU$40,OK5&lt;&gt;"",OM5&gt;=OU$44,OM5&lt;&gt;""),AND(OO5&gt;=OU$40,OO5&lt;&gt;"",OQ5&gt;=OU$44,OQ5&lt;&gt;""),AND(OR5&gt;=OU$40,OR5&lt;&gt;"",OT5&gt;=OU$44,OT5&lt;&gt;""),AND(PP5&gt;=QC$40,PP5&lt;&gt;"",PR5&gt;=QC$44,PR5&lt;&gt;""),AND(PS5&gt;=QC$40,PS5&lt;&gt;"",PU5&gt;=QC$44,PU5&lt;&gt;""),AND(PW5&gt;=QC$40,PW5&lt;&gt;"",PY5&gt;=QC$44,PY5&lt;&gt;""),AND(PZ5&gt;=QC$40,PZ5&lt;&gt;"",QB5&gt;=QC$44,QB5&lt;&gt;""),AND(QX5&gt;=RK$40,QX5&lt;&gt;"",QZ5&gt;=RK$44,QZ5&lt;&gt;""),AND(RA5&gt;=RK$40,RA5&lt;&gt;"",RC5&gt;=RK$44,RC5&lt;&gt;""),AND(RE5&gt;=RK$40,RE5&lt;&gt;"",RG5&gt;=RK$44,RG5&lt;&gt;""),AND(RH5&gt;=RK$40,RH5&lt;&gt;"",RJ5&gt;=RK$44,RJ5&lt;&gt;""),AND(SF5&gt;=SS$40,SF5&lt;&gt;"",SH5&gt;=SS$44,SH5&lt;&gt;""),AND(SI5&gt;=SS$40,SI5&lt;&gt;"",SK5&gt;=SS$44,SK5&lt;&gt;""),AND(SM5&gt;=SS$40,SM5&lt;&gt;"",SO5&gt;=SS$44,SO5&lt;&gt;""),AND(SP5&gt;=SS$40,SP5&lt;&gt;"",SR5&gt;=SS$44,SR5&lt;&gt;"")),"Merit",IF(OR(AND(AM5&gt;=AW$39,AM5&lt;&gt;"",AO5&gt;=AW$43,AO5&lt;&gt;"",AL5=""),AND(AP5&gt;=AW$39,AP5&lt;&gt;"",AR5&gt;=AW$43,AR5&lt;&gt;"",AL5=""),AND(AT5&gt;=AW$39,AT5&lt;&gt;"",AV5&gt;=AW$43,AV5&lt;&gt;"",AL5=""),AND(BN5&gt;=BX$39,BN5&lt;&gt;"",BP5&gt;=BX$43,BP5&lt;&gt;"",BM5=""),AND(BQ5&gt;=BX$39,BQ5&lt;&gt;"",BS5&gt;=BX$43,BS5&lt;&gt;"",BM5=""),AND(BU5&gt;=BX$39,BU5&lt;&gt;"",BW5&gt;=BX$43,BW5&lt;&gt;"",BM5=""),AND(CO5&gt;=CY$39,CO5&lt;&gt;"",CQ5&gt;=CY$43,CQ5&lt;&gt;"",CN5=""),AND(CR5&gt;=CY$39,CR5&lt;&gt;"",CT5&gt;=CY$43,CT5&lt;&gt;"",CN5=""),AND(CV5&gt;=CY$39,CV5&lt;&gt;"",CX5&gt;=CY$43,CX5&lt;&gt;"",CN5=""),AND(DV5&gt;=EI$39,DV5&lt;&gt;"",DX5&gt;=EI$43,DX5&lt;&gt;""),AND(DY5&gt;=EI$39,DY5&lt;&gt;"",EA5&gt;=EI$43,EA5&lt;&gt;""),AND(EC5&gt;=EI$39,EC5&lt;&gt;"",EE5&gt;=EI$43,EE5&lt;&gt;""),AND(EF5&gt;=EI$39,EF5&lt;&gt;"",EH5&gt;=EI$43,EH5&lt;&gt;""),AND(FD5&gt;=FQ$39,FD5&lt;&gt;"",FF5&gt;=FQ$43,FF5&lt;&gt;""),AND(FG5&gt;=FQ$39,FG5&lt;&gt;"",FI5&gt;=FQ$43,FI5&lt;&gt;""),AND(FK5&gt;=FQ$39,FK5&lt;&gt;"",FM5&gt;=FQ$43,FM5&lt;&gt;""),AND(FN5&gt;=FQ$39,FN5&lt;&gt;"",FP5&gt;=FQ$43,FP5&lt;&gt;""),AND(GL5&gt;=GY$39,GL5&lt;&gt;"",GN5&gt;=GY$43,GN5&lt;&gt;""),AND(GO5&gt;=GY$39,GO5&lt;&gt;"",GQ5&gt;=GY$43,GQ5&lt;&gt;""),AND(GS5&gt;=GY$39,GS5&lt;&gt;"",GU5&gt;=GY$43,GU5&lt;&gt;""),AND(GV5&gt;=GY$39,GV5&lt;&gt;"",GX5&gt;=GY$43,GX5&lt;&gt;""),AND(HT5&gt;=IG$39,HT5&lt;&gt;"",HV5&gt;=IG$43,HV5&lt;&gt;""),AND(HW5&gt;=IG$39,HW5&lt;&gt;"",HY5&gt;=IG$43,HY5&lt;&gt;""),AND(IA5&gt;=IG$39,IA5&lt;&gt;"",IC5&gt;=IG$43,IC5&lt;&gt;""),AND(ID5&gt;=IG$39,ID5&lt;&gt;"",IF5&gt;=IG$43,IF5&lt;&gt;""),AND(JB5&gt;=JO$39,JB5&lt;&gt;"",JD5&gt;=JO$43,JD5&lt;&gt;""),AND(JE5&gt;=JO$39,JE5&lt;&gt;"",JG5&gt;=JO$43,JG5&lt;&gt;""),AND(JI5&gt;=JO$39,JI5&lt;&gt;"",JK5&gt;=JO$43,JK5&lt;&gt;""),AND(JL5&gt;=JO$39,JL5&lt;&gt;"",JN5&gt;=JO$43,JN5&lt;&gt;""),AND(KJ5&gt;=KW$39,KJ5&lt;&gt;"",KL5&gt;=KW$43,KL5&lt;&gt;""),AND(KM5&gt;=KW$39,KM5&lt;&gt;"",KO5&gt;=KW$43,KO5&lt;&gt;""),AND(KQ5&gt;=KW$39,KQ5&lt;&gt;"",KS5&gt;=KW$43,KS5&lt;&gt;""),AND(KT5&gt;=KW$39,KT5&lt;&gt;"",KV5&gt;=KW$43,KV5&lt;&gt;""),AND(LR5&gt;=ME$39,LR5&lt;&gt;"",LT5&gt;=ME$43,LT5&lt;&gt;""),AND(LU5&gt;=ME$39,LU5&lt;&gt;"",LW5&gt;=ME$43,LW5&lt;&gt;""),AND(LY5&gt;=ME$39,LY5&lt;&gt;"",MA5&gt;=ME$43,MA5&lt;&gt;""),AND(MB5&gt;=ME$39,MB5&lt;&gt;"",MD5&gt;=ME$43,MD5&lt;&gt;""),AND(MZ5&gt;=NM$39,MZ5&lt;&gt;"",NB5&gt;=NM$43,NB5&lt;&gt;""),AND(NC5&gt;=NM$39,NC5&lt;&gt;"",NE5&gt;=NM$43,NE5&lt;&gt;""),AND(NG5&gt;=NM$39,NG5&lt;&gt;"",NI5&gt;=NM$43,NI5&lt;&gt;""),AND(NJ5&gt;=NM$39,NJ5&lt;&gt;"",NL5&gt;=NM$43,NL5&lt;&gt;""),AND(OH5&gt;=OU$39,OH5&lt;&gt;"",OJ5&gt;=OU$43,OJ5&lt;&gt;""),AND(OK5&gt;=OU$39,OK5&lt;&gt;"",OM5&gt;=OU$43,OM5&lt;&gt;""),AND(OO5&gt;=OU$39,OO5&lt;&gt;"",OQ5&gt;=OU$43,OQ5&lt;&gt;""),AND(OR5&gt;=OU$39,OR5&lt;&gt;"",OT5&gt;=OU$43,OT5&lt;&gt;""),AND(PP5&gt;=QC$39,PP5&lt;&gt;"",PR5&gt;=QC$43,PR5&lt;&gt;""),AND(PS5&gt;=QC$39,PS5&lt;&gt;"",PU5&gt;=QC$43,PU5&lt;&gt;""),AND(PW5&gt;=QC$39,PW5&lt;&gt;"",PY5&gt;=QC$43,PY5&lt;&gt;""),AND(PZ5&gt;=QC$39,PZ5&lt;&gt;"",QB5&gt;=QC$43,QB5&lt;&gt;""),AND(QX5&gt;=RK$39,QX5&lt;&gt;"",QZ5&gt;=RK$43,QZ5&lt;&gt;""),AND(RA5&gt;=RK$39,RA5&lt;&gt;"",RC5&gt;=RK$43,RC5&lt;&gt;""),AND(RE5&gt;=RK$39,RE5&lt;&gt;"",RG5&gt;=RK$43,RG5&lt;&gt;""),AND(RH5&gt;=RK$39,RH5&lt;&gt;"",RJ5&gt;=RK$43,RJ5&lt;&gt;""),AND(SF5&gt;=SS$39,SF5&lt;&gt;"",SH5&gt;=SS$43,SH5&lt;&gt;""),AND(SI5&gt;=SS$39,SI5&lt;&gt;"",SK5&gt;=SS$43,SK5&lt;&gt;""),AND(SM5&gt;=SS$39,SM5&lt;&gt;"",SO5&gt;=SS$43,SO5&lt;&gt;""),AND(SP5&gt;=SS$39,SP5&lt;&gt;"",SR5&gt;=SS$43,SR5&lt;&gt;"")),"Excellence",IF(I5="P","Worlds Team",IF(F5="P","National Team","")))))</f>
        <v>National Team</v>
      </c>
      <c r="I5" s="3" t="str">
        <f>IF(OR(AND(AM5&gt;=AW$38,AM5&lt;&gt;"",AO5&gt;=AW$42,AO5&lt;&gt;"",AL5=""),AND(AP5&gt;=AW$38,AP5&lt;&gt;"",AR5&gt;=AW$42,AR5&lt;&gt;"",AL5=""),AND(AT5&gt;=AW$38,AT5&lt;&gt;"",AV5&gt;=AW$42,AV5&lt;&gt;"",AL5=""),AND(BN5&gt;=BX$38,BN5&lt;&gt;"",BP5&gt;=BX$42,BP5&lt;&gt;"",BM5=""),AND(BQ5&gt;=BX$38,BQ5&lt;&gt;"",BS5&gt;=BX$42,BS5&lt;&gt;"",BM5=""),AND(BU5&gt;=BX$38,BU5&lt;&gt;"",BW5&gt;=BX$42,BW5&lt;&gt;"",BM5=""),AND(CO5&gt;=CY$38,CO5&lt;&gt;"",CQ5&gt;=CY$42,CQ5&lt;&gt;"",CN5=""),AND(CR5&gt;=CY$38,CR5&lt;&gt;"",CT5&gt;=CY$42,CT5&lt;&gt;"",CN5=""),AND(CV5&gt;=CY$38,CV5&lt;&gt;"",CX5&gt;=CY$42,CX5&lt;&gt;"",CN5=""),AND(DV5&gt;=EI$38,DV5&lt;&gt;"",DX5&gt;=EI$42,DX5&lt;&gt;""),AND(DY5&gt;=EI$38,DY5&lt;&gt;"",EA5&gt;=EI$42,EA5&lt;&gt;""),AND(EC5&gt;=EI$38,EC5&lt;&gt;"",EE5&gt;=EI$42,EE5&lt;&gt;""),AND(EF5&gt;=EI$38,EF5&lt;&gt;"",EH5&gt;=EI$42,EH5&lt;&gt;""),AND(FD5&gt;=FQ$38,FD5&lt;&gt;"",FF5&gt;=FQ$42,FF5&lt;&gt;""),AND(FG5&gt;=FQ$38,FG5&lt;&gt;"",FI5&gt;=FQ$42,FI5&lt;&gt;""),AND(FK5&gt;=FQ$38,FK5&lt;&gt;"",FM5&gt;=FQ$42,FM5&lt;&gt;""),AND(FN5&gt;=FQ$38,FN5&lt;&gt;"",FP5&gt;=FQ$42,FP5&lt;&gt;""),AND(GL5&gt;=GY$38,GL5&lt;&gt;"",GN5&gt;=GY$42,GN5&lt;&gt;""),AND(GO5&gt;=GY$38,GO5&lt;&gt;"",GQ5&gt;=GY$42,GQ5&lt;&gt;""),AND(GS5&gt;=GY$38,GS5&lt;&gt;"",GU5&gt;=GY$42,GU5&lt;&gt;""),AND(GV5&gt;=GY$38,GV5&lt;&gt;"",GX5&gt;=GY$42,GX5&lt;&gt;""),AND(HT5&gt;=IG$38,HT5&lt;&gt;"",HV5&gt;=IG$42,HV5&lt;&gt;""),AND(HW5&gt;=IG$38,HW5&lt;&gt;"",HY5&gt;=IG$42,HY5&lt;&gt;""),AND(IA5&gt;=IG$38,IA5&lt;&gt;"",IC5&gt;=IG$42,IC5&lt;&gt;""),AND(ID5&gt;=IG$38,ID5&lt;&gt;"",IF5&gt;=IG$42,IF5&lt;&gt;""),AND(JB5&gt;=JO$38,JB5&lt;&gt;"",JD5&gt;=JO$42,JD5&lt;&gt;""),AND(JE5&gt;=JO$38,JE5&lt;&gt;"",JG5&gt;=JO$42,JG5&lt;&gt;""),AND(JI5&gt;=JO$38,JI5&lt;&gt;"",JK5&gt;=JO$42,JK5&lt;&gt;""),AND(JL5&gt;=JO$38,JL5&lt;&gt;"",JN5&gt;=JO$42,JN5&lt;&gt;""),AND(KJ5&gt;=KW$38,KJ5&lt;&gt;"",KL5&gt;=KW$42,KL5&lt;&gt;""),AND(KM5&gt;=KW$38,KM5&lt;&gt;"",KO5&gt;=KW$42,KO5&lt;&gt;""),AND(KQ5&gt;=KW$38,KQ5&lt;&gt;"",KS5&gt;=KW$42,KS5&lt;&gt;""),AND(KT5&gt;=KW$38,KT5&lt;&gt;"",KV5&gt;=KW$42,KV5&lt;&gt;""),AND(LR5&gt;=ME$38,LR5&lt;&gt;"",LT5&gt;=ME$42,LT5&lt;&gt;""),AND(LU5&gt;=ME$38,LU5&lt;&gt;"",LW5&gt;=ME$42,LW5&lt;&gt;""),AND(LY5&gt;=ME$38,LY5&lt;&gt;"",MA5&gt;=ME$42,MA5&lt;&gt;""),AND(MB5&gt;=ME$38,MB5&lt;&gt;"",MD5&gt;=ME$42,MD5&lt;&gt;""),AND(MZ5&gt;=NM$38,MZ5&lt;&gt;"",NB5&gt;=NM$42,NB5&lt;&gt;""),AND(NC5&gt;=NM$38,NC5&lt;&gt;"",NE5&gt;=NM$42,NE5&lt;&gt;""),AND(NG5&gt;=NM$38,NG5&lt;&gt;"",NI5&gt;=NM$42,NI5&lt;&gt;""),AND(NJ5&gt;=NM$38,NJ5&lt;&gt;"",NL5&gt;=NM$42,NL5&lt;&gt;""),AND(OH5&gt;=OU$38,OH5&lt;&gt;"",OJ5&gt;=OU$42,OJ5&lt;&gt;""),AND(OK5&gt;=OU$38,OK5&lt;&gt;"",OM5&gt;=OU$42,OM5&lt;&gt;""),AND(OO5&gt;=OU$38,OO5&lt;&gt;"",OQ5&gt;=OU$42,OQ5&lt;&gt;""),AND(OR5&gt;=OU$38,OR5&lt;&gt;"",OT5&gt;=OU$42,OT5&lt;&gt;""),AND(PP5&gt;=QC$38,PP5&lt;&gt;"",PR5&gt;=QC$42,PR5&lt;&gt;""),AND(PS5&gt;=QC$38,PS5&lt;&gt;"",PU5&gt;=QC$42,PU5&lt;&gt;""),AND(PW5&gt;=QC$38,PW5&lt;&gt;"",PY5&gt;=QC$42,PY5&lt;&gt;""),AND(PZ5&gt;=QC$38,PZ5&lt;&gt;"",QB5&gt;=QC$42,QB5&lt;&gt;""),AND(QX5&gt;=RK$38,QX5&lt;&gt;"",QZ5&gt;=RK$42,QZ5&lt;&gt;""),AND(RA5&gt;=RK$38,RA5&lt;&gt;"",RC5&gt;=RK$42,RC5&lt;&gt;""),AND(RE5&gt;=RK$38,RE5&lt;&gt;"",RG5&gt;=RK$42,RG5&lt;&gt;""),AND(RH5&gt;=RK$38,RH5&lt;&gt;"",RJ5&gt;=RK$42,RJ5&lt;&gt;""),AND(SF5&gt;=SS$38,SF5&lt;&gt;"",SH5&gt;=SS$42,SH5&lt;&gt;""),AND(SI5&gt;=SS$38,SI5&lt;&gt;"",SK5&gt;=SS$42,SK5&lt;&gt;""),AND(SM5&gt;=SS$38,SM5&lt;&gt;"",SO5&gt;=SS$42,SO5&lt;&gt;""),AND(SP5&gt;=SS$38,SP5&lt;&gt;"",SR5&gt;=SS$42,SR5&lt;&gt;"")),"P","")</f>
        <v/>
      </c>
      <c r="J5" s="8">
        <f>IF(COUNT(AO5,AR5,BP5,BS5,CQ5,CT5)&gt;0,LARGE((AO5,AR5,BP5,BS5,CQ5,CT5),1),0)</f>
        <v>50.75</v>
      </c>
      <c r="K5" s="8" t="str">
        <f>IF(J5="","",IF(OR(J5=CQ5,J5=CT5),$BY$1,IF(OR(J5=BP5,J5=BS5),$AX$1,IF(OR(J5=AO5,J5=AR5),$W$1,""))))</f>
        <v>2023 Elite Canada</v>
      </c>
      <c r="L5" s="8">
        <f>IF(COUNT(AO5,AR5,BP5,BS5,CQ5,CT5)&gt;1,LARGE((AO5,AR5,BP5,BS5,CQ5,CT5),2),0)</f>
        <v>48.97</v>
      </c>
      <c r="M5" s="8" t="str">
        <f>IF(L5="","",IF(OR(L5=CQ5,L5=CT5),$BY$1,IF(OR(L5=BP5,L5=BS5),$AX$1,IF(OR(L5=AO5,L5=AR5),$W$1,""))))</f>
        <v>2023 Elite Canada</v>
      </c>
      <c r="N5" s="8">
        <f>IF(COUNT(AO5,AR5,BP5,BS5,CQ5,CT5)&gt;2,MAX(AV5,BW5,CX5,LARGE((AO5,AR5,BP5,BS5,CQ5,CT5),3)),IF(MAX(AV5,BW5,CX5)&gt;0,MAX(AV5,BW5,CX5),0))</f>
        <v>51.17</v>
      </c>
      <c r="O5" s="8" t="str">
        <f>IF(N5="","",IF(OR(N5=CQ5,N5=CT5,N5=CX5),$BY$1,IF(OR(N5=BP5,N5=BS5,N5=BW5),$AX$1,IF(OR(N5=AO5,N5=AR5,N5=AV5),$W$1,""))))</f>
        <v>2023 Elite Canada</v>
      </c>
      <c r="P5" s="8">
        <f>IF(MAX(AM5,AP5,AT5,BN5,BQ5,BU5,CO5,CR5,CV5,DV5,DY5,EC5,EF5,FD5,FG5,FK5,FN5,GL5,GO5,GS5,GV5,HT5,HW5,IA5,ID5,JB5,JE5,JI5,JL5,KJ5,KM5,KQ5,KT5,LR5,LU5,LY5,MB5,MZ5,NC5,NG5,NJ5,OH5,OK5,OO5,OR5,PP5,PS5,PW5,PZ5,QX5,RA5,RE5,RH5,SF5,SI5,SM5,SP5)&gt;0,MAX(AM5,AP5,AT5,BN5,BQ5,BU5,CO5,CR5,CV5,DV5,DY5,EC5,EF5,FD5,FG5,FK5,FN5,GL5,GO5,GS5,GV5,HT5,HW5,IA5,ID5,JB5,JE5,JI5,JL5,KJ5,KM5,KQ5,KT5,LR5,LU5,LY5,MB5,MZ5,NC5,NG5,NJ5,OH5,OK5,OO5,OR5,PP5,PS5,PW5,PZ5,QX5,RA5,RE5,RH5,SF5,SI5,SM5,SP5),0)</f>
        <v>11.2</v>
      </c>
      <c r="Q5" s="8" t="str">
        <f>IF(P5=0,"",IF(OR(P5=CO5,P5=CR5,P5=CV5),$BY$1,IF(OR(P5=BN5,P5=BQ5,P5=BU5),$AX$1,IF(OR(P5=AM5,P5=AP5,P5=AT5),$W$1,IF(OR(P5=SF5,P5=SI5,P5=SM5,P5=SP5),$RL$1,IF(OR(P5=QX5,P5=RA5,P5=RE5,P5=RH5),$QD$1,IF(OR(P5=PP5,P5=PS5,P5=PW5,P5=PZ5),$OV$1,IF(OR(P5=OH5,P5=OK5,P5=OO5,P5=OR5),$NN$1,IF(OR(P5=MZ5,P5=NC5,P5=NG5,P5=NJ5),$MF$1,IF(OR(P5=LR5,P5=LU5,P5=LY5,P5=MB5),$KX$1,IF(OR(P5=KJ5,P5=KM5,P5=KQ5,P5=KT5),$JP$1,IF(OR(P5=JB5,P5=JE5,P5=JI5,P5=JL5),$IH$1,IF(OR(P5=HT5,P5=HW5,P5=IA5,P5=ID5),$GZ$1,IF(OR(P5=GL5,P5=GO5,P5=GS5,P5=GV5),$FR$1,IF(OR(P5=FD5,P5=FG5,P5=FK5,P5=FN5),$EJ$1,IF(OR(P5=DV5,P5=DY5,P5=EC5,P5=EF5),$DB$1,""))))))))))))))))</f>
        <v>2023 Elite Canada</v>
      </c>
      <c r="R5" s="8">
        <f>IF(MAX(IF(AM5&gt;=$AW$37,AN5,0),IF(AP5&gt;=$AW$37,AQ5,0),IF(AT5&gt;=$AW$37,AU5,0),IF(BN5&gt;=$BX$37,BO5,0),IF(BQ5&gt;=$BX$37,BR5,0),IF(BU5&gt;=$BX$37,BV5,0),IF(CO5&gt;=$CY$37,CP5,0),IF(CR5&gt;=$CY$37,CS5,0),IF(CV5&gt;=$CY$37,CW5,0),IF(DV5&gt;=$EI$37,DW5,0),IF(DY5&gt;=$EI$37,DZ5,0),IF(EC5&gt;=$EI$37,ED5,0),IF(EF5&gt;=$EI$37,EG5,0),IF(FD5&gt;=$FQ$37,FE5,0),IF(FG5&gt;=$FQ$37,FH5,0),IF(FK5&gt;=$FQ$37,FL5,0),IF(FN5&gt;=$FQ$37,FO5,0),IF(GL5&gt;=$GY$37,GM5,0),IF(GO5&gt;=$GY$37,GP5,0),IF(GS5&gt;=$GY$37,GT5,0),IF(GV5&gt;=$GY$37,GW5,0),IF(HT5&gt;=$IG$37,HU5,0),IF(HW5&gt;=$IG$37,HX5,0),IF(IA5&gt;=$IG$37,IB5,0),IF(ID5&gt;=$IG$37,IE5,0),IF(JB5&gt;=$JO$37,JC5,0),IF(JE5&gt;=$JO$37,JF5,0),IF(JI5&gt;=$JO$37,JJ5,0),IF(JL5&gt;=$JO$37,JM5,0),IF(KJ5&gt;=$KW$37,KK5,0),IF(KM5&gt;=$KW$37,KN5,0),IF(KQ5&gt;=$KW$37,KR5,0),IF(KT5&gt;=$KW$37,KU5,0),IF(LR5&gt;=$ME$37,LS5,0),IF(LU5&gt;=$ME$37,LV5,0),IF(LY5&gt;=$ME$37,LZ5,0),IF(MB5&gt;=$ME$37,MC5,0),IF(MZ5&gt;=$NM$37,NA5,0),IF(NC5&gt;=$NM$37,ND5,0),IF(NG5&gt;=$NM$37,NH5,0),IF(NJ5&gt;=$NM$37,NK5,0),IF(OH5&gt;=$OU$37,OI5,0),IF(OK5&gt;=$OU$37,OL5,0),IF(OO5&gt;=$OU$37,OP5,0),IF(OR5&gt;=$OU$37,OS5,0),IF(PP5&gt;=$QC$37,PQ5,0),IF(PS5&gt;=$QC$37,PT5,0),IF(PW5&gt;=$QC$37,PX5,0),IF(PZ5&gt;=$QC$37,QA5,0),IF(QX5&gt;=$RK$37,QY5,0),IF(RA5&gt;=$RK$37,RB5,0),IF(RE5&gt;=$RK$37,RF5,0),IF(RH5&gt;=$RK$37,RI5,0),IF(SF5&gt;=$SS$37,SG5,0),IF(SI5&gt;=$SS$37,SJ5,0),IF(SM5&gt;=$SS$37,SN5,0),IF(SP5&gt;=$SS$37,SQ5,0))&gt;0,MAX(IF(AM5&gt;=$AW$37,AN5,0),IF(AP5&gt;=$AW$37,AQ5,0),IF(AT5&gt;=$AW$37,AU5,0),IF(BN5&gt;=$BX$37,BO5,0),IF(BQ5&gt;=$BX$37,BR5,0),IF(BU5&gt;=$BX$37,BV5,0),IF(CO5&gt;=$CY$37,CP5,0),IF(CR5&gt;=$CY$37,CS5,0),IF(CV5&gt;=$CY$37,CW5,0),IF(DV5&gt;=$EI$37,DW5,0),IF(DY5&gt;=$EI$37,DZ5,0),IF(EC5&gt;=$EI$37,ED5,0),IF(EF5&gt;=$EI$37,EG5,0),IF(FD5&gt;=$FQ$37,FE5,0),IF(FG5&gt;=$FQ$37,FH5,0),IF(FK5&gt;=$FQ$37,FL5,0),IF(FN5&gt;=$FQ$37,FO5,0),IF(GL5&gt;=$GY$37,GM5,0),IF(GO5&gt;=$GY$37,GP5,0),IF(GS5&gt;=$GY$37,GT5,0),IF(GV5&gt;=$GY$37,GW5,0),IF(HT5&gt;=$IG$37,HU5,0),IF(HW5&gt;=$IG$37,HX5,0),IF(IA5&gt;=$IG$37,IB5,0),IF(ID5&gt;=$IG$37,IE5,0),IF(JB5&gt;=$JO$37,JC5,0),IF(JE5&gt;=$JO$37,JF5,0),IF(JI5&gt;=$JO$37,JJ5,0),IF(JL5&gt;=$JO$37,JM5,0),IF(KJ5&gt;=$KW$37,KK5,0),IF(KM5&gt;=$KW$37,KN5,0),IF(KQ5&gt;=$KW$37,KR5,0),IF(KT5&gt;=$KW$37,KU5,0),IF(LR5&gt;=$ME$37,LS5,0),IF(LU5&gt;=$ME$37,LV5,0),IF(LY5&gt;=$ME$37,LZ5,0),IF(MB5&gt;=$ME$37,MC5,0),IF(MZ5&gt;=$NM$37,NA5,0),IF(NC5&gt;=$NM$37,ND5,0),IF(NG5&gt;=$NM$37,NH5,0),IF(NJ5&gt;=$NM$37,NK5,0),IF(OH5&gt;=$OU$37,OI5,0),IF(OK5&gt;=$OU$37,OL5,0),IF(OO5&gt;=$OU$37,OP5,0),IF(OR5&gt;=$OU$37,OS5,0),IF(PP5&gt;=$QC$37,PQ5,0),IF(PS5&gt;=$QC$37,PT5,0),IF(PW5&gt;=$QC$37,PX5,0),IF(PZ5&gt;=$QC$37,QA5,0),IF(QX5&gt;=$RK$37,QY5,0),IF(RA5&gt;=$RK$37,RB5,0),IF(RE5&gt;=$RK$37,RF5,0),IF(RH5&gt;=$RK$37,RI5,0),IF(SF5&gt;=$SS$37,SG5,0),IF(SI5&gt;=$SS$37,SJ5,0),IF(SM5&gt;=$SS$37,SN5,0),IF(SP5&gt;=$SS$37,SQ5,0)),0)</f>
        <v>15.35</v>
      </c>
      <c r="S5" s="8" t="str">
        <f>IF(R5=0,"",IF(OR(R5=CP5,R5=CS5,R5=CW5),$BY$1,IF(OR(R5=BO5,R5=BR5,R5=BV5),$AX$1,IF(OR(R5=AN5,R5=AQ5,R5=AU5),$W$1,IF(OR(R5=SG5,R5=SJ5,R5=SN5,R5=SQ5),$RL$1,IF(OR(R5=QY5,R5=RB5,R5=RF5,R5=RI5),$QD$1,IF(OR(R5=PQ5,R5=PT5,R5=PX5,R5=QA5),$OV$1,IF(OR(R5=OI5,R5=OL5,R5=OP5,R5=OS5),$NN$1,IF(OR(R5=NA5,R5=ND5,R5=NH5,R5=NK5),$MF$1,IF(OR(R5=LS5,R5=LV5,R5=LZ5,R5=MC5),$KX$1,IF(OR(R5=KK5,R5=KN5,R5=KR5,R5=KU5),$JP$1,IF(OR(R5=JC5,R5=JF5,R5=JJ5,R5=JM5),$IH$1,IF(OR(R5=HU5,R5=HX5,R5=IB5,R5=IE5),$GZ$1,IF(OR(R5=GM5,R5=GP5,R5=GT5,R5=GW5),$FR$1,IF(OR(R5=FE5,R5=FH5,R5=FL5,R5=FO5),$EJ$1,IF(OR(R5=DW5,R5=DZ5,R5=ED5,R5=EG5),$DB$1,""))))))))))))))))</f>
        <v>2023 Elite Canada</v>
      </c>
      <c r="T5" s="8">
        <f>IF(MAX(CZ5,DA5)&gt;0,MAX(CZ5,DA5),"")</f>
        <v>0.10000000000000142</v>
      </c>
      <c r="U5" s="11" t="str">
        <f>IF(T5="","",IF(T5=CZ5,"("&amp;CZ$2&amp;")",IF(T5=DA5,"("&amp;DA$2&amp;")")))</f>
        <v>(Optional)</v>
      </c>
      <c r="V5" s="8" t="b">
        <f>IF(T5="","",IF(T5=CZ5,IF(T5+IF(N5="",0,N5)=SL5,$RL$1,IF(T5+IF(N5="",0,N5)=RD5,$QD$1,IF(T5+IF(N5="",0,N5)=PV5,$OV$1,IF(T5+IF(N5="",0,N5)=ON5,$NN$1,IF(T5+IF(N5="",0,N5)=NF5,$MF$1,IF(T5+IF(N5="",0,N5)=LX5,$KX$1,IF(T5+IF(N5="",0,N5)=KP5,$JP$1,IF(T5+IF(N5="",0,N5)=JH5,$IH$1,IF(T5+IF(N5="",0,N5)=HZ5,$GZ$1,IF(T5+IF(N5="",0,N5)=GR5,$FR$1,IF(T5+IF(N5="",0,N5)=FJ5,$EJ$1,IF(T5+IF(N5="",0,N5)=EB5,$DB$1)))))))))))),IF(T5=DA5,IF(T5+IF(#REF!="",0,#REF!)=SR5,$RL$1,IF(T5+IF(#REF!="",0,#REF!)=RJ5,$QD$1,IF(T5+IF(#REF!="",0,#REF!)=QB5,$OV$1,IF(T5+IF(#REF!="",0,#REF!)=OT5,$NN$1,IF(T5+IF(#REF!="",0,#REF!)=NL5,$MF$1,IF(T5+IF(#REF!="",0,#REF!)=MD5,$KX$1,IF(T5+IF(#REF!="",0,#REF!)=KV5,$JP$1,IF(T5+IF(#REF!="",0,#REF!)=JN5,$IH$1,IF(T5+IF(#REF!="",0,#REF!)=IF5,$GZ$1,IF(T5+IF(#REF!="",0,#REF!)=GX5,$FR$1,IF(T5+IF(#REF!="",0,#REF!)=FP5,$EJ$1,IF(T5+IF(#REF!="",0,#REF!)=EH5,$DB$1,IF(T5+IF(#REF!="",0,#REF!)=SO5,$RL$1,IF(T5+IF(#REF!="",0,#REF!)=RG5,$QD$1,IF(T5+IF(#REF!="",0,#REF!)=PY5,$OV$1,IF(T5+IF(#REF!="",0,#REF!)=OQ5,$NN$1,IF(T5+IF(#REF!="",0,#REF!)=NI5,$MF$1,IF(T5+IF(#REF!="",0,#REF!)=MA5,$KX$1,IF(T5+IF(#REF!="",0,#REF!)=KS5,$JP$1,IF(T5+IF(#REF!="",0,#REF!)=JK5,$IH$1,IF(T5+IF(#REF!="",0,#REF!)=IC5,$GZ$1,IF(T5+IF(#REF!="",0,#REF!)=GU5,$FR$1,IF(T5+IF(#REF!="",0,#REF!)=FM5,$EJ$1,IF(T5+IF(#REF!="",0,#REF!)=EE5,$DB$1)))))))))))))))))))))))))))</f>
        <v>0</v>
      </c>
      <c r="W5" s="22">
        <v>12.5</v>
      </c>
      <c r="X5" s="22">
        <v>8</v>
      </c>
      <c r="Y5" s="22">
        <v>9.8000000000000007</v>
      </c>
      <c r="Z5" s="22">
        <v>13.65</v>
      </c>
      <c r="AA5" s="22">
        <v>0</v>
      </c>
      <c r="AB5" s="22"/>
      <c r="AC5" s="22"/>
      <c r="AD5" s="22"/>
      <c r="AE5" s="22"/>
      <c r="AF5" s="22"/>
      <c r="AG5" s="22">
        <v>9.6</v>
      </c>
      <c r="AH5" s="22">
        <v>5.6</v>
      </c>
      <c r="AI5" s="22">
        <v>6.2</v>
      </c>
      <c r="AJ5" s="22">
        <v>9.23</v>
      </c>
      <c r="AK5" s="22">
        <v>0</v>
      </c>
      <c r="AL5" s="27"/>
      <c r="AM5" s="38">
        <f>IF(Y5&gt;0,Y5,"")</f>
        <v>9.8000000000000007</v>
      </c>
      <c r="AN5" s="38">
        <f>IF(Z5&gt;0,Z5,"")</f>
        <v>13.65</v>
      </c>
      <c r="AO5" s="40">
        <f>IF(SUM(W5:Z5)-AA5&gt;0,SUM(W5:Z5)-AA5,"")</f>
        <v>43.95</v>
      </c>
      <c r="AP5" s="40" t="str">
        <f>IF(AD5&gt;0,AD5,"")</f>
        <v/>
      </c>
      <c r="AQ5" s="40" t="str">
        <f>IF(AE5&gt;0,AE5,"")</f>
        <v/>
      </c>
      <c r="AR5" s="40" t="str">
        <f>IF(SUM(AB5:AE5)-AF5&gt;0,SUM(AB5:AE5)-AF5,"")</f>
        <v/>
      </c>
      <c r="AS5" s="40">
        <f>IF(AO5="","",MAX(AO5,AR5))</f>
        <v>43.95</v>
      </c>
      <c r="AT5" s="40">
        <f>IF(AI5&gt;0,AI5,"")</f>
        <v>6.2</v>
      </c>
      <c r="AU5" s="40">
        <f>IF(AJ5&gt;0,AJ5,"")</f>
        <v>9.23</v>
      </c>
      <c r="AV5" s="40">
        <f>IF(SUM(AG5:AJ5)-AK5&gt;0,SUM(AG5:AJ5)-AK5,"")</f>
        <v>30.63</v>
      </c>
      <c r="AW5" s="40">
        <f>IF(SUM(AS5,AV5)&gt;0,SUM(AS5,AV5),"")</f>
        <v>74.58</v>
      </c>
      <c r="AX5" s="26">
        <v>14.6</v>
      </c>
      <c r="AY5" s="26">
        <v>9.6</v>
      </c>
      <c r="AZ5" s="26">
        <v>11.2</v>
      </c>
      <c r="BA5" s="26">
        <v>15.35</v>
      </c>
      <c r="BB5" s="26">
        <v>0</v>
      </c>
      <c r="BC5" s="26">
        <v>14.2</v>
      </c>
      <c r="BD5" s="26">
        <v>9</v>
      </c>
      <c r="BE5" s="26">
        <v>11.2</v>
      </c>
      <c r="BF5" s="26">
        <v>14.57</v>
      </c>
      <c r="BG5" s="26">
        <v>0</v>
      </c>
      <c r="BH5" s="26">
        <v>15.4</v>
      </c>
      <c r="BI5" s="26">
        <v>9.3000000000000007</v>
      </c>
      <c r="BJ5" s="26">
        <v>11.2</v>
      </c>
      <c r="BK5" s="26">
        <v>15.27</v>
      </c>
      <c r="BL5" s="26">
        <v>0</v>
      </c>
      <c r="BM5" s="28"/>
      <c r="BN5" s="39">
        <f>IF(AZ5&gt;0,AZ5,"")</f>
        <v>11.2</v>
      </c>
      <c r="BO5" s="39">
        <f>IF(BA5&gt;0,BA5,"")</f>
        <v>15.35</v>
      </c>
      <c r="BP5" s="11">
        <f>IF(SUM(AX5:BA5)-BB5&gt;0,SUM(AX5:BA5)-BB5,"")</f>
        <v>50.75</v>
      </c>
      <c r="BQ5" s="11">
        <f>IF(BE5&gt;0,BE5,"")</f>
        <v>11.2</v>
      </c>
      <c r="BR5" s="11">
        <f>IF(BF5&gt;0,BF5,"")</f>
        <v>14.57</v>
      </c>
      <c r="BS5" s="11">
        <f>IF(SUM(BC5:BF5)-BG5&gt;0,SUM(BC5:BF5)-BG5,"")</f>
        <v>48.97</v>
      </c>
      <c r="BT5" s="11">
        <f>IF(BP5="","",MAX(BP5,BS5))</f>
        <v>50.75</v>
      </c>
      <c r="BU5" s="11">
        <f>IF(BJ5&gt;0,BJ5,"")</f>
        <v>11.2</v>
      </c>
      <c r="BV5" s="11">
        <f>IF(BK5&gt;0,BK5,"")</f>
        <v>15.27</v>
      </c>
      <c r="BW5" s="11">
        <f>IF(SUM(BH5:BK5)-BL5&gt;0,SUM(BH5:BK5)-BL5,"")</f>
        <v>51.17</v>
      </c>
      <c r="BX5" s="11">
        <f>IF(SUM(BT5,BW5)&gt;0,SUM(BT5,BW5),"")</f>
        <v>101.92</v>
      </c>
      <c r="BY5" s="22">
        <v>4.5999999999999996</v>
      </c>
      <c r="BZ5" s="22">
        <v>2.8</v>
      </c>
      <c r="CA5" s="22">
        <v>4</v>
      </c>
      <c r="CB5" s="22">
        <v>4.4400000000000004</v>
      </c>
      <c r="CC5" s="22">
        <v>0</v>
      </c>
      <c r="CD5" s="22">
        <v>1.7</v>
      </c>
      <c r="CE5" s="22">
        <v>1</v>
      </c>
      <c r="CF5" s="22">
        <v>1.5</v>
      </c>
      <c r="CG5" s="22">
        <v>1.55</v>
      </c>
      <c r="CH5" s="22">
        <v>0</v>
      </c>
      <c r="CI5" s="22"/>
      <c r="CJ5" s="22"/>
      <c r="CK5" s="22"/>
      <c r="CL5" s="22"/>
      <c r="CM5" s="22"/>
      <c r="CN5" s="27"/>
      <c r="CO5" s="38">
        <f>IF(CA5&gt;0,CA5,"")</f>
        <v>4</v>
      </c>
      <c r="CP5" s="38">
        <f>IF(CB5&gt;0,CB5,"")</f>
        <v>4.4400000000000004</v>
      </c>
      <c r="CQ5" s="40">
        <f>IF(SUM(BY5:CB5)-CC5&gt;0,SUM(BY5:CB5)-CC5,"")</f>
        <v>15.84</v>
      </c>
      <c r="CR5" s="40">
        <f>IF(CF5&gt;0,CF5,"")</f>
        <v>1.5</v>
      </c>
      <c r="CS5" s="40">
        <f>IF(CG5&gt;0,CG5,"")</f>
        <v>1.55</v>
      </c>
      <c r="CT5" s="40">
        <f>IF(SUM(CD5:CG5)-CH5&gt;0,SUM(CD5:CG5)-CH5,"")</f>
        <v>5.75</v>
      </c>
      <c r="CU5" s="40">
        <f>IF(CQ5="","",MAX(CQ5,CT5))</f>
        <v>15.84</v>
      </c>
      <c r="CV5" s="40" t="str">
        <f>IF(CK5&gt;0,CK5,"")</f>
        <v/>
      </c>
      <c r="CW5" s="40" t="str">
        <f>IF(CL5&gt;0,CL5,"")</f>
        <v/>
      </c>
      <c r="CX5" s="40" t="str">
        <f>IF(SUM(CI5:CL5)-CM5&gt;0,SUM(CI5:CL5)-CM5,"")</f>
        <v/>
      </c>
      <c r="CY5" s="40">
        <f>IF(SUM(CU5,CX5)&gt;0,SUM(CU5,CX5),"")</f>
        <v>15.84</v>
      </c>
      <c r="CZ5" s="50">
        <f>IF(MAX(DX5,EA5,FF5,FI5,GN5,GQ5,HV5,HY5,JD5,JG5,KL5,KO5,LT5,LW5,NB5,NE5,OJ5,OM5,PR5,PU5,QZ5,RC5,SH5,SK5)-MIN(IF(L5="",0,L5),IF(N5="",0,N5))&gt;0.001,MAX(DX5,EA5,FF5,FI5,GN5,GQ5,HV5,HY5,JD5,JG5,KL5,KO5,LT5,LW5,NB5,NE5,OJ5,OM5,PR5,PU5,QZ5,RC5,SH5,SK5)-MIN(IF(L5="",0,L5),IF(N5="",0,N5)),"")</f>
        <v>0.10000000000000142</v>
      </c>
      <c r="DA5" s="50" t="str">
        <f>IF(MAX(EE5,EH5,FM5,FP5,GU5,GX5,IC5,IF5,JK5,JN5,KS5,KV5,MA5,MD5,NI5,NL5,OQ5,OT5,PY5,QB5,RG5,RJ5,SO5,SR5)-IF(N5="",0,N5)&gt;0.001,MAX(EE5,EH5,FM5,FP5,GU5,GX5,IC5,IF5,JK5,JN5,KS5,KV5,MA5,MD5,NI5,NL5,OQ5,OT5,PY5,QB5,RG5,RJ5,SO5,SR5)-IF(N5="",0,N5),"")</f>
        <v/>
      </c>
      <c r="DB5" s="17"/>
      <c r="DC5" s="17"/>
      <c r="DD5" s="17"/>
      <c r="DE5" s="17"/>
      <c r="DF5" s="17"/>
      <c r="DG5" s="17">
        <v>14.6</v>
      </c>
      <c r="DH5" s="17">
        <v>9.5</v>
      </c>
      <c r="DI5" s="17">
        <v>10.5</v>
      </c>
      <c r="DJ5" s="17">
        <v>14.47</v>
      </c>
      <c r="DK5" s="17">
        <v>0</v>
      </c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40" t="str">
        <f>IF(DD5&gt;0,DD5,"")</f>
        <v/>
      </c>
      <c r="DW5" s="40" t="str">
        <f>IF(DE5&gt;0,DE5,"")</f>
        <v/>
      </c>
      <c r="DX5" s="40" t="str">
        <f>IF(SUM(DB5:DE5)-DF5&gt;0,SUM(DB5:DE5)-DF5,"")</f>
        <v/>
      </c>
      <c r="DY5" s="40">
        <f>IF(DI5&gt;0,DI5,"")</f>
        <v>10.5</v>
      </c>
      <c r="DZ5" s="40">
        <f>IF(DJ5&gt;0,DJ5,"")</f>
        <v>14.47</v>
      </c>
      <c r="EA5" s="40">
        <f>IF(SUM(DG5:DJ5)-DK5&gt;0,SUM(DG5:DJ5)-DK5,"")</f>
        <v>49.07</v>
      </c>
      <c r="EB5" s="40">
        <f>IF(MAX(DX5,EA5)&gt;0,MAX(DX5,EA5),"")</f>
        <v>49.07</v>
      </c>
      <c r="EC5" s="40" t="str">
        <f>IF(DN5&gt;0,DN5,"")</f>
        <v/>
      </c>
      <c r="ED5" s="40" t="str">
        <f>IF(DO5&gt;0,DO5,"")</f>
        <v/>
      </c>
      <c r="EE5" s="40" t="str">
        <f>IF(SUM(DL5:DO5)-DP5&gt;0,SUM(DL5:DO5)-DP5,"")</f>
        <v/>
      </c>
      <c r="EF5" s="40" t="str">
        <f>IF(DS5&gt;0,DS5,"")</f>
        <v/>
      </c>
      <c r="EG5" s="40" t="str">
        <f>IF(DT5&gt;0,DT5,"")</f>
        <v/>
      </c>
      <c r="EH5" s="40" t="str">
        <f>IF(SUM(DQ5:DT5)-DU5&gt;0,SUM(DQ5:DT5)-DU5,"")</f>
        <v/>
      </c>
      <c r="EI5" s="40">
        <f>IF(SUM(EB5,EH5)&gt;0,SUM(EB5,EH5),"")</f>
        <v>49.07</v>
      </c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1" t="str">
        <f>IF(EL5&gt;0,EL5,"")</f>
        <v/>
      </c>
      <c r="FE5" s="11" t="str">
        <f>IF(EM5&gt;0,EM5,"")</f>
        <v/>
      </c>
      <c r="FF5" s="11" t="str">
        <f>IF(SUM(EJ5:EM5)-EN5&gt;0,SUM(EJ5:EM5)-EN5,"")</f>
        <v/>
      </c>
      <c r="FG5" s="11" t="str">
        <f>IF(EQ5&gt;0,EQ5,"")</f>
        <v/>
      </c>
      <c r="FH5" s="11" t="str">
        <f>IF(ER5&gt;0,ER5,"")</f>
        <v/>
      </c>
      <c r="FI5" s="11" t="str">
        <f>IF(SUM(EO5:ER5)-ES5&gt;0,SUM(EO5:ER5)-ES5,"")</f>
        <v/>
      </c>
      <c r="FJ5" s="11" t="str">
        <f>IF(MAX(FF5,FI5)&gt;0,MAX(FF5,FI5),"")</f>
        <v/>
      </c>
      <c r="FK5" s="11" t="str">
        <f>IF(EV5&gt;0,EV5,"")</f>
        <v/>
      </c>
      <c r="FL5" s="11" t="str">
        <f>IF(EW5&gt;0,EW5,"")</f>
        <v/>
      </c>
      <c r="FM5" s="11" t="str">
        <f>IF(SUM(ET5:EW5)-EX5&gt;0,SUM(ET5:EW5)-EX5,"")</f>
        <v/>
      </c>
      <c r="FN5" s="11" t="str">
        <f>IF(FA5&gt;0,FA5,"")</f>
        <v/>
      </c>
      <c r="FO5" s="11" t="str">
        <f>IF(FB5&gt;0,FB5,"")</f>
        <v/>
      </c>
      <c r="FP5" s="11" t="str">
        <f>IF(SUM(EY5:FB5)-FC5&gt;0,SUM(EY5:FB5)-FC5,"")</f>
        <v/>
      </c>
      <c r="FQ5" s="11" t="str">
        <f>IF(SUM(FJ5,FP5)&gt;0,SUM(FJ5,FP5),"")</f>
        <v/>
      </c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40" t="str">
        <f>IF(FT5&gt;0,FT5,"")</f>
        <v/>
      </c>
      <c r="GM5" s="40" t="str">
        <f>IF(FU5&gt;0,FU5,"")</f>
        <v/>
      </c>
      <c r="GN5" s="40" t="str">
        <f>IF(SUM(FR5:FU5)-FV5&gt;0,SUM(FR5:FU5)-FV5,"")</f>
        <v/>
      </c>
      <c r="GO5" s="40" t="str">
        <f>IF(FY5&gt;0,FY5,"")</f>
        <v/>
      </c>
      <c r="GP5" s="40" t="str">
        <f>IF(FZ5&gt;0,FZ5,"")</f>
        <v/>
      </c>
      <c r="GQ5" s="40" t="str">
        <f>IF(SUM(FW5:FZ5)-GA5&gt;0,SUM(FW5:FZ5)-GA5,"")</f>
        <v/>
      </c>
      <c r="GR5" s="40" t="str">
        <f>IF(MAX(GN5,GQ5)&gt;0,MAX(GN5,GQ5),"")</f>
        <v/>
      </c>
      <c r="GS5" s="40" t="str">
        <f>IF(GD5&gt;0,GD5,"")</f>
        <v/>
      </c>
      <c r="GT5" s="40" t="str">
        <f>IF(GE5&gt;0,GE5,"")</f>
        <v/>
      </c>
      <c r="GU5" s="40" t="str">
        <f>IF(SUM(GB5:GE5)-GF5&gt;0,SUM(GB5:GE5)-GF5,"")</f>
        <v/>
      </c>
      <c r="GV5" s="40" t="str">
        <f>IF(GI5&gt;0,GI5,"")</f>
        <v/>
      </c>
      <c r="GW5" s="40" t="str">
        <f>IF(GJ5&gt;0,GJ5,"")</f>
        <v/>
      </c>
      <c r="GX5" s="40" t="str">
        <f>IF(SUM(GG5:GJ5)-GK5&gt;0,SUM(GG5:GJ5)-GK5,"")</f>
        <v/>
      </c>
      <c r="GY5" s="40" t="str">
        <f>IF(SUM(GR5,GX5)&gt;0,SUM(GR5,GX5),"")</f>
        <v/>
      </c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1" t="str">
        <f>IF(HB5&gt;0,HB5,"")</f>
        <v/>
      </c>
      <c r="HU5" s="11" t="str">
        <f>IF(HC5&gt;0,HC5,"")</f>
        <v/>
      </c>
      <c r="HV5" s="11" t="str">
        <f>IF(SUM(GZ5:HC5)-HD5&gt;0,SUM(GZ5:HC5)-HD5,"")</f>
        <v/>
      </c>
      <c r="HW5" s="11" t="str">
        <f>IF(HG5&gt;0,HG5,"")</f>
        <v/>
      </c>
      <c r="HX5" s="11" t="str">
        <f>IF(HH5&gt;0,HH5,"")</f>
        <v/>
      </c>
      <c r="HY5" s="11" t="str">
        <f>IF(SUM(HE5:HH5)-HI5&gt;0,SUM(HE5:HH5)-HI5,"")</f>
        <v/>
      </c>
      <c r="HZ5" s="11" t="str">
        <f>IF(MAX(HV5,HY5)&gt;0,MAX(HV5,HY5),"")</f>
        <v/>
      </c>
      <c r="IA5" s="11" t="str">
        <f>IF(HL5&gt;0,HL5,"")</f>
        <v/>
      </c>
      <c r="IB5" s="11" t="str">
        <f>IF(HM5&gt;0,HM5,"")</f>
        <v/>
      </c>
      <c r="IC5" s="11" t="str">
        <f>IF(SUM(HJ5:HM5)-HN5&gt;0,SUM(HJ5:HM5)-HN5,"")</f>
        <v/>
      </c>
      <c r="ID5" s="11" t="str">
        <f>IF(HQ5&gt;0,HQ5,"")</f>
        <v/>
      </c>
      <c r="IE5" s="11" t="str">
        <f>IF(HR5&gt;0,HR5,"")</f>
        <v/>
      </c>
      <c r="IF5" s="11" t="str">
        <f>IF(SUM(HO5:HR5)-HS5&gt;0,SUM(HO5:HR5)-HS5,"")</f>
        <v/>
      </c>
      <c r="IG5" s="11" t="str">
        <f>IF(SUM(HZ5,IF5)&gt;0,SUM(HZ5,IF5),"")</f>
        <v/>
      </c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40" t="str">
        <f>IF(IJ5&gt;0,IJ5,"")</f>
        <v/>
      </c>
      <c r="JC5" s="40" t="str">
        <f>IF(IK5&gt;0,IK5,"")</f>
        <v/>
      </c>
      <c r="JD5" s="40" t="str">
        <f>IF(SUM(IH5:IK5)-IL5&gt;0,SUM(IH5:IK5)-IL5,"")</f>
        <v/>
      </c>
      <c r="JE5" s="40" t="str">
        <f>IF(IO5&gt;0,IO5,"")</f>
        <v/>
      </c>
      <c r="JF5" s="40" t="str">
        <f>IF(IP5&gt;0,IP5,"")</f>
        <v/>
      </c>
      <c r="JG5" s="40" t="str">
        <f>IF(SUM(IM5:IP5)-IQ5&gt;0,SUM(IM5:IP5)-IQ5,"")</f>
        <v/>
      </c>
      <c r="JH5" s="40" t="str">
        <f>IF(MAX(JD5,JG5)&gt;0,MAX(JD5,JG5),"")</f>
        <v/>
      </c>
      <c r="JI5" s="40" t="str">
        <f>IF(IT5&gt;0,IT5,"")</f>
        <v/>
      </c>
      <c r="JJ5" s="40" t="str">
        <f>IF(IU5&gt;0,IU5,"")</f>
        <v/>
      </c>
      <c r="JK5" s="40" t="str">
        <f>IF(SUM(IR5:IU5)-IV5&gt;0,SUM(IR5:IU5)-IV5,"")</f>
        <v/>
      </c>
      <c r="JL5" s="40" t="str">
        <f>IF(IY5&gt;0,IY5,"")</f>
        <v/>
      </c>
      <c r="JM5" s="40" t="str">
        <f>IF(IZ5&gt;0,IZ5,"")</f>
        <v/>
      </c>
      <c r="JN5" s="40" t="str">
        <f>IF(SUM(IW5:IZ5)-JA5&gt;0,SUM(IW5:IZ5)-JA5,"")</f>
        <v/>
      </c>
      <c r="JO5" s="40" t="str">
        <f>IF(SUM(JH5,JN5)&gt;0,SUM(JH5,JN5),"")</f>
        <v/>
      </c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1" t="str">
        <f>IF(JR5&gt;0,JR5,"")</f>
        <v/>
      </c>
      <c r="KK5" s="11" t="str">
        <f>IF(JS5&gt;0,JS5,"")</f>
        <v/>
      </c>
      <c r="KL5" s="11" t="str">
        <f>IF(SUM(JP5:JS5)-JT5&gt;0,SUM(JP5:JS5)-JT5,"")</f>
        <v/>
      </c>
      <c r="KM5" s="11" t="str">
        <f>IF(JW5&gt;0,JW5,"")</f>
        <v/>
      </c>
      <c r="KN5" s="11" t="str">
        <f>IF(JX5&gt;0,JX5,"")</f>
        <v/>
      </c>
      <c r="KO5" s="11" t="str">
        <f>IF(SUM(JU5:JX5)-JY5&gt;0,SUM(JU5:JX5)-JY5,"")</f>
        <v/>
      </c>
      <c r="KP5" s="11" t="str">
        <f>IF(MAX(KL5,KO5)&gt;0,MAX(KL5,KO5),"")</f>
        <v/>
      </c>
      <c r="KQ5" s="11" t="str">
        <f>IF(KB5&gt;0,KB5,"")</f>
        <v/>
      </c>
      <c r="KR5" s="11" t="str">
        <f>IF(KC5&gt;0,KC5,"")</f>
        <v/>
      </c>
      <c r="KS5" s="11" t="str">
        <f>IF(SUM(JZ5:KC5)-KD5&gt;0,SUM(JZ5:KC5)-KD5,"")</f>
        <v/>
      </c>
      <c r="KT5" s="11" t="str">
        <f>IF(KG5&gt;0,KG5,"")</f>
        <v/>
      </c>
      <c r="KU5" s="11" t="str">
        <f>IF(KH5&gt;0,KH5,"")</f>
        <v/>
      </c>
      <c r="KV5" s="11" t="str">
        <f>IF(SUM(KE5:KH5)-KI5&gt;0,SUM(KE5:KH5)-KI5,"")</f>
        <v/>
      </c>
      <c r="KW5" s="11" t="str">
        <f>IF(SUM(KP5,KV5)&gt;0,SUM(KP5,KV5),"")</f>
        <v/>
      </c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40" t="str">
        <f>IF(KZ5&gt;0,KZ5,"")</f>
        <v/>
      </c>
      <c r="LS5" s="40" t="str">
        <f>IF(LA5&gt;0,LA5,"")</f>
        <v/>
      </c>
      <c r="LT5" s="40" t="str">
        <f>IF(SUM(KX5:LA5)-LB5&gt;0,SUM(KX5:LA5)-LB5,"")</f>
        <v/>
      </c>
      <c r="LU5" s="40" t="str">
        <f>IF(LE5&gt;0,LE5,"")</f>
        <v/>
      </c>
      <c r="LV5" s="40" t="str">
        <f>IF(LF5&gt;0,LF5,"")</f>
        <v/>
      </c>
      <c r="LW5" s="40" t="str">
        <f>IF(SUM(LC5:LF5)-LG5&gt;0,SUM(LC5:LF5)-LG5,"")</f>
        <v/>
      </c>
      <c r="LX5" s="40" t="str">
        <f>IF(MAX(LT5,LW5)&gt;0,MAX(LT5,LW5),"")</f>
        <v/>
      </c>
      <c r="LY5" s="40" t="str">
        <f>IF(LJ5&gt;0,LJ5,"")</f>
        <v/>
      </c>
      <c r="LZ5" s="40" t="str">
        <f>IF(LK5&gt;0,LK5,"")</f>
        <v/>
      </c>
      <c r="MA5" s="40" t="str">
        <f>IF(SUM(LH5:LK5)-LL5&gt;0,SUM(LH5:LK5)-LL5,"")</f>
        <v/>
      </c>
      <c r="MB5" s="40" t="str">
        <f>IF(LO5&gt;0,LO5,"")</f>
        <v/>
      </c>
      <c r="MC5" s="40" t="str">
        <f>IF(LP5&gt;0,LP5,"")</f>
        <v/>
      </c>
      <c r="MD5" s="40" t="str">
        <f>IF(SUM(LM5:LP5)-LQ5&gt;0,SUM(LM5:LP5)-LQ5,"")</f>
        <v/>
      </c>
      <c r="ME5" s="40" t="str">
        <f>IF(SUM(LX5,MD5)&gt;0,SUM(LX5,MD5),"")</f>
        <v/>
      </c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1" t="str">
        <f>IF(MH5&gt;0,MH5,"")</f>
        <v/>
      </c>
      <c r="NA5" s="11" t="str">
        <f>IF(MI5&gt;0,MI5,"")</f>
        <v/>
      </c>
      <c r="NB5" s="11" t="str">
        <f>IF(SUM(MF5:MI5)-MJ5&gt;0,SUM(MF5:MI5)-MJ5,"")</f>
        <v/>
      </c>
      <c r="NC5" s="11" t="str">
        <f>IF(MM5&gt;0,MM5,"")</f>
        <v/>
      </c>
      <c r="ND5" s="11" t="str">
        <f>IF(MN5&gt;0,MN5,"")</f>
        <v/>
      </c>
      <c r="NE5" s="11" t="str">
        <f>IF(SUM(MK5:MN5)-MO5&gt;0,SUM(MK5:MN5)-MO5,"")</f>
        <v/>
      </c>
      <c r="NF5" s="11" t="str">
        <f>IF(MAX(NB5,NE5)&gt;0,MAX(NB5,NE5),"")</f>
        <v/>
      </c>
      <c r="NG5" s="11" t="str">
        <f>IF(MR5&gt;0,MR5,"")</f>
        <v/>
      </c>
      <c r="NH5" s="11" t="str">
        <f>IF(MS5&gt;0,MS5,"")</f>
        <v/>
      </c>
      <c r="NI5" s="11" t="str">
        <f>IF(SUM(MP5:MS5)-MT5&gt;0,SUM(MP5:MS5)-MT5,"")</f>
        <v/>
      </c>
      <c r="NJ5" s="11" t="str">
        <f>IF(MW5&gt;0,MW5,"")</f>
        <v/>
      </c>
      <c r="NK5" s="11" t="str">
        <f>IF(MX5&gt;0,MX5,"")</f>
        <v/>
      </c>
      <c r="NL5" s="11" t="str">
        <f>IF(SUM(MU5:MX5)-MY5&gt;0,SUM(MU5:MX5)-MY5,"")</f>
        <v/>
      </c>
      <c r="NM5" s="11" t="str">
        <f>IF(SUM(NF5,NL5)&gt;0,SUM(NF5,NL5),"")</f>
        <v/>
      </c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40" t="str">
        <f>IF(NP5&gt;0,NP5,"")</f>
        <v/>
      </c>
      <c r="OI5" s="40" t="str">
        <f>IF(NQ5&gt;0,NQ5,"")</f>
        <v/>
      </c>
      <c r="OJ5" s="40" t="str">
        <f>IF(SUM(NN5:NQ5)-NR5&gt;0,SUM(NN5:NQ5)-NR5,"")</f>
        <v/>
      </c>
      <c r="OK5" s="40" t="str">
        <f>IF(NU5&gt;0,NU5,"")</f>
        <v/>
      </c>
      <c r="OL5" s="40" t="str">
        <f>IF(NV5&gt;0,NV5,"")</f>
        <v/>
      </c>
      <c r="OM5" s="40" t="str">
        <f>IF(SUM(NS5:NV5)-NW5&gt;0,SUM(NS5:NV5)-NW5,"")</f>
        <v/>
      </c>
      <c r="ON5" s="40" t="str">
        <f>IF(MAX(OJ5,OM5)&gt;0,MAX(OJ5,OM5),"")</f>
        <v/>
      </c>
      <c r="OO5" s="40" t="str">
        <f>IF(NZ5&gt;0,NZ5,"")</f>
        <v/>
      </c>
      <c r="OP5" s="40" t="str">
        <f>IF(OA5&gt;0,OA5,"")</f>
        <v/>
      </c>
      <c r="OQ5" s="40" t="str">
        <f>IF(SUM(NX5:OA5)-OB5&gt;0,SUM(NX5:OA5)-OB5,"")</f>
        <v/>
      </c>
      <c r="OR5" s="40" t="str">
        <f>IF(OE5&gt;0,OE5,"")</f>
        <v/>
      </c>
      <c r="OS5" s="40" t="str">
        <f>IF(OF5&gt;0,OF5,"")</f>
        <v/>
      </c>
      <c r="OT5" s="40" t="str">
        <f>IF(SUM(OC5:OF5)-OG5&gt;0,SUM(OC5:OF5)-OG5,"")</f>
        <v/>
      </c>
      <c r="OU5" s="40" t="str">
        <f>IF(SUM(ON5,OT5)&gt;0,SUM(ON5,OT5),"")</f>
        <v/>
      </c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1" t="str">
        <f>IF(OX5&gt;0,OX5,"")</f>
        <v/>
      </c>
      <c r="PQ5" s="11" t="str">
        <f>IF(OY5&gt;0,OY5,"")</f>
        <v/>
      </c>
      <c r="PR5" s="11" t="str">
        <f>IF(SUM(OV5:OY5)-OZ5&gt;0,SUM(OV5:OY5)-OZ5,"")</f>
        <v/>
      </c>
      <c r="PS5" s="11" t="str">
        <f>IF(PC5&gt;0,PC5,"")</f>
        <v/>
      </c>
      <c r="PT5" s="11" t="str">
        <f>IF(PD5&gt;0,PD5,"")</f>
        <v/>
      </c>
      <c r="PU5" s="11" t="str">
        <f>IF(SUM(PA5:PD5)-PE5&gt;0,SUM(PA5:PD5)-PE5,"")</f>
        <v/>
      </c>
      <c r="PV5" s="11" t="str">
        <f>IF(MAX(PR5,PU5)&gt;0,MAX(PR5,PU5),"")</f>
        <v/>
      </c>
      <c r="PW5" s="11" t="str">
        <f>IF(PH5&gt;0,PH5,"")</f>
        <v/>
      </c>
      <c r="PX5" s="11" t="str">
        <f>IF(PI5&gt;0,PI5,"")</f>
        <v/>
      </c>
      <c r="PY5" s="11" t="str">
        <f>IF(SUM(PF5:PI5)-PJ5&gt;0,SUM(PF5:PI5)-PJ5,"")</f>
        <v/>
      </c>
      <c r="PZ5" s="11" t="str">
        <f>IF(PM5&gt;0,PM5,"")</f>
        <v/>
      </c>
      <c r="QA5" s="11" t="str">
        <f>IF(PN5&gt;0,PN5,"")</f>
        <v/>
      </c>
      <c r="QB5" s="11" t="str">
        <f>IF(SUM(PK5:PN5)-PO5&gt;0,SUM(PK5:PN5)-PO5,"")</f>
        <v/>
      </c>
      <c r="QC5" s="11" t="str">
        <f>IF(SUM(PV5,QB5)&gt;0,SUM(PV5,QB5),"")</f>
        <v/>
      </c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40" t="str">
        <f>IF(QF5&gt;0,QF5,"")</f>
        <v/>
      </c>
      <c r="QY5" s="40" t="str">
        <f>IF(QG5&gt;0,QG5,"")</f>
        <v/>
      </c>
      <c r="QZ5" s="40" t="str">
        <f>IF(SUM(QD5:QG5)-QH5&gt;0,SUM(QD5:QG5)-QH5,"")</f>
        <v/>
      </c>
      <c r="RA5" s="40" t="str">
        <f>IF(QK5&gt;0,QK5,"")</f>
        <v/>
      </c>
      <c r="RB5" s="40" t="str">
        <f>IF(QL5&gt;0,QL5,"")</f>
        <v/>
      </c>
      <c r="RC5" s="40" t="str">
        <f>IF(SUM(QI5:QL5)-QM5&gt;0,SUM(QI5:QL5)-QM5,"")</f>
        <v/>
      </c>
      <c r="RD5" s="40" t="str">
        <f>IF(MAX(QZ5,RC5)&gt;0,MAX(QZ5,RC5),"")</f>
        <v/>
      </c>
      <c r="RE5" s="40" t="str">
        <f>IF(QP5&gt;0,QP5,"")</f>
        <v/>
      </c>
      <c r="RF5" s="40" t="str">
        <f>IF(QQ5&gt;0,QQ5,"")</f>
        <v/>
      </c>
      <c r="RG5" s="40" t="str">
        <f>IF(SUM(QN5:QQ5)-QR5&gt;0,SUM(QN5:QQ5)-QR5,"")</f>
        <v/>
      </c>
      <c r="RH5" s="40" t="str">
        <f>IF(QU5&gt;0,QU5,"")</f>
        <v/>
      </c>
      <c r="RI5" s="40" t="str">
        <f>IF(QV5&gt;0,QV5,"")</f>
        <v/>
      </c>
      <c r="RJ5" s="40" t="str">
        <f>IF(SUM(QS5:QV5)-QW5&gt;0,SUM(QS5:QV5)-QW5,"")</f>
        <v/>
      </c>
      <c r="RK5" s="40" t="str">
        <f>IF(SUM(RD5,RJ5)&gt;0,SUM(RD5,RJ5),"")</f>
        <v/>
      </c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1" t="str">
        <f>IF(RN5&gt;0,RN5,"")</f>
        <v/>
      </c>
      <c r="SG5" s="11" t="str">
        <f>IF(RO5&gt;0,RO5,"")</f>
        <v/>
      </c>
      <c r="SH5" s="11" t="str">
        <f>IF(SUM(RL5:RO5)-RP5&gt;0,SUM(RL5:RO5)-RP5,"")</f>
        <v/>
      </c>
      <c r="SI5" s="11" t="str">
        <f>IF(RS5&gt;0,RS5,"")</f>
        <v/>
      </c>
      <c r="SJ5" s="11" t="str">
        <f>IF(RT5&gt;0,RT5,"")</f>
        <v/>
      </c>
      <c r="SK5" s="11" t="str">
        <f>IF(SUM(RQ5:RT5)-RU5&gt;0,SUM(RQ5:RT5)-RU5,"")</f>
        <v/>
      </c>
      <c r="SL5" s="11" t="str">
        <f>IF(MAX(SH5,SK5)&gt;0,MAX(SH5,SK5),"")</f>
        <v/>
      </c>
      <c r="SM5" s="11" t="str">
        <f>IF(RX5&gt;0,RX5,"")</f>
        <v/>
      </c>
      <c r="SN5" s="11" t="str">
        <f>IF(RY5&gt;0,RY5,"")</f>
        <v/>
      </c>
      <c r="SO5" s="11" t="str">
        <f>IF(SUM(RV5:RY5)-RZ5&gt;0,SUM(RV5:RY5)-RZ5,"")</f>
        <v/>
      </c>
      <c r="SP5" s="11" t="str">
        <f>IF(SC5&gt;0,SC5,"")</f>
        <v/>
      </c>
      <c r="SQ5" s="11" t="str">
        <f>IF(SD5&gt;0,SD5,"")</f>
        <v/>
      </c>
      <c r="SR5" s="11" t="str">
        <f>IF(SUM(SA5:SD5)-SE5&gt;0,SUM(SA5:SD5)-SE5,"")</f>
        <v/>
      </c>
      <c r="SS5" s="11" t="str">
        <f>IF(SUM(SL5,SR5)&gt;0,SUM(SL5,SR5),"")</f>
        <v/>
      </c>
      <c r="ST5" s="22">
        <f>IF($CN5="P",BY5,(BY5+AX5)/2)</f>
        <v>9.6</v>
      </c>
      <c r="SU5" s="22">
        <f>IF($CN5="P",BZ5,(BZ5+AY5)/2)</f>
        <v>6.1999999999999993</v>
      </c>
      <c r="SV5" s="22">
        <f>IF($CN5="P",CA5,(CA5+AZ5)/2)</f>
        <v>7.6</v>
      </c>
      <c r="SW5" s="22">
        <f>IF($CN5="P",CB5,(CB5+BA5)/2)</f>
        <v>9.8949999999999996</v>
      </c>
      <c r="SX5" s="22">
        <f>IF($CN5="P",CC5,(CC5+BB5)/2)</f>
        <v>0</v>
      </c>
      <c r="SY5" s="22">
        <f>IF($CN5="P",CD5,(CD5+BC5)/2)</f>
        <v>7.9499999999999993</v>
      </c>
      <c r="SZ5" s="22">
        <f>IF($CN5="P",CE5,(CE5+BD5)/2)</f>
        <v>5</v>
      </c>
      <c r="TA5" s="22">
        <f>IF($CN5="P",CF5,(CF5+BE5)/2)</f>
        <v>6.35</v>
      </c>
      <c r="TB5" s="22">
        <f>IF($CN5="P",CG5,(CG5+BF5)/2)</f>
        <v>8.06</v>
      </c>
      <c r="TC5" s="22">
        <f>IF($CN5="P",CH5,(CH5+BG5)/2)</f>
        <v>0</v>
      </c>
      <c r="TD5" s="22">
        <f>IF($CN5="P",CI5,(CI5+BH5)/2)</f>
        <v>7.7</v>
      </c>
      <c r="TE5" s="22">
        <f>IF($CN5="P",CJ5,(CJ5+BI5)/2)</f>
        <v>4.6500000000000004</v>
      </c>
      <c r="TF5" s="22">
        <f>IF($CN5="P",CK5,(CK5+BJ5)/2)</f>
        <v>5.6</v>
      </c>
      <c r="TG5" s="22">
        <f>IF($CN5="P",CL5,(CL5+BK5)/2)</f>
        <v>7.6349999999999998</v>
      </c>
      <c r="TH5" s="22">
        <f>IF($CN5="P",CM5,(CM5+BL5)/2)</f>
        <v>0</v>
      </c>
      <c r="TI5" s="27" t="s">
        <v>46</v>
      </c>
      <c r="TJ5" s="40">
        <f>IF(SV5&gt;0,SV5,"")</f>
        <v>7.6</v>
      </c>
      <c r="TK5" s="40">
        <f>IF(SW5&gt;0,SW5,"")</f>
        <v>9.8949999999999996</v>
      </c>
      <c r="TL5" s="40">
        <f>IF(SUM(ST5:SW5)-SX5&gt;0,SUM(ST5:SW5)-SX5,"")</f>
        <v>33.295000000000002</v>
      </c>
      <c r="TM5" s="40">
        <f>IF(TA5&gt;0,TA5,"")</f>
        <v>6.35</v>
      </c>
      <c r="TN5" s="40">
        <f>IF(TB5&gt;0,TB5,"")</f>
        <v>8.06</v>
      </c>
      <c r="TO5" s="40">
        <f>IF(SUM(SY5:TB5)-TC5&gt;0,SUM(SY5:TB5)-TC5,"")</f>
        <v>27.36</v>
      </c>
      <c r="TP5" s="40">
        <f>IF(MAX(TL5,TO5)&gt;0,MAX(TL5,TO5),"")</f>
        <v>33.295000000000002</v>
      </c>
      <c r="TQ5" s="40">
        <f>IF(TF5&gt;0,TF5,"")</f>
        <v>5.6</v>
      </c>
      <c r="TR5" s="40">
        <f>IF(TG5&gt;0,TG5,"")</f>
        <v>7.6349999999999998</v>
      </c>
      <c r="TS5" s="40">
        <f>IF(SUM(TD5:TG5)-TH5&gt;0,SUM(TD5:TG5)-TH5,"")</f>
        <v>25.585000000000001</v>
      </c>
      <c r="TT5" s="40">
        <f>IF(SUM(TP5,TS5)&gt;0,SUM(TP5,TS5),"")</f>
        <v>58.88</v>
      </c>
    </row>
    <row r="6" spans="1:540" x14ac:dyDescent="0.2">
      <c r="A6" s="4" cm="1">
        <f t="array" ref="A6">IF(AND(H6&lt;&gt;"",H6&lt;&gt;"No DD"),SUMPRODUCT((H$4:H$35&lt;&gt;"")*(H$4:H$35&lt;&gt;"No DD")*(E$4:E$35&gt;E6))+1,IF(H6="No DD",SUMPRODUCT((H$4:H$35="No DD")*(E$4:E$35&gt;E6))+1+SUMPRODUCT((H$4:H$35&lt;&gt;"")*(H$4:H$35&lt;&gt;"No DD")),""))</f>
        <v>3</v>
      </c>
      <c r="B6" s="5" t="s">
        <v>65</v>
      </c>
      <c r="C6" s="4" t="s">
        <v>5</v>
      </c>
      <c r="D6" s="4">
        <v>2002</v>
      </c>
      <c r="E6" s="9">
        <f>SUM(J6:T6)+SUM(J6:R6)*0.0000001+SUM(J6)*0.0000000000001</f>
        <v>177.44001774400499</v>
      </c>
      <c r="F6" s="3" t="str">
        <f>IF(OR(AND(AM6&gt;=AW$37,AM6&lt;&gt;"",AO6&gt;=AW$41,AO6&lt;&gt;"",AL6=""),AND(AP6&gt;=AW$37,AP6&lt;&gt;"",AR6&gt;=AW$41,AR6&lt;&gt;"",AL6=""),AND(AT6&gt;=AW$37,AT6&lt;&gt;"",AV6&gt;=AW$41,AV6&lt;&gt;"",AL6=""),AND(BN6&gt;=BX$37,BN6&lt;&gt;"",BP6&gt;=BX$41,BP6&lt;&gt;"",BM6=""),AND(BQ6&gt;=BX$37,BQ6&lt;&gt;"",BS6&gt;=BX$41,BS6&lt;&gt;"",BM6=""),AND(BU6&gt;=BX$37,BU6&lt;&gt;"",BW6&gt;=BX$41,BW6&lt;&gt;"",BM6=""),AND(CO6&gt;=CY$37,CO6&lt;&gt;"",CQ6&gt;=CY$41,CQ6&lt;&gt;"",CN6=""),AND(CR6&gt;=CY$37,CR6&lt;&gt;"",CT6&gt;=CY$41,CT6&lt;&gt;"",CN6=""),AND(CV6&gt;=CY$37,CV6&lt;&gt;"",CX6&gt;=CY$41,CX6&lt;&gt;"",CN6=""),AND(DV6&gt;=EI$37,DV6&lt;&gt;"",DX6&gt;=EI$41,DX6&lt;&gt;""),AND(DY6&gt;=EI$37,DY6&lt;&gt;"",EA6&gt;=EI$41,EA6&lt;&gt;""),AND(EC6&gt;=EI$37,EC6&lt;&gt;"",EE6&gt;=EI$41,EE6&lt;&gt;""),AND(EF6&gt;=EI$37,EF6&lt;&gt;"",EH6&gt;=EI$41,EH6&lt;&gt;""),AND(FD6&gt;=FQ$37,FD6&lt;&gt;"",FF6&gt;=FQ$41,FF6&lt;&gt;""),AND(FG6&gt;=FQ$37,FG6&lt;&gt;"",FI6&gt;=FQ$41,FI6&lt;&gt;""),AND(FK6&gt;=FQ$37,FK6&lt;&gt;"",FM6&gt;=FQ$41,FM6&lt;&gt;""),AND(FN6&gt;=FQ$37,FN6&lt;&gt;"",FP6&gt;=FQ$41,FP6&lt;&gt;""),AND(GL6&gt;=GY$37,GL6&lt;&gt;"",GN6&gt;=GY$41,GN6&lt;&gt;""),AND(GO6&gt;=GY$37,GO6&lt;&gt;"",GQ6&gt;=GY$41,GQ6&lt;&gt;""),AND(GS6&gt;=GY$37,GS6&lt;&gt;"",GU6&gt;=GY$41,GU6&lt;&gt;""),AND(GV6&gt;=GY$37,GV6&lt;&gt;"",GX6&gt;=GY$41,GX6&lt;&gt;""),AND(HT6&gt;=IG$37,HT6&lt;&gt;"",HV6&gt;=IG$41,HV6&lt;&gt;""),AND(HW6&gt;=IG$37,HW6&lt;&gt;"",HY6&gt;=IG$41,HY6&lt;&gt;""),AND(IA6&gt;=IG$37,IA6&lt;&gt;"",IC6&gt;=IG$41,IC6&lt;&gt;""),AND(ID6&gt;=IG$37,ID6&lt;&gt;"",IF6&gt;=IG$41,IF6&lt;&gt;""),AND(JB6&gt;=JO$37,JB6&lt;&gt;"",JD6&gt;=JO$41,JD6&lt;&gt;""),AND(JE6&gt;=JO$37,JE6&lt;&gt;"",JG6&gt;=JO$41,JG6&lt;&gt;""),AND(JI6&gt;=JO$37,JI6&lt;&gt;"",JK6&gt;=JO$41,JK6&lt;&gt;""),AND(JL6&gt;=JO$37,JL6&lt;&gt;"",JN6&gt;=JO$41,JN6&lt;&gt;""),AND(KJ6&gt;=KW$37,KJ6&lt;&gt;"",KL6&gt;=KW$41,KL6&lt;&gt;""),AND(KM6&gt;=KW$37,KM6&lt;&gt;"",KO6&gt;=KW$41,KO6&lt;&gt;""),AND(KQ6&gt;=KW$37,KQ6&lt;&gt;"",KS6&gt;=KW$41,KS6&lt;&gt;""),AND(KT6&gt;=KW$37,KT6&lt;&gt;"",KV6&gt;=KW$41,KV6&lt;&gt;""),AND(LR6&gt;=ME$37,LR6&lt;&gt;"",LT6&gt;=ME$41,LT6&lt;&gt;""),AND(LU6&gt;=ME$37,LU6&lt;&gt;"",LW6&gt;=ME$41,LW6&lt;&gt;""),AND(LY6&gt;=ME$37,LY6&lt;&gt;"",MA6&gt;=ME$41,MA6&lt;&gt;""),AND(MB6&gt;=ME$37,MB6&lt;&gt;"",MD6&gt;=ME$41,MD6&lt;&gt;""),AND(MZ6&gt;=NM$37,MZ6&lt;&gt;"",NB6&gt;=NM$41,NB6&lt;&gt;""),AND(NC6&gt;=NM$37,NC6&lt;&gt;"",NE6&gt;=NM$41,NE6&lt;&gt;""),AND(NG6&gt;=NM$37,NG6&lt;&gt;"",NI6&gt;=NM$41,NI6&lt;&gt;""),AND(NJ6&gt;=NM$37,NJ6&lt;&gt;"",NL6&gt;=NM$41,NL6&lt;&gt;""),AND(OH6&gt;=OU$37,OH6&lt;&gt;"",OJ6&gt;=OU$41,OJ6&lt;&gt;""),AND(OK6&gt;=OU$37,OK6&lt;&gt;"",OM6&gt;=OU$41,OM6&lt;&gt;""),AND(OO6&gt;=OU$37,OO6&lt;&gt;"",OQ6&gt;=OU$41,OQ6&lt;&gt;""),AND(OR6&gt;=OU$37,OR6&lt;&gt;"",OT6&gt;=OU$41,OT6&lt;&gt;""),AND(PP6&gt;=QC$37,PP6&lt;&gt;"",PR6&gt;=QC$41,PR6&lt;&gt;""),AND(PS6&gt;=QC$37,PS6&lt;&gt;"",PU6&gt;=QC$41,PU6&lt;&gt;""),AND(PW6&gt;=QC$37,PW6&lt;&gt;"",PY6&gt;=QC$41,PY6&lt;&gt;""),AND(PZ6&gt;=QC$37,PZ6&lt;&gt;"",QB6&gt;=QC$41,QB6&lt;&gt;""),AND(QX6&gt;=RK$37,QX6&lt;&gt;"",QZ6&gt;=RK$41,QZ6&lt;&gt;""),AND(RA6&gt;=RK$37,RA6&lt;&gt;"",RC6&gt;=RK$41,RC6&lt;&gt;""),AND(RE6&gt;=RK$37,RE6&lt;&gt;"",RG6&gt;=RK$41,RG6&lt;&gt;""),AND(RH6&gt;=RK$37,RH6&lt;&gt;"",RJ6&gt;=RK$41,RJ6&lt;&gt;""),AND(SF6&gt;=SS$37,SF6&lt;&gt;"",SH6&gt;=SS$41,SH6&lt;&gt;""),AND(SI6&gt;=SS$37,SI6&lt;&gt;"",SK6&gt;=SS$41,SK6&lt;&gt;""),AND(SM6&gt;=SS$37,SM6&lt;&gt;"",SO6&gt;=SS$41,SO6&lt;&gt;""),AND(SP6&gt;=SS$37,SP6&lt;&gt;"",SR6&gt;=SS$41,SR6&lt;&gt;"")),"P","")</f>
        <v>P</v>
      </c>
      <c r="G6" s="3" t="str">
        <f>IF(OR(AND(AO6&gt;=AW$41,AO6&lt;&gt;"",AL6=""),AND(AR6&gt;=AW$41,AR6&lt;&gt;"",AL6=""),AND(AV6&gt;=AW$41,AV6&lt;&gt;"",AL6=""),AND(BP6&gt;=BX$41,BP6&lt;&gt;"",BM6=""),AND(BS6&gt;=BX$41,BS6&lt;&gt;"",BM6=""),AND(BW6&gt;=BX$41,BW6&lt;&gt;"",BM6=""),AND(CQ6&gt;=CY$41,CQ6&lt;&gt;"",CN6=""),AND(CT6&gt;=CY$41,CT6&lt;&gt;"",CN6=""),AND(CX6&gt;=CY$41,CX6&lt;&gt;"",CN6=""),AND(DX6&gt;=EI$41,DX6&lt;&gt;""),AND(EA6&gt;=EI$41,EA6&lt;&gt;""),AND(EE6&gt;=EI$41,EE6&lt;&gt;""),AND(EH6&gt;=EI$41,EH6&lt;&gt;""),AND(FF6&gt;=FQ$41,FF6&lt;&gt;""),AND(FI6&gt;=FQ$41,FI6&lt;&gt;""),AND(FM6&gt;=FQ$41,FM6&lt;&gt;""),AND(FP6&gt;=FQ$41,FP6&lt;&gt;""),AND(GN6&gt;=GY$41,GN6&lt;&gt;""),AND(GQ6&gt;=GY$41,GQ6&lt;&gt;""),AND(GU6&gt;=GY$41,GU6&lt;&gt;""),AND(GX6&gt;=GY$41,GX6&lt;&gt;""),AND(HV6&gt;=IG$41,HV6&lt;&gt;""),AND(HY6&gt;=IG$41,HY6&lt;&gt;""),AND(IC6&gt;=IG$41,IC6&lt;&gt;""),AND(IF6&gt;=IG$41,IF6&lt;&gt;""),AND(JD6&gt;=JO$41,JD6&lt;&gt;""),AND(JG6&gt;=JO$41,JG6&lt;&gt;""),AND(JK6&gt;=JO$41,JK6&lt;&gt;""),AND(JN6&gt;=JO$41,JN6&lt;&gt;""),AND(KL6&gt;=KW$41,KL6&lt;&gt;""),AND(KO6&gt;=KW$41,KO6&lt;&gt;""),AND(KS6&gt;=KW$41,KS6&lt;&gt;""),AND(KV6&gt;=KW$41,KV6&lt;&gt;""),AND(LT6&gt;=ME$41,LT6&lt;&gt;""),AND(LW6&gt;=ME$41,LW6&lt;&gt;""),AND(MA6&gt;=ME$41,MA6&lt;&gt;""),AND(MD6&gt;=ME$41,MD6&lt;&gt;""),AND(NB6&gt;=NM$41,NB6&lt;&gt;""),AND(NE6&gt;=NM$41,NE6&lt;&gt;""),AND(NI6&gt;=NM$41,NI6&lt;&gt;""),AND(NL6&gt;=NM$41,NL6&lt;&gt;""),AND(OJ6&gt;=OU$41,OJ6&lt;&gt;""),AND(OM6&gt;=OU$41,OM6&lt;&gt;""),AND(OQ6&gt;=OU$41,OQ6&lt;&gt;""),AND(OT6&gt;=OU$41,OT6&lt;&gt;""),AND(PR6&gt;=QC$41,PR6&lt;&gt;""),AND(PU6&gt;=QC$41,PU6&lt;&gt;""),AND(PY6&gt;=QC$41,PY6&lt;&gt;""),AND(QB6&gt;=QC$41,QB6&lt;&gt;""),AND(QZ6&gt;=RK$41,QZ6&lt;&gt;""),AND(RC6&gt;=RK$41,RC6&lt;&gt;""),AND(RG6&gt;=RK$41,RG6&lt;&gt;""),AND(RJ6&gt;=RK$41,RJ6&lt;&gt;""),AND(SH6&gt;=SS$41,SH6&lt;&gt;""),AND(SK6&gt;=SS$41,SK6&lt;&gt;""),AND(SO6&gt;=SS$41,SO6&lt;&gt;""),AND(SR6&gt;=SS$41,SR6&lt;&gt;"")),"P","")</f>
        <v>P</v>
      </c>
      <c r="H6" s="36" t="str">
        <f>IF(AND(G6="P",F6=""),"No DD",IF(OR(AND(AM6&gt;=AW$40,AM6&lt;&gt;"",AO6&gt;=AW$44,AO6&lt;&gt;"",AL6=""),AND(AP6&gt;=AW$40,AP6&lt;&gt;"",AR6&gt;=AW$44,AR6&lt;&gt;"",AL6=""),AND(AT6&gt;=AW$40,AT6&lt;&gt;"",AV6&gt;=AW$44,AV6&lt;&gt;"",AL6=""),AND(BN6&gt;=BX$40,BN6&lt;&gt;"",BP6&gt;=BX$44,BP6&lt;&gt;"",BM6=""),AND(BQ6&gt;=BX$40,BQ6&lt;&gt;"",BS6&gt;=BX$44,BS6&lt;&gt;"",BM6=""),AND(BU6&gt;=BX$40,BU6&lt;&gt;"",BW6&gt;=BX$44,BW6&lt;&gt;"",BM6=""),AND(CO6&gt;=CY$40,CO6&lt;&gt;"",CQ6&gt;=CY$44,CQ6&lt;&gt;"",CN6=""),AND(CR6&gt;=CY$40,CR6&lt;&gt;"",CT6&gt;=CY$44,CT6&lt;&gt;"",CN6=""),AND(CV6&gt;=CY$40,CV6&lt;&gt;"",CX6&gt;=CY$44,CX6&lt;&gt;"",CN6=""),AND(DV6&gt;=EI$40,DV6&lt;&gt;"",DX6&gt;=EI$44,DX6&lt;&gt;""),AND(DY6&gt;=EI$40,DY6&lt;&gt;"",EA6&gt;=EI$44,EA6&lt;&gt;""),AND(EC6&gt;=EI$40,EC6&lt;&gt;"",EE6&gt;=EI$44,EE6&lt;&gt;""),AND(EF6&gt;=EI$40,EF6&lt;&gt;"",EH6&gt;=EI$44,EH6&lt;&gt;""),AND(FD6&gt;=FQ$40,FD6&lt;&gt;"",FF6&gt;=FQ$44,FF6&lt;&gt;""),AND(FG6&gt;=FQ$40,FG6&lt;&gt;"",FI6&gt;=FQ$44,FI6&lt;&gt;""),AND(FK6&gt;=FQ$40,FK6&lt;&gt;"",FM6&gt;=FQ$44,FM6&lt;&gt;""),AND(FN6&gt;=FQ$40,FN6&lt;&gt;"",FP6&gt;=FQ$44,FP6&lt;&gt;""),AND(GL6&gt;=GY$40,GL6&lt;&gt;"",GN6&gt;=GY$44,GN6&lt;&gt;""),AND(GO6&gt;=GY$40,GO6&lt;&gt;"",GQ6&gt;=GY$44,GQ6&lt;&gt;""),AND(GS6&gt;=GY$40,GS6&lt;&gt;"",GU6&gt;=GY$44,GU6&lt;&gt;""),AND(GV6&gt;=GY$40,GV6&lt;&gt;"",GX6&gt;=GY$44,GX6&lt;&gt;""),AND(HT6&gt;=IG$40,HT6&lt;&gt;"",HV6&gt;=IG$44,HV6&lt;&gt;""),AND(HW6&gt;=IG$40,HW6&lt;&gt;"",HY6&gt;=IG$44,HY6&lt;&gt;""),AND(IA6&gt;=IG$40,IA6&lt;&gt;"",IC6&gt;=IG$44,IC6&lt;&gt;""),AND(ID6&gt;=IG$40,ID6&lt;&gt;"",IF6&gt;=IG$44,IF6&lt;&gt;""),AND(JB6&gt;=JO$40,JB6&lt;&gt;"",JD6&gt;=JO$44,JD6&lt;&gt;""),AND(JE6&gt;=JO$40,JE6&lt;&gt;"",JG6&gt;=JO$44,JG6&lt;&gt;""),AND(JI6&gt;=JO$40,JI6&lt;&gt;"",JK6&gt;=JO$44,JK6&lt;&gt;""),AND(JL6&gt;=JO$40,JL6&lt;&gt;"",JN6&gt;=JO$44,JN6&lt;&gt;""),AND(KJ6&gt;=KW$40,KJ6&lt;&gt;"",KL6&gt;=KW$44,KL6&lt;&gt;""),AND(KM6&gt;=KW$40,KM6&lt;&gt;"",KO6&gt;=KW$44,KO6&lt;&gt;""),AND(KQ6&gt;=KW$40,KQ6&lt;&gt;"",KS6&gt;=KW$44,KS6&lt;&gt;""),AND(KT6&gt;=KW$40,KT6&lt;&gt;"",KV6&gt;=KW$44,KV6&lt;&gt;""),AND(LR6&gt;=ME$40,LR6&lt;&gt;"",LT6&gt;=ME$44,LT6&lt;&gt;""),AND(LU6&gt;=ME$40,LU6&lt;&gt;"",LW6&gt;=ME$44,LW6&lt;&gt;""),AND(LY6&gt;=ME$40,LY6&lt;&gt;"",MA6&gt;=ME$44,MA6&lt;&gt;""),AND(MB6&gt;=ME$40,MB6&lt;&gt;"",MD6&gt;=ME$44,MD6&lt;&gt;""),AND(MZ6&gt;=NM$40,MZ6&lt;&gt;"",NB6&gt;=NM$44,NB6&lt;&gt;""),AND(NC6&gt;=NM$40,NC6&lt;&gt;"",NE6&gt;=NM$44,NE6&lt;&gt;""),AND(NG6&gt;=NM$40,NG6&lt;&gt;"",NI6&gt;=NM$44,NI6&lt;&gt;""),AND(NJ6&gt;=NM$40,NJ6&lt;&gt;"",NL6&gt;=NM$44,NL6&lt;&gt;""),AND(OH6&gt;=OU$40,OH6&lt;&gt;"",OJ6&gt;=OU$44,OJ6&lt;&gt;""),AND(OK6&gt;=OU$40,OK6&lt;&gt;"",OM6&gt;=OU$44,OM6&lt;&gt;""),AND(OO6&gt;=OU$40,OO6&lt;&gt;"",OQ6&gt;=OU$44,OQ6&lt;&gt;""),AND(OR6&gt;=OU$40,OR6&lt;&gt;"",OT6&gt;=OU$44,OT6&lt;&gt;""),AND(PP6&gt;=QC$40,PP6&lt;&gt;"",PR6&gt;=QC$44,PR6&lt;&gt;""),AND(PS6&gt;=QC$40,PS6&lt;&gt;"",PU6&gt;=QC$44,PU6&lt;&gt;""),AND(PW6&gt;=QC$40,PW6&lt;&gt;"",PY6&gt;=QC$44,PY6&lt;&gt;""),AND(PZ6&gt;=QC$40,PZ6&lt;&gt;"",QB6&gt;=QC$44,QB6&lt;&gt;""),AND(QX6&gt;=RK$40,QX6&lt;&gt;"",QZ6&gt;=RK$44,QZ6&lt;&gt;""),AND(RA6&gt;=RK$40,RA6&lt;&gt;"",RC6&gt;=RK$44,RC6&lt;&gt;""),AND(RE6&gt;=RK$40,RE6&lt;&gt;"",RG6&gt;=RK$44,RG6&lt;&gt;""),AND(RH6&gt;=RK$40,RH6&lt;&gt;"",RJ6&gt;=RK$44,RJ6&lt;&gt;""),AND(SF6&gt;=SS$40,SF6&lt;&gt;"",SH6&gt;=SS$44,SH6&lt;&gt;""),AND(SI6&gt;=SS$40,SI6&lt;&gt;"",SK6&gt;=SS$44,SK6&lt;&gt;""),AND(SM6&gt;=SS$40,SM6&lt;&gt;"",SO6&gt;=SS$44,SO6&lt;&gt;""),AND(SP6&gt;=SS$40,SP6&lt;&gt;"",SR6&gt;=SS$44,SR6&lt;&gt;"")),"Merit",IF(OR(AND(AM6&gt;=AW$39,AM6&lt;&gt;"",AO6&gt;=AW$43,AO6&lt;&gt;"",AL6=""),AND(AP6&gt;=AW$39,AP6&lt;&gt;"",AR6&gt;=AW$43,AR6&lt;&gt;"",AL6=""),AND(AT6&gt;=AW$39,AT6&lt;&gt;"",AV6&gt;=AW$43,AV6&lt;&gt;"",AL6=""),AND(BN6&gt;=BX$39,BN6&lt;&gt;"",BP6&gt;=BX$43,BP6&lt;&gt;"",BM6=""),AND(BQ6&gt;=BX$39,BQ6&lt;&gt;"",BS6&gt;=BX$43,BS6&lt;&gt;"",BM6=""),AND(BU6&gt;=BX$39,BU6&lt;&gt;"",BW6&gt;=BX$43,BW6&lt;&gt;"",BM6=""),AND(CO6&gt;=CY$39,CO6&lt;&gt;"",CQ6&gt;=CY$43,CQ6&lt;&gt;"",CN6=""),AND(CR6&gt;=CY$39,CR6&lt;&gt;"",CT6&gt;=CY$43,CT6&lt;&gt;"",CN6=""),AND(CV6&gt;=CY$39,CV6&lt;&gt;"",CX6&gt;=CY$43,CX6&lt;&gt;"",CN6=""),AND(DV6&gt;=EI$39,DV6&lt;&gt;"",DX6&gt;=EI$43,DX6&lt;&gt;""),AND(DY6&gt;=EI$39,DY6&lt;&gt;"",EA6&gt;=EI$43,EA6&lt;&gt;""),AND(EC6&gt;=EI$39,EC6&lt;&gt;"",EE6&gt;=EI$43,EE6&lt;&gt;""),AND(EF6&gt;=EI$39,EF6&lt;&gt;"",EH6&gt;=EI$43,EH6&lt;&gt;""),AND(FD6&gt;=FQ$39,FD6&lt;&gt;"",FF6&gt;=FQ$43,FF6&lt;&gt;""),AND(FG6&gt;=FQ$39,FG6&lt;&gt;"",FI6&gt;=FQ$43,FI6&lt;&gt;""),AND(FK6&gt;=FQ$39,FK6&lt;&gt;"",FM6&gt;=FQ$43,FM6&lt;&gt;""),AND(FN6&gt;=FQ$39,FN6&lt;&gt;"",FP6&gt;=FQ$43,FP6&lt;&gt;""),AND(GL6&gt;=GY$39,GL6&lt;&gt;"",GN6&gt;=GY$43,GN6&lt;&gt;""),AND(GO6&gt;=GY$39,GO6&lt;&gt;"",GQ6&gt;=GY$43,GQ6&lt;&gt;""),AND(GS6&gt;=GY$39,GS6&lt;&gt;"",GU6&gt;=GY$43,GU6&lt;&gt;""),AND(GV6&gt;=GY$39,GV6&lt;&gt;"",GX6&gt;=GY$43,GX6&lt;&gt;""),AND(HT6&gt;=IG$39,HT6&lt;&gt;"",HV6&gt;=IG$43,HV6&lt;&gt;""),AND(HW6&gt;=IG$39,HW6&lt;&gt;"",HY6&gt;=IG$43,HY6&lt;&gt;""),AND(IA6&gt;=IG$39,IA6&lt;&gt;"",IC6&gt;=IG$43,IC6&lt;&gt;""),AND(ID6&gt;=IG$39,ID6&lt;&gt;"",IF6&gt;=IG$43,IF6&lt;&gt;""),AND(JB6&gt;=JO$39,JB6&lt;&gt;"",JD6&gt;=JO$43,JD6&lt;&gt;""),AND(JE6&gt;=JO$39,JE6&lt;&gt;"",JG6&gt;=JO$43,JG6&lt;&gt;""),AND(JI6&gt;=JO$39,JI6&lt;&gt;"",JK6&gt;=JO$43,JK6&lt;&gt;""),AND(JL6&gt;=JO$39,JL6&lt;&gt;"",JN6&gt;=JO$43,JN6&lt;&gt;""),AND(KJ6&gt;=KW$39,KJ6&lt;&gt;"",KL6&gt;=KW$43,KL6&lt;&gt;""),AND(KM6&gt;=KW$39,KM6&lt;&gt;"",KO6&gt;=KW$43,KO6&lt;&gt;""),AND(KQ6&gt;=KW$39,KQ6&lt;&gt;"",KS6&gt;=KW$43,KS6&lt;&gt;""),AND(KT6&gt;=KW$39,KT6&lt;&gt;"",KV6&gt;=KW$43,KV6&lt;&gt;""),AND(LR6&gt;=ME$39,LR6&lt;&gt;"",LT6&gt;=ME$43,LT6&lt;&gt;""),AND(LU6&gt;=ME$39,LU6&lt;&gt;"",LW6&gt;=ME$43,LW6&lt;&gt;""),AND(LY6&gt;=ME$39,LY6&lt;&gt;"",MA6&gt;=ME$43,MA6&lt;&gt;""),AND(MB6&gt;=ME$39,MB6&lt;&gt;"",MD6&gt;=ME$43,MD6&lt;&gt;""),AND(MZ6&gt;=NM$39,MZ6&lt;&gt;"",NB6&gt;=NM$43,NB6&lt;&gt;""),AND(NC6&gt;=NM$39,NC6&lt;&gt;"",NE6&gt;=NM$43,NE6&lt;&gt;""),AND(NG6&gt;=NM$39,NG6&lt;&gt;"",NI6&gt;=NM$43,NI6&lt;&gt;""),AND(NJ6&gt;=NM$39,NJ6&lt;&gt;"",NL6&gt;=NM$43,NL6&lt;&gt;""),AND(OH6&gt;=OU$39,OH6&lt;&gt;"",OJ6&gt;=OU$43,OJ6&lt;&gt;""),AND(OK6&gt;=OU$39,OK6&lt;&gt;"",OM6&gt;=OU$43,OM6&lt;&gt;""),AND(OO6&gt;=OU$39,OO6&lt;&gt;"",OQ6&gt;=OU$43,OQ6&lt;&gt;""),AND(OR6&gt;=OU$39,OR6&lt;&gt;"",OT6&gt;=OU$43,OT6&lt;&gt;""),AND(PP6&gt;=QC$39,PP6&lt;&gt;"",PR6&gt;=QC$43,PR6&lt;&gt;""),AND(PS6&gt;=QC$39,PS6&lt;&gt;"",PU6&gt;=QC$43,PU6&lt;&gt;""),AND(PW6&gt;=QC$39,PW6&lt;&gt;"",PY6&gt;=QC$43,PY6&lt;&gt;""),AND(PZ6&gt;=QC$39,PZ6&lt;&gt;"",QB6&gt;=QC$43,QB6&lt;&gt;""),AND(QX6&gt;=RK$39,QX6&lt;&gt;"",QZ6&gt;=RK$43,QZ6&lt;&gt;""),AND(RA6&gt;=RK$39,RA6&lt;&gt;"",RC6&gt;=RK$43,RC6&lt;&gt;""),AND(RE6&gt;=RK$39,RE6&lt;&gt;"",RG6&gt;=RK$43,RG6&lt;&gt;""),AND(RH6&gt;=RK$39,RH6&lt;&gt;"",RJ6&gt;=RK$43,RJ6&lt;&gt;""),AND(SF6&gt;=SS$39,SF6&lt;&gt;"",SH6&gt;=SS$43,SH6&lt;&gt;""),AND(SI6&gt;=SS$39,SI6&lt;&gt;"",SK6&gt;=SS$43,SK6&lt;&gt;""),AND(SM6&gt;=SS$39,SM6&lt;&gt;"",SO6&gt;=SS$43,SO6&lt;&gt;""),AND(SP6&gt;=SS$39,SP6&lt;&gt;"",SR6&gt;=SS$43,SR6&lt;&gt;"")),"Excellence",IF(I6="P","Worlds Team",IF(F6="P","National Team","")))))</f>
        <v>National Team</v>
      </c>
      <c r="I6" s="3" t="str">
        <f>IF(OR(AND(AM6&gt;=AW$38,AM6&lt;&gt;"",AO6&gt;=AW$42,AO6&lt;&gt;"",AL6=""),AND(AP6&gt;=AW$38,AP6&lt;&gt;"",AR6&gt;=AW$42,AR6&lt;&gt;"",AL6=""),AND(AT6&gt;=AW$38,AT6&lt;&gt;"",AV6&gt;=AW$42,AV6&lt;&gt;"",AL6=""),AND(BN6&gt;=BX$38,BN6&lt;&gt;"",BP6&gt;=BX$42,BP6&lt;&gt;"",BM6=""),AND(BQ6&gt;=BX$38,BQ6&lt;&gt;"",BS6&gt;=BX$42,BS6&lt;&gt;"",BM6=""),AND(BU6&gt;=BX$38,BU6&lt;&gt;"",BW6&gt;=BX$42,BW6&lt;&gt;"",BM6=""),AND(CO6&gt;=CY$38,CO6&lt;&gt;"",CQ6&gt;=CY$42,CQ6&lt;&gt;"",CN6=""),AND(CR6&gt;=CY$38,CR6&lt;&gt;"",CT6&gt;=CY$42,CT6&lt;&gt;"",CN6=""),AND(CV6&gt;=CY$38,CV6&lt;&gt;"",CX6&gt;=CY$42,CX6&lt;&gt;"",CN6=""),AND(DV6&gt;=EI$38,DV6&lt;&gt;"",DX6&gt;=EI$42,DX6&lt;&gt;""),AND(DY6&gt;=EI$38,DY6&lt;&gt;"",EA6&gt;=EI$42,EA6&lt;&gt;""),AND(EC6&gt;=EI$38,EC6&lt;&gt;"",EE6&gt;=EI$42,EE6&lt;&gt;""),AND(EF6&gt;=EI$38,EF6&lt;&gt;"",EH6&gt;=EI$42,EH6&lt;&gt;""),AND(FD6&gt;=FQ$38,FD6&lt;&gt;"",FF6&gt;=FQ$42,FF6&lt;&gt;""),AND(FG6&gt;=FQ$38,FG6&lt;&gt;"",FI6&gt;=FQ$42,FI6&lt;&gt;""),AND(FK6&gt;=FQ$38,FK6&lt;&gt;"",FM6&gt;=FQ$42,FM6&lt;&gt;""),AND(FN6&gt;=FQ$38,FN6&lt;&gt;"",FP6&gt;=FQ$42,FP6&lt;&gt;""),AND(GL6&gt;=GY$38,GL6&lt;&gt;"",GN6&gt;=GY$42,GN6&lt;&gt;""),AND(GO6&gt;=GY$38,GO6&lt;&gt;"",GQ6&gt;=GY$42,GQ6&lt;&gt;""),AND(GS6&gt;=GY$38,GS6&lt;&gt;"",GU6&gt;=GY$42,GU6&lt;&gt;""),AND(GV6&gt;=GY$38,GV6&lt;&gt;"",GX6&gt;=GY$42,GX6&lt;&gt;""),AND(HT6&gt;=IG$38,HT6&lt;&gt;"",HV6&gt;=IG$42,HV6&lt;&gt;""),AND(HW6&gt;=IG$38,HW6&lt;&gt;"",HY6&gt;=IG$42,HY6&lt;&gt;""),AND(IA6&gt;=IG$38,IA6&lt;&gt;"",IC6&gt;=IG$42,IC6&lt;&gt;""),AND(ID6&gt;=IG$38,ID6&lt;&gt;"",IF6&gt;=IG$42,IF6&lt;&gt;""),AND(JB6&gt;=JO$38,JB6&lt;&gt;"",JD6&gt;=JO$42,JD6&lt;&gt;""),AND(JE6&gt;=JO$38,JE6&lt;&gt;"",JG6&gt;=JO$42,JG6&lt;&gt;""),AND(JI6&gt;=JO$38,JI6&lt;&gt;"",JK6&gt;=JO$42,JK6&lt;&gt;""),AND(JL6&gt;=JO$38,JL6&lt;&gt;"",JN6&gt;=JO$42,JN6&lt;&gt;""),AND(KJ6&gt;=KW$38,KJ6&lt;&gt;"",KL6&gt;=KW$42,KL6&lt;&gt;""),AND(KM6&gt;=KW$38,KM6&lt;&gt;"",KO6&gt;=KW$42,KO6&lt;&gt;""),AND(KQ6&gt;=KW$38,KQ6&lt;&gt;"",KS6&gt;=KW$42,KS6&lt;&gt;""),AND(KT6&gt;=KW$38,KT6&lt;&gt;"",KV6&gt;=KW$42,KV6&lt;&gt;""),AND(LR6&gt;=ME$38,LR6&lt;&gt;"",LT6&gt;=ME$42,LT6&lt;&gt;""),AND(LU6&gt;=ME$38,LU6&lt;&gt;"",LW6&gt;=ME$42,LW6&lt;&gt;""),AND(LY6&gt;=ME$38,LY6&lt;&gt;"",MA6&gt;=ME$42,MA6&lt;&gt;""),AND(MB6&gt;=ME$38,MB6&lt;&gt;"",MD6&gt;=ME$42,MD6&lt;&gt;""),AND(MZ6&gt;=NM$38,MZ6&lt;&gt;"",NB6&gt;=NM$42,NB6&lt;&gt;""),AND(NC6&gt;=NM$38,NC6&lt;&gt;"",NE6&gt;=NM$42,NE6&lt;&gt;""),AND(NG6&gt;=NM$38,NG6&lt;&gt;"",NI6&gt;=NM$42,NI6&lt;&gt;""),AND(NJ6&gt;=NM$38,NJ6&lt;&gt;"",NL6&gt;=NM$42,NL6&lt;&gt;""),AND(OH6&gt;=OU$38,OH6&lt;&gt;"",OJ6&gt;=OU$42,OJ6&lt;&gt;""),AND(OK6&gt;=OU$38,OK6&lt;&gt;"",OM6&gt;=OU$42,OM6&lt;&gt;""),AND(OO6&gt;=OU$38,OO6&lt;&gt;"",OQ6&gt;=OU$42,OQ6&lt;&gt;""),AND(OR6&gt;=OU$38,OR6&lt;&gt;"",OT6&gt;=OU$42,OT6&lt;&gt;""),AND(PP6&gt;=QC$38,PP6&lt;&gt;"",PR6&gt;=QC$42,PR6&lt;&gt;""),AND(PS6&gt;=QC$38,PS6&lt;&gt;"",PU6&gt;=QC$42,PU6&lt;&gt;""),AND(PW6&gt;=QC$38,PW6&lt;&gt;"",PY6&gt;=QC$42,PY6&lt;&gt;""),AND(PZ6&gt;=QC$38,PZ6&lt;&gt;"",QB6&gt;=QC$42,QB6&lt;&gt;""),AND(QX6&gt;=RK$38,QX6&lt;&gt;"",QZ6&gt;=RK$42,QZ6&lt;&gt;""),AND(RA6&gt;=RK$38,RA6&lt;&gt;"",RC6&gt;=RK$42,RC6&lt;&gt;""),AND(RE6&gt;=RK$38,RE6&lt;&gt;"",RG6&gt;=RK$42,RG6&lt;&gt;""),AND(RH6&gt;=RK$38,RH6&lt;&gt;"",RJ6&gt;=RK$42,RJ6&lt;&gt;""),AND(SF6&gt;=SS$38,SF6&lt;&gt;"",SH6&gt;=SS$42,SH6&lt;&gt;""),AND(SI6&gt;=SS$38,SI6&lt;&gt;"",SK6&gt;=SS$42,SK6&lt;&gt;""),AND(SM6&gt;=SS$38,SM6&lt;&gt;"",SO6&gt;=SS$42,SO6&lt;&gt;""),AND(SP6&gt;=SS$38,SP6&lt;&gt;"",SR6&gt;=SS$42,SR6&lt;&gt;"")),"P","")</f>
        <v/>
      </c>
      <c r="J6" s="8">
        <f>IF(COUNT(AO6,AR6,BP6,BS6,CQ6,CT6)&gt;0,LARGE((AO6,AR6,BP6,BS6,CQ6,CT6),1),0)</f>
        <v>50.08</v>
      </c>
      <c r="K6" s="8" t="str">
        <f>IF(J6="","",IF(OR(J6=CQ6,J6=CT6),$BY$1,IF(OR(J6=BP6,J6=BS6),$AX$1,IF(OR(J6=AO6,J6=AR6),$W$1,""))))</f>
        <v>2023 Nationals</v>
      </c>
      <c r="L6" s="8">
        <f>IF(COUNT(AO6,AR6,BP6,BS6,CQ6,CT6)&gt;1,LARGE((AO6,AR6,BP6,BS6,CQ6,CT6),2),0)</f>
        <v>49.940000000000005</v>
      </c>
      <c r="M6" s="8" t="str">
        <f>IF(L6="","",IF(OR(L6=CQ6,L6=CT6),$BY$1,IF(OR(L6=BP6,L6=BS6),$AX$1,IF(OR(L6=AO6,L6=AR6),$W$1,""))))</f>
        <v>2023 Nationals</v>
      </c>
      <c r="N6" s="8">
        <f>IF(COUNT(AO6,AR6,BP6,BS6,CQ6,CT6)&gt;2,MAX(AV6,BW6,CX6,LARGE((AO6,AR6,BP6,BS6,CQ6,CT6),3)),IF(MAX(AV6,BW6,CX6)&gt;0,MAX(AV6,BW6,CX6),0))</f>
        <v>50.56</v>
      </c>
      <c r="O6" s="8" t="str">
        <f>IF(N6="","",IF(OR(N6=CQ6,N6=CT6,N6=CX6),$BY$1,IF(OR(N6=BP6,N6=BS6,N6=BW6),$AX$1,IF(OR(N6=AO6,N6=AR6,N6=AV6),$W$1,""))))</f>
        <v>2023 Nationals</v>
      </c>
      <c r="P6" s="8">
        <f>IF(MAX(AM6,AP6,AT6,BN6,BQ6,BU6,CO6,CR6,CV6,DV6,DY6,EC6,EF6,FD6,FG6,FK6,FN6,GL6,GO6,GS6,GV6,HT6,HW6,IA6,ID6,JB6,JE6,JI6,JL6,KJ6,KM6,KQ6,KT6,LR6,LU6,LY6,MB6,MZ6,NC6,NG6,NJ6,OH6,OK6,OO6,OR6,PP6,PS6,PW6,PZ6,QX6,RA6,RE6,RH6,SF6,SI6,SM6,SP6)&gt;0,MAX(AM6,AP6,AT6,BN6,BQ6,BU6,CO6,CR6,CV6,DV6,DY6,EC6,EF6,FD6,FG6,FK6,FN6,GL6,GO6,GS6,GV6,HT6,HW6,IA6,ID6,JB6,JE6,JI6,JL6,KJ6,KM6,KQ6,KT6,LR6,LU6,LY6,MB6,MZ6,NC6,NG6,NJ6,OH6,OK6,OO6,OR6,PP6,PS6,PW6,PZ6,QX6,RA6,RE6,RH6,SF6,SI6,SM6,SP6),0)</f>
        <v>12.7</v>
      </c>
      <c r="Q6" s="8" t="str">
        <f>IF(P6=0,"",IF(OR(P6=CO6,P6=CR6,P6=CV6),$BY$1,IF(OR(P6=BN6,P6=BQ6,P6=BU6),$AX$1,IF(OR(P6=AM6,P6=AP6,P6=AT6),$W$1,IF(OR(P6=SF6,P6=SI6,P6=SM6,P6=SP6),$RL$1,IF(OR(P6=QX6,P6=RA6,P6=RE6,P6=RH6),$QD$1,IF(OR(P6=PP6,P6=PS6,P6=PW6,P6=PZ6),$OV$1,IF(OR(P6=OH6,P6=OK6,P6=OO6,P6=OR6),$NN$1,IF(OR(P6=MZ6,P6=NC6,P6=NG6,P6=NJ6),$MF$1,IF(OR(P6=LR6,P6=LU6,P6=LY6,P6=MB6),$KX$1,IF(OR(P6=KJ6,P6=KM6,P6=KQ6,P6=KT6),$JP$1,IF(OR(P6=JB6,P6=JE6,P6=JI6,P6=JL6),$IH$1,IF(OR(P6=HT6,P6=HW6,P6=IA6,P6=ID6),$GZ$1,IF(OR(P6=GL6,P6=GO6,P6=GS6,P6=GV6),$FR$1,IF(OR(P6=FD6,P6=FG6,P6=FK6,P6=FN6),$EJ$1,IF(OR(P6=DV6,P6=DY6,P6=EC6,P6=EF6),$DB$1,""))))))))))))))))</f>
        <v>2023 Nationals</v>
      </c>
      <c r="R6" s="8">
        <f>IF(MAX(IF(AM6&gt;=$AW$37,AN6,0),IF(AP6&gt;=$AW$37,AQ6,0),IF(AT6&gt;=$AW$37,AU6,0),IF(BN6&gt;=$BX$37,BO6,0),IF(BQ6&gt;=$BX$37,BR6,0),IF(BU6&gt;=$BX$37,BV6,0),IF(CO6&gt;=$CY$37,CP6,0),IF(CR6&gt;=$CY$37,CS6,0),IF(CV6&gt;=$CY$37,CW6,0),IF(DV6&gt;=$EI$37,DW6,0),IF(DY6&gt;=$EI$37,DZ6,0),IF(EC6&gt;=$EI$37,ED6,0),IF(EF6&gt;=$EI$37,EG6,0),IF(FD6&gt;=$FQ$37,FE6,0),IF(FG6&gt;=$FQ$37,FH6,0),IF(FK6&gt;=$FQ$37,FL6,0),IF(FN6&gt;=$FQ$37,FO6,0),IF(GL6&gt;=$GY$37,GM6,0),IF(GO6&gt;=$GY$37,GP6,0),IF(GS6&gt;=$GY$37,GT6,0),IF(GV6&gt;=$GY$37,GW6,0),IF(HT6&gt;=$IG$37,HU6,0),IF(HW6&gt;=$IG$37,HX6,0),IF(IA6&gt;=$IG$37,IB6,0),IF(ID6&gt;=$IG$37,IE6,0),IF(JB6&gt;=$JO$37,JC6,0),IF(JE6&gt;=$JO$37,JF6,0),IF(JI6&gt;=$JO$37,JJ6,0),IF(JL6&gt;=$JO$37,JM6,0),IF(KJ6&gt;=$KW$37,KK6,0),IF(KM6&gt;=$KW$37,KN6,0),IF(KQ6&gt;=$KW$37,KR6,0),IF(KT6&gt;=$KW$37,KU6,0),IF(LR6&gt;=$ME$37,LS6,0),IF(LU6&gt;=$ME$37,LV6,0),IF(LY6&gt;=$ME$37,LZ6,0),IF(MB6&gt;=$ME$37,MC6,0),IF(MZ6&gt;=$NM$37,NA6,0),IF(NC6&gt;=$NM$37,ND6,0),IF(NG6&gt;=$NM$37,NH6,0),IF(NJ6&gt;=$NM$37,NK6,0),IF(OH6&gt;=$OU$37,OI6,0),IF(OK6&gt;=$OU$37,OL6,0),IF(OO6&gt;=$OU$37,OP6,0),IF(OR6&gt;=$OU$37,OS6,0),IF(PP6&gt;=$QC$37,PQ6,0),IF(PS6&gt;=$QC$37,PT6,0),IF(PW6&gt;=$QC$37,PX6,0),IF(PZ6&gt;=$QC$37,QA6,0),IF(QX6&gt;=$RK$37,QY6,0),IF(RA6&gt;=$RK$37,RB6,0),IF(RE6&gt;=$RK$37,RF6,0),IF(RH6&gt;=$RK$37,RI6,0),IF(SF6&gt;=$SS$37,SG6,0),IF(SI6&gt;=$SS$37,SJ6,0),IF(SM6&gt;=$SS$37,SN6,0),IF(SP6&gt;=$SS$37,SQ6,0))&gt;0,MAX(IF(AM6&gt;=$AW$37,AN6,0),IF(AP6&gt;=$AW$37,AQ6,0),IF(AT6&gt;=$AW$37,AU6,0),IF(BN6&gt;=$BX$37,BO6,0),IF(BQ6&gt;=$BX$37,BR6,0),IF(BU6&gt;=$BX$37,BV6,0),IF(CO6&gt;=$CY$37,CP6,0),IF(CR6&gt;=$CY$37,CS6,0),IF(CV6&gt;=$CY$37,CW6,0),IF(DV6&gt;=$EI$37,DW6,0),IF(DY6&gt;=$EI$37,DZ6,0),IF(EC6&gt;=$EI$37,ED6,0),IF(EF6&gt;=$EI$37,EG6,0),IF(FD6&gt;=$FQ$37,FE6,0),IF(FG6&gt;=$FQ$37,FH6,0),IF(FK6&gt;=$FQ$37,FL6,0),IF(FN6&gt;=$FQ$37,FO6,0),IF(GL6&gt;=$GY$37,GM6,0),IF(GO6&gt;=$GY$37,GP6,0),IF(GS6&gt;=$GY$37,GT6,0),IF(GV6&gt;=$GY$37,GW6,0),IF(HT6&gt;=$IG$37,HU6,0),IF(HW6&gt;=$IG$37,HX6,0),IF(IA6&gt;=$IG$37,IB6,0),IF(ID6&gt;=$IG$37,IE6,0),IF(JB6&gt;=$JO$37,JC6,0),IF(JE6&gt;=$JO$37,JF6,0),IF(JI6&gt;=$JO$37,JJ6,0),IF(JL6&gt;=$JO$37,JM6,0),IF(KJ6&gt;=$KW$37,KK6,0),IF(KM6&gt;=$KW$37,KN6,0),IF(KQ6&gt;=$KW$37,KR6,0),IF(KT6&gt;=$KW$37,KU6,0),IF(LR6&gt;=$ME$37,LS6,0),IF(LU6&gt;=$ME$37,LV6,0),IF(LY6&gt;=$ME$37,LZ6,0),IF(MB6&gt;=$ME$37,MC6,0),IF(MZ6&gt;=$NM$37,NA6,0),IF(NC6&gt;=$NM$37,ND6,0),IF(NG6&gt;=$NM$37,NH6,0),IF(NJ6&gt;=$NM$37,NK6,0),IF(OH6&gt;=$OU$37,OI6,0),IF(OK6&gt;=$OU$37,OL6,0),IF(OO6&gt;=$OU$37,OP6,0),IF(OR6&gt;=$OU$37,OS6,0),IF(PP6&gt;=$QC$37,PQ6,0),IF(PS6&gt;=$QC$37,PT6,0),IF(PW6&gt;=$QC$37,PX6,0),IF(PZ6&gt;=$QC$37,QA6,0),IF(QX6&gt;=$RK$37,QY6,0),IF(RA6&gt;=$RK$37,RB6,0),IF(RE6&gt;=$RK$37,RF6,0),IF(RH6&gt;=$RK$37,RI6,0),IF(SF6&gt;=$SS$37,SG6,0),IF(SI6&gt;=$SS$37,SJ6,0),IF(SM6&gt;=$SS$37,SN6,0),IF(SP6&gt;=$SS$37,SQ6,0)),0)</f>
        <v>14.16</v>
      </c>
      <c r="S6" s="8" t="str">
        <f>IF(R6=0,"",IF(OR(R6=CP6,R6=CS6,R6=CW6),$BY$1,IF(OR(R6=BO6,R6=BR6,R6=BV6),$AX$1,IF(OR(R6=AN6,R6=AQ6,R6=AU6),$W$1,IF(OR(R6=SG6,R6=SJ6,R6=SN6,R6=SQ6),$RL$1,IF(OR(R6=QY6,R6=RB6,R6=RF6,R6=RI6),$QD$1,IF(OR(R6=PQ6,R6=PT6,R6=PX6,R6=QA6),$OV$1,IF(OR(R6=OI6,R6=OL6,R6=OP6,R6=OS6),$NN$1,IF(OR(R6=NA6,R6=ND6,R6=NH6,R6=NK6),$MF$1,IF(OR(R6=LS6,R6=LV6,R6=LZ6,R6=MC6),$KX$1,IF(OR(R6=KK6,R6=KN6,R6=KR6,R6=KU6),$JP$1,IF(OR(R6=JC6,R6=JF6,R6=JJ6,R6=JM6),$IH$1,IF(OR(R6=HU6,R6=HX6,R6=IB6,R6=IE6),$GZ$1,IF(OR(R6=GM6,R6=GP6,R6=GT6,R6=GW6),$FR$1,IF(OR(R6=FE6,R6=FH6,R6=FL6,R6=FO6),$EJ$1,IF(OR(R6=DW6,R6=DZ6,R6=ED6,R6=EG6),$DB$1,""))))))))))))))))</f>
        <v>2023 Nationals</v>
      </c>
      <c r="T6" s="8" t="str">
        <f>IF(MAX(CZ6,DA6)&gt;0,MAX(CZ6,DA6),"")</f>
        <v/>
      </c>
      <c r="U6" s="11" t="str">
        <f>IF(T6="","",IF(T6=CZ6,"("&amp;CZ$2&amp;")",IF(T6=DA6,"("&amp;DA$2&amp;")")))</f>
        <v/>
      </c>
      <c r="V6" s="8" t="str">
        <f>IF(T6="","",IF(T6=CZ6,IF(T6+IF(N6="",0,N6)=SK6,$RL$1,IF(T6+IF(N6="",0,N6)=RC6,$QD$1,IF(T6+IF(N6="",0,N6)=PU6,$OV$1,IF(T6+IF(N6="",0,N6)=OM6,$NN$1,IF(T6+IF(N6="",0,N6)=NE6,$MF$1,IF(T6+IF(N6="",0,N6)=LW6,$KX$1,IF(T6+IF(N6="",0,N6)=KO6,$JP$1,IF(T6+IF(N6="",0,N6)=JG6,$IH$1,IF(T6+IF(N6="",0,N6)=HY6,$GZ$1,IF(T6+IF(N6="",0,N6)=GQ6,$FR$1,IF(T6+IF(N6="",0,N6)=FI6,$EJ$1,IF(T6+IF(N6="",0,N6)=EA6,$DB$1,IF(T6+IF(N6="",0,N6)=SH6,$RL$1,IF(T6+IF(N6="",0,N6)=QZ6,$QD$1,IF(T6+IF(N6="",0,N6)=PR6,$OV$1,IF(T6+IF(N6="",0,N6)=OJ6,$NN$1,IF(T6+IF(N6="",0,N6)=NB6,$MF$1,IF(T6+IF(N6="",0,N6)=LT6,$KX$1,IF(T6+IF(N6="",0,N6)=KL6,$JP$1,IF(T6+IF(N6="",0,N6)=JD6,$IH$1,IF(T6+IF(N6="",0,N6)=HV6,$GZ$1,IF(T6+IF(N6="",0,N6)=GN6,$FR$1,IF(T6+IF(N6="",0,N6)=FF6,$EJ$1,IF(T6+IF(N6="",0,N6)=DX6,$DB$1,IF(T6+IF(L6="",0,L6)=SK6,$RL$1,IF(T6+IF(L6="",0,L6)=RC6,$QD$1,IF(T6+IF(L6="",0,L6)=PU6,$OV$1,IF(T6+IF(L6="",0,L6)=OM6,$NN$1,IF(T6+IF(L6="",0,L6)=NE6,$MF$1,IF(T6+IF(L6="",0,L6)=LW6,$KX$1,IF(T6+IF(L6="",0,L6)=KO6,$JP$1,IF(T6+IF(L6="",0,L6)=JG6,$IH$1,IF(T6+IF(L6="",0,L6)=HY6,$GZ$1,IF(T6+IF(L6="",0,L6)=GQ6,$FR$1,IF(T6+IF(L6="",0,L6)=FI6,$EJ$1,IF(T6+IF(L6="",0,L6)=EA6,$DB$1,IF(T6+IF(L6="",0,L6)=SH6,$RL$1,IF(T6+IF(L6="",0,L6)=QZ6,$QD$1,IF(T6+IF(L6="",0,L6)=PR6,$OV$1,IF(T6+IF(L6="",0,L6)=OJ6,$NN$1,IF(T6+IF(L6="",0,L6)=NB6,$MF$1,IF(T6+IF(L6="",0,L6)=LT6,$KX$1,IF(T6+IF(L6="",0,L6)=KL6,$JP$1,IF(T6+IF(L6="",0,L6)=JD6,$IH$1,IF(T6+IF(L6="",0,L6)=HV6,$GZ$1,IF(T6+IF(L6="",0,L6)=GN6,$FR$1,IF(T6+IF(L6="",0,L6)=FF6,$EJ$1,IF(T6+IF(L6="",0,L6)=DX6,$DB$1)))))))))))))))))))))))))))))))))))))))))))))))),IF(T6=DA6,IF(T6+IF(N6="",0,N6)=SR6,$RL$1,IF(T6+IF(N6="",0,N6)=RJ6,$QD$1,IF(T6+IF(N6="",0,N6)=QB6,$OV$1,IF(T6+IF(N6="",0,N6)=OT6,$NN$1,IF(T6+IF(N6="",0,N6)=NL6,$MF$1,IF(T6+IF(N6="",0,N6)=MD6,$KX$1,IF(T6+IF(N6="",0,N6)=KV6,$JP$1,IF(T6+IF(N6="",0,N6)=JN6,$IH$1,IF(T6+IF(N6="",0,N6)=IF6,$GZ$1,IF(T6+IF(N6="",0,N6)=GX6,$FR$1,IF(T6+IF(N6="",0,N6)=FP6,$EJ$1,IF(T6+IF(N6="",0,N6)=EH6,$DB$1,IF(T6+IF(N6="",0,N6)=SO6,$RL$1,IF(T6+IF(N6="",0,N6)=RG6,$QD$1,IF(T6+IF(N6="",0,N6)=PY6,$OV$1,IF(T6+IF(N6="",0,N6)=OQ6,$NN$1,IF(T6+IF(N6="",0,N6)=NI6,$MF$1,IF(T6+IF(N6="",0,N6)=MA6,$KX$1,IF(T6+IF(N6="",0,N6)=KS6,$JP$1,IF(T6+IF(N6="",0,N6)=JK6,$IH$1,IF(T6+IF(N6="",0,N6)=IC6,$GZ$1,IF(T6+IF(N6="",0,N6)=GU6,$FR$1,IF(T6+IF(N6="",0,N6)=FM6,$EJ$1,IF(T6+IF(N6="",0,N6)=EE6,$DB$1)))))))))))))))))))))))))))</f>
        <v/>
      </c>
      <c r="W6" s="22">
        <v>11.6</v>
      </c>
      <c r="X6" s="22">
        <v>8.1999999999999993</v>
      </c>
      <c r="Y6" s="22">
        <v>11.7</v>
      </c>
      <c r="Z6" s="22">
        <v>12.72</v>
      </c>
      <c r="AA6" s="22">
        <v>0</v>
      </c>
      <c r="AB6" s="22">
        <v>2.2000000000000002</v>
      </c>
      <c r="AC6" s="22">
        <v>1.7</v>
      </c>
      <c r="AD6" s="22">
        <v>2.7</v>
      </c>
      <c r="AE6" s="22">
        <v>2.89</v>
      </c>
      <c r="AF6" s="22">
        <v>0</v>
      </c>
      <c r="AG6" s="22">
        <v>7.7</v>
      </c>
      <c r="AH6" s="22">
        <v>5.6</v>
      </c>
      <c r="AI6" s="22">
        <v>8.1</v>
      </c>
      <c r="AJ6" s="22">
        <v>8.7899999999999991</v>
      </c>
      <c r="AK6" s="22">
        <v>0</v>
      </c>
      <c r="AL6" s="27"/>
      <c r="AM6" s="38">
        <f>IF(Y6&gt;0,Y6,"")</f>
        <v>11.7</v>
      </c>
      <c r="AN6" s="38">
        <f>IF(Z6&gt;0,Z6,"")</f>
        <v>12.72</v>
      </c>
      <c r="AO6" s="40">
        <f>IF(SUM(W6:Z6)-AA6&gt;0,SUM(W6:Z6)-AA6,"")</f>
        <v>44.22</v>
      </c>
      <c r="AP6" s="40">
        <f>IF(AD6&gt;0,AD6,"")</f>
        <v>2.7</v>
      </c>
      <c r="AQ6" s="40">
        <f>IF(AE6&gt;0,AE6,"")</f>
        <v>2.89</v>
      </c>
      <c r="AR6" s="40">
        <f>IF(SUM(AB6:AE6)-AF6&gt;0,SUM(AB6:AE6)-AF6,"")</f>
        <v>9.49</v>
      </c>
      <c r="AS6" s="40">
        <f>IF(AO6="","",MAX(AO6,AR6))</f>
        <v>44.22</v>
      </c>
      <c r="AT6" s="40">
        <f>IF(AI6&gt;0,AI6,"")</f>
        <v>8.1</v>
      </c>
      <c r="AU6" s="40">
        <f>IF(AJ6&gt;0,AJ6,"")</f>
        <v>8.7899999999999991</v>
      </c>
      <c r="AV6" s="40">
        <f>IF(SUM(AG6:AJ6)-AK6&gt;0,SUM(AG6:AJ6)-AK6,"")</f>
        <v>30.189999999999998</v>
      </c>
      <c r="AW6" s="40">
        <f>IF(SUM(AS6,AV6)&gt;0,SUM(AS6,AV6),"")</f>
        <v>74.41</v>
      </c>
      <c r="AX6" s="26">
        <v>7.8</v>
      </c>
      <c r="AY6" s="26">
        <v>5.4</v>
      </c>
      <c r="AZ6" s="26">
        <v>8.1</v>
      </c>
      <c r="BA6" s="26">
        <v>8.59</v>
      </c>
      <c r="BB6" s="26">
        <v>0</v>
      </c>
      <c r="BC6" s="26">
        <v>2</v>
      </c>
      <c r="BD6" s="26">
        <v>0.9</v>
      </c>
      <c r="BE6" s="26">
        <v>0.6</v>
      </c>
      <c r="BF6" s="26">
        <v>1.59</v>
      </c>
      <c r="BG6" s="26">
        <v>0</v>
      </c>
      <c r="BH6" s="26"/>
      <c r="BI6" s="26"/>
      <c r="BJ6" s="26"/>
      <c r="BK6" s="26"/>
      <c r="BL6" s="26"/>
      <c r="BM6" s="28"/>
      <c r="BN6" s="39">
        <f>IF(AZ6&gt;0,AZ6,"")</f>
        <v>8.1</v>
      </c>
      <c r="BO6" s="39">
        <f>IF(BA6&gt;0,BA6,"")</f>
        <v>8.59</v>
      </c>
      <c r="BP6" s="11">
        <f>IF(SUM(AX6:BA6)-BB6&gt;0,SUM(AX6:BA6)-BB6,"")</f>
        <v>29.889999999999997</v>
      </c>
      <c r="BQ6" s="11">
        <f>IF(BE6&gt;0,BE6,"")</f>
        <v>0.6</v>
      </c>
      <c r="BR6" s="11">
        <f>IF(BF6&gt;0,BF6,"")</f>
        <v>1.59</v>
      </c>
      <c r="BS6" s="11">
        <f>IF(SUM(BC6:BF6)-BG6&gt;0,SUM(BC6:BF6)-BG6,"")</f>
        <v>5.09</v>
      </c>
      <c r="BT6" s="11">
        <f>IF(BP6="","",MAX(BP6,BS6))</f>
        <v>29.889999999999997</v>
      </c>
      <c r="BU6" s="11" t="str">
        <f>IF(BJ6&gt;0,BJ6,"")</f>
        <v/>
      </c>
      <c r="BV6" s="11" t="str">
        <f>IF(BK6&gt;0,BK6,"")</f>
        <v/>
      </c>
      <c r="BW6" s="11" t="str">
        <f>IF(SUM(BH6:BK6)-BL6&gt;0,SUM(BH6:BK6)-BL6,"")</f>
        <v/>
      </c>
      <c r="BX6" s="11">
        <f>IF(SUM(BT6,BW6)&gt;0,SUM(BT6,BW6),"")</f>
        <v>29.889999999999997</v>
      </c>
      <c r="BY6" s="22">
        <v>14.5</v>
      </c>
      <c r="BZ6" s="22">
        <v>9</v>
      </c>
      <c r="CA6" s="22">
        <v>12.7</v>
      </c>
      <c r="CB6" s="22">
        <v>13.74</v>
      </c>
      <c r="CC6" s="22">
        <v>0</v>
      </c>
      <c r="CD6" s="22">
        <v>14.6</v>
      </c>
      <c r="CE6" s="22">
        <v>9.1999999999999993</v>
      </c>
      <c r="CF6" s="22">
        <v>12.4</v>
      </c>
      <c r="CG6" s="22">
        <v>13.88</v>
      </c>
      <c r="CH6" s="22">
        <v>0</v>
      </c>
      <c r="CI6" s="22">
        <v>15.2</v>
      </c>
      <c r="CJ6" s="22">
        <v>9.1999999999999993</v>
      </c>
      <c r="CK6" s="22">
        <v>12</v>
      </c>
      <c r="CL6" s="22">
        <v>14.16</v>
      </c>
      <c r="CM6" s="22">
        <v>0</v>
      </c>
      <c r="CN6" s="27"/>
      <c r="CO6" s="38">
        <f>IF(CA6&gt;0,CA6,"")</f>
        <v>12.7</v>
      </c>
      <c r="CP6" s="38">
        <f>IF(CB6&gt;0,CB6,"")</f>
        <v>13.74</v>
      </c>
      <c r="CQ6" s="40">
        <f>IF(SUM(BY6:CB6)-CC6&gt;0,SUM(BY6:CB6)-CC6,"")</f>
        <v>49.940000000000005</v>
      </c>
      <c r="CR6" s="40">
        <f>IF(CF6&gt;0,CF6,"")</f>
        <v>12.4</v>
      </c>
      <c r="CS6" s="40">
        <f>IF(CG6&gt;0,CG6,"")</f>
        <v>13.88</v>
      </c>
      <c r="CT6" s="40">
        <f>IF(SUM(CD6:CG6)-CH6&gt;0,SUM(CD6:CG6)-CH6,"")</f>
        <v>50.08</v>
      </c>
      <c r="CU6" s="40">
        <f>IF(CQ6="","",MAX(CQ6,CT6))</f>
        <v>50.08</v>
      </c>
      <c r="CV6" s="40">
        <f>IF(CK6&gt;0,CK6,"")</f>
        <v>12</v>
      </c>
      <c r="CW6" s="40">
        <f>IF(CL6&gt;0,CL6,"")</f>
        <v>14.16</v>
      </c>
      <c r="CX6" s="40">
        <f>IF(SUM(CI6:CL6)-CM6&gt;0,SUM(CI6:CL6)-CM6,"")</f>
        <v>50.56</v>
      </c>
      <c r="CY6" s="40">
        <f>IF(SUM(CU6,CX6)&gt;0,SUM(CU6,CX6),"")</f>
        <v>100.64</v>
      </c>
      <c r="CZ6" s="50" t="str">
        <f>IF(MAX(DX6,EA6,FF6,FI6,GN6,GQ6,HV6,HY6,JD6,JG6,KL6,KO6,LT6,LW6,NB6,NE6,OJ6,OM6,PR6,PU6,QZ6,RC6,SH6,SK6)-MIN(IF(L6="",0,L6),IF(N6="",0,N6))&gt;0.001,MAX(DX6,EA6,FF6,FI6,GN6,GQ6,HV6,HY6,JD6,JG6,KL6,KO6,LT6,LW6,NB6,NE6,OJ6,OM6,PR6,PU6,QZ6,RC6,SH6,SK6)-MIN(IF(L6="",0,L6),IF(N6="",0,N6)),"")</f>
        <v/>
      </c>
      <c r="DA6" s="50" t="str">
        <f>IF(MAX(EE6,EH6,FM6,FP6,GU6,GX6,IC6,IF6,JK6,JN6,KS6,KV6,MA6,MD6,NI6,NL6,OQ6,OT6,PY6,QB6,RG6,RJ6,SO6,SR6)-IF(N6="",0,N6)&gt;0.001,MAX(EE6,EH6,FM6,FP6,GU6,GX6,IC6,IF6,JK6,JN6,KS6,KV6,MA6,MD6,NI6,NL6,OQ6,OT6,PY6,QB6,RG6,RJ6,SO6,SR6)-IF(N6="",0,N6),"")</f>
        <v/>
      </c>
      <c r="DB6" s="17"/>
      <c r="DC6" s="17"/>
      <c r="DD6" s="17"/>
      <c r="DE6" s="17"/>
      <c r="DF6" s="17"/>
      <c r="DG6" s="17">
        <v>13.7</v>
      </c>
      <c r="DH6" s="17">
        <v>9.3000000000000007</v>
      </c>
      <c r="DI6" s="17">
        <v>11.8</v>
      </c>
      <c r="DJ6" s="17">
        <v>13.62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40" t="str">
        <f>IF(DD6&gt;0,DD6,"")</f>
        <v/>
      </c>
      <c r="DW6" s="40" t="str">
        <f>IF(DE6&gt;0,DE6,"")</f>
        <v/>
      </c>
      <c r="DX6" s="40" t="str">
        <f>IF(SUM(DB6:DE6)-DF6&gt;0,SUM(DB6:DE6)-DF6,"")</f>
        <v/>
      </c>
      <c r="DY6" s="40">
        <f>IF(DI6&gt;0,DI6,"")</f>
        <v>11.8</v>
      </c>
      <c r="DZ6" s="40">
        <f>IF(DJ6&gt;0,DJ6,"")</f>
        <v>13.62</v>
      </c>
      <c r="EA6" s="40">
        <f>IF(SUM(DG6:DJ6)-DK6&gt;0,SUM(DG6:DJ6)-DK6,"")</f>
        <v>48.419999999999995</v>
      </c>
      <c r="EB6" s="40">
        <f>IF(MAX(DX6,EA6)&gt;0,MAX(DX6,EA6),"")</f>
        <v>48.419999999999995</v>
      </c>
      <c r="EC6" s="40" t="str">
        <f>IF(DN6&gt;0,DN6,"")</f>
        <v/>
      </c>
      <c r="ED6" s="40" t="str">
        <f>IF(DO6&gt;0,DO6,"")</f>
        <v/>
      </c>
      <c r="EE6" s="40" t="str">
        <f>IF(SUM(DL6:DO6)-DP6&gt;0,SUM(DL6:DO6)-DP6,"")</f>
        <v/>
      </c>
      <c r="EF6" s="40" t="str">
        <f>IF(DS6&gt;0,DS6,"")</f>
        <v/>
      </c>
      <c r="EG6" s="40" t="str">
        <f>IF(DT6&gt;0,DT6,"")</f>
        <v/>
      </c>
      <c r="EH6" s="40" t="str">
        <f>IF(SUM(DQ6:DT6)-DU6&gt;0,SUM(DQ6:DT6)-DU6,"")</f>
        <v/>
      </c>
      <c r="EI6" s="40">
        <f>IF(SUM(EB6,EH6)&gt;0,SUM(EB6,EH6),"")</f>
        <v>48.419999999999995</v>
      </c>
      <c r="EJ6" s="18">
        <v>11.6</v>
      </c>
      <c r="EK6" s="18">
        <v>8.9</v>
      </c>
      <c r="EL6" s="18">
        <v>11.7</v>
      </c>
      <c r="EM6" s="18">
        <v>13.42</v>
      </c>
      <c r="EN6" s="18">
        <v>0</v>
      </c>
      <c r="EO6" s="18">
        <v>1.2</v>
      </c>
      <c r="EP6" s="18">
        <v>1</v>
      </c>
      <c r="EQ6" s="18">
        <v>1.7</v>
      </c>
      <c r="ER6" s="18">
        <v>1.5</v>
      </c>
      <c r="ES6" s="18">
        <v>0</v>
      </c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1">
        <f>IF(EL6&gt;0,EL6,"")</f>
        <v>11.7</v>
      </c>
      <c r="FE6" s="11">
        <f>IF(EM6&gt;0,EM6,"")</f>
        <v>13.42</v>
      </c>
      <c r="FF6" s="11">
        <f>IF(SUM(EJ6:EM6)-EN6&gt;0,SUM(EJ6:EM6)-EN6,"")</f>
        <v>45.620000000000005</v>
      </c>
      <c r="FG6" s="11">
        <f>IF(EQ6&gt;0,EQ6,"")</f>
        <v>1.7</v>
      </c>
      <c r="FH6" s="11">
        <f>IF(ER6&gt;0,ER6,"")</f>
        <v>1.5</v>
      </c>
      <c r="FI6" s="11">
        <f>IF(SUM(EO6:ER6)-ES6&gt;0,SUM(EO6:ER6)-ES6,"")</f>
        <v>5.4</v>
      </c>
      <c r="FJ6" s="11">
        <f>IF(MAX(FF6,FI6)&gt;0,MAX(FF6,FI6),"")</f>
        <v>45.620000000000005</v>
      </c>
      <c r="FK6" s="11" t="str">
        <f>IF(EV6&gt;0,EV6,"")</f>
        <v/>
      </c>
      <c r="FL6" s="11" t="str">
        <f>IF(EW6&gt;0,EW6,"")</f>
        <v/>
      </c>
      <c r="FM6" s="11" t="str">
        <f>IF(SUM(ET6:EW6)-EX6&gt;0,SUM(ET6:EW6)-EX6,"")</f>
        <v/>
      </c>
      <c r="FN6" s="11" t="str">
        <f>IF(FA6&gt;0,FA6,"")</f>
        <v/>
      </c>
      <c r="FO6" s="11" t="str">
        <f>IF(FB6&gt;0,FB6,"")</f>
        <v/>
      </c>
      <c r="FP6" s="11" t="str">
        <f>IF(SUM(EY6:FB6)-FC6&gt;0,SUM(EY6:FB6)-FC6,"")</f>
        <v/>
      </c>
      <c r="FQ6" s="11">
        <f>IF(SUM(FJ6,FP6)&gt;0,SUM(FJ6,FP6),"")</f>
        <v>45.620000000000005</v>
      </c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40" t="str">
        <f>IF(FT6&gt;0,FT6,"")</f>
        <v/>
      </c>
      <c r="GM6" s="40" t="str">
        <f>IF(FU6&gt;0,FU6,"")</f>
        <v/>
      </c>
      <c r="GN6" s="40" t="str">
        <f>IF(SUM(FR6:FU6)-FV6&gt;0,SUM(FR6:FU6)-FV6,"")</f>
        <v/>
      </c>
      <c r="GO6" s="40" t="str">
        <f>IF(FY6&gt;0,FY6,"")</f>
        <v/>
      </c>
      <c r="GP6" s="40" t="str">
        <f>IF(FZ6&gt;0,FZ6,"")</f>
        <v/>
      </c>
      <c r="GQ6" s="40" t="str">
        <f>IF(SUM(FW6:FZ6)-GA6&gt;0,SUM(FW6:FZ6)-GA6,"")</f>
        <v/>
      </c>
      <c r="GR6" s="40" t="str">
        <f>IF(MAX(GN6,GQ6)&gt;0,MAX(GN6,GQ6),"")</f>
        <v/>
      </c>
      <c r="GS6" s="40" t="str">
        <f>IF(GD6&gt;0,GD6,"")</f>
        <v/>
      </c>
      <c r="GT6" s="40" t="str">
        <f>IF(GE6&gt;0,GE6,"")</f>
        <v/>
      </c>
      <c r="GU6" s="40" t="str">
        <f>IF(SUM(GB6:GE6)-GF6&gt;0,SUM(GB6:GE6)-GF6,"")</f>
        <v/>
      </c>
      <c r="GV6" s="40" t="str">
        <f>IF(GI6&gt;0,GI6,"")</f>
        <v/>
      </c>
      <c r="GW6" s="40" t="str">
        <f>IF(GJ6&gt;0,GJ6,"")</f>
        <v/>
      </c>
      <c r="GX6" s="40" t="str">
        <f>IF(SUM(GG6:GJ6)-GK6&gt;0,SUM(GG6:GJ6)-GK6,"")</f>
        <v/>
      </c>
      <c r="GY6" s="40" t="str">
        <f>IF(SUM(GR6,GX6)&gt;0,SUM(GR6,GX6),"")</f>
        <v/>
      </c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1" t="str">
        <f>IF(HB6&gt;0,HB6,"")</f>
        <v/>
      </c>
      <c r="HU6" s="11" t="str">
        <f>IF(HC6&gt;0,HC6,"")</f>
        <v/>
      </c>
      <c r="HV6" s="11" t="str">
        <f>IF(SUM(GZ6:HC6)-HD6&gt;0,SUM(GZ6:HC6)-HD6,"")</f>
        <v/>
      </c>
      <c r="HW6" s="11" t="str">
        <f>IF(HG6&gt;0,HG6,"")</f>
        <v/>
      </c>
      <c r="HX6" s="11" t="str">
        <f>IF(HH6&gt;0,HH6,"")</f>
        <v/>
      </c>
      <c r="HY6" s="11" t="str">
        <f>IF(SUM(HE6:HH6)-HI6&gt;0,SUM(HE6:HH6)-HI6,"")</f>
        <v/>
      </c>
      <c r="HZ6" s="11" t="str">
        <f>IF(MAX(HV6,HY6)&gt;0,MAX(HV6,HY6),"")</f>
        <v/>
      </c>
      <c r="IA6" s="11" t="str">
        <f>IF(HL6&gt;0,HL6,"")</f>
        <v/>
      </c>
      <c r="IB6" s="11" t="str">
        <f>IF(HM6&gt;0,HM6,"")</f>
        <v/>
      </c>
      <c r="IC6" s="11" t="str">
        <f>IF(SUM(HJ6:HM6)-HN6&gt;0,SUM(HJ6:HM6)-HN6,"")</f>
        <v/>
      </c>
      <c r="ID6" s="11" t="str">
        <f>IF(HQ6&gt;0,HQ6,"")</f>
        <v/>
      </c>
      <c r="IE6" s="11" t="str">
        <f>IF(HR6&gt;0,HR6,"")</f>
        <v/>
      </c>
      <c r="IF6" s="11" t="str">
        <f>IF(SUM(HO6:HR6)-HS6&gt;0,SUM(HO6:HR6)-HS6,"")</f>
        <v/>
      </c>
      <c r="IG6" s="11" t="str">
        <f>IF(SUM(HZ6,IF6)&gt;0,SUM(HZ6,IF6),"")</f>
        <v/>
      </c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40" t="str">
        <f>IF(IJ6&gt;0,IJ6,"")</f>
        <v/>
      </c>
      <c r="JC6" s="40" t="str">
        <f>IF(IK6&gt;0,IK6,"")</f>
        <v/>
      </c>
      <c r="JD6" s="40" t="str">
        <f>IF(SUM(IH6:IK6)-IL6&gt;0,SUM(IH6:IK6)-IL6,"")</f>
        <v/>
      </c>
      <c r="JE6" s="40" t="str">
        <f>IF(IO6&gt;0,IO6,"")</f>
        <v/>
      </c>
      <c r="JF6" s="40" t="str">
        <f>IF(IP6&gt;0,IP6,"")</f>
        <v/>
      </c>
      <c r="JG6" s="40" t="str">
        <f>IF(SUM(IM6:IP6)-IQ6&gt;0,SUM(IM6:IP6)-IQ6,"")</f>
        <v/>
      </c>
      <c r="JH6" s="40" t="str">
        <f>IF(MAX(JD6,JG6)&gt;0,MAX(JD6,JG6),"")</f>
        <v/>
      </c>
      <c r="JI6" s="40" t="str">
        <f>IF(IT6&gt;0,IT6,"")</f>
        <v/>
      </c>
      <c r="JJ6" s="40" t="str">
        <f>IF(IU6&gt;0,IU6,"")</f>
        <v/>
      </c>
      <c r="JK6" s="40" t="str">
        <f>IF(SUM(IR6:IU6)-IV6&gt;0,SUM(IR6:IU6)-IV6,"")</f>
        <v/>
      </c>
      <c r="JL6" s="40" t="str">
        <f>IF(IY6&gt;0,IY6,"")</f>
        <v/>
      </c>
      <c r="JM6" s="40" t="str">
        <f>IF(IZ6&gt;0,IZ6,"")</f>
        <v/>
      </c>
      <c r="JN6" s="40" t="str">
        <f>IF(SUM(IW6:IZ6)-JA6&gt;0,SUM(IW6:IZ6)-JA6,"")</f>
        <v/>
      </c>
      <c r="JO6" s="40" t="str">
        <f>IF(SUM(JH6,JN6)&gt;0,SUM(JH6,JN6),"")</f>
        <v/>
      </c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1" t="str">
        <f>IF(JR6&gt;0,JR6,"")</f>
        <v/>
      </c>
      <c r="KK6" s="11" t="str">
        <f>IF(JS6&gt;0,JS6,"")</f>
        <v/>
      </c>
      <c r="KL6" s="11" t="str">
        <f>IF(SUM(JP6:JS6)-JT6&gt;0,SUM(JP6:JS6)-JT6,"")</f>
        <v/>
      </c>
      <c r="KM6" s="11" t="str">
        <f>IF(JW6&gt;0,JW6,"")</f>
        <v/>
      </c>
      <c r="KN6" s="11" t="str">
        <f>IF(JX6&gt;0,JX6,"")</f>
        <v/>
      </c>
      <c r="KO6" s="11" t="str">
        <f>IF(SUM(JU6:JX6)-JY6&gt;0,SUM(JU6:JX6)-JY6,"")</f>
        <v/>
      </c>
      <c r="KP6" s="11" t="str">
        <f>IF(MAX(KL6,KO6)&gt;0,MAX(KL6,KO6),"")</f>
        <v/>
      </c>
      <c r="KQ6" s="11" t="str">
        <f>IF(KB6&gt;0,KB6,"")</f>
        <v/>
      </c>
      <c r="KR6" s="11" t="str">
        <f>IF(KC6&gt;0,KC6,"")</f>
        <v/>
      </c>
      <c r="KS6" s="11" t="str">
        <f>IF(SUM(JZ6:KC6)-KD6&gt;0,SUM(JZ6:KC6)-KD6,"")</f>
        <v/>
      </c>
      <c r="KT6" s="11" t="str">
        <f>IF(KG6&gt;0,KG6,"")</f>
        <v/>
      </c>
      <c r="KU6" s="11" t="str">
        <f>IF(KH6&gt;0,KH6,"")</f>
        <v/>
      </c>
      <c r="KV6" s="11" t="str">
        <f>IF(SUM(KE6:KH6)-KI6&gt;0,SUM(KE6:KH6)-KI6,"")</f>
        <v/>
      </c>
      <c r="KW6" s="11" t="str">
        <f>IF(SUM(KP6,KV6)&gt;0,SUM(KP6,KV6),"")</f>
        <v/>
      </c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40" t="str">
        <f>IF(KZ6&gt;0,KZ6,"")</f>
        <v/>
      </c>
      <c r="LS6" s="40" t="str">
        <f>IF(LA6&gt;0,LA6,"")</f>
        <v/>
      </c>
      <c r="LT6" s="40" t="str">
        <f>IF(SUM(KX6:LA6)-LB6&gt;0,SUM(KX6:LA6)-LB6,"")</f>
        <v/>
      </c>
      <c r="LU6" s="40" t="str">
        <f>IF(LE6&gt;0,LE6,"")</f>
        <v/>
      </c>
      <c r="LV6" s="40" t="str">
        <f>IF(LF6&gt;0,LF6,"")</f>
        <v/>
      </c>
      <c r="LW6" s="40" t="str">
        <f>IF(SUM(LC6:LF6)-LG6&gt;0,SUM(LC6:LF6)-LG6,"")</f>
        <v/>
      </c>
      <c r="LX6" s="40" t="str">
        <f>IF(MAX(LT6,LW6)&gt;0,MAX(LT6,LW6),"")</f>
        <v/>
      </c>
      <c r="LY6" s="40" t="str">
        <f>IF(LJ6&gt;0,LJ6,"")</f>
        <v/>
      </c>
      <c r="LZ6" s="40" t="str">
        <f>IF(LK6&gt;0,LK6,"")</f>
        <v/>
      </c>
      <c r="MA6" s="40" t="str">
        <f>IF(SUM(LH6:LK6)-LL6&gt;0,SUM(LH6:LK6)-LL6,"")</f>
        <v/>
      </c>
      <c r="MB6" s="40" t="str">
        <f>IF(LO6&gt;0,LO6,"")</f>
        <v/>
      </c>
      <c r="MC6" s="40" t="str">
        <f>IF(LP6&gt;0,LP6,"")</f>
        <v/>
      </c>
      <c r="MD6" s="40" t="str">
        <f>IF(SUM(LM6:LP6)-LQ6&gt;0,SUM(LM6:LP6)-LQ6,"")</f>
        <v/>
      </c>
      <c r="ME6" s="40" t="str">
        <f>IF(SUM(LX6,MD6)&gt;0,SUM(LX6,MD6),"")</f>
        <v/>
      </c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1" t="str">
        <f>IF(MH6&gt;0,MH6,"")</f>
        <v/>
      </c>
      <c r="NA6" s="11" t="str">
        <f>IF(MI6&gt;0,MI6,"")</f>
        <v/>
      </c>
      <c r="NB6" s="11" t="str">
        <f>IF(SUM(MF6:MI6)-MJ6&gt;0,SUM(MF6:MI6)-MJ6,"")</f>
        <v/>
      </c>
      <c r="NC6" s="11" t="str">
        <f>IF(MM6&gt;0,MM6,"")</f>
        <v/>
      </c>
      <c r="ND6" s="11" t="str">
        <f>IF(MN6&gt;0,MN6,"")</f>
        <v/>
      </c>
      <c r="NE6" s="11" t="str">
        <f>IF(SUM(MK6:MN6)-MO6&gt;0,SUM(MK6:MN6)-MO6,"")</f>
        <v/>
      </c>
      <c r="NF6" s="11" t="str">
        <f>IF(MAX(NB6,NE6)&gt;0,MAX(NB6,NE6),"")</f>
        <v/>
      </c>
      <c r="NG6" s="11" t="str">
        <f>IF(MR6&gt;0,MR6,"")</f>
        <v/>
      </c>
      <c r="NH6" s="11" t="str">
        <f>IF(MS6&gt;0,MS6,"")</f>
        <v/>
      </c>
      <c r="NI6" s="11" t="str">
        <f>IF(SUM(MP6:MS6)-MT6&gt;0,SUM(MP6:MS6)-MT6,"")</f>
        <v/>
      </c>
      <c r="NJ6" s="11" t="str">
        <f>IF(MW6&gt;0,MW6,"")</f>
        <v/>
      </c>
      <c r="NK6" s="11" t="str">
        <f>IF(MX6&gt;0,MX6,"")</f>
        <v/>
      </c>
      <c r="NL6" s="11" t="str">
        <f>IF(SUM(MU6:MX6)-MY6&gt;0,SUM(MU6:MX6)-MY6,"")</f>
        <v/>
      </c>
      <c r="NM6" s="11" t="str">
        <f>IF(SUM(NF6,NL6)&gt;0,SUM(NF6,NL6),"")</f>
        <v/>
      </c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40" t="str">
        <f>IF(NP6&gt;0,NP6,"")</f>
        <v/>
      </c>
      <c r="OI6" s="40" t="str">
        <f>IF(NQ6&gt;0,NQ6,"")</f>
        <v/>
      </c>
      <c r="OJ6" s="40" t="str">
        <f>IF(SUM(NN6:NQ6)-NR6&gt;0,SUM(NN6:NQ6)-NR6,"")</f>
        <v/>
      </c>
      <c r="OK6" s="40" t="str">
        <f>IF(NU6&gt;0,NU6,"")</f>
        <v/>
      </c>
      <c r="OL6" s="40" t="str">
        <f>IF(NV6&gt;0,NV6,"")</f>
        <v/>
      </c>
      <c r="OM6" s="40" t="str">
        <f>IF(SUM(NS6:NV6)-NW6&gt;0,SUM(NS6:NV6)-NW6,"")</f>
        <v/>
      </c>
      <c r="ON6" s="40" t="str">
        <f>IF(MAX(OJ6,OM6)&gt;0,MAX(OJ6,OM6),"")</f>
        <v/>
      </c>
      <c r="OO6" s="40" t="str">
        <f>IF(NZ6&gt;0,NZ6,"")</f>
        <v/>
      </c>
      <c r="OP6" s="40" t="str">
        <f>IF(OA6&gt;0,OA6,"")</f>
        <v/>
      </c>
      <c r="OQ6" s="40" t="str">
        <f>IF(SUM(NX6:OA6)-OB6&gt;0,SUM(NX6:OA6)-OB6,"")</f>
        <v/>
      </c>
      <c r="OR6" s="40" t="str">
        <f>IF(OE6&gt;0,OE6,"")</f>
        <v/>
      </c>
      <c r="OS6" s="40" t="str">
        <f>IF(OF6&gt;0,OF6,"")</f>
        <v/>
      </c>
      <c r="OT6" s="40" t="str">
        <f>IF(SUM(OC6:OF6)-OG6&gt;0,SUM(OC6:OF6)-OG6,"")</f>
        <v/>
      </c>
      <c r="OU6" s="40" t="str">
        <f>IF(SUM(ON6,OT6)&gt;0,SUM(ON6,OT6),"")</f>
        <v/>
      </c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1" t="str">
        <f>IF(OX6&gt;0,OX6,"")</f>
        <v/>
      </c>
      <c r="PQ6" s="11" t="str">
        <f>IF(OY6&gt;0,OY6,"")</f>
        <v/>
      </c>
      <c r="PR6" s="11" t="str">
        <f>IF(SUM(OV6:OY6)-OZ6&gt;0,SUM(OV6:OY6)-OZ6,"")</f>
        <v/>
      </c>
      <c r="PS6" s="11" t="str">
        <f>IF(PC6&gt;0,PC6,"")</f>
        <v/>
      </c>
      <c r="PT6" s="11" t="str">
        <f>IF(PD6&gt;0,PD6,"")</f>
        <v/>
      </c>
      <c r="PU6" s="11" t="str">
        <f>IF(SUM(PA6:PD6)-PE6&gt;0,SUM(PA6:PD6)-PE6,"")</f>
        <v/>
      </c>
      <c r="PV6" s="11" t="str">
        <f>IF(MAX(PR6,PU6)&gt;0,MAX(PR6,PU6),"")</f>
        <v/>
      </c>
      <c r="PW6" s="11" t="str">
        <f>IF(PH6&gt;0,PH6,"")</f>
        <v/>
      </c>
      <c r="PX6" s="11" t="str">
        <f>IF(PI6&gt;0,PI6,"")</f>
        <v/>
      </c>
      <c r="PY6" s="11" t="str">
        <f>IF(SUM(PF6:PI6)-PJ6&gt;0,SUM(PF6:PI6)-PJ6,"")</f>
        <v/>
      </c>
      <c r="PZ6" s="11" t="str">
        <f>IF(PM6&gt;0,PM6,"")</f>
        <v/>
      </c>
      <c r="QA6" s="11" t="str">
        <f>IF(PN6&gt;0,PN6,"")</f>
        <v/>
      </c>
      <c r="QB6" s="11" t="str">
        <f>IF(SUM(PK6:PN6)-PO6&gt;0,SUM(PK6:PN6)-PO6,"")</f>
        <v/>
      </c>
      <c r="QC6" s="11" t="str">
        <f>IF(SUM(PV6,QB6)&gt;0,SUM(PV6,QB6),"")</f>
        <v/>
      </c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40" t="str">
        <f>IF(QF6&gt;0,QF6,"")</f>
        <v/>
      </c>
      <c r="QY6" s="40" t="str">
        <f>IF(QG6&gt;0,QG6,"")</f>
        <v/>
      </c>
      <c r="QZ6" s="40" t="str">
        <f>IF(SUM(QD6:QG6)-QH6&gt;0,SUM(QD6:QG6)-QH6,"")</f>
        <v/>
      </c>
      <c r="RA6" s="40" t="str">
        <f>IF(QK6&gt;0,QK6,"")</f>
        <v/>
      </c>
      <c r="RB6" s="40" t="str">
        <f>IF(QL6&gt;0,QL6,"")</f>
        <v/>
      </c>
      <c r="RC6" s="40" t="str">
        <f>IF(SUM(QI6:QL6)-QM6&gt;0,SUM(QI6:QL6)-QM6,"")</f>
        <v/>
      </c>
      <c r="RD6" s="40" t="str">
        <f>IF(MAX(QZ6,RC6)&gt;0,MAX(QZ6,RC6),"")</f>
        <v/>
      </c>
      <c r="RE6" s="40" t="str">
        <f>IF(QP6&gt;0,QP6,"")</f>
        <v/>
      </c>
      <c r="RF6" s="40" t="str">
        <f>IF(QQ6&gt;0,QQ6,"")</f>
        <v/>
      </c>
      <c r="RG6" s="40" t="str">
        <f>IF(SUM(QN6:QQ6)-QR6&gt;0,SUM(QN6:QQ6)-QR6,"")</f>
        <v/>
      </c>
      <c r="RH6" s="40" t="str">
        <f>IF(QU6&gt;0,QU6,"")</f>
        <v/>
      </c>
      <c r="RI6" s="40" t="str">
        <f>IF(QV6&gt;0,QV6,"")</f>
        <v/>
      </c>
      <c r="RJ6" s="40" t="str">
        <f>IF(SUM(QS6:QV6)-QW6&gt;0,SUM(QS6:QV6)-QW6,"")</f>
        <v/>
      </c>
      <c r="RK6" s="40" t="str">
        <f>IF(SUM(RD6,RJ6)&gt;0,SUM(RD6,RJ6),"")</f>
        <v/>
      </c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1" t="str">
        <f>IF(RN6&gt;0,RN6,"")</f>
        <v/>
      </c>
      <c r="SG6" s="11" t="str">
        <f>IF(RO6&gt;0,RO6,"")</f>
        <v/>
      </c>
      <c r="SH6" s="11" t="str">
        <f>IF(SUM(RL6:RO6)-RP6&gt;0,SUM(RL6:RO6)-RP6,"")</f>
        <v/>
      </c>
      <c r="SI6" s="11" t="str">
        <f>IF(RS6&gt;0,RS6,"")</f>
        <v/>
      </c>
      <c r="SJ6" s="11" t="str">
        <f>IF(RT6&gt;0,RT6,"")</f>
        <v/>
      </c>
      <c r="SK6" s="11" t="str">
        <f>IF(SUM(RQ6:RT6)-RU6&gt;0,SUM(RQ6:RT6)-RU6,"")</f>
        <v/>
      </c>
      <c r="SL6" s="11" t="str">
        <f>IF(MAX(SH6,SK6)&gt;0,MAX(SH6,SK6),"")</f>
        <v/>
      </c>
      <c r="SM6" s="11" t="str">
        <f>IF(RX6&gt;0,RX6,"")</f>
        <v/>
      </c>
      <c r="SN6" s="11" t="str">
        <f>IF(RY6&gt;0,RY6,"")</f>
        <v/>
      </c>
      <c r="SO6" s="11" t="str">
        <f>IF(SUM(RV6:RY6)-RZ6&gt;0,SUM(RV6:RY6)-RZ6,"")</f>
        <v/>
      </c>
      <c r="SP6" s="11" t="str">
        <f>IF(SC6&gt;0,SC6,"")</f>
        <v/>
      </c>
      <c r="SQ6" s="11" t="str">
        <f>IF(SD6&gt;0,SD6,"")</f>
        <v/>
      </c>
      <c r="SR6" s="11" t="str">
        <f>IF(SUM(SA6:SD6)-SE6&gt;0,SUM(SA6:SD6)-SE6,"")</f>
        <v/>
      </c>
      <c r="SS6" s="11" t="str">
        <f>IF(SUM(SL6,SR6)&gt;0,SUM(SL6,SR6),"")</f>
        <v/>
      </c>
      <c r="ST6" s="22">
        <f>IF($CN6="P",BY6,(BY6+AX6)/2)</f>
        <v>11.15</v>
      </c>
      <c r="SU6" s="22">
        <f>IF($CN6="P",BZ6,(BZ6+AY6)/2)</f>
        <v>7.2</v>
      </c>
      <c r="SV6" s="22">
        <f>IF($CN6="P",CA6,(CA6+AZ6)/2)</f>
        <v>10.399999999999999</v>
      </c>
      <c r="SW6" s="22">
        <f>IF($CN6="P",CB6,(CB6+BA6)/2)</f>
        <v>11.164999999999999</v>
      </c>
      <c r="SX6" s="22">
        <f>IF($CN6="P",CC6,(CC6+BB6)/2)</f>
        <v>0</v>
      </c>
      <c r="SY6" s="22">
        <f>IF($CN6="P",CD6,(CD6+BC6)/2)</f>
        <v>8.3000000000000007</v>
      </c>
      <c r="SZ6" s="22">
        <f>IF($CN6="P",CE6,(CE6+BD6)/2)</f>
        <v>5.05</v>
      </c>
      <c r="TA6" s="22">
        <f>IF($CN6="P",CF6,(CF6+BE6)/2)</f>
        <v>6.5</v>
      </c>
      <c r="TB6" s="22">
        <f>IF($CN6="P",CG6,(CG6+BF6)/2)</f>
        <v>7.7350000000000003</v>
      </c>
      <c r="TC6" s="22">
        <f>IF($CN6="P",CH6,(CH6+BG6)/2)</f>
        <v>0</v>
      </c>
      <c r="TD6" s="22">
        <f>IF($CN6="P",CI6,(CI6+BH6)/2)</f>
        <v>7.6</v>
      </c>
      <c r="TE6" s="22">
        <f>IF($CN6="P",CJ6,(CJ6+BI6)/2)</f>
        <v>4.5999999999999996</v>
      </c>
      <c r="TF6" s="22">
        <f>IF($CN6="P",CK6,(CK6+BJ6)/2)</f>
        <v>6</v>
      </c>
      <c r="TG6" s="22">
        <f>IF($CN6="P",CL6,(CL6+BK6)/2)</f>
        <v>7.08</v>
      </c>
      <c r="TH6" s="22">
        <f>IF($CN6="P",CM6,(CM6+BL6)/2)</f>
        <v>0</v>
      </c>
      <c r="TI6" s="27" t="s">
        <v>46</v>
      </c>
      <c r="TJ6" s="40">
        <f>IF(SV6&gt;0,SV6,"")</f>
        <v>10.399999999999999</v>
      </c>
      <c r="TK6" s="40">
        <f>IF(SW6&gt;0,SW6,"")</f>
        <v>11.164999999999999</v>
      </c>
      <c r="TL6" s="40">
        <f>IF(SUM(ST6:SW6)-SX6&gt;0,SUM(ST6:SW6)-SX6,"")</f>
        <v>39.914999999999999</v>
      </c>
      <c r="TM6" s="40">
        <f>IF(TA6&gt;0,TA6,"")</f>
        <v>6.5</v>
      </c>
      <c r="TN6" s="40">
        <f>IF(TB6&gt;0,TB6,"")</f>
        <v>7.7350000000000003</v>
      </c>
      <c r="TO6" s="40">
        <f>IF(SUM(SY6:TB6)-TC6&gt;0,SUM(SY6:TB6)-TC6,"")</f>
        <v>27.585000000000001</v>
      </c>
      <c r="TP6" s="40">
        <f>IF(MAX(TL6,TO6)&gt;0,MAX(TL6,TO6),"")</f>
        <v>39.914999999999999</v>
      </c>
      <c r="TQ6" s="40">
        <f>IF(TF6&gt;0,TF6,"")</f>
        <v>6</v>
      </c>
      <c r="TR6" s="40">
        <f>IF(TG6&gt;0,TG6,"")</f>
        <v>7.08</v>
      </c>
      <c r="TS6" s="40">
        <f>IF(SUM(TD6:TG6)-TH6&gt;0,SUM(TD6:TG6)-TH6,"")</f>
        <v>25.28</v>
      </c>
      <c r="TT6" s="40">
        <f>IF(SUM(TP6,TS6)&gt;0,SUM(TP6,TS6),"")</f>
        <v>65.194999999999993</v>
      </c>
    </row>
    <row r="7" spans="1:540" x14ac:dyDescent="0.2">
      <c r="A7" s="4" cm="1">
        <f t="array" ref="A7">IF(AND(H7&lt;&gt;"",H7&lt;&gt;"No DD"),SUMPRODUCT((H$4:H$35&lt;&gt;"")*(H$4:H$35&lt;&gt;"No DD")*(E$4:E$35&gt;E7))+1,IF(H7="No DD",SUMPRODUCT((H$4:H$35="No DD")*(E$4:E$35&gt;E7))+1+SUMPRODUCT((H$4:H$35&lt;&gt;"")*(H$4:H$35&lt;&gt;"No DD")),""))</f>
        <v>4</v>
      </c>
      <c r="B7" s="5" t="s">
        <v>189</v>
      </c>
      <c r="C7" s="4" t="s">
        <v>3</v>
      </c>
      <c r="D7" s="4">
        <v>2006</v>
      </c>
      <c r="E7" s="9">
        <f>SUM(J7:T7)+SUM(J7:R7)*0.0000001+SUM(J7)*0.0000000000001</f>
        <v>177.02001770200494</v>
      </c>
      <c r="F7" s="3" t="str">
        <f>IF(OR(AND(AM7&gt;=AW$37,AM7&lt;&gt;"",AO7&gt;=AW$41,AO7&lt;&gt;"",AL7=""),AND(AP7&gt;=AW$37,AP7&lt;&gt;"",AR7&gt;=AW$41,AR7&lt;&gt;"",AL7=""),AND(AT7&gt;=AW$37,AT7&lt;&gt;"",AV7&gt;=AW$41,AV7&lt;&gt;"",AL7=""),AND(BN7&gt;=BX$37,BN7&lt;&gt;"",BP7&gt;=BX$41,BP7&lt;&gt;"",BM7=""),AND(BQ7&gt;=BX$37,BQ7&lt;&gt;"",BS7&gt;=BX$41,BS7&lt;&gt;"",BM7=""),AND(BU7&gt;=BX$37,BU7&lt;&gt;"",BW7&gt;=BX$41,BW7&lt;&gt;"",BM7=""),AND(CO7&gt;=CY$37,CO7&lt;&gt;"",CQ7&gt;=CY$41,CQ7&lt;&gt;"",CN7=""),AND(CR7&gt;=CY$37,CR7&lt;&gt;"",CT7&gt;=CY$41,CT7&lt;&gt;"",CN7=""),AND(CV7&gt;=CY$37,CV7&lt;&gt;"",CX7&gt;=CY$41,CX7&lt;&gt;"",CN7=""),AND(DV7&gt;=EI$37,DV7&lt;&gt;"",DX7&gt;=EI$41,DX7&lt;&gt;""),AND(DY7&gt;=EI$37,DY7&lt;&gt;"",EA7&gt;=EI$41,EA7&lt;&gt;""),AND(EC7&gt;=EI$37,EC7&lt;&gt;"",EE7&gt;=EI$41,EE7&lt;&gt;""),AND(EF7&gt;=EI$37,EF7&lt;&gt;"",EH7&gt;=EI$41,EH7&lt;&gt;""),AND(FD7&gt;=FQ$37,FD7&lt;&gt;"",FF7&gt;=FQ$41,FF7&lt;&gt;""),AND(FG7&gt;=FQ$37,FG7&lt;&gt;"",FI7&gt;=FQ$41,FI7&lt;&gt;""),AND(FK7&gt;=FQ$37,FK7&lt;&gt;"",FM7&gt;=FQ$41,FM7&lt;&gt;""),AND(FN7&gt;=FQ$37,FN7&lt;&gt;"",FP7&gt;=FQ$41,FP7&lt;&gt;""),AND(GL7&gt;=GY$37,GL7&lt;&gt;"",GN7&gt;=GY$41,GN7&lt;&gt;""),AND(GO7&gt;=GY$37,GO7&lt;&gt;"",GQ7&gt;=GY$41,GQ7&lt;&gt;""),AND(GS7&gt;=GY$37,GS7&lt;&gt;"",GU7&gt;=GY$41,GU7&lt;&gt;""),AND(GV7&gt;=GY$37,GV7&lt;&gt;"",GX7&gt;=GY$41,GX7&lt;&gt;""),AND(HT7&gt;=IG$37,HT7&lt;&gt;"",HV7&gt;=IG$41,HV7&lt;&gt;""),AND(HW7&gt;=IG$37,HW7&lt;&gt;"",HY7&gt;=IG$41,HY7&lt;&gt;""),AND(IA7&gt;=IG$37,IA7&lt;&gt;"",IC7&gt;=IG$41,IC7&lt;&gt;""),AND(ID7&gt;=IG$37,ID7&lt;&gt;"",IF7&gt;=IG$41,IF7&lt;&gt;""),AND(JB7&gt;=JO$37,JB7&lt;&gt;"",JD7&gt;=JO$41,JD7&lt;&gt;""),AND(JE7&gt;=JO$37,JE7&lt;&gt;"",JG7&gt;=JO$41,JG7&lt;&gt;""),AND(JI7&gt;=JO$37,JI7&lt;&gt;"",JK7&gt;=JO$41,JK7&lt;&gt;""),AND(JL7&gt;=JO$37,JL7&lt;&gt;"",JN7&gt;=JO$41,JN7&lt;&gt;""),AND(KJ7&gt;=KW$37,KJ7&lt;&gt;"",KL7&gt;=KW$41,KL7&lt;&gt;""),AND(KM7&gt;=KW$37,KM7&lt;&gt;"",KO7&gt;=KW$41,KO7&lt;&gt;""),AND(KQ7&gt;=KW$37,KQ7&lt;&gt;"",KS7&gt;=KW$41,KS7&lt;&gt;""),AND(KT7&gt;=KW$37,KT7&lt;&gt;"",KV7&gt;=KW$41,KV7&lt;&gt;""),AND(LR7&gt;=ME$37,LR7&lt;&gt;"",LT7&gt;=ME$41,LT7&lt;&gt;""),AND(LU7&gt;=ME$37,LU7&lt;&gt;"",LW7&gt;=ME$41,LW7&lt;&gt;""),AND(LY7&gt;=ME$37,LY7&lt;&gt;"",MA7&gt;=ME$41,MA7&lt;&gt;""),AND(MB7&gt;=ME$37,MB7&lt;&gt;"",MD7&gt;=ME$41,MD7&lt;&gt;""),AND(MZ7&gt;=NM$37,MZ7&lt;&gt;"",NB7&gt;=NM$41,NB7&lt;&gt;""),AND(NC7&gt;=NM$37,NC7&lt;&gt;"",NE7&gt;=NM$41,NE7&lt;&gt;""),AND(NG7&gt;=NM$37,NG7&lt;&gt;"",NI7&gt;=NM$41,NI7&lt;&gt;""),AND(NJ7&gt;=NM$37,NJ7&lt;&gt;"",NL7&gt;=NM$41,NL7&lt;&gt;""),AND(OH7&gt;=OU$37,OH7&lt;&gt;"",OJ7&gt;=OU$41,OJ7&lt;&gt;""),AND(OK7&gt;=OU$37,OK7&lt;&gt;"",OM7&gt;=OU$41,OM7&lt;&gt;""),AND(OO7&gt;=OU$37,OO7&lt;&gt;"",OQ7&gt;=OU$41,OQ7&lt;&gt;""),AND(OR7&gt;=OU$37,OR7&lt;&gt;"",OT7&gt;=OU$41,OT7&lt;&gt;""),AND(PP7&gt;=QC$37,PP7&lt;&gt;"",PR7&gt;=QC$41,PR7&lt;&gt;""),AND(PS7&gt;=QC$37,PS7&lt;&gt;"",PU7&gt;=QC$41,PU7&lt;&gt;""),AND(PW7&gt;=QC$37,PW7&lt;&gt;"",PY7&gt;=QC$41,PY7&lt;&gt;""),AND(PZ7&gt;=QC$37,PZ7&lt;&gt;"",QB7&gt;=QC$41,QB7&lt;&gt;""),AND(QX7&gt;=RK$37,QX7&lt;&gt;"",QZ7&gt;=RK$41,QZ7&lt;&gt;""),AND(RA7&gt;=RK$37,RA7&lt;&gt;"",RC7&gt;=RK$41,RC7&lt;&gt;""),AND(RE7&gt;=RK$37,RE7&lt;&gt;"",RG7&gt;=RK$41,RG7&lt;&gt;""),AND(RH7&gt;=RK$37,RH7&lt;&gt;"",RJ7&gt;=RK$41,RJ7&lt;&gt;""),AND(SF7&gt;=SS$37,SF7&lt;&gt;"",SH7&gt;=SS$41,SH7&lt;&gt;""),AND(SI7&gt;=SS$37,SI7&lt;&gt;"",SK7&gt;=SS$41,SK7&lt;&gt;""),AND(SM7&gt;=SS$37,SM7&lt;&gt;"",SO7&gt;=SS$41,SO7&lt;&gt;""),AND(SP7&gt;=SS$37,SP7&lt;&gt;"",SR7&gt;=SS$41,SR7&lt;&gt;"")),"P","")</f>
        <v>P</v>
      </c>
      <c r="G7" s="3" t="str">
        <f>IF(OR(AND(AO7&gt;=AW$41,AO7&lt;&gt;"",AL7=""),AND(AR7&gt;=AW$41,AR7&lt;&gt;"",AL7=""),AND(AV7&gt;=AW$41,AV7&lt;&gt;"",AL7=""),AND(BP7&gt;=BX$41,BP7&lt;&gt;"",BM7=""),AND(BS7&gt;=BX$41,BS7&lt;&gt;"",BM7=""),AND(BW7&gt;=BX$41,BW7&lt;&gt;"",BM7=""),AND(CQ7&gt;=CY$41,CQ7&lt;&gt;"",CN7=""),AND(CT7&gt;=CY$41,CT7&lt;&gt;"",CN7=""),AND(CX7&gt;=CY$41,CX7&lt;&gt;"",CN7=""),AND(DX7&gt;=EI$41,DX7&lt;&gt;""),AND(EA7&gt;=EI$41,EA7&lt;&gt;""),AND(EE7&gt;=EI$41,EE7&lt;&gt;""),AND(EH7&gt;=EI$41,EH7&lt;&gt;""),AND(FF7&gt;=FQ$41,FF7&lt;&gt;""),AND(FI7&gt;=FQ$41,FI7&lt;&gt;""),AND(FM7&gt;=FQ$41,FM7&lt;&gt;""),AND(FP7&gt;=FQ$41,FP7&lt;&gt;""),AND(GN7&gt;=GY$41,GN7&lt;&gt;""),AND(GQ7&gt;=GY$41,GQ7&lt;&gt;""),AND(GU7&gt;=GY$41,GU7&lt;&gt;""),AND(GX7&gt;=GY$41,GX7&lt;&gt;""),AND(HV7&gt;=IG$41,HV7&lt;&gt;""),AND(HY7&gt;=IG$41,HY7&lt;&gt;""),AND(IC7&gt;=IG$41,IC7&lt;&gt;""),AND(IF7&gt;=IG$41,IF7&lt;&gt;""),AND(JD7&gt;=JO$41,JD7&lt;&gt;""),AND(JG7&gt;=JO$41,JG7&lt;&gt;""),AND(JK7&gt;=JO$41,JK7&lt;&gt;""),AND(JN7&gt;=JO$41,JN7&lt;&gt;""),AND(KL7&gt;=KW$41,KL7&lt;&gt;""),AND(KO7&gt;=KW$41,KO7&lt;&gt;""),AND(KS7&gt;=KW$41,KS7&lt;&gt;""),AND(KV7&gt;=KW$41,KV7&lt;&gt;""),AND(LT7&gt;=ME$41,LT7&lt;&gt;""),AND(LW7&gt;=ME$41,LW7&lt;&gt;""),AND(MA7&gt;=ME$41,MA7&lt;&gt;""),AND(MD7&gt;=ME$41,MD7&lt;&gt;""),AND(NB7&gt;=NM$41,NB7&lt;&gt;""),AND(NE7&gt;=NM$41,NE7&lt;&gt;""),AND(NI7&gt;=NM$41,NI7&lt;&gt;""),AND(NL7&gt;=NM$41,NL7&lt;&gt;""),AND(OJ7&gt;=OU$41,OJ7&lt;&gt;""),AND(OM7&gt;=OU$41,OM7&lt;&gt;""),AND(OQ7&gt;=OU$41,OQ7&lt;&gt;""),AND(OT7&gt;=OU$41,OT7&lt;&gt;""),AND(PR7&gt;=QC$41,PR7&lt;&gt;""),AND(PU7&gt;=QC$41,PU7&lt;&gt;""),AND(PY7&gt;=QC$41,PY7&lt;&gt;""),AND(QB7&gt;=QC$41,QB7&lt;&gt;""),AND(QZ7&gt;=RK$41,QZ7&lt;&gt;""),AND(RC7&gt;=RK$41,RC7&lt;&gt;""),AND(RG7&gt;=RK$41,RG7&lt;&gt;""),AND(RJ7&gt;=RK$41,RJ7&lt;&gt;""),AND(SH7&gt;=SS$41,SH7&lt;&gt;""),AND(SK7&gt;=SS$41,SK7&lt;&gt;""),AND(SO7&gt;=SS$41,SO7&lt;&gt;""),AND(SR7&gt;=SS$41,SR7&lt;&gt;"")),"P","")</f>
        <v>P</v>
      </c>
      <c r="H7" s="36" t="str">
        <f>IF(AND(G7="P",F7=""),"No DD",IF(OR(AND(AM7&gt;=AW$40,AM7&lt;&gt;"",AO7&gt;=AW$44,AO7&lt;&gt;"",AL7=""),AND(AP7&gt;=AW$40,AP7&lt;&gt;"",AR7&gt;=AW$44,AR7&lt;&gt;"",AL7=""),AND(AT7&gt;=AW$40,AT7&lt;&gt;"",AV7&gt;=AW$44,AV7&lt;&gt;"",AL7=""),AND(BN7&gt;=BX$40,BN7&lt;&gt;"",BP7&gt;=BX$44,BP7&lt;&gt;"",BM7=""),AND(BQ7&gt;=BX$40,BQ7&lt;&gt;"",BS7&gt;=BX$44,BS7&lt;&gt;"",BM7=""),AND(BU7&gt;=BX$40,BU7&lt;&gt;"",BW7&gt;=BX$44,BW7&lt;&gt;"",BM7=""),AND(CO7&gt;=CY$40,CO7&lt;&gt;"",CQ7&gt;=CY$44,CQ7&lt;&gt;"",CN7=""),AND(CR7&gt;=CY$40,CR7&lt;&gt;"",CT7&gt;=CY$44,CT7&lt;&gt;"",CN7=""),AND(CV7&gt;=CY$40,CV7&lt;&gt;"",CX7&gt;=CY$44,CX7&lt;&gt;"",CN7=""),AND(DV7&gt;=EI$40,DV7&lt;&gt;"",DX7&gt;=EI$44,DX7&lt;&gt;""),AND(DY7&gt;=EI$40,DY7&lt;&gt;"",EA7&gt;=EI$44,EA7&lt;&gt;""),AND(EC7&gt;=EI$40,EC7&lt;&gt;"",EE7&gt;=EI$44,EE7&lt;&gt;""),AND(EF7&gt;=EI$40,EF7&lt;&gt;"",EH7&gt;=EI$44,EH7&lt;&gt;""),AND(FD7&gt;=FQ$40,FD7&lt;&gt;"",FF7&gt;=FQ$44,FF7&lt;&gt;""),AND(FG7&gt;=FQ$40,FG7&lt;&gt;"",FI7&gt;=FQ$44,FI7&lt;&gt;""),AND(FK7&gt;=FQ$40,FK7&lt;&gt;"",FM7&gt;=FQ$44,FM7&lt;&gt;""),AND(FN7&gt;=FQ$40,FN7&lt;&gt;"",FP7&gt;=FQ$44,FP7&lt;&gt;""),AND(GL7&gt;=GY$40,GL7&lt;&gt;"",GN7&gt;=GY$44,GN7&lt;&gt;""),AND(GO7&gt;=GY$40,GO7&lt;&gt;"",GQ7&gt;=GY$44,GQ7&lt;&gt;""),AND(GS7&gt;=GY$40,GS7&lt;&gt;"",GU7&gt;=GY$44,GU7&lt;&gt;""),AND(GV7&gt;=GY$40,GV7&lt;&gt;"",GX7&gt;=GY$44,GX7&lt;&gt;""),AND(HT7&gt;=IG$40,HT7&lt;&gt;"",HV7&gt;=IG$44,HV7&lt;&gt;""),AND(HW7&gt;=IG$40,HW7&lt;&gt;"",HY7&gt;=IG$44,HY7&lt;&gt;""),AND(IA7&gt;=IG$40,IA7&lt;&gt;"",IC7&gt;=IG$44,IC7&lt;&gt;""),AND(ID7&gt;=IG$40,ID7&lt;&gt;"",IF7&gt;=IG$44,IF7&lt;&gt;""),AND(JB7&gt;=JO$40,JB7&lt;&gt;"",JD7&gt;=JO$44,JD7&lt;&gt;""),AND(JE7&gt;=JO$40,JE7&lt;&gt;"",JG7&gt;=JO$44,JG7&lt;&gt;""),AND(JI7&gt;=JO$40,JI7&lt;&gt;"",JK7&gt;=JO$44,JK7&lt;&gt;""),AND(JL7&gt;=JO$40,JL7&lt;&gt;"",JN7&gt;=JO$44,JN7&lt;&gt;""),AND(KJ7&gt;=KW$40,KJ7&lt;&gt;"",KL7&gt;=KW$44,KL7&lt;&gt;""),AND(KM7&gt;=KW$40,KM7&lt;&gt;"",KO7&gt;=KW$44,KO7&lt;&gt;""),AND(KQ7&gt;=KW$40,KQ7&lt;&gt;"",KS7&gt;=KW$44,KS7&lt;&gt;""),AND(KT7&gt;=KW$40,KT7&lt;&gt;"",KV7&gt;=KW$44,KV7&lt;&gt;""),AND(LR7&gt;=ME$40,LR7&lt;&gt;"",LT7&gt;=ME$44,LT7&lt;&gt;""),AND(LU7&gt;=ME$40,LU7&lt;&gt;"",LW7&gt;=ME$44,LW7&lt;&gt;""),AND(LY7&gt;=ME$40,LY7&lt;&gt;"",MA7&gt;=ME$44,MA7&lt;&gt;""),AND(MB7&gt;=ME$40,MB7&lt;&gt;"",MD7&gt;=ME$44,MD7&lt;&gt;""),AND(MZ7&gt;=NM$40,MZ7&lt;&gt;"",NB7&gt;=NM$44,NB7&lt;&gt;""),AND(NC7&gt;=NM$40,NC7&lt;&gt;"",NE7&gt;=NM$44,NE7&lt;&gt;""),AND(NG7&gt;=NM$40,NG7&lt;&gt;"",NI7&gt;=NM$44,NI7&lt;&gt;""),AND(NJ7&gt;=NM$40,NJ7&lt;&gt;"",NL7&gt;=NM$44,NL7&lt;&gt;""),AND(OH7&gt;=OU$40,OH7&lt;&gt;"",OJ7&gt;=OU$44,OJ7&lt;&gt;""),AND(OK7&gt;=OU$40,OK7&lt;&gt;"",OM7&gt;=OU$44,OM7&lt;&gt;""),AND(OO7&gt;=OU$40,OO7&lt;&gt;"",OQ7&gt;=OU$44,OQ7&lt;&gt;""),AND(OR7&gt;=OU$40,OR7&lt;&gt;"",OT7&gt;=OU$44,OT7&lt;&gt;""),AND(PP7&gt;=QC$40,PP7&lt;&gt;"",PR7&gt;=QC$44,PR7&lt;&gt;""),AND(PS7&gt;=QC$40,PS7&lt;&gt;"",PU7&gt;=QC$44,PU7&lt;&gt;""),AND(PW7&gt;=QC$40,PW7&lt;&gt;"",PY7&gt;=QC$44,PY7&lt;&gt;""),AND(PZ7&gt;=QC$40,PZ7&lt;&gt;"",QB7&gt;=QC$44,QB7&lt;&gt;""),AND(QX7&gt;=RK$40,QX7&lt;&gt;"",QZ7&gt;=RK$44,QZ7&lt;&gt;""),AND(RA7&gt;=RK$40,RA7&lt;&gt;"",RC7&gt;=RK$44,RC7&lt;&gt;""),AND(RE7&gt;=RK$40,RE7&lt;&gt;"",RG7&gt;=RK$44,RG7&lt;&gt;""),AND(RH7&gt;=RK$40,RH7&lt;&gt;"",RJ7&gt;=RK$44,RJ7&lt;&gt;""),AND(SF7&gt;=SS$40,SF7&lt;&gt;"",SH7&gt;=SS$44,SH7&lt;&gt;""),AND(SI7&gt;=SS$40,SI7&lt;&gt;"",SK7&gt;=SS$44,SK7&lt;&gt;""),AND(SM7&gt;=SS$40,SM7&lt;&gt;"",SO7&gt;=SS$44,SO7&lt;&gt;""),AND(SP7&gt;=SS$40,SP7&lt;&gt;"",SR7&gt;=SS$44,SR7&lt;&gt;"")),"Merit",IF(OR(AND(AM7&gt;=AW$39,AM7&lt;&gt;"",AO7&gt;=AW$43,AO7&lt;&gt;"",AL7=""),AND(AP7&gt;=AW$39,AP7&lt;&gt;"",AR7&gt;=AW$43,AR7&lt;&gt;"",AL7=""),AND(AT7&gt;=AW$39,AT7&lt;&gt;"",AV7&gt;=AW$43,AV7&lt;&gt;"",AL7=""),AND(BN7&gt;=BX$39,BN7&lt;&gt;"",BP7&gt;=BX$43,BP7&lt;&gt;"",BM7=""),AND(BQ7&gt;=BX$39,BQ7&lt;&gt;"",BS7&gt;=BX$43,BS7&lt;&gt;"",BM7=""),AND(BU7&gt;=BX$39,BU7&lt;&gt;"",BW7&gt;=BX$43,BW7&lt;&gt;"",BM7=""),AND(CO7&gt;=CY$39,CO7&lt;&gt;"",CQ7&gt;=CY$43,CQ7&lt;&gt;"",CN7=""),AND(CR7&gt;=CY$39,CR7&lt;&gt;"",CT7&gt;=CY$43,CT7&lt;&gt;"",CN7=""),AND(CV7&gt;=CY$39,CV7&lt;&gt;"",CX7&gt;=CY$43,CX7&lt;&gt;"",CN7=""),AND(DV7&gt;=EI$39,DV7&lt;&gt;"",DX7&gt;=EI$43,DX7&lt;&gt;""),AND(DY7&gt;=EI$39,DY7&lt;&gt;"",EA7&gt;=EI$43,EA7&lt;&gt;""),AND(EC7&gt;=EI$39,EC7&lt;&gt;"",EE7&gt;=EI$43,EE7&lt;&gt;""),AND(EF7&gt;=EI$39,EF7&lt;&gt;"",EH7&gt;=EI$43,EH7&lt;&gt;""),AND(FD7&gt;=FQ$39,FD7&lt;&gt;"",FF7&gt;=FQ$43,FF7&lt;&gt;""),AND(FG7&gt;=FQ$39,FG7&lt;&gt;"",FI7&gt;=FQ$43,FI7&lt;&gt;""),AND(FK7&gt;=FQ$39,FK7&lt;&gt;"",FM7&gt;=FQ$43,FM7&lt;&gt;""),AND(FN7&gt;=FQ$39,FN7&lt;&gt;"",FP7&gt;=FQ$43,FP7&lt;&gt;""),AND(GL7&gt;=GY$39,GL7&lt;&gt;"",GN7&gt;=GY$43,GN7&lt;&gt;""),AND(GO7&gt;=GY$39,GO7&lt;&gt;"",GQ7&gt;=GY$43,GQ7&lt;&gt;""),AND(GS7&gt;=GY$39,GS7&lt;&gt;"",GU7&gt;=GY$43,GU7&lt;&gt;""),AND(GV7&gt;=GY$39,GV7&lt;&gt;"",GX7&gt;=GY$43,GX7&lt;&gt;""),AND(HT7&gt;=IG$39,HT7&lt;&gt;"",HV7&gt;=IG$43,HV7&lt;&gt;""),AND(HW7&gt;=IG$39,HW7&lt;&gt;"",HY7&gt;=IG$43,HY7&lt;&gt;""),AND(IA7&gt;=IG$39,IA7&lt;&gt;"",IC7&gt;=IG$43,IC7&lt;&gt;""),AND(ID7&gt;=IG$39,ID7&lt;&gt;"",IF7&gt;=IG$43,IF7&lt;&gt;""),AND(JB7&gt;=JO$39,JB7&lt;&gt;"",JD7&gt;=JO$43,JD7&lt;&gt;""),AND(JE7&gt;=JO$39,JE7&lt;&gt;"",JG7&gt;=JO$43,JG7&lt;&gt;""),AND(JI7&gt;=JO$39,JI7&lt;&gt;"",JK7&gt;=JO$43,JK7&lt;&gt;""),AND(JL7&gt;=JO$39,JL7&lt;&gt;"",JN7&gt;=JO$43,JN7&lt;&gt;""),AND(KJ7&gt;=KW$39,KJ7&lt;&gt;"",KL7&gt;=KW$43,KL7&lt;&gt;""),AND(KM7&gt;=KW$39,KM7&lt;&gt;"",KO7&gt;=KW$43,KO7&lt;&gt;""),AND(KQ7&gt;=KW$39,KQ7&lt;&gt;"",KS7&gt;=KW$43,KS7&lt;&gt;""),AND(KT7&gt;=KW$39,KT7&lt;&gt;"",KV7&gt;=KW$43,KV7&lt;&gt;""),AND(LR7&gt;=ME$39,LR7&lt;&gt;"",LT7&gt;=ME$43,LT7&lt;&gt;""),AND(LU7&gt;=ME$39,LU7&lt;&gt;"",LW7&gt;=ME$43,LW7&lt;&gt;""),AND(LY7&gt;=ME$39,LY7&lt;&gt;"",MA7&gt;=ME$43,MA7&lt;&gt;""),AND(MB7&gt;=ME$39,MB7&lt;&gt;"",MD7&gt;=ME$43,MD7&lt;&gt;""),AND(MZ7&gt;=NM$39,MZ7&lt;&gt;"",NB7&gt;=NM$43,NB7&lt;&gt;""),AND(NC7&gt;=NM$39,NC7&lt;&gt;"",NE7&gt;=NM$43,NE7&lt;&gt;""),AND(NG7&gt;=NM$39,NG7&lt;&gt;"",NI7&gt;=NM$43,NI7&lt;&gt;""),AND(NJ7&gt;=NM$39,NJ7&lt;&gt;"",NL7&gt;=NM$43,NL7&lt;&gt;""),AND(OH7&gt;=OU$39,OH7&lt;&gt;"",OJ7&gt;=OU$43,OJ7&lt;&gt;""),AND(OK7&gt;=OU$39,OK7&lt;&gt;"",OM7&gt;=OU$43,OM7&lt;&gt;""),AND(OO7&gt;=OU$39,OO7&lt;&gt;"",OQ7&gt;=OU$43,OQ7&lt;&gt;""),AND(OR7&gt;=OU$39,OR7&lt;&gt;"",OT7&gt;=OU$43,OT7&lt;&gt;""),AND(PP7&gt;=QC$39,PP7&lt;&gt;"",PR7&gt;=QC$43,PR7&lt;&gt;""),AND(PS7&gt;=QC$39,PS7&lt;&gt;"",PU7&gt;=QC$43,PU7&lt;&gt;""),AND(PW7&gt;=QC$39,PW7&lt;&gt;"",PY7&gt;=QC$43,PY7&lt;&gt;""),AND(PZ7&gt;=QC$39,PZ7&lt;&gt;"",QB7&gt;=QC$43,QB7&lt;&gt;""),AND(QX7&gt;=RK$39,QX7&lt;&gt;"",QZ7&gt;=RK$43,QZ7&lt;&gt;""),AND(RA7&gt;=RK$39,RA7&lt;&gt;"",RC7&gt;=RK$43,RC7&lt;&gt;""),AND(RE7&gt;=RK$39,RE7&lt;&gt;"",RG7&gt;=RK$43,RG7&lt;&gt;""),AND(RH7&gt;=RK$39,RH7&lt;&gt;"",RJ7&gt;=RK$43,RJ7&lt;&gt;""),AND(SF7&gt;=SS$39,SF7&lt;&gt;"",SH7&gt;=SS$43,SH7&lt;&gt;""),AND(SI7&gt;=SS$39,SI7&lt;&gt;"",SK7&gt;=SS$43,SK7&lt;&gt;""),AND(SM7&gt;=SS$39,SM7&lt;&gt;"",SO7&gt;=SS$43,SO7&lt;&gt;""),AND(SP7&gt;=SS$39,SP7&lt;&gt;"",SR7&gt;=SS$43,SR7&lt;&gt;"")),"Excellence",IF(I7="P","Worlds Team",IF(F7="P","National Team","")))))</f>
        <v>National Team</v>
      </c>
      <c r="I7" s="3" t="str">
        <f>IF(OR(AND(AM7&gt;=AW$38,AM7&lt;&gt;"",AO7&gt;=AW$42,AO7&lt;&gt;"",AL7=""),AND(AP7&gt;=AW$38,AP7&lt;&gt;"",AR7&gt;=AW$42,AR7&lt;&gt;"",AL7=""),AND(AT7&gt;=AW$38,AT7&lt;&gt;"",AV7&gt;=AW$42,AV7&lt;&gt;"",AL7=""),AND(BN7&gt;=BX$38,BN7&lt;&gt;"",BP7&gt;=BX$42,BP7&lt;&gt;"",BM7=""),AND(BQ7&gt;=BX$38,BQ7&lt;&gt;"",BS7&gt;=BX$42,BS7&lt;&gt;"",BM7=""),AND(BU7&gt;=BX$38,BU7&lt;&gt;"",BW7&gt;=BX$42,BW7&lt;&gt;"",BM7=""),AND(CO7&gt;=CY$38,CO7&lt;&gt;"",CQ7&gt;=CY$42,CQ7&lt;&gt;"",CN7=""),AND(CR7&gt;=CY$38,CR7&lt;&gt;"",CT7&gt;=CY$42,CT7&lt;&gt;"",CN7=""),AND(CV7&gt;=CY$38,CV7&lt;&gt;"",CX7&gt;=CY$42,CX7&lt;&gt;"",CN7=""),AND(DV7&gt;=EI$38,DV7&lt;&gt;"",DX7&gt;=EI$42,DX7&lt;&gt;""),AND(DY7&gt;=EI$38,DY7&lt;&gt;"",EA7&gt;=EI$42,EA7&lt;&gt;""),AND(EC7&gt;=EI$38,EC7&lt;&gt;"",EE7&gt;=EI$42,EE7&lt;&gt;""),AND(EF7&gt;=EI$38,EF7&lt;&gt;"",EH7&gt;=EI$42,EH7&lt;&gt;""),AND(FD7&gt;=FQ$38,FD7&lt;&gt;"",FF7&gt;=FQ$42,FF7&lt;&gt;""),AND(FG7&gt;=FQ$38,FG7&lt;&gt;"",FI7&gt;=FQ$42,FI7&lt;&gt;""),AND(FK7&gt;=FQ$38,FK7&lt;&gt;"",FM7&gt;=FQ$42,FM7&lt;&gt;""),AND(FN7&gt;=FQ$38,FN7&lt;&gt;"",FP7&gt;=FQ$42,FP7&lt;&gt;""),AND(GL7&gt;=GY$38,GL7&lt;&gt;"",GN7&gt;=GY$42,GN7&lt;&gt;""),AND(GO7&gt;=GY$38,GO7&lt;&gt;"",GQ7&gt;=GY$42,GQ7&lt;&gt;""),AND(GS7&gt;=GY$38,GS7&lt;&gt;"",GU7&gt;=GY$42,GU7&lt;&gt;""),AND(GV7&gt;=GY$38,GV7&lt;&gt;"",GX7&gt;=GY$42,GX7&lt;&gt;""),AND(HT7&gt;=IG$38,HT7&lt;&gt;"",HV7&gt;=IG$42,HV7&lt;&gt;""),AND(HW7&gt;=IG$38,HW7&lt;&gt;"",HY7&gt;=IG$42,HY7&lt;&gt;""),AND(IA7&gt;=IG$38,IA7&lt;&gt;"",IC7&gt;=IG$42,IC7&lt;&gt;""),AND(ID7&gt;=IG$38,ID7&lt;&gt;"",IF7&gt;=IG$42,IF7&lt;&gt;""),AND(JB7&gt;=JO$38,JB7&lt;&gt;"",JD7&gt;=JO$42,JD7&lt;&gt;""),AND(JE7&gt;=JO$38,JE7&lt;&gt;"",JG7&gt;=JO$42,JG7&lt;&gt;""),AND(JI7&gt;=JO$38,JI7&lt;&gt;"",JK7&gt;=JO$42,JK7&lt;&gt;""),AND(JL7&gt;=JO$38,JL7&lt;&gt;"",JN7&gt;=JO$42,JN7&lt;&gt;""),AND(KJ7&gt;=KW$38,KJ7&lt;&gt;"",KL7&gt;=KW$42,KL7&lt;&gt;""),AND(KM7&gt;=KW$38,KM7&lt;&gt;"",KO7&gt;=KW$42,KO7&lt;&gt;""),AND(KQ7&gt;=KW$38,KQ7&lt;&gt;"",KS7&gt;=KW$42,KS7&lt;&gt;""),AND(KT7&gt;=KW$38,KT7&lt;&gt;"",KV7&gt;=KW$42,KV7&lt;&gt;""),AND(LR7&gt;=ME$38,LR7&lt;&gt;"",LT7&gt;=ME$42,LT7&lt;&gt;""),AND(LU7&gt;=ME$38,LU7&lt;&gt;"",LW7&gt;=ME$42,LW7&lt;&gt;""),AND(LY7&gt;=ME$38,LY7&lt;&gt;"",MA7&gt;=ME$42,MA7&lt;&gt;""),AND(MB7&gt;=ME$38,MB7&lt;&gt;"",MD7&gt;=ME$42,MD7&lt;&gt;""),AND(MZ7&gt;=NM$38,MZ7&lt;&gt;"",NB7&gt;=NM$42,NB7&lt;&gt;""),AND(NC7&gt;=NM$38,NC7&lt;&gt;"",NE7&gt;=NM$42,NE7&lt;&gt;""),AND(NG7&gt;=NM$38,NG7&lt;&gt;"",NI7&gt;=NM$42,NI7&lt;&gt;""),AND(NJ7&gt;=NM$38,NJ7&lt;&gt;"",NL7&gt;=NM$42,NL7&lt;&gt;""),AND(OH7&gt;=OU$38,OH7&lt;&gt;"",OJ7&gt;=OU$42,OJ7&lt;&gt;""),AND(OK7&gt;=OU$38,OK7&lt;&gt;"",OM7&gt;=OU$42,OM7&lt;&gt;""),AND(OO7&gt;=OU$38,OO7&lt;&gt;"",OQ7&gt;=OU$42,OQ7&lt;&gt;""),AND(OR7&gt;=OU$38,OR7&lt;&gt;"",OT7&gt;=OU$42,OT7&lt;&gt;""),AND(PP7&gt;=QC$38,PP7&lt;&gt;"",PR7&gt;=QC$42,PR7&lt;&gt;""),AND(PS7&gt;=QC$38,PS7&lt;&gt;"",PU7&gt;=QC$42,PU7&lt;&gt;""),AND(PW7&gt;=QC$38,PW7&lt;&gt;"",PY7&gt;=QC$42,PY7&lt;&gt;""),AND(PZ7&gt;=QC$38,PZ7&lt;&gt;"",QB7&gt;=QC$42,QB7&lt;&gt;""),AND(QX7&gt;=RK$38,QX7&lt;&gt;"",QZ7&gt;=RK$42,QZ7&lt;&gt;""),AND(RA7&gt;=RK$38,RA7&lt;&gt;"",RC7&gt;=RK$42,RC7&lt;&gt;""),AND(RE7&gt;=RK$38,RE7&lt;&gt;"",RG7&gt;=RK$42,RG7&lt;&gt;""),AND(RH7&gt;=RK$38,RH7&lt;&gt;"",RJ7&gt;=RK$42,RJ7&lt;&gt;""),AND(SF7&gt;=SS$38,SF7&lt;&gt;"",SH7&gt;=SS$42,SH7&lt;&gt;""),AND(SI7&gt;=SS$38,SI7&lt;&gt;"",SK7&gt;=SS$42,SK7&lt;&gt;""),AND(SM7&gt;=SS$38,SM7&lt;&gt;"",SO7&gt;=SS$42,SO7&lt;&gt;""),AND(SP7&gt;=SS$38,SP7&lt;&gt;"",SR7&gt;=SS$42,SR7&lt;&gt;"")),"P","")</f>
        <v/>
      </c>
      <c r="J7" s="8">
        <f>IF(COUNT(AO7,AR7,BP7,BS7,CQ7,CT7)&gt;0,LARGE((AO7,AR7,BP7,BS7,CQ7,CT7),1),0)</f>
        <v>49.31</v>
      </c>
      <c r="K7" s="8" t="str">
        <f>IF(J7="","",IF(OR(J7=CQ7,J7=CT7),$BY$1,IF(OR(J7=BP7,J7=BS7),$AX$1,IF(OR(J7=AO7,J7=AR7),$W$1,""))))</f>
        <v>2023 Elite Canada</v>
      </c>
      <c r="L7" s="8">
        <f>IF(COUNT(AO7,AR7,BP7,BS7,CQ7,CT7)&gt;1,LARGE((AO7,AR7,BP7,BS7,CQ7,CT7),2),0)</f>
        <v>49.180000000000007</v>
      </c>
      <c r="M7" s="8" t="str">
        <f>IF(L7="","",IF(OR(L7=CQ7,L7=CT7),$BY$1,IF(OR(L7=BP7,L7=BS7),$AX$1,IF(OR(L7=AO7,L7=AR7),$W$1,""))))</f>
        <v>2022 3rd Domestic Trial</v>
      </c>
      <c r="N7" s="8">
        <f>IF(COUNT(AO7,AR7,BP7,BS7,CQ7,CT7)&gt;2,MAX(AV7,BW7,CX7,LARGE((AO7,AR7,BP7,BS7,CQ7,CT7),3)),IF(MAX(AV7,BW7,CX7)&gt;0,MAX(AV7,BW7,CX7),0))</f>
        <v>50.55</v>
      </c>
      <c r="O7" s="8" t="str">
        <f>IF(N7="","",IF(OR(N7=CQ7,N7=CT7,N7=CX7),$BY$1,IF(OR(N7=BP7,N7=BS7,N7=BW7),$AX$1,IF(OR(N7=AO7,N7=AR7,N7=AV7),$W$1,""))))</f>
        <v>2023 Elite Canada</v>
      </c>
      <c r="P7" s="8">
        <f>IF(MAX(AM7,AP7,AT7,BN7,BQ7,BU7,CO7,CR7,CV7,DV7,DY7,EC7,EF7,FD7,FG7,FK7,FN7,GL7,GO7,GS7,GV7,HT7,HW7,IA7,ID7,JB7,JE7,JI7,JL7,KJ7,KM7,KQ7,KT7,LR7,LU7,LY7,MB7,MZ7,NC7,NG7,NJ7,OH7,OK7,OO7,OR7,PP7,PS7,PW7,PZ7,QX7,RA7,RE7,RH7,SF7,SI7,SM7,SP7)&gt;0,MAX(AM7,AP7,AT7,BN7,BQ7,BU7,CO7,CR7,CV7,DV7,DY7,EC7,EF7,FD7,FG7,FK7,FN7,GL7,GO7,GS7,GV7,HT7,HW7,IA7,ID7,JB7,JE7,JI7,JL7,KJ7,KM7,KQ7,KT7,LR7,LU7,LY7,MB7,MZ7,NC7,NG7,NJ7,OH7,OK7,OO7,OR7,PP7,PS7,PW7,PZ7,QX7,RA7,RE7,RH7,SF7,SI7,SM7,SP7),0)</f>
        <v>13</v>
      </c>
      <c r="Q7" s="8" t="str">
        <f>IF(P7=0,"",IF(OR(P7=CO7,P7=CR7,P7=CV7),$BY$1,IF(OR(P7=BN7,P7=BQ7,P7=BU7),$AX$1,IF(OR(P7=AM7,P7=AP7,P7=AT7),$W$1,IF(OR(P7=SF7,P7=SI7,P7=SM7,P7=SP7),$RL$1,IF(OR(P7=QX7,P7=RA7,P7=RE7,P7=RH7),$QD$1,IF(OR(P7=PP7,P7=PS7,P7=PW7,P7=PZ7),$OV$1,IF(OR(P7=OH7,P7=OK7,P7=OO7,P7=OR7),$NN$1,IF(OR(P7=MZ7,P7=NC7,P7=NG7,P7=NJ7),$MF$1,IF(OR(P7=LR7,P7=LU7,P7=LY7,P7=MB7),$KX$1,IF(OR(P7=KJ7,P7=KM7,P7=KQ7,P7=KT7),$JP$1,IF(OR(P7=JB7,P7=JE7,P7=JI7,P7=JL7),$IH$1,IF(OR(P7=HT7,P7=HW7,P7=IA7,P7=ID7),$GZ$1,IF(OR(P7=GL7,P7=GO7,P7=GS7,P7=GV7),$FR$1,IF(OR(P7=FD7,P7=FG7,P7=FK7,P7=FN7),$EJ$1,IF(OR(P7=DV7,P7=DY7,P7=EC7,P7=EF7),$DB$1,""))))))))))))))))</f>
        <v>2023 Nationals</v>
      </c>
      <c r="R7" s="8">
        <f>IF(MAX(IF(AM7&gt;=$AW$37,AN7,0),IF(AP7&gt;=$AW$37,AQ7,0),IF(AT7&gt;=$AW$37,AU7,0),IF(BN7&gt;=$BX$37,BO7,0),IF(BQ7&gt;=$BX$37,BR7,0),IF(BU7&gt;=$BX$37,BV7,0),IF(CO7&gt;=$CY$37,CP7,0),IF(CR7&gt;=$CY$37,CS7,0),IF(CV7&gt;=$CY$37,CW7,0),IF(DV7&gt;=$EI$37,DW7,0),IF(DY7&gt;=$EI$37,DZ7,0),IF(EC7&gt;=$EI$37,ED7,0),IF(EF7&gt;=$EI$37,EG7,0),IF(FD7&gt;=$FQ$37,FE7,0),IF(FG7&gt;=$FQ$37,FH7,0),IF(FK7&gt;=$FQ$37,FL7,0),IF(FN7&gt;=$FQ$37,FO7,0),IF(GL7&gt;=$GY$37,GM7,0),IF(GO7&gt;=$GY$37,GP7,0),IF(GS7&gt;=$GY$37,GT7,0),IF(GV7&gt;=$GY$37,GW7,0),IF(HT7&gt;=$IG$37,HU7,0),IF(HW7&gt;=$IG$37,HX7,0),IF(IA7&gt;=$IG$37,IB7,0),IF(ID7&gt;=$IG$37,IE7,0),IF(JB7&gt;=$JO$37,JC7,0),IF(JE7&gt;=$JO$37,JF7,0),IF(JI7&gt;=$JO$37,JJ7,0),IF(JL7&gt;=$JO$37,JM7,0),IF(KJ7&gt;=$KW$37,KK7,0),IF(KM7&gt;=$KW$37,KN7,0),IF(KQ7&gt;=$KW$37,KR7,0),IF(KT7&gt;=$KW$37,KU7,0),IF(LR7&gt;=$ME$37,LS7,0),IF(LU7&gt;=$ME$37,LV7,0),IF(LY7&gt;=$ME$37,LZ7,0),IF(MB7&gt;=$ME$37,MC7,0),IF(MZ7&gt;=$NM$37,NA7,0),IF(NC7&gt;=$NM$37,ND7,0),IF(NG7&gt;=$NM$37,NH7,0),IF(NJ7&gt;=$NM$37,NK7,0),IF(OH7&gt;=$OU$37,OI7,0),IF(OK7&gt;=$OU$37,OL7,0),IF(OO7&gt;=$OU$37,OP7,0),IF(OR7&gt;=$OU$37,OS7,0),IF(PP7&gt;=$QC$37,PQ7,0),IF(PS7&gt;=$QC$37,PT7,0),IF(PW7&gt;=$QC$37,PX7,0),IF(PZ7&gt;=$QC$37,QA7,0),IF(QX7&gt;=$RK$37,QY7,0),IF(RA7&gt;=$RK$37,RB7,0),IF(RE7&gt;=$RK$37,RF7,0),IF(RH7&gt;=$RK$37,RI7,0),IF(SF7&gt;=$SS$37,SG7,0),IF(SI7&gt;=$SS$37,SJ7,0),IF(SM7&gt;=$SS$37,SN7,0),IF(SP7&gt;=$SS$37,SQ7,0))&gt;0,MAX(IF(AM7&gt;=$AW$37,AN7,0),IF(AP7&gt;=$AW$37,AQ7,0),IF(AT7&gt;=$AW$37,AU7,0),IF(BN7&gt;=$BX$37,BO7,0),IF(BQ7&gt;=$BX$37,BR7,0),IF(BU7&gt;=$BX$37,BV7,0),IF(CO7&gt;=$CY$37,CP7,0),IF(CR7&gt;=$CY$37,CS7,0),IF(CV7&gt;=$CY$37,CW7,0),IF(DV7&gt;=$EI$37,DW7,0),IF(DY7&gt;=$EI$37,DZ7,0),IF(EC7&gt;=$EI$37,ED7,0),IF(EF7&gt;=$EI$37,EG7,0),IF(FD7&gt;=$FQ$37,FE7,0),IF(FG7&gt;=$FQ$37,FH7,0),IF(FK7&gt;=$FQ$37,FL7,0),IF(FN7&gt;=$FQ$37,FO7,0),IF(GL7&gt;=$GY$37,GM7,0),IF(GO7&gt;=$GY$37,GP7,0),IF(GS7&gt;=$GY$37,GT7,0),IF(GV7&gt;=$GY$37,GW7,0),IF(HT7&gt;=$IG$37,HU7,0),IF(HW7&gt;=$IG$37,HX7,0),IF(IA7&gt;=$IG$37,IB7,0),IF(ID7&gt;=$IG$37,IE7,0),IF(JB7&gt;=$JO$37,JC7,0),IF(JE7&gt;=$JO$37,JF7,0),IF(JI7&gt;=$JO$37,JJ7,0),IF(JL7&gt;=$JO$37,JM7,0),IF(KJ7&gt;=$KW$37,KK7,0),IF(KM7&gt;=$KW$37,KN7,0),IF(KQ7&gt;=$KW$37,KR7,0),IF(KT7&gt;=$KW$37,KU7,0),IF(LR7&gt;=$ME$37,LS7,0),IF(LU7&gt;=$ME$37,LV7,0),IF(LY7&gt;=$ME$37,LZ7,0),IF(MB7&gt;=$ME$37,MC7,0),IF(MZ7&gt;=$NM$37,NA7,0),IF(NC7&gt;=$NM$37,ND7,0),IF(NG7&gt;=$NM$37,NH7,0),IF(NJ7&gt;=$NM$37,NK7,0),IF(OH7&gt;=$OU$37,OI7,0),IF(OK7&gt;=$OU$37,OL7,0),IF(OO7&gt;=$OU$37,OP7,0),IF(OR7&gt;=$OU$37,OS7,0),IF(PP7&gt;=$QC$37,PQ7,0),IF(PS7&gt;=$QC$37,PT7,0),IF(PW7&gt;=$QC$37,PX7,0),IF(PZ7&gt;=$QC$37,QA7,0),IF(QX7&gt;=$RK$37,QY7,0),IF(RA7&gt;=$RK$37,RB7,0),IF(RE7&gt;=$RK$37,RF7,0),IF(RH7&gt;=$RK$37,RI7,0),IF(SF7&gt;=$SS$37,SG7,0),IF(SI7&gt;=$SS$37,SJ7,0),IF(SM7&gt;=$SS$37,SN7,0),IF(SP7&gt;=$SS$37,SQ7,0)),0)</f>
        <v>14.98</v>
      </c>
      <c r="S7" s="8" t="str">
        <f>IF(R7=0,"",IF(OR(R7=CP7,R7=CS7,R7=CW7),$BY$1,IF(OR(R7=BO7,R7=BR7,R7=BV7),$AX$1,IF(OR(R7=AN7,R7=AQ7,R7=AU7),$W$1,IF(OR(R7=SG7,R7=SJ7,R7=SN7,R7=SQ7),$RL$1,IF(OR(R7=QY7,R7=RB7,R7=RF7,R7=RI7),$QD$1,IF(OR(R7=PQ7,R7=PT7,R7=PX7,R7=QA7),$OV$1,IF(OR(R7=OI7,R7=OL7,R7=OP7,R7=OS7),$NN$1,IF(OR(R7=NA7,R7=ND7,R7=NH7,R7=NK7),$MF$1,IF(OR(R7=LS7,R7=LV7,R7=LZ7,R7=MC7),$KX$1,IF(OR(R7=KK7,R7=KN7,R7=KR7,R7=KU7),$JP$1,IF(OR(R7=JC7,R7=JF7,R7=JJ7,R7=JM7),$IH$1,IF(OR(R7=HU7,R7=HX7,R7=IB7,R7=IE7),$GZ$1,IF(OR(R7=GM7,R7=GP7,R7=GT7,R7=GW7),$FR$1,IF(OR(R7=FE7,R7=FH7,R7=FL7,R7=FO7),$EJ$1,IF(OR(R7=DW7,R7=DZ7,R7=ED7,R7=EG7),$DB$1,""))))))))))))))))</f>
        <v>2022 3rd Domestic Trial</v>
      </c>
      <c r="T7" s="8" t="str">
        <f>IF(MAX(CZ7,DA7)&gt;0,MAX(CZ7,DA7),"")</f>
        <v/>
      </c>
      <c r="U7" s="11" t="str">
        <f>IF(T7="","",IF(T7=CZ7,"("&amp;CZ$2&amp;")",IF(T7=DA7,"("&amp;DA$2&amp;")")))</f>
        <v/>
      </c>
      <c r="V7" s="8" t="str">
        <f>IF(T7="","",IF(T7=CZ7,IF(T7+IF(N7="",0,N7)=SL7,$RL$1,IF(T7+IF(N7="",0,N7)=RD7,$QD$1,IF(T7+IF(N7="",0,N7)=PV7,$OV$1,IF(T7+IF(N7="",0,N7)=ON7,$NN$1,IF(T7+IF(N7="",0,N7)=NF7,$MF$1,IF(T7+IF(N7="",0,N7)=LX7,$KX$1,IF(T7+IF(N7="",0,N7)=KP7,$JP$1,IF(T7+IF(N7="",0,N7)=JH7,$IH$1,IF(T7+IF(N7="",0,N7)=HZ7,$GZ$1,IF(T7+IF(N7="",0,N7)=GR7,$FR$1,IF(T7+IF(N7="",0,N7)=FJ7,$EJ$1,IF(T7+IF(N7="",0,N7)=EB7,$DB$1)))))))))))),IF(T7=DA7,IF(T7+IF(#REF!="",0,#REF!)=SR7,$RL$1,IF(T7+IF(#REF!="",0,#REF!)=RJ7,$QD$1,IF(T7+IF(#REF!="",0,#REF!)=QB7,$OV$1,IF(T7+IF(#REF!="",0,#REF!)=OT7,$NN$1,IF(T7+IF(#REF!="",0,#REF!)=NL7,$MF$1,IF(T7+IF(#REF!="",0,#REF!)=MD7,$KX$1,IF(T7+IF(#REF!="",0,#REF!)=KV7,$JP$1,IF(T7+IF(#REF!="",0,#REF!)=JN7,$IH$1,IF(T7+IF(#REF!="",0,#REF!)=IF7,$GZ$1,IF(T7+IF(#REF!="",0,#REF!)=GX7,$FR$1,IF(T7+IF(#REF!="",0,#REF!)=FP7,$EJ$1,IF(T7+IF(#REF!="",0,#REF!)=EH7,$DB$1,IF(T7+IF(#REF!="",0,#REF!)=SO7,$RL$1,IF(T7+IF(#REF!="",0,#REF!)=RG7,$QD$1,IF(T7+IF(#REF!="",0,#REF!)=PY7,$OV$1,IF(T7+IF(#REF!="",0,#REF!)=OQ7,$NN$1,IF(T7+IF(#REF!="",0,#REF!)=NI7,$MF$1,IF(T7+IF(#REF!="",0,#REF!)=MA7,$KX$1,IF(T7+IF(#REF!="",0,#REF!)=KS7,$JP$1,IF(T7+IF(#REF!="",0,#REF!)=JK7,$IH$1,IF(T7+IF(#REF!="",0,#REF!)=IC7,$GZ$1,IF(T7+IF(#REF!="",0,#REF!)=GU7,$FR$1,IF(T7+IF(#REF!="",0,#REF!)=FM7,$EJ$1,IF(T7+IF(#REF!="",0,#REF!)=EE7,$DB$1)))))))))))))))))))))))))))</f>
        <v/>
      </c>
      <c r="W7" s="22">
        <v>13.1</v>
      </c>
      <c r="X7" s="22">
        <v>8.9</v>
      </c>
      <c r="Y7" s="22">
        <v>12.2</v>
      </c>
      <c r="Z7" s="22">
        <v>14.98</v>
      </c>
      <c r="AA7" s="22">
        <v>0</v>
      </c>
      <c r="AB7" s="22"/>
      <c r="AC7" s="22"/>
      <c r="AD7" s="22"/>
      <c r="AE7" s="22"/>
      <c r="AF7" s="22"/>
      <c r="AG7" s="22">
        <v>12.7</v>
      </c>
      <c r="AH7" s="22">
        <v>8.8000000000000007</v>
      </c>
      <c r="AI7" s="22">
        <v>12</v>
      </c>
      <c r="AJ7" s="22">
        <v>14.13</v>
      </c>
      <c r="AK7" s="22">
        <v>0</v>
      </c>
      <c r="AL7" s="27"/>
      <c r="AM7" s="38">
        <f>IF(Y7&gt;0,Y7,"")</f>
        <v>12.2</v>
      </c>
      <c r="AN7" s="38">
        <f>IF(Z7&gt;0,Z7,"")</f>
        <v>14.98</v>
      </c>
      <c r="AO7" s="40">
        <f>IF(SUM(W7:Z7)-AA7&gt;0,SUM(W7:Z7)-AA7,"")</f>
        <v>49.180000000000007</v>
      </c>
      <c r="AP7" s="40" t="str">
        <f>IF(AD7&gt;0,AD7,"")</f>
        <v/>
      </c>
      <c r="AQ7" s="40" t="str">
        <f>IF(AE7&gt;0,AE7,"")</f>
        <v/>
      </c>
      <c r="AR7" s="40" t="str">
        <f>IF(SUM(AB7:AE7)-AF7&gt;0,SUM(AB7:AE7)-AF7,"")</f>
        <v/>
      </c>
      <c r="AS7" s="40">
        <f>IF(AO7="","",MAX(AO7,AR7))</f>
        <v>49.180000000000007</v>
      </c>
      <c r="AT7" s="40">
        <f>IF(AI7&gt;0,AI7,"")</f>
        <v>12</v>
      </c>
      <c r="AU7" s="40">
        <f>IF(AJ7&gt;0,AJ7,"")</f>
        <v>14.13</v>
      </c>
      <c r="AV7" s="40">
        <f>IF(SUM(AG7:AJ7)-AK7&gt;0,SUM(AG7:AJ7)-AK7,"")</f>
        <v>47.63</v>
      </c>
      <c r="AW7" s="40">
        <f>IF(SUM(AS7,AV7)&gt;0,SUM(AS7,AV7),"")</f>
        <v>96.81</v>
      </c>
      <c r="AX7" s="26">
        <v>14.8</v>
      </c>
      <c r="AY7" s="26">
        <v>9</v>
      </c>
      <c r="AZ7" s="26">
        <v>11.3</v>
      </c>
      <c r="BA7" s="26">
        <v>13.99</v>
      </c>
      <c r="BB7" s="26">
        <v>0</v>
      </c>
      <c r="BC7" s="26">
        <v>14.7</v>
      </c>
      <c r="BD7" s="26">
        <v>9.6</v>
      </c>
      <c r="BE7" s="26">
        <v>11.1</v>
      </c>
      <c r="BF7" s="26">
        <v>13.91</v>
      </c>
      <c r="BG7" s="26">
        <v>0</v>
      </c>
      <c r="BH7" s="26">
        <v>14.3</v>
      </c>
      <c r="BI7" s="26">
        <v>9.1</v>
      </c>
      <c r="BJ7" s="26">
        <v>12.4</v>
      </c>
      <c r="BK7" s="26">
        <v>14.75</v>
      </c>
      <c r="BL7" s="26">
        <v>0</v>
      </c>
      <c r="BM7" s="28"/>
      <c r="BN7" s="39">
        <f>IF(AZ7&gt;0,AZ7,"")</f>
        <v>11.3</v>
      </c>
      <c r="BO7" s="39">
        <f>IF(BA7&gt;0,BA7,"")</f>
        <v>13.99</v>
      </c>
      <c r="BP7" s="11">
        <f>IF(SUM(AX7:BA7)-BB7&gt;0,SUM(AX7:BA7)-BB7,"")</f>
        <v>49.09</v>
      </c>
      <c r="BQ7" s="11">
        <f>IF(BE7&gt;0,BE7,"")</f>
        <v>11.1</v>
      </c>
      <c r="BR7" s="11">
        <f>IF(BF7&gt;0,BF7,"")</f>
        <v>13.91</v>
      </c>
      <c r="BS7" s="11">
        <f>IF(SUM(BC7:BF7)-BG7&gt;0,SUM(BC7:BF7)-BG7,"")</f>
        <v>49.31</v>
      </c>
      <c r="BT7" s="11">
        <f>IF(BP7="","",MAX(BP7,BS7))</f>
        <v>49.31</v>
      </c>
      <c r="BU7" s="11">
        <f>IF(BJ7&gt;0,BJ7,"")</f>
        <v>12.4</v>
      </c>
      <c r="BV7" s="11">
        <f>IF(BK7&gt;0,BK7,"")</f>
        <v>14.75</v>
      </c>
      <c r="BW7" s="11">
        <f>IF(SUM(BH7:BK7)-BL7&gt;0,SUM(BH7:BK7)-BL7,"")</f>
        <v>50.55</v>
      </c>
      <c r="BX7" s="11">
        <f>IF(SUM(BT7,BW7)&gt;0,SUM(BT7,BW7),"")</f>
        <v>99.86</v>
      </c>
      <c r="BY7" s="22">
        <v>1.6</v>
      </c>
      <c r="BZ7" s="22">
        <v>1</v>
      </c>
      <c r="CA7" s="22">
        <v>1.5</v>
      </c>
      <c r="CB7" s="22">
        <v>1.52</v>
      </c>
      <c r="CC7" s="22">
        <v>0</v>
      </c>
      <c r="CD7" s="22">
        <v>13.8</v>
      </c>
      <c r="CE7" s="22">
        <v>9.1</v>
      </c>
      <c r="CF7" s="22">
        <v>12</v>
      </c>
      <c r="CG7" s="22">
        <v>13.37</v>
      </c>
      <c r="CH7" s="22">
        <v>0</v>
      </c>
      <c r="CI7" s="22">
        <v>13.2</v>
      </c>
      <c r="CJ7" s="22">
        <v>9</v>
      </c>
      <c r="CK7" s="22">
        <v>13</v>
      </c>
      <c r="CL7" s="22">
        <v>13.81</v>
      </c>
      <c r="CM7" s="22">
        <v>0</v>
      </c>
      <c r="CN7" s="27"/>
      <c r="CO7" s="38">
        <f>IF(CA7&gt;0,CA7,"")</f>
        <v>1.5</v>
      </c>
      <c r="CP7" s="38">
        <f>IF(CB7&gt;0,CB7,"")</f>
        <v>1.52</v>
      </c>
      <c r="CQ7" s="40">
        <f>IF(SUM(BY7:CB7)-CC7&gt;0,SUM(BY7:CB7)-CC7,"")</f>
        <v>5.6199999999999992</v>
      </c>
      <c r="CR7" s="40">
        <f>IF(CF7&gt;0,CF7,"")</f>
        <v>12</v>
      </c>
      <c r="CS7" s="40">
        <f>IF(CG7&gt;0,CG7,"")</f>
        <v>13.37</v>
      </c>
      <c r="CT7" s="40">
        <f>IF(SUM(CD7:CG7)-CH7&gt;0,SUM(CD7:CG7)-CH7,"")</f>
        <v>48.269999999999996</v>
      </c>
      <c r="CU7" s="40">
        <f>IF(CQ7="","",MAX(CQ7,CT7))</f>
        <v>48.269999999999996</v>
      </c>
      <c r="CV7" s="40">
        <f>IF(CK7&gt;0,CK7,"")</f>
        <v>13</v>
      </c>
      <c r="CW7" s="40">
        <f>IF(CL7&gt;0,CL7,"")</f>
        <v>13.81</v>
      </c>
      <c r="CX7" s="40">
        <f>IF(SUM(CI7:CL7)-CM7&gt;0,SUM(CI7:CL7)-CM7,"")</f>
        <v>49.010000000000005</v>
      </c>
      <c r="CY7" s="40">
        <f>IF(SUM(CU7,CX7)&gt;0,SUM(CU7,CX7),"")</f>
        <v>97.28</v>
      </c>
      <c r="CZ7" s="50" t="str">
        <f>IF(MAX(DX7,EA7,FF7,FI7,GN7,GQ7,HV7,HY7,JD7,JG7,KL7,KO7,LT7,LW7,NB7,NE7,OJ7,OM7,PR7,PU7,QZ7,RC7,SH7,SK7)-MIN(IF(L7="",0,L7),IF(N7="",0,N7))&gt;0.001,MAX(DX7,EA7,FF7,FI7,GN7,GQ7,HV7,HY7,JD7,JG7,KL7,KO7,LT7,LW7,NB7,NE7,OJ7,OM7,PR7,PU7,QZ7,RC7,SH7,SK7)-MIN(IF(L7="",0,L7),IF(N7="",0,N7)),"")</f>
        <v/>
      </c>
      <c r="DA7" s="50" t="str">
        <f>IF(MAX(EE7,EH7,FM7,FP7,GU7,GX7,IC7,IF7,JK7,JN7,KS7,KV7,MA7,MD7,NI7,NL7,OQ7,OT7,PY7,QB7,RG7,RJ7,SO7,SR7)-IF(N7="",0,N7)&gt;0.001,MAX(EE7,EH7,FM7,FP7,GU7,GX7,IC7,IF7,JK7,JN7,KS7,KV7,MA7,MD7,NI7,NL7,OQ7,OT7,PY7,QB7,RG7,RJ7,SO7,SR7)-IF(N7="",0,N7),"")</f>
        <v/>
      </c>
      <c r="DB7" s="17"/>
      <c r="DC7" s="17"/>
      <c r="DD7" s="17"/>
      <c r="DE7" s="17"/>
      <c r="DF7" s="17"/>
      <c r="DG7" s="17">
        <v>12.1</v>
      </c>
      <c r="DH7" s="17">
        <v>9.1</v>
      </c>
      <c r="DI7" s="17">
        <v>11.3</v>
      </c>
      <c r="DJ7" s="17">
        <v>13.48</v>
      </c>
      <c r="DK7" s="17">
        <v>0</v>
      </c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40" t="str">
        <f>IF(DD7&gt;0,DD7,"")</f>
        <v/>
      </c>
      <c r="DW7" s="40" t="str">
        <f>IF(DE7&gt;0,DE7,"")</f>
        <v/>
      </c>
      <c r="DX7" s="40" t="str">
        <f>IF(SUM(DB7:DE7)-DF7&gt;0,SUM(DB7:DE7)-DF7,"")</f>
        <v/>
      </c>
      <c r="DY7" s="40">
        <f>IF(DI7&gt;0,DI7,"")</f>
        <v>11.3</v>
      </c>
      <c r="DZ7" s="40">
        <f>IF(DJ7&gt;0,DJ7,"")</f>
        <v>13.48</v>
      </c>
      <c r="EA7" s="40">
        <f>IF(SUM(DG7:DJ7)-DK7&gt;0,SUM(DG7:DJ7)-DK7,"")</f>
        <v>45.980000000000004</v>
      </c>
      <c r="EB7" s="40">
        <f>IF(MAX(DX7,EA7)&gt;0,MAX(DX7,EA7),"")</f>
        <v>45.980000000000004</v>
      </c>
      <c r="EC7" s="40" t="str">
        <f>IF(DN7&gt;0,DN7,"")</f>
        <v/>
      </c>
      <c r="ED7" s="40" t="str">
        <f>IF(DO7&gt;0,DO7,"")</f>
        <v/>
      </c>
      <c r="EE7" s="40" t="str">
        <f>IF(SUM(DL7:DO7)-DP7&gt;0,SUM(DL7:DO7)-DP7,"")</f>
        <v/>
      </c>
      <c r="EF7" s="40" t="str">
        <f>IF(DS7&gt;0,DS7,"")</f>
        <v/>
      </c>
      <c r="EG7" s="40" t="str">
        <f>IF(DT7&gt;0,DT7,"")</f>
        <v/>
      </c>
      <c r="EH7" s="40" t="str">
        <f>IF(SUM(DQ7:DT7)-DU7&gt;0,SUM(DQ7:DT7)-DU7,"")</f>
        <v/>
      </c>
      <c r="EI7" s="40">
        <f>IF(SUM(EB7,EH7)&gt;0,SUM(EB7,EH7),"")</f>
        <v>45.980000000000004</v>
      </c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1" t="str">
        <f>IF(EL7&gt;0,EL7,"")</f>
        <v/>
      </c>
      <c r="FE7" s="11" t="str">
        <f>IF(EM7&gt;0,EM7,"")</f>
        <v/>
      </c>
      <c r="FF7" s="11" t="str">
        <f>IF(SUM(EJ7:EM7)-EN7&gt;0,SUM(EJ7:EM7)-EN7,"")</f>
        <v/>
      </c>
      <c r="FG7" s="11" t="str">
        <f>IF(EQ7&gt;0,EQ7,"")</f>
        <v/>
      </c>
      <c r="FH7" s="11" t="str">
        <f>IF(ER7&gt;0,ER7,"")</f>
        <v/>
      </c>
      <c r="FI7" s="11" t="str">
        <f>IF(SUM(EO7:ER7)-ES7&gt;0,SUM(EO7:ER7)-ES7,"")</f>
        <v/>
      </c>
      <c r="FJ7" s="11" t="str">
        <f>IF(MAX(FF7,FI7)&gt;0,MAX(FF7,FI7),"")</f>
        <v/>
      </c>
      <c r="FK7" s="11" t="str">
        <f>IF(EV7&gt;0,EV7,"")</f>
        <v/>
      </c>
      <c r="FL7" s="11" t="str">
        <f>IF(EW7&gt;0,EW7,"")</f>
        <v/>
      </c>
      <c r="FM7" s="11" t="str">
        <f>IF(SUM(ET7:EW7)-EX7&gt;0,SUM(ET7:EW7)-EX7,"")</f>
        <v/>
      </c>
      <c r="FN7" s="11" t="str">
        <f>IF(FA7&gt;0,FA7,"")</f>
        <v/>
      </c>
      <c r="FO7" s="11" t="str">
        <f>IF(FB7&gt;0,FB7,"")</f>
        <v/>
      </c>
      <c r="FP7" s="11" t="str">
        <f>IF(SUM(EY7:FB7)-FC7&gt;0,SUM(EY7:FB7)-FC7,"")</f>
        <v/>
      </c>
      <c r="FQ7" s="11" t="str">
        <f>IF(SUM(FJ7,FP7)&gt;0,SUM(FJ7,FP7),"")</f>
        <v/>
      </c>
      <c r="FR7" s="17">
        <v>13.3</v>
      </c>
      <c r="FS7" s="17">
        <v>9.3000000000000007</v>
      </c>
      <c r="FT7" s="17">
        <v>12.4</v>
      </c>
      <c r="FU7" s="17">
        <v>13.89</v>
      </c>
      <c r="FV7" s="17">
        <v>0</v>
      </c>
      <c r="FW7" s="17">
        <v>13</v>
      </c>
      <c r="FX7" s="17">
        <v>9.1</v>
      </c>
      <c r="FY7" s="17">
        <v>12.2</v>
      </c>
      <c r="FZ7" s="17">
        <v>13.41</v>
      </c>
      <c r="GA7" s="17">
        <v>0</v>
      </c>
      <c r="GB7" s="17"/>
      <c r="GC7" s="17"/>
      <c r="GD7" s="17"/>
      <c r="GE7" s="17"/>
      <c r="GF7" s="17"/>
      <c r="GG7" s="17">
        <v>1.4</v>
      </c>
      <c r="GH7" s="17">
        <v>0.9</v>
      </c>
      <c r="GI7" s="17">
        <v>1.5</v>
      </c>
      <c r="GJ7" s="17">
        <v>1.5</v>
      </c>
      <c r="GK7" s="17">
        <v>0</v>
      </c>
      <c r="GL7" s="40">
        <f>IF(FT7&gt;0,FT7,"")</f>
        <v>12.4</v>
      </c>
      <c r="GM7" s="40">
        <f>IF(FU7&gt;0,FU7,"")</f>
        <v>13.89</v>
      </c>
      <c r="GN7" s="40">
        <f>IF(SUM(FR7:FU7)-FV7&gt;0,SUM(FR7:FU7)-FV7,"")</f>
        <v>48.89</v>
      </c>
      <c r="GO7" s="40">
        <f>IF(FY7&gt;0,FY7,"")</f>
        <v>12.2</v>
      </c>
      <c r="GP7" s="40">
        <f>IF(FZ7&gt;0,FZ7,"")</f>
        <v>13.41</v>
      </c>
      <c r="GQ7" s="40">
        <f>IF(SUM(FW7:FZ7)-GA7&gt;0,SUM(FW7:FZ7)-GA7,"")</f>
        <v>47.709999999999994</v>
      </c>
      <c r="GR7" s="40">
        <f>IF(MAX(GN7,GQ7)&gt;0,MAX(GN7,GQ7),"")</f>
        <v>48.89</v>
      </c>
      <c r="GS7" s="40" t="str">
        <f>IF(GD7&gt;0,GD7,"")</f>
        <v/>
      </c>
      <c r="GT7" s="40" t="str">
        <f>IF(GE7&gt;0,GE7,"")</f>
        <v/>
      </c>
      <c r="GU7" s="40" t="str">
        <f>IF(SUM(GB7:GE7)-GF7&gt;0,SUM(GB7:GE7)-GF7,"")</f>
        <v/>
      </c>
      <c r="GV7" s="40">
        <f>IF(GI7&gt;0,GI7,"")</f>
        <v>1.5</v>
      </c>
      <c r="GW7" s="40">
        <f>IF(GJ7&gt;0,GJ7,"")</f>
        <v>1.5</v>
      </c>
      <c r="GX7" s="40">
        <f>IF(SUM(GG7:GJ7)-GK7&gt;0,SUM(GG7:GJ7)-GK7,"")</f>
        <v>5.3</v>
      </c>
      <c r="GY7" s="40">
        <f>IF(SUM(GR7,GX7)&gt;0,SUM(GR7,GX7),"")</f>
        <v>54.19</v>
      </c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1" t="str">
        <f>IF(HB7&gt;0,HB7,"")</f>
        <v/>
      </c>
      <c r="HU7" s="11" t="str">
        <f>IF(HC7&gt;0,HC7,"")</f>
        <v/>
      </c>
      <c r="HV7" s="11" t="str">
        <f>IF(SUM(GZ7:HC7)-HD7&gt;0,SUM(GZ7:HC7)-HD7,"")</f>
        <v/>
      </c>
      <c r="HW7" s="11" t="str">
        <f>IF(HG7&gt;0,HG7,"")</f>
        <v/>
      </c>
      <c r="HX7" s="11" t="str">
        <f>IF(HH7&gt;0,HH7,"")</f>
        <v/>
      </c>
      <c r="HY7" s="11" t="str">
        <f>IF(SUM(HE7:HH7)-HI7&gt;0,SUM(HE7:HH7)-HI7,"")</f>
        <v/>
      </c>
      <c r="HZ7" s="11" t="str">
        <f>IF(MAX(HV7,HY7)&gt;0,MAX(HV7,HY7),"")</f>
        <v/>
      </c>
      <c r="IA7" s="11" t="str">
        <f>IF(HL7&gt;0,HL7,"")</f>
        <v/>
      </c>
      <c r="IB7" s="11" t="str">
        <f>IF(HM7&gt;0,HM7,"")</f>
        <v/>
      </c>
      <c r="IC7" s="11" t="str">
        <f>IF(SUM(HJ7:HM7)-HN7&gt;0,SUM(HJ7:HM7)-HN7,"")</f>
        <v/>
      </c>
      <c r="ID7" s="11" t="str">
        <f>IF(HQ7&gt;0,HQ7,"")</f>
        <v/>
      </c>
      <c r="IE7" s="11" t="str">
        <f>IF(HR7&gt;0,HR7,"")</f>
        <v/>
      </c>
      <c r="IF7" s="11" t="str">
        <f>IF(SUM(HO7:HR7)-HS7&gt;0,SUM(HO7:HR7)-HS7,"")</f>
        <v/>
      </c>
      <c r="IG7" s="11" t="str">
        <f>IF(SUM(HZ7,IF7)&gt;0,SUM(HZ7,IF7),"")</f>
        <v/>
      </c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40" t="str">
        <f>IF(IJ7&gt;0,IJ7,"")</f>
        <v/>
      </c>
      <c r="JC7" s="40" t="str">
        <f>IF(IK7&gt;0,IK7,"")</f>
        <v/>
      </c>
      <c r="JD7" s="40" t="str">
        <f>IF(SUM(IH7:IK7)-IL7&gt;0,SUM(IH7:IK7)-IL7,"")</f>
        <v/>
      </c>
      <c r="JE7" s="40" t="str">
        <f>IF(IO7&gt;0,IO7,"")</f>
        <v/>
      </c>
      <c r="JF7" s="40" t="str">
        <f>IF(IP7&gt;0,IP7,"")</f>
        <v/>
      </c>
      <c r="JG7" s="40" t="str">
        <f>IF(SUM(IM7:IP7)-IQ7&gt;0,SUM(IM7:IP7)-IQ7,"")</f>
        <v/>
      </c>
      <c r="JH7" s="40" t="str">
        <f>IF(MAX(JD7,JG7)&gt;0,MAX(JD7,JG7),"")</f>
        <v/>
      </c>
      <c r="JI7" s="40" t="str">
        <f>IF(IT7&gt;0,IT7,"")</f>
        <v/>
      </c>
      <c r="JJ7" s="40" t="str">
        <f>IF(IU7&gt;0,IU7,"")</f>
        <v/>
      </c>
      <c r="JK7" s="40" t="str">
        <f>IF(SUM(IR7:IU7)-IV7&gt;0,SUM(IR7:IU7)-IV7,"")</f>
        <v/>
      </c>
      <c r="JL7" s="40" t="str">
        <f>IF(IY7&gt;0,IY7,"")</f>
        <v/>
      </c>
      <c r="JM7" s="40" t="str">
        <f>IF(IZ7&gt;0,IZ7,"")</f>
        <v/>
      </c>
      <c r="JN7" s="40" t="str">
        <f>IF(SUM(IW7:IZ7)-JA7&gt;0,SUM(IW7:IZ7)-JA7,"")</f>
        <v/>
      </c>
      <c r="JO7" s="40" t="str">
        <f>IF(SUM(JH7,JN7)&gt;0,SUM(JH7,JN7),"")</f>
        <v/>
      </c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1" t="str">
        <f>IF(JR7&gt;0,JR7,"")</f>
        <v/>
      </c>
      <c r="KK7" s="11" t="str">
        <f>IF(JS7&gt;0,JS7,"")</f>
        <v/>
      </c>
      <c r="KL7" s="11" t="str">
        <f>IF(SUM(JP7:JS7)-JT7&gt;0,SUM(JP7:JS7)-JT7,"")</f>
        <v/>
      </c>
      <c r="KM7" s="11" t="str">
        <f>IF(JW7&gt;0,JW7,"")</f>
        <v/>
      </c>
      <c r="KN7" s="11" t="str">
        <f>IF(JX7&gt;0,JX7,"")</f>
        <v/>
      </c>
      <c r="KO7" s="11" t="str">
        <f>IF(SUM(JU7:JX7)-JY7&gt;0,SUM(JU7:JX7)-JY7,"")</f>
        <v/>
      </c>
      <c r="KP7" s="11" t="str">
        <f>IF(MAX(KL7,KO7)&gt;0,MAX(KL7,KO7),"")</f>
        <v/>
      </c>
      <c r="KQ7" s="11" t="str">
        <f>IF(KB7&gt;0,KB7,"")</f>
        <v/>
      </c>
      <c r="KR7" s="11" t="str">
        <f>IF(KC7&gt;0,KC7,"")</f>
        <v/>
      </c>
      <c r="KS7" s="11" t="str">
        <f>IF(SUM(JZ7:KC7)-KD7&gt;0,SUM(JZ7:KC7)-KD7,"")</f>
        <v/>
      </c>
      <c r="KT7" s="11" t="str">
        <f>IF(KG7&gt;0,KG7,"")</f>
        <v/>
      </c>
      <c r="KU7" s="11" t="str">
        <f>IF(KH7&gt;0,KH7,"")</f>
        <v/>
      </c>
      <c r="KV7" s="11" t="str">
        <f>IF(SUM(KE7:KH7)-KI7&gt;0,SUM(KE7:KH7)-KI7,"")</f>
        <v/>
      </c>
      <c r="KW7" s="11" t="str">
        <f>IF(SUM(KP7,KV7)&gt;0,SUM(KP7,KV7),"")</f>
        <v/>
      </c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40" t="str">
        <f>IF(KZ7&gt;0,KZ7,"")</f>
        <v/>
      </c>
      <c r="LS7" s="40" t="str">
        <f>IF(LA7&gt;0,LA7,"")</f>
        <v/>
      </c>
      <c r="LT7" s="40" t="str">
        <f>IF(SUM(KX7:LA7)-LB7&gt;0,SUM(KX7:LA7)-LB7,"")</f>
        <v/>
      </c>
      <c r="LU7" s="40" t="str">
        <f>IF(LE7&gt;0,LE7,"")</f>
        <v/>
      </c>
      <c r="LV7" s="40" t="str">
        <f>IF(LF7&gt;0,LF7,"")</f>
        <v/>
      </c>
      <c r="LW7" s="40" t="str">
        <f>IF(SUM(LC7:LF7)-LG7&gt;0,SUM(LC7:LF7)-LG7,"")</f>
        <v/>
      </c>
      <c r="LX7" s="40" t="str">
        <f>IF(MAX(LT7,LW7)&gt;0,MAX(LT7,LW7),"")</f>
        <v/>
      </c>
      <c r="LY7" s="40" t="str">
        <f>IF(LJ7&gt;0,LJ7,"")</f>
        <v/>
      </c>
      <c r="LZ7" s="40" t="str">
        <f>IF(LK7&gt;0,LK7,"")</f>
        <v/>
      </c>
      <c r="MA7" s="40" t="str">
        <f>IF(SUM(LH7:LK7)-LL7&gt;0,SUM(LH7:LK7)-LL7,"")</f>
        <v/>
      </c>
      <c r="MB7" s="40" t="str">
        <f>IF(LO7&gt;0,LO7,"")</f>
        <v/>
      </c>
      <c r="MC7" s="40" t="str">
        <f>IF(LP7&gt;0,LP7,"")</f>
        <v/>
      </c>
      <c r="MD7" s="40" t="str">
        <f>IF(SUM(LM7:LP7)-LQ7&gt;0,SUM(LM7:LP7)-LQ7,"")</f>
        <v/>
      </c>
      <c r="ME7" s="40" t="str">
        <f>IF(SUM(LX7,MD7)&gt;0,SUM(LX7,MD7),"")</f>
        <v/>
      </c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1" t="str">
        <f>IF(MH7&gt;0,MH7,"")</f>
        <v/>
      </c>
      <c r="NA7" s="11" t="str">
        <f>IF(MI7&gt;0,MI7,"")</f>
        <v/>
      </c>
      <c r="NB7" s="11" t="str">
        <f>IF(SUM(MF7:MI7)-MJ7&gt;0,SUM(MF7:MI7)-MJ7,"")</f>
        <v/>
      </c>
      <c r="NC7" s="11" t="str">
        <f>IF(MM7&gt;0,MM7,"")</f>
        <v/>
      </c>
      <c r="ND7" s="11" t="str">
        <f>IF(MN7&gt;0,MN7,"")</f>
        <v/>
      </c>
      <c r="NE7" s="11" t="str">
        <f>IF(SUM(MK7:MN7)-MO7&gt;0,SUM(MK7:MN7)-MO7,"")</f>
        <v/>
      </c>
      <c r="NF7" s="11" t="str">
        <f>IF(MAX(NB7,NE7)&gt;0,MAX(NB7,NE7),"")</f>
        <v/>
      </c>
      <c r="NG7" s="11" t="str">
        <f>IF(MR7&gt;0,MR7,"")</f>
        <v/>
      </c>
      <c r="NH7" s="11" t="str">
        <f>IF(MS7&gt;0,MS7,"")</f>
        <v/>
      </c>
      <c r="NI7" s="11" t="str">
        <f>IF(SUM(MP7:MS7)-MT7&gt;0,SUM(MP7:MS7)-MT7,"")</f>
        <v/>
      </c>
      <c r="NJ7" s="11" t="str">
        <f>IF(MW7&gt;0,MW7,"")</f>
        <v/>
      </c>
      <c r="NK7" s="11" t="str">
        <f>IF(MX7&gt;0,MX7,"")</f>
        <v/>
      </c>
      <c r="NL7" s="11" t="str">
        <f>IF(SUM(MU7:MX7)-MY7&gt;0,SUM(MU7:MX7)-MY7,"")</f>
        <v/>
      </c>
      <c r="NM7" s="11" t="str">
        <f>IF(SUM(NF7,NL7)&gt;0,SUM(NF7,NL7),"")</f>
        <v/>
      </c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40" t="str">
        <f>IF(NP7&gt;0,NP7,"")</f>
        <v/>
      </c>
      <c r="OI7" s="40" t="str">
        <f>IF(NQ7&gt;0,NQ7,"")</f>
        <v/>
      </c>
      <c r="OJ7" s="40" t="str">
        <f>IF(SUM(NN7:NQ7)-NR7&gt;0,SUM(NN7:NQ7)-NR7,"")</f>
        <v/>
      </c>
      <c r="OK7" s="40" t="str">
        <f>IF(NU7&gt;0,NU7,"")</f>
        <v/>
      </c>
      <c r="OL7" s="40" t="str">
        <f>IF(NV7&gt;0,NV7,"")</f>
        <v/>
      </c>
      <c r="OM7" s="40" t="str">
        <f>IF(SUM(NS7:NV7)-NW7&gt;0,SUM(NS7:NV7)-NW7,"")</f>
        <v/>
      </c>
      <c r="ON7" s="40" t="str">
        <f>IF(MAX(OJ7,OM7)&gt;0,MAX(OJ7,OM7),"")</f>
        <v/>
      </c>
      <c r="OO7" s="40" t="str">
        <f>IF(NZ7&gt;0,NZ7,"")</f>
        <v/>
      </c>
      <c r="OP7" s="40" t="str">
        <f>IF(OA7&gt;0,OA7,"")</f>
        <v/>
      </c>
      <c r="OQ7" s="40" t="str">
        <f>IF(SUM(NX7:OA7)-OB7&gt;0,SUM(NX7:OA7)-OB7,"")</f>
        <v/>
      </c>
      <c r="OR7" s="40" t="str">
        <f>IF(OE7&gt;0,OE7,"")</f>
        <v/>
      </c>
      <c r="OS7" s="40" t="str">
        <f>IF(OF7&gt;0,OF7,"")</f>
        <v/>
      </c>
      <c r="OT7" s="40" t="str">
        <f>IF(SUM(OC7:OF7)-OG7&gt;0,SUM(OC7:OF7)-OG7,"")</f>
        <v/>
      </c>
      <c r="OU7" s="40" t="str">
        <f>IF(SUM(ON7,OT7)&gt;0,SUM(ON7,OT7),"")</f>
        <v/>
      </c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1" t="str">
        <f>IF(OX7&gt;0,OX7,"")</f>
        <v/>
      </c>
      <c r="PQ7" s="11" t="str">
        <f>IF(OY7&gt;0,OY7,"")</f>
        <v/>
      </c>
      <c r="PR7" s="11" t="str">
        <f>IF(SUM(OV7:OY7)-OZ7&gt;0,SUM(OV7:OY7)-OZ7,"")</f>
        <v/>
      </c>
      <c r="PS7" s="11" t="str">
        <f>IF(PC7&gt;0,PC7,"")</f>
        <v/>
      </c>
      <c r="PT7" s="11" t="str">
        <f>IF(PD7&gt;0,PD7,"")</f>
        <v/>
      </c>
      <c r="PU7" s="11" t="str">
        <f>IF(SUM(PA7:PD7)-PE7&gt;0,SUM(PA7:PD7)-PE7,"")</f>
        <v/>
      </c>
      <c r="PV7" s="11" t="str">
        <f>IF(MAX(PR7,PU7)&gt;0,MAX(PR7,PU7),"")</f>
        <v/>
      </c>
      <c r="PW7" s="11" t="str">
        <f>IF(PH7&gt;0,PH7,"")</f>
        <v/>
      </c>
      <c r="PX7" s="11" t="str">
        <f>IF(PI7&gt;0,PI7,"")</f>
        <v/>
      </c>
      <c r="PY7" s="11" t="str">
        <f>IF(SUM(PF7:PI7)-PJ7&gt;0,SUM(PF7:PI7)-PJ7,"")</f>
        <v/>
      </c>
      <c r="PZ7" s="11" t="str">
        <f>IF(PM7&gt;0,PM7,"")</f>
        <v/>
      </c>
      <c r="QA7" s="11" t="str">
        <f>IF(PN7&gt;0,PN7,"")</f>
        <v/>
      </c>
      <c r="QB7" s="11" t="str">
        <f>IF(SUM(PK7:PN7)-PO7&gt;0,SUM(PK7:PN7)-PO7,"")</f>
        <v/>
      </c>
      <c r="QC7" s="11" t="str">
        <f>IF(SUM(PV7,QB7)&gt;0,SUM(PV7,QB7),"")</f>
        <v/>
      </c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40" t="str">
        <f>IF(QF7&gt;0,QF7,"")</f>
        <v/>
      </c>
      <c r="QY7" s="40" t="str">
        <f>IF(QG7&gt;0,QG7,"")</f>
        <v/>
      </c>
      <c r="QZ7" s="40" t="str">
        <f>IF(SUM(QD7:QG7)-QH7&gt;0,SUM(QD7:QG7)-QH7,"")</f>
        <v/>
      </c>
      <c r="RA7" s="40" t="str">
        <f>IF(QK7&gt;0,QK7,"")</f>
        <v/>
      </c>
      <c r="RB7" s="40" t="str">
        <f>IF(QL7&gt;0,QL7,"")</f>
        <v/>
      </c>
      <c r="RC7" s="40" t="str">
        <f>IF(SUM(QI7:QL7)-QM7&gt;0,SUM(QI7:QL7)-QM7,"")</f>
        <v/>
      </c>
      <c r="RD7" s="40" t="str">
        <f>IF(MAX(QZ7,RC7)&gt;0,MAX(QZ7,RC7),"")</f>
        <v/>
      </c>
      <c r="RE7" s="40" t="str">
        <f>IF(QP7&gt;0,QP7,"")</f>
        <v/>
      </c>
      <c r="RF7" s="40" t="str">
        <f>IF(QQ7&gt;0,QQ7,"")</f>
        <v/>
      </c>
      <c r="RG7" s="40" t="str">
        <f>IF(SUM(QN7:QQ7)-QR7&gt;0,SUM(QN7:QQ7)-QR7,"")</f>
        <v/>
      </c>
      <c r="RH7" s="40" t="str">
        <f>IF(QU7&gt;0,QU7,"")</f>
        <v/>
      </c>
      <c r="RI7" s="40" t="str">
        <f>IF(QV7&gt;0,QV7,"")</f>
        <v/>
      </c>
      <c r="RJ7" s="40" t="str">
        <f>IF(SUM(QS7:QV7)-QW7&gt;0,SUM(QS7:QV7)-QW7,"")</f>
        <v/>
      </c>
      <c r="RK7" s="40" t="str">
        <f>IF(SUM(RD7,RJ7)&gt;0,SUM(RD7,RJ7),"")</f>
        <v/>
      </c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1" t="str">
        <f>IF(RN7&gt;0,RN7,"")</f>
        <v/>
      </c>
      <c r="SG7" s="11" t="str">
        <f>IF(RO7&gt;0,RO7,"")</f>
        <v/>
      </c>
      <c r="SH7" s="11" t="str">
        <f>IF(SUM(RL7:RO7)-RP7&gt;0,SUM(RL7:RO7)-RP7,"")</f>
        <v/>
      </c>
      <c r="SI7" s="11" t="str">
        <f>IF(RS7&gt;0,RS7,"")</f>
        <v/>
      </c>
      <c r="SJ7" s="11" t="str">
        <f>IF(RT7&gt;0,RT7,"")</f>
        <v/>
      </c>
      <c r="SK7" s="11" t="str">
        <f>IF(SUM(RQ7:RT7)-RU7&gt;0,SUM(RQ7:RT7)-RU7,"")</f>
        <v/>
      </c>
      <c r="SL7" s="11" t="str">
        <f>IF(MAX(SH7,SK7)&gt;0,MAX(SH7,SK7),"")</f>
        <v/>
      </c>
      <c r="SM7" s="11" t="str">
        <f>IF(RX7&gt;0,RX7,"")</f>
        <v/>
      </c>
      <c r="SN7" s="11" t="str">
        <f>IF(RY7&gt;0,RY7,"")</f>
        <v/>
      </c>
      <c r="SO7" s="11" t="str">
        <f>IF(SUM(RV7:RY7)-RZ7&gt;0,SUM(RV7:RY7)-RZ7,"")</f>
        <v/>
      </c>
      <c r="SP7" s="11" t="str">
        <f>IF(SC7&gt;0,SC7,"")</f>
        <v/>
      </c>
      <c r="SQ7" s="11" t="str">
        <f>IF(SD7&gt;0,SD7,"")</f>
        <v/>
      </c>
      <c r="SR7" s="11" t="str">
        <f>IF(SUM(SA7:SD7)-SE7&gt;0,SUM(SA7:SD7)-SE7,"")</f>
        <v/>
      </c>
      <c r="SS7" s="11" t="str">
        <f>IF(SUM(SL7,SR7)&gt;0,SUM(SL7,SR7),"")</f>
        <v/>
      </c>
      <c r="ST7" s="22">
        <f>IF($CN7="P",BY7,(BY7+AX7)/2)</f>
        <v>8.2000000000000011</v>
      </c>
      <c r="SU7" s="22">
        <f>IF($CN7="P",BZ7,(BZ7+AY7)/2)</f>
        <v>5</v>
      </c>
      <c r="SV7" s="22">
        <f>IF($CN7="P",CA7,(CA7+AZ7)/2)</f>
        <v>6.4</v>
      </c>
      <c r="SW7" s="22">
        <f>IF($CN7="P",CB7,(CB7+BA7)/2)</f>
        <v>7.7549999999999999</v>
      </c>
      <c r="SX7" s="22">
        <f>IF($CN7="P",CC7,(CC7+BB7)/2)</f>
        <v>0</v>
      </c>
      <c r="SY7" s="22">
        <f>IF($CN7="P",CD7,(CD7+BC7)/2)</f>
        <v>14.25</v>
      </c>
      <c r="SZ7" s="22">
        <f>IF($CN7="P",CE7,(CE7+BD7)/2)</f>
        <v>9.35</v>
      </c>
      <c r="TA7" s="22">
        <f>IF($CN7="P",CF7,(CF7+BE7)/2)</f>
        <v>11.55</v>
      </c>
      <c r="TB7" s="22">
        <f>IF($CN7="P",CG7,(CG7+BF7)/2)</f>
        <v>13.64</v>
      </c>
      <c r="TC7" s="22">
        <f>IF($CN7="P",CH7,(CH7+BG7)/2)</f>
        <v>0</v>
      </c>
      <c r="TD7" s="22">
        <f>IF($CN7="P",CI7,(CI7+BH7)/2)</f>
        <v>13.75</v>
      </c>
      <c r="TE7" s="22">
        <f>IF($CN7="P",CJ7,(CJ7+BI7)/2)</f>
        <v>9.0500000000000007</v>
      </c>
      <c r="TF7" s="22">
        <f>IF($CN7="P",CK7,(CK7+BJ7)/2)</f>
        <v>12.7</v>
      </c>
      <c r="TG7" s="22">
        <f>IF($CN7="P",CL7,(CL7+BK7)/2)</f>
        <v>14.280000000000001</v>
      </c>
      <c r="TH7" s="22">
        <f>IF($CN7="P",CM7,(CM7+BL7)/2)</f>
        <v>0</v>
      </c>
      <c r="TI7" s="27" t="s">
        <v>46</v>
      </c>
      <c r="TJ7" s="40">
        <f>IF(SV7&gt;0,SV7,"")</f>
        <v>6.4</v>
      </c>
      <c r="TK7" s="40">
        <f>IF(SW7&gt;0,SW7,"")</f>
        <v>7.7549999999999999</v>
      </c>
      <c r="TL7" s="40">
        <f>IF(SUM(ST7:SW7)-SX7&gt;0,SUM(ST7:SW7)-SX7,"")</f>
        <v>27.355</v>
      </c>
      <c r="TM7" s="40">
        <f>IF(TA7&gt;0,TA7,"")</f>
        <v>11.55</v>
      </c>
      <c r="TN7" s="40">
        <f>IF(TB7&gt;0,TB7,"")</f>
        <v>13.64</v>
      </c>
      <c r="TO7" s="40">
        <f>IF(SUM(SY7:TB7)-TC7&gt;0,SUM(SY7:TB7)-TC7,"")</f>
        <v>48.790000000000006</v>
      </c>
      <c r="TP7" s="40">
        <f>IF(MAX(TL7,TO7)&gt;0,MAX(TL7,TO7),"")</f>
        <v>48.790000000000006</v>
      </c>
      <c r="TQ7" s="40">
        <f>IF(TF7&gt;0,TF7,"")</f>
        <v>12.7</v>
      </c>
      <c r="TR7" s="40">
        <f>IF(TG7&gt;0,TG7,"")</f>
        <v>14.280000000000001</v>
      </c>
      <c r="TS7" s="40">
        <f>IF(SUM(TD7:TG7)-TH7&gt;0,SUM(TD7:TG7)-TH7,"")</f>
        <v>49.78</v>
      </c>
      <c r="TT7" s="40">
        <f>IF(SUM(TP7,TS7)&gt;0,SUM(TP7,TS7),"")</f>
        <v>98.570000000000007</v>
      </c>
    </row>
    <row r="8" spans="1:540" x14ac:dyDescent="0.2">
      <c r="A8" s="4" cm="1">
        <f t="array" ref="A8">IF(AND(H8&lt;&gt;"",H8&lt;&gt;"No DD"),SUMPRODUCT((H$4:H$35&lt;&gt;"")*(H$4:H$35&lt;&gt;"No DD")*(E$4:E$35&gt;E8))+1,IF(H8="No DD",SUMPRODUCT((H$4:H$35="No DD")*(E$4:E$35&gt;E8))+1+SUMPRODUCT((H$4:H$35&lt;&gt;"")*(H$4:H$35&lt;&gt;"No DD")),""))</f>
        <v>5</v>
      </c>
      <c r="B8" s="5" t="s">
        <v>64</v>
      </c>
      <c r="C8" s="4" t="s">
        <v>3</v>
      </c>
      <c r="D8" s="4">
        <v>2002</v>
      </c>
      <c r="E8" s="9">
        <f>SUM(J8:T8)+SUM(J8:R8)*0.0000001+SUM(J8)*0.0000000000001</f>
        <v>157.65001576500487</v>
      </c>
      <c r="F8" s="3" t="str">
        <f>IF(OR(AND(AM8&gt;=AW$37,AM8&lt;&gt;"",AO8&gt;=AW$41,AO8&lt;&gt;"",AL8=""),AND(AP8&gt;=AW$37,AP8&lt;&gt;"",AR8&gt;=AW$41,AR8&lt;&gt;"",AL8=""),AND(AT8&gt;=AW$37,AT8&lt;&gt;"",AV8&gt;=AW$41,AV8&lt;&gt;"",AL8=""),AND(BN8&gt;=BX$37,BN8&lt;&gt;"",BP8&gt;=BX$41,BP8&lt;&gt;"",BM8=""),AND(BQ8&gt;=BX$37,BQ8&lt;&gt;"",BS8&gt;=BX$41,BS8&lt;&gt;"",BM8=""),AND(BU8&gt;=BX$37,BU8&lt;&gt;"",BW8&gt;=BX$41,BW8&lt;&gt;"",BM8=""),AND(CO8&gt;=CY$37,CO8&lt;&gt;"",CQ8&gt;=CY$41,CQ8&lt;&gt;"",CN8=""),AND(CR8&gt;=CY$37,CR8&lt;&gt;"",CT8&gt;=CY$41,CT8&lt;&gt;"",CN8=""),AND(CV8&gt;=CY$37,CV8&lt;&gt;"",CX8&gt;=CY$41,CX8&lt;&gt;"",CN8=""),AND(DV8&gt;=EI$37,DV8&lt;&gt;"",DX8&gt;=EI$41,DX8&lt;&gt;""),AND(DY8&gt;=EI$37,DY8&lt;&gt;"",EA8&gt;=EI$41,EA8&lt;&gt;""),AND(EC8&gt;=EI$37,EC8&lt;&gt;"",EE8&gt;=EI$41,EE8&lt;&gt;""),AND(EF8&gt;=EI$37,EF8&lt;&gt;"",EH8&gt;=EI$41,EH8&lt;&gt;""),AND(FD8&gt;=FQ$37,FD8&lt;&gt;"",FF8&gt;=FQ$41,FF8&lt;&gt;""),AND(FG8&gt;=FQ$37,FG8&lt;&gt;"",FI8&gt;=FQ$41,FI8&lt;&gt;""),AND(FK8&gt;=FQ$37,FK8&lt;&gt;"",FM8&gt;=FQ$41,FM8&lt;&gt;""),AND(FN8&gt;=FQ$37,FN8&lt;&gt;"",FP8&gt;=FQ$41,FP8&lt;&gt;""),AND(GL8&gt;=GY$37,GL8&lt;&gt;"",GN8&gt;=GY$41,GN8&lt;&gt;""),AND(GO8&gt;=GY$37,GO8&lt;&gt;"",GQ8&gt;=GY$41,GQ8&lt;&gt;""),AND(GS8&gt;=GY$37,GS8&lt;&gt;"",GU8&gt;=GY$41,GU8&lt;&gt;""),AND(GV8&gt;=GY$37,GV8&lt;&gt;"",GX8&gt;=GY$41,GX8&lt;&gt;""),AND(HT8&gt;=IG$37,HT8&lt;&gt;"",HV8&gt;=IG$41,HV8&lt;&gt;""),AND(HW8&gt;=IG$37,HW8&lt;&gt;"",HY8&gt;=IG$41,HY8&lt;&gt;""),AND(IA8&gt;=IG$37,IA8&lt;&gt;"",IC8&gt;=IG$41,IC8&lt;&gt;""),AND(ID8&gt;=IG$37,ID8&lt;&gt;"",IF8&gt;=IG$41,IF8&lt;&gt;""),AND(JB8&gt;=JO$37,JB8&lt;&gt;"",JD8&gt;=JO$41,JD8&lt;&gt;""),AND(JE8&gt;=JO$37,JE8&lt;&gt;"",JG8&gt;=JO$41,JG8&lt;&gt;""),AND(JI8&gt;=JO$37,JI8&lt;&gt;"",JK8&gt;=JO$41,JK8&lt;&gt;""),AND(JL8&gt;=JO$37,JL8&lt;&gt;"",JN8&gt;=JO$41,JN8&lt;&gt;""),AND(KJ8&gt;=KW$37,KJ8&lt;&gt;"",KL8&gt;=KW$41,KL8&lt;&gt;""),AND(KM8&gt;=KW$37,KM8&lt;&gt;"",KO8&gt;=KW$41,KO8&lt;&gt;""),AND(KQ8&gt;=KW$37,KQ8&lt;&gt;"",KS8&gt;=KW$41,KS8&lt;&gt;""),AND(KT8&gt;=KW$37,KT8&lt;&gt;"",KV8&gt;=KW$41,KV8&lt;&gt;""),AND(LR8&gt;=ME$37,LR8&lt;&gt;"",LT8&gt;=ME$41,LT8&lt;&gt;""),AND(LU8&gt;=ME$37,LU8&lt;&gt;"",LW8&gt;=ME$41,LW8&lt;&gt;""),AND(LY8&gt;=ME$37,LY8&lt;&gt;"",MA8&gt;=ME$41,MA8&lt;&gt;""),AND(MB8&gt;=ME$37,MB8&lt;&gt;"",MD8&gt;=ME$41,MD8&lt;&gt;""),AND(MZ8&gt;=NM$37,MZ8&lt;&gt;"",NB8&gt;=NM$41,NB8&lt;&gt;""),AND(NC8&gt;=NM$37,NC8&lt;&gt;"",NE8&gt;=NM$41,NE8&lt;&gt;""),AND(NG8&gt;=NM$37,NG8&lt;&gt;"",NI8&gt;=NM$41,NI8&lt;&gt;""),AND(NJ8&gt;=NM$37,NJ8&lt;&gt;"",NL8&gt;=NM$41,NL8&lt;&gt;""),AND(OH8&gt;=OU$37,OH8&lt;&gt;"",OJ8&gt;=OU$41,OJ8&lt;&gt;""),AND(OK8&gt;=OU$37,OK8&lt;&gt;"",OM8&gt;=OU$41,OM8&lt;&gt;""),AND(OO8&gt;=OU$37,OO8&lt;&gt;"",OQ8&gt;=OU$41,OQ8&lt;&gt;""),AND(OR8&gt;=OU$37,OR8&lt;&gt;"",OT8&gt;=OU$41,OT8&lt;&gt;""),AND(PP8&gt;=QC$37,PP8&lt;&gt;"",PR8&gt;=QC$41,PR8&lt;&gt;""),AND(PS8&gt;=QC$37,PS8&lt;&gt;"",PU8&gt;=QC$41,PU8&lt;&gt;""),AND(PW8&gt;=QC$37,PW8&lt;&gt;"",PY8&gt;=QC$41,PY8&lt;&gt;""),AND(PZ8&gt;=QC$37,PZ8&lt;&gt;"",QB8&gt;=QC$41,QB8&lt;&gt;""),AND(QX8&gt;=RK$37,QX8&lt;&gt;"",QZ8&gt;=RK$41,QZ8&lt;&gt;""),AND(RA8&gt;=RK$37,RA8&lt;&gt;"",RC8&gt;=RK$41,RC8&lt;&gt;""),AND(RE8&gt;=RK$37,RE8&lt;&gt;"",RG8&gt;=RK$41,RG8&lt;&gt;""),AND(RH8&gt;=RK$37,RH8&lt;&gt;"",RJ8&gt;=RK$41,RJ8&lt;&gt;""),AND(SF8&gt;=SS$37,SF8&lt;&gt;"",SH8&gt;=SS$41,SH8&lt;&gt;""),AND(SI8&gt;=SS$37,SI8&lt;&gt;"",SK8&gt;=SS$41,SK8&lt;&gt;""),AND(SM8&gt;=SS$37,SM8&lt;&gt;"",SO8&gt;=SS$41,SO8&lt;&gt;""),AND(SP8&gt;=SS$37,SP8&lt;&gt;"",SR8&gt;=SS$41,SR8&lt;&gt;"")),"P","")</f>
        <v>P</v>
      </c>
      <c r="G8" s="3" t="str">
        <f>IF(OR(AND(AO8&gt;=AW$41,AO8&lt;&gt;"",AL8=""),AND(AR8&gt;=AW$41,AR8&lt;&gt;"",AL8=""),AND(AV8&gt;=AW$41,AV8&lt;&gt;"",AL8=""),AND(BP8&gt;=BX$41,BP8&lt;&gt;"",BM8=""),AND(BS8&gt;=BX$41,BS8&lt;&gt;"",BM8=""),AND(BW8&gt;=BX$41,BW8&lt;&gt;"",BM8=""),AND(CQ8&gt;=CY$41,CQ8&lt;&gt;"",CN8=""),AND(CT8&gt;=CY$41,CT8&lt;&gt;"",CN8=""),AND(CX8&gt;=CY$41,CX8&lt;&gt;"",CN8=""),AND(DX8&gt;=EI$41,DX8&lt;&gt;""),AND(EA8&gt;=EI$41,EA8&lt;&gt;""),AND(EE8&gt;=EI$41,EE8&lt;&gt;""),AND(EH8&gt;=EI$41,EH8&lt;&gt;""),AND(FF8&gt;=FQ$41,FF8&lt;&gt;""),AND(FI8&gt;=FQ$41,FI8&lt;&gt;""),AND(FM8&gt;=FQ$41,FM8&lt;&gt;""),AND(FP8&gt;=FQ$41,FP8&lt;&gt;""),AND(GN8&gt;=GY$41,GN8&lt;&gt;""),AND(GQ8&gt;=GY$41,GQ8&lt;&gt;""),AND(GU8&gt;=GY$41,GU8&lt;&gt;""),AND(GX8&gt;=GY$41,GX8&lt;&gt;""),AND(HV8&gt;=IG$41,HV8&lt;&gt;""),AND(HY8&gt;=IG$41,HY8&lt;&gt;""),AND(IC8&gt;=IG$41,IC8&lt;&gt;""),AND(IF8&gt;=IG$41,IF8&lt;&gt;""),AND(JD8&gt;=JO$41,JD8&lt;&gt;""),AND(JG8&gt;=JO$41,JG8&lt;&gt;""),AND(JK8&gt;=JO$41,JK8&lt;&gt;""),AND(JN8&gt;=JO$41,JN8&lt;&gt;""),AND(KL8&gt;=KW$41,KL8&lt;&gt;""),AND(KO8&gt;=KW$41,KO8&lt;&gt;""),AND(KS8&gt;=KW$41,KS8&lt;&gt;""),AND(KV8&gt;=KW$41,KV8&lt;&gt;""),AND(LT8&gt;=ME$41,LT8&lt;&gt;""),AND(LW8&gt;=ME$41,LW8&lt;&gt;""),AND(MA8&gt;=ME$41,MA8&lt;&gt;""),AND(MD8&gt;=ME$41,MD8&lt;&gt;""),AND(NB8&gt;=NM$41,NB8&lt;&gt;""),AND(NE8&gt;=NM$41,NE8&lt;&gt;""),AND(NI8&gt;=NM$41,NI8&lt;&gt;""),AND(NL8&gt;=NM$41,NL8&lt;&gt;""),AND(OJ8&gt;=OU$41,OJ8&lt;&gt;""),AND(OM8&gt;=OU$41,OM8&lt;&gt;""),AND(OQ8&gt;=OU$41,OQ8&lt;&gt;""),AND(OT8&gt;=OU$41,OT8&lt;&gt;""),AND(PR8&gt;=QC$41,PR8&lt;&gt;""),AND(PU8&gt;=QC$41,PU8&lt;&gt;""),AND(PY8&gt;=QC$41,PY8&lt;&gt;""),AND(QB8&gt;=QC$41,QB8&lt;&gt;""),AND(QZ8&gt;=RK$41,QZ8&lt;&gt;""),AND(RC8&gt;=RK$41,RC8&lt;&gt;""),AND(RG8&gt;=RK$41,RG8&lt;&gt;""),AND(RJ8&gt;=RK$41,RJ8&lt;&gt;""),AND(SH8&gt;=SS$41,SH8&lt;&gt;""),AND(SK8&gt;=SS$41,SK8&lt;&gt;""),AND(SO8&gt;=SS$41,SO8&lt;&gt;""),AND(SR8&gt;=SS$41,SR8&lt;&gt;"")),"P","")</f>
        <v>P</v>
      </c>
      <c r="H8" s="36" t="str">
        <f>IF(AND(G8="P",F8=""),"No DD",IF(OR(AND(AM8&gt;=AW$40,AM8&lt;&gt;"",AO8&gt;=AW$44,AO8&lt;&gt;"",AL8=""),AND(AP8&gt;=AW$40,AP8&lt;&gt;"",AR8&gt;=AW$44,AR8&lt;&gt;"",AL8=""),AND(AT8&gt;=AW$40,AT8&lt;&gt;"",AV8&gt;=AW$44,AV8&lt;&gt;"",AL8=""),AND(BN8&gt;=BX$40,BN8&lt;&gt;"",BP8&gt;=BX$44,BP8&lt;&gt;"",BM8=""),AND(BQ8&gt;=BX$40,BQ8&lt;&gt;"",BS8&gt;=BX$44,BS8&lt;&gt;"",BM8=""),AND(BU8&gt;=BX$40,BU8&lt;&gt;"",BW8&gt;=BX$44,BW8&lt;&gt;"",BM8=""),AND(CO8&gt;=CY$40,CO8&lt;&gt;"",CQ8&gt;=CY$44,CQ8&lt;&gt;"",CN8=""),AND(CR8&gt;=CY$40,CR8&lt;&gt;"",CT8&gt;=CY$44,CT8&lt;&gt;"",CN8=""),AND(CV8&gt;=CY$40,CV8&lt;&gt;"",CX8&gt;=CY$44,CX8&lt;&gt;"",CN8=""),AND(DV8&gt;=EI$40,DV8&lt;&gt;"",DX8&gt;=EI$44,DX8&lt;&gt;""),AND(DY8&gt;=EI$40,DY8&lt;&gt;"",EA8&gt;=EI$44,EA8&lt;&gt;""),AND(EC8&gt;=EI$40,EC8&lt;&gt;"",EE8&gt;=EI$44,EE8&lt;&gt;""),AND(EF8&gt;=EI$40,EF8&lt;&gt;"",EH8&gt;=EI$44,EH8&lt;&gt;""),AND(FD8&gt;=FQ$40,FD8&lt;&gt;"",FF8&gt;=FQ$44,FF8&lt;&gt;""),AND(FG8&gt;=FQ$40,FG8&lt;&gt;"",FI8&gt;=FQ$44,FI8&lt;&gt;""),AND(FK8&gt;=FQ$40,FK8&lt;&gt;"",FM8&gt;=FQ$44,FM8&lt;&gt;""),AND(FN8&gt;=FQ$40,FN8&lt;&gt;"",FP8&gt;=FQ$44,FP8&lt;&gt;""),AND(GL8&gt;=GY$40,GL8&lt;&gt;"",GN8&gt;=GY$44,GN8&lt;&gt;""),AND(GO8&gt;=GY$40,GO8&lt;&gt;"",GQ8&gt;=GY$44,GQ8&lt;&gt;""),AND(GS8&gt;=GY$40,GS8&lt;&gt;"",GU8&gt;=GY$44,GU8&lt;&gt;""),AND(GV8&gt;=GY$40,GV8&lt;&gt;"",GX8&gt;=GY$44,GX8&lt;&gt;""),AND(HT8&gt;=IG$40,HT8&lt;&gt;"",HV8&gt;=IG$44,HV8&lt;&gt;""),AND(HW8&gt;=IG$40,HW8&lt;&gt;"",HY8&gt;=IG$44,HY8&lt;&gt;""),AND(IA8&gt;=IG$40,IA8&lt;&gt;"",IC8&gt;=IG$44,IC8&lt;&gt;""),AND(ID8&gt;=IG$40,ID8&lt;&gt;"",IF8&gt;=IG$44,IF8&lt;&gt;""),AND(JB8&gt;=JO$40,JB8&lt;&gt;"",JD8&gt;=JO$44,JD8&lt;&gt;""),AND(JE8&gt;=JO$40,JE8&lt;&gt;"",JG8&gt;=JO$44,JG8&lt;&gt;""),AND(JI8&gt;=JO$40,JI8&lt;&gt;"",JK8&gt;=JO$44,JK8&lt;&gt;""),AND(JL8&gt;=JO$40,JL8&lt;&gt;"",JN8&gt;=JO$44,JN8&lt;&gt;""),AND(KJ8&gt;=KW$40,KJ8&lt;&gt;"",KL8&gt;=KW$44,KL8&lt;&gt;""),AND(KM8&gt;=KW$40,KM8&lt;&gt;"",KO8&gt;=KW$44,KO8&lt;&gt;""),AND(KQ8&gt;=KW$40,KQ8&lt;&gt;"",KS8&gt;=KW$44,KS8&lt;&gt;""),AND(KT8&gt;=KW$40,KT8&lt;&gt;"",KV8&gt;=KW$44,KV8&lt;&gt;""),AND(LR8&gt;=ME$40,LR8&lt;&gt;"",LT8&gt;=ME$44,LT8&lt;&gt;""),AND(LU8&gt;=ME$40,LU8&lt;&gt;"",LW8&gt;=ME$44,LW8&lt;&gt;""),AND(LY8&gt;=ME$40,LY8&lt;&gt;"",MA8&gt;=ME$44,MA8&lt;&gt;""),AND(MB8&gt;=ME$40,MB8&lt;&gt;"",MD8&gt;=ME$44,MD8&lt;&gt;""),AND(MZ8&gt;=NM$40,MZ8&lt;&gt;"",NB8&gt;=NM$44,NB8&lt;&gt;""),AND(NC8&gt;=NM$40,NC8&lt;&gt;"",NE8&gt;=NM$44,NE8&lt;&gt;""),AND(NG8&gt;=NM$40,NG8&lt;&gt;"",NI8&gt;=NM$44,NI8&lt;&gt;""),AND(NJ8&gt;=NM$40,NJ8&lt;&gt;"",NL8&gt;=NM$44,NL8&lt;&gt;""),AND(OH8&gt;=OU$40,OH8&lt;&gt;"",OJ8&gt;=OU$44,OJ8&lt;&gt;""),AND(OK8&gt;=OU$40,OK8&lt;&gt;"",OM8&gt;=OU$44,OM8&lt;&gt;""),AND(OO8&gt;=OU$40,OO8&lt;&gt;"",OQ8&gt;=OU$44,OQ8&lt;&gt;""),AND(OR8&gt;=OU$40,OR8&lt;&gt;"",OT8&gt;=OU$44,OT8&lt;&gt;""),AND(PP8&gt;=QC$40,PP8&lt;&gt;"",PR8&gt;=QC$44,PR8&lt;&gt;""),AND(PS8&gt;=QC$40,PS8&lt;&gt;"",PU8&gt;=QC$44,PU8&lt;&gt;""),AND(PW8&gt;=QC$40,PW8&lt;&gt;"",PY8&gt;=QC$44,PY8&lt;&gt;""),AND(PZ8&gt;=QC$40,PZ8&lt;&gt;"",QB8&gt;=QC$44,QB8&lt;&gt;""),AND(QX8&gt;=RK$40,QX8&lt;&gt;"",QZ8&gt;=RK$44,QZ8&lt;&gt;""),AND(RA8&gt;=RK$40,RA8&lt;&gt;"",RC8&gt;=RK$44,RC8&lt;&gt;""),AND(RE8&gt;=RK$40,RE8&lt;&gt;"",RG8&gt;=RK$44,RG8&lt;&gt;""),AND(RH8&gt;=RK$40,RH8&lt;&gt;"",RJ8&gt;=RK$44,RJ8&lt;&gt;""),AND(SF8&gt;=SS$40,SF8&lt;&gt;"",SH8&gt;=SS$44,SH8&lt;&gt;""),AND(SI8&gt;=SS$40,SI8&lt;&gt;"",SK8&gt;=SS$44,SK8&lt;&gt;""),AND(SM8&gt;=SS$40,SM8&lt;&gt;"",SO8&gt;=SS$44,SO8&lt;&gt;""),AND(SP8&gt;=SS$40,SP8&lt;&gt;"",SR8&gt;=SS$44,SR8&lt;&gt;"")),"Merit",IF(OR(AND(AM8&gt;=AW$39,AM8&lt;&gt;"",AO8&gt;=AW$43,AO8&lt;&gt;"",AL8=""),AND(AP8&gt;=AW$39,AP8&lt;&gt;"",AR8&gt;=AW$43,AR8&lt;&gt;"",AL8=""),AND(AT8&gt;=AW$39,AT8&lt;&gt;"",AV8&gt;=AW$43,AV8&lt;&gt;"",AL8=""),AND(BN8&gt;=BX$39,BN8&lt;&gt;"",BP8&gt;=BX$43,BP8&lt;&gt;"",BM8=""),AND(BQ8&gt;=BX$39,BQ8&lt;&gt;"",BS8&gt;=BX$43,BS8&lt;&gt;"",BM8=""),AND(BU8&gt;=BX$39,BU8&lt;&gt;"",BW8&gt;=BX$43,BW8&lt;&gt;"",BM8=""),AND(CO8&gt;=CY$39,CO8&lt;&gt;"",CQ8&gt;=CY$43,CQ8&lt;&gt;"",CN8=""),AND(CR8&gt;=CY$39,CR8&lt;&gt;"",CT8&gt;=CY$43,CT8&lt;&gt;"",CN8=""),AND(CV8&gt;=CY$39,CV8&lt;&gt;"",CX8&gt;=CY$43,CX8&lt;&gt;"",CN8=""),AND(DV8&gt;=EI$39,DV8&lt;&gt;"",DX8&gt;=EI$43,DX8&lt;&gt;""),AND(DY8&gt;=EI$39,DY8&lt;&gt;"",EA8&gt;=EI$43,EA8&lt;&gt;""),AND(EC8&gt;=EI$39,EC8&lt;&gt;"",EE8&gt;=EI$43,EE8&lt;&gt;""),AND(EF8&gt;=EI$39,EF8&lt;&gt;"",EH8&gt;=EI$43,EH8&lt;&gt;""),AND(FD8&gt;=FQ$39,FD8&lt;&gt;"",FF8&gt;=FQ$43,FF8&lt;&gt;""),AND(FG8&gt;=FQ$39,FG8&lt;&gt;"",FI8&gt;=FQ$43,FI8&lt;&gt;""),AND(FK8&gt;=FQ$39,FK8&lt;&gt;"",FM8&gt;=FQ$43,FM8&lt;&gt;""),AND(FN8&gt;=FQ$39,FN8&lt;&gt;"",FP8&gt;=FQ$43,FP8&lt;&gt;""),AND(GL8&gt;=GY$39,GL8&lt;&gt;"",GN8&gt;=GY$43,GN8&lt;&gt;""),AND(GO8&gt;=GY$39,GO8&lt;&gt;"",GQ8&gt;=GY$43,GQ8&lt;&gt;""),AND(GS8&gt;=GY$39,GS8&lt;&gt;"",GU8&gt;=GY$43,GU8&lt;&gt;""),AND(GV8&gt;=GY$39,GV8&lt;&gt;"",GX8&gt;=GY$43,GX8&lt;&gt;""),AND(HT8&gt;=IG$39,HT8&lt;&gt;"",HV8&gt;=IG$43,HV8&lt;&gt;""),AND(HW8&gt;=IG$39,HW8&lt;&gt;"",HY8&gt;=IG$43,HY8&lt;&gt;""),AND(IA8&gt;=IG$39,IA8&lt;&gt;"",IC8&gt;=IG$43,IC8&lt;&gt;""),AND(ID8&gt;=IG$39,ID8&lt;&gt;"",IF8&gt;=IG$43,IF8&lt;&gt;""),AND(JB8&gt;=JO$39,JB8&lt;&gt;"",JD8&gt;=JO$43,JD8&lt;&gt;""),AND(JE8&gt;=JO$39,JE8&lt;&gt;"",JG8&gt;=JO$43,JG8&lt;&gt;""),AND(JI8&gt;=JO$39,JI8&lt;&gt;"",JK8&gt;=JO$43,JK8&lt;&gt;""),AND(JL8&gt;=JO$39,JL8&lt;&gt;"",JN8&gt;=JO$43,JN8&lt;&gt;""),AND(KJ8&gt;=KW$39,KJ8&lt;&gt;"",KL8&gt;=KW$43,KL8&lt;&gt;""),AND(KM8&gt;=KW$39,KM8&lt;&gt;"",KO8&gt;=KW$43,KO8&lt;&gt;""),AND(KQ8&gt;=KW$39,KQ8&lt;&gt;"",KS8&gt;=KW$43,KS8&lt;&gt;""),AND(KT8&gt;=KW$39,KT8&lt;&gt;"",KV8&gt;=KW$43,KV8&lt;&gt;""),AND(LR8&gt;=ME$39,LR8&lt;&gt;"",LT8&gt;=ME$43,LT8&lt;&gt;""),AND(LU8&gt;=ME$39,LU8&lt;&gt;"",LW8&gt;=ME$43,LW8&lt;&gt;""),AND(LY8&gt;=ME$39,LY8&lt;&gt;"",MA8&gt;=ME$43,MA8&lt;&gt;""),AND(MB8&gt;=ME$39,MB8&lt;&gt;"",MD8&gt;=ME$43,MD8&lt;&gt;""),AND(MZ8&gt;=NM$39,MZ8&lt;&gt;"",NB8&gt;=NM$43,NB8&lt;&gt;""),AND(NC8&gt;=NM$39,NC8&lt;&gt;"",NE8&gt;=NM$43,NE8&lt;&gt;""),AND(NG8&gt;=NM$39,NG8&lt;&gt;"",NI8&gt;=NM$43,NI8&lt;&gt;""),AND(NJ8&gt;=NM$39,NJ8&lt;&gt;"",NL8&gt;=NM$43,NL8&lt;&gt;""),AND(OH8&gt;=OU$39,OH8&lt;&gt;"",OJ8&gt;=OU$43,OJ8&lt;&gt;""),AND(OK8&gt;=OU$39,OK8&lt;&gt;"",OM8&gt;=OU$43,OM8&lt;&gt;""),AND(OO8&gt;=OU$39,OO8&lt;&gt;"",OQ8&gt;=OU$43,OQ8&lt;&gt;""),AND(OR8&gt;=OU$39,OR8&lt;&gt;"",OT8&gt;=OU$43,OT8&lt;&gt;""),AND(PP8&gt;=QC$39,PP8&lt;&gt;"",PR8&gt;=QC$43,PR8&lt;&gt;""),AND(PS8&gt;=QC$39,PS8&lt;&gt;"",PU8&gt;=QC$43,PU8&lt;&gt;""),AND(PW8&gt;=QC$39,PW8&lt;&gt;"",PY8&gt;=QC$43,PY8&lt;&gt;""),AND(PZ8&gt;=QC$39,PZ8&lt;&gt;"",QB8&gt;=QC$43,QB8&lt;&gt;""),AND(QX8&gt;=RK$39,QX8&lt;&gt;"",QZ8&gt;=RK$43,QZ8&lt;&gt;""),AND(RA8&gt;=RK$39,RA8&lt;&gt;"",RC8&gt;=RK$43,RC8&lt;&gt;""),AND(RE8&gt;=RK$39,RE8&lt;&gt;"",RG8&gt;=RK$43,RG8&lt;&gt;""),AND(RH8&gt;=RK$39,RH8&lt;&gt;"",RJ8&gt;=RK$43,RJ8&lt;&gt;""),AND(SF8&gt;=SS$39,SF8&lt;&gt;"",SH8&gt;=SS$43,SH8&lt;&gt;""),AND(SI8&gt;=SS$39,SI8&lt;&gt;"",SK8&gt;=SS$43,SK8&lt;&gt;""),AND(SM8&gt;=SS$39,SM8&lt;&gt;"",SO8&gt;=SS$43,SO8&lt;&gt;""),AND(SP8&gt;=SS$39,SP8&lt;&gt;"",SR8&gt;=SS$43,SR8&lt;&gt;"")),"Excellence",IF(I8="P","Worlds Team",IF(F8="P","National Team","")))))</f>
        <v>National Team</v>
      </c>
      <c r="I8" s="3" t="str">
        <f>IF(OR(AND(AM8&gt;=AW$38,AM8&lt;&gt;"",AO8&gt;=AW$42,AO8&lt;&gt;"",AL8=""),AND(AP8&gt;=AW$38,AP8&lt;&gt;"",AR8&gt;=AW$42,AR8&lt;&gt;"",AL8=""),AND(AT8&gt;=AW$38,AT8&lt;&gt;"",AV8&gt;=AW$42,AV8&lt;&gt;"",AL8=""),AND(BN8&gt;=BX$38,BN8&lt;&gt;"",BP8&gt;=BX$42,BP8&lt;&gt;"",BM8=""),AND(BQ8&gt;=BX$38,BQ8&lt;&gt;"",BS8&gt;=BX$42,BS8&lt;&gt;"",BM8=""),AND(BU8&gt;=BX$38,BU8&lt;&gt;"",BW8&gt;=BX$42,BW8&lt;&gt;"",BM8=""),AND(CO8&gt;=CY$38,CO8&lt;&gt;"",CQ8&gt;=CY$42,CQ8&lt;&gt;"",CN8=""),AND(CR8&gt;=CY$38,CR8&lt;&gt;"",CT8&gt;=CY$42,CT8&lt;&gt;"",CN8=""),AND(CV8&gt;=CY$38,CV8&lt;&gt;"",CX8&gt;=CY$42,CX8&lt;&gt;"",CN8=""),AND(DV8&gt;=EI$38,DV8&lt;&gt;"",DX8&gt;=EI$42,DX8&lt;&gt;""),AND(DY8&gt;=EI$38,DY8&lt;&gt;"",EA8&gt;=EI$42,EA8&lt;&gt;""),AND(EC8&gt;=EI$38,EC8&lt;&gt;"",EE8&gt;=EI$42,EE8&lt;&gt;""),AND(EF8&gt;=EI$38,EF8&lt;&gt;"",EH8&gt;=EI$42,EH8&lt;&gt;""),AND(FD8&gt;=FQ$38,FD8&lt;&gt;"",FF8&gt;=FQ$42,FF8&lt;&gt;""),AND(FG8&gt;=FQ$38,FG8&lt;&gt;"",FI8&gt;=FQ$42,FI8&lt;&gt;""),AND(FK8&gt;=FQ$38,FK8&lt;&gt;"",FM8&gt;=FQ$42,FM8&lt;&gt;""),AND(FN8&gt;=FQ$38,FN8&lt;&gt;"",FP8&gt;=FQ$42,FP8&lt;&gt;""),AND(GL8&gt;=GY$38,GL8&lt;&gt;"",GN8&gt;=GY$42,GN8&lt;&gt;""),AND(GO8&gt;=GY$38,GO8&lt;&gt;"",GQ8&gt;=GY$42,GQ8&lt;&gt;""),AND(GS8&gt;=GY$38,GS8&lt;&gt;"",GU8&gt;=GY$42,GU8&lt;&gt;""),AND(GV8&gt;=GY$38,GV8&lt;&gt;"",GX8&gt;=GY$42,GX8&lt;&gt;""),AND(HT8&gt;=IG$38,HT8&lt;&gt;"",HV8&gt;=IG$42,HV8&lt;&gt;""),AND(HW8&gt;=IG$38,HW8&lt;&gt;"",HY8&gt;=IG$42,HY8&lt;&gt;""),AND(IA8&gt;=IG$38,IA8&lt;&gt;"",IC8&gt;=IG$42,IC8&lt;&gt;""),AND(ID8&gt;=IG$38,ID8&lt;&gt;"",IF8&gt;=IG$42,IF8&lt;&gt;""),AND(JB8&gt;=JO$38,JB8&lt;&gt;"",JD8&gt;=JO$42,JD8&lt;&gt;""),AND(JE8&gt;=JO$38,JE8&lt;&gt;"",JG8&gt;=JO$42,JG8&lt;&gt;""),AND(JI8&gt;=JO$38,JI8&lt;&gt;"",JK8&gt;=JO$42,JK8&lt;&gt;""),AND(JL8&gt;=JO$38,JL8&lt;&gt;"",JN8&gt;=JO$42,JN8&lt;&gt;""),AND(KJ8&gt;=KW$38,KJ8&lt;&gt;"",KL8&gt;=KW$42,KL8&lt;&gt;""),AND(KM8&gt;=KW$38,KM8&lt;&gt;"",KO8&gt;=KW$42,KO8&lt;&gt;""),AND(KQ8&gt;=KW$38,KQ8&lt;&gt;"",KS8&gt;=KW$42,KS8&lt;&gt;""),AND(KT8&gt;=KW$38,KT8&lt;&gt;"",KV8&gt;=KW$42,KV8&lt;&gt;""),AND(LR8&gt;=ME$38,LR8&lt;&gt;"",LT8&gt;=ME$42,LT8&lt;&gt;""),AND(LU8&gt;=ME$38,LU8&lt;&gt;"",LW8&gt;=ME$42,LW8&lt;&gt;""),AND(LY8&gt;=ME$38,LY8&lt;&gt;"",MA8&gt;=ME$42,MA8&lt;&gt;""),AND(MB8&gt;=ME$38,MB8&lt;&gt;"",MD8&gt;=ME$42,MD8&lt;&gt;""),AND(MZ8&gt;=NM$38,MZ8&lt;&gt;"",NB8&gt;=NM$42,NB8&lt;&gt;""),AND(NC8&gt;=NM$38,NC8&lt;&gt;"",NE8&gt;=NM$42,NE8&lt;&gt;""),AND(NG8&gt;=NM$38,NG8&lt;&gt;"",NI8&gt;=NM$42,NI8&lt;&gt;""),AND(NJ8&gt;=NM$38,NJ8&lt;&gt;"",NL8&gt;=NM$42,NL8&lt;&gt;""),AND(OH8&gt;=OU$38,OH8&lt;&gt;"",OJ8&gt;=OU$42,OJ8&lt;&gt;""),AND(OK8&gt;=OU$38,OK8&lt;&gt;"",OM8&gt;=OU$42,OM8&lt;&gt;""),AND(OO8&gt;=OU$38,OO8&lt;&gt;"",OQ8&gt;=OU$42,OQ8&lt;&gt;""),AND(OR8&gt;=OU$38,OR8&lt;&gt;"",OT8&gt;=OU$42,OT8&lt;&gt;""),AND(PP8&gt;=QC$38,PP8&lt;&gt;"",PR8&gt;=QC$42,PR8&lt;&gt;""),AND(PS8&gt;=QC$38,PS8&lt;&gt;"",PU8&gt;=QC$42,PU8&lt;&gt;""),AND(PW8&gt;=QC$38,PW8&lt;&gt;"",PY8&gt;=QC$42,PY8&lt;&gt;""),AND(PZ8&gt;=QC$38,PZ8&lt;&gt;"",QB8&gt;=QC$42,QB8&lt;&gt;""),AND(QX8&gt;=RK$38,QX8&lt;&gt;"",QZ8&gt;=RK$42,QZ8&lt;&gt;""),AND(RA8&gt;=RK$38,RA8&lt;&gt;"",RC8&gt;=RK$42,RC8&lt;&gt;""),AND(RE8&gt;=RK$38,RE8&lt;&gt;"",RG8&gt;=RK$42,RG8&lt;&gt;""),AND(RH8&gt;=RK$38,RH8&lt;&gt;"",RJ8&gt;=RK$42,RJ8&lt;&gt;""),AND(SF8&gt;=SS$38,SF8&lt;&gt;"",SH8&gt;=SS$42,SH8&lt;&gt;""),AND(SI8&gt;=SS$38,SI8&lt;&gt;"",SK8&gt;=SS$42,SK8&lt;&gt;""),AND(SM8&gt;=SS$38,SM8&lt;&gt;"",SO8&gt;=SS$42,SO8&lt;&gt;""),AND(SP8&gt;=SS$38,SP8&lt;&gt;"",SR8&gt;=SS$42,SR8&lt;&gt;"")),"P","")</f>
        <v/>
      </c>
      <c r="J8" s="8">
        <f>IF(COUNT(AO8,AR8,BP8,BS8,CQ8,CT8)&gt;0,LARGE((AO8,AR8,BP8,BS8,CQ8,CT8),1),0)</f>
        <v>48.36</v>
      </c>
      <c r="K8" s="8" t="str">
        <f>IF(J8="","",IF(OR(J8=CQ8,J8=CT8),$BY$1,IF(OR(J8=BP8,J8=BS8),$AX$1,IF(OR(J8=AO8,J8=AR8),$W$1,""))))</f>
        <v>2022 3rd Domestic Trial</v>
      </c>
      <c r="L8" s="8">
        <f>IF(COUNT(AO8,AR8,BP8,BS8,CQ8,CT8)&gt;1,LARGE((AO8,AR8,BP8,BS8,CQ8,CT8),2),0)</f>
        <v>45.2</v>
      </c>
      <c r="M8" s="8" t="str">
        <f>IF(L8="","",IF(OR(L8=CQ8,L8=CT8),$BY$1,IF(OR(L8=BP8,L8=BS8),$AX$1,IF(OR(L8=AO8,L8=AR8),$W$1,""))))</f>
        <v>2023 Elite Canada</v>
      </c>
      <c r="N8" s="8">
        <f>IF(COUNT(AO8,AR8,BP8,BS8,CQ8,CT8)&gt;2,MAX(AV8,BW8,CX8,LARGE((AO8,AR8,BP8,BS8,CQ8,CT8),3)),IF(MAX(AV8,BW8,CX8)&gt;0,MAX(AV8,BW8,CX8),0))</f>
        <v>38.43</v>
      </c>
      <c r="O8" s="8" t="str">
        <f>IF(N8="","",IF(OR(N8=CQ8,N8=CT8,N8=CX8),$BY$1,IF(OR(N8=BP8,N8=BS8,N8=BW8),$AX$1,IF(OR(N8=AO8,N8=AR8,N8=AV8),$W$1,""))))</f>
        <v>2022 3rd Domestic Trial</v>
      </c>
      <c r="P8" s="8">
        <f>IF(MAX(AM8,AP8,AT8,BN8,BQ8,BU8,CO8,CR8,CV8,DV8,DY8,EC8,EF8,FD8,FG8,FK8,FN8,GL8,GO8,GS8,GV8,HT8,HW8,IA8,ID8,JB8,JE8,JI8,JL8,KJ8,KM8,KQ8,KT8,LR8,LU8,LY8,MB8,MZ8,NC8,NG8,NJ8,OH8,OK8,OO8,OR8,PP8,PS8,PW8,PZ8,QX8,RA8,RE8,RH8,SF8,SI8,SM8,SP8)&gt;0,MAX(AM8,AP8,AT8,BN8,BQ8,BU8,CO8,CR8,CV8,DV8,DY8,EC8,EF8,FD8,FG8,FK8,FN8,GL8,GO8,GS8,GV8,HT8,HW8,IA8,ID8,JB8,JE8,JI8,JL8,KJ8,KM8,KQ8,KT8,LR8,LU8,LY8,MB8,MZ8,NC8,NG8,NJ8,OH8,OK8,OO8,OR8,PP8,PS8,PW8,PZ8,QX8,RA8,RE8,RH8,SF8,SI8,SM8,SP8),0)</f>
        <v>11.3</v>
      </c>
      <c r="Q8" s="8" t="str">
        <f>IF(P8=0,"",IF(OR(P8=CO8,P8=CR8,P8=CV8),$BY$1,IF(OR(P8=BN8,P8=BQ8,P8=BU8),$AX$1,IF(OR(P8=AM8,P8=AP8,P8=AT8),$W$1,IF(OR(P8=SF8,P8=SI8,P8=SM8,P8=SP8),$RL$1,IF(OR(P8=QX8,P8=RA8,P8=RE8,P8=RH8),$QD$1,IF(OR(P8=PP8,P8=PS8,P8=PW8,P8=PZ8),$OV$1,IF(OR(P8=OH8,P8=OK8,P8=OO8,P8=OR8),$NN$1,IF(OR(P8=MZ8,P8=NC8,P8=NG8,P8=NJ8),$MF$1,IF(OR(P8=LR8,P8=LU8,P8=LY8,P8=MB8),$KX$1,IF(OR(P8=KJ8,P8=KM8,P8=KQ8,P8=KT8),$JP$1,IF(OR(P8=JB8,P8=JE8,P8=JI8,P8=JL8),$IH$1,IF(OR(P8=HT8,P8=HW8,P8=IA8,P8=ID8),$GZ$1,IF(OR(P8=GL8,P8=GO8,P8=GS8,P8=GV8),$FR$1,IF(OR(P8=FD8,P8=FG8,P8=FK8,P8=FN8),$EJ$1,IF(OR(P8=DV8,P8=DY8,P8=EC8,P8=EF8),$DB$1,""))))))))))))))))</f>
        <v>2022 3rd Domestic Trial</v>
      </c>
      <c r="R8" s="8">
        <f>IF(MAX(IF(AM8&gt;=$AW$37,AN8,0),IF(AP8&gt;=$AW$37,AQ8,0),IF(AT8&gt;=$AW$37,AU8,0),IF(BN8&gt;=$BX$37,BO8,0),IF(BQ8&gt;=$BX$37,BR8,0),IF(BU8&gt;=$BX$37,BV8,0),IF(CO8&gt;=$CY$37,CP8,0),IF(CR8&gt;=$CY$37,CS8,0),IF(CV8&gt;=$CY$37,CW8,0),IF(DV8&gt;=$EI$37,DW8,0),IF(DY8&gt;=$EI$37,DZ8,0),IF(EC8&gt;=$EI$37,ED8,0),IF(EF8&gt;=$EI$37,EG8,0),IF(FD8&gt;=$FQ$37,FE8,0),IF(FG8&gt;=$FQ$37,FH8,0),IF(FK8&gt;=$FQ$37,FL8,0),IF(FN8&gt;=$FQ$37,FO8,0),IF(GL8&gt;=$GY$37,GM8,0),IF(GO8&gt;=$GY$37,GP8,0),IF(GS8&gt;=$GY$37,GT8,0),IF(GV8&gt;=$GY$37,GW8,0),IF(HT8&gt;=$IG$37,HU8,0),IF(HW8&gt;=$IG$37,HX8,0),IF(IA8&gt;=$IG$37,IB8,0),IF(ID8&gt;=$IG$37,IE8,0),IF(JB8&gt;=$JO$37,JC8,0),IF(JE8&gt;=$JO$37,JF8,0),IF(JI8&gt;=$JO$37,JJ8,0),IF(JL8&gt;=$JO$37,JM8,0),IF(KJ8&gt;=$KW$37,KK8,0),IF(KM8&gt;=$KW$37,KN8,0),IF(KQ8&gt;=$KW$37,KR8,0),IF(KT8&gt;=$KW$37,KU8,0),IF(LR8&gt;=$ME$37,LS8,0),IF(LU8&gt;=$ME$37,LV8,0),IF(LY8&gt;=$ME$37,LZ8,0),IF(MB8&gt;=$ME$37,MC8,0),IF(MZ8&gt;=$NM$37,NA8,0),IF(NC8&gt;=$NM$37,ND8,0),IF(NG8&gt;=$NM$37,NH8,0),IF(NJ8&gt;=$NM$37,NK8,0),IF(OH8&gt;=$OU$37,OI8,0),IF(OK8&gt;=$OU$37,OL8,0),IF(OO8&gt;=$OU$37,OP8,0),IF(OR8&gt;=$OU$37,OS8,0),IF(PP8&gt;=$QC$37,PQ8,0),IF(PS8&gt;=$QC$37,PT8,0),IF(PW8&gt;=$QC$37,PX8,0),IF(PZ8&gt;=$QC$37,QA8,0),IF(QX8&gt;=$RK$37,QY8,0),IF(RA8&gt;=$RK$37,RB8,0),IF(RE8&gt;=$RK$37,RF8,0),IF(RH8&gt;=$RK$37,RI8,0),IF(SF8&gt;=$SS$37,SG8,0),IF(SI8&gt;=$SS$37,SJ8,0),IF(SM8&gt;=$SS$37,SN8,0),IF(SP8&gt;=$SS$37,SQ8,0))&gt;0,MAX(IF(AM8&gt;=$AW$37,AN8,0),IF(AP8&gt;=$AW$37,AQ8,0),IF(AT8&gt;=$AW$37,AU8,0),IF(BN8&gt;=$BX$37,BO8,0),IF(BQ8&gt;=$BX$37,BR8,0),IF(BU8&gt;=$BX$37,BV8,0),IF(CO8&gt;=$CY$37,CP8,0),IF(CR8&gt;=$CY$37,CS8,0),IF(CV8&gt;=$CY$37,CW8,0),IF(DV8&gt;=$EI$37,DW8,0),IF(DY8&gt;=$EI$37,DZ8,0),IF(EC8&gt;=$EI$37,ED8,0),IF(EF8&gt;=$EI$37,EG8,0),IF(FD8&gt;=$FQ$37,FE8,0),IF(FG8&gt;=$FQ$37,FH8,0),IF(FK8&gt;=$FQ$37,FL8,0),IF(FN8&gt;=$FQ$37,FO8,0),IF(GL8&gt;=$GY$37,GM8,0),IF(GO8&gt;=$GY$37,GP8,0),IF(GS8&gt;=$GY$37,GT8,0),IF(GV8&gt;=$GY$37,GW8,0),IF(HT8&gt;=$IG$37,HU8,0),IF(HW8&gt;=$IG$37,HX8,0),IF(IA8&gt;=$IG$37,IB8,0),IF(ID8&gt;=$IG$37,IE8,0),IF(JB8&gt;=$JO$37,JC8,0),IF(JE8&gt;=$JO$37,JF8,0),IF(JI8&gt;=$JO$37,JJ8,0),IF(JL8&gt;=$JO$37,JM8,0),IF(KJ8&gt;=$KW$37,KK8,0),IF(KM8&gt;=$KW$37,KN8,0),IF(KQ8&gt;=$KW$37,KR8,0),IF(KT8&gt;=$KW$37,KU8,0),IF(LR8&gt;=$ME$37,LS8,0),IF(LU8&gt;=$ME$37,LV8,0),IF(LY8&gt;=$ME$37,LZ8,0),IF(MB8&gt;=$ME$37,MC8,0),IF(MZ8&gt;=$NM$37,NA8,0),IF(NC8&gt;=$NM$37,ND8,0),IF(NG8&gt;=$NM$37,NH8,0),IF(NJ8&gt;=$NM$37,NK8,0),IF(OH8&gt;=$OU$37,OI8,0),IF(OK8&gt;=$OU$37,OL8,0),IF(OO8&gt;=$OU$37,OP8,0),IF(OR8&gt;=$OU$37,OS8,0),IF(PP8&gt;=$QC$37,PQ8,0),IF(PS8&gt;=$QC$37,PT8,0),IF(PW8&gt;=$QC$37,PX8,0),IF(PZ8&gt;=$QC$37,QA8,0),IF(QX8&gt;=$RK$37,QY8,0),IF(RA8&gt;=$RK$37,RB8,0),IF(RE8&gt;=$RK$37,RF8,0),IF(RH8&gt;=$RK$37,RI8,0),IF(SF8&gt;=$SS$37,SG8,0),IF(SI8&gt;=$SS$37,SJ8,0),IF(SM8&gt;=$SS$37,SN8,0),IF(SP8&gt;=$SS$37,SQ8,0)),0)</f>
        <v>14.36</v>
      </c>
      <c r="S8" s="8" t="str">
        <f>IF(R8=0,"",IF(OR(R8=CP8,R8=CS8,R8=CW8),$BY$1,IF(OR(R8=BO8,R8=BR8,R8=BV8),$AX$1,IF(OR(R8=AN8,R8=AQ8,R8=AU8),$W$1,IF(OR(R8=SG8,R8=SJ8,R8=SN8,R8=SQ8),$RL$1,IF(OR(R8=QY8,R8=RB8,R8=RF8,R8=RI8),$QD$1,IF(OR(R8=PQ8,R8=PT8,R8=PX8,R8=QA8),$OV$1,IF(OR(R8=OI8,R8=OL8,R8=OP8,R8=OS8),$NN$1,IF(OR(R8=NA8,R8=ND8,R8=NH8,R8=NK8),$MF$1,IF(OR(R8=LS8,R8=LV8,R8=LZ8,R8=MC8),$KX$1,IF(OR(R8=KK8,R8=KN8,R8=KR8,R8=KU8),$JP$1,IF(OR(R8=JC8,R8=JF8,R8=JJ8,R8=JM8),$IH$1,IF(OR(R8=HU8,R8=HX8,R8=IB8,R8=IE8),$GZ$1,IF(OR(R8=GM8,R8=GP8,R8=GT8,R8=GW8),$FR$1,IF(OR(R8=FE8,R8=FH8,R8=FL8,R8=FO8),$EJ$1,IF(OR(R8=DW8,R8=DZ8,R8=ED8,R8=EG8),$DB$1,""))))))))))))))))</f>
        <v>2022 3rd Domestic Trial</v>
      </c>
      <c r="T8" s="8" t="str">
        <f>IF(MAX(CZ8,DA8)&gt;0,MAX(CZ8,DA8),"")</f>
        <v/>
      </c>
      <c r="U8" s="11" t="str">
        <f>IF(T8="","",IF(T8=CZ8,"("&amp;CZ$2&amp;")",IF(T8=DA8,"("&amp;DA$2&amp;")")))</f>
        <v/>
      </c>
      <c r="V8" s="8" t="str">
        <f>IF(T8="","",IF(T8=CZ8,IF(T8+IF(N8="",0,N8)=SL8,$RL$1,IF(T8+IF(N8="",0,N8)=RD8,$QD$1,IF(T8+IF(N8="",0,N8)=PV8,$OV$1,IF(T8+IF(N8="",0,N8)=ON8,$NN$1,IF(T8+IF(N8="",0,N8)=NF8,$MF$1,IF(T8+IF(N8="",0,N8)=LX8,$KX$1,IF(T8+IF(N8="",0,N8)=KP8,$JP$1,IF(T8+IF(N8="",0,N8)=JH8,$IH$1,IF(T8+IF(N8="",0,N8)=HZ8,$GZ$1,IF(T8+IF(N8="",0,N8)=GR8,$FR$1,IF(T8+IF(N8="",0,N8)=FJ8,$EJ$1,IF(T8+IF(N8="",0,N8)=EB8,$DB$1)))))))))))),IF(T8=DA8,IF(T8+IF(#REF!="",0,#REF!)=SR8,$RL$1,IF(T8+IF(#REF!="",0,#REF!)=RJ8,$QD$1,IF(T8+IF(#REF!="",0,#REF!)=QB8,$OV$1,IF(T8+IF(#REF!="",0,#REF!)=OT8,$NN$1,IF(T8+IF(#REF!="",0,#REF!)=NL8,$MF$1,IF(T8+IF(#REF!="",0,#REF!)=MD8,$KX$1,IF(T8+IF(#REF!="",0,#REF!)=KV8,$JP$1,IF(T8+IF(#REF!="",0,#REF!)=JN8,$IH$1,IF(T8+IF(#REF!="",0,#REF!)=IF8,$GZ$1,IF(T8+IF(#REF!="",0,#REF!)=GX8,$FR$1,IF(T8+IF(#REF!="",0,#REF!)=FP8,$EJ$1,IF(T8+IF(#REF!="",0,#REF!)=EH8,$DB$1,IF(T8+IF(#REF!="",0,#REF!)=SO8,$RL$1,IF(T8+IF(#REF!="",0,#REF!)=RG8,$QD$1,IF(T8+IF(#REF!="",0,#REF!)=PY8,$OV$1,IF(T8+IF(#REF!="",0,#REF!)=OQ8,$NN$1,IF(T8+IF(#REF!="",0,#REF!)=NI8,$MF$1,IF(T8+IF(#REF!="",0,#REF!)=MA8,$KX$1,IF(T8+IF(#REF!="",0,#REF!)=KS8,$JP$1,IF(T8+IF(#REF!="",0,#REF!)=JK8,$IH$1,IF(T8+IF(#REF!="",0,#REF!)=IC8,$GZ$1,IF(T8+IF(#REF!="",0,#REF!)=GU8,$FR$1,IF(T8+IF(#REF!="",0,#REF!)=FM8,$EJ$1,IF(T8+IF(#REF!="",0,#REF!)=EE8,$DB$1)))))))))))))))))))))))))))</f>
        <v/>
      </c>
      <c r="W8" s="22">
        <v>13.7</v>
      </c>
      <c r="X8" s="22">
        <v>9</v>
      </c>
      <c r="Y8" s="22">
        <v>11.3</v>
      </c>
      <c r="Z8" s="22">
        <v>14.36</v>
      </c>
      <c r="AA8" s="22">
        <v>0</v>
      </c>
      <c r="AB8" s="22">
        <v>10.8</v>
      </c>
      <c r="AC8" s="22">
        <v>7.2</v>
      </c>
      <c r="AD8" s="22">
        <v>8.8000000000000007</v>
      </c>
      <c r="AE8" s="22">
        <v>11.63</v>
      </c>
      <c r="AF8" s="22">
        <v>0</v>
      </c>
      <c r="AG8" s="22">
        <v>3.9</v>
      </c>
      <c r="AH8" s="22">
        <v>2.8</v>
      </c>
      <c r="AI8" s="22">
        <v>3.5</v>
      </c>
      <c r="AJ8" s="22">
        <v>4.5999999999999996</v>
      </c>
      <c r="AK8" s="22">
        <v>0</v>
      </c>
      <c r="AL8" s="27"/>
      <c r="AM8" s="38">
        <f>IF(Y8&gt;0,Y8,"")</f>
        <v>11.3</v>
      </c>
      <c r="AN8" s="38">
        <f>IF(Z8&gt;0,Z8,"")</f>
        <v>14.36</v>
      </c>
      <c r="AO8" s="40">
        <f>IF(SUM(W8:Z8)-AA8&gt;0,SUM(W8:Z8)-AA8,"")</f>
        <v>48.36</v>
      </c>
      <c r="AP8" s="40">
        <f>IF(AD8&gt;0,AD8,"")</f>
        <v>8.8000000000000007</v>
      </c>
      <c r="AQ8" s="40">
        <f>IF(AE8&gt;0,AE8,"")</f>
        <v>11.63</v>
      </c>
      <c r="AR8" s="40">
        <f>IF(SUM(AB8:AE8)-AF8&gt;0,SUM(AB8:AE8)-AF8,"")</f>
        <v>38.43</v>
      </c>
      <c r="AS8" s="40">
        <f>IF(AO8="","",MAX(AO8,AR8))</f>
        <v>48.36</v>
      </c>
      <c r="AT8" s="40">
        <f>IF(AI8&gt;0,AI8,"")</f>
        <v>3.5</v>
      </c>
      <c r="AU8" s="40">
        <f>IF(AJ8&gt;0,AJ8,"")</f>
        <v>4.5999999999999996</v>
      </c>
      <c r="AV8" s="40">
        <f>IF(SUM(AG8:AJ8)-AK8&gt;0,SUM(AG8:AJ8)-AK8,"")</f>
        <v>14.799999999999999</v>
      </c>
      <c r="AW8" s="40">
        <f>IF(SUM(AS8,AV8)&gt;0,SUM(AS8,AV8),"")</f>
        <v>63.16</v>
      </c>
      <c r="AX8" s="26">
        <v>14</v>
      </c>
      <c r="AY8" s="26">
        <v>8.5</v>
      </c>
      <c r="AZ8" s="26">
        <v>9.9</v>
      </c>
      <c r="BA8" s="26">
        <v>12.8</v>
      </c>
      <c r="BB8" s="26">
        <v>0</v>
      </c>
      <c r="BC8" s="26">
        <v>1.4</v>
      </c>
      <c r="BD8" s="26">
        <v>0.9</v>
      </c>
      <c r="BE8" s="26">
        <v>1.5</v>
      </c>
      <c r="BF8" s="26">
        <v>1.55</v>
      </c>
      <c r="BG8" s="26">
        <v>0</v>
      </c>
      <c r="BH8" s="26"/>
      <c r="BI8" s="26"/>
      <c r="BJ8" s="26"/>
      <c r="BK8" s="26"/>
      <c r="BL8" s="26"/>
      <c r="BM8" s="28"/>
      <c r="BN8" s="39">
        <f>IF(AZ8&gt;0,AZ8,"")</f>
        <v>9.9</v>
      </c>
      <c r="BO8" s="39">
        <f>IF(BA8&gt;0,BA8,"")</f>
        <v>12.8</v>
      </c>
      <c r="BP8" s="11">
        <f>IF(SUM(AX8:BA8)-BB8&gt;0,SUM(AX8:BA8)-BB8,"")</f>
        <v>45.2</v>
      </c>
      <c r="BQ8" s="11">
        <f>IF(BE8&gt;0,BE8,"")</f>
        <v>1.5</v>
      </c>
      <c r="BR8" s="11">
        <f>IF(BF8&gt;0,BF8,"")</f>
        <v>1.55</v>
      </c>
      <c r="BS8" s="11">
        <f>IF(SUM(BC8:BF8)-BG8&gt;0,SUM(BC8:BF8)-BG8,"")</f>
        <v>5.35</v>
      </c>
      <c r="BT8" s="11">
        <f>IF(BP8="","",MAX(BP8,BS8))</f>
        <v>45.2</v>
      </c>
      <c r="BU8" s="11" t="str">
        <f>IF(BJ8&gt;0,BJ8,"")</f>
        <v/>
      </c>
      <c r="BV8" s="11" t="str">
        <f>IF(BK8&gt;0,BK8,"")</f>
        <v/>
      </c>
      <c r="BW8" s="11" t="str">
        <f>IF(SUM(BH8:BK8)-BL8&gt;0,SUM(BH8:BK8)-BL8,"")</f>
        <v/>
      </c>
      <c r="BX8" s="11">
        <f>IF(SUM(BT8,BW8)&gt;0,SUM(BT8,BW8),"")</f>
        <v>45.2</v>
      </c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7"/>
      <c r="CO8" s="38" t="str">
        <f>IF(CA8&gt;0,CA8,"")</f>
        <v/>
      </c>
      <c r="CP8" s="38" t="str">
        <f>IF(CB8&gt;0,CB8,"")</f>
        <v/>
      </c>
      <c r="CQ8" s="40" t="str">
        <f>IF(SUM(BY8:CB8)-CC8&gt;0,SUM(BY8:CB8)-CC8,"")</f>
        <v/>
      </c>
      <c r="CR8" s="40" t="str">
        <f>IF(CF8&gt;0,CF8,"")</f>
        <v/>
      </c>
      <c r="CS8" s="40" t="str">
        <f>IF(CG8&gt;0,CG8,"")</f>
        <v/>
      </c>
      <c r="CT8" s="40" t="str">
        <f>IF(SUM(CD8:CG8)-CH8&gt;0,SUM(CD8:CG8)-CH8,"")</f>
        <v/>
      </c>
      <c r="CU8" s="40" t="str">
        <f>IF(CQ8="","",MAX(CQ8,CT8))</f>
        <v/>
      </c>
      <c r="CV8" s="40" t="str">
        <f>IF(CK8&gt;0,CK8,"")</f>
        <v/>
      </c>
      <c r="CW8" s="40" t="str">
        <f>IF(CL8&gt;0,CL8,"")</f>
        <v/>
      </c>
      <c r="CX8" s="40" t="str">
        <f>IF(SUM(CI8:CL8)-CM8&gt;0,SUM(CI8:CL8)-CM8,"")</f>
        <v/>
      </c>
      <c r="CY8" s="40" t="str">
        <f>IF(SUM(CU8,CX8)&gt;0,SUM(CU8,CX8),"")</f>
        <v/>
      </c>
      <c r="CZ8" s="50" t="str">
        <f>IF(MAX(DX8,EA8,FF8,FI8,GN8,GQ8,HV8,HY8,JD8,JG8,KL8,KO8,LT8,LW8,NB8,NE8,OJ8,OM8,PR8,PU8,QZ8,RC8,SH8,SK8)-MIN(IF(L8="",0,L8),IF(N8="",0,N8))&gt;0.001,MAX(DX8,EA8,FF8,FI8,GN8,GQ8,HV8,HY8,JD8,JG8,KL8,KO8,LT8,LW8,NB8,NE8,OJ8,OM8,PR8,PU8,QZ8,RC8,SH8,SK8)-MIN(IF(L8="",0,L8),IF(N8="",0,N8)),"")</f>
        <v/>
      </c>
      <c r="DA8" s="50" t="str">
        <f>IF(MAX(EE8,EH8,FM8,FP8,GU8,GX8,IC8,IF8,JK8,JN8,KS8,KV8,MA8,MD8,NI8,NL8,OQ8,OT8,PY8,QB8,RG8,RJ8,SO8,SR8)-IF(N8="",0,N8)&gt;0.001,MAX(EE8,EH8,FM8,FP8,GU8,GX8,IC8,IF8,JK8,JN8,KS8,KV8,MA8,MD8,NI8,NL8,OQ8,OT8,PY8,QB8,RG8,RJ8,SO8,SR8)-IF(N8="",0,N8),"")</f>
        <v/>
      </c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40" t="str">
        <f>IF(DD8&gt;0,DD8,"")</f>
        <v/>
      </c>
      <c r="DW8" s="40" t="str">
        <f>IF(DE8&gt;0,DE8,"")</f>
        <v/>
      </c>
      <c r="DX8" s="40" t="str">
        <f>IF(SUM(DB8:DE8)-DF8&gt;0,SUM(DB8:DE8)-DF8,"")</f>
        <v/>
      </c>
      <c r="DY8" s="40" t="str">
        <f>IF(DI8&gt;0,DI8,"")</f>
        <v/>
      </c>
      <c r="DZ8" s="40" t="str">
        <f>IF(DJ8&gt;0,DJ8,"")</f>
        <v/>
      </c>
      <c r="EA8" s="40" t="str">
        <f>IF(SUM(DG8:DJ8)-DK8&gt;0,SUM(DG8:DJ8)-DK8,"")</f>
        <v/>
      </c>
      <c r="EB8" s="40" t="str">
        <f>IF(MAX(DX8,EA8)&gt;0,MAX(DX8,EA8),"")</f>
        <v/>
      </c>
      <c r="EC8" s="40" t="str">
        <f>IF(DN8&gt;0,DN8,"")</f>
        <v/>
      </c>
      <c r="ED8" s="40" t="str">
        <f>IF(DO8&gt;0,DO8,"")</f>
        <v/>
      </c>
      <c r="EE8" s="40" t="str">
        <f>IF(SUM(DL8:DO8)-DP8&gt;0,SUM(DL8:DO8)-DP8,"")</f>
        <v/>
      </c>
      <c r="EF8" s="40" t="str">
        <f>IF(DS8&gt;0,DS8,"")</f>
        <v/>
      </c>
      <c r="EG8" s="40" t="str">
        <f>IF(DT8&gt;0,DT8,"")</f>
        <v/>
      </c>
      <c r="EH8" s="40" t="str">
        <f>IF(SUM(DQ8:DT8)-DU8&gt;0,SUM(DQ8:DT8)-DU8,"")</f>
        <v/>
      </c>
      <c r="EI8" s="40" t="str">
        <f>IF(SUM(EB8,EH8)&gt;0,SUM(EB8,EH8),"")</f>
        <v/>
      </c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1" t="str">
        <f>IF(EL8&gt;0,EL8,"")</f>
        <v/>
      </c>
      <c r="FE8" s="11" t="str">
        <f>IF(EM8&gt;0,EM8,"")</f>
        <v/>
      </c>
      <c r="FF8" s="11" t="str">
        <f>IF(SUM(EJ8:EM8)-EN8&gt;0,SUM(EJ8:EM8)-EN8,"")</f>
        <v/>
      </c>
      <c r="FG8" s="11" t="str">
        <f>IF(EQ8&gt;0,EQ8,"")</f>
        <v/>
      </c>
      <c r="FH8" s="11" t="str">
        <f>IF(ER8&gt;0,ER8,"")</f>
        <v/>
      </c>
      <c r="FI8" s="11" t="str">
        <f>IF(SUM(EO8:ER8)-ES8&gt;0,SUM(EO8:ER8)-ES8,"")</f>
        <v/>
      </c>
      <c r="FJ8" s="11" t="str">
        <f>IF(MAX(FF8,FI8)&gt;0,MAX(FF8,FI8),"")</f>
        <v/>
      </c>
      <c r="FK8" s="11" t="str">
        <f>IF(EV8&gt;0,EV8,"")</f>
        <v/>
      </c>
      <c r="FL8" s="11" t="str">
        <f>IF(EW8&gt;0,EW8,"")</f>
        <v/>
      </c>
      <c r="FM8" s="11" t="str">
        <f>IF(SUM(ET8:EW8)-EX8&gt;0,SUM(ET8:EW8)-EX8,"")</f>
        <v/>
      </c>
      <c r="FN8" s="11" t="str">
        <f>IF(FA8&gt;0,FA8,"")</f>
        <v/>
      </c>
      <c r="FO8" s="11" t="str">
        <f>IF(FB8&gt;0,FB8,"")</f>
        <v/>
      </c>
      <c r="FP8" s="11" t="str">
        <f>IF(SUM(EY8:FB8)-FC8&gt;0,SUM(EY8:FB8)-FC8,"")</f>
        <v/>
      </c>
      <c r="FQ8" s="11" t="str">
        <f>IF(SUM(FJ8,FP8)&gt;0,SUM(FJ8,FP8),"")</f>
        <v/>
      </c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40" t="str">
        <f>IF(FT8&gt;0,FT8,"")</f>
        <v/>
      </c>
      <c r="GM8" s="40" t="str">
        <f>IF(FU8&gt;0,FU8,"")</f>
        <v/>
      </c>
      <c r="GN8" s="40" t="str">
        <f>IF(SUM(FR8:FU8)-FV8&gt;0,SUM(FR8:FU8)-FV8,"")</f>
        <v/>
      </c>
      <c r="GO8" s="40" t="str">
        <f>IF(FY8&gt;0,FY8,"")</f>
        <v/>
      </c>
      <c r="GP8" s="40" t="str">
        <f>IF(FZ8&gt;0,FZ8,"")</f>
        <v/>
      </c>
      <c r="GQ8" s="40" t="str">
        <f>IF(SUM(FW8:FZ8)-GA8&gt;0,SUM(FW8:FZ8)-GA8,"")</f>
        <v/>
      </c>
      <c r="GR8" s="40" t="str">
        <f>IF(MAX(GN8,GQ8)&gt;0,MAX(GN8,GQ8),"")</f>
        <v/>
      </c>
      <c r="GS8" s="40" t="str">
        <f>IF(GD8&gt;0,GD8,"")</f>
        <v/>
      </c>
      <c r="GT8" s="40" t="str">
        <f>IF(GE8&gt;0,GE8,"")</f>
        <v/>
      </c>
      <c r="GU8" s="40" t="str">
        <f>IF(SUM(GB8:GE8)-GF8&gt;0,SUM(GB8:GE8)-GF8,"")</f>
        <v/>
      </c>
      <c r="GV8" s="40" t="str">
        <f>IF(GI8&gt;0,GI8,"")</f>
        <v/>
      </c>
      <c r="GW8" s="40" t="str">
        <f>IF(GJ8&gt;0,GJ8,"")</f>
        <v/>
      </c>
      <c r="GX8" s="40" t="str">
        <f>IF(SUM(GG8:GJ8)-GK8&gt;0,SUM(GG8:GJ8)-GK8,"")</f>
        <v/>
      </c>
      <c r="GY8" s="40" t="str">
        <f>IF(SUM(GR8,GX8)&gt;0,SUM(GR8,GX8),"")</f>
        <v/>
      </c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1" t="str">
        <f>IF(HB8&gt;0,HB8,"")</f>
        <v/>
      </c>
      <c r="HU8" s="11" t="str">
        <f>IF(HC8&gt;0,HC8,"")</f>
        <v/>
      </c>
      <c r="HV8" s="11" t="str">
        <f>IF(SUM(GZ8:HC8)-HD8&gt;0,SUM(GZ8:HC8)-HD8,"")</f>
        <v/>
      </c>
      <c r="HW8" s="11" t="str">
        <f>IF(HG8&gt;0,HG8,"")</f>
        <v/>
      </c>
      <c r="HX8" s="11" t="str">
        <f>IF(HH8&gt;0,HH8,"")</f>
        <v/>
      </c>
      <c r="HY8" s="11" t="str">
        <f>IF(SUM(HE8:HH8)-HI8&gt;0,SUM(HE8:HH8)-HI8,"")</f>
        <v/>
      </c>
      <c r="HZ8" s="11" t="str">
        <f>IF(MAX(HV8,HY8)&gt;0,MAX(HV8,HY8),"")</f>
        <v/>
      </c>
      <c r="IA8" s="11" t="str">
        <f>IF(HL8&gt;0,HL8,"")</f>
        <v/>
      </c>
      <c r="IB8" s="11" t="str">
        <f>IF(HM8&gt;0,HM8,"")</f>
        <v/>
      </c>
      <c r="IC8" s="11" t="str">
        <f>IF(SUM(HJ8:HM8)-HN8&gt;0,SUM(HJ8:HM8)-HN8,"")</f>
        <v/>
      </c>
      <c r="ID8" s="11" t="str">
        <f>IF(HQ8&gt;0,HQ8,"")</f>
        <v/>
      </c>
      <c r="IE8" s="11" t="str">
        <f>IF(HR8&gt;0,HR8,"")</f>
        <v/>
      </c>
      <c r="IF8" s="11" t="str">
        <f>IF(SUM(HO8:HR8)-HS8&gt;0,SUM(HO8:HR8)-HS8,"")</f>
        <v/>
      </c>
      <c r="IG8" s="11" t="str">
        <f>IF(SUM(HZ8,IF8)&gt;0,SUM(HZ8,IF8),"")</f>
        <v/>
      </c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40" t="str">
        <f>IF(IJ8&gt;0,IJ8,"")</f>
        <v/>
      </c>
      <c r="JC8" s="40" t="str">
        <f>IF(IK8&gt;0,IK8,"")</f>
        <v/>
      </c>
      <c r="JD8" s="40" t="str">
        <f>IF(SUM(IH8:IK8)-IL8&gt;0,SUM(IH8:IK8)-IL8,"")</f>
        <v/>
      </c>
      <c r="JE8" s="40" t="str">
        <f>IF(IO8&gt;0,IO8,"")</f>
        <v/>
      </c>
      <c r="JF8" s="40" t="str">
        <f>IF(IP8&gt;0,IP8,"")</f>
        <v/>
      </c>
      <c r="JG8" s="40" t="str">
        <f>IF(SUM(IM8:IP8)-IQ8&gt;0,SUM(IM8:IP8)-IQ8,"")</f>
        <v/>
      </c>
      <c r="JH8" s="40" t="str">
        <f>IF(MAX(JD8,JG8)&gt;0,MAX(JD8,JG8),"")</f>
        <v/>
      </c>
      <c r="JI8" s="40" t="str">
        <f>IF(IT8&gt;0,IT8,"")</f>
        <v/>
      </c>
      <c r="JJ8" s="40" t="str">
        <f>IF(IU8&gt;0,IU8,"")</f>
        <v/>
      </c>
      <c r="JK8" s="40" t="str">
        <f>IF(SUM(IR8:IU8)-IV8&gt;0,SUM(IR8:IU8)-IV8,"")</f>
        <v/>
      </c>
      <c r="JL8" s="40" t="str">
        <f>IF(IY8&gt;0,IY8,"")</f>
        <v/>
      </c>
      <c r="JM8" s="40" t="str">
        <f>IF(IZ8&gt;0,IZ8,"")</f>
        <v/>
      </c>
      <c r="JN8" s="40" t="str">
        <f>IF(SUM(IW8:IZ8)-JA8&gt;0,SUM(IW8:IZ8)-JA8,"")</f>
        <v/>
      </c>
      <c r="JO8" s="40" t="str">
        <f>IF(SUM(JH8,JN8)&gt;0,SUM(JH8,JN8),"")</f>
        <v/>
      </c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1" t="str">
        <f>IF(JR8&gt;0,JR8,"")</f>
        <v/>
      </c>
      <c r="KK8" s="11" t="str">
        <f>IF(JS8&gt;0,JS8,"")</f>
        <v/>
      </c>
      <c r="KL8" s="11" t="str">
        <f>IF(SUM(JP8:JS8)-JT8&gt;0,SUM(JP8:JS8)-JT8,"")</f>
        <v/>
      </c>
      <c r="KM8" s="11" t="str">
        <f>IF(JW8&gt;0,JW8,"")</f>
        <v/>
      </c>
      <c r="KN8" s="11" t="str">
        <f>IF(JX8&gt;0,JX8,"")</f>
        <v/>
      </c>
      <c r="KO8" s="11" t="str">
        <f>IF(SUM(JU8:JX8)-JY8&gt;0,SUM(JU8:JX8)-JY8,"")</f>
        <v/>
      </c>
      <c r="KP8" s="11" t="str">
        <f>IF(MAX(KL8,KO8)&gt;0,MAX(KL8,KO8),"")</f>
        <v/>
      </c>
      <c r="KQ8" s="11" t="str">
        <f>IF(KB8&gt;0,KB8,"")</f>
        <v/>
      </c>
      <c r="KR8" s="11" t="str">
        <f>IF(KC8&gt;0,KC8,"")</f>
        <v/>
      </c>
      <c r="KS8" s="11" t="str">
        <f>IF(SUM(JZ8:KC8)-KD8&gt;0,SUM(JZ8:KC8)-KD8,"")</f>
        <v/>
      </c>
      <c r="KT8" s="11" t="str">
        <f>IF(KG8&gt;0,KG8,"")</f>
        <v/>
      </c>
      <c r="KU8" s="11" t="str">
        <f>IF(KH8&gt;0,KH8,"")</f>
        <v/>
      </c>
      <c r="KV8" s="11" t="str">
        <f>IF(SUM(KE8:KH8)-KI8&gt;0,SUM(KE8:KH8)-KI8,"")</f>
        <v/>
      </c>
      <c r="KW8" s="11" t="str">
        <f>IF(SUM(KP8,KV8)&gt;0,SUM(KP8,KV8),"")</f>
        <v/>
      </c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40" t="str">
        <f>IF(KZ8&gt;0,KZ8,"")</f>
        <v/>
      </c>
      <c r="LS8" s="40" t="str">
        <f>IF(LA8&gt;0,LA8,"")</f>
        <v/>
      </c>
      <c r="LT8" s="40" t="str">
        <f>IF(SUM(KX8:LA8)-LB8&gt;0,SUM(KX8:LA8)-LB8,"")</f>
        <v/>
      </c>
      <c r="LU8" s="40" t="str">
        <f>IF(LE8&gt;0,LE8,"")</f>
        <v/>
      </c>
      <c r="LV8" s="40" t="str">
        <f>IF(LF8&gt;0,LF8,"")</f>
        <v/>
      </c>
      <c r="LW8" s="40" t="str">
        <f>IF(SUM(LC8:LF8)-LG8&gt;0,SUM(LC8:LF8)-LG8,"")</f>
        <v/>
      </c>
      <c r="LX8" s="40" t="str">
        <f>IF(MAX(LT8,LW8)&gt;0,MAX(LT8,LW8),"")</f>
        <v/>
      </c>
      <c r="LY8" s="40" t="str">
        <f>IF(LJ8&gt;0,LJ8,"")</f>
        <v/>
      </c>
      <c r="LZ8" s="40" t="str">
        <f>IF(LK8&gt;0,LK8,"")</f>
        <v/>
      </c>
      <c r="MA8" s="40" t="str">
        <f>IF(SUM(LH8:LK8)-LL8&gt;0,SUM(LH8:LK8)-LL8,"")</f>
        <v/>
      </c>
      <c r="MB8" s="40" t="str">
        <f>IF(LO8&gt;0,LO8,"")</f>
        <v/>
      </c>
      <c r="MC8" s="40" t="str">
        <f>IF(LP8&gt;0,LP8,"")</f>
        <v/>
      </c>
      <c r="MD8" s="40" t="str">
        <f>IF(SUM(LM8:LP8)-LQ8&gt;0,SUM(LM8:LP8)-LQ8,"")</f>
        <v/>
      </c>
      <c r="ME8" s="40" t="str">
        <f>IF(SUM(LX8,MD8)&gt;0,SUM(LX8,MD8),"")</f>
        <v/>
      </c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1" t="str">
        <f>IF(MH8&gt;0,MH8,"")</f>
        <v/>
      </c>
      <c r="NA8" s="11" t="str">
        <f>IF(MI8&gt;0,MI8,"")</f>
        <v/>
      </c>
      <c r="NB8" s="11" t="str">
        <f>IF(SUM(MF8:MI8)-MJ8&gt;0,SUM(MF8:MI8)-MJ8,"")</f>
        <v/>
      </c>
      <c r="NC8" s="11" t="str">
        <f>IF(MM8&gt;0,MM8,"")</f>
        <v/>
      </c>
      <c r="ND8" s="11" t="str">
        <f>IF(MN8&gt;0,MN8,"")</f>
        <v/>
      </c>
      <c r="NE8" s="11" t="str">
        <f>IF(SUM(MK8:MN8)-MO8&gt;0,SUM(MK8:MN8)-MO8,"")</f>
        <v/>
      </c>
      <c r="NF8" s="11" t="str">
        <f>IF(MAX(NB8,NE8)&gt;0,MAX(NB8,NE8),"")</f>
        <v/>
      </c>
      <c r="NG8" s="11" t="str">
        <f>IF(MR8&gt;0,MR8,"")</f>
        <v/>
      </c>
      <c r="NH8" s="11" t="str">
        <f>IF(MS8&gt;0,MS8,"")</f>
        <v/>
      </c>
      <c r="NI8" s="11" t="str">
        <f>IF(SUM(MP8:MS8)-MT8&gt;0,SUM(MP8:MS8)-MT8,"")</f>
        <v/>
      </c>
      <c r="NJ8" s="11" t="str">
        <f>IF(MW8&gt;0,MW8,"")</f>
        <v/>
      </c>
      <c r="NK8" s="11" t="str">
        <f>IF(MX8&gt;0,MX8,"")</f>
        <v/>
      </c>
      <c r="NL8" s="11" t="str">
        <f>IF(SUM(MU8:MX8)-MY8&gt;0,SUM(MU8:MX8)-MY8,"")</f>
        <v/>
      </c>
      <c r="NM8" s="11" t="str">
        <f>IF(SUM(NF8,NL8)&gt;0,SUM(NF8,NL8),"")</f>
        <v/>
      </c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40" t="str">
        <f>IF(NP8&gt;0,NP8,"")</f>
        <v/>
      </c>
      <c r="OI8" s="40" t="str">
        <f>IF(NQ8&gt;0,NQ8,"")</f>
        <v/>
      </c>
      <c r="OJ8" s="40" t="str">
        <f>IF(SUM(NN8:NQ8)-NR8&gt;0,SUM(NN8:NQ8)-NR8,"")</f>
        <v/>
      </c>
      <c r="OK8" s="40" t="str">
        <f>IF(NU8&gt;0,NU8,"")</f>
        <v/>
      </c>
      <c r="OL8" s="40" t="str">
        <f>IF(NV8&gt;0,NV8,"")</f>
        <v/>
      </c>
      <c r="OM8" s="40" t="str">
        <f>IF(SUM(NS8:NV8)-NW8&gt;0,SUM(NS8:NV8)-NW8,"")</f>
        <v/>
      </c>
      <c r="ON8" s="40" t="str">
        <f>IF(MAX(OJ8,OM8)&gt;0,MAX(OJ8,OM8),"")</f>
        <v/>
      </c>
      <c r="OO8" s="40" t="str">
        <f>IF(NZ8&gt;0,NZ8,"")</f>
        <v/>
      </c>
      <c r="OP8" s="40" t="str">
        <f>IF(OA8&gt;0,OA8,"")</f>
        <v/>
      </c>
      <c r="OQ8" s="40" t="str">
        <f>IF(SUM(NX8:OA8)-OB8&gt;0,SUM(NX8:OA8)-OB8,"")</f>
        <v/>
      </c>
      <c r="OR8" s="40" t="str">
        <f>IF(OE8&gt;0,OE8,"")</f>
        <v/>
      </c>
      <c r="OS8" s="40" t="str">
        <f>IF(OF8&gt;0,OF8,"")</f>
        <v/>
      </c>
      <c r="OT8" s="40" t="str">
        <f>IF(SUM(OC8:OF8)-OG8&gt;0,SUM(OC8:OF8)-OG8,"")</f>
        <v/>
      </c>
      <c r="OU8" s="40" t="str">
        <f>IF(SUM(ON8,OT8)&gt;0,SUM(ON8,OT8),"")</f>
        <v/>
      </c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1" t="str">
        <f>IF(OX8&gt;0,OX8,"")</f>
        <v/>
      </c>
      <c r="PQ8" s="11" t="str">
        <f>IF(OY8&gt;0,OY8,"")</f>
        <v/>
      </c>
      <c r="PR8" s="11" t="str">
        <f>IF(SUM(OV8:OY8)-OZ8&gt;0,SUM(OV8:OY8)-OZ8,"")</f>
        <v/>
      </c>
      <c r="PS8" s="11" t="str">
        <f>IF(PC8&gt;0,PC8,"")</f>
        <v/>
      </c>
      <c r="PT8" s="11" t="str">
        <f>IF(PD8&gt;0,PD8,"")</f>
        <v/>
      </c>
      <c r="PU8" s="11" t="str">
        <f>IF(SUM(PA8:PD8)-PE8&gt;0,SUM(PA8:PD8)-PE8,"")</f>
        <v/>
      </c>
      <c r="PV8" s="11" t="str">
        <f>IF(MAX(PR8,PU8)&gt;0,MAX(PR8,PU8),"")</f>
        <v/>
      </c>
      <c r="PW8" s="11" t="str">
        <f>IF(PH8&gt;0,PH8,"")</f>
        <v/>
      </c>
      <c r="PX8" s="11" t="str">
        <f>IF(PI8&gt;0,PI8,"")</f>
        <v/>
      </c>
      <c r="PY8" s="11" t="str">
        <f>IF(SUM(PF8:PI8)-PJ8&gt;0,SUM(PF8:PI8)-PJ8,"")</f>
        <v/>
      </c>
      <c r="PZ8" s="11" t="str">
        <f>IF(PM8&gt;0,PM8,"")</f>
        <v/>
      </c>
      <c r="QA8" s="11" t="str">
        <f>IF(PN8&gt;0,PN8,"")</f>
        <v/>
      </c>
      <c r="QB8" s="11" t="str">
        <f>IF(SUM(PK8:PN8)-PO8&gt;0,SUM(PK8:PN8)-PO8,"")</f>
        <v/>
      </c>
      <c r="QC8" s="11" t="str">
        <f>IF(SUM(PV8,QB8)&gt;0,SUM(PV8,QB8),"")</f>
        <v/>
      </c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40" t="str">
        <f>IF(QF8&gt;0,QF8,"")</f>
        <v/>
      </c>
      <c r="QY8" s="40" t="str">
        <f>IF(QG8&gt;0,QG8,"")</f>
        <v/>
      </c>
      <c r="QZ8" s="40" t="str">
        <f>IF(SUM(QD8:QG8)-QH8&gt;0,SUM(QD8:QG8)-QH8,"")</f>
        <v/>
      </c>
      <c r="RA8" s="40" t="str">
        <f>IF(QK8&gt;0,QK8,"")</f>
        <v/>
      </c>
      <c r="RB8" s="40" t="str">
        <f>IF(QL8&gt;0,QL8,"")</f>
        <v/>
      </c>
      <c r="RC8" s="40" t="str">
        <f>IF(SUM(QI8:QL8)-QM8&gt;0,SUM(QI8:QL8)-QM8,"")</f>
        <v/>
      </c>
      <c r="RD8" s="40" t="str">
        <f>IF(MAX(QZ8,RC8)&gt;0,MAX(QZ8,RC8),"")</f>
        <v/>
      </c>
      <c r="RE8" s="40" t="str">
        <f>IF(QP8&gt;0,QP8,"")</f>
        <v/>
      </c>
      <c r="RF8" s="40" t="str">
        <f>IF(QQ8&gt;0,QQ8,"")</f>
        <v/>
      </c>
      <c r="RG8" s="40" t="str">
        <f>IF(SUM(QN8:QQ8)-QR8&gt;0,SUM(QN8:QQ8)-QR8,"")</f>
        <v/>
      </c>
      <c r="RH8" s="40" t="str">
        <f>IF(QU8&gt;0,QU8,"")</f>
        <v/>
      </c>
      <c r="RI8" s="40" t="str">
        <f>IF(QV8&gt;0,QV8,"")</f>
        <v/>
      </c>
      <c r="RJ8" s="40" t="str">
        <f>IF(SUM(QS8:QV8)-QW8&gt;0,SUM(QS8:QV8)-QW8,"")</f>
        <v/>
      </c>
      <c r="RK8" s="40" t="str">
        <f>IF(SUM(RD8,RJ8)&gt;0,SUM(RD8,RJ8),"")</f>
        <v/>
      </c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1" t="str">
        <f>IF(RN8&gt;0,RN8,"")</f>
        <v/>
      </c>
      <c r="SG8" s="11" t="str">
        <f>IF(RO8&gt;0,RO8,"")</f>
        <v/>
      </c>
      <c r="SH8" s="11" t="str">
        <f>IF(SUM(RL8:RO8)-RP8&gt;0,SUM(RL8:RO8)-RP8,"")</f>
        <v/>
      </c>
      <c r="SI8" s="11" t="str">
        <f>IF(RS8&gt;0,RS8,"")</f>
        <v/>
      </c>
      <c r="SJ8" s="11" t="str">
        <f>IF(RT8&gt;0,RT8,"")</f>
        <v/>
      </c>
      <c r="SK8" s="11" t="str">
        <f>IF(SUM(RQ8:RT8)-RU8&gt;0,SUM(RQ8:RT8)-RU8,"")</f>
        <v/>
      </c>
      <c r="SL8" s="11" t="str">
        <f>IF(MAX(SH8,SK8)&gt;0,MAX(SH8,SK8),"")</f>
        <v/>
      </c>
      <c r="SM8" s="11" t="str">
        <f>IF(RX8&gt;0,RX8,"")</f>
        <v/>
      </c>
      <c r="SN8" s="11" t="str">
        <f>IF(RY8&gt;0,RY8,"")</f>
        <v/>
      </c>
      <c r="SO8" s="11" t="str">
        <f>IF(SUM(RV8:RY8)-RZ8&gt;0,SUM(RV8:RY8)-RZ8,"")</f>
        <v/>
      </c>
      <c r="SP8" s="11" t="str">
        <f>IF(SC8&gt;0,SC8,"")</f>
        <v/>
      </c>
      <c r="SQ8" s="11" t="str">
        <f>IF(SD8&gt;0,SD8,"")</f>
        <v/>
      </c>
      <c r="SR8" s="11" t="str">
        <f>IF(SUM(SA8:SD8)-SE8&gt;0,SUM(SA8:SD8)-SE8,"")</f>
        <v/>
      </c>
      <c r="SS8" s="11" t="str">
        <f>IF(SUM(SL8,SR8)&gt;0,SUM(SL8,SR8),"")</f>
        <v/>
      </c>
      <c r="ST8" s="22">
        <f>IF($CN8="P",BY8,(BY8+AX8)/2)</f>
        <v>7</v>
      </c>
      <c r="SU8" s="22">
        <f>IF($CN8="P",BZ8,(BZ8+AY8)/2)</f>
        <v>4.25</v>
      </c>
      <c r="SV8" s="22">
        <f>IF($CN8="P",CA8,(CA8+AZ8)/2)</f>
        <v>4.95</v>
      </c>
      <c r="SW8" s="22">
        <f>IF($CN8="P",CB8,(CB8+BA8)/2)</f>
        <v>6.4</v>
      </c>
      <c r="SX8" s="22">
        <f>IF($CN8="P",CC8,(CC8+BB8)/2)</f>
        <v>0</v>
      </c>
      <c r="SY8" s="22">
        <f>IF($CN8="P",CD8,(CD8+BC8)/2)</f>
        <v>0.7</v>
      </c>
      <c r="SZ8" s="22">
        <f>IF($CN8="P",CE8,(CE8+BD8)/2)</f>
        <v>0.45</v>
      </c>
      <c r="TA8" s="22">
        <f>IF($CN8="P",CF8,(CF8+BE8)/2)</f>
        <v>0.75</v>
      </c>
      <c r="TB8" s="22">
        <f>IF($CN8="P",CG8,(CG8+BF8)/2)</f>
        <v>0.77500000000000002</v>
      </c>
      <c r="TC8" s="22">
        <f>IF($CN8="P",CH8,(CH8+BG8)/2)</f>
        <v>0</v>
      </c>
      <c r="TD8" s="22">
        <f>IF($CN8="P",CI8,(CI8+BH8)/2)</f>
        <v>0</v>
      </c>
      <c r="TE8" s="22">
        <f>IF($CN8="P",CJ8,(CJ8+BI8)/2)</f>
        <v>0</v>
      </c>
      <c r="TF8" s="22">
        <f>IF($CN8="P",CK8,(CK8+BJ8)/2)</f>
        <v>0</v>
      </c>
      <c r="TG8" s="22">
        <f>IF($CN8="P",CL8,(CL8+BK8)/2)</f>
        <v>0</v>
      </c>
      <c r="TH8" s="22">
        <f>IF($CN8="P",CM8,(CM8+BL8)/2)</f>
        <v>0</v>
      </c>
      <c r="TI8" s="27" t="s">
        <v>46</v>
      </c>
      <c r="TJ8" s="40">
        <f>IF(SV8&gt;0,SV8,"")</f>
        <v>4.95</v>
      </c>
      <c r="TK8" s="40">
        <f>IF(SW8&gt;0,SW8,"")</f>
        <v>6.4</v>
      </c>
      <c r="TL8" s="40">
        <f>IF(SUM(ST8:SW8)-SX8&gt;0,SUM(ST8:SW8)-SX8,"")</f>
        <v>22.6</v>
      </c>
      <c r="TM8" s="40">
        <f>IF(TA8&gt;0,TA8,"")</f>
        <v>0.75</v>
      </c>
      <c r="TN8" s="40">
        <f>IF(TB8&gt;0,TB8,"")</f>
        <v>0.77500000000000002</v>
      </c>
      <c r="TO8" s="40">
        <f>IF(SUM(SY8:TB8)-TC8&gt;0,SUM(SY8:TB8)-TC8,"")</f>
        <v>2.6749999999999998</v>
      </c>
      <c r="TP8" s="40">
        <f>IF(MAX(TL8,TO8)&gt;0,MAX(TL8,TO8),"")</f>
        <v>22.6</v>
      </c>
      <c r="TQ8" s="40" t="str">
        <f>IF(TF8&gt;0,TF8,"")</f>
        <v/>
      </c>
      <c r="TR8" s="40" t="str">
        <f>IF(TG8&gt;0,TG8,"")</f>
        <v/>
      </c>
      <c r="TS8" s="40" t="str">
        <f>IF(SUM(TD8:TG8)-TH8&gt;0,SUM(TD8:TG8)-TH8,"")</f>
        <v/>
      </c>
      <c r="TT8" s="40">
        <f>IF(SUM(TP8,TS8)&gt;0,SUM(TP8,TS8),"")</f>
        <v>22.6</v>
      </c>
    </row>
    <row r="9" spans="1:540" x14ac:dyDescent="0.2">
      <c r="A9" s="4" t="str" cm="1">
        <f t="array" ref="A9">IF(AND(H9&lt;&gt;"",H9&lt;&gt;"No DD"),SUMPRODUCT((H$4:H$35&lt;&gt;"")*(H$4:H$35&lt;&gt;"No DD")*(E$4:E$35&gt;E9))+1,IF(H9="No DD",SUMPRODUCT((H$4:H$35="No DD")*(E$4:E$35&gt;E9))+1+SUMPRODUCT((H$4:H$35&lt;&gt;"")*(H$4:H$35&lt;&gt;"No DD")),""))</f>
        <v/>
      </c>
      <c r="B9" s="5" t="s">
        <v>218</v>
      </c>
      <c r="C9" s="4" t="s">
        <v>4</v>
      </c>
      <c r="D9" s="4">
        <v>2004</v>
      </c>
      <c r="E9" s="9">
        <f>SUM(J9:T9)+SUM(J9:R9)*0.0000001+SUM(J9)*0.0000000000001</f>
        <v>162.42001624200469</v>
      </c>
      <c r="F9" s="3" t="str">
        <f>IF(OR(AND(AM9&gt;=AW$37,AM9&lt;&gt;"",AO9&gt;=AW$41,AO9&lt;&gt;"",AL9=""),AND(AP9&gt;=AW$37,AP9&lt;&gt;"",AR9&gt;=AW$41,AR9&lt;&gt;"",AL9=""),AND(AT9&gt;=AW$37,AT9&lt;&gt;"",AV9&gt;=AW$41,AV9&lt;&gt;"",AL9=""),AND(BN9&gt;=BX$37,BN9&lt;&gt;"",BP9&gt;=BX$41,BP9&lt;&gt;"",BM9=""),AND(BQ9&gt;=BX$37,BQ9&lt;&gt;"",BS9&gt;=BX$41,BS9&lt;&gt;"",BM9=""),AND(BU9&gt;=BX$37,BU9&lt;&gt;"",BW9&gt;=BX$41,BW9&lt;&gt;"",BM9=""),AND(CO9&gt;=CY$37,CO9&lt;&gt;"",CQ9&gt;=CY$41,CQ9&lt;&gt;"",CN9=""),AND(CR9&gt;=CY$37,CR9&lt;&gt;"",CT9&gt;=CY$41,CT9&lt;&gt;"",CN9=""),AND(CV9&gt;=CY$37,CV9&lt;&gt;"",CX9&gt;=CY$41,CX9&lt;&gt;"",CN9=""),AND(DV9&gt;=EI$37,DV9&lt;&gt;"",DX9&gt;=EI$41,DX9&lt;&gt;""),AND(DY9&gt;=EI$37,DY9&lt;&gt;"",EA9&gt;=EI$41,EA9&lt;&gt;""),AND(EC9&gt;=EI$37,EC9&lt;&gt;"",EE9&gt;=EI$41,EE9&lt;&gt;""),AND(EF9&gt;=EI$37,EF9&lt;&gt;"",EH9&gt;=EI$41,EH9&lt;&gt;""),AND(FD9&gt;=FQ$37,FD9&lt;&gt;"",FF9&gt;=FQ$41,FF9&lt;&gt;""),AND(FG9&gt;=FQ$37,FG9&lt;&gt;"",FI9&gt;=FQ$41,FI9&lt;&gt;""),AND(FK9&gt;=FQ$37,FK9&lt;&gt;"",FM9&gt;=FQ$41,FM9&lt;&gt;""),AND(FN9&gt;=FQ$37,FN9&lt;&gt;"",FP9&gt;=FQ$41,FP9&lt;&gt;""),AND(GL9&gt;=GY$37,GL9&lt;&gt;"",GN9&gt;=GY$41,GN9&lt;&gt;""),AND(GO9&gt;=GY$37,GO9&lt;&gt;"",GQ9&gt;=GY$41,GQ9&lt;&gt;""),AND(GS9&gt;=GY$37,GS9&lt;&gt;"",GU9&gt;=GY$41,GU9&lt;&gt;""),AND(GV9&gt;=GY$37,GV9&lt;&gt;"",GX9&gt;=GY$41,GX9&lt;&gt;""),AND(HT9&gt;=IG$37,HT9&lt;&gt;"",HV9&gt;=IG$41,HV9&lt;&gt;""),AND(HW9&gt;=IG$37,HW9&lt;&gt;"",HY9&gt;=IG$41,HY9&lt;&gt;""),AND(IA9&gt;=IG$37,IA9&lt;&gt;"",IC9&gt;=IG$41,IC9&lt;&gt;""),AND(ID9&gt;=IG$37,ID9&lt;&gt;"",IF9&gt;=IG$41,IF9&lt;&gt;""),AND(JB9&gt;=JO$37,JB9&lt;&gt;"",JD9&gt;=JO$41,JD9&lt;&gt;""),AND(JE9&gt;=JO$37,JE9&lt;&gt;"",JG9&gt;=JO$41,JG9&lt;&gt;""),AND(JI9&gt;=JO$37,JI9&lt;&gt;"",JK9&gt;=JO$41,JK9&lt;&gt;""),AND(JL9&gt;=JO$37,JL9&lt;&gt;"",JN9&gt;=JO$41,JN9&lt;&gt;""),AND(KJ9&gt;=KW$37,KJ9&lt;&gt;"",KL9&gt;=KW$41,KL9&lt;&gt;""),AND(KM9&gt;=KW$37,KM9&lt;&gt;"",KO9&gt;=KW$41,KO9&lt;&gt;""),AND(KQ9&gt;=KW$37,KQ9&lt;&gt;"",KS9&gt;=KW$41,KS9&lt;&gt;""),AND(KT9&gt;=KW$37,KT9&lt;&gt;"",KV9&gt;=KW$41,KV9&lt;&gt;""),AND(LR9&gt;=ME$37,LR9&lt;&gt;"",LT9&gt;=ME$41,LT9&lt;&gt;""),AND(LU9&gt;=ME$37,LU9&lt;&gt;"",LW9&gt;=ME$41,LW9&lt;&gt;""),AND(LY9&gt;=ME$37,LY9&lt;&gt;"",MA9&gt;=ME$41,MA9&lt;&gt;""),AND(MB9&gt;=ME$37,MB9&lt;&gt;"",MD9&gt;=ME$41,MD9&lt;&gt;""),AND(MZ9&gt;=NM$37,MZ9&lt;&gt;"",NB9&gt;=NM$41,NB9&lt;&gt;""),AND(NC9&gt;=NM$37,NC9&lt;&gt;"",NE9&gt;=NM$41,NE9&lt;&gt;""),AND(NG9&gt;=NM$37,NG9&lt;&gt;"",NI9&gt;=NM$41,NI9&lt;&gt;""),AND(NJ9&gt;=NM$37,NJ9&lt;&gt;"",NL9&gt;=NM$41,NL9&lt;&gt;""),AND(OH9&gt;=OU$37,OH9&lt;&gt;"",OJ9&gt;=OU$41,OJ9&lt;&gt;""),AND(OK9&gt;=OU$37,OK9&lt;&gt;"",OM9&gt;=OU$41,OM9&lt;&gt;""),AND(OO9&gt;=OU$37,OO9&lt;&gt;"",OQ9&gt;=OU$41,OQ9&lt;&gt;""),AND(OR9&gt;=OU$37,OR9&lt;&gt;"",OT9&gt;=OU$41,OT9&lt;&gt;""),AND(PP9&gt;=QC$37,PP9&lt;&gt;"",PR9&gt;=QC$41,PR9&lt;&gt;""),AND(PS9&gt;=QC$37,PS9&lt;&gt;"",PU9&gt;=QC$41,PU9&lt;&gt;""),AND(PW9&gt;=QC$37,PW9&lt;&gt;"",PY9&gt;=QC$41,PY9&lt;&gt;""),AND(PZ9&gt;=QC$37,PZ9&lt;&gt;"",QB9&gt;=QC$41,QB9&lt;&gt;""),AND(QX9&gt;=RK$37,QX9&lt;&gt;"",QZ9&gt;=RK$41,QZ9&lt;&gt;""),AND(RA9&gt;=RK$37,RA9&lt;&gt;"",RC9&gt;=RK$41,RC9&lt;&gt;""),AND(RE9&gt;=RK$37,RE9&lt;&gt;"",RG9&gt;=RK$41,RG9&lt;&gt;""),AND(RH9&gt;=RK$37,RH9&lt;&gt;"",RJ9&gt;=RK$41,RJ9&lt;&gt;""),AND(SF9&gt;=SS$37,SF9&lt;&gt;"",SH9&gt;=SS$41,SH9&lt;&gt;""),AND(SI9&gt;=SS$37,SI9&lt;&gt;"",SK9&gt;=SS$41,SK9&lt;&gt;""),AND(SM9&gt;=SS$37,SM9&lt;&gt;"",SO9&gt;=SS$41,SO9&lt;&gt;""),AND(SP9&gt;=SS$37,SP9&lt;&gt;"",SR9&gt;=SS$41,SR9&lt;&gt;"")),"P","")</f>
        <v/>
      </c>
      <c r="G9" s="3" t="str">
        <f>IF(OR(AND(AO9&gt;=AW$41,AO9&lt;&gt;"",AL9=""),AND(AR9&gt;=AW$41,AR9&lt;&gt;"",AL9=""),AND(AV9&gt;=AW$41,AV9&lt;&gt;"",AL9=""),AND(BP9&gt;=BX$41,BP9&lt;&gt;"",BM9=""),AND(BS9&gt;=BX$41,BS9&lt;&gt;"",BM9=""),AND(BW9&gt;=BX$41,BW9&lt;&gt;"",BM9=""),AND(CQ9&gt;=CY$41,CQ9&lt;&gt;"",CN9=""),AND(CT9&gt;=CY$41,CT9&lt;&gt;"",CN9=""),AND(CX9&gt;=CY$41,CX9&lt;&gt;"",CN9=""),AND(DX9&gt;=EI$41,DX9&lt;&gt;""),AND(EA9&gt;=EI$41,EA9&lt;&gt;""),AND(EE9&gt;=EI$41,EE9&lt;&gt;""),AND(EH9&gt;=EI$41,EH9&lt;&gt;""),AND(FF9&gt;=FQ$41,FF9&lt;&gt;""),AND(FI9&gt;=FQ$41,FI9&lt;&gt;""),AND(FM9&gt;=FQ$41,FM9&lt;&gt;""),AND(FP9&gt;=FQ$41,FP9&lt;&gt;""),AND(GN9&gt;=GY$41,GN9&lt;&gt;""),AND(GQ9&gt;=GY$41,GQ9&lt;&gt;""),AND(GU9&gt;=GY$41,GU9&lt;&gt;""),AND(GX9&gt;=GY$41,GX9&lt;&gt;""),AND(HV9&gt;=IG$41,HV9&lt;&gt;""),AND(HY9&gt;=IG$41,HY9&lt;&gt;""),AND(IC9&gt;=IG$41,IC9&lt;&gt;""),AND(IF9&gt;=IG$41,IF9&lt;&gt;""),AND(JD9&gt;=JO$41,JD9&lt;&gt;""),AND(JG9&gt;=JO$41,JG9&lt;&gt;""),AND(JK9&gt;=JO$41,JK9&lt;&gt;""),AND(JN9&gt;=JO$41,JN9&lt;&gt;""),AND(KL9&gt;=KW$41,KL9&lt;&gt;""),AND(KO9&gt;=KW$41,KO9&lt;&gt;""),AND(KS9&gt;=KW$41,KS9&lt;&gt;""),AND(KV9&gt;=KW$41,KV9&lt;&gt;""),AND(LT9&gt;=ME$41,LT9&lt;&gt;""),AND(LW9&gt;=ME$41,LW9&lt;&gt;""),AND(MA9&gt;=ME$41,MA9&lt;&gt;""),AND(MD9&gt;=ME$41,MD9&lt;&gt;""),AND(NB9&gt;=NM$41,NB9&lt;&gt;""),AND(NE9&gt;=NM$41,NE9&lt;&gt;""),AND(NI9&gt;=NM$41,NI9&lt;&gt;""),AND(NL9&gt;=NM$41,NL9&lt;&gt;""),AND(OJ9&gt;=OU$41,OJ9&lt;&gt;""),AND(OM9&gt;=OU$41,OM9&lt;&gt;""),AND(OQ9&gt;=OU$41,OQ9&lt;&gt;""),AND(OT9&gt;=OU$41,OT9&lt;&gt;""),AND(PR9&gt;=QC$41,PR9&lt;&gt;""),AND(PU9&gt;=QC$41,PU9&lt;&gt;""),AND(PY9&gt;=QC$41,PY9&lt;&gt;""),AND(QB9&gt;=QC$41,QB9&lt;&gt;""),AND(QZ9&gt;=RK$41,QZ9&lt;&gt;""),AND(RC9&gt;=RK$41,RC9&lt;&gt;""),AND(RG9&gt;=RK$41,RG9&lt;&gt;""),AND(RJ9&gt;=RK$41,RJ9&lt;&gt;""),AND(SH9&gt;=SS$41,SH9&lt;&gt;""),AND(SK9&gt;=SS$41,SK9&lt;&gt;""),AND(SO9&gt;=SS$41,SO9&lt;&gt;""),AND(SR9&gt;=SS$41,SR9&lt;&gt;"")),"P","")</f>
        <v/>
      </c>
      <c r="H9" s="36" t="str">
        <f>IF(AND(G9="P",F9=""),"No DD",IF(OR(AND(AM9&gt;=AW$40,AM9&lt;&gt;"",AO9&gt;=AW$44,AO9&lt;&gt;"",AL9=""),AND(AP9&gt;=AW$40,AP9&lt;&gt;"",AR9&gt;=AW$44,AR9&lt;&gt;"",AL9=""),AND(AT9&gt;=AW$40,AT9&lt;&gt;"",AV9&gt;=AW$44,AV9&lt;&gt;"",AL9=""),AND(BN9&gt;=BX$40,BN9&lt;&gt;"",BP9&gt;=BX$44,BP9&lt;&gt;"",BM9=""),AND(BQ9&gt;=BX$40,BQ9&lt;&gt;"",BS9&gt;=BX$44,BS9&lt;&gt;"",BM9=""),AND(BU9&gt;=BX$40,BU9&lt;&gt;"",BW9&gt;=BX$44,BW9&lt;&gt;"",BM9=""),AND(CO9&gt;=CY$40,CO9&lt;&gt;"",CQ9&gt;=CY$44,CQ9&lt;&gt;"",CN9=""),AND(CR9&gt;=CY$40,CR9&lt;&gt;"",CT9&gt;=CY$44,CT9&lt;&gt;"",CN9=""),AND(CV9&gt;=CY$40,CV9&lt;&gt;"",CX9&gt;=CY$44,CX9&lt;&gt;"",CN9=""),AND(DV9&gt;=EI$40,DV9&lt;&gt;"",DX9&gt;=EI$44,DX9&lt;&gt;""),AND(DY9&gt;=EI$40,DY9&lt;&gt;"",EA9&gt;=EI$44,EA9&lt;&gt;""),AND(EC9&gt;=EI$40,EC9&lt;&gt;"",EE9&gt;=EI$44,EE9&lt;&gt;""),AND(EF9&gt;=EI$40,EF9&lt;&gt;"",EH9&gt;=EI$44,EH9&lt;&gt;""),AND(FD9&gt;=FQ$40,FD9&lt;&gt;"",FF9&gt;=FQ$44,FF9&lt;&gt;""),AND(FG9&gt;=FQ$40,FG9&lt;&gt;"",FI9&gt;=FQ$44,FI9&lt;&gt;""),AND(FK9&gt;=FQ$40,FK9&lt;&gt;"",FM9&gt;=FQ$44,FM9&lt;&gt;""),AND(FN9&gt;=FQ$40,FN9&lt;&gt;"",FP9&gt;=FQ$44,FP9&lt;&gt;""),AND(GL9&gt;=GY$40,GL9&lt;&gt;"",GN9&gt;=GY$44,GN9&lt;&gt;""),AND(GO9&gt;=GY$40,GO9&lt;&gt;"",GQ9&gt;=GY$44,GQ9&lt;&gt;""),AND(GS9&gt;=GY$40,GS9&lt;&gt;"",GU9&gt;=GY$44,GU9&lt;&gt;""),AND(GV9&gt;=GY$40,GV9&lt;&gt;"",GX9&gt;=GY$44,GX9&lt;&gt;""),AND(HT9&gt;=IG$40,HT9&lt;&gt;"",HV9&gt;=IG$44,HV9&lt;&gt;""),AND(HW9&gt;=IG$40,HW9&lt;&gt;"",HY9&gt;=IG$44,HY9&lt;&gt;""),AND(IA9&gt;=IG$40,IA9&lt;&gt;"",IC9&gt;=IG$44,IC9&lt;&gt;""),AND(ID9&gt;=IG$40,ID9&lt;&gt;"",IF9&gt;=IG$44,IF9&lt;&gt;""),AND(JB9&gt;=JO$40,JB9&lt;&gt;"",JD9&gt;=JO$44,JD9&lt;&gt;""),AND(JE9&gt;=JO$40,JE9&lt;&gt;"",JG9&gt;=JO$44,JG9&lt;&gt;""),AND(JI9&gt;=JO$40,JI9&lt;&gt;"",JK9&gt;=JO$44,JK9&lt;&gt;""),AND(JL9&gt;=JO$40,JL9&lt;&gt;"",JN9&gt;=JO$44,JN9&lt;&gt;""),AND(KJ9&gt;=KW$40,KJ9&lt;&gt;"",KL9&gt;=KW$44,KL9&lt;&gt;""),AND(KM9&gt;=KW$40,KM9&lt;&gt;"",KO9&gt;=KW$44,KO9&lt;&gt;""),AND(KQ9&gt;=KW$40,KQ9&lt;&gt;"",KS9&gt;=KW$44,KS9&lt;&gt;""),AND(KT9&gt;=KW$40,KT9&lt;&gt;"",KV9&gt;=KW$44,KV9&lt;&gt;""),AND(LR9&gt;=ME$40,LR9&lt;&gt;"",LT9&gt;=ME$44,LT9&lt;&gt;""),AND(LU9&gt;=ME$40,LU9&lt;&gt;"",LW9&gt;=ME$44,LW9&lt;&gt;""),AND(LY9&gt;=ME$40,LY9&lt;&gt;"",MA9&gt;=ME$44,MA9&lt;&gt;""),AND(MB9&gt;=ME$40,MB9&lt;&gt;"",MD9&gt;=ME$44,MD9&lt;&gt;""),AND(MZ9&gt;=NM$40,MZ9&lt;&gt;"",NB9&gt;=NM$44,NB9&lt;&gt;""),AND(NC9&gt;=NM$40,NC9&lt;&gt;"",NE9&gt;=NM$44,NE9&lt;&gt;""),AND(NG9&gt;=NM$40,NG9&lt;&gt;"",NI9&gt;=NM$44,NI9&lt;&gt;""),AND(NJ9&gt;=NM$40,NJ9&lt;&gt;"",NL9&gt;=NM$44,NL9&lt;&gt;""),AND(OH9&gt;=OU$40,OH9&lt;&gt;"",OJ9&gt;=OU$44,OJ9&lt;&gt;""),AND(OK9&gt;=OU$40,OK9&lt;&gt;"",OM9&gt;=OU$44,OM9&lt;&gt;""),AND(OO9&gt;=OU$40,OO9&lt;&gt;"",OQ9&gt;=OU$44,OQ9&lt;&gt;""),AND(OR9&gt;=OU$40,OR9&lt;&gt;"",OT9&gt;=OU$44,OT9&lt;&gt;""),AND(PP9&gt;=QC$40,PP9&lt;&gt;"",PR9&gt;=QC$44,PR9&lt;&gt;""),AND(PS9&gt;=QC$40,PS9&lt;&gt;"",PU9&gt;=QC$44,PU9&lt;&gt;""),AND(PW9&gt;=QC$40,PW9&lt;&gt;"",PY9&gt;=QC$44,PY9&lt;&gt;""),AND(PZ9&gt;=QC$40,PZ9&lt;&gt;"",QB9&gt;=QC$44,QB9&lt;&gt;""),AND(QX9&gt;=RK$40,QX9&lt;&gt;"",QZ9&gt;=RK$44,QZ9&lt;&gt;""),AND(RA9&gt;=RK$40,RA9&lt;&gt;"",RC9&gt;=RK$44,RC9&lt;&gt;""),AND(RE9&gt;=RK$40,RE9&lt;&gt;"",RG9&gt;=RK$44,RG9&lt;&gt;""),AND(RH9&gt;=RK$40,RH9&lt;&gt;"",RJ9&gt;=RK$44,RJ9&lt;&gt;""),AND(SF9&gt;=SS$40,SF9&lt;&gt;"",SH9&gt;=SS$44,SH9&lt;&gt;""),AND(SI9&gt;=SS$40,SI9&lt;&gt;"",SK9&gt;=SS$44,SK9&lt;&gt;""),AND(SM9&gt;=SS$40,SM9&lt;&gt;"",SO9&gt;=SS$44,SO9&lt;&gt;""),AND(SP9&gt;=SS$40,SP9&lt;&gt;"",SR9&gt;=SS$44,SR9&lt;&gt;"")),"Merit",IF(OR(AND(AM9&gt;=AW$39,AM9&lt;&gt;"",AO9&gt;=AW$43,AO9&lt;&gt;"",AL9=""),AND(AP9&gt;=AW$39,AP9&lt;&gt;"",AR9&gt;=AW$43,AR9&lt;&gt;"",AL9=""),AND(AT9&gt;=AW$39,AT9&lt;&gt;"",AV9&gt;=AW$43,AV9&lt;&gt;"",AL9=""),AND(BN9&gt;=BX$39,BN9&lt;&gt;"",BP9&gt;=BX$43,BP9&lt;&gt;"",BM9=""),AND(BQ9&gt;=BX$39,BQ9&lt;&gt;"",BS9&gt;=BX$43,BS9&lt;&gt;"",BM9=""),AND(BU9&gt;=BX$39,BU9&lt;&gt;"",BW9&gt;=BX$43,BW9&lt;&gt;"",BM9=""),AND(CO9&gt;=CY$39,CO9&lt;&gt;"",CQ9&gt;=CY$43,CQ9&lt;&gt;"",CN9=""),AND(CR9&gt;=CY$39,CR9&lt;&gt;"",CT9&gt;=CY$43,CT9&lt;&gt;"",CN9=""),AND(CV9&gt;=CY$39,CV9&lt;&gt;"",CX9&gt;=CY$43,CX9&lt;&gt;"",CN9=""),AND(DV9&gt;=EI$39,DV9&lt;&gt;"",DX9&gt;=EI$43,DX9&lt;&gt;""),AND(DY9&gt;=EI$39,DY9&lt;&gt;"",EA9&gt;=EI$43,EA9&lt;&gt;""),AND(EC9&gt;=EI$39,EC9&lt;&gt;"",EE9&gt;=EI$43,EE9&lt;&gt;""),AND(EF9&gt;=EI$39,EF9&lt;&gt;"",EH9&gt;=EI$43,EH9&lt;&gt;""),AND(FD9&gt;=FQ$39,FD9&lt;&gt;"",FF9&gt;=FQ$43,FF9&lt;&gt;""),AND(FG9&gt;=FQ$39,FG9&lt;&gt;"",FI9&gt;=FQ$43,FI9&lt;&gt;""),AND(FK9&gt;=FQ$39,FK9&lt;&gt;"",FM9&gt;=FQ$43,FM9&lt;&gt;""),AND(FN9&gt;=FQ$39,FN9&lt;&gt;"",FP9&gt;=FQ$43,FP9&lt;&gt;""),AND(GL9&gt;=GY$39,GL9&lt;&gt;"",GN9&gt;=GY$43,GN9&lt;&gt;""),AND(GO9&gt;=GY$39,GO9&lt;&gt;"",GQ9&gt;=GY$43,GQ9&lt;&gt;""),AND(GS9&gt;=GY$39,GS9&lt;&gt;"",GU9&gt;=GY$43,GU9&lt;&gt;""),AND(GV9&gt;=GY$39,GV9&lt;&gt;"",GX9&gt;=GY$43,GX9&lt;&gt;""),AND(HT9&gt;=IG$39,HT9&lt;&gt;"",HV9&gt;=IG$43,HV9&lt;&gt;""),AND(HW9&gt;=IG$39,HW9&lt;&gt;"",HY9&gt;=IG$43,HY9&lt;&gt;""),AND(IA9&gt;=IG$39,IA9&lt;&gt;"",IC9&gt;=IG$43,IC9&lt;&gt;""),AND(ID9&gt;=IG$39,ID9&lt;&gt;"",IF9&gt;=IG$43,IF9&lt;&gt;""),AND(JB9&gt;=JO$39,JB9&lt;&gt;"",JD9&gt;=JO$43,JD9&lt;&gt;""),AND(JE9&gt;=JO$39,JE9&lt;&gt;"",JG9&gt;=JO$43,JG9&lt;&gt;""),AND(JI9&gt;=JO$39,JI9&lt;&gt;"",JK9&gt;=JO$43,JK9&lt;&gt;""),AND(JL9&gt;=JO$39,JL9&lt;&gt;"",JN9&gt;=JO$43,JN9&lt;&gt;""),AND(KJ9&gt;=KW$39,KJ9&lt;&gt;"",KL9&gt;=KW$43,KL9&lt;&gt;""),AND(KM9&gt;=KW$39,KM9&lt;&gt;"",KO9&gt;=KW$43,KO9&lt;&gt;""),AND(KQ9&gt;=KW$39,KQ9&lt;&gt;"",KS9&gt;=KW$43,KS9&lt;&gt;""),AND(KT9&gt;=KW$39,KT9&lt;&gt;"",KV9&gt;=KW$43,KV9&lt;&gt;""),AND(LR9&gt;=ME$39,LR9&lt;&gt;"",LT9&gt;=ME$43,LT9&lt;&gt;""),AND(LU9&gt;=ME$39,LU9&lt;&gt;"",LW9&gt;=ME$43,LW9&lt;&gt;""),AND(LY9&gt;=ME$39,LY9&lt;&gt;"",MA9&gt;=ME$43,MA9&lt;&gt;""),AND(MB9&gt;=ME$39,MB9&lt;&gt;"",MD9&gt;=ME$43,MD9&lt;&gt;""),AND(MZ9&gt;=NM$39,MZ9&lt;&gt;"",NB9&gt;=NM$43,NB9&lt;&gt;""),AND(NC9&gt;=NM$39,NC9&lt;&gt;"",NE9&gt;=NM$43,NE9&lt;&gt;""),AND(NG9&gt;=NM$39,NG9&lt;&gt;"",NI9&gt;=NM$43,NI9&lt;&gt;""),AND(NJ9&gt;=NM$39,NJ9&lt;&gt;"",NL9&gt;=NM$43,NL9&lt;&gt;""),AND(OH9&gt;=OU$39,OH9&lt;&gt;"",OJ9&gt;=OU$43,OJ9&lt;&gt;""),AND(OK9&gt;=OU$39,OK9&lt;&gt;"",OM9&gt;=OU$43,OM9&lt;&gt;""),AND(OO9&gt;=OU$39,OO9&lt;&gt;"",OQ9&gt;=OU$43,OQ9&lt;&gt;""),AND(OR9&gt;=OU$39,OR9&lt;&gt;"",OT9&gt;=OU$43,OT9&lt;&gt;""),AND(PP9&gt;=QC$39,PP9&lt;&gt;"",PR9&gt;=QC$43,PR9&lt;&gt;""),AND(PS9&gt;=QC$39,PS9&lt;&gt;"",PU9&gt;=QC$43,PU9&lt;&gt;""),AND(PW9&gt;=QC$39,PW9&lt;&gt;"",PY9&gt;=QC$43,PY9&lt;&gt;""),AND(PZ9&gt;=QC$39,PZ9&lt;&gt;"",QB9&gt;=QC$43,QB9&lt;&gt;""),AND(QX9&gt;=RK$39,QX9&lt;&gt;"",QZ9&gt;=RK$43,QZ9&lt;&gt;""),AND(RA9&gt;=RK$39,RA9&lt;&gt;"",RC9&gt;=RK$43,RC9&lt;&gt;""),AND(RE9&gt;=RK$39,RE9&lt;&gt;"",RG9&gt;=RK$43,RG9&lt;&gt;""),AND(RH9&gt;=RK$39,RH9&lt;&gt;"",RJ9&gt;=RK$43,RJ9&lt;&gt;""),AND(SF9&gt;=SS$39,SF9&lt;&gt;"",SH9&gt;=SS$43,SH9&lt;&gt;""),AND(SI9&gt;=SS$39,SI9&lt;&gt;"",SK9&gt;=SS$43,SK9&lt;&gt;""),AND(SM9&gt;=SS$39,SM9&lt;&gt;"",SO9&gt;=SS$43,SO9&lt;&gt;""),AND(SP9&gt;=SS$39,SP9&lt;&gt;"",SR9&gt;=SS$43,SR9&lt;&gt;"")),"Excellence",IF(I9="P","Worlds Team",IF(F9="P","National Team","")))))</f>
        <v/>
      </c>
      <c r="I9" s="3" t="str">
        <f>IF(OR(AND(AM9&gt;=AW$38,AM9&lt;&gt;"",AO9&gt;=AW$42,AO9&lt;&gt;"",AL9=""),AND(AP9&gt;=AW$38,AP9&lt;&gt;"",AR9&gt;=AW$42,AR9&lt;&gt;"",AL9=""),AND(AT9&gt;=AW$38,AT9&lt;&gt;"",AV9&gt;=AW$42,AV9&lt;&gt;"",AL9=""),AND(BN9&gt;=BX$38,BN9&lt;&gt;"",BP9&gt;=BX$42,BP9&lt;&gt;"",BM9=""),AND(BQ9&gt;=BX$38,BQ9&lt;&gt;"",BS9&gt;=BX$42,BS9&lt;&gt;"",BM9=""),AND(BU9&gt;=BX$38,BU9&lt;&gt;"",BW9&gt;=BX$42,BW9&lt;&gt;"",BM9=""),AND(CO9&gt;=CY$38,CO9&lt;&gt;"",CQ9&gt;=CY$42,CQ9&lt;&gt;"",CN9=""),AND(CR9&gt;=CY$38,CR9&lt;&gt;"",CT9&gt;=CY$42,CT9&lt;&gt;"",CN9=""),AND(CV9&gt;=CY$38,CV9&lt;&gt;"",CX9&gt;=CY$42,CX9&lt;&gt;"",CN9=""),AND(DV9&gt;=EI$38,DV9&lt;&gt;"",DX9&gt;=EI$42,DX9&lt;&gt;""),AND(DY9&gt;=EI$38,DY9&lt;&gt;"",EA9&gt;=EI$42,EA9&lt;&gt;""),AND(EC9&gt;=EI$38,EC9&lt;&gt;"",EE9&gt;=EI$42,EE9&lt;&gt;""),AND(EF9&gt;=EI$38,EF9&lt;&gt;"",EH9&gt;=EI$42,EH9&lt;&gt;""),AND(FD9&gt;=FQ$38,FD9&lt;&gt;"",FF9&gt;=FQ$42,FF9&lt;&gt;""),AND(FG9&gt;=FQ$38,FG9&lt;&gt;"",FI9&gt;=FQ$42,FI9&lt;&gt;""),AND(FK9&gt;=FQ$38,FK9&lt;&gt;"",FM9&gt;=FQ$42,FM9&lt;&gt;""),AND(FN9&gt;=FQ$38,FN9&lt;&gt;"",FP9&gt;=FQ$42,FP9&lt;&gt;""),AND(GL9&gt;=GY$38,GL9&lt;&gt;"",GN9&gt;=GY$42,GN9&lt;&gt;""),AND(GO9&gt;=GY$38,GO9&lt;&gt;"",GQ9&gt;=GY$42,GQ9&lt;&gt;""),AND(GS9&gt;=GY$38,GS9&lt;&gt;"",GU9&gt;=GY$42,GU9&lt;&gt;""),AND(GV9&gt;=GY$38,GV9&lt;&gt;"",GX9&gt;=GY$42,GX9&lt;&gt;""),AND(HT9&gt;=IG$38,HT9&lt;&gt;"",HV9&gt;=IG$42,HV9&lt;&gt;""),AND(HW9&gt;=IG$38,HW9&lt;&gt;"",HY9&gt;=IG$42,HY9&lt;&gt;""),AND(IA9&gt;=IG$38,IA9&lt;&gt;"",IC9&gt;=IG$42,IC9&lt;&gt;""),AND(ID9&gt;=IG$38,ID9&lt;&gt;"",IF9&gt;=IG$42,IF9&lt;&gt;""),AND(JB9&gt;=JO$38,JB9&lt;&gt;"",JD9&gt;=JO$42,JD9&lt;&gt;""),AND(JE9&gt;=JO$38,JE9&lt;&gt;"",JG9&gt;=JO$42,JG9&lt;&gt;""),AND(JI9&gt;=JO$38,JI9&lt;&gt;"",JK9&gt;=JO$42,JK9&lt;&gt;""),AND(JL9&gt;=JO$38,JL9&lt;&gt;"",JN9&gt;=JO$42,JN9&lt;&gt;""),AND(KJ9&gt;=KW$38,KJ9&lt;&gt;"",KL9&gt;=KW$42,KL9&lt;&gt;""),AND(KM9&gt;=KW$38,KM9&lt;&gt;"",KO9&gt;=KW$42,KO9&lt;&gt;""),AND(KQ9&gt;=KW$38,KQ9&lt;&gt;"",KS9&gt;=KW$42,KS9&lt;&gt;""),AND(KT9&gt;=KW$38,KT9&lt;&gt;"",KV9&gt;=KW$42,KV9&lt;&gt;""),AND(LR9&gt;=ME$38,LR9&lt;&gt;"",LT9&gt;=ME$42,LT9&lt;&gt;""),AND(LU9&gt;=ME$38,LU9&lt;&gt;"",LW9&gt;=ME$42,LW9&lt;&gt;""),AND(LY9&gt;=ME$38,LY9&lt;&gt;"",MA9&gt;=ME$42,MA9&lt;&gt;""),AND(MB9&gt;=ME$38,MB9&lt;&gt;"",MD9&gt;=ME$42,MD9&lt;&gt;""),AND(MZ9&gt;=NM$38,MZ9&lt;&gt;"",NB9&gt;=NM$42,NB9&lt;&gt;""),AND(NC9&gt;=NM$38,NC9&lt;&gt;"",NE9&gt;=NM$42,NE9&lt;&gt;""),AND(NG9&gt;=NM$38,NG9&lt;&gt;"",NI9&gt;=NM$42,NI9&lt;&gt;""),AND(NJ9&gt;=NM$38,NJ9&lt;&gt;"",NL9&gt;=NM$42,NL9&lt;&gt;""),AND(OH9&gt;=OU$38,OH9&lt;&gt;"",OJ9&gt;=OU$42,OJ9&lt;&gt;""),AND(OK9&gt;=OU$38,OK9&lt;&gt;"",OM9&gt;=OU$42,OM9&lt;&gt;""),AND(OO9&gt;=OU$38,OO9&lt;&gt;"",OQ9&gt;=OU$42,OQ9&lt;&gt;""),AND(OR9&gt;=OU$38,OR9&lt;&gt;"",OT9&gt;=OU$42,OT9&lt;&gt;""),AND(PP9&gt;=QC$38,PP9&lt;&gt;"",PR9&gt;=QC$42,PR9&lt;&gt;""),AND(PS9&gt;=QC$38,PS9&lt;&gt;"",PU9&gt;=QC$42,PU9&lt;&gt;""),AND(PW9&gt;=QC$38,PW9&lt;&gt;"",PY9&gt;=QC$42,PY9&lt;&gt;""),AND(PZ9&gt;=QC$38,PZ9&lt;&gt;"",QB9&gt;=QC$42,QB9&lt;&gt;""),AND(QX9&gt;=RK$38,QX9&lt;&gt;"",QZ9&gt;=RK$42,QZ9&lt;&gt;""),AND(RA9&gt;=RK$38,RA9&lt;&gt;"",RC9&gt;=RK$42,RC9&lt;&gt;""),AND(RE9&gt;=RK$38,RE9&lt;&gt;"",RG9&gt;=RK$42,RG9&lt;&gt;""),AND(RH9&gt;=RK$38,RH9&lt;&gt;"",RJ9&gt;=RK$42,RJ9&lt;&gt;""),AND(SF9&gt;=SS$38,SF9&lt;&gt;"",SH9&gt;=SS$42,SH9&lt;&gt;""),AND(SI9&gt;=SS$38,SI9&lt;&gt;"",SK9&gt;=SS$42,SK9&lt;&gt;""),AND(SM9&gt;=SS$38,SM9&lt;&gt;"",SO9&gt;=SS$42,SO9&lt;&gt;""),AND(SP9&gt;=SS$38,SP9&lt;&gt;"",SR9&gt;=SS$42,SR9&lt;&gt;"")),"P","")</f>
        <v/>
      </c>
      <c r="J9" s="8">
        <f>IF(COUNT(AO9,AR9,BP9,BS9,CQ9,CT9)&gt;0,LARGE((AO9,AR9,BP9,BS9,CQ9,CT9),1),0)</f>
        <v>47.3</v>
      </c>
      <c r="K9" s="8" t="str">
        <f>IF(J9="","",IF(OR(J9=CQ9,J9=CT9),$BY$1,IF(OR(J9=BP9,J9=BS9),$AX$1,IF(OR(J9=AO9,J9=AR9),$W$1,""))))</f>
        <v>2023 Nationals</v>
      </c>
      <c r="L9" s="8">
        <f>IF(COUNT(AO9,AR9,BP9,BS9,CQ9,CT9)&gt;1,LARGE((AO9,AR9,BP9,BS9,CQ9,CT9),2),0)</f>
        <v>47.12</v>
      </c>
      <c r="M9" s="8" t="str">
        <f>IF(L9="","",IF(OR(L9=CQ9,L9=CT9),$BY$1,IF(OR(L9=BP9,L9=BS9),$AX$1,IF(OR(L9=AO9,L9=AR9),$W$1,""))))</f>
        <v>2023 Nationals</v>
      </c>
      <c r="N9" s="8">
        <f>IF(COUNT(AO9,AR9,BP9,BS9,CQ9,CT9)&gt;2,MAX(AV9,BW9,CX9,LARGE((AO9,AR9,BP9,BS9,CQ9,CT9),3)),IF(MAX(AV9,BW9,CX9)&gt;0,MAX(AV9,BW9,CX9),0))</f>
        <v>42.98</v>
      </c>
      <c r="O9" s="8" t="str">
        <f>IF(N9="","",IF(OR(N9=CQ9,N9=CT9,N9=CX9),$BY$1,IF(OR(N9=BP9,N9=BS9,N9=BW9),$AX$1,IF(OR(N9=AO9,N9=AR9,N9=AV9),$W$1,""))))</f>
        <v>2023 Nationals</v>
      </c>
      <c r="P9" s="8">
        <f>IF(MAX(AM9,AP9,AT9,BN9,BQ9,BU9,CO9,CR9,CV9,DV9,DY9,EC9,EF9,FD9,FG9,FK9,FN9,GL9,GO9,GS9,GV9,HT9,HW9,IA9,ID9,JB9,JE9,JI9,JL9,KJ9,KM9,KQ9,KT9,LR9,LU9,LY9,MB9,MZ9,NC9,NG9,NJ9,OH9,OK9,OO9,OR9,PP9,PS9,PW9,PZ9,QX9,RA9,RE9,RH9,SF9,SI9,SM9,SP9)&gt;0,MAX(AM9,AP9,AT9,BN9,BQ9,BU9,CO9,CR9,CV9,DV9,DY9,EC9,EF9,FD9,FG9,FK9,FN9,GL9,GO9,GS9,GV9,HT9,HW9,IA9,ID9,JB9,JE9,JI9,JL9,KJ9,KM9,KQ9,KT9,LR9,LU9,LY9,MB9,MZ9,NC9,NG9,NJ9,OH9,OK9,OO9,OR9,PP9,PS9,PW9,PZ9,QX9,RA9,RE9,RH9,SF9,SI9,SM9,SP9),0)</f>
        <v>11.4</v>
      </c>
      <c r="Q9" s="8" t="str">
        <f>IF(P9=0,"",IF(OR(P9=CO9,P9=CR9,P9=CV9),$BY$1,IF(OR(P9=BN9,P9=BQ9,P9=BU9),$AX$1,IF(OR(P9=AM9,P9=AP9,P9=AT9),$W$1,IF(OR(P9=SF9,P9=SI9,P9=SM9,P9=SP9),$RL$1,IF(OR(P9=QX9,P9=RA9,P9=RE9,P9=RH9),$QD$1,IF(OR(P9=PP9,P9=PS9,P9=PW9,P9=PZ9),$OV$1,IF(OR(P9=OH9,P9=OK9,P9=OO9,P9=OR9),$NN$1,IF(OR(P9=MZ9,P9=NC9,P9=NG9,P9=NJ9),$MF$1,IF(OR(P9=LR9,P9=LU9,P9=LY9,P9=MB9),$KX$1,IF(OR(P9=KJ9,P9=KM9,P9=KQ9,P9=KT9),$JP$1,IF(OR(P9=JB9,P9=JE9,P9=JI9,P9=JL9),$IH$1,IF(OR(P9=HT9,P9=HW9,P9=IA9,P9=ID9),$GZ$1,IF(OR(P9=GL9,P9=GO9,P9=GS9,P9=GV9),$FR$1,IF(OR(P9=FD9,P9=FG9,P9=FK9,P9=FN9),$EJ$1,IF(OR(P9=DV9,P9=DY9,P9=EC9,P9=EF9),$DB$1,""))))))))))))))))</f>
        <v>2023 Nationals</v>
      </c>
      <c r="R9" s="8">
        <f>IF(MAX(IF(AM9&gt;=$AW$37,AN9,0),IF(AP9&gt;=$AW$37,AQ9,0),IF(AT9&gt;=$AW$37,AU9,0),IF(BN9&gt;=$BX$37,BO9,0),IF(BQ9&gt;=$BX$37,BR9,0),IF(BU9&gt;=$BX$37,BV9,0),IF(CO9&gt;=$CY$37,CP9,0),IF(CR9&gt;=$CY$37,CS9,0),IF(CV9&gt;=$CY$37,CW9,0),IF(DV9&gt;=$EI$37,DW9,0),IF(DY9&gt;=$EI$37,DZ9,0),IF(EC9&gt;=$EI$37,ED9,0),IF(EF9&gt;=$EI$37,EG9,0),IF(FD9&gt;=$FQ$37,FE9,0),IF(FG9&gt;=$FQ$37,FH9,0),IF(FK9&gt;=$FQ$37,FL9,0),IF(FN9&gt;=$FQ$37,FO9,0),IF(GL9&gt;=$GY$37,GM9,0),IF(GO9&gt;=$GY$37,GP9,0),IF(GS9&gt;=$GY$37,GT9,0),IF(GV9&gt;=$GY$37,GW9,0),IF(HT9&gt;=$IG$37,HU9,0),IF(HW9&gt;=$IG$37,HX9,0),IF(IA9&gt;=$IG$37,IB9,0),IF(ID9&gt;=$IG$37,IE9,0),IF(JB9&gt;=$JO$37,JC9,0),IF(JE9&gt;=$JO$37,JF9,0),IF(JI9&gt;=$JO$37,JJ9,0),IF(JL9&gt;=$JO$37,JM9,0),IF(KJ9&gt;=$KW$37,KK9,0),IF(KM9&gt;=$KW$37,KN9,0),IF(KQ9&gt;=$KW$37,KR9,0),IF(KT9&gt;=$KW$37,KU9,0),IF(LR9&gt;=$ME$37,LS9,0),IF(LU9&gt;=$ME$37,LV9,0),IF(LY9&gt;=$ME$37,LZ9,0),IF(MB9&gt;=$ME$37,MC9,0),IF(MZ9&gt;=$NM$37,NA9,0),IF(NC9&gt;=$NM$37,ND9,0),IF(NG9&gt;=$NM$37,NH9,0),IF(NJ9&gt;=$NM$37,NK9,0),IF(OH9&gt;=$OU$37,OI9,0),IF(OK9&gt;=$OU$37,OL9,0),IF(OO9&gt;=$OU$37,OP9,0),IF(OR9&gt;=$OU$37,OS9,0),IF(PP9&gt;=$QC$37,PQ9,0),IF(PS9&gt;=$QC$37,PT9,0),IF(PW9&gt;=$QC$37,PX9,0),IF(PZ9&gt;=$QC$37,QA9,0),IF(QX9&gt;=$RK$37,QY9,0),IF(RA9&gt;=$RK$37,RB9,0),IF(RE9&gt;=$RK$37,RF9,0),IF(RH9&gt;=$RK$37,RI9,0),IF(SF9&gt;=$SS$37,SG9,0),IF(SI9&gt;=$SS$37,SJ9,0),IF(SM9&gt;=$SS$37,SN9,0),IF(SP9&gt;=$SS$37,SQ9,0))&gt;0,MAX(IF(AM9&gt;=$AW$37,AN9,0),IF(AP9&gt;=$AW$37,AQ9,0),IF(AT9&gt;=$AW$37,AU9,0),IF(BN9&gt;=$BX$37,BO9,0),IF(BQ9&gt;=$BX$37,BR9,0),IF(BU9&gt;=$BX$37,BV9,0),IF(CO9&gt;=$CY$37,CP9,0),IF(CR9&gt;=$CY$37,CS9,0),IF(CV9&gt;=$CY$37,CW9,0),IF(DV9&gt;=$EI$37,DW9,0),IF(DY9&gt;=$EI$37,DZ9,0),IF(EC9&gt;=$EI$37,ED9,0),IF(EF9&gt;=$EI$37,EG9,0),IF(FD9&gt;=$FQ$37,FE9,0),IF(FG9&gt;=$FQ$37,FH9,0),IF(FK9&gt;=$FQ$37,FL9,0),IF(FN9&gt;=$FQ$37,FO9,0),IF(GL9&gt;=$GY$37,GM9,0),IF(GO9&gt;=$GY$37,GP9,0),IF(GS9&gt;=$GY$37,GT9,0),IF(GV9&gt;=$GY$37,GW9,0),IF(HT9&gt;=$IG$37,HU9,0),IF(HW9&gt;=$IG$37,HX9,0),IF(IA9&gt;=$IG$37,IB9,0),IF(ID9&gt;=$IG$37,IE9,0),IF(JB9&gt;=$JO$37,JC9,0),IF(JE9&gt;=$JO$37,JF9,0),IF(JI9&gt;=$JO$37,JJ9,0),IF(JL9&gt;=$JO$37,JM9,0),IF(KJ9&gt;=$KW$37,KK9,0),IF(KM9&gt;=$KW$37,KN9,0),IF(KQ9&gt;=$KW$37,KR9,0),IF(KT9&gt;=$KW$37,KU9,0),IF(LR9&gt;=$ME$37,LS9,0),IF(LU9&gt;=$ME$37,LV9,0),IF(LY9&gt;=$ME$37,LZ9,0),IF(MB9&gt;=$ME$37,MC9,0),IF(MZ9&gt;=$NM$37,NA9,0),IF(NC9&gt;=$NM$37,ND9,0),IF(NG9&gt;=$NM$37,NH9,0),IF(NJ9&gt;=$NM$37,NK9,0),IF(OH9&gt;=$OU$37,OI9,0),IF(OK9&gt;=$OU$37,OL9,0),IF(OO9&gt;=$OU$37,OP9,0),IF(OR9&gt;=$OU$37,OS9,0),IF(PP9&gt;=$QC$37,PQ9,0),IF(PS9&gt;=$QC$37,PT9,0),IF(PW9&gt;=$QC$37,PX9,0),IF(PZ9&gt;=$QC$37,QA9,0),IF(QX9&gt;=$RK$37,QY9,0),IF(RA9&gt;=$RK$37,RB9,0),IF(RE9&gt;=$RK$37,RF9,0),IF(RH9&gt;=$RK$37,RI9,0),IF(SF9&gt;=$SS$37,SG9,0),IF(SI9&gt;=$SS$37,SJ9,0),IF(SM9&gt;=$SS$37,SN9,0),IF(SP9&gt;=$SS$37,SQ9,0)),0)</f>
        <v>13.62</v>
      </c>
      <c r="S9" s="8" t="str">
        <f>IF(R9=0,"",IF(OR(R9=CP9,R9=CS9,R9=CW9),$BY$1,IF(OR(R9=BO9,R9=BR9,R9=BV9),$AX$1,IF(OR(R9=AN9,R9=AQ9,R9=AU9),$W$1,IF(OR(R9=SG9,R9=SJ9,R9=SN9,R9=SQ9),$RL$1,IF(OR(R9=QY9,R9=RB9,R9=RF9,R9=RI9),$QD$1,IF(OR(R9=PQ9,R9=PT9,R9=PX9,R9=QA9),$OV$1,IF(OR(R9=OI9,R9=OL9,R9=OP9,R9=OS9),$NN$1,IF(OR(R9=NA9,R9=ND9,R9=NH9,R9=NK9),$MF$1,IF(OR(R9=LS9,R9=LV9,R9=LZ9,R9=MC9),$KX$1,IF(OR(R9=KK9,R9=KN9,R9=KR9,R9=KU9),$JP$1,IF(OR(R9=JC9,R9=JF9,R9=JJ9,R9=JM9),$IH$1,IF(OR(R9=HU9,R9=HX9,R9=IB9,R9=IE9),$GZ$1,IF(OR(R9=GM9,R9=GP9,R9=GT9,R9=GW9),$FR$1,IF(OR(R9=FE9,R9=FH9,R9=FL9,R9=FO9),$EJ$1,IF(OR(R9=DW9,R9=DZ9,R9=ED9,R9=EG9),$DB$1,""))))))))))))))))</f>
        <v>2023 Nationals</v>
      </c>
      <c r="T9" s="8" t="str">
        <f>IF(MAX(CZ9,DA9)&gt;0,MAX(CZ9,DA9),"")</f>
        <v/>
      </c>
      <c r="U9" s="11" t="str">
        <f>IF(T9="","",IF(T9=CZ9,"("&amp;CZ$2&amp;")",IF(T9=DA9,"("&amp;DA$2&amp;")")))</f>
        <v/>
      </c>
      <c r="V9" s="8" t="str">
        <f>IF(T9="","",IF(T9=CZ9,IF(T9+IF(N9="",0,N9)=SL9,$RL$1,IF(T9+IF(N9="",0,N9)=RD9,$QD$1,IF(T9+IF(N9="",0,N9)=PV9,$OV$1,IF(T9+IF(N9="",0,N9)=ON9,$NN$1,IF(T9+IF(N9="",0,N9)=NF9,$MF$1,IF(T9+IF(N9="",0,N9)=LX9,$KX$1,IF(T9+IF(N9="",0,N9)=KP9,$JP$1,IF(T9+IF(N9="",0,N9)=JH9,$IH$1,IF(T9+IF(N9="",0,N9)=HZ9,$GZ$1,IF(T9+IF(N9="",0,N9)=GR9,$FR$1,IF(T9+IF(N9="",0,N9)=FJ9,$EJ$1,IF(T9+IF(N9="",0,N9)=EB9,$DB$1)))))))))))),IF(T9=DA9,IF(T9+IF(#REF!="",0,#REF!)=SR9,$RL$1,IF(T9+IF(#REF!="",0,#REF!)=RJ9,$QD$1,IF(T9+IF(#REF!="",0,#REF!)=QB9,$OV$1,IF(T9+IF(#REF!="",0,#REF!)=OT9,$NN$1,IF(T9+IF(#REF!="",0,#REF!)=NL9,$MF$1,IF(T9+IF(#REF!="",0,#REF!)=MD9,$KX$1,IF(T9+IF(#REF!="",0,#REF!)=KV9,$JP$1,IF(T9+IF(#REF!="",0,#REF!)=JN9,$IH$1,IF(T9+IF(#REF!="",0,#REF!)=IF9,$GZ$1,IF(T9+IF(#REF!="",0,#REF!)=GX9,$FR$1,IF(T9+IF(#REF!="",0,#REF!)=FP9,$EJ$1,IF(T9+IF(#REF!="",0,#REF!)=EH9,$DB$1,IF(T9+IF(#REF!="",0,#REF!)=SO9,$RL$1,IF(T9+IF(#REF!="",0,#REF!)=RG9,$QD$1,IF(T9+IF(#REF!="",0,#REF!)=PY9,$OV$1,IF(T9+IF(#REF!="",0,#REF!)=OQ9,$NN$1,IF(T9+IF(#REF!="",0,#REF!)=NI9,$MF$1,IF(T9+IF(#REF!="",0,#REF!)=MA9,$KX$1,IF(T9+IF(#REF!="",0,#REF!)=KS9,$JP$1,IF(T9+IF(#REF!="",0,#REF!)=JK9,$IH$1,IF(T9+IF(#REF!="",0,#REF!)=IC9,$GZ$1,IF(T9+IF(#REF!="",0,#REF!)=GU9,$FR$1,IF(T9+IF(#REF!="",0,#REF!)=FM9,$EJ$1,IF(T9+IF(#REF!="",0,#REF!)=EE9,$DB$1)))))))))))))))))))))))))))</f>
        <v/>
      </c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7"/>
      <c r="AM9" s="38" t="str">
        <f>IF(Y9&gt;0,Y9,"")</f>
        <v/>
      </c>
      <c r="AN9" s="38" t="str">
        <f>IF(Z9&gt;0,Z9,"")</f>
        <v/>
      </c>
      <c r="AO9" s="40" t="str">
        <f>IF(SUM(W9:Z9)-AA9&gt;0,SUM(W9:Z9)-AA9,"")</f>
        <v/>
      </c>
      <c r="AP9" s="40" t="str">
        <f>IF(AD9&gt;0,AD9,"")</f>
        <v/>
      </c>
      <c r="AQ9" s="40" t="str">
        <f>IF(AE9&gt;0,AE9,"")</f>
        <v/>
      </c>
      <c r="AR9" s="40" t="str">
        <f>IF(SUM(AB9:AE9)-AF9&gt;0,SUM(AB9:AE9)-AF9,"")</f>
        <v/>
      </c>
      <c r="AS9" s="40" t="str">
        <f>IF(AO9="","",MAX(AO9,AR9))</f>
        <v/>
      </c>
      <c r="AT9" s="40" t="str">
        <f>IF(AI9&gt;0,AI9,"")</f>
        <v/>
      </c>
      <c r="AU9" s="40" t="str">
        <f>IF(AJ9&gt;0,AJ9,"")</f>
        <v/>
      </c>
      <c r="AV9" s="40" t="str">
        <f>IF(SUM(AG9:AJ9)-AK9&gt;0,SUM(AG9:AJ9)-AK9,"")</f>
        <v/>
      </c>
      <c r="AW9" s="40" t="str">
        <f>IF(SUM(AS9,AV9)&gt;0,SUM(AS9,AV9),"")</f>
        <v/>
      </c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8"/>
      <c r="BN9" s="39" t="str">
        <f>IF(AZ9&gt;0,AZ9,"")</f>
        <v/>
      </c>
      <c r="BO9" s="39" t="str">
        <f>IF(BA9&gt;0,BA9,"")</f>
        <v/>
      </c>
      <c r="BP9" s="11" t="str">
        <f>IF(SUM(AX9:BA9)-BB9&gt;0,SUM(AX9:BA9)-BB9,"")</f>
        <v/>
      </c>
      <c r="BQ9" s="11" t="str">
        <f>IF(BE9&gt;0,BE9,"")</f>
        <v/>
      </c>
      <c r="BR9" s="11" t="str">
        <f>IF(BF9&gt;0,BF9,"")</f>
        <v/>
      </c>
      <c r="BS9" s="11" t="str">
        <f>IF(SUM(BC9:BF9)-BG9&gt;0,SUM(BC9:BF9)-BG9,"")</f>
        <v/>
      </c>
      <c r="BT9" s="11" t="str">
        <f>IF(BP9="","",MAX(BP9,BS9))</f>
        <v/>
      </c>
      <c r="BU9" s="11" t="str">
        <f>IF(BJ9&gt;0,BJ9,"")</f>
        <v/>
      </c>
      <c r="BV9" s="11" t="str">
        <f>IF(BK9&gt;0,BK9,"")</f>
        <v/>
      </c>
      <c r="BW9" s="11" t="str">
        <f>IF(SUM(BH9:BK9)-BL9&gt;0,SUM(BH9:BK9)-BL9,"")</f>
        <v/>
      </c>
      <c r="BX9" s="11" t="str">
        <f>IF(SUM(BT9,BW9)&gt;0,SUM(BT9,BW9),"")</f>
        <v/>
      </c>
      <c r="BY9" s="22">
        <v>13.4</v>
      </c>
      <c r="BZ9" s="22">
        <v>8.9</v>
      </c>
      <c r="CA9" s="22">
        <v>11.2</v>
      </c>
      <c r="CB9" s="22">
        <v>13.62</v>
      </c>
      <c r="CC9" s="22">
        <v>0</v>
      </c>
      <c r="CD9" s="22">
        <v>13.7</v>
      </c>
      <c r="CE9" s="22">
        <v>8.6999999999999993</v>
      </c>
      <c r="CF9" s="22">
        <v>11.4</v>
      </c>
      <c r="CG9" s="22">
        <v>13.5</v>
      </c>
      <c r="CH9" s="22">
        <v>0</v>
      </c>
      <c r="CI9" s="22">
        <v>12.3</v>
      </c>
      <c r="CJ9" s="22">
        <v>8.6</v>
      </c>
      <c r="CK9" s="22">
        <v>10.1</v>
      </c>
      <c r="CL9" s="22">
        <v>13.08</v>
      </c>
      <c r="CM9" s="22">
        <v>1.1000000000000001</v>
      </c>
      <c r="CN9" s="27"/>
      <c r="CO9" s="38">
        <f>IF(CA9&gt;0,CA9,"")</f>
        <v>11.2</v>
      </c>
      <c r="CP9" s="38">
        <f>IF(CB9&gt;0,CB9,"")</f>
        <v>13.62</v>
      </c>
      <c r="CQ9" s="40">
        <f>IF(SUM(BY9:CB9)-CC9&gt;0,SUM(BY9:CB9)-CC9,"")</f>
        <v>47.12</v>
      </c>
      <c r="CR9" s="40">
        <f>IF(CF9&gt;0,CF9,"")</f>
        <v>11.4</v>
      </c>
      <c r="CS9" s="40">
        <f>IF(CG9&gt;0,CG9,"")</f>
        <v>13.5</v>
      </c>
      <c r="CT9" s="40">
        <f>IF(SUM(CD9:CG9)-CH9&gt;0,SUM(CD9:CG9)-CH9,"")</f>
        <v>47.3</v>
      </c>
      <c r="CU9" s="40">
        <f>IF(CQ9="","",MAX(CQ9,CT9))</f>
        <v>47.3</v>
      </c>
      <c r="CV9" s="40">
        <f>IF(CK9&gt;0,CK9,"")</f>
        <v>10.1</v>
      </c>
      <c r="CW9" s="40">
        <f>IF(CL9&gt;0,CL9,"")</f>
        <v>13.08</v>
      </c>
      <c r="CX9" s="40">
        <f>IF(SUM(CI9:CL9)-CM9&gt;0,SUM(CI9:CL9)-CM9,"")</f>
        <v>42.98</v>
      </c>
      <c r="CY9" s="40">
        <f>IF(SUM(CU9,CX9)&gt;0,SUM(CU9,CX9),"")</f>
        <v>90.28</v>
      </c>
      <c r="CZ9" s="50" t="str">
        <f>IF(MAX(DX9,EA9,FF9,FI9,GN9,GQ9,HV9,HY9,JD9,JG9,KL9,KO9,LT9,LW9,NB9,NE9,OJ9,OM9,PR9,PU9,QZ9,RC9,SH9,SK9)-MIN(IF(L9="",0,L9),IF(N9="",0,N9))&gt;0.001,MAX(DX9,EA9,FF9,FI9,GN9,GQ9,HV9,HY9,JD9,JG9,KL9,KO9,LT9,LW9,NB9,NE9,OJ9,OM9,PR9,PU9,QZ9,RC9,SH9,SK9)-MIN(IF(L9="",0,L9),IF(N9="",0,N9)),"")</f>
        <v/>
      </c>
      <c r="DA9" s="50" t="str">
        <f>IF(MAX(EE9,EH9,FM9,FP9,GU9,GX9,IC9,IF9,JK9,JN9,KS9,KV9,MA9,MD9,NI9,NL9,OQ9,OT9,PY9,QB9,RG9,RJ9,SO9,SR9)-IF(N9="",0,N9)&gt;0.001,MAX(EE9,EH9,FM9,FP9,GU9,GX9,IC9,IF9,JK9,JN9,KS9,KV9,MA9,MD9,NI9,NL9,OQ9,OT9,PY9,QB9,RG9,RJ9,SO9,SR9)-IF(N9="",0,N9),"")</f>
        <v/>
      </c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40" t="str">
        <f>IF(DD9&gt;0,DD9,"")</f>
        <v/>
      </c>
      <c r="DW9" s="40" t="str">
        <f>IF(DE9&gt;0,DE9,"")</f>
        <v/>
      </c>
      <c r="DX9" s="40" t="str">
        <f>IF(SUM(DB9:DE9)-DF9&gt;0,SUM(DB9:DE9)-DF9,"")</f>
        <v/>
      </c>
      <c r="DY9" s="40" t="str">
        <f>IF(DI9&gt;0,DI9,"")</f>
        <v/>
      </c>
      <c r="DZ9" s="40" t="str">
        <f>IF(DJ9&gt;0,DJ9,"")</f>
        <v/>
      </c>
      <c r="EA9" s="40" t="str">
        <f>IF(SUM(DG9:DJ9)-DK9&gt;0,SUM(DG9:DJ9)-DK9,"")</f>
        <v/>
      </c>
      <c r="EB9" s="40" t="str">
        <f>IF(MAX(DX9,EA9)&gt;0,MAX(DX9,EA9),"")</f>
        <v/>
      </c>
      <c r="EC9" s="40" t="str">
        <f>IF(DN9&gt;0,DN9,"")</f>
        <v/>
      </c>
      <c r="ED9" s="40" t="str">
        <f>IF(DO9&gt;0,DO9,"")</f>
        <v/>
      </c>
      <c r="EE9" s="40" t="str">
        <f>IF(SUM(DL9:DO9)-DP9&gt;0,SUM(DL9:DO9)-DP9,"")</f>
        <v/>
      </c>
      <c r="EF9" s="40" t="str">
        <f>IF(DS9&gt;0,DS9,"")</f>
        <v/>
      </c>
      <c r="EG9" s="40" t="str">
        <f>IF(DT9&gt;0,DT9,"")</f>
        <v/>
      </c>
      <c r="EH9" s="40" t="str">
        <f>IF(SUM(DQ9:DT9)-DU9&gt;0,SUM(DQ9:DT9)-DU9,"")</f>
        <v/>
      </c>
      <c r="EI9" s="40" t="str">
        <f>IF(SUM(EB9,EH9)&gt;0,SUM(EB9,EH9),"")</f>
        <v/>
      </c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1" t="str">
        <f>IF(EL9&gt;0,EL9,"")</f>
        <v/>
      </c>
      <c r="FE9" s="11" t="str">
        <f>IF(EM9&gt;0,EM9,"")</f>
        <v/>
      </c>
      <c r="FF9" s="11" t="str">
        <f>IF(SUM(EJ9:EM9)-EN9&gt;0,SUM(EJ9:EM9)-EN9,"")</f>
        <v/>
      </c>
      <c r="FG9" s="11" t="str">
        <f>IF(EQ9&gt;0,EQ9,"")</f>
        <v/>
      </c>
      <c r="FH9" s="11" t="str">
        <f>IF(ER9&gt;0,ER9,"")</f>
        <v/>
      </c>
      <c r="FI9" s="11" t="str">
        <f>IF(SUM(EO9:ER9)-ES9&gt;0,SUM(EO9:ER9)-ES9,"")</f>
        <v/>
      </c>
      <c r="FJ9" s="11" t="str">
        <f>IF(MAX(FF9,FI9)&gt;0,MAX(FF9,FI9),"")</f>
        <v/>
      </c>
      <c r="FK9" s="11" t="str">
        <f>IF(EV9&gt;0,EV9,"")</f>
        <v/>
      </c>
      <c r="FL9" s="11" t="str">
        <f>IF(EW9&gt;0,EW9,"")</f>
        <v/>
      </c>
      <c r="FM9" s="11" t="str">
        <f>IF(SUM(ET9:EW9)-EX9&gt;0,SUM(ET9:EW9)-EX9,"")</f>
        <v/>
      </c>
      <c r="FN9" s="11" t="str">
        <f>IF(FA9&gt;0,FA9,"")</f>
        <v/>
      </c>
      <c r="FO9" s="11" t="str">
        <f>IF(FB9&gt;0,FB9,"")</f>
        <v/>
      </c>
      <c r="FP9" s="11" t="str">
        <f>IF(SUM(EY9:FB9)-FC9&gt;0,SUM(EY9:FB9)-FC9,"")</f>
        <v/>
      </c>
      <c r="FQ9" s="11" t="str">
        <f>IF(SUM(FJ9,FP9)&gt;0,SUM(FJ9,FP9),"")</f>
        <v/>
      </c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40" t="str">
        <f>IF(FT9&gt;0,FT9,"")</f>
        <v/>
      </c>
      <c r="GM9" s="40" t="str">
        <f>IF(FU9&gt;0,FU9,"")</f>
        <v/>
      </c>
      <c r="GN9" s="40" t="str">
        <f>IF(SUM(FR9:FU9)-FV9&gt;0,SUM(FR9:FU9)-FV9,"")</f>
        <v/>
      </c>
      <c r="GO9" s="40" t="str">
        <f>IF(FY9&gt;0,FY9,"")</f>
        <v/>
      </c>
      <c r="GP9" s="40" t="str">
        <f>IF(FZ9&gt;0,FZ9,"")</f>
        <v/>
      </c>
      <c r="GQ9" s="40" t="str">
        <f>IF(SUM(FW9:FZ9)-GA9&gt;0,SUM(FW9:FZ9)-GA9,"")</f>
        <v/>
      </c>
      <c r="GR9" s="40" t="str">
        <f>IF(MAX(GN9,GQ9)&gt;0,MAX(GN9,GQ9),"")</f>
        <v/>
      </c>
      <c r="GS9" s="40" t="str">
        <f>IF(GD9&gt;0,GD9,"")</f>
        <v/>
      </c>
      <c r="GT9" s="40" t="str">
        <f>IF(GE9&gt;0,GE9,"")</f>
        <v/>
      </c>
      <c r="GU9" s="40" t="str">
        <f>IF(SUM(GB9:GE9)-GF9&gt;0,SUM(GB9:GE9)-GF9,"")</f>
        <v/>
      </c>
      <c r="GV9" s="40" t="str">
        <f>IF(GI9&gt;0,GI9,"")</f>
        <v/>
      </c>
      <c r="GW9" s="40" t="str">
        <f>IF(GJ9&gt;0,GJ9,"")</f>
        <v/>
      </c>
      <c r="GX9" s="40" t="str">
        <f>IF(SUM(GG9:GJ9)-GK9&gt;0,SUM(GG9:GJ9)-GK9,"")</f>
        <v/>
      </c>
      <c r="GY9" s="40" t="str">
        <f>IF(SUM(GR9,GX9)&gt;0,SUM(GR9,GX9),"")</f>
        <v/>
      </c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1" t="str">
        <f>IF(HB9&gt;0,HB9,"")</f>
        <v/>
      </c>
      <c r="HU9" s="11" t="str">
        <f>IF(HC9&gt;0,HC9,"")</f>
        <v/>
      </c>
      <c r="HV9" s="11" t="str">
        <f>IF(SUM(GZ9:HC9)-HD9&gt;0,SUM(GZ9:HC9)-HD9,"")</f>
        <v/>
      </c>
      <c r="HW9" s="11" t="str">
        <f>IF(HG9&gt;0,HG9,"")</f>
        <v/>
      </c>
      <c r="HX9" s="11" t="str">
        <f>IF(HH9&gt;0,HH9,"")</f>
        <v/>
      </c>
      <c r="HY9" s="11" t="str">
        <f>IF(SUM(HE9:HH9)-HI9&gt;0,SUM(HE9:HH9)-HI9,"")</f>
        <v/>
      </c>
      <c r="HZ9" s="11" t="str">
        <f>IF(MAX(HV9,HY9)&gt;0,MAX(HV9,HY9),"")</f>
        <v/>
      </c>
      <c r="IA9" s="11" t="str">
        <f>IF(HL9&gt;0,HL9,"")</f>
        <v/>
      </c>
      <c r="IB9" s="11" t="str">
        <f>IF(HM9&gt;0,HM9,"")</f>
        <v/>
      </c>
      <c r="IC9" s="11" t="str">
        <f>IF(SUM(HJ9:HM9)-HN9&gt;0,SUM(HJ9:HM9)-HN9,"")</f>
        <v/>
      </c>
      <c r="ID9" s="11" t="str">
        <f>IF(HQ9&gt;0,HQ9,"")</f>
        <v/>
      </c>
      <c r="IE9" s="11" t="str">
        <f>IF(HR9&gt;0,HR9,"")</f>
        <v/>
      </c>
      <c r="IF9" s="11" t="str">
        <f>IF(SUM(HO9:HR9)-HS9&gt;0,SUM(HO9:HR9)-HS9,"")</f>
        <v/>
      </c>
      <c r="IG9" s="11" t="str">
        <f>IF(SUM(HZ9,IF9)&gt;0,SUM(HZ9,IF9),"")</f>
        <v/>
      </c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40" t="str">
        <f>IF(IJ9&gt;0,IJ9,"")</f>
        <v/>
      </c>
      <c r="JC9" s="40" t="str">
        <f>IF(IK9&gt;0,IK9,"")</f>
        <v/>
      </c>
      <c r="JD9" s="40" t="str">
        <f>IF(SUM(IH9:IK9)-IL9&gt;0,SUM(IH9:IK9)-IL9,"")</f>
        <v/>
      </c>
      <c r="JE9" s="40" t="str">
        <f>IF(IO9&gt;0,IO9,"")</f>
        <v/>
      </c>
      <c r="JF9" s="40" t="str">
        <f>IF(IP9&gt;0,IP9,"")</f>
        <v/>
      </c>
      <c r="JG9" s="40" t="str">
        <f>IF(SUM(IM9:IP9)-IQ9&gt;0,SUM(IM9:IP9)-IQ9,"")</f>
        <v/>
      </c>
      <c r="JH9" s="40" t="str">
        <f>IF(MAX(JD9,JG9)&gt;0,MAX(JD9,JG9),"")</f>
        <v/>
      </c>
      <c r="JI9" s="40" t="str">
        <f>IF(IT9&gt;0,IT9,"")</f>
        <v/>
      </c>
      <c r="JJ9" s="40" t="str">
        <f>IF(IU9&gt;0,IU9,"")</f>
        <v/>
      </c>
      <c r="JK9" s="40" t="str">
        <f>IF(SUM(IR9:IU9)-IV9&gt;0,SUM(IR9:IU9)-IV9,"")</f>
        <v/>
      </c>
      <c r="JL9" s="40" t="str">
        <f>IF(IY9&gt;0,IY9,"")</f>
        <v/>
      </c>
      <c r="JM9" s="40" t="str">
        <f>IF(IZ9&gt;0,IZ9,"")</f>
        <v/>
      </c>
      <c r="JN9" s="40" t="str">
        <f>IF(SUM(IW9:IZ9)-JA9&gt;0,SUM(IW9:IZ9)-JA9,"")</f>
        <v/>
      </c>
      <c r="JO9" s="40" t="str">
        <f>IF(SUM(JH9,JN9)&gt;0,SUM(JH9,JN9),"")</f>
        <v/>
      </c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1" t="str">
        <f>IF(JR9&gt;0,JR9,"")</f>
        <v/>
      </c>
      <c r="KK9" s="11" t="str">
        <f>IF(JS9&gt;0,JS9,"")</f>
        <v/>
      </c>
      <c r="KL9" s="11" t="str">
        <f>IF(SUM(JP9:JS9)-JT9&gt;0,SUM(JP9:JS9)-JT9,"")</f>
        <v/>
      </c>
      <c r="KM9" s="11" t="str">
        <f>IF(JW9&gt;0,JW9,"")</f>
        <v/>
      </c>
      <c r="KN9" s="11" t="str">
        <f>IF(JX9&gt;0,JX9,"")</f>
        <v/>
      </c>
      <c r="KO9" s="11" t="str">
        <f>IF(SUM(JU9:JX9)-JY9&gt;0,SUM(JU9:JX9)-JY9,"")</f>
        <v/>
      </c>
      <c r="KP9" s="11" t="str">
        <f>IF(MAX(KL9,KO9)&gt;0,MAX(KL9,KO9),"")</f>
        <v/>
      </c>
      <c r="KQ9" s="11" t="str">
        <f>IF(KB9&gt;0,KB9,"")</f>
        <v/>
      </c>
      <c r="KR9" s="11" t="str">
        <f>IF(KC9&gt;0,KC9,"")</f>
        <v/>
      </c>
      <c r="KS9" s="11" t="str">
        <f>IF(SUM(JZ9:KC9)-KD9&gt;0,SUM(JZ9:KC9)-KD9,"")</f>
        <v/>
      </c>
      <c r="KT9" s="11" t="str">
        <f>IF(KG9&gt;0,KG9,"")</f>
        <v/>
      </c>
      <c r="KU9" s="11" t="str">
        <f>IF(KH9&gt;0,KH9,"")</f>
        <v/>
      </c>
      <c r="KV9" s="11" t="str">
        <f>IF(SUM(KE9:KH9)-KI9&gt;0,SUM(KE9:KH9)-KI9,"")</f>
        <v/>
      </c>
      <c r="KW9" s="11" t="str">
        <f>IF(SUM(KP9,KV9)&gt;0,SUM(KP9,KV9),"")</f>
        <v/>
      </c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40" t="str">
        <f>IF(KZ9&gt;0,KZ9,"")</f>
        <v/>
      </c>
      <c r="LS9" s="40" t="str">
        <f>IF(LA9&gt;0,LA9,"")</f>
        <v/>
      </c>
      <c r="LT9" s="40" t="str">
        <f>IF(SUM(KX9:LA9)-LB9&gt;0,SUM(KX9:LA9)-LB9,"")</f>
        <v/>
      </c>
      <c r="LU9" s="40" t="str">
        <f>IF(LE9&gt;0,LE9,"")</f>
        <v/>
      </c>
      <c r="LV9" s="40" t="str">
        <f>IF(LF9&gt;0,LF9,"")</f>
        <v/>
      </c>
      <c r="LW9" s="40" t="str">
        <f>IF(SUM(LC9:LF9)-LG9&gt;0,SUM(LC9:LF9)-LG9,"")</f>
        <v/>
      </c>
      <c r="LX9" s="40" t="str">
        <f>IF(MAX(LT9,LW9)&gt;0,MAX(LT9,LW9),"")</f>
        <v/>
      </c>
      <c r="LY9" s="40" t="str">
        <f>IF(LJ9&gt;0,LJ9,"")</f>
        <v/>
      </c>
      <c r="LZ9" s="40" t="str">
        <f>IF(LK9&gt;0,LK9,"")</f>
        <v/>
      </c>
      <c r="MA9" s="40" t="str">
        <f>IF(SUM(LH9:LK9)-LL9&gt;0,SUM(LH9:LK9)-LL9,"")</f>
        <v/>
      </c>
      <c r="MB9" s="40" t="str">
        <f>IF(LO9&gt;0,LO9,"")</f>
        <v/>
      </c>
      <c r="MC9" s="40" t="str">
        <f>IF(LP9&gt;0,LP9,"")</f>
        <v/>
      </c>
      <c r="MD9" s="40" t="str">
        <f>IF(SUM(LM9:LP9)-LQ9&gt;0,SUM(LM9:LP9)-LQ9,"")</f>
        <v/>
      </c>
      <c r="ME9" s="40" t="str">
        <f>IF(SUM(LX9,MD9)&gt;0,SUM(LX9,MD9),"")</f>
        <v/>
      </c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1" t="str">
        <f>IF(MH9&gt;0,MH9,"")</f>
        <v/>
      </c>
      <c r="NA9" s="11" t="str">
        <f>IF(MI9&gt;0,MI9,"")</f>
        <v/>
      </c>
      <c r="NB9" s="11" t="str">
        <f>IF(SUM(MF9:MI9)-MJ9&gt;0,SUM(MF9:MI9)-MJ9,"")</f>
        <v/>
      </c>
      <c r="NC9" s="11" t="str">
        <f>IF(MM9&gt;0,MM9,"")</f>
        <v/>
      </c>
      <c r="ND9" s="11" t="str">
        <f>IF(MN9&gt;0,MN9,"")</f>
        <v/>
      </c>
      <c r="NE9" s="11" t="str">
        <f>IF(SUM(MK9:MN9)-MO9&gt;0,SUM(MK9:MN9)-MO9,"")</f>
        <v/>
      </c>
      <c r="NF9" s="11" t="str">
        <f>IF(MAX(NB9,NE9)&gt;0,MAX(NB9,NE9),"")</f>
        <v/>
      </c>
      <c r="NG9" s="11" t="str">
        <f>IF(MR9&gt;0,MR9,"")</f>
        <v/>
      </c>
      <c r="NH9" s="11" t="str">
        <f>IF(MS9&gt;0,MS9,"")</f>
        <v/>
      </c>
      <c r="NI9" s="11" t="str">
        <f>IF(SUM(MP9:MS9)-MT9&gt;0,SUM(MP9:MS9)-MT9,"")</f>
        <v/>
      </c>
      <c r="NJ9" s="11" t="str">
        <f>IF(MW9&gt;0,MW9,"")</f>
        <v/>
      </c>
      <c r="NK9" s="11" t="str">
        <f>IF(MX9&gt;0,MX9,"")</f>
        <v/>
      </c>
      <c r="NL9" s="11" t="str">
        <f>IF(SUM(MU9:MX9)-MY9&gt;0,SUM(MU9:MX9)-MY9,"")</f>
        <v/>
      </c>
      <c r="NM9" s="11" t="str">
        <f>IF(SUM(NF9,NL9)&gt;0,SUM(NF9,NL9),"")</f>
        <v/>
      </c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40" t="str">
        <f>IF(NP9&gt;0,NP9,"")</f>
        <v/>
      </c>
      <c r="OI9" s="40" t="str">
        <f>IF(NQ9&gt;0,NQ9,"")</f>
        <v/>
      </c>
      <c r="OJ9" s="40" t="str">
        <f>IF(SUM(NN9:NQ9)-NR9&gt;0,SUM(NN9:NQ9)-NR9,"")</f>
        <v/>
      </c>
      <c r="OK9" s="40" t="str">
        <f>IF(NU9&gt;0,NU9,"")</f>
        <v/>
      </c>
      <c r="OL9" s="40" t="str">
        <f>IF(NV9&gt;0,NV9,"")</f>
        <v/>
      </c>
      <c r="OM9" s="40" t="str">
        <f>IF(SUM(NS9:NV9)-NW9&gt;0,SUM(NS9:NV9)-NW9,"")</f>
        <v/>
      </c>
      <c r="ON9" s="40" t="str">
        <f>IF(MAX(OJ9,OM9)&gt;0,MAX(OJ9,OM9),"")</f>
        <v/>
      </c>
      <c r="OO9" s="40" t="str">
        <f>IF(NZ9&gt;0,NZ9,"")</f>
        <v/>
      </c>
      <c r="OP9" s="40" t="str">
        <f>IF(OA9&gt;0,OA9,"")</f>
        <v/>
      </c>
      <c r="OQ9" s="40" t="str">
        <f>IF(SUM(NX9:OA9)-OB9&gt;0,SUM(NX9:OA9)-OB9,"")</f>
        <v/>
      </c>
      <c r="OR9" s="40" t="str">
        <f>IF(OE9&gt;0,OE9,"")</f>
        <v/>
      </c>
      <c r="OS9" s="40" t="str">
        <f>IF(OF9&gt;0,OF9,"")</f>
        <v/>
      </c>
      <c r="OT9" s="40" t="str">
        <f>IF(SUM(OC9:OF9)-OG9&gt;0,SUM(OC9:OF9)-OG9,"")</f>
        <v/>
      </c>
      <c r="OU9" s="40" t="str">
        <f>IF(SUM(ON9,OT9)&gt;0,SUM(ON9,OT9),"")</f>
        <v/>
      </c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1" t="str">
        <f>IF(OX9&gt;0,OX9,"")</f>
        <v/>
      </c>
      <c r="PQ9" s="11" t="str">
        <f>IF(OY9&gt;0,OY9,"")</f>
        <v/>
      </c>
      <c r="PR9" s="11" t="str">
        <f>IF(SUM(OV9:OY9)-OZ9&gt;0,SUM(OV9:OY9)-OZ9,"")</f>
        <v/>
      </c>
      <c r="PS9" s="11" t="str">
        <f>IF(PC9&gt;0,PC9,"")</f>
        <v/>
      </c>
      <c r="PT9" s="11" t="str">
        <f>IF(PD9&gt;0,PD9,"")</f>
        <v/>
      </c>
      <c r="PU9" s="11" t="str">
        <f>IF(SUM(PA9:PD9)-PE9&gt;0,SUM(PA9:PD9)-PE9,"")</f>
        <v/>
      </c>
      <c r="PV9" s="11" t="str">
        <f>IF(MAX(PR9,PU9)&gt;0,MAX(PR9,PU9),"")</f>
        <v/>
      </c>
      <c r="PW9" s="11" t="str">
        <f>IF(PH9&gt;0,PH9,"")</f>
        <v/>
      </c>
      <c r="PX9" s="11" t="str">
        <f>IF(PI9&gt;0,PI9,"")</f>
        <v/>
      </c>
      <c r="PY9" s="11" t="str">
        <f>IF(SUM(PF9:PI9)-PJ9&gt;0,SUM(PF9:PI9)-PJ9,"")</f>
        <v/>
      </c>
      <c r="PZ9" s="11" t="str">
        <f>IF(PM9&gt;0,PM9,"")</f>
        <v/>
      </c>
      <c r="QA9" s="11" t="str">
        <f>IF(PN9&gt;0,PN9,"")</f>
        <v/>
      </c>
      <c r="QB9" s="11" t="str">
        <f>IF(SUM(PK9:PN9)-PO9&gt;0,SUM(PK9:PN9)-PO9,"")</f>
        <v/>
      </c>
      <c r="QC9" s="11" t="str">
        <f>IF(SUM(PV9,QB9)&gt;0,SUM(PV9,QB9),"")</f>
        <v/>
      </c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40" t="str">
        <f>IF(QF9&gt;0,QF9,"")</f>
        <v/>
      </c>
      <c r="QY9" s="40" t="str">
        <f>IF(QG9&gt;0,QG9,"")</f>
        <v/>
      </c>
      <c r="QZ9" s="40" t="str">
        <f>IF(SUM(QD9:QG9)-QH9&gt;0,SUM(QD9:QG9)-QH9,"")</f>
        <v/>
      </c>
      <c r="RA9" s="40" t="str">
        <f>IF(QK9&gt;0,QK9,"")</f>
        <v/>
      </c>
      <c r="RB9" s="40" t="str">
        <f>IF(QL9&gt;0,QL9,"")</f>
        <v/>
      </c>
      <c r="RC9" s="40" t="str">
        <f>IF(SUM(QI9:QL9)-QM9&gt;0,SUM(QI9:QL9)-QM9,"")</f>
        <v/>
      </c>
      <c r="RD9" s="40" t="str">
        <f>IF(MAX(QZ9,RC9)&gt;0,MAX(QZ9,RC9),"")</f>
        <v/>
      </c>
      <c r="RE9" s="40" t="str">
        <f>IF(QP9&gt;0,QP9,"")</f>
        <v/>
      </c>
      <c r="RF9" s="40" t="str">
        <f>IF(QQ9&gt;0,QQ9,"")</f>
        <v/>
      </c>
      <c r="RG9" s="40" t="str">
        <f>IF(SUM(QN9:QQ9)-QR9&gt;0,SUM(QN9:QQ9)-QR9,"")</f>
        <v/>
      </c>
      <c r="RH9" s="40" t="str">
        <f>IF(QU9&gt;0,QU9,"")</f>
        <v/>
      </c>
      <c r="RI9" s="40" t="str">
        <f>IF(QV9&gt;0,QV9,"")</f>
        <v/>
      </c>
      <c r="RJ9" s="40" t="str">
        <f>IF(SUM(QS9:QV9)-QW9&gt;0,SUM(QS9:QV9)-QW9,"")</f>
        <v/>
      </c>
      <c r="RK9" s="40" t="str">
        <f>IF(SUM(RD9,RJ9)&gt;0,SUM(RD9,RJ9),"")</f>
        <v/>
      </c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1" t="str">
        <f>IF(RN9&gt;0,RN9,"")</f>
        <v/>
      </c>
      <c r="SG9" s="11" t="str">
        <f>IF(RO9&gt;0,RO9,"")</f>
        <v/>
      </c>
      <c r="SH9" s="11" t="str">
        <f>IF(SUM(RL9:RO9)-RP9&gt;0,SUM(RL9:RO9)-RP9,"")</f>
        <v/>
      </c>
      <c r="SI9" s="11" t="str">
        <f>IF(RS9&gt;0,RS9,"")</f>
        <v/>
      </c>
      <c r="SJ9" s="11" t="str">
        <f>IF(RT9&gt;0,RT9,"")</f>
        <v/>
      </c>
      <c r="SK9" s="11" t="str">
        <f>IF(SUM(RQ9:RT9)-RU9&gt;0,SUM(RQ9:RT9)-RU9,"")</f>
        <v/>
      </c>
      <c r="SL9" s="11" t="str">
        <f>IF(MAX(SH9,SK9)&gt;0,MAX(SH9,SK9),"")</f>
        <v/>
      </c>
      <c r="SM9" s="11" t="str">
        <f>IF(RX9&gt;0,RX9,"")</f>
        <v/>
      </c>
      <c r="SN9" s="11" t="str">
        <f>IF(RY9&gt;0,RY9,"")</f>
        <v/>
      </c>
      <c r="SO9" s="11" t="str">
        <f>IF(SUM(RV9:RY9)-RZ9&gt;0,SUM(RV9:RY9)-RZ9,"")</f>
        <v/>
      </c>
      <c r="SP9" s="11" t="str">
        <f>IF(SC9&gt;0,SC9,"")</f>
        <v/>
      </c>
      <c r="SQ9" s="11" t="str">
        <f>IF(SD9&gt;0,SD9,"")</f>
        <v/>
      </c>
      <c r="SR9" s="11" t="str">
        <f>IF(SUM(SA9:SD9)-SE9&gt;0,SUM(SA9:SD9)-SE9,"")</f>
        <v/>
      </c>
      <c r="SS9" s="11" t="str">
        <f>IF(SUM(SL9,SR9)&gt;0,SUM(SL9,SR9),"")</f>
        <v/>
      </c>
      <c r="ST9" s="22">
        <f>IF($CN9="P",BY9,(BY9+AX9)/2)</f>
        <v>6.7</v>
      </c>
      <c r="SU9" s="22">
        <f>IF($CN9="P",BZ9,(BZ9+AY9)/2)</f>
        <v>4.45</v>
      </c>
      <c r="SV9" s="22">
        <f>IF($CN9="P",CA9,(CA9+AZ9)/2)</f>
        <v>5.6</v>
      </c>
      <c r="SW9" s="22">
        <f>IF($CN9="P",CB9,(CB9+BA9)/2)</f>
        <v>6.81</v>
      </c>
      <c r="SX9" s="22">
        <f>IF($CN9="P",CC9,(CC9+BB9)/2)</f>
        <v>0</v>
      </c>
      <c r="SY9" s="22">
        <f>IF($CN9="P",CD9,(CD9+BC9)/2)</f>
        <v>6.85</v>
      </c>
      <c r="SZ9" s="22">
        <f>IF($CN9="P",CE9,(CE9+BD9)/2)</f>
        <v>4.3499999999999996</v>
      </c>
      <c r="TA9" s="22">
        <f>IF($CN9="P",CF9,(CF9+BE9)/2)</f>
        <v>5.7</v>
      </c>
      <c r="TB9" s="22">
        <f>IF($CN9="P",CG9,(CG9+BF9)/2)</f>
        <v>6.75</v>
      </c>
      <c r="TC9" s="22">
        <f>IF($CN9="P",CH9,(CH9+BG9)/2)</f>
        <v>0</v>
      </c>
      <c r="TD9" s="22">
        <f>IF($CN9="P",CI9,(CI9+BH9)/2)</f>
        <v>6.15</v>
      </c>
      <c r="TE9" s="22">
        <f>IF($CN9="P",CJ9,(CJ9+BI9)/2)</f>
        <v>4.3</v>
      </c>
      <c r="TF9" s="22">
        <f>IF($CN9="P",CK9,(CK9+BJ9)/2)</f>
        <v>5.05</v>
      </c>
      <c r="TG9" s="22">
        <f>IF($CN9="P",CL9,(CL9+BK9)/2)</f>
        <v>6.54</v>
      </c>
      <c r="TH9" s="22">
        <f>IF($CN9="P",CM9,(CM9+BL9)/2)</f>
        <v>0.55000000000000004</v>
      </c>
      <c r="TI9" s="27" t="s">
        <v>46</v>
      </c>
      <c r="TJ9" s="40">
        <f>IF(SV9&gt;0,SV9,"")</f>
        <v>5.6</v>
      </c>
      <c r="TK9" s="40">
        <f>IF(SW9&gt;0,SW9,"")</f>
        <v>6.81</v>
      </c>
      <c r="TL9" s="40">
        <f>IF(SUM(ST9:SW9)-SX9&gt;0,SUM(ST9:SW9)-SX9,"")</f>
        <v>23.56</v>
      </c>
      <c r="TM9" s="40">
        <f>IF(TA9&gt;0,TA9,"")</f>
        <v>5.7</v>
      </c>
      <c r="TN9" s="40">
        <f>IF(TB9&gt;0,TB9,"")</f>
        <v>6.75</v>
      </c>
      <c r="TO9" s="40">
        <f>IF(SUM(SY9:TB9)-TC9&gt;0,SUM(SY9:TB9)-TC9,"")</f>
        <v>23.65</v>
      </c>
      <c r="TP9" s="40">
        <f>IF(MAX(TL9,TO9)&gt;0,MAX(TL9,TO9),"")</f>
        <v>23.65</v>
      </c>
      <c r="TQ9" s="40">
        <f>IF(TF9&gt;0,TF9,"")</f>
        <v>5.05</v>
      </c>
      <c r="TR9" s="40">
        <f>IF(TG9&gt;0,TG9,"")</f>
        <v>6.54</v>
      </c>
      <c r="TS9" s="40">
        <f>IF(SUM(TD9:TG9)-TH9&gt;0,SUM(TD9:TG9)-TH9,"")</f>
        <v>21.49</v>
      </c>
      <c r="TT9" s="40">
        <f>IF(SUM(TP9,TS9)&gt;0,SUM(TP9,TS9),"")</f>
        <v>45.14</v>
      </c>
    </row>
    <row r="10" spans="1:540" x14ac:dyDescent="0.2">
      <c r="A10" s="4" t="str" cm="1">
        <f t="array" ref="A10">IF(AND(H10&lt;&gt;"",H10&lt;&gt;"No DD"),SUMPRODUCT((H$4:H$35&lt;&gt;"")*(H$4:H$35&lt;&gt;"No DD")*(E$4:E$35&gt;E10))+1,IF(H10="No DD",SUMPRODUCT((H$4:H$35="No DD")*(E$4:E$35&gt;E10))+1+SUMPRODUCT((H$4:H$35&lt;&gt;"")*(H$4:H$35&lt;&gt;"No DD")),""))</f>
        <v/>
      </c>
      <c r="B10" s="5" t="s">
        <v>143</v>
      </c>
      <c r="C10" s="4" t="s">
        <v>4</v>
      </c>
      <c r="D10" s="4">
        <v>2005</v>
      </c>
      <c r="E10" s="9">
        <f>SUM(J10:T10)+SUM(J10:R10)*0.0000001+SUM(J10)*0.0000000000001</f>
        <v>151.32001513200478</v>
      </c>
      <c r="F10" s="3" t="str">
        <f>IF(OR(AND(AM10&gt;=AW$37,AM10&lt;&gt;"",AO10&gt;=AW$41,AO10&lt;&gt;"",AL10=""),AND(AP10&gt;=AW$37,AP10&lt;&gt;"",AR10&gt;=AW$41,AR10&lt;&gt;"",AL10=""),AND(AT10&gt;=AW$37,AT10&lt;&gt;"",AV10&gt;=AW$41,AV10&lt;&gt;"",AL10=""),AND(BN10&gt;=BX$37,BN10&lt;&gt;"",BP10&gt;=BX$41,BP10&lt;&gt;"",BM10=""),AND(BQ10&gt;=BX$37,BQ10&lt;&gt;"",BS10&gt;=BX$41,BS10&lt;&gt;"",BM10=""),AND(BU10&gt;=BX$37,BU10&lt;&gt;"",BW10&gt;=BX$41,BW10&lt;&gt;"",BM10=""),AND(CO10&gt;=CY$37,CO10&lt;&gt;"",CQ10&gt;=CY$41,CQ10&lt;&gt;"",CN10=""),AND(CR10&gt;=CY$37,CR10&lt;&gt;"",CT10&gt;=CY$41,CT10&lt;&gt;"",CN10=""),AND(CV10&gt;=CY$37,CV10&lt;&gt;"",CX10&gt;=CY$41,CX10&lt;&gt;"",CN10=""),AND(DV10&gt;=EI$37,DV10&lt;&gt;"",DX10&gt;=EI$41,DX10&lt;&gt;""),AND(DY10&gt;=EI$37,DY10&lt;&gt;"",EA10&gt;=EI$41,EA10&lt;&gt;""),AND(EC10&gt;=EI$37,EC10&lt;&gt;"",EE10&gt;=EI$41,EE10&lt;&gt;""),AND(EF10&gt;=EI$37,EF10&lt;&gt;"",EH10&gt;=EI$41,EH10&lt;&gt;""),AND(FD10&gt;=FQ$37,FD10&lt;&gt;"",FF10&gt;=FQ$41,FF10&lt;&gt;""),AND(FG10&gt;=FQ$37,FG10&lt;&gt;"",FI10&gt;=FQ$41,FI10&lt;&gt;""),AND(FK10&gt;=FQ$37,FK10&lt;&gt;"",FM10&gt;=FQ$41,FM10&lt;&gt;""),AND(FN10&gt;=FQ$37,FN10&lt;&gt;"",FP10&gt;=FQ$41,FP10&lt;&gt;""),AND(GL10&gt;=GY$37,GL10&lt;&gt;"",GN10&gt;=GY$41,GN10&lt;&gt;""),AND(GO10&gt;=GY$37,GO10&lt;&gt;"",GQ10&gt;=GY$41,GQ10&lt;&gt;""),AND(GS10&gt;=GY$37,GS10&lt;&gt;"",GU10&gt;=GY$41,GU10&lt;&gt;""),AND(GV10&gt;=GY$37,GV10&lt;&gt;"",GX10&gt;=GY$41,GX10&lt;&gt;""),AND(HT10&gt;=IG$37,HT10&lt;&gt;"",HV10&gt;=IG$41,HV10&lt;&gt;""),AND(HW10&gt;=IG$37,HW10&lt;&gt;"",HY10&gt;=IG$41,HY10&lt;&gt;""),AND(IA10&gt;=IG$37,IA10&lt;&gt;"",IC10&gt;=IG$41,IC10&lt;&gt;""),AND(ID10&gt;=IG$37,ID10&lt;&gt;"",IF10&gt;=IG$41,IF10&lt;&gt;""),AND(JB10&gt;=JO$37,JB10&lt;&gt;"",JD10&gt;=JO$41,JD10&lt;&gt;""),AND(JE10&gt;=JO$37,JE10&lt;&gt;"",JG10&gt;=JO$41,JG10&lt;&gt;""),AND(JI10&gt;=JO$37,JI10&lt;&gt;"",JK10&gt;=JO$41,JK10&lt;&gt;""),AND(JL10&gt;=JO$37,JL10&lt;&gt;"",JN10&gt;=JO$41,JN10&lt;&gt;""),AND(KJ10&gt;=KW$37,KJ10&lt;&gt;"",KL10&gt;=KW$41,KL10&lt;&gt;""),AND(KM10&gt;=KW$37,KM10&lt;&gt;"",KO10&gt;=KW$41,KO10&lt;&gt;""),AND(KQ10&gt;=KW$37,KQ10&lt;&gt;"",KS10&gt;=KW$41,KS10&lt;&gt;""),AND(KT10&gt;=KW$37,KT10&lt;&gt;"",KV10&gt;=KW$41,KV10&lt;&gt;""),AND(LR10&gt;=ME$37,LR10&lt;&gt;"",LT10&gt;=ME$41,LT10&lt;&gt;""),AND(LU10&gt;=ME$37,LU10&lt;&gt;"",LW10&gt;=ME$41,LW10&lt;&gt;""),AND(LY10&gt;=ME$37,LY10&lt;&gt;"",MA10&gt;=ME$41,MA10&lt;&gt;""),AND(MB10&gt;=ME$37,MB10&lt;&gt;"",MD10&gt;=ME$41,MD10&lt;&gt;""),AND(MZ10&gt;=NM$37,MZ10&lt;&gt;"",NB10&gt;=NM$41,NB10&lt;&gt;""),AND(NC10&gt;=NM$37,NC10&lt;&gt;"",NE10&gt;=NM$41,NE10&lt;&gt;""),AND(NG10&gt;=NM$37,NG10&lt;&gt;"",NI10&gt;=NM$41,NI10&lt;&gt;""),AND(NJ10&gt;=NM$37,NJ10&lt;&gt;"",NL10&gt;=NM$41,NL10&lt;&gt;""),AND(OH10&gt;=OU$37,OH10&lt;&gt;"",OJ10&gt;=OU$41,OJ10&lt;&gt;""),AND(OK10&gt;=OU$37,OK10&lt;&gt;"",OM10&gt;=OU$41,OM10&lt;&gt;""),AND(OO10&gt;=OU$37,OO10&lt;&gt;"",OQ10&gt;=OU$41,OQ10&lt;&gt;""),AND(OR10&gt;=OU$37,OR10&lt;&gt;"",OT10&gt;=OU$41,OT10&lt;&gt;""),AND(PP10&gt;=QC$37,PP10&lt;&gt;"",PR10&gt;=QC$41,PR10&lt;&gt;""),AND(PS10&gt;=QC$37,PS10&lt;&gt;"",PU10&gt;=QC$41,PU10&lt;&gt;""),AND(PW10&gt;=QC$37,PW10&lt;&gt;"",PY10&gt;=QC$41,PY10&lt;&gt;""),AND(PZ10&gt;=QC$37,PZ10&lt;&gt;"",QB10&gt;=QC$41,QB10&lt;&gt;""),AND(QX10&gt;=RK$37,QX10&lt;&gt;"",QZ10&gt;=RK$41,QZ10&lt;&gt;""),AND(RA10&gt;=RK$37,RA10&lt;&gt;"",RC10&gt;=RK$41,RC10&lt;&gt;""),AND(RE10&gt;=RK$37,RE10&lt;&gt;"",RG10&gt;=RK$41,RG10&lt;&gt;""),AND(RH10&gt;=RK$37,RH10&lt;&gt;"",RJ10&gt;=RK$41,RJ10&lt;&gt;""),AND(SF10&gt;=SS$37,SF10&lt;&gt;"",SH10&gt;=SS$41,SH10&lt;&gt;""),AND(SI10&gt;=SS$37,SI10&lt;&gt;"",SK10&gt;=SS$41,SK10&lt;&gt;""),AND(SM10&gt;=SS$37,SM10&lt;&gt;"",SO10&gt;=SS$41,SO10&lt;&gt;""),AND(SP10&gt;=SS$37,SP10&lt;&gt;"",SR10&gt;=SS$41,SR10&lt;&gt;"")),"P","")</f>
        <v/>
      </c>
      <c r="G10" s="3" t="str">
        <f>IF(OR(AND(AO10&gt;=AW$41,AO10&lt;&gt;"",AL10=""),AND(AR10&gt;=AW$41,AR10&lt;&gt;"",AL10=""),AND(AV10&gt;=AW$41,AV10&lt;&gt;"",AL10=""),AND(BP10&gt;=BX$41,BP10&lt;&gt;"",BM10=""),AND(BS10&gt;=BX$41,BS10&lt;&gt;"",BM10=""),AND(BW10&gt;=BX$41,BW10&lt;&gt;"",BM10=""),AND(CQ10&gt;=CY$41,CQ10&lt;&gt;"",CN10=""),AND(CT10&gt;=CY$41,CT10&lt;&gt;"",CN10=""),AND(CX10&gt;=CY$41,CX10&lt;&gt;"",CN10=""),AND(DX10&gt;=EI$41,DX10&lt;&gt;""),AND(EA10&gt;=EI$41,EA10&lt;&gt;""),AND(EE10&gt;=EI$41,EE10&lt;&gt;""),AND(EH10&gt;=EI$41,EH10&lt;&gt;""),AND(FF10&gt;=FQ$41,FF10&lt;&gt;""),AND(FI10&gt;=FQ$41,FI10&lt;&gt;""),AND(FM10&gt;=FQ$41,FM10&lt;&gt;""),AND(FP10&gt;=FQ$41,FP10&lt;&gt;""),AND(GN10&gt;=GY$41,GN10&lt;&gt;""),AND(GQ10&gt;=GY$41,GQ10&lt;&gt;""),AND(GU10&gt;=GY$41,GU10&lt;&gt;""),AND(GX10&gt;=GY$41,GX10&lt;&gt;""),AND(HV10&gt;=IG$41,HV10&lt;&gt;""),AND(HY10&gt;=IG$41,HY10&lt;&gt;""),AND(IC10&gt;=IG$41,IC10&lt;&gt;""),AND(IF10&gt;=IG$41,IF10&lt;&gt;""),AND(JD10&gt;=JO$41,JD10&lt;&gt;""),AND(JG10&gt;=JO$41,JG10&lt;&gt;""),AND(JK10&gt;=JO$41,JK10&lt;&gt;""),AND(JN10&gt;=JO$41,JN10&lt;&gt;""),AND(KL10&gt;=KW$41,KL10&lt;&gt;""),AND(KO10&gt;=KW$41,KO10&lt;&gt;""),AND(KS10&gt;=KW$41,KS10&lt;&gt;""),AND(KV10&gt;=KW$41,KV10&lt;&gt;""),AND(LT10&gt;=ME$41,LT10&lt;&gt;""),AND(LW10&gt;=ME$41,LW10&lt;&gt;""),AND(MA10&gt;=ME$41,MA10&lt;&gt;""),AND(MD10&gt;=ME$41,MD10&lt;&gt;""),AND(NB10&gt;=NM$41,NB10&lt;&gt;""),AND(NE10&gt;=NM$41,NE10&lt;&gt;""),AND(NI10&gt;=NM$41,NI10&lt;&gt;""),AND(NL10&gt;=NM$41,NL10&lt;&gt;""),AND(OJ10&gt;=OU$41,OJ10&lt;&gt;""),AND(OM10&gt;=OU$41,OM10&lt;&gt;""),AND(OQ10&gt;=OU$41,OQ10&lt;&gt;""),AND(OT10&gt;=OU$41,OT10&lt;&gt;""),AND(PR10&gt;=QC$41,PR10&lt;&gt;""),AND(PU10&gt;=QC$41,PU10&lt;&gt;""),AND(PY10&gt;=QC$41,PY10&lt;&gt;""),AND(QB10&gt;=QC$41,QB10&lt;&gt;""),AND(QZ10&gt;=RK$41,QZ10&lt;&gt;""),AND(RC10&gt;=RK$41,RC10&lt;&gt;""),AND(RG10&gt;=RK$41,RG10&lt;&gt;""),AND(RJ10&gt;=RK$41,RJ10&lt;&gt;""),AND(SH10&gt;=SS$41,SH10&lt;&gt;""),AND(SK10&gt;=SS$41,SK10&lt;&gt;""),AND(SO10&gt;=SS$41,SO10&lt;&gt;""),AND(SR10&gt;=SS$41,SR10&lt;&gt;"")),"P","")</f>
        <v/>
      </c>
      <c r="H10" s="36" t="str">
        <f>IF(AND(G10="P",F10=""),"No DD",IF(OR(AND(AM10&gt;=AW$40,AM10&lt;&gt;"",AO10&gt;=AW$44,AO10&lt;&gt;"",AL10=""),AND(AP10&gt;=AW$40,AP10&lt;&gt;"",AR10&gt;=AW$44,AR10&lt;&gt;"",AL10=""),AND(AT10&gt;=AW$40,AT10&lt;&gt;"",AV10&gt;=AW$44,AV10&lt;&gt;"",AL10=""),AND(BN10&gt;=BX$40,BN10&lt;&gt;"",BP10&gt;=BX$44,BP10&lt;&gt;"",BM10=""),AND(BQ10&gt;=BX$40,BQ10&lt;&gt;"",BS10&gt;=BX$44,BS10&lt;&gt;"",BM10=""),AND(BU10&gt;=BX$40,BU10&lt;&gt;"",BW10&gt;=BX$44,BW10&lt;&gt;"",BM10=""),AND(CO10&gt;=CY$40,CO10&lt;&gt;"",CQ10&gt;=CY$44,CQ10&lt;&gt;"",CN10=""),AND(CR10&gt;=CY$40,CR10&lt;&gt;"",CT10&gt;=CY$44,CT10&lt;&gt;"",CN10=""),AND(CV10&gt;=CY$40,CV10&lt;&gt;"",CX10&gt;=CY$44,CX10&lt;&gt;"",CN10=""),AND(DV10&gt;=EI$40,DV10&lt;&gt;"",DX10&gt;=EI$44,DX10&lt;&gt;""),AND(DY10&gt;=EI$40,DY10&lt;&gt;"",EA10&gt;=EI$44,EA10&lt;&gt;""),AND(EC10&gt;=EI$40,EC10&lt;&gt;"",EE10&gt;=EI$44,EE10&lt;&gt;""),AND(EF10&gt;=EI$40,EF10&lt;&gt;"",EH10&gt;=EI$44,EH10&lt;&gt;""),AND(FD10&gt;=FQ$40,FD10&lt;&gt;"",FF10&gt;=FQ$44,FF10&lt;&gt;""),AND(FG10&gt;=FQ$40,FG10&lt;&gt;"",FI10&gt;=FQ$44,FI10&lt;&gt;""),AND(FK10&gt;=FQ$40,FK10&lt;&gt;"",FM10&gt;=FQ$44,FM10&lt;&gt;""),AND(FN10&gt;=FQ$40,FN10&lt;&gt;"",FP10&gt;=FQ$44,FP10&lt;&gt;""),AND(GL10&gt;=GY$40,GL10&lt;&gt;"",GN10&gt;=GY$44,GN10&lt;&gt;""),AND(GO10&gt;=GY$40,GO10&lt;&gt;"",GQ10&gt;=GY$44,GQ10&lt;&gt;""),AND(GS10&gt;=GY$40,GS10&lt;&gt;"",GU10&gt;=GY$44,GU10&lt;&gt;""),AND(GV10&gt;=GY$40,GV10&lt;&gt;"",GX10&gt;=GY$44,GX10&lt;&gt;""),AND(HT10&gt;=IG$40,HT10&lt;&gt;"",HV10&gt;=IG$44,HV10&lt;&gt;""),AND(HW10&gt;=IG$40,HW10&lt;&gt;"",HY10&gt;=IG$44,HY10&lt;&gt;""),AND(IA10&gt;=IG$40,IA10&lt;&gt;"",IC10&gt;=IG$44,IC10&lt;&gt;""),AND(ID10&gt;=IG$40,ID10&lt;&gt;"",IF10&gt;=IG$44,IF10&lt;&gt;""),AND(JB10&gt;=JO$40,JB10&lt;&gt;"",JD10&gt;=JO$44,JD10&lt;&gt;""),AND(JE10&gt;=JO$40,JE10&lt;&gt;"",JG10&gt;=JO$44,JG10&lt;&gt;""),AND(JI10&gt;=JO$40,JI10&lt;&gt;"",JK10&gt;=JO$44,JK10&lt;&gt;""),AND(JL10&gt;=JO$40,JL10&lt;&gt;"",JN10&gt;=JO$44,JN10&lt;&gt;""),AND(KJ10&gt;=KW$40,KJ10&lt;&gt;"",KL10&gt;=KW$44,KL10&lt;&gt;""),AND(KM10&gt;=KW$40,KM10&lt;&gt;"",KO10&gt;=KW$44,KO10&lt;&gt;""),AND(KQ10&gt;=KW$40,KQ10&lt;&gt;"",KS10&gt;=KW$44,KS10&lt;&gt;""),AND(KT10&gt;=KW$40,KT10&lt;&gt;"",KV10&gt;=KW$44,KV10&lt;&gt;""),AND(LR10&gt;=ME$40,LR10&lt;&gt;"",LT10&gt;=ME$44,LT10&lt;&gt;""),AND(LU10&gt;=ME$40,LU10&lt;&gt;"",LW10&gt;=ME$44,LW10&lt;&gt;""),AND(LY10&gt;=ME$40,LY10&lt;&gt;"",MA10&gt;=ME$44,MA10&lt;&gt;""),AND(MB10&gt;=ME$40,MB10&lt;&gt;"",MD10&gt;=ME$44,MD10&lt;&gt;""),AND(MZ10&gt;=NM$40,MZ10&lt;&gt;"",NB10&gt;=NM$44,NB10&lt;&gt;""),AND(NC10&gt;=NM$40,NC10&lt;&gt;"",NE10&gt;=NM$44,NE10&lt;&gt;""),AND(NG10&gt;=NM$40,NG10&lt;&gt;"",NI10&gt;=NM$44,NI10&lt;&gt;""),AND(NJ10&gt;=NM$40,NJ10&lt;&gt;"",NL10&gt;=NM$44,NL10&lt;&gt;""),AND(OH10&gt;=OU$40,OH10&lt;&gt;"",OJ10&gt;=OU$44,OJ10&lt;&gt;""),AND(OK10&gt;=OU$40,OK10&lt;&gt;"",OM10&gt;=OU$44,OM10&lt;&gt;""),AND(OO10&gt;=OU$40,OO10&lt;&gt;"",OQ10&gt;=OU$44,OQ10&lt;&gt;""),AND(OR10&gt;=OU$40,OR10&lt;&gt;"",OT10&gt;=OU$44,OT10&lt;&gt;""),AND(PP10&gt;=QC$40,PP10&lt;&gt;"",PR10&gt;=QC$44,PR10&lt;&gt;""),AND(PS10&gt;=QC$40,PS10&lt;&gt;"",PU10&gt;=QC$44,PU10&lt;&gt;""),AND(PW10&gt;=QC$40,PW10&lt;&gt;"",PY10&gt;=QC$44,PY10&lt;&gt;""),AND(PZ10&gt;=QC$40,PZ10&lt;&gt;"",QB10&gt;=QC$44,QB10&lt;&gt;""),AND(QX10&gt;=RK$40,QX10&lt;&gt;"",QZ10&gt;=RK$44,QZ10&lt;&gt;""),AND(RA10&gt;=RK$40,RA10&lt;&gt;"",RC10&gt;=RK$44,RC10&lt;&gt;""),AND(RE10&gt;=RK$40,RE10&lt;&gt;"",RG10&gt;=RK$44,RG10&lt;&gt;""),AND(RH10&gt;=RK$40,RH10&lt;&gt;"",RJ10&gt;=RK$44,RJ10&lt;&gt;""),AND(SF10&gt;=SS$40,SF10&lt;&gt;"",SH10&gt;=SS$44,SH10&lt;&gt;""),AND(SI10&gt;=SS$40,SI10&lt;&gt;"",SK10&gt;=SS$44,SK10&lt;&gt;""),AND(SM10&gt;=SS$40,SM10&lt;&gt;"",SO10&gt;=SS$44,SO10&lt;&gt;""),AND(SP10&gt;=SS$40,SP10&lt;&gt;"",SR10&gt;=SS$44,SR10&lt;&gt;"")),"Merit",IF(OR(AND(AM10&gt;=AW$39,AM10&lt;&gt;"",AO10&gt;=AW$43,AO10&lt;&gt;"",AL10=""),AND(AP10&gt;=AW$39,AP10&lt;&gt;"",AR10&gt;=AW$43,AR10&lt;&gt;"",AL10=""),AND(AT10&gt;=AW$39,AT10&lt;&gt;"",AV10&gt;=AW$43,AV10&lt;&gt;"",AL10=""),AND(BN10&gt;=BX$39,BN10&lt;&gt;"",BP10&gt;=BX$43,BP10&lt;&gt;"",BM10=""),AND(BQ10&gt;=BX$39,BQ10&lt;&gt;"",BS10&gt;=BX$43,BS10&lt;&gt;"",BM10=""),AND(BU10&gt;=BX$39,BU10&lt;&gt;"",BW10&gt;=BX$43,BW10&lt;&gt;"",BM10=""),AND(CO10&gt;=CY$39,CO10&lt;&gt;"",CQ10&gt;=CY$43,CQ10&lt;&gt;"",CN10=""),AND(CR10&gt;=CY$39,CR10&lt;&gt;"",CT10&gt;=CY$43,CT10&lt;&gt;"",CN10=""),AND(CV10&gt;=CY$39,CV10&lt;&gt;"",CX10&gt;=CY$43,CX10&lt;&gt;"",CN10=""),AND(DV10&gt;=EI$39,DV10&lt;&gt;"",DX10&gt;=EI$43,DX10&lt;&gt;""),AND(DY10&gt;=EI$39,DY10&lt;&gt;"",EA10&gt;=EI$43,EA10&lt;&gt;""),AND(EC10&gt;=EI$39,EC10&lt;&gt;"",EE10&gt;=EI$43,EE10&lt;&gt;""),AND(EF10&gt;=EI$39,EF10&lt;&gt;"",EH10&gt;=EI$43,EH10&lt;&gt;""),AND(FD10&gt;=FQ$39,FD10&lt;&gt;"",FF10&gt;=FQ$43,FF10&lt;&gt;""),AND(FG10&gt;=FQ$39,FG10&lt;&gt;"",FI10&gt;=FQ$43,FI10&lt;&gt;""),AND(FK10&gt;=FQ$39,FK10&lt;&gt;"",FM10&gt;=FQ$43,FM10&lt;&gt;""),AND(FN10&gt;=FQ$39,FN10&lt;&gt;"",FP10&gt;=FQ$43,FP10&lt;&gt;""),AND(GL10&gt;=GY$39,GL10&lt;&gt;"",GN10&gt;=GY$43,GN10&lt;&gt;""),AND(GO10&gt;=GY$39,GO10&lt;&gt;"",GQ10&gt;=GY$43,GQ10&lt;&gt;""),AND(GS10&gt;=GY$39,GS10&lt;&gt;"",GU10&gt;=GY$43,GU10&lt;&gt;""),AND(GV10&gt;=GY$39,GV10&lt;&gt;"",GX10&gt;=GY$43,GX10&lt;&gt;""),AND(HT10&gt;=IG$39,HT10&lt;&gt;"",HV10&gt;=IG$43,HV10&lt;&gt;""),AND(HW10&gt;=IG$39,HW10&lt;&gt;"",HY10&gt;=IG$43,HY10&lt;&gt;""),AND(IA10&gt;=IG$39,IA10&lt;&gt;"",IC10&gt;=IG$43,IC10&lt;&gt;""),AND(ID10&gt;=IG$39,ID10&lt;&gt;"",IF10&gt;=IG$43,IF10&lt;&gt;""),AND(JB10&gt;=JO$39,JB10&lt;&gt;"",JD10&gt;=JO$43,JD10&lt;&gt;""),AND(JE10&gt;=JO$39,JE10&lt;&gt;"",JG10&gt;=JO$43,JG10&lt;&gt;""),AND(JI10&gt;=JO$39,JI10&lt;&gt;"",JK10&gt;=JO$43,JK10&lt;&gt;""),AND(JL10&gt;=JO$39,JL10&lt;&gt;"",JN10&gt;=JO$43,JN10&lt;&gt;""),AND(KJ10&gt;=KW$39,KJ10&lt;&gt;"",KL10&gt;=KW$43,KL10&lt;&gt;""),AND(KM10&gt;=KW$39,KM10&lt;&gt;"",KO10&gt;=KW$43,KO10&lt;&gt;""),AND(KQ10&gt;=KW$39,KQ10&lt;&gt;"",KS10&gt;=KW$43,KS10&lt;&gt;""),AND(KT10&gt;=KW$39,KT10&lt;&gt;"",KV10&gt;=KW$43,KV10&lt;&gt;""),AND(LR10&gt;=ME$39,LR10&lt;&gt;"",LT10&gt;=ME$43,LT10&lt;&gt;""),AND(LU10&gt;=ME$39,LU10&lt;&gt;"",LW10&gt;=ME$43,LW10&lt;&gt;""),AND(LY10&gt;=ME$39,LY10&lt;&gt;"",MA10&gt;=ME$43,MA10&lt;&gt;""),AND(MB10&gt;=ME$39,MB10&lt;&gt;"",MD10&gt;=ME$43,MD10&lt;&gt;""),AND(MZ10&gt;=NM$39,MZ10&lt;&gt;"",NB10&gt;=NM$43,NB10&lt;&gt;""),AND(NC10&gt;=NM$39,NC10&lt;&gt;"",NE10&gt;=NM$43,NE10&lt;&gt;""),AND(NG10&gt;=NM$39,NG10&lt;&gt;"",NI10&gt;=NM$43,NI10&lt;&gt;""),AND(NJ10&gt;=NM$39,NJ10&lt;&gt;"",NL10&gt;=NM$43,NL10&lt;&gt;""),AND(OH10&gt;=OU$39,OH10&lt;&gt;"",OJ10&gt;=OU$43,OJ10&lt;&gt;""),AND(OK10&gt;=OU$39,OK10&lt;&gt;"",OM10&gt;=OU$43,OM10&lt;&gt;""),AND(OO10&gt;=OU$39,OO10&lt;&gt;"",OQ10&gt;=OU$43,OQ10&lt;&gt;""),AND(OR10&gt;=OU$39,OR10&lt;&gt;"",OT10&gt;=OU$43,OT10&lt;&gt;""),AND(PP10&gt;=QC$39,PP10&lt;&gt;"",PR10&gt;=QC$43,PR10&lt;&gt;""),AND(PS10&gt;=QC$39,PS10&lt;&gt;"",PU10&gt;=QC$43,PU10&lt;&gt;""),AND(PW10&gt;=QC$39,PW10&lt;&gt;"",PY10&gt;=QC$43,PY10&lt;&gt;""),AND(PZ10&gt;=QC$39,PZ10&lt;&gt;"",QB10&gt;=QC$43,QB10&lt;&gt;""),AND(QX10&gt;=RK$39,QX10&lt;&gt;"",QZ10&gt;=RK$43,QZ10&lt;&gt;""),AND(RA10&gt;=RK$39,RA10&lt;&gt;"",RC10&gt;=RK$43,RC10&lt;&gt;""),AND(RE10&gt;=RK$39,RE10&lt;&gt;"",RG10&gt;=RK$43,RG10&lt;&gt;""),AND(RH10&gt;=RK$39,RH10&lt;&gt;"",RJ10&gt;=RK$43,RJ10&lt;&gt;""),AND(SF10&gt;=SS$39,SF10&lt;&gt;"",SH10&gt;=SS$43,SH10&lt;&gt;""),AND(SI10&gt;=SS$39,SI10&lt;&gt;"",SK10&gt;=SS$43,SK10&lt;&gt;""),AND(SM10&gt;=SS$39,SM10&lt;&gt;"",SO10&gt;=SS$43,SO10&lt;&gt;""),AND(SP10&gt;=SS$39,SP10&lt;&gt;"",SR10&gt;=SS$43,SR10&lt;&gt;"")),"Excellence",IF(I10="P","Worlds Team",IF(F10="P","National Team","")))))</f>
        <v/>
      </c>
      <c r="I10" s="3" t="str">
        <f>IF(OR(AND(AM10&gt;=AW$38,AM10&lt;&gt;"",AO10&gt;=AW$42,AO10&lt;&gt;"",AL10=""),AND(AP10&gt;=AW$38,AP10&lt;&gt;"",AR10&gt;=AW$42,AR10&lt;&gt;"",AL10=""),AND(AT10&gt;=AW$38,AT10&lt;&gt;"",AV10&gt;=AW$42,AV10&lt;&gt;"",AL10=""),AND(BN10&gt;=BX$38,BN10&lt;&gt;"",BP10&gt;=BX$42,BP10&lt;&gt;"",BM10=""),AND(BQ10&gt;=BX$38,BQ10&lt;&gt;"",BS10&gt;=BX$42,BS10&lt;&gt;"",BM10=""),AND(BU10&gt;=BX$38,BU10&lt;&gt;"",BW10&gt;=BX$42,BW10&lt;&gt;"",BM10=""),AND(CO10&gt;=CY$38,CO10&lt;&gt;"",CQ10&gt;=CY$42,CQ10&lt;&gt;"",CN10=""),AND(CR10&gt;=CY$38,CR10&lt;&gt;"",CT10&gt;=CY$42,CT10&lt;&gt;"",CN10=""),AND(CV10&gt;=CY$38,CV10&lt;&gt;"",CX10&gt;=CY$42,CX10&lt;&gt;"",CN10=""),AND(DV10&gt;=EI$38,DV10&lt;&gt;"",DX10&gt;=EI$42,DX10&lt;&gt;""),AND(DY10&gt;=EI$38,DY10&lt;&gt;"",EA10&gt;=EI$42,EA10&lt;&gt;""),AND(EC10&gt;=EI$38,EC10&lt;&gt;"",EE10&gt;=EI$42,EE10&lt;&gt;""),AND(EF10&gt;=EI$38,EF10&lt;&gt;"",EH10&gt;=EI$42,EH10&lt;&gt;""),AND(FD10&gt;=FQ$38,FD10&lt;&gt;"",FF10&gt;=FQ$42,FF10&lt;&gt;""),AND(FG10&gt;=FQ$38,FG10&lt;&gt;"",FI10&gt;=FQ$42,FI10&lt;&gt;""),AND(FK10&gt;=FQ$38,FK10&lt;&gt;"",FM10&gt;=FQ$42,FM10&lt;&gt;""),AND(FN10&gt;=FQ$38,FN10&lt;&gt;"",FP10&gt;=FQ$42,FP10&lt;&gt;""),AND(GL10&gt;=GY$38,GL10&lt;&gt;"",GN10&gt;=GY$42,GN10&lt;&gt;""),AND(GO10&gt;=GY$38,GO10&lt;&gt;"",GQ10&gt;=GY$42,GQ10&lt;&gt;""),AND(GS10&gt;=GY$38,GS10&lt;&gt;"",GU10&gt;=GY$42,GU10&lt;&gt;""),AND(GV10&gt;=GY$38,GV10&lt;&gt;"",GX10&gt;=GY$42,GX10&lt;&gt;""),AND(HT10&gt;=IG$38,HT10&lt;&gt;"",HV10&gt;=IG$42,HV10&lt;&gt;""),AND(HW10&gt;=IG$38,HW10&lt;&gt;"",HY10&gt;=IG$42,HY10&lt;&gt;""),AND(IA10&gt;=IG$38,IA10&lt;&gt;"",IC10&gt;=IG$42,IC10&lt;&gt;""),AND(ID10&gt;=IG$38,ID10&lt;&gt;"",IF10&gt;=IG$42,IF10&lt;&gt;""),AND(JB10&gt;=JO$38,JB10&lt;&gt;"",JD10&gt;=JO$42,JD10&lt;&gt;""),AND(JE10&gt;=JO$38,JE10&lt;&gt;"",JG10&gt;=JO$42,JG10&lt;&gt;""),AND(JI10&gt;=JO$38,JI10&lt;&gt;"",JK10&gt;=JO$42,JK10&lt;&gt;""),AND(JL10&gt;=JO$38,JL10&lt;&gt;"",JN10&gt;=JO$42,JN10&lt;&gt;""),AND(KJ10&gt;=KW$38,KJ10&lt;&gt;"",KL10&gt;=KW$42,KL10&lt;&gt;""),AND(KM10&gt;=KW$38,KM10&lt;&gt;"",KO10&gt;=KW$42,KO10&lt;&gt;""),AND(KQ10&gt;=KW$38,KQ10&lt;&gt;"",KS10&gt;=KW$42,KS10&lt;&gt;""),AND(KT10&gt;=KW$38,KT10&lt;&gt;"",KV10&gt;=KW$42,KV10&lt;&gt;""),AND(LR10&gt;=ME$38,LR10&lt;&gt;"",LT10&gt;=ME$42,LT10&lt;&gt;""),AND(LU10&gt;=ME$38,LU10&lt;&gt;"",LW10&gt;=ME$42,LW10&lt;&gt;""),AND(LY10&gt;=ME$38,LY10&lt;&gt;"",MA10&gt;=ME$42,MA10&lt;&gt;""),AND(MB10&gt;=ME$38,MB10&lt;&gt;"",MD10&gt;=ME$42,MD10&lt;&gt;""),AND(MZ10&gt;=NM$38,MZ10&lt;&gt;"",NB10&gt;=NM$42,NB10&lt;&gt;""),AND(NC10&gt;=NM$38,NC10&lt;&gt;"",NE10&gt;=NM$42,NE10&lt;&gt;""),AND(NG10&gt;=NM$38,NG10&lt;&gt;"",NI10&gt;=NM$42,NI10&lt;&gt;""),AND(NJ10&gt;=NM$38,NJ10&lt;&gt;"",NL10&gt;=NM$42,NL10&lt;&gt;""),AND(OH10&gt;=OU$38,OH10&lt;&gt;"",OJ10&gt;=OU$42,OJ10&lt;&gt;""),AND(OK10&gt;=OU$38,OK10&lt;&gt;"",OM10&gt;=OU$42,OM10&lt;&gt;""),AND(OO10&gt;=OU$38,OO10&lt;&gt;"",OQ10&gt;=OU$42,OQ10&lt;&gt;""),AND(OR10&gt;=OU$38,OR10&lt;&gt;"",OT10&gt;=OU$42,OT10&lt;&gt;""),AND(PP10&gt;=QC$38,PP10&lt;&gt;"",PR10&gt;=QC$42,PR10&lt;&gt;""),AND(PS10&gt;=QC$38,PS10&lt;&gt;"",PU10&gt;=QC$42,PU10&lt;&gt;""),AND(PW10&gt;=QC$38,PW10&lt;&gt;"",PY10&gt;=QC$42,PY10&lt;&gt;""),AND(PZ10&gt;=QC$38,PZ10&lt;&gt;"",QB10&gt;=QC$42,QB10&lt;&gt;""),AND(QX10&gt;=RK$38,QX10&lt;&gt;"",QZ10&gt;=RK$42,QZ10&lt;&gt;""),AND(RA10&gt;=RK$38,RA10&lt;&gt;"",RC10&gt;=RK$42,RC10&lt;&gt;""),AND(RE10&gt;=RK$38,RE10&lt;&gt;"",RG10&gt;=RK$42,RG10&lt;&gt;""),AND(RH10&gt;=RK$38,RH10&lt;&gt;"",RJ10&gt;=RK$42,RJ10&lt;&gt;""),AND(SF10&gt;=SS$38,SF10&lt;&gt;"",SH10&gt;=SS$42,SH10&lt;&gt;""),AND(SI10&gt;=SS$38,SI10&lt;&gt;"",SK10&gt;=SS$42,SK10&lt;&gt;""),AND(SM10&gt;=SS$38,SM10&lt;&gt;"",SO10&gt;=SS$42,SO10&lt;&gt;""),AND(SP10&gt;=SS$38,SP10&lt;&gt;"",SR10&gt;=SS$42,SR10&lt;&gt;"")),"P","")</f>
        <v/>
      </c>
      <c r="J10" s="8">
        <f>IF(COUNT(AO10,AR10,BP10,BS10,CQ10,CT10)&gt;0,LARGE((AO10,AR10,BP10,BS10,CQ10,CT10),1),0)</f>
        <v>48.150000000000006</v>
      </c>
      <c r="K10" s="8" t="str">
        <f>IF(J10="","",IF(OR(J10=CQ10,J10=CT10),$BY$1,IF(OR(J10=BP10,J10=BS10),$AX$1,IF(OR(J10=AO10,J10=AR10),$W$1,""))))</f>
        <v>2023 Nationals</v>
      </c>
      <c r="L10" s="8">
        <f>IF(COUNT(AO10,AR10,BP10,BS10,CQ10,CT10)&gt;1,LARGE((AO10,AR10,BP10,BS10,CQ10,CT10),2),0)</f>
        <v>46.69</v>
      </c>
      <c r="M10" s="8" t="str">
        <f>IF(L10="","",IF(OR(L10=CQ10,L10=CT10),$BY$1,IF(OR(L10=BP10,L10=BS10),$AX$1,IF(OR(L10=AO10,L10=AR10),$W$1,""))))</f>
        <v>2022 3rd Domestic Trial</v>
      </c>
      <c r="N10" s="8">
        <f>IF(COUNT(AO10,AR10,BP10,BS10,CQ10,CT10)&gt;2,MAX(AV10,BW10,CX10,LARGE((AO10,AR10,BP10,BS10,CQ10,CT10),3)),IF(MAX(AV10,BW10,CX10)&gt;0,MAX(AV10,BW10,CX10),0))</f>
        <v>46.780000000000008</v>
      </c>
      <c r="O10" s="8" t="str">
        <f>IF(N10="","",IF(OR(N10=CQ10,N10=CT10,N10=CX10),$BY$1,IF(OR(N10=BP10,N10=BS10,N10=BW10),$AX$1,IF(OR(N10=AO10,N10=AR10,N10=AV10),$W$1,""))))</f>
        <v>2023 Nationals</v>
      </c>
      <c r="P10" s="8">
        <f>IF(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&gt;0,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,0)</f>
        <v>9.6999999999999993</v>
      </c>
      <c r="Q10" s="8" t="str">
        <f>IF(P10=0,"",IF(OR(P10=CO10,P10=CR10,P10=CV10),$BY$1,IF(OR(P10=BN10,P10=BQ10,P10=BU10),$AX$1,IF(OR(P10=AM10,P10=AP10,P10=AT10),$W$1,IF(OR(P10=SF10,P10=SI10,P10=SM10,P10=SP10),$RL$1,IF(OR(P10=QX10,P10=RA10,P10=RE10,P10=RH10),$QD$1,IF(OR(P10=PP10,P10=PS10,P10=PW10,P10=PZ10),$OV$1,IF(OR(P10=OH10,P10=OK10,P10=OO10,P10=OR10),$NN$1,IF(OR(P10=MZ10,P10=NC10,P10=NG10,P10=NJ10),$MF$1,IF(OR(P10=LR10,P10=LU10,P10=LY10,P10=MB10),$KX$1,IF(OR(P10=KJ10,P10=KM10,P10=KQ10,P10=KT10),$JP$1,IF(OR(P10=JB10,P10=JE10,P10=JI10,P10=JL10),$IH$1,IF(OR(P10=HT10,P10=HW10,P10=IA10,P10=ID10),$GZ$1,IF(OR(P10=GL10,P10=GO10,P10=GS10,P10=GV10),$FR$1,IF(OR(P10=FD10,P10=FG10,P10=FK10,P10=FN10),$EJ$1,IF(OR(P10=DV10,P10=DY10,P10=EC10,P10=EF10),$DB$1,""))))))))))))))))</f>
        <v>2022 3rd Domestic Trial</v>
      </c>
      <c r="R10" s="8">
        <f>IF(MAX(IF(AM10&gt;=$AW$37,AN10,0),IF(AP10&gt;=$AW$37,AQ10,0),IF(AT10&gt;=$AW$37,AU10,0),IF(BN10&gt;=$BX$37,BO10,0),IF(BQ10&gt;=$BX$37,BR10,0),IF(BU10&gt;=$BX$37,BV10,0),IF(CO10&gt;=$CY$37,CP10,0),IF(CR10&gt;=$CY$37,CS10,0),IF(CV10&gt;=$CY$37,CW10,0),IF(DV10&gt;=$EI$37,DW10,0),IF(DY10&gt;=$EI$37,DZ10,0),IF(EC10&gt;=$EI$37,ED10,0),IF(EF10&gt;=$EI$37,EG10,0),IF(FD10&gt;=$FQ$37,FE10,0),IF(FG10&gt;=$FQ$37,FH10,0),IF(FK10&gt;=$FQ$37,FL10,0),IF(FN10&gt;=$FQ$37,FO10,0),IF(GL10&gt;=$GY$37,GM10,0),IF(GO10&gt;=$GY$37,GP10,0),IF(GS10&gt;=$GY$37,GT10,0),IF(GV10&gt;=$GY$37,GW10,0),IF(HT10&gt;=$IG$37,HU10,0),IF(HW10&gt;=$IG$37,HX10,0),IF(IA10&gt;=$IG$37,IB10,0),IF(ID10&gt;=$IG$37,IE10,0),IF(JB10&gt;=$JO$37,JC10,0),IF(JE10&gt;=$JO$37,JF10,0),IF(JI10&gt;=$JO$37,JJ10,0),IF(JL10&gt;=$JO$37,JM10,0),IF(KJ10&gt;=$KW$37,KK10,0),IF(KM10&gt;=$KW$37,KN10,0),IF(KQ10&gt;=$KW$37,KR10,0),IF(KT10&gt;=$KW$37,KU10,0),IF(LR10&gt;=$ME$37,LS10,0),IF(LU10&gt;=$ME$37,LV10,0),IF(LY10&gt;=$ME$37,LZ10,0),IF(MB10&gt;=$ME$37,MC10,0),IF(MZ10&gt;=$NM$37,NA10,0),IF(NC10&gt;=$NM$37,ND10,0),IF(NG10&gt;=$NM$37,NH10,0),IF(NJ10&gt;=$NM$37,NK10,0),IF(OH10&gt;=$OU$37,OI10,0),IF(OK10&gt;=$OU$37,OL10,0),IF(OO10&gt;=$OU$37,OP10,0),IF(OR10&gt;=$OU$37,OS10,0),IF(PP10&gt;=$QC$37,PQ10,0),IF(PS10&gt;=$QC$37,PT10,0),IF(PW10&gt;=$QC$37,PX10,0),IF(PZ10&gt;=$QC$37,QA10,0),IF(QX10&gt;=$RK$37,QY10,0),IF(RA10&gt;=$RK$37,RB10,0),IF(RE10&gt;=$RK$37,RF10,0),IF(RH10&gt;=$RK$37,RI10,0),IF(SF10&gt;=$SS$37,SG10,0),IF(SI10&gt;=$SS$37,SJ10,0),IF(SM10&gt;=$SS$37,SN10,0),IF(SP10&gt;=$SS$37,SQ10,0))&gt;0,MAX(IF(AM10&gt;=$AW$37,AN10,0),IF(AP10&gt;=$AW$37,AQ10,0),IF(AT10&gt;=$AW$37,AU10,0),IF(BN10&gt;=$BX$37,BO10,0),IF(BQ10&gt;=$BX$37,BR10,0),IF(BU10&gt;=$BX$37,BV10,0),IF(CO10&gt;=$CY$37,CP10,0),IF(CR10&gt;=$CY$37,CS10,0),IF(CV10&gt;=$CY$37,CW10,0),IF(DV10&gt;=$EI$37,DW10,0),IF(DY10&gt;=$EI$37,DZ10,0),IF(EC10&gt;=$EI$37,ED10,0),IF(EF10&gt;=$EI$37,EG10,0),IF(FD10&gt;=$FQ$37,FE10,0),IF(FG10&gt;=$FQ$37,FH10,0),IF(FK10&gt;=$FQ$37,FL10,0),IF(FN10&gt;=$FQ$37,FO10,0),IF(GL10&gt;=$GY$37,GM10,0),IF(GO10&gt;=$GY$37,GP10,0),IF(GS10&gt;=$GY$37,GT10,0),IF(GV10&gt;=$GY$37,GW10,0),IF(HT10&gt;=$IG$37,HU10,0),IF(HW10&gt;=$IG$37,HX10,0),IF(IA10&gt;=$IG$37,IB10,0),IF(ID10&gt;=$IG$37,IE10,0),IF(JB10&gt;=$JO$37,JC10,0),IF(JE10&gt;=$JO$37,JF10,0),IF(JI10&gt;=$JO$37,JJ10,0),IF(JL10&gt;=$JO$37,JM10,0),IF(KJ10&gt;=$KW$37,KK10,0),IF(KM10&gt;=$KW$37,KN10,0),IF(KQ10&gt;=$KW$37,KR10,0),IF(KT10&gt;=$KW$37,KU10,0),IF(LR10&gt;=$ME$37,LS10,0),IF(LU10&gt;=$ME$37,LV10,0),IF(LY10&gt;=$ME$37,LZ10,0),IF(MB10&gt;=$ME$37,MC10,0),IF(MZ10&gt;=$NM$37,NA10,0),IF(NC10&gt;=$NM$37,ND10,0),IF(NG10&gt;=$NM$37,NH10,0),IF(NJ10&gt;=$NM$37,NK10,0),IF(OH10&gt;=$OU$37,OI10,0),IF(OK10&gt;=$OU$37,OL10,0),IF(OO10&gt;=$OU$37,OP10,0),IF(OR10&gt;=$OU$37,OS10,0),IF(PP10&gt;=$QC$37,PQ10,0),IF(PS10&gt;=$QC$37,PT10,0),IF(PW10&gt;=$QC$37,PX10,0),IF(PZ10&gt;=$QC$37,QA10,0),IF(QX10&gt;=$RK$37,QY10,0),IF(RA10&gt;=$RK$37,RB10,0),IF(RE10&gt;=$RK$37,RF10,0),IF(RH10&gt;=$RK$37,RI10,0),IF(SF10&gt;=$SS$37,SG10,0),IF(SI10&gt;=$SS$37,SJ10,0),IF(SM10&gt;=$SS$37,SN10,0),IF(SP10&gt;=$SS$37,SQ10,0)),0)</f>
        <v>0</v>
      </c>
      <c r="S10" s="8" t="str">
        <f>IF(R10=0,"",IF(OR(R10=CP10,R10=CS10,R10=CW10),$BY$1,IF(OR(R10=BO10,R10=BR10,R10=BV10),$AX$1,IF(OR(R10=AN10,R10=AQ10,R10=AU10),$W$1,IF(OR(R10=SG10,R10=SJ10,R10=SN10,R10=SQ10),$RL$1,IF(OR(R10=QY10,R10=RB10,R10=RF10,R10=RI10),$QD$1,IF(OR(R10=PQ10,R10=PT10,R10=PX10,R10=QA10),$OV$1,IF(OR(R10=OI10,R10=OL10,R10=OP10,R10=OS10),$NN$1,IF(OR(R10=NA10,R10=ND10,R10=NH10,R10=NK10),$MF$1,IF(OR(R10=LS10,R10=LV10,R10=LZ10,R10=MC10),$KX$1,IF(OR(R10=KK10,R10=KN10,R10=KR10,R10=KU10),$JP$1,IF(OR(R10=JC10,R10=JF10,R10=JJ10,R10=JM10),$IH$1,IF(OR(R10=HU10,R10=HX10,R10=IB10,R10=IE10),$GZ$1,IF(OR(R10=GM10,R10=GP10,R10=GT10,R10=GW10),$FR$1,IF(OR(R10=FE10,R10=FH10,R10=FL10,R10=FO10),$EJ$1,IF(OR(R10=DW10,R10=DZ10,R10=ED10,R10=EG10),$DB$1,""))))))))))))))))</f>
        <v/>
      </c>
      <c r="T10" s="8" t="str">
        <f>IF(MAX(CZ10,DA10)&gt;0,MAX(CZ10,DA10),"")</f>
        <v/>
      </c>
      <c r="U10" s="11" t="str">
        <f>IF(T10="","",IF(T10=CZ10,"("&amp;CZ$2&amp;")",IF(T10=DA10,"("&amp;DA$2&amp;")")))</f>
        <v/>
      </c>
      <c r="V10" s="8" t="str">
        <f>IF(T10="","",IF(T10=CZ10,IF(T10+IF(N10="",0,N10)=SL10,$RL$1,IF(T10+IF(N10="",0,N10)=RD10,$QD$1,IF(T10+IF(N10="",0,N10)=PV10,$OV$1,IF(T10+IF(N10="",0,N10)=ON10,$NN$1,IF(T10+IF(N10="",0,N10)=NF10,$MF$1,IF(T10+IF(N10="",0,N10)=LX10,$KX$1,IF(T10+IF(N10="",0,N10)=KP10,$JP$1,IF(T10+IF(N10="",0,N10)=JH10,$IH$1,IF(T10+IF(N10="",0,N10)=HZ10,$GZ$1,IF(T10+IF(N10="",0,N10)=GR10,$FR$1,IF(T10+IF(N10="",0,N10)=FJ10,$EJ$1,IF(T10+IF(N10="",0,N10)=EB10,$DB$1)))))))))))),IF(T10=DA10,IF(T10+IF(#REF!="",0,#REF!)=SR10,$RL$1,IF(T10+IF(#REF!="",0,#REF!)=RJ10,$QD$1,IF(T10+IF(#REF!="",0,#REF!)=QB10,$OV$1,IF(T10+IF(#REF!="",0,#REF!)=OT10,$NN$1,IF(T10+IF(#REF!="",0,#REF!)=NL10,$MF$1,IF(T10+IF(#REF!="",0,#REF!)=MD10,$KX$1,IF(T10+IF(#REF!="",0,#REF!)=KV10,$JP$1,IF(T10+IF(#REF!="",0,#REF!)=JN10,$IH$1,IF(T10+IF(#REF!="",0,#REF!)=IF10,$GZ$1,IF(T10+IF(#REF!="",0,#REF!)=GX10,$FR$1,IF(T10+IF(#REF!="",0,#REF!)=FP10,$EJ$1,IF(T10+IF(#REF!="",0,#REF!)=EH10,$DB$1,IF(T10+IF(#REF!="",0,#REF!)=SO10,$RL$1,IF(T10+IF(#REF!="",0,#REF!)=RG10,$QD$1,IF(T10+IF(#REF!="",0,#REF!)=PY10,$OV$1,IF(T10+IF(#REF!="",0,#REF!)=OQ10,$NN$1,IF(T10+IF(#REF!="",0,#REF!)=NI10,$MF$1,IF(T10+IF(#REF!="",0,#REF!)=MA10,$KX$1,IF(T10+IF(#REF!="",0,#REF!)=KS10,$JP$1,IF(T10+IF(#REF!="",0,#REF!)=JK10,$IH$1,IF(T10+IF(#REF!="",0,#REF!)=IC10,$GZ$1,IF(T10+IF(#REF!="",0,#REF!)=GU10,$FR$1,IF(T10+IF(#REF!="",0,#REF!)=FM10,$EJ$1,IF(T10+IF(#REF!="",0,#REF!)=EE10,$DB$1)))))))))))))))))))))))))))</f>
        <v/>
      </c>
      <c r="W10" s="22">
        <v>13.3</v>
      </c>
      <c r="X10" s="22">
        <v>9.6</v>
      </c>
      <c r="Y10" s="22">
        <v>9.6999999999999993</v>
      </c>
      <c r="Z10" s="22">
        <v>14.09</v>
      </c>
      <c r="AA10" s="22">
        <v>0</v>
      </c>
      <c r="AB10" s="22"/>
      <c r="AC10" s="22"/>
      <c r="AD10" s="22"/>
      <c r="AE10" s="22"/>
      <c r="AF10" s="22"/>
      <c r="AG10" s="22">
        <v>6.28</v>
      </c>
      <c r="AH10" s="22">
        <v>4.5</v>
      </c>
      <c r="AI10" s="22">
        <v>4.8</v>
      </c>
      <c r="AJ10" s="22">
        <v>6.87</v>
      </c>
      <c r="AK10" s="22">
        <v>0</v>
      </c>
      <c r="AL10" s="27"/>
      <c r="AM10" s="38">
        <f>IF(Y10&gt;0,Y10,"")</f>
        <v>9.6999999999999993</v>
      </c>
      <c r="AN10" s="38">
        <f>IF(Z10&gt;0,Z10,"")</f>
        <v>14.09</v>
      </c>
      <c r="AO10" s="40">
        <f>IF(SUM(W10:Z10)-AA10&gt;0,SUM(W10:Z10)-AA10,"")</f>
        <v>46.69</v>
      </c>
      <c r="AP10" s="40" t="str">
        <f>IF(AD10&gt;0,AD10,"")</f>
        <v/>
      </c>
      <c r="AQ10" s="40" t="str">
        <f>IF(AE10&gt;0,AE10,"")</f>
        <v/>
      </c>
      <c r="AR10" s="40" t="str">
        <f>IF(SUM(AB10:AE10)-AF10&gt;0,SUM(AB10:AE10)-AF10,"")</f>
        <v/>
      </c>
      <c r="AS10" s="40">
        <f>IF(AO10="","",MAX(AO10,AR10))</f>
        <v>46.69</v>
      </c>
      <c r="AT10" s="40">
        <f>IF(AI10&gt;0,AI10,"")</f>
        <v>4.8</v>
      </c>
      <c r="AU10" s="40">
        <f>IF(AJ10&gt;0,AJ10,"")</f>
        <v>6.87</v>
      </c>
      <c r="AV10" s="40">
        <f>IF(SUM(AG10:AJ10)-AK10&gt;0,SUM(AG10:AJ10)-AK10,"")</f>
        <v>22.450000000000003</v>
      </c>
      <c r="AW10" s="40">
        <f>IF(SUM(AS10,AV10)&gt;0,SUM(AS10,AV10),"")</f>
        <v>69.14</v>
      </c>
      <c r="AX10" s="26">
        <v>1.3</v>
      </c>
      <c r="AY10" s="26">
        <v>1</v>
      </c>
      <c r="AZ10" s="26">
        <v>1.5</v>
      </c>
      <c r="BA10" s="26">
        <v>1.45</v>
      </c>
      <c r="BB10" s="26">
        <v>0</v>
      </c>
      <c r="BC10" s="26">
        <v>1.2</v>
      </c>
      <c r="BD10" s="26">
        <v>1</v>
      </c>
      <c r="BE10" s="26">
        <v>1.5</v>
      </c>
      <c r="BF10" s="26">
        <v>1.45</v>
      </c>
      <c r="BG10" s="26">
        <v>0</v>
      </c>
      <c r="BH10" s="26"/>
      <c r="BI10" s="26"/>
      <c r="BJ10" s="26"/>
      <c r="BK10" s="26"/>
      <c r="BL10" s="26"/>
      <c r="BM10" s="28"/>
      <c r="BN10" s="39">
        <f>IF(AZ10&gt;0,AZ10,"")</f>
        <v>1.5</v>
      </c>
      <c r="BO10" s="39">
        <f>IF(BA10&gt;0,BA10,"")</f>
        <v>1.45</v>
      </c>
      <c r="BP10" s="11">
        <f>IF(SUM(AX10:BA10)-BB10&gt;0,SUM(AX10:BA10)-BB10,"")</f>
        <v>5.25</v>
      </c>
      <c r="BQ10" s="11">
        <f>IF(BE10&gt;0,BE10,"")</f>
        <v>1.5</v>
      </c>
      <c r="BR10" s="11">
        <f>IF(BF10&gt;0,BF10,"")</f>
        <v>1.45</v>
      </c>
      <c r="BS10" s="11">
        <f>IF(SUM(BC10:BF10)-BG10&gt;0,SUM(BC10:BF10)-BG10,"")</f>
        <v>5.15</v>
      </c>
      <c r="BT10" s="11">
        <f>IF(BP10="","",MAX(BP10,BS10))</f>
        <v>5.25</v>
      </c>
      <c r="BU10" s="11" t="str">
        <f>IF(BJ10&gt;0,BJ10,"")</f>
        <v/>
      </c>
      <c r="BV10" s="11" t="str">
        <f>IF(BK10&gt;0,BK10,"")</f>
        <v/>
      </c>
      <c r="BW10" s="11" t="str">
        <f>IF(SUM(BH10:BK10)-BL10&gt;0,SUM(BH10:BK10)-BL10,"")</f>
        <v/>
      </c>
      <c r="BX10" s="11">
        <f>IF(SUM(BT10,BW10)&gt;0,SUM(BT10,BW10),"")</f>
        <v>5.25</v>
      </c>
      <c r="BY10" s="22">
        <v>14.9</v>
      </c>
      <c r="BZ10" s="22">
        <v>9.5</v>
      </c>
      <c r="CA10" s="22">
        <v>8.3000000000000007</v>
      </c>
      <c r="CB10" s="22">
        <v>13.89</v>
      </c>
      <c r="CC10" s="22">
        <v>0.7</v>
      </c>
      <c r="CD10" s="22">
        <v>16.100000000000001</v>
      </c>
      <c r="CE10" s="22">
        <v>9.8000000000000007</v>
      </c>
      <c r="CF10" s="22">
        <v>8.5</v>
      </c>
      <c r="CG10" s="22">
        <v>14.25</v>
      </c>
      <c r="CH10" s="22">
        <v>0.5</v>
      </c>
      <c r="CI10" s="22">
        <v>15.4</v>
      </c>
      <c r="CJ10" s="22">
        <v>9.3000000000000007</v>
      </c>
      <c r="CK10" s="22">
        <v>8.5</v>
      </c>
      <c r="CL10" s="22">
        <v>13.88</v>
      </c>
      <c r="CM10" s="22">
        <v>0.3</v>
      </c>
      <c r="CN10" s="27"/>
      <c r="CO10" s="38">
        <f>IF(CA10&gt;0,CA10,"")</f>
        <v>8.3000000000000007</v>
      </c>
      <c r="CP10" s="38">
        <f>IF(CB10&gt;0,CB10,"")</f>
        <v>13.89</v>
      </c>
      <c r="CQ10" s="40">
        <f>IF(SUM(BY10:CB10)-CC10&gt;0,SUM(BY10:CB10)-CC10,"")</f>
        <v>45.89</v>
      </c>
      <c r="CR10" s="40">
        <f>IF(CF10&gt;0,CF10,"")</f>
        <v>8.5</v>
      </c>
      <c r="CS10" s="40">
        <f>IF(CG10&gt;0,CG10,"")</f>
        <v>14.25</v>
      </c>
      <c r="CT10" s="40">
        <f>IF(SUM(CD10:CG10)-CH10&gt;0,SUM(CD10:CG10)-CH10,"")</f>
        <v>48.150000000000006</v>
      </c>
      <c r="CU10" s="40">
        <f>IF(CQ10="","",MAX(CQ10,CT10))</f>
        <v>48.150000000000006</v>
      </c>
      <c r="CV10" s="40">
        <f>IF(CK10&gt;0,CK10,"")</f>
        <v>8.5</v>
      </c>
      <c r="CW10" s="40">
        <f>IF(CL10&gt;0,CL10,"")</f>
        <v>13.88</v>
      </c>
      <c r="CX10" s="40">
        <f>IF(SUM(CI10:CL10)-CM10&gt;0,SUM(CI10:CL10)-CM10,"")</f>
        <v>46.780000000000008</v>
      </c>
      <c r="CY10" s="40">
        <f>IF(SUM(CU10,CX10)&gt;0,SUM(CU10,CX10),"")</f>
        <v>94.93</v>
      </c>
      <c r="CZ10" s="50" t="str">
        <f>IF(MAX(DX10,EA10,FF10,FI10,GN10,GQ10,HV10,HY10,JD10,JG10,KL10,KO10,LT10,LW10,NB10,NE10,OJ10,OM10,PR10,PU10,QZ10,RC10,SH10,SK10)-MIN(IF(L10="",0,L10),IF(N10="",0,N10))&gt;0.001,MAX(DX10,EA10,FF10,FI10,GN10,GQ10,HV10,HY10,JD10,JG10,KL10,KO10,LT10,LW10,NB10,NE10,OJ10,OM10,PR10,PU10,QZ10,RC10,SH10,SK10)-MIN(IF(L10="",0,L10),IF(N10="",0,N10)),"")</f>
        <v/>
      </c>
      <c r="DA10" s="50" t="str">
        <f>IF(MAX(EE10,EH10,FM10,FP10,GU10,GX10,IC10,IF10,JK10,JN10,KS10,KV10,MA10,MD10,NI10,NL10,OQ10,OT10,PY10,QB10,RG10,RJ10,SO10,SR10)-IF(N10="",0,N10)&gt;0.001,MAX(EE10,EH10,FM10,FP10,GU10,GX10,IC10,IF10,JK10,JN10,KS10,KV10,MA10,MD10,NI10,NL10,OQ10,OT10,PY10,QB10,RG10,RJ10,SO10,SR10)-IF(N10="",0,N10),"")</f>
        <v/>
      </c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40" t="str">
        <f>IF(DD10&gt;0,DD10,"")</f>
        <v/>
      </c>
      <c r="DW10" s="40" t="str">
        <f>IF(DE10&gt;0,DE10,"")</f>
        <v/>
      </c>
      <c r="DX10" s="40" t="str">
        <f>IF(SUM(DB10:DE10)-DF10&gt;0,SUM(DB10:DE10)-DF10,"")</f>
        <v/>
      </c>
      <c r="DY10" s="40" t="str">
        <f>IF(DI10&gt;0,DI10,"")</f>
        <v/>
      </c>
      <c r="DZ10" s="40" t="str">
        <f>IF(DJ10&gt;0,DJ10,"")</f>
        <v/>
      </c>
      <c r="EA10" s="40" t="str">
        <f>IF(SUM(DG10:DJ10)-DK10&gt;0,SUM(DG10:DJ10)-DK10,"")</f>
        <v/>
      </c>
      <c r="EB10" s="40" t="str">
        <f>IF(MAX(DX10,EA10)&gt;0,MAX(DX10,EA10),"")</f>
        <v/>
      </c>
      <c r="EC10" s="40" t="str">
        <f>IF(DN10&gt;0,DN10,"")</f>
        <v/>
      </c>
      <c r="ED10" s="40" t="str">
        <f>IF(DO10&gt;0,DO10,"")</f>
        <v/>
      </c>
      <c r="EE10" s="40" t="str">
        <f>IF(SUM(DL10:DO10)-DP10&gt;0,SUM(DL10:DO10)-DP10,"")</f>
        <v/>
      </c>
      <c r="EF10" s="40" t="str">
        <f>IF(DS10&gt;0,DS10,"")</f>
        <v/>
      </c>
      <c r="EG10" s="40" t="str">
        <f>IF(DT10&gt;0,DT10,"")</f>
        <v/>
      </c>
      <c r="EH10" s="40" t="str">
        <f>IF(SUM(DQ10:DT10)-DU10&gt;0,SUM(DQ10:DT10)-DU10,"")</f>
        <v/>
      </c>
      <c r="EI10" s="40" t="str">
        <f>IF(SUM(EB10,EH10)&gt;0,SUM(EB10,EH10),"")</f>
        <v/>
      </c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1" t="str">
        <f>IF(EL10&gt;0,EL10,"")</f>
        <v/>
      </c>
      <c r="FE10" s="11" t="str">
        <f>IF(EM10&gt;0,EM10,"")</f>
        <v/>
      </c>
      <c r="FF10" s="11" t="str">
        <f>IF(SUM(EJ10:EM10)-EN10&gt;0,SUM(EJ10:EM10)-EN10,"")</f>
        <v/>
      </c>
      <c r="FG10" s="11" t="str">
        <f>IF(EQ10&gt;0,EQ10,"")</f>
        <v/>
      </c>
      <c r="FH10" s="11" t="str">
        <f>IF(ER10&gt;0,ER10,"")</f>
        <v/>
      </c>
      <c r="FI10" s="11" t="str">
        <f>IF(SUM(EO10:ER10)-ES10&gt;0,SUM(EO10:ER10)-ES10,"")</f>
        <v/>
      </c>
      <c r="FJ10" s="11" t="str">
        <f>IF(MAX(FF10,FI10)&gt;0,MAX(FF10,FI10),"")</f>
        <v/>
      </c>
      <c r="FK10" s="11" t="str">
        <f>IF(EV10&gt;0,EV10,"")</f>
        <v/>
      </c>
      <c r="FL10" s="11" t="str">
        <f>IF(EW10&gt;0,EW10,"")</f>
        <v/>
      </c>
      <c r="FM10" s="11" t="str">
        <f>IF(SUM(ET10:EW10)-EX10&gt;0,SUM(ET10:EW10)-EX10,"")</f>
        <v/>
      </c>
      <c r="FN10" s="11" t="str">
        <f>IF(FA10&gt;0,FA10,"")</f>
        <v/>
      </c>
      <c r="FO10" s="11" t="str">
        <f>IF(FB10&gt;0,FB10,"")</f>
        <v/>
      </c>
      <c r="FP10" s="11" t="str">
        <f>IF(SUM(EY10:FB10)-FC10&gt;0,SUM(EY10:FB10)-FC10,"")</f>
        <v/>
      </c>
      <c r="FQ10" s="11" t="str">
        <f>IF(SUM(FJ10,FP10)&gt;0,SUM(FJ10,FP10),"")</f>
        <v/>
      </c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40" t="str">
        <f>IF(FT10&gt;0,FT10,"")</f>
        <v/>
      </c>
      <c r="GM10" s="40" t="str">
        <f>IF(FU10&gt;0,FU10,"")</f>
        <v/>
      </c>
      <c r="GN10" s="40" t="str">
        <f>IF(SUM(FR10:FU10)-FV10&gt;0,SUM(FR10:FU10)-FV10,"")</f>
        <v/>
      </c>
      <c r="GO10" s="40" t="str">
        <f>IF(FY10&gt;0,FY10,"")</f>
        <v/>
      </c>
      <c r="GP10" s="40" t="str">
        <f>IF(FZ10&gt;0,FZ10,"")</f>
        <v/>
      </c>
      <c r="GQ10" s="40" t="str">
        <f>IF(SUM(FW10:FZ10)-GA10&gt;0,SUM(FW10:FZ10)-GA10,"")</f>
        <v/>
      </c>
      <c r="GR10" s="40" t="str">
        <f>IF(MAX(GN10,GQ10)&gt;0,MAX(GN10,GQ10),"")</f>
        <v/>
      </c>
      <c r="GS10" s="40" t="str">
        <f>IF(GD10&gt;0,GD10,"")</f>
        <v/>
      </c>
      <c r="GT10" s="40" t="str">
        <f>IF(GE10&gt;0,GE10,"")</f>
        <v/>
      </c>
      <c r="GU10" s="40" t="str">
        <f>IF(SUM(GB10:GE10)-GF10&gt;0,SUM(GB10:GE10)-GF10,"")</f>
        <v/>
      </c>
      <c r="GV10" s="40" t="str">
        <f>IF(GI10&gt;0,GI10,"")</f>
        <v/>
      </c>
      <c r="GW10" s="40" t="str">
        <f>IF(GJ10&gt;0,GJ10,"")</f>
        <v/>
      </c>
      <c r="GX10" s="40" t="str">
        <f>IF(SUM(GG10:GJ10)-GK10&gt;0,SUM(GG10:GJ10)-GK10,"")</f>
        <v/>
      </c>
      <c r="GY10" s="40" t="str">
        <f>IF(SUM(GR10,GX10)&gt;0,SUM(GR10,GX10),"")</f>
        <v/>
      </c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1" t="str">
        <f>IF(HB10&gt;0,HB10,"")</f>
        <v/>
      </c>
      <c r="HU10" s="11" t="str">
        <f>IF(HC10&gt;0,HC10,"")</f>
        <v/>
      </c>
      <c r="HV10" s="11" t="str">
        <f>IF(SUM(GZ10:HC10)-HD10&gt;0,SUM(GZ10:HC10)-HD10,"")</f>
        <v/>
      </c>
      <c r="HW10" s="11" t="str">
        <f>IF(HG10&gt;0,HG10,"")</f>
        <v/>
      </c>
      <c r="HX10" s="11" t="str">
        <f>IF(HH10&gt;0,HH10,"")</f>
        <v/>
      </c>
      <c r="HY10" s="11" t="str">
        <f>IF(SUM(HE10:HH10)-HI10&gt;0,SUM(HE10:HH10)-HI10,"")</f>
        <v/>
      </c>
      <c r="HZ10" s="11" t="str">
        <f>IF(MAX(HV10,HY10)&gt;0,MAX(HV10,HY10),"")</f>
        <v/>
      </c>
      <c r="IA10" s="11" t="str">
        <f>IF(HL10&gt;0,HL10,"")</f>
        <v/>
      </c>
      <c r="IB10" s="11" t="str">
        <f>IF(HM10&gt;0,HM10,"")</f>
        <v/>
      </c>
      <c r="IC10" s="11" t="str">
        <f>IF(SUM(HJ10:HM10)-HN10&gt;0,SUM(HJ10:HM10)-HN10,"")</f>
        <v/>
      </c>
      <c r="ID10" s="11" t="str">
        <f>IF(HQ10&gt;0,HQ10,"")</f>
        <v/>
      </c>
      <c r="IE10" s="11" t="str">
        <f>IF(HR10&gt;0,HR10,"")</f>
        <v/>
      </c>
      <c r="IF10" s="11" t="str">
        <f>IF(SUM(HO10:HR10)-HS10&gt;0,SUM(HO10:HR10)-HS10,"")</f>
        <v/>
      </c>
      <c r="IG10" s="11" t="str">
        <f>IF(SUM(HZ10,IF10)&gt;0,SUM(HZ10,IF10),"")</f>
        <v/>
      </c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40" t="str">
        <f>IF(IJ10&gt;0,IJ10,"")</f>
        <v/>
      </c>
      <c r="JC10" s="40" t="str">
        <f>IF(IK10&gt;0,IK10,"")</f>
        <v/>
      </c>
      <c r="JD10" s="40" t="str">
        <f>IF(SUM(IH10:IK10)-IL10&gt;0,SUM(IH10:IK10)-IL10,"")</f>
        <v/>
      </c>
      <c r="JE10" s="40" t="str">
        <f>IF(IO10&gt;0,IO10,"")</f>
        <v/>
      </c>
      <c r="JF10" s="40" t="str">
        <f>IF(IP10&gt;0,IP10,"")</f>
        <v/>
      </c>
      <c r="JG10" s="40" t="str">
        <f>IF(SUM(IM10:IP10)-IQ10&gt;0,SUM(IM10:IP10)-IQ10,"")</f>
        <v/>
      </c>
      <c r="JH10" s="40" t="str">
        <f>IF(MAX(JD10,JG10)&gt;0,MAX(JD10,JG10),"")</f>
        <v/>
      </c>
      <c r="JI10" s="40" t="str">
        <f>IF(IT10&gt;0,IT10,"")</f>
        <v/>
      </c>
      <c r="JJ10" s="40" t="str">
        <f>IF(IU10&gt;0,IU10,"")</f>
        <v/>
      </c>
      <c r="JK10" s="40" t="str">
        <f>IF(SUM(IR10:IU10)-IV10&gt;0,SUM(IR10:IU10)-IV10,"")</f>
        <v/>
      </c>
      <c r="JL10" s="40" t="str">
        <f>IF(IY10&gt;0,IY10,"")</f>
        <v/>
      </c>
      <c r="JM10" s="40" t="str">
        <f>IF(IZ10&gt;0,IZ10,"")</f>
        <v/>
      </c>
      <c r="JN10" s="40" t="str">
        <f>IF(SUM(IW10:IZ10)-JA10&gt;0,SUM(IW10:IZ10)-JA10,"")</f>
        <v/>
      </c>
      <c r="JO10" s="40" t="str">
        <f>IF(SUM(JH10,JN10)&gt;0,SUM(JH10,JN10),"")</f>
        <v/>
      </c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1" t="str">
        <f>IF(JR10&gt;0,JR10,"")</f>
        <v/>
      </c>
      <c r="KK10" s="11" t="str">
        <f>IF(JS10&gt;0,JS10,"")</f>
        <v/>
      </c>
      <c r="KL10" s="11" t="str">
        <f>IF(SUM(JP10:JS10)-JT10&gt;0,SUM(JP10:JS10)-JT10,"")</f>
        <v/>
      </c>
      <c r="KM10" s="11" t="str">
        <f>IF(JW10&gt;0,JW10,"")</f>
        <v/>
      </c>
      <c r="KN10" s="11" t="str">
        <f>IF(JX10&gt;0,JX10,"")</f>
        <v/>
      </c>
      <c r="KO10" s="11" t="str">
        <f>IF(SUM(JU10:JX10)-JY10&gt;0,SUM(JU10:JX10)-JY10,"")</f>
        <v/>
      </c>
      <c r="KP10" s="11" t="str">
        <f>IF(MAX(KL10,KO10)&gt;0,MAX(KL10,KO10),"")</f>
        <v/>
      </c>
      <c r="KQ10" s="11" t="str">
        <f>IF(KB10&gt;0,KB10,"")</f>
        <v/>
      </c>
      <c r="KR10" s="11" t="str">
        <f>IF(KC10&gt;0,KC10,"")</f>
        <v/>
      </c>
      <c r="KS10" s="11" t="str">
        <f>IF(SUM(JZ10:KC10)-KD10&gt;0,SUM(JZ10:KC10)-KD10,"")</f>
        <v/>
      </c>
      <c r="KT10" s="11" t="str">
        <f>IF(KG10&gt;0,KG10,"")</f>
        <v/>
      </c>
      <c r="KU10" s="11" t="str">
        <f>IF(KH10&gt;0,KH10,"")</f>
        <v/>
      </c>
      <c r="KV10" s="11" t="str">
        <f>IF(SUM(KE10:KH10)-KI10&gt;0,SUM(KE10:KH10)-KI10,"")</f>
        <v/>
      </c>
      <c r="KW10" s="11" t="str">
        <f>IF(SUM(KP10,KV10)&gt;0,SUM(KP10,KV10),"")</f>
        <v/>
      </c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40" t="str">
        <f>IF(KZ10&gt;0,KZ10,"")</f>
        <v/>
      </c>
      <c r="LS10" s="40" t="str">
        <f>IF(LA10&gt;0,LA10,"")</f>
        <v/>
      </c>
      <c r="LT10" s="40" t="str">
        <f>IF(SUM(KX10:LA10)-LB10&gt;0,SUM(KX10:LA10)-LB10,"")</f>
        <v/>
      </c>
      <c r="LU10" s="40" t="str">
        <f>IF(LE10&gt;0,LE10,"")</f>
        <v/>
      </c>
      <c r="LV10" s="40" t="str">
        <f>IF(LF10&gt;0,LF10,"")</f>
        <v/>
      </c>
      <c r="LW10" s="40" t="str">
        <f>IF(SUM(LC10:LF10)-LG10&gt;0,SUM(LC10:LF10)-LG10,"")</f>
        <v/>
      </c>
      <c r="LX10" s="40" t="str">
        <f>IF(MAX(LT10,LW10)&gt;0,MAX(LT10,LW10),"")</f>
        <v/>
      </c>
      <c r="LY10" s="40" t="str">
        <f>IF(LJ10&gt;0,LJ10,"")</f>
        <v/>
      </c>
      <c r="LZ10" s="40" t="str">
        <f>IF(LK10&gt;0,LK10,"")</f>
        <v/>
      </c>
      <c r="MA10" s="40" t="str">
        <f>IF(SUM(LH10:LK10)-LL10&gt;0,SUM(LH10:LK10)-LL10,"")</f>
        <v/>
      </c>
      <c r="MB10" s="40" t="str">
        <f>IF(LO10&gt;0,LO10,"")</f>
        <v/>
      </c>
      <c r="MC10" s="40" t="str">
        <f>IF(LP10&gt;0,LP10,"")</f>
        <v/>
      </c>
      <c r="MD10" s="40" t="str">
        <f>IF(SUM(LM10:LP10)-LQ10&gt;0,SUM(LM10:LP10)-LQ10,"")</f>
        <v/>
      </c>
      <c r="ME10" s="40" t="str">
        <f>IF(SUM(LX10,MD10)&gt;0,SUM(LX10,MD10),"")</f>
        <v/>
      </c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1" t="str">
        <f>IF(MH10&gt;0,MH10,"")</f>
        <v/>
      </c>
      <c r="NA10" s="11" t="str">
        <f>IF(MI10&gt;0,MI10,"")</f>
        <v/>
      </c>
      <c r="NB10" s="11" t="str">
        <f>IF(SUM(MF10:MI10)-MJ10&gt;0,SUM(MF10:MI10)-MJ10,"")</f>
        <v/>
      </c>
      <c r="NC10" s="11" t="str">
        <f>IF(MM10&gt;0,MM10,"")</f>
        <v/>
      </c>
      <c r="ND10" s="11" t="str">
        <f>IF(MN10&gt;0,MN10,"")</f>
        <v/>
      </c>
      <c r="NE10" s="11" t="str">
        <f>IF(SUM(MK10:MN10)-MO10&gt;0,SUM(MK10:MN10)-MO10,"")</f>
        <v/>
      </c>
      <c r="NF10" s="11" t="str">
        <f>IF(MAX(NB10,NE10)&gt;0,MAX(NB10,NE10),"")</f>
        <v/>
      </c>
      <c r="NG10" s="11" t="str">
        <f>IF(MR10&gt;0,MR10,"")</f>
        <v/>
      </c>
      <c r="NH10" s="11" t="str">
        <f>IF(MS10&gt;0,MS10,"")</f>
        <v/>
      </c>
      <c r="NI10" s="11" t="str">
        <f>IF(SUM(MP10:MS10)-MT10&gt;0,SUM(MP10:MS10)-MT10,"")</f>
        <v/>
      </c>
      <c r="NJ10" s="11" t="str">
        <f>IF(MW10&gt;0,MW10,"")</f>
        <v/>
      </c>
      <c r="NK10" s="11" t="str">
        <f>IF(MX10&gt;0,MX10,"")</f>
        <v/>
      </c>
      <c r="NL10" s="11" t="str">
        <f>IF(SUM(MU10:MX10)-MY10&gt;0,SUM(MU10:MX10)-MY10,"")</f>
        <v/>
      </c>
      <c r="NM10" s="11" t="str">
        <f>IF(SUM(NF10,NL10)&gt;0,SUM(NF10,NL10),"")</f>
        <v/>
      </c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40" t="str">
        <f>IF(NP10&gt;0,NP10,"")</f>
        <v/>
      </c>
      <c r="OI10" s="40" t="str">
        <f>IF(NQ10&gt;0,NQ10,"")</f>
        <v/>
      </c>
      <c r="OJ10" s="40" t="str">
        <f>IF(SUM(NN10:NQ10)-NR10&gt;0,SUM(NN10:NQ10)-NR10,"")</f>
        <v/>
      </c>
      <c r="OK10" s="40" t="str">
        <f>IF(NU10&gt;0,NU10,"")</f>
        <v/>
      </c>
      <c r="OL10" s="40" t="str">
        <f>IF(NV10&gt;0,NV10,"")</f>
        <v/>
      </c>
      <c r="OM10" s="40" t="str">
        <f>IF(SUM(NS10:NV10)-NW10&gt;0,SUM(NS10:NV10)-NW10,"")</f>
        <v/>
      </c>
      <c r="ON10" s="40" t="str">
        <f>IF(MAX(OJ10,OM10)&gt;0,MAX(OJ10,OM10),"")</f>
        <v/>
      </c>
      <c r="OO10" s="40" t="str">
        <f>IF(NZ10&gt;0,NZ10,"")</f>
        <v/>
      </c>
      <c r="OP10" s="40" t="str">
        <f>IF(OA10&gt;0,OA10,"")</f>
        <v/>
      </c>
      <c r="OQ10" s="40" t="str">
        <f>IF(SUM(NX10:OA10)-OB10&gt;0,SUM(NX10:OA10)-OB10,"")</f>
        <v/>
      </c>
      <c r="OR10" s="40" t="str">
        <f>IF(OE10&gt;0,OE10,"")</f>
        <v/>
      </c>
      <c r="OS10" s="40" t="str">
        <f>IF(OF10&gt;0,OF10,"")</f>
        <v/>
      </c>
      <c r="OT10" s="40" t="str">
        <f>IF(SUM(OC10:OF10)-OG10&gt;0,SUM(OC10:OF10)-OG10,"")</f>
        <v/>
      </c>
      <c r="OU10" s="40" t="str">
        <f>IF(SUM(ON10,OT10)&gt;0,SUM(ON10,OT10),"")</f>
        <v/>
      </c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1" t="str">
        <f>IF(OX10&gt;0,OX10,"")</f>
        <v/>
      </c>
      <c r="PQ10" s="11" t="str">
        <f>IF(OY10&gt;0,OY10,"")</f>
        <v/>
      </c>
      <c r="PR10" s="11" t="str">
        <f>IF(SUM(OV10:OY10)-OZ10&gt;0,SUM(OV10:OY10)-OZ10,"")</f>
        <v/>
      </c>
      <c r="PS10" s="11" t="str">
        <f>IF(PC10&gt;0,PC10,"")</f>
        <v/>
      </c>
      <c r="PT10" s="11" t="str">
        <f>IF(PD10&gt;0,PD10,"")</f>
        <v/>
      </c>
      <c r="PU10" s="11" t="str">
        <f>IF(SUM(PA10:PD10)-PE10&gt;0,SUM(PA10:PD10)-PE10,"")</f>
        <v/>
      </c>
      <c r="PV10" s="11" t="str">
        <f>IF(MAX(PR10,PU10)&gt;0,MAX(PR10,PU10),"")</f>
        <v/>
      </c>
      <c r="PW10" s="11" t="str">
        <f>IF(PH10&gt;0,PH10,"")</f>
        <v/>
      </c>
      <c r="PX10" s="11" t="str">
        <f>IF(PI10&gt;0,PI10,"")</f>
        <v/>
      </c>
      <c r="PY10" s="11" t="str">
        <f>IF(SUM(PF10:PI10)-PJ10&gt;0,SUM(PF10:PI10)-PJ10,"")</f>
        <v/>
      </c>
      <c r="PZ10" s="11" t="str">
        <f>IF(PM10&gt;0,PM10,"")</f>
        <v/>
      </c>
      <c r="QA10" s="11" t="str">
        <f>IF(PN10&gt;0,PN10,"")</f>
        <v/>
      </c>
      <c r="QB10" s="11" t="str">
        <f>IF(SUM(PK10:PN10)-PO10&gt;0,SUM(PK10:PN10)-PO10,"")</f>
        <v/>
      </c>
      <c r="QC10" s="11" t="str">
        <f>IF(SUM(PV10,QB10)&gt;0,SUM(PV10,QB10),"")</f>
        <v/>
      </c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40" t="str">
        <f>IF(QF10&gt;0,QF10,"")</f>
        <v/>
      </c>
      <c r="QY10" s="40" t="str">
        <f>IF(QG10&gt;0,QG10,"")</f>
        <v/>
      </c>
      <c r="QZ10" s="40" t="str">
        <f>IF(SUM(QD10:QG10)-QH10&gt;0,SUM(QD10:QG10)-QH10,"")</f>
        <v/>
      </c>
      <c r="RA10" s="40" t="str">
        <f>IF(QK10&gt;0,QK10,"")</f>
        <v/>
      </c>
      <c r="RB10" s="40" t="str">
        <f>IF(QL10&gt;0,QL10,"")</f>
        <v/>
      </c>
      <c r="RC10" s="40" t="str">
        <f>IF(SUM(QI10:QL10)-QM10&gt;0,SUM(QI10:QL10)-QM10,"")</f>
        <v/>
      </c>
      <c r="RD10" s="40" t="str">
        <f>IF(MAX(QZ10,RC10)&gt;0,MAX(QZ10,RC10),"")</f>
        <v/>
      </c>
      <c r="RE10" s="40" t="str">
        <f>IF(QP10&gt;0,QP10,"")</f>
        <v/>
      </c>
      <c r="RF10" s="40" t="str">
        <f>IF(QQ10&gt;0,QQ10,"")</f>
        <v/>
      </c>
      <c r="RG10" s="40" t="str">
        <f>IF(SUM(QN10:QQ10)-QR10&gt;0,SUM(QN10:QQ10)-QR10,"")</f>
        <v/>
      </c>
      <c r="RH10" s="40" t="str">
        <f>IF(QU10&gt;0,QU10,"")</f>
        <v/>
      </c>
      <c r="RI10" s="40" t="str">
        <f>IF(QV10&gt;0,QV10,"")</f>
        <v/>
      </c>
      <c r="RJ10" s="40" t="str">
        <f>IF(SUM(QS10:QV10)-QW10&gt;0,SUM(QS10:QV10)-QW10,"")</f>
        <v/>
      </c>
      <c r="RK10" s="40" t="str">
        <f>IF(SUM(RD10,RJ10)&gt;0,SUM(RD10,RJ10),"")</f>
        <v/>
      </c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1" t="str">
        <f>IF(RN10&gt;0,RN10,"")</f>
        <v/>
      </c>
      <c r="SG10" s="11" t="str">
        <f>IF(RO10&gt;0,RO10,"")</f>
        <v/>
      </c>
      <c r="SH10" s="11" t="str">
        <f>IF(SUM(RL10:RO10)-RP10&gt;0,SUM(RL10:RO10)-RP10,"")</f>
        <v/>
      </c>
      <c r="SI10" s="11" t="str">
        <f>IF(RS10&gt;0,RS10,"")</f>
        <v/>
      </c>
      <c r="SJ10" s="11" t="str">
        <f>IF(RT10&gt;0,RT10,"")</f>
        <v/>
      </c>
      <c r="SK10" s="11" t="str">
        <f>IF(SUM(RQ10:RT10)-RU10&gt;0,SUM(RQ10:RT10)-RU10,"")</f>
        <v/>
      </c>
      <c r="SL10" s="11" t="str">
        <f>IF(MAX(SH10,SK10)&gt;0,MAX(SH10,SK10),"")</f>
        <v/>
      </c>
      <c r="SM10" s="11" t="str">
        <f>IF(RX10&gt;0,RX10,"")</f>
        <v/>
      </c>
      <c r="SN10" s="11" t="str">
        <f>IF(RY10&gt;0,RY10,"")</f>
        <v/>
      </c>
      <c r="SO10" s="11" t="str">
        <f>IF(SUM(RV10:RY10)-RZ10&gt;0,SUM(RV10:RY10)-RZ10,"")</f>
        <v/>
      </c>
      <c r="SP10" s="11" t="str">
        <f>IF(SC10&gt;0,SC10,"")</f>
        <v/>
      </c>
      <c r="SQ10" s="11" t="str">
        <f>IF(SD10&gt;0,SD10,"")</f>
        <v/>
      </c>
      <c r="SR10" s="11" t="str">
        <f>IF(SUM(SA10:SD10)-SE10&gt;0,SUM(SA10:SD10)-SE10,"")</f>
        <v/>
      </c>
      <c r="SS10" s="11" t="str">
        <f>IF(SUM(SL10,SR10)&gt;0,SUM(SL10,SR10),"")</f>
        <v/>
      </c>
      <c r="ST10" s="22">
        <f>IF($CN10="P",BY10,(BY10+AX10)/2)</f>
        <v>8.1</v>
      </c>
      <c r="SU10" s="22">
        <f>IF($CN10="P",BZ10,(BZ10+AY10)/2)</f>
        <v>5.25</v>
      </c>
      <c r="SV10" s="22">
        <f>IF($CN10="P",CA10,(CA10+AZ10)/2)</f>
        <v>4.9000000000000004</v>
      </c>
      <c r="SW10" s="22">
        <f>IF($CN10="P",CB10,(CB10+BA10)/2)</f>
        <v>7.67</v>
      </c>
      <c r="SX10" s="22">
        <f>IF($CN10="P",CC10,(CC10+BB10)/2)</f>
        <v>0.35</v>
      </c>
      <c r="SY10" s="22">
        <f>IF($CN10="P",CD10,(CD10+BC10)/2)</f>
        <v>8.65</v>
      </c>
      <c r="SZ10" s="22">
        <f>IF($CN10="P",CE10,(CE10+BD10)/2)</f>
        <v>5.4</v>
      </c>
      <c r="TA10" s="22">
        <f>IF($CN10="P",CF10,(CF10+BE10)/2)</f>
        <v>5</v>
      </c>
      <c r="TB10" s="22">
        <f>IF($CN10="P",CG10,(CG10+BF10)/2)</f>
        <v>7.85</v>
      </c>
      <c r="TC10" s="22">
        <f>IF($CN10="P",CH10,(CH10+BG10)/2)</f>
        <v>0.25</v>
      </c>
      <c r="TD10" s="22">
        <f>IF($CN10="P",CI10,(CI10+BH10)/2)</f>
        <v>7.7</v>
      </c>
      <c r="TE10" s="22">
        <f>IF($CN10="P",CJ10,(CJ10+BI10)/2)</f>
        <v>4.6500000000000004</v>
      </c>
      <c r="TF10" s="22">
        <f>IF($CN10="P",CK10,(CK10+BJ10)/2)</f>
        <v>4.25</v>
      </c>
      <c r="TG10" s="22">
        <f>IF($CN10="P",CL10,(CL10+BK10)/2)</f>
        <v>6.94</v>
      </c>
      <c r="TH10" s="22">
        <f>IF($CN10="P",CM10,(CM10+BL10)/2)</f>
        <v>0.15</v>
      </c>
      <c r="TI10" s="27" t="s">
        <v>46</v>
      </c>
      <c r="TJ10" s="40">
        <f>IF(SV10&gt;0,SV10,"")</f>
        <v>4.9000000000000004</v>
      </c>
      <c r="TK10" s="40">
        <f>IF(SW10&gt;0,SW10,"")</f>
        <v>7.67</v>
      </c>
      <c r="TL10" s="40">
        <f>IF(SUM(ST10:SW10)-SX10&gt;0,SUM(ST10:SW10)-SX10,"")</f>
        <v>25.57</v>
      </c>
      <c r="TM10" s="40">
        <f>IF(TA10&gt;0,TA10,"")</f>
        <v>5</v>
      </c>
      <c r="TN10" s="40">
        <f>IF(TB10&gt;0,TB10,"")</f>
        <v>7.85</v>
      </c>
      <c r="TO10" s="40">
        <f>IF(SUM(SY10:TB10)-TC10&gt;0,SUM(SY10:TB10)-TC10,"")</f>
        <v>26.65</v>
      </c>
      <c r="TP10" s="40">
        <f>IF(MAX(TL10,TO10)&gt;0,MAX(TL10,TO10),"")</f>
        <v>26.65</v>
      </c>
      <c r="TQ10" s="40">
        <f>IF(TF10&gt;0,TF10,"")</f>
        <v>4.25</v>
      </c>
      <c r="TR10" s="40">
        <f>IF(TG10&gt;0,TG10,"")</f>
        <v>6.94</v>
      </c>
      <c r="TS10" s="40">
        <f>IF(SUM(TD10:TG10)-TH10&gt;0,SUM(TD10:TG10)-TH10,"")</f>
        <v>23.390000000000004</v>
      </c>
      <c r="TT10" s="40">
        <f>IF(SUM(TP10,TS10)&gt;0,SUM(TP10,TS10),"")</f>
        <v>50.040000000000006</v>
      </c>
    </row>
    <row r="11" spans="1:540" x14ac:dyDescent="0.2">
      <c r="A11" s="4" t="str" cm="1">
        <f t="array" ref="A11">IF(AND(H11&lt;&gt;"",H11&lt;&gt;"No DD"),SUMPRODUCT((H$4:H$35&lt;&gt;"")*(H$4:H$35&lt;&gt;"No DD")*(E$4:E$35&gt;E11))+1,IF(H11="No DD",SUMPRODUCT((H$4:H$35="No DD")*(E$4:E$35&gt;E11))+1+SUMPRODUCT((H$4:H$35&lt;&gt;"")*(H$4:H$35&lt;&gt;"No DD")),""))</f>
        <v/>
      </c>
      <c r="B11" s="5" t="s">
        <v>176</v>
      </c>
      <c r="C11" s="4" t="s">
        <v>6</v>
      </c>
      <c r="D11" s="4">
        <v>2004</v>
      </c>
      <c r="E11" s="9">
        <f>SUM(J11:T11)+SUM(J11:R11)*0.0000001+SUM(J11)*0.0000000000001</f>
        <v>150.92001509200483</v>
      </c>
      <c r="F11" s="3" t="str">
        <f>IF(OR(AND(AM11&gt;=AW$37,AM11&lt;&gt;"",AO11&gt;=AW$41,AO11&lt;&gt;"",AL11=""),AND(AP11&gt;=AW$37,AP11&lt;&gt;"",AR11&gt;=AW$41,AR11&lt;&gt;"",AL11=""),AND(AT11&gt;=AW$37,AT11&lt;&gt;"",AV11&gt;=AW$41,AV11&lt;&gt;"",AL11=""),AND(BN11&gt;=BX$37,BN11&lt;&gt;"",BP11&gt;=BX$41,BP11&lt;&gt;"",BM11=""),AND(BQ11&gt;=BX$37,BQ11&lt;&gt;"",BS11&gt;=BX$41,BS11&lt;&gt;"",BM11=""),AND(BU11&gt;=BX$37,BU11&lt;&gt;"",BW11&gt;=BX$41,BW11&lt;&gt;"",BM11=""),AND(CO11&gt;=CY$37,CO11&lt;&gt;"",CQ11&gt;=CY$41,CQ11&lt;&gt;"",CN11=""),AND(CR11&gt;=CY$37,CR11&lt;&gt;"",CT11&gt;=CY$41,CT11&lt;&gt;"",CN11=""),AND(CV11&gt;=CY$37,CV11&lt;&gt;"",CX11&gt;=CY$41,CX11&lt;&gt;"",CN11=""),AND(DV11&gt;=EI$37,DV11&lt;&gt;"",DX11&gt;=EI$41,DX11&lt;&gt;""),AND(DY11&gt;=EI$37,DY11&lt;&gt;"",EA11&gt;=EI$41,EA11&lt;&gt;""),AND(EC11&gt;=EI$37,EC11&lt;&gt;"",EE11&gt;=EI$41,EE11&lt;&gt;""),AND(EF11&gt;=EI$37,EF11&lt;&gt;"",EH11&gt;=EI$41,EH11&lt;&gt;""),AND(FD11&gt;=FQ$37,FD11&lt;&gt;"",FF11&gt;=FQ$41,FF11&lt;&gt;""),AND(FG11&gt;=FQ$37,FG11&lt;&gt;"",FI11&gt;=FQ$41,FI11&lt;&gt;""),AND(FK11&gt;=FQ$37,FK11&lt;&gt;"",FM11&gt;=FQ$41,FM11&lt;&gt;""),AND(FN11&gt;=FQ$37,FN11&lt;&gt;"",FP11&gt;=FQ$41,FP11&lt;&gt;""),AND(GL11&gt;=GY$37,GL11&lt;&gt;"",GN11&gt;=GY$41,GN11&lt;&gt;""),AND(GO11&gt;=GY$37,GO11&lt;&gt;"",GQ11&gt;=GY$41,GQ11&lt;&gt;""),AND(GS11&gt;=GY$37,GS11&lt;&gt;"",GU11&gt;=GY$41,GU11&lt;&gt;""),AND(GV11&gt;=GY$37,GV11&lt;&gt;"",GX11&gt;=GY$41,GX11&lt;&gt;""),AND(HT11&gt;=IG$37,HT11&lt;&gt;"",HV11&gt;=IG$41,HV11&lt;&gt;""),AND(HW11&gt;=IG$37,HW11&lt;&gt;"",HY11&gt;=IG$41,HY11&lt;&gt;""),AND(IA11&gt;=IG$37,IA11&lt;&gt;"",IC11&gt;=IG$41,IC11&lt;&gt;""),AND(ID11&gt;=IG$37,ID11&lt;&gt;"",IF11&gt;=IG$41,IF11&lt;&gt;""),AND(JB11&gt;=JO$37,JB11&lt;&gt;"",JD11&gt;=JO$41,JD11&lt;&gt;""),AND(JE11&gt;=JO$37,JE11&lt;&gt;"",JG11&gt;=JO$41,JG11&lt;&gt;""),AND(JI11&gt;=JO$37,JI11&lt;&gt;"",JK11&gt;=JO$41,JK11&lt;&gt;""),AND(JL11&gt;=JO$37,JL11&lt;&gt;"",JN11&gt;=JO$41,JN11&lt;&gt;""),AND(KJ11&gt;=KW$37,KJ11&lt;&gt;"",KL11&gt;=KW$41,KL11&lt;&gt;""),AND(KM11&gt;=KW$37,KM11&lt;&gt;"",KO11&gt;=KW$41,KO11&lt;&gt;""),AND(KQ11&gt;=KW$37,KQ11&lt;&gt;"",KS11&gt;=KW$41,KS11&lt;&gt;""),AND(KT11&gt;=KW$37,KT11&lt;&gt;"",KV11&gt;=KW$41,KV11&lt;&gt;""),AND(LR11&gt;=ME$37,LR11&lt;&gt;"",LT11&gt;=ME$41,LT11&lt;&gt;""),AND(LU11&gt;=ME$37,LU11&lt;&gt;"",LW11&gt;=ME$41,LW11&lt;&gt;""),AND(LY11&gt;=ME$37,LY11&lt;&gt;"",MA11&gt;=ME$41,MA11&lt;&gt;""),AND(MB11&gt;=ME$37,MB11&lt;&gt;"",MD11&gt;=ME$41,MD11&lt;&gt;""),AND(MZ11&gt;=NM$37,MZ11&lt;&gt;"",NB11&gt;=NM$41,NB11&lt;&gt;""),AND(NC11&gt;=NM$37,NC11&lt;&gt;"",NE11&gt;=NM$41,NE11&lt;&gt;""),AND(NG11&gt;=NM$37,NG11&lt;&gt;"",NI11&gt;=NM$41,NI11&lt;&gt;""),AND(NJ11&gt;=NM$37,NJ11&lt;&gt;"",NL11&gt;=NM$41,NL11&lt;&gt;""),AND(OH11&gt;=OU$37,OH11&lt;&gt;"",OJ11&gt;=OU$41,OJ11&lt;&gt;""),AND(OK11&gt;=OU$37,OK11&lt;&gt;"",OM11&gt;=OU$41,OM11&lt;&gt;""),AND(OO11&gt;=OU$37,OO11&lt;&gt;"",OQ11&gt;=OU$41,OQ11&lt;&gt;""),AND(OR11&gt;=OU$37,OR11&lt;&gt;"",OT11&gt;=OU$41,OT11&lt;&gt;""),AND(PP11&gt;=QC$37,PP11&lt;&gt;"",PR11&gt;=QC$41,PR11&lt;&gt;""),AND(PS11&gt;=QC$37,PS11&lt;&gt;"",PU11&gt;=QC$41,PU11&lt;&gt;""),AND(PW11&gt;=QC$37,PW11&lt;&gt;"",PY11&gt;=QC$41,PY11&lt;&gt;""),AND(PZ11&gt;=QC$37,PZ11&lt;&gt;"",QB11&gt;=QC$41,QB11&lt;&gt;""),AND(QX11&gt;=RK$37,QX11&lt;&gt;"",QZ11&gt;=RK$41,QZ11&lt;&gt;""),AND(RA11&gt;=RK$37,RA11&lt;&gt;"",RC11&gt;=RK$41,RC11&lt;&gt;""),AND(RE11&gt;=RK$37,RE11&lt;&gt;"",RG11&gt;=RK$41,RG11&lt;&gt;""),AND(RH11&gt;=RK$37,RH11&lt;&gt;"",RJ11&gt;=RK$41,RJ11&lt;&gt;""),AND(SF11&gt;=SS$37,SF11&lt;&gt;"",SH11&gt;=SS$41,SH11&lt;&gt;""),AND(SI11&gt;=SS$37,SI11&lt;&gt;"",SK11&gt;=SS$41,SK11&lt;&gt;""),AND(SM11&gt;=SS$37,SM11&lt;&gt;"",SO11&gt;=SS$41,SO11&lt;&gt;""),AND(SP11&gt;=SS$37,SP11&lt;&gt;"",SR11&gt;=SS$41,SR11&lt;&gt;"")),"P","")</f>
        <v/>
      </c>
      <c r="G11" s="3" t="str">
        <f>IF(OR(AND(AO11&gt;=AW$41,AO11&lt;&gt;"",AL11=""),AND(AR11&gt;=AW$41,AR11&lt;&gt;"",AL11=""),AND(AV11&gt;=AW$41,AV11&lt;&gt;"",AL11=""),AND(BP11&gt;=BX$41,BP11&lt;&gt;"",BM11=""),AND(BS11&gt;=BX$41,BS11&lt;&gt;"",BM11=""),AND(BW11&gt;=BX$41,BW11&lt;&gt;"",BM11=""),AND(CQ11&gt;=CY$41,CQ11&lt;&gt;"",CN11=""),AND(CT11&gt;=CY$41,CT11&lt;&gt;"",CN11=""),AND(CX11&gt;=CY$41,CX11&lt;&gt;"",CN11=""),AND(DX11&gt;=EI$41,DX11&lt;&gt;""),AND(EA11&gt;=EI$41,EA11&lt;&gt;""),AND(EE11&gt;=EI$41,EE11&lt;&gt;""),AND(EH11&gt;=EI$41,EH11&lt;&gt;""),AND(FF11&gt;=FQ$41,FF11&lt;&gt;""),AND(FI11&gt;=FQ$41,FI11&lt;&gt;""),AND(FM11&gt;=FQ$41,FM11&lt;&gt;""),AND(FP11&gt;=FQ$41,FP11&lt;&gt;""),AND(GN11&gt;=GY$41,GN11&lt;&gt;""),AND(GQ11&gt;=GY$41,GQ11&lt;&gt;""),AND(GU11&gt;=GY$41,GU11&lt;&gt;""),AND(GX11&gt;=GY$41,GX11&lt;&gt;""),AND(HV11&gt;=IG$41,HV11&lt;&gt;""),AND(HY11&gt;=IG$41,HY11&lt;&gt;""),AND(IC11&gt;=IG$41,IC11&lt;&gt;""),AND(IF11&gt;=IG$41,IF11&lt;&gt;""),AND(JD11&gt;=JO$41,JD11&lt;&gt;""),AND(JG11&gt;=JO$41,JG11&lt;&gt;""),AND(JK11&gt;=JO$41,JK11&lt;&gt;""),AND(JN11&gt;=JO$41,JN11&lt;&gt;""),AND(KL11&gt;=KW$41,KL11&lt;&gt;""),AND(KO11&gt;=KW$41,KO11&lt;&gt;""),AND(KS11&gt;=KW$41,KS11&lt;&gt;""),AND(KV11&gt;=KW$41,KV11&lt;&gt;""),AND(LT11&gt;=ME$41,LT11&lt;&gt;""),AND(LW11&gt;=ME$41,LW11&lt;&gt;""),AND(MA11&gt;=ME$41,MA11&lt;&gt;""),AND(MD11&gt;=ME$41,MD11&lt;&gt;""),AND(NB11&gt;=NM$41,NB11&lt;&gt;""),AND(NE11&gt;=NM$41,NE11&lt;&gt;""),AND(NI11&gt;=NM$41,NI11&lt;&gt;""),AND(NL11&gt;=NM$41,NL11&lt;&gt;""),AND(OJ11&gt;=OU$41,OJ11&lt;&gt;""),AND(OM11&gt;=OU$41,OM11&lt;&gt;""),AND(OQ11&gt;=OU$41,OQ11&lt;&gt;""),AND(OT11&gt;=OU$41,OT11&lt;&gt;""),AND(PR11&gt;=QC$41,PR11&lt;&gt;""),AND(PU11&gt;=QC$41,PU11&lt;&gt;""),AND(PY11&gt;=QC$41,PY11&lt;&gt;""),AND(QB11&gt;=QC$41,QB11&lt;&gt;""),AND(QZ11&gt;=RK$41,QZ11&lt;&gt;""),AND(RC11&gt;=RK$41,RC11&lt;&gt;""),AND(RG11&gt;=RK$41,RG11&lt;&gt;""),AND(RJ11&gt;=RK$41,RJ11&lt;&gt;""),AND(SH11&gt;=SS$41,SH11&lt;&gt;""),AND(SK11&gt;=SS$41,SK11&lt;&gt;""),AND(SO11&gt;=SS$41,SO11&lt;&gt;""),AND(SR11&gt;=SS$41,SR11&lt;&gt;"")),"P","")</f>
        <v/>
      </c>
      <c r="H11" s="36" t="str">
        <f>IF(AND(G11="P",F11=""),"No DD",IF(OR(AND(AM11&gt;=AW$40,AM11&lt;&gt;"",AO11&gt;=AW$44,AO11&lt;&gt;"",AL11=""),AND(AP11&gt;=AW$40,AP11&lt;&gt;"",AR11&gt;=AW$44,AR11&lt;&gt;"",AL11=""),AND(AT11&gt;=AW$40,AT11&lt;&gt;"",AV11&gt;=AW$44,AV11&lt;&gt;"",AL11=""),AND(BN11&gt;=BX$40,BN11&lt;&gt;"",BP11&gt;=BX$44,BP11&lt;&gt;"",BM11=""),AND(BQ11&gt;=BX$40,BQ11&lt;&gt;"",BS11&gt;=BX$44,BS11&lt;&gt;"",BM11=""),AND(BU11&gt;=BX$40,BU11&lt;&gt;"",BW11&gt;=BX$44,BW11&lt;&gt;"",BM11=""),AND(CO11&gt;=CY$40,CO11&lt;&gt;"",CQ11&gt;=CY$44,CQ11&lt;&gt;"",CN11=""),AND(CR11&gt;=CY$40,CR11&lt;&gt;"",CT11&gt;=CY$44,CT11&lt;&gt;"",CN11=""),AND(CV11&gt;=CY$40,CV11&lt;&gt;"",CX11&gt;=CY$44,CX11&lt;&gt;"",CN11=""),AND(DV11&gt;=EI$40,DV11&lt;&gt;"",DX11&gt;=EI$44,DX11&lt;&gt;""),AND(DY11&gt;=EI$40,DY11&lt;&gt;"",EA11&gt;=EI$44,EA11&lt;&gt;""),AND(EC11&gt;=EI$40,EC11&lt;&gt;"",EE11&gt;=EI$44,EE11&lt;&gt;""),AND(EF11&gt;=EI$40,EF11&lt;&gt;"",EH11&gt;=EI$44,EH11&lt;&gt;""),AND(FD11&gt;=FQ$40,FD11&lt;&gt;"",FF11&gt;=FQ$44,FF11&lt;&gt;""),AND(FG11&gt;=FQ$40,FG11&lt;&gt;"",FI11&gt;=FQ$44,FI11&lt;&gt;""),AND(FK11&gt;=FQ$40,FK11&lt;&gt;"",FM11&gt;=FQ$44,FM11&lt;&gt;""),AND(FN11&gt;=FQ$40,FN11&lt;&gt;"",FP11&gt;=FQ$44,FP11&lt;&gt;""),AND(GL11&gt;=GY$40,GL11&lt;&gt;"",GN11&gt;=GY$44,GN11&lt;&gt;""),AND(GO11&gt;=GY$40,GO11&lt;&gt;"",GQ11&gt;=GY$44,GQ11&lt;&gt;""),AND(GS11&gt;=GY$40,GS11&lt;&gt;"",GU11&gt;=GY$44,GU11&lt;&gt;""),AND(GV11&gt;=GY$40,GV11&lt;&gt;"",GX11&gt;=GY$44,GX11&lt;&gt;""),AND(HT11&gt;=IG$40,HT11&lt;&gt;"",HV11&gt;=IG$44,HV11&lt;&gt;""),AND(HW11&gt;=IG$40,HW11&lt;&gt;"",HY11&gt;=IG$44,HY11&lt;&gt;""),AND(IA11&gt;=IG$40,IA11&lt;&gt;"",IC11&gt;=IG$44,IC11&lt;&gt;""),AND(ID11&gt;=IG$40,ID11&lt;&gt;"",IF11&gt;=IG$44,IF11&lt;&gt;""),AND(JB11&gt;=JO$40,JB11&lt;&gt;"",JD11&gt;=JO$44,JD11&lt;&gt;""),AND(JE11&gt;=JO$40,JE11&lt;&gt;"",JG11&gt;=JO$44,JG11&lt;&gt;""),AND(JI11&gt;=JO$40,JI11&lt;&gt;"",JK11&gt;=JO$44,JK11&lt;&gt;""),AND(JL11&gt;=JO$40,JL11&lt;&gt;"",JN11&gt;=JO$44,JN11&lt;&gt;""),AND(KJ11&gt;=KW$40,KJ11&lt;&gt;"",KL11&gt;=KW$44,KL11&lt;&gt;""),AND(KM11&gt;=KW$40,KM11&lt;&gt;"",KO11&gt;=KW$44,KO11&lt;&gt;""),AND(KQ11&gt;=KW$40,KQ11&lt;&gt;"",KS11&gt;=KW$44,KS11&lt;&gt;""),AND(KT11&gt;=KW$40,KT11&lt;&gt;"",KV11&gt;=KW$44,KV11&lt;&gt;""),AND(LR11&gt;=ME$40,LR11&lt;&gt;"",LT11&gt;=ME$44,LT11&lt;&gt;""),AND(LU11&gt;=ME$40,LU11&lt;&gt;"",LW11&gt;=ME$44,LW11&lt;&gt;""),AND(LY11&gt;=ME$40,LY11&lt;&gt;"",MA11&gt;=ME$44,MA11&lt;&gt;""),AND(MB11&gt;=ME$40,MB11&lt;&gt;"",MD11&gt;=ME$44,MD11&lt;&gt;""),AND(MZ11&gt;=NM$40,MZ11&lt;&gt;"",NB11&gt;=NM$44,NB11&lt;&gt;""),AND(NC11&gt;=NM$40,NC11&lt;&gt;"",NE11&gt;=NM$44,NE11&lt;&gt;""),AND(NG11&gt;=NM$40,NG11&lt;&gt;"",NI11&gt;=NM$44,NI11&lt;&gt;""),AND(NJ11&gt;=NM$40,NJ11&lt;&gt;"",NL11&gt;=NM$44,NL11&lt;&gt;""),AND(OH11&gt;=OU$40,OH11&lt;&gt;"",OJ11&gt;=OU$44,OJ11&lt;&gt;""),AND(OK11&gt;=OU$40,OK11&lt;&gt;"",OM11&gt;=OU$44,OM11&lt;&gt;""),AND(OO11&gt;=OU$40,OO11&lt;&gt;"",OQ11&gt;=OU$44,OQ11&lt;&gt;""),AND(OR11&gt;=OU$40,OR11&lt;&gt;"",OT11&gt;=OU$44,OT11&lt;&gt;""),AND(PP11&gt;=QC$40,PP11&lt;&gt;"",PR11&gt;=QC$44,PR11&lt;&gt;""),AND(PS11&gt;=QC$40,PS11&lt;&gt;"",PU11&gt;=QC$44,PU11&lt;&gt;""),AND(PW11&gt;=QC$40,PW11&lt;&gt;"",PY11&gt;=QC$44,PY11&lt;&gt;""),AND(PZ11&gt;=QC$40,PZ11&lt;&gt;"",QB11&gt;=QC$44,QB11&lt;&gt;""),AND(QX11&gt;=RK$40,QX11&lt;&gt;"",QZ11&gt;=RK$44,QZ11&lt;&gt;""),AND(RA11&gt;=RK$40,RA11&lt;&gt;"",RC11&gt;=RK$44,RC11&lt;&gt;""),AND(RE11&gt;=RK$40,RE11&lt;&gt;"",RG11&gt;=RK$44,RG11&lt;&gt;""),AND(RH11&gt;=RK$40,RH11&lt;&gt;"",RJ11&gt;=RK$44,RJ11&lt;&gt;""),AND(SF11&gt;=SS$40,SF11&lt;&gt;"",SH11&gt;=SS$44,SH11&lt;&gt;""),AND(SI11&gt;=SS$40,SI11&lt;&gt;"",SK11&gt;=SS$44,SK11&lt;&gt;""),AND(SM11&gt;=SS$40,SM11&lt;&gt;"",SO11&gt;=SS$44,SO11&lt;&gt;""),AND(SP11&gt;=SS$40,SP11&lt;&gt;"",SR11&gt;=SS$44,SR11&lt;&gt;"")),"Merit",IF(OR(AND(AM11&gt;=AW$39,AM11&lt;&gt;"",AO11&gt;=AW$43,AO11&lt;&gt;"",AL11=""),AND(AP11&gt;=AW$39,AP11&lt;&gt;"",AR11&gt;=AW$43,AR11&lt;&gt;"",AL11=""),AND(AT11&gt;=AW$39,AT11&lt;&gt;"",AV11&gt;=AW$43,AV11&lt;&gt;"",AL11=""),AND(BN11&gt;=BX$39,BN11&lt;&gt;"",BP11&gt;=BX$43,BP11&lt;&gt;"",BM11=""),AND(BQ11&gt;=BX$39,BQ11&lt;&gt;"",BS11&gt;=BX$43,BS11&lt;&gt;"",BM11=""),AND(BU11&gt;=BX$39,BU11&lt;&gt;"",BW11&gt;=BX$43,BW11&lt;&gt;"",BM11=""),AND(CO11&gt;=CY$39,CO11&lt;&gt;"",CQ11&gt;=CY$43,CQ11&lt;&gt;"",CN11=""),AND(CR11&gt;=CY$39,CR11&lt;&gt;"",CT11&gt;=CY$43,CT11&lt;&gt;"",CN11=""),AND(CV11&gt;=CY$39,CV11&lt;&gt;"",CX11&gt;=CY$43,CX11&lt;&gt;"",CN11=""),AND(DV11&gt;=EI$39,DV11&lt;&gt;"",DX11&gt;=EI$43,DX11&lt;&gt;""),AND(DY11&gt;=EI$39,DY11&lt;&gt;"",EA11&gt;=EI$43,EA11&lt;&gt;""),AND(EC11&gt;=EI$39,EC11&lt;&gt;"",EE11&gt;=EI$43,EE11&lt;&gt;""),AND(EF11&gt;=EI$39,EF11&lt;&gt;"",EH11&gt;=EI$43,EH11&lt;&gt;""),AND(FD11&gt;=FQ$39,FD11&lt;&gt;"",FF11&gt;=FQ$43,FF11&lt;&gt;""),AND(FG11&gt;=FQ$39,FG11&lt;&gt;"",FI11&gt;=FQ$43,FI11&lt;&gt;""),AND(FK11&gt;=FQ$39,FK11&lt;&gt;"",FM11&gt;=FQ$43,FM11&lt;&gt;""),AND(FN11&gt;=FQ$39,FN11&lt;&gt;"",FP11&gt;=FQ$43,FP11&lt;&gt;""),AND(GL11&gt;=GY$39,GL11&lt;&gt;"",GN11&gt;=GY$43,GN11&lt;&gt;""),AND(GO11&gt;=GY$39,GO11&lt;&gt;"",GQ11&gt;=GY$43,GQ11&lt;&gt;""),AND(GS11&gt;=GY$39,GS11&lt;&gt;"",GU11&gt;=GY$43,GU11&lt;&gt;""),AND(GV11&gt;=GY$39,GV11&lt;&gt;"",GX11&gt;=GY$43,GX11&lt;&gt;""),AND(HT11&gt;=IG$39,HT11&lt;&gt;"",HV11&gt;=IG$43,HV11&lt;&gt;""),AND(HW11&gt;=IG$39,HW11&lt;&gt;"",HY11&gt;=IG$43,HY11&lt;&gt;""),AND(IA11&gt;=IG$39,IA11&lt;&gt;"",IC11&gt;=IG$43,IC11&lt;&gt;""),AND(ID11&gt;=IG$39,ID11&lt;&gt;"",IF11&gt;=IG$43,IF11&lt;&gt;""),AND(JB11&gt;=JO$39,JB11&lt;&gt;"",JD11&gt;=JO$43,JD11&lt;&gt;""),AND(JE11&gt;=JO$39,JE11&lt;&gt;"",JG11&gt;=JO$43,JG11&lt;&gt;""),AND(JI11&gt;=JO$39,JI11&lt;&gt;"",JK11&gt;=JO$43,JK11&lt;&gt;""),AND(JL11&gt;=JO$39,JL11&lt;&gt;"",JN11&gt;=JO$43,JN11&lt;&gt;""),AND(KJ11&gt;=KW$39,KJ11&lt;&gt;"",KL11&gt;=KW$43,KL11&lt;&gt;""),AND(KM11&gt;=KW$39,KM11&lt;&gt;"",KO11&gt;=KW$43,KO11&lt;&gt;""),AND(KQ11&gt;=KW$39,KQ11&lt;&gt;"",KS11&gt;=KW$43,KS11&lt;&gt;""),AND(KT11&gt;=KW$39,KT11&lt;&gt;"",KV11&gt;=KW$43,KV11&lt;&gt;""),AND(LR11&gt;=ME$39,LR11&lt;&gt;"",LT11&gt;=ME$43,LT11&lt;&gt;""),AND(LU11&gt;=ME$39,LU11&lt;&gt;"",LW11&gt;=ME$43,LW11&lt;&gt;""),AND(LY11&gt;=ME$39,LY11&lt;&gt;"",MA11&gt;=ME$43,MA11&lt;&gt;""),AND(MB11&gt;=ME$39,MB11&lt;&gt;"",MD11&gt;=ME$43,MD11&lt;&gt;""),AND(MZ11&gt;=NM$39,MZ11&lt;&gt;"",NB11&gt;=NM$43,NB11&lt;&gt;""),AND(NC11&gt;=NM$39,NC11&lt;&gt;"",NE11&gt;=NM$43,NE11&lt;&gt;""),AND(NG11&gt;=NM$39,NG11&lt;&gt;"",NI11&gt;=NM$43,NI11&lt;&gt;""),AND(NJ11&gt;=NM$39,NJ11&lt;&gt;"",NL11&gt;=NM$43,NL11&lt;&gt;""),AND(OH11&gt;=OU$39,OH11&lt;&gt;"",OJ11&gt;=OU$43,OJ11&lt;&gt;""),AND(OK11&gt;=OU$39,OK11&lt;&gt;"",OM11&gt;=OU$43,OM11&lt;&gt;""),AND(OO11&gt;=OU$39,OO11&lt;&gt;"",OQ11&gt;=OU$43,OQ11&lt;&gt;""),AND(OR11&gt;=OU$39,OR11&lt;&gt;"",OT11&gt;=OU$43,OT11&lt;&gt;""),AND(PP11&gt;=QC$39,PP11&lt;&gt;"",PR11&gt;=QC$43,PR11&lt;&gt;""),AND(PS11&gt;=QC$39,PS11&lt;&gt;"",PU11&gt;=QC$43,PU11&lt;&gt;""),AND(PW11&gt;=QC$39,PW11&lt;&gt;"",PY11&gt;=QC$43,PY11&lt;&gt;""),AND(PZ11&gt;=QC$39,PZ11&lt;&gt;"",QB11&gt;=QC$43,QB11&lt;&gt;""),AND(QX11&gt;=RK$39,QX11&lt;&gt;"",QZ11&gt;=RK$43,QZ11&lt;&gt;""),AND(RA11&gt;=RK$39,RA11&lt;&gt;"",RC11&gt;=RK$43,RC11&lt;&gt;""),AND(RE11&gt;=RK$39,RE11&lt;&gt;"",RG11&gt;=RK$43,RG11&lt;&gt;""),AND(RH11&gt;=RK$39,RH11&lt;&gt;"",RJ11&gt;=RK$43,RJ11&lt;&gt;""),AND(SF11&gt;=SS$39,SF11&lt;&gt;"",SH11&gt;=SS$43,SH11&lt;&gt;""),AND(SI11&gt;=SS$39,SI11&lt;&gt;"",SK11&gt;=SS$43,SK11&lt;&gt;""),AND(SM11&gt;=SS$39,SM11&lt;&gt;"",SO11&gt;=SS$43,SO11&lt;&gt;""),AND(SP11&gt;=SS$39,SP11&lt;&gt;"",SR11&gt;=SS$43,SR11&lt;&gt;"")),"Excellence",IF(I11="P","Worlds Team",IF(F11="P","National Team","")))))</f>
        <v/>
      </c>
      <c r="I11" s="3" t="str">
        <f>IF(OR(AND(AM11&gt;=AW$38,AM11&lt;&gt;"",AO11&gt;=AW$42,AO11&lt;&gt;"",AL11=""),AND(AP11&gt;=AW$38,AP11&lt;&gt;"",AR11&gt;=AW$42,AR11&lt;&gt;"",AL11=""),AND(AT11&gt;=AW$38,AT11&lt;&gt;"",AV11&gt;=AW$42,AV11&lt;&gt;"",AL11=""),AND(BN11&gt;=BX$38,BN11&lt;&gt;"",BP11&gt;=BX$42,BP11&lt;&gt;"",BM11=""),AND(BQ11&gt;=BX$38,BQ11&lt;&gt;"",BS11&gt;=BX$42,BS11&lt;&gt;"",BM11=""),AND(BU11&gt;=BX$38,BU11&lt;&gt;"",BW11&gt;=BX$42,BW11&lt;&gt;"",BM11=""),AND(CO11&gt;=CY$38,CO11&lt;&gt;"",CQ11&gt;=CY$42,CQ11&lt;&gt;"",CN11=""),AND(CR11&gt;=CY$38,CR11&lt;&gt;"",CT11&gt;=CY$42,CT11&lt;&gt;"",CN11=""),AND(CV11&gt;=CY$38,CV11&lt;&gt;"",CX11&gt;=CY$42,CX11&lt;&gt;"",CN11=""),AND(DV11&gt;=EI$38,DV11&lt;&gt;"",DX11&gt;=EI$42,DX11&lt;&gt;""),AND(DY11&gt;=EI$38,DY11&lt;&gt;"",EA11&gt;=EI$42,EA11&lt;&gt;""),AND(EC11&gt;=EI$38,EC11&lt;&gt;"",EE11&gt;=EI$42,EE11&lt;&gt;""),AND(EF11&gt;=EI$38,EF11&lt;&gt;"",EH11&gt;=EI$42,EH11&lt;&gt;""),AND(FD11&gt;=FQ$38,FD11&lt;&gt;"",FF11&gt;=FQ$42,FF11&lt;&gt;""),AND(FG11&gt;=FQ$38,FG11&lt;&gt;"",FI11&gt;=FQ$42,FI11&lt;&gt;""),AND(FK11&gt;=FQ$38,FK11&lt;&gt;"",FM11&gt;=FQ$42,FM11&lt;&gt;""),AND(FN11&gt;=FQ$38,FN11&lt;&gt;"",FP11&gt;=FQ$42,FP11&lt;&gt;""),AND(GL11&gt;=GY$38,GL11&lt;&gt;"",GN11&gt;=GY$42,GN11&lt;&gt;""),AND(GO11&gt;=GY$38,GO11&lt;&gt;"",GQ11&gt;=GY$42,GQ11&lt;&gt;""),AND(GS11&gt;=GY$38,GS11&lt;&gt;"",GU11&gt;=GY$42,GU11&lt;&gt;""),AND(GV11&gt;=GY$38,GV11&lt;&gt;"",GX11&gt;=GY$42,GX11&lt;&gt;""),AND(HT11&gt;=IG$38,HT11&lt;&gt;"",HV11&gt;=IG$42,HV11&lt;&gt;""),AND(HW11&gt;=IG$38,HW11&lt;&gt;"",HY11&gt;=IG$42,HY11&lt;&gt;""),AND(IA11&gt;=IG$38,IA11&lt;&gt;"",IC11&gt;=IG$42,IC11&lt;&gt;""),AND(ID11&gt;=IG$38,ID11&lt;&gt;"",IF11&gt;=IG$42,IF11&lt;&gt;""),AND(JB11&gt;=JO$38,JB11&lt;&gt;"",JD11&gt;=JO$42,JD11&lt;&gt;""),AND(JE11&gt;=JO$38,JE11&lt;&gt;"",JG11&gt;=JO$42,JG11&lt;&gt;""),AND(JI11&gt;=JO$38,JI11&lt;&gt;"",JK11&gt;=JO$42,JK11&lt;&gt;""),AND(JL11&gt;=JO$38,JL11&lt;&gt;"",JN11&gt;=JO$42,JN11&lt;&gt;""),AND(KJ11&gt;=KW$38,KJ11&lt;&gt;"",KL11&gt;=KW$42,KL11&lt;&gt;""),AND(KM11&gt;=KW$38,KM11&lt;&gt;"",KO11&gt;=KW$42,KO11&lt;&gt;""),AND(KQ11&gt;=KW$38,KQ11&lt;&gt;"",KS11&gt;=KW$42,KS11&lt;&gt;""),AND(KT11&gt;=KW$38,KT11&lt;&gt;"",KV11&gt;=KW$42,KV11&lt;&gt;""),AND(LR11&gt;=ME$38,LR11&lt;&gt;"",LT11&gt;=ME$42,LT11&lt;&gt;""),AND(LU11&gt;=ME$38,LU11&lt;&gt;"",LW11&gt;=ME$42,LW11&lt;&gt;""),AND(LY11&gt;=ME$38,LY11&lt;&gt;"",MA11&gt;=ME$42,MA11&lt;&gt;""),AND(MB11&gt;=ME$38,MB11&lt;&gt;"",MD11&gt;=ME$42,MD11&lt;&gt;""),AND(MZ11&gt;=NM$38,MZ11&lt;&gt;"",NB11&gt;=NM$42,NB11&lt;&gt;""),AND(NC11&gt;=NM$38,NC11&lt;&gt;"",NE11&gt;=NM$42,NE11&lt;&gt;""),AND(NG11&gt;=NM$38,NG11&lt;&gt;"",NI11&gt;=NM$42,NI11&lt;&gt;""),AND(NJ11&gt;=NM$38,NJ11&lt;&gt;"",NL11&gt;=NM$42,NL11&lt;&gt;""),AND(OH11&gt;=OU$38,OH11&lt;&gt;"",OJ11&gt;=OU$42,OJ11&lt;&gt;""),AND(OK11&gt;=OU$38,OK11&lt;&gt;"",OM11&gt;=OU$42,OM11&lt;&gt;""),AND(OO11&gt;=OU$38,OO11&lt;&gt;"",OQ11&gt;=OU$42,OQ11&lt;&gt;""),AND(OR11&gt;=OU$38,OR11&lt;&gt;"",OT11&gt;=OU$42,OT11&lt;&gt;""),AND(PP11&gt;=QC$38,PP11&lt;&gt;"",PR11&gt;=QC$42,PR11&lt;&gt;""),AND(PS11&gt;=QC$38,PS11&lt;&gt;"",PU11&gt;=QC$42,PU11&lt;&gt;""),AND(PW11&gt;=QC$38,PW11&lt;&gt;"",PY11&gt;=QC$42,PY11&lt;&gt;""),AND(PZ11&gt;=QC$38,PZ11&lt;&gt;"",QB11&gt;=QC$42,QB11&lt;&gt;""),AND(QX11&gt;=RK$38,QX11&lt;&gt;"",QZ11&gt;=RK$42,QZ11&lt;&gt;""),AND(RA11&gt;=RK$38,RA11&lt;&gt;"",RC11&gt;=RK$42,RC11&lt;&gt;""),AND(RE11&gt;=RK$38,RE11&lt;&gt;"",RG11&gt;=RK$42,RG11&lt;&gt;""),AND(RH11&gt;=RK$38,RH11&lt;&gt;"",RJ11&gt;=RK$42,RJ11&lt;&gt;""),AND(SF11&gt;=SS$38,SF11&lt;&gt;"",SH11&gt;=SS$42,SH11&lt;&gt;""),AND(SI11&gt;=SS$38,SI11&lt;&gt;"",SK11&gt;=SS$42,SK11&lt;&gt;""),AND(SM11&gt;=SS$38,SM11&lt;&gt;"",SO11&gt;=SS$42,SO11&lt;&gt;""),AND(SP11&gt;=SS$38,SP11&lt;&gt;"",SR11&gt;=SS$42,SR11&lt;&gt;"")),"P","")</f>
        <v/>
      </c>
      <c r="J11" s="8">
        <f>IF(COUNT(AO11,AR11,BP11,BS11,CQ11,CT11)&gt;0,LARGE((AO11,AR11,BP11,BS11,CQ11,CT11),1),0)</f>
        <v>48.11</v>
      </c>
      <c r="K11" s="8" t="str">
        <f>IF(J11="","",IF(OR(J11=CQ11,J11=CT11),$BY$1,IF(OR(J11=BP11,J11=BS11),$AX$1,IF(OR(J11=AO11,J11=AR11),$W$1,""))))</f>
        <v>2023 Nationals</v>
      </c>
      <c r="L11" s="8">
        <f>IF(COUNT(AO11,AR11,BP11,BS11,CQ11,CT11)&gt;1,LARGE((AO11,AR11,BP11,BS11,CQ11,CT11),2),0)</f>
        <v>47.129999999999995</v>
      </c>
      <c r="M11" s="8" t="str">
        <f>IF(L11="","",IF(OR(L11=CQ11,L11=CT11),$BY$1,IF(OR(L11=BP11,L11=BS11),$AX$1,IF(OR(L11=AO11,L11=AR11),$W$1,""))))</f>
        <v>2023 Nationals</v>
      </c>
      <c r="N11" s="8">
        <f>IF(COUNT(AO11,AR11,BP11,BS11,CQ11,CT11)&gt;2,MAX(AV11,BW11,CX11,LARGE((AO11,AR11,BP11,BS11,CQ11,CT11),3)),IF(MAX(AV11,BW11,CX11)&gt;0,MAX(AV11,BW11,CX11),0))</f>
        <v>46.88</v>
      </c>
      <c r="O11" s="8" t="str">
        <f>IF(N11="","",IF(OR(N11=CQ11,N11=CT11,N11=CX11),$BY$1,IF(OR(N11=BP11,N11=BS11,N11=BW11),$AX$1,IF(OR(N11=AO11,N11=AR11,N11=AV11),$W$1,""))))</f>
        <v>2023 Elite Canada</v>
      </c>
      <c r="P11" s="8">
        <f>IF(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&gt;0,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,0)</f>
        <v>8.8000000000000007</v>
      </c>
      <c r="Q11" s="8" t="str">
        <f>IF(P11=0,"",IF(OR(P11=CO11,P11=CR11,P11=CV11),$BY$1,IF(OR(P11=BN11,P11=BQ11,P11=BU11),$AX$1,IF(OR(P11=AM11,P11=AP11,P11=AT11),$W$1,IF(OR(P11=SF11,P11=SI11,P11=SM11,P11=SP11),$RL$1,IF(OR(P11=QX11,P11=RA11,P11=RE11,P11=RH11),$QD$1,IF(OR(P11=PP11,P11=PS11,P11=PW11,P11=PZ11),$OV$1,IF(OR(P11=OH11,P11=OK11,P11=OO11,P11=OR11),$NN$1,IF(OR(P11=MZ11,P11=NC11,P11=NG11,P11=NJ11),$MF$1,IF(OR(P11=LR11,P11=LU11,P11=LY11,P11=MB11),$KX$1,IF(OR(P11=KJ11,P11=KM11,P11=KQ11,P11=KT11),$JP$1,IF(OR(P11=JB11,P11=JE11,P11=JI11,P11=JL11),$IH$1,IF(OR(P11=HT11,P11=HW11,P11=IA11,P11=ID11),$GZ$1,IF(OR(P11=GL11,P11=GO11,P11=GS11,P11=GV11),$FR$1,IF(OR(P11=FD11,P11=FG11,P11=FK11,P11=FN11),$EJ$1,IF(OR(P11=DV11,P11=DY11,P11=EC11,P11=EF11),$DB$1,""))))))))))))))))</f>
        <v>2023 Nationals</v>
      </c>
      <c r="R11" s="8">
        <f>IF(MAX(IF(AM11&gt;=$AW$37,AN11,0),IF(AP11&gt;=$AW$37,AQ11,0),IF(AT11&gt;=$AW$37,AU11,0),IF(BN11&gt;=$BX$37,BO11,0),IF(BQ11&gt;=$BX$37,BR11,0),IF(BU11&gt;=$BX$37,BV11,0),IF(CO11&gt;=$CY$37,CP11,0),IF(CR11&gt;=$CY$37,CS11,0),IF(CV11&gt;=$CY$37,CW11,0),IF(DV11&gt;=$EI$37,DW11,0),IF(DY11&gt;=$EI$37,DZ11,0),IF(EC11&gt;=$EI$37,ED11,0),IF(EF11&gt;=$EI$37,EG11,0),IF(FD11&gt;=$FQ$37,FE11,0),IF(FG11&gt;=$FQ$37,FH11,0),IF(FK11&gt;=$FQ$37,FL11,0),IF(FN11&gt;=$FQ$37,FO11,0),IF(GL11&gt;=$GY$37,GM11,0),IF(GO11&gt;=$GY$37,GP11,0),IF(GS11&gt;=$GY$37,GT11,0),IF(GV11&gt;=$GY$37,GW11,0),IF(HT11&gt;=$IG$37,HU11,0),IF(HW11&gt;=$IG$37,HX11,0),IF(IA11&gt;=$IG$37,IB11,0),IF(ID11&gt;=$IG$37,IE11,0),IF(JB11&gt;=$JO$37,JC11,0),IF(JE11&gt;=$JO$37,JF11,0),IF(JI11&gt;=$JO$37,JJ11,0),IF(JL11&gt;=$JO$37,JM11,0),IF(KJ11&gt;=$KW$37,KK11,0),IF(KM11&gt;=$KW$37,KN11,0),IF(KQ11&gt;=$KW$37,KR11,0),IF(KT11&gt;=$KW$37,KU11,0),IF(LR11&gt;=$ME$37,LS11,0),IF(LU11&gt;=$ME$37,LV11,0),IF(LY11&gt;=$ME$37,LZ11,0),IF(MB11&gt;=$ME$37,MC11,0),IF(MZ11&gt;=$NM$37,NA11,0),IF(NC11&gt;=$NM$37,ND11,0),IF(NG11&gt;=$NM$37,NH11,0),IF(NJ11&gt;=$NM$37,NK11,0),IF(OH11&gt;=$OU$37,OI11,0),IF(OK11&gt;=$OU$37,OL11,0),IF(OO11&gt;=$OU$37,OP11,0),IF(OR11&gt;=$OU$37,OS11,0),IF(PP11&gt;=$QC$37,PQ11,0),IF(PS11&gt;=$QC$37,PT11,0),IF(PW11&gt;=$QC$37,PX11,0),IF(PZ11&gt;=$QC$37,QA11,0),IF(QX11&gt;=$RK$37,QY11,0),IF(RA11&gt;=$RK$37,RB11,0),IF(RE11&gt;=$RK$37,RF11,0),IF(RH11&gt;=$RK$37,RI11,0),IF(SF11&gt;=$SS$37,SG11,0),IF(SI11&gt;=$SS$37,SJ11,0),IF(SM11&gt;=$SS$37,SN11,0),IF(SP11&gt;=$SS$37,SQ11,0))&gt;0,MAX(IF(AM11&gt;=$AW$37,AN11,0),IF(AP11&gt;=$AW$37,AQ11,0),IF(AT11&gt;=$AW$37,AU11,0),IF(BN11&gt;=$BX$37,BO11,0),IF(BQ11&gt;=$BX$37,BR11,0),IF(BU11&gt;=$BX$37,BV11,0),IF(CO11&gt;=$CY$37,CP11,0),IF(CR11&gt;=$CY$37,CS11,0),IF(CV11&gt;=$CY$37,CW11,0),IF(DV11&gt;=$EI$37,DW11,0),IF(DY11&gt;=$EI$37,DZ11,0),IF(EC11&gt;=$EI$37,ED11,0),IF(EF11&gt;=$EI$37,EG11,0),IF(FD11&gt;=$FQ$37,FE11,0),IF(FG11&gt;=$FQ$37,FH11,0),IF(FK11&gt;=$FQ$37,FL11,0),IF(FN11&gt;=$FQ$37,FO11,0),IF(GL11&gt;=$GY$37,GM11,0),IF(GO11&gt;=$GY$37,GP11,0),IF(GS11&gt;=$GY$37,GT11,0),IF(GV11&gt;=$GY$37,GW11,0),IF(HT11&gt;=$IG$37,HU11,0),IF(HW11&gt;=$IG$37,HX11,0),IF(IA11&gt;=$IG$37,IB11,0),IF(ID11&gt;=$IG$37,IE11,0),IF(JB11&gt;=$JO$37,JC11,0),IF(JE11&gt;=$JO$37,JF11,0),IF(JI11&gt;=$JO$37,JJ11,0),IF(JL11&gt;=$JO$37,JM11,0),IF(KJ11&gt;=$KW$37,KK11,0),IF(KM11&gt;=$KW$37,KN11,0),IF(KQ11&gt;=$KW$37,KR11,0),IF(KT11&gt;=$KW$37,KU11,0),IF(LR11&gt;=$ME$37,LS11,0),IF(LU11&gt;=$ME$37,LV11,0),IF(LY11&gt;=$ME$37,LZ11,0),IF(MB11&gt;=$ME$37,MC11,0),IF(MZ11&gt;=$NM$37,NA11,0),IF(NC11&gt;=$NM$37,ND11,0),IF(NG11&gt;=$NM$37,NH11,0),IF(NJ11&gt;=$NM$37,NK11,0),IF(OH11&gt;=$OU$37,OI11,0),IF(OK11&gt;=$OU$37,OL11,0),IF(OO11&gt;=$OU$37,OP11,0),IF(OR11&gt;=$OU$37,OS11,0),IF(PP11&gt;=$QC$37,PQ11,0),IF(PS11&gt;=$QC$37,PT11,0),IF(PW11&gt;=$QC$37,PX11,0),IF(PZ11&gt;=$QC$37,QA11,0),IF(QX11&gt;=$RK$37,QY11,0),IF(RA11&gt;=$RK$37,RB11,0),IF(RE11&gt;=$RK$37,RF11,0),IF(RH11&gt;=$RK$37,RI11,0),IF(SF11&gt;=$SS$37,SG11,0),IF(SI11&gt;=$SS$37,SJ11,0),IF(SM11&gt;=$SS$37,SN11,0),IF(SP11&gt;=$SS$37,SQ11,0)),0)</f>
        <v>0</v>
      </c>
      <c r="S11" s="8" t="str">
        <f>IF(R11=0,"",IF(OR(R11=CP11,R11=CS11,R11=CW11),$BY$1,IF(OR(R11=BO11,R11=BR11,R11=BV11),$AX$1,IF(OR(R11=AN11,R11=AQ11,R11=AU11),$W$1,IF(OR(R11=SG11,R11=SJ11,R11=SN11,R11=SQ11),$RL$1,IF(OR(R11=QY11,R11=RB11,R11=RF11,R11=RI11),$QD$1,IF(OR(R11=PQ11,R11=PT11,R11=PX11,R11=QA11),$OV$1,IF(OR(R11=OI11,R11=OL11,R11=OP11,R11=OS11),$NN$1,IF(OR(R11=NA11,R11=ND11,R11=NH11,R11=NK11),$MF$1,IF(OR(R11=LS11,R11=LV11,R11=LZ11,R11=MC11),$KX$1,IF(OR(R11=KK11,R11=KN11,R11=KR11,R11=KU11),$JP$1,IF(OR(R11=JC11,R11=JF11,R11=JJ11,R11=JM11),$IH$1,IF(OR(R11=HU11,R11=HX11,R11=IB11,R11=IE11),$GZ$1,IF(OR(R11=GM11,R11=GP11,R11=GT11,R11=GW11),$FR$1,IF(OR(R11=FE11,R11=FH11,R11=FL11,R11=FO11),$EJ$1,IF(OR(R11=DW11,R11=DZ11,R11=ED11,R11=EG11),$DB$1,""))))))))))))))))</f>
        <v/>
      </c>
      <c r="T11" s="8" t="str">
        <f>IF(MAX(CZ11,DA11)&gt;0,MAX(CZ11,DA11),"")</f>
        <v/>
      </c>
      <c r="U11" s="11" t="str">
        <f>IF(T11="","",IF(T11=CZ11,"("&amp;CZ$2&amp;")",IF(T11=DA11,"("&amp;DA$2&amp;")")))</f>
        <v/>
      </c>
      <c r="V11" s="8" t="str">
        <f>IF(T11="","",IF(T11=CZ11,IF(T11+IF(N11="",0,N11)=SL11,$RL$1,IF(T11+IF(N11="",0,N11)=RD11,$QD$1,IF(T11+IF(N11="",0,N11)=PV11,$OV$1,IF(T11+IF(N11="",0,N11)=ON11,$NN$1,IF(T11+IF(N11="",0,N11)=NF11,$MF$1,IF(T11+IF(N11="",0,N11)=LX11,$KX$1,IF(T11+IF(N11="",0,N11)=KP11,$JP$1,IF(T11+IF(N11="",0,N11)=JH11,$IH$1,IF(T11+IF(N11="",0,N11)=HZ11,$GZ$1,IF(T11+IF(N11="",0,N11)=GR11,$FR$1,IF(T11+IF(N11="",0,N11)=FJ11,$EJ$1,IF(T11+IF(N11="",0,N11)=EB11,$DB$1)))))))))))),IF(T11=DA11,IF(T11+IF(#REF!="",0,#REF!)=SR11,$RL$1,IF(T11+IF(#REF!="",0,#REF!)=RJ11,$QD$1,IF(T11+IF(#REF!="",0,#REF!)=QB11,$OV$1,IF(T11+IF(#REF!="",0,#REF!)=OT11,$NN$1,IF(T11+IF(#REF!="",0,#REF!)=NL11,$MF$1,IF(T11+IF(#REF!="",0,#REF!)=MD11,$KX$1,IF(T11+IF(#REF!="",0,#REF!)=KV11,$JP$1,IF(T11+IF(#REF!="",0,#REF!)=JN11,$IH$1,IF(T11+IF(#REF!="",0,#REF!)=IF11,$GZ$1,IF(T11+IF(#REF!="",0,#REF!)=GX11,$FR$1,IF(T11+IF(#REF!="",0,#REF!)=FP11,$EJ$1,IF(T11+IF(#REF!="",0,#REF!)=EH11,$DB$1,IF(T11+IF(#REF!="",0,#REF!)=SO11,$RL$1,IF(T11+IF(#REF!="",0,#REF!)=RG11,$QD$1,IF(T11+IF(#REF!="",0,#REF!)=PY11,$OV$1,IF(T11+IF(#REF!="",0,#REF!)=OQ11,$NN$1,IF(T11+IF(#REF!="",0,#REF!)=NI11,$MF$1,IF(T11+IF(#REF!="",0,#REF!)=MA11,$KX$1,IF(T11+IF(#REF!="",0,#REF!)=KS11,$JP$1,IF(T11+IF(#REF!="",0,#REF!)=JK11,$IH$1,IF(T11+IF(#REF!="",0,#REF!)=IC11,$GZ$1,IF(T11+IF(#REF!="",0,#REF!)=GU11,$FR$1,IF(T11+IF(#REF!="",0,#REF!)=FM11,$EJ$1,IF(T11+IF(#REF!="",0,#REF!)=EE11,$DB$1)))))))))))))))))))))))))))</f>
        <v/>
      </c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7"/>
      <c r="AM11" s="38" t="str">
        <f>IF(Y11&gt;0,Y11,"")</f>
        <v/>
      </c>
      <c r="AN11" s="38" t="str">
        <f>IF(Z11&gt;0,Z11,"")</f>
        <v/>
      </c>
      <c r="AO11" s="40" t="str">
        <f>IF(SUM(W11:Z11)-AA11&gt;0,SUM(W11:Z11)-AA11,"")</f>
        <v/>
      </c>
      <c r="AP11" s="40" t="str">
        <f>IF(AD11&gt;0,AD11,"")</f>
        <v/>
      </c>
      <c r="AQ11" s="40" t="str">
        <f>IF(AE11&gt;0,AE11,"")</f>
        <v/>
      </c>
      <c r="AR11" s="40" t="str">
        <f>IF(SUM(AB11:AE11)-AF11&gt;0,SUM(AB11:AE11)-AF11,"")</f>
        <v/>
      </c>
      <c r="AS11" s="40" t="str">
        <f>IF(AO11="","",MAX(AO11,AR11))</f>
        <v/>
      </c>
      <c r="AT11" s="40" t="str">
        <f>IF(AI11&gt;0,AI11,"")</f>
        <v/>
      </c>
      <c r="AU11" s="40" t="str">
        <f>IF(AJ11&gt;0,AJ11,"")</f>
        <v/>
      </c>
      <c r="AV11" s="40" t="str">
        <f>IF(SUM(AG11:AJ11)-AK11&gt;0,SUM(AG11:AJ11)-AK11,"")</f>
        <v/>
      </c>
      <c r="AW11" s="40" t="str">
        <f>IF(SUM(AS11,AV11)&gt;0,SUM(AS11,AV11),"")</f>
        <v/>
      </c>
      <c r="AX11" s="26">
        <v>14.5</v>
      </c>
      <c r="AY11" s="26">
        <v>9.1999999999999993</v>
      </c>
      <c r="AZ11" s="26">
        <v>8.8000000000000007</v>
      </c>
      <c r="BA11" s="26">
        <v>13.85</v>
      </c>
      <c r="BB11" s="26">
        <v>0</v>
      </c>
      <c r="BC11" s="26">
        <v>14.7</v>
      </c>
      <c r="BD11" s="26">
        <v>9</v>
      </c>
      <c r="BE11" s="26">
        <v>8.5</v>
      </c>
      <c r="BF11" s="26">
        <v>13.44</v>
      </c>
      <c r="BG11" s="26">
        <v>0.3</v>
      </c>
      <c r="BH11" s="26">
        <v>15.1</v>
      </c>
      <c r="BI11" s="26">
        <v>9.3000000000000007</v>
      </c>
      <c r="BJ11" s="26">
        <v>8.8000000000000007</v>
      </c>
      <c r="BK11" s="26">
        <v>13.68</v>
      </c>
      <c r="BL11" s="26">
        <v>0</v>
      </c>
      <c r="BM11" s="28"/>
      <c r="BN11" s="39">
        <f>IF(AZ11&gt;0,AZ11,"")</f>
        <v>8.8000000000000007</v>
      </c>
      <c r="BO11" s="39">
        <f>IF(BA11&gt;0,BA11,"")</f>
        <v>13.85</v>
      </c>
      <c r="BP11" s="11">
        <f>IF(SUM(AX11:BA11)-BB11&gt;0,SUM(AX11:BA11)-BB11,"")</f>
        <v>46.35</v>
      </c>
      <c r="BQ11" s="11">
        <f>IF(BE11&gt;0,BE11,"")</f>
        <v>8.5</v>
      </c>
      <c r="BR11" s="11">
        <f>IF(BF11&gt;0,BF11,"")</f>
        <v>13.44</v>
      </c>
      <c r="BS11" s="11">
        <f>IF(SUM(BC11:BF11)-BG11&gt;0,SUM(BC11:BF11)-BG11,"")</f>
        <v>45.34</v>
      </c>
      <c r="BT11" s="11">
        <f>IF(BP11="","",MAX(BP11,BS11))</f>
        <v>46.35</v>
      </c>
      <c r="BU11" s="11">
        <f>IF(BJ11&gt;0,BJ11,"")</f>
        <v>8.8000000000000007</v>
      </c>
      <c r="BV11" s="11">
        <f>IF(BK11&gt;0,BK11,"")</f>
        <v>13.68</v>
      </c>
      <c r="BW11" s="11">
        <f>IF(SUM(BH11:BK11)-BL11&gt;0,SUM(BH11:BK11)-BL11,"")</f>
        <v>46.88</v>
      </c>
      <c r="BX11" s="11">
        <f>IF(SUM(BT11,BW11)&gt;0,SUM(BT11,BW11),"")</f>
        <v>93.23</v>
      </c>
      <c r="BY11" s="22">
        <v>15.6</v>
      </c>
      <c r="BZ11" s="22">
        <v>9.4</v>
      </c>
      <c r="CA11" s="22">
        <v>8.8000000000000007</v>
      </c>
      <c r="CB11" s="22">
        <v>14.31</v>
      </c>
      <c r="CC11" s="22">
        <v>0</v>
      </c>
      <c r="CD11" s="22">
        <v>14.7</v>
      </c>
      <c r="CE11" s="22">
        <v>9.6</v>
      </c>
      <c r="CF11" s="22">
        <v>8.8000000000000007</v>
      </c>
      <c r="CG11" s="22">
        <v>14.03</v>
      </c>
      <c r="CH11" s="22">
        <v>0</v>
      </c>
      <c r="CI11" s="22">
        <v>13.7</v>
      </c>
      <c r="CJ11" s="22">
        <v>8.9</v>
      </c>
      <c r="CK11" s="22">
        <v>7</v>
      </c>
      <c r="CL11" s="22">
        <v>13.4</v>
      </c>
      <c r="CM11" s="22">
        <v>1.8</v>
      </c>
      <c r="CN11" s="27"/>
      <c r="CO11" s="38">
        <f>IF(CA11&gt;0,CA11,"")</f>
        <v>8.8000000000000007</v>
      </c>
      <c r="CP11" s="38">
        <f>IF(CB11&gt;0,CB11,"")</f>
        <v>14.31</v>
      </c>
      <c r="CQ11" s="40">
        <f>IF(SUM(BY11:CB11)-CC11&gt;0,SUM(BY11:CB11)-CC11,"")</f>
        <v>48.11</v>
      </c>
      <c r="CR11" s="40">
        <f>IF(CF11&gt;0,CF11,"")</f>
        <v>8.8000000000000007</v>
      </c>
      <c r="CS11" s="40">
        <f>IF(CG11&gt;0,CG11,"")</f>
        <v>14.03</v>
      </c>
      <c r="CT11" s="40">
        <f>IF(SUM(CD11:CG11)-CH11&gt;0,SUM(CD11:CG11)-CH11,"")</f>
        <v>47.129999999999995</v>
      </c>
      <c r="CU11" s="40">
        <f>IF(CQ11="","",MAX(CQ11,CT11))</f>
        <v>48.11</v>
      </c>
      <c r="CV11" s="40">
        <f>IF(CK11&gt;0,CK11,"")</f>
        <v>7</v>
      </c>
      <c r="CW11" s="40">
        <f>IF(CL11&gt;0,CL11,"")</f>
        <v>13.4</v>
      </c>
      <c r="CX11" s="40">
        <f>IF(SUM(CI11:CL11)-CM11&gt;0,SUM(CI11:CL11)-CM11,"")</f>
        <v>41.2</v>
      </c>
      <c r="CY11" s="40">
        <f>IF(SUM(CU11,CX11)&gt;0,SUM(CU11,CX11),"")</f>
        <v>89.31</v>
      </c>
      <c r="CZ11" s="50" t="str">
        <f>IF(MAX(DX11,EA11,FF11,FI11,GN11,GQ11,HV11,HY11,JD11,JG11,KL11,KO11,LT11,LW11,NB11,NE11,OJ11,OM11,PR11,PU11,QZ11,RC11,SH11,SK11)-MIN(IF(L11="",0,L11),IF(N11="",0,N11))&gt;0.001,MAX(DX11,EA11,FF11,FI11,GN11,GQ11,HV11,HY11,JD11,JG11,KL11,KO11,LT11,LW11,NB11,NE11,OJ11,OM11,PR11,PU11,QZ11,RC11,SH11,SK11)-MIN(IF(L11="",0,L11),IF(N11="",0,N11)),"")</f>
        <v/>
      </c>
      <c r="DA11" s="50" t="str">
        <f>IF(MAX(EE11,EH11,FM11,FP11,GU11,GX11,IC11,IF11,JK11,JN11,KS11,KV11,MA11,MD11,NI11,NL11,OQ11,OT11,PY11,QB11,RG11,RJ11,SO11,SR11)-IF(N11="",0,N11)&gt;0.001,MAX(EE11,EH11,FM11,FP11,GU11,GX11,IC11,IF11,JK11,JN11,KS11,KV11,MA11,MD11,NI11,NL11,OQ11,OT11,PY11,QB11,RG11,RJ11,SO11,SR11)-IF(N11="",0,N11),"")</f>
        <v/>
      </c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40" t="str">
        <f>IF(DD11&gt;0,DD11,"")</f>
        <v/>
      </c>
      <c r="DW11" s="40" t="str">
        <f>IF(DE11&gt;0,DE11,"")</f>
        <v/>
      </c>
      <c r="DX11" s="40" t="str">
        <f>IF(SUM(DB11:DE11)-DF11&gt;0,SUM(DB11:DE11)-DF11,"")</f>
        <v/>
      </c>
      <c r="DY11" s="40" t="str">
        <f>IF(DI11&gt;0,DI11,"")</f>
        <v/>
      </c>
      <c r="DZ11" s="40" t="str">
        <f>IF(DJ11&gt;0,DJ11,"")</f>
        <v/>
      </c>
      <c r="EA11" s="40" t="str">
        <f>IF(SUM(DG11:DJ11)-DK11&gt;0,SUM(DG11:DJ11)-DK11,"")</f>
        <v/>
      </c>
      <c r="EB11" s="40" t="str">
        <f>IF(MAX(DX11,EA11)&gt;0,MAX(DX11,EA11),"")</f>
        <v/>
      </c>
      <c r="EC11" s="40" t="str">
        <f>IF(DN11&gt;0,DN11,"")</f>
        <v/>
      </c>
      <c r="ED11" s="40" t="str">
        <f>IF(DO11&gt;0,DO11,"")</f>
        <v/>
      </c>
      <c r="EE11" s="40" t="str">
        <f>IF(SUM(DL11:DO11)-DP11&gt;0,SUM(DL11:DO11)-DP11,"")</f>
        <v/>
      </c>
      <c r="EF11" s="40" t="str">
        <f>IF(DS11&gt;0,DS11,"")</f>
        <v/>
      </c>
      <c r="EG11" s="40" t="str">
        <f>IF(DT11&gt;0,DT11,"")</f>
        <v/>
      </c>
      <c r="EH11" s="40" t="str">
        <f>IF(SUM(DQ11:DT11)-DU11&gt;0,SUM(DQ11:DT11)-DU11,"")</f>
        <v/>
      </c>
      <c r="EI11" s="40" t="str">
        <f>IF(SUM(EB11,EH11)&gt;0,SUM(EB11,EH11),"")</f>
        <v/>
      </c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1" t="str">
        <f>IF(EL11&gt;0,EL11,"")</f>
        <v/>
      </c>
      <c r="FE11" s="11" t="str">
        <f>IF(EM11&gt;0,EM11,"")</f>
        <v/>
      </c>
      <c r="FF11" s="11" t="str">
        <f>IF(SUM(EJ11:EM11)-EN11&gt;0,SUM(EJ11:EM11)-EN11,"")</f>
        <v/>
      </c>
      <c r="FG11" s="11" t="str">
        <f>IF(EQ11&gt;0,EQ11,"")</f>
        <v/>
      </c>
      <c r="FH11" s="11" t="str">
        <f>IF(ER11&gt;0,ER11,"")</f>
        <v/>
      </c>
      <c r="FI11" s="11" t="str">
        <f>IF(SUM(EO11:ER11)-ES11&gt;0,SUM(EO11:ER11)-ES11,"")</f>
        <v/>
      </c>
      <c r="FJ11" s="11" t="str">
        <f>IF(MAX(FF11,FI11)&gt;0,MAX(FF11,FI11),"")</f>
        <v/>
      </c>
      <c r="FK11" s="11" t="str">
        <f>IF(EV11&gt;0,EV11,"")</f>
        <v/>
      </c>
      <c r="FL11" s="11" t="str">
        <f>IF(EW11&gt;0,EW11,"")</f>
        <v/>
      </c>
      <c r="FM11" s="11" t="str">
        <f>IF(SUM(ET11:EW11)-EX11&gt;0,SUM(ET11:EW11)-EX11,"")</f>
        <v/>
      </c>
      <c r="FN11" s="11" t="str">
        <f>IF(FA11&gt;0,FA11,"")</f>
        <v/>
      </c>
      <c r="FO11" s="11" t="str">
        <f>IF(FB11&gt;0,FB11,"")</f>
        <v/>
      </c>
      <c r="FP11" s="11" t="str">
        <f>IF(SUM(EY11:FB11)-FC11&gt;0,SUM(EY11:FB11)-FC11,"")</f>
        <v/>
      </c>
      <c r="FQ11" s="11" t="str">
        <f>IF(SUM(FJ11,FP11)&gt;0,SUM(FJ11,FP11),"")</f>
        <v/>
      </c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40" t="str">
        <f>IF(FT11&gt;0,FT11,"")</f>
        <v/>
      </c>
      <c r="GM11" s="40" t="str">
        <f>IF(FU11&gt;0,FU11,"")</f>
        <v/>
      </c>
      <c r="GN11" s="40" t="str">
        <f>IF(SUM(FR11:FU11)-FV11&gt;0,SUM(FR11:FU11)-FV11,"")</f>
        <v/>
      </c>
      <c r="GO11" s="40" t="str">
        <f>IF(FY11&gt;0,FY11,"")</f>
        <v/>
      </c>
      <c r="GP11" s="40" t="str">
        <f>IF(FZ11&gt;0,FZ11,"")</f>
        <v/>
      </c>
      <c r="GQ11" s="40" t="str">
        <f>IF(SUM(FW11:FZ11)-GA11&gt;0,SUM(FW11:FZ11)-GA11,"")</f>
        <v/>
      </c>
      <c r="GR11" s="40" t="str">
        <f>IF(MAX(GN11,GQ11)&gt;0,MAX(GN11,GQ11),"")</f>
        <v/>
      </c>
      <c r="GS11" s="40" t="str">
        <f>IF(GD11&gt;0,GD11,"")</f>
        <v/>
      </c>
      <c r="GT11" s="40" t="str">
        <f>IF(GE11&gt;0,GE11,"")</f>
        <v/>
      </c>
      <c r="GU11" s="40" t="str">
        <f>IF(SUM(GB11:GE11)-GF11&gt;0,SUM(GB11:GE11)-GF11,"")</f>
        <v/>
      </c>
      <c r="GV11" s="40" t="str">
        <f>IF(GI11&gt;0,GI11,"")</f>
        <v/>
      </c>
      <c r="GW11" s="40" t="str">
        <f>IF(GJ11&gt;0,GJ11,"")</f>
        <v/>
      </c>
      <c r="GX11" s="40" t="str">
        <f>IF(SUM(GG11:GJ11)-GK11&gt;0,SUM(GG11:GJ11)-GK11,"")</f>
        <v/>
      </c>
      <c r="GY11" s="40" t="str">
        <f>IF(SUM(GR11,GX11)&gt;0,SUM(GR11,GX11),"")</f>
        <v/>
      </c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1" t="str">
        <f>IF(HB11&gt;0,HB11,"")</f>
        <v/>
      </c>
      <c r="HU11" s="11" t="str">
        <f>IF(HC11&gt;0,HC11,"")</f>
        <v/>
      </c>
      <c r="HV11" s="11" t="str">
        <f>IF(SUM(GZ11:HC11)-HD11&gt;0,SUM(GZ11:HC11)-HD11,"")</f>
        <v/>
      </c>
      <c r="HW11" s="11" t="str">
        <f>IF(HG11&gt;0,HG11,"")</f>
        <v/>
      </c>
      <c r="HX11" s="11" t="str">
        <f>IF(HH11&gt;0,HH11,"")</f>
        <v/>
      </c>
      <c r="HY11" s="11" t="str">
        <f>IF(SUM(HE11:HH11)-HI11&gt;0,SUM(HE11:HH11)-HI11,"")</f>
        <v/>
      </c>
      <c r="HZ11" s="11" t="str">
        <f>IF(MAX(HV11,HY11)&gt;0,MAX(HV11,HY11),"")</f>
        <v/>
      </c>
      <c r="IA11" s="11" t="str">
        <f>IF(HL11&gt;0,HL11,"")</f>
        <v/>
      </c>
      <c r="IB11" s="11" t="str">
        <f>IF(HM11&gt;0,HM11,"")</f>
        <v/>
      </c>
      <c r="IC11" s="11" t="str">
        <f>IF(SUM(HJ11:HM11)-HN11&gt;0,SUM(HJ11:HM11)-HN11,"")</f>
        <v/>
      </c>
      <c r="ID11" s="11" t="str">
        <f>IF(HQ11&gt;0,HQ11,"")</f>
        <v/>
      </c>
      <c r="IE11" s="11" t="str">
        <f>IF(HR11&gt;0,HR11,"")</f>
        <v/>
      </c>
      <c r="IF11" s="11" t="str">
        <f>IF(SUM(HO11:HR11)-HS11&gt;0,SUM(HO11:HR11)-HS11,"")</f>
        <v/>
      </c>
      <c r="IG11" s="11" t="str">
        <f>IF(SUM(HZ11,IF11)&gt;0,SUM(HZ11,IF11),"")</f>
        <v/>
      </c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40" t="str">
        <f>IF(IJ11&gt;0,IJ11,"")</f>
        <v/>
      </c>
      <c r="JC11" s="40" t="str">
        <f>IF(IK11&gt;0,IK11,"")</f>
        <v/>
      </c>
      <c r="JD11" s="40" t="str">
        <f>IF(SUM(IH11:IK11)-IL11&gt;0,SUM(IH11:IK11)-IL11,"")</f>
        <v/>
      </c>
      <c r="JE11" s="40" t="str">
        <f>IF(IO11&gt;0,IO11,"")</f>
        <v/>
      </c>
      <c r="JF11" s="40" t="str">
        <f>IF(IP11&gt;0,IP11,"")</f>
        <v/>
      </c>
      <c r="JG11" s="40" t="str">
        <f>IF(SUM(IM11:IP11)-IQ11&gt;0,SUM(IM11:IP11)-IQ11,"")</f>
        <v/>
      </c>
      <c r="JH11" s="40" t="str">
        <f>IF(MAX(JD11,JG11)&gt;0,MAX(JD11,JG11),"")</f>
        <v/>
      </c>
      <c r="JI11" s="40" t="str">
        <f>IF(IT11&gt;0,IT11,"")</f>
        <v/>
      </c>
      <c r="JJ11" s="40" t="str">
        <f>IF(IU11&gt;0,IU11,"")</f>
        <v/>
      </c>
      <c r="JK11" s="40" t="str">
        <f>IF(SUM(IR11:IU11)-IV11&gt;0,SUM(IR11:IU11)-IV11,"")</f>
        <v/>
      </c>
      <c r="JL11" s="40" t="str">
        <f>IF(IY11&gt;0,IY11,"")</f>
        <v/>
      </c>
      <c r="JM11" s="40" t="str">
        <f>IF(IZ11&gt;0,IZ11,"")</f>
        <v/>
      </c>
      <c r="JN11" s="40" t="str">
        <f>IF(SUM(IW11:IZ11)-JA11&gt;0,SUM(IW11:IZ11)-JA11,"")</f>
        <v/>
      </c>
      <c r="JO11" s="40" t="str">
        <f>IF(SUM(JH11,JN11)&gt;0,SUM(JH11,JN11),"")</f>
        <v/>
      </c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1" t="str">
        <f>IF(JR11&gt;0,JR11,"")</f>
        <v/>
      </c>
      <c r="KK11" s="11" t="str">
        <f>IF(JS11&gt;0,JS11,"")</f>
        <v/>
      </c>
      <c r="KL11" s="11" t="str">
        <f>IF(SUM(JP11:JS11)-JT11&gt;0,SUM(JP11:JS11)-JT11,"")</f>
        <v/>
      </c>
      <c r="KM11" s="11" t="str">
        <f>IF(JW11&gt;0,JW11,"")</f>
        <v/>
      </c>
      <c r="KN11" s="11" t="str">
        <f>IF(JX11&gt;0,JX11,"")</f>
        <v/>
      </c>
      <c r="KO11" s="11" t="str">
        <f>IF(SUM(JU11:JX11)-JY11&gt;0,SUM(JU11:JX11)-JY11,"")</f>
        <v/>
      </c>
      <c r="KP11" s="11" t="str">
        <f>IF(MAX(KL11,KO11)&gt;0,MAX(KL11,KO11),"")</f>
        <v/>
      </c>
      <c r="KQ11" s="11" t="str">
        <f>IF(KB11&gt;0,KB11,"")</f>
        <v/>
      </c>
      <c r="KR11" s="11" t="str">
        <f>IF(KC11&gt;0,KC11,"")</f>
        <v/>
      </c>
      <c r="KS11" s="11" t="str">
        <f>IF(SUM(JZ11:KC11)-KD11&gt;0,SUM(JZ11:KC11)-KD11,"")</f>
        <v/>
      </c>
      <c r="KT11" s="11" t="str">
        <f>IF(KG11&gt;0,KG11,"")</f>
        <v/>
      </c>
      <c r="KU11" s="11" t="str">
        <f>IF(KH11&gt;0,KH11,"")</f>
        <v/>
      </c>
      <c r="KV11" s="11" t="str">
        <f>IF(SUM(KE11:KH11)-KI11&gt;0,SUM(KE11:KH11)-KI11,"")</f>
        <v/>
      </c>
      <c r="KW11" s="11" t="str">
        <f>IF(SUM(KP11,KV11)&gt;0,SUM(KP11,KV11),"")</f>
        <v/>
      </c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40" t="str">
        <f>IF(KZ11&gt;0,KZ11,"")</f>
        <v/>
      </c>
      <c r="LS11" s="40" t="str">
        <f>IF(LA11&gt;0,LA11,"")</f>
        <v/>
      </c>
      <c r="LT11" s="40" t="str">
        <f>IF(SUM(KX11:LA11)-LB11&gt;0,SUM(KX11:LA11)-LB11,"")</f>
        <v/>
      </c>
      <c r="LU11" s="40" t="str">
        <f>IF(LE11&gt;0,LE11,"")</f>
        <v/>
      </c>
      <c r="LV11" s="40" t="str">
        <f>IF(LF11&gt;0,LF11,"")</f>
        <v/>
      </c>
      <c r="LW11" s="40" t="str">
        <f>IF(SUM(LC11:LF11)-LG11&gt;0,SUM(LC11:LF11)-LG11,"")</f>
        <v/>
      </c>
      <c r="LX11" s="40" t="str">
        <f>IF(MAX(LT11,LW11)&gt;0,MAX(LT11,LW11),"")</f>
        <v/>
      </c>
      <c r="LY11" s="40" t="str">
        <f>IF(LJ11&gt;0,LJ11,"")</f>
        <v/>
      </c>
      <c r="LZ11" s="40" t="str">
        <f>IF(LK11&gt;0,LK11,"")</f>
        <v/>
      </c>
      <c r="MA11" s="40" t="str">
        <f>IF(SUM(LH11:LK11)-LL11&gt;0,SUM(LH11:LK11)-LL11,"")</f>
        <v/>
      </c>
      <c r="MB11" s="40" t="str">
        <f>IF(LO11&gt;0,LO11,"")</f>
        <v/>
      </c>
      <c r="MC11" s="40" t="str">
        <f>IF(LP11&gt;0,LP11,"")</f>
        <v/>
      </c>
      <c r="MD11" s="40" t="str">
        <f>IF(SUM(LM11:LP11)-LQ11&gt;0,SUM(LM11:LP11)-LQ11,"")</f>
        <v/>
      </c>
      <c r="ME11" s="40" t="str">
        <f>IF(SUM(LX11,MD11)&gt;0,SUM(LX11,MD11),"")</f>
        <v/>
      </c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1" t="str">
        <f>IF(MH11&gt;0,MH11,"")</f>
        <v/>
      </c>
      <c r="NA11" s="11" t="str">
        <f>IF(MI11&gt;0,MI11,"")</f>
        <v/>
      </c>
      <c r="NB11" s="11" t="str">
        <f>IF(SUM(MF11:MI11)-MJ11&gt;0,SUM(MF11:MI11)-MJ11,"")</f>
        <v/>
      </c>
      <c r="NC11" s="11" t="str">
        <f>IF(MM11&gt;0,MM11,"")</f>
        <v/>
      </c>
      <c r="ND11" s="11" t="str">
        <f>IF(MN11&gt;0,MN11,"")</f>
        <v/>
      </c>
      <c r="NE11" s="11" t="str">
        <f>IF(SUM(MK11:MN11)-MO11&gt;0,SUM(MK11:MN11)-MO11,"")</f>
        <v/>
      </c>
      <c r="NF11" s="11" t="str">
        <f>IF(MAX(NB11,NE11)&gt;0,MAX(NB11,NE11),"")</f>
        <v/>
      </c>
      <c r="NG11" s="11" t="str">
        <f>IF(MR11&gt;0,MR11,"")</f>
        <v/>
      </c>
      <c r="NH11" s="11" t="str">
        <f>IF(MS11&gt;0,MS11,"")</f>
        <v/>
      </c>
      <c r="NI11" s="11" t="str">
        <f>IF(SUM(MP11:MS11)-MT11&gt;0,SUM(MP11:MS11)-MT11,"")</f>
        <v/>
      </c>
      <c r="NJ11" s="11" t="str">
        <f>IF(MW11&gt;0,MW11,"")</f>
        <v/>
      </c>
      <c r="NK11" s="11" t="str">
        <f>IF(MX11&gt;0,MX11,"")</f>
        <v/>
      </c>
      <c r="NL11" s="11" t="str">
        <f>IF(SUM(MU11:MX11)-MY11&gt;0,SUM(MU11:MX11)-MY11,"")</f>
        <v/>
      </c>
      <c r="NM11" s="11" t="str">
        <f>IF(SUM(NF11,NL11)&gt;0,SUM(NF11,NL11),"")</f>
        <v/>
      </c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40" t="str">
        <f>IF(NP11&gt;0,NP11,"")</f>
        <v/>
      </c>
      <c r="OI11" s="40" t="str">
        <f>IF(NQ11&gt;0,NQ11,"")</f>
        <v/>
      </c>
      <c r="OJ11" s="40" t="str">
        <f>IF(SUM(NN11:NQ11)-NR11&gt;0,SUM(NN11:NQ11)-NR11,"")</f>
        <v/>
      </c>
      <c r="OK11" s="40" t="str">
        <f>IF(NU11&gt;0,NU11,"")</f>
        <v/>
      </c>
      <c r="OL11" s="40" t="str">
        <f>IF(NV11&gt;0,NV11,"")</f>
        <v/>
      </c>
      <c r="OM11" s="40" t="str">
        <f>IF(SUM(NS11:NV11)-NW11&gt;0,SUM(NS11:NV11)-NW11,"")</f>
        <v/>
      </c>
      <c r="ON11" s="40" t="str">
        <f>IF(MAX(OJ11,OM11)&gt;0,MAX(OJ11,OM11),"")</f>
        <v/>
      </c>
      <c r="OO11" s="40" t="str">
        <f>IF(NZ11&gt;0,NZ11,"")</f>
        <v/>
      </c>
      <c r="OP11" s="40" t="str">
        <f>IF(OA11&gt;0,OA11,"")</f>
        <v/>
      </c>
      <c r="OQ11" s="40" t="str">
        <f>IF(SUM(NX11:OA11)-OB11&gt;0,SUM(NX11:OA11)-OB11,"")</f>
        <v/>
      </c>
      <c r="OR11" s="40" t="str">
        <f>IF(OE11&gt;0,OE11,"")</f>
        <v/>
      </c>
      <c r="OS11" s="40" t="str">
        <f>IF(OF11&gt;0,OF11,"")</f>
        <v/>
      </c>
      <c r="OT11" s="40" t="str">
        <f>IF(SUM(OC11:OF11)-OG11&gt;0,SUM(OC11:OF11)-OG11,"")</f>
        <v/>
      </c>
      <c r="OU11" s="40" t="str">
        <f>IF(SUM(ON11,OT11)&gt;0,SUM(ON11,OT11),"")</f>
        <v/>
      </c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1" t="str">
        <f>IF(OX11&gt;0,OX11,"")</f>
        <v/>
      </c>
      <c r="PQ11" s="11" t="str">
        <f>IF(OY11&gt;0,OY11,"")</f>
        <v/>
      </c>
      <c r="PR11" s="11" t="str">
        <f>IF(SUM(OV11:OY11)-OZ11&gt;0,SUM(OV11:OY11)-OZ11,"")</f>
        <v/>
      </c>
      <c r="PS11" s="11" t="str">
        <f>IF(PC11&gt;0,PC11,"")</f>
        <v/>
      </c>
      <c r="PT11" s="11" t="str">
        <f>IF(PD11&gt;0,PD11,"")</f>
        <v/>
      </c>
      <c r="PU11" s="11" t="str">
        <f>IF(SUM(PA11:PD11)-PE11&gt;0,SUM(PA11:PD11)-PE11,"")</f>
        <v/>
      </c>
      <c r="PV11" s="11" t="str">
        <f>IF(MAX(PR11,PU11)&gt;0,MAX(PR11,PU11),"")</f>
        <v/>
      </c>
      <c r="PW11" s="11" t="str">
        <f>IF(PH11&gt;0,PH11,"")</f>
        <v/>
      </c>
      <c r="PX11" s="11" t="str">
        <f>IF(PI11&gt;0,PI11,"")</f>
        <v/>
      </c>
      <c r="PY11" s="11" t="str">
        <f>IF(SUM(PF11:PI11)-PJ11&gt;0,SUM(PF11:PI11)-PJ11,"")</f>
        <v/>
      </c>
      <c r="PZ11" s="11" t="str">
        <f>IF(PM11&gt;0,PM11,"")</f>
        <v/>
      </c>
      <c r="QA11" s="11" t="str">
        <f>IF(PN11&gt;0,PN11,"")</f>
        <v/>
      </c>
      <c r="QB11" s="11" t="str">
        <f>IF(SUM(PK11:PN11)-PO11&gt;0,SUM(PK11:PN11)-PO11,"")</f>
        <v/>
      </c>
      <c r="QC11" s="11" t="str">
        <f>IF(SUM(PV11,QB11)&gt;0,SUM(PV11,QB11),"")</f>
        <v/>
      </c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40" t="str">
        <f>IF(QF11&gt;0,QF11,"")</f>
        <v/>
      </c>
      <c r="QY11" s="40" t="str">
        <f>IF(QG11&gt;0,QG11,"")</f>
        <v/>
      </c>
      <c r="QZ11" s="40" t="str">
        <f>IF(SUM(QD11:QG11)-QH11&gt;0,SUM(QD11:QG11)-QH11,"")</f>
        <v/>
      </c>
      <c r="RA11" s="40" t="str">
        <f>IF(QK11&gt;0,QK11,"")</f>
        <v/>
      </c>
      <c r="RB11" s="40" t="str">
        <f>IF(QL11&gt;0,QL11,"")</f>
        <v/>
      </c>
      <c r="RC11" s="40" t="str">
        <f>IF(SUM(QI11:QL11)-QM11&gt;0,SUM(QI11:QL11)-QM11,"")</f>
        <v/>
      </c>
      <c r="RD11" s="40" t="str">
        <f>IF(MAX(QZ11,RC11)&gt;0,MAX(QZ11,RC11),"")</f>
        <v/>
      </c>
      <c r="RE11" s="40" t="str">
        <f>IF(QP11&gt;0,QP11,"")</f>
        <v/>
      </c>
      <c r="RF11" s="40" t="str">
        <f>IF(QQ11&gt;0,QQ11,"")</f>
        <v/>
      </c>
      <c r="RG11" s="40" t="str">
        <f>IF(SUM(QN11:QQ11)-QR11&gt;0,SUM(QN11:QQ11)-QR11,"")</f>
        <v/>
      </c>
      <c r="RH11" s="40" t="str">
        <f>IF(QU11&gt;0,QU11,"")</f>
        <v/>
      </c>
      <c r="RI11" s="40" t="str">
        <f>IF(QV11&gt;0,QV11,"")</f>
        <v/>
      </c>
      <c r="RJ11" s="40" t="str">
        <f>IF(SUM(QS11:QV11)-QW11&gt;0,SUM(QS11:QV11)-QW11,"")</f>
        <v/>
      </c>
      <c r="RK11" s="40" t="str">
        <f>IF(SUM(RD11,RJ11)&gt;0,SUM(RD11,RJ11),"")</f>
        <v/>
      </c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1" t="str">
        <f>IF(RN11&gt;0,RN11,"")</f>
        <v/>
      </c>
      <c r="SG11" s="11" t="str">
        <f>IF(RO11&gt;0,RO11,"")</f>
        <v/>
      </c>
      <c r="SH11" s="11" t="str">
        <f>IF(SUM(RL11:RO11)-RP11&gt;0,SUM(RL11:RO11)-RP11,"")</f>
        <v/>
      </c>
      <c r="SI11" s="11" t="str">
        <f>IF(RS11&gt;0,RS11,"")</f>
        <v/>
      </c>
      <c r="SJ11" s="11" t="str">
        <f>IF(RT11&gt;0,RT11,"")</f>
        <v/>
      </c>
      <c r="SK11" s="11" t="str">
        <f>IF(SUM(RQ11:RT11)-RU11&gt;0,SUM(RQ11:RT11)-RU11,"")</f>
        <v/>
      </c>
      <c r="SL11" s="11" t="str">
        <f>IF(MAX(SH11,SK11)&gt;0,MAX(SH11,SK11),"")</f>
        <v/>
      </c>
      <c r="SM11" s="11" t="str">
        <f>IF(RX11&gt;0,RX11,"")</f>
        <v/>
      </c>
      <c r="SN11" s="11" t="str">
        <f>IF(RY11&gt;0,RY11,"")</f>
        <v/>
      </c>
      <c r="SO11" s="11" t="str">
        <f>IF(SUM(RV11:RY11)-RZ11&gt;0,SUM(RV11:RY11)-RZ11,"")</f>
        <v/>
      </c>
      <c r="SP11" s="11" t="str">
        <f>IF(SC11&gt;0,SC11,"")</f>
        <v/>
      </c>
      <c r="SQ11" s="11" t="str">
        <f>IF(SD11&gt;0,SD11,"")</f>
        <v/>
      </c>
      <c r="SR11" s="11" t="str">
        <f>IF(SUM(SA11:SD11)-SE11&gt;0,SUM(SA11:SD11)-SE11,"")</f>
        <v/>
      </c>
      <c r="SS11" s="11" t="str">
        <f>IF(SUM(SL11,SR11)&gt;0,SUM(SL11,SR11),"")</f>
        <v/>
      </c>
      <c r="ST11" s="22">
        <f>IF($CN11="P",BY11,(BY11+AX11)/2)</f>
        <v>15.05</v>
      </c>
      <c r="SU11" s="22">
        <f>IF($CN11="P",BZ11,(BZ11+AY11)/2)</f>
        <v>9.3000000000000007</v>
      </c>
      <c r="SV11" s="22">
        <f>IF($CN11="P",CA11,(CA11+AZ11)/2)</f>
        <v>8.8000000000000007</v>
      </c>
      <c r="SW11" s="22">
        <f>IF($CN11="P",CB11,(CB11+BA11)/2)</f>
        <v>14.08</v>
      </c>
      <c r="SX11" s="22">
        <f>IF($CN11="P",CC11,(CC11+BB11)/2)</f>
        <v>0</v>
      </c>
      <c r="SY11" s="22">
        <f>IF($CN11="P",CD11,(CD11+BC11)/2)</f>
        <v>14.7</v>
      </c>
      <c r="SZ11" s="22">
        <f>IF($CN11="P",CE11,(CE11+BD11)/2)</f>
        <v>9.3000000000000007</v>
      </c>
      <c r="TA11" s="22">
        <f>IF($CN11="P",CF11,(CF11+BE11)/2)</f>
        <v>8.65</v>
      </c>
      <c r="TB11" s="22">
        <f>IF($CN11="P",CG11,(CG11+BF11)/2)</f>
        <v>13.734999999999999</v>
      </c>
      <c r="TC11" s="22">
        <f>IF($CN11="P",CH11,(CH11+BG11)/2)</f>
        <v>0.15</v>
      </c>
      <c r="TD11" s="22">
        <f>IF($CN11="P",CI11,(CI11+BH11)/2)</f>
        <v>14.399999999999999</v>
      </c>
      <c r="TE11" s="22">
        <f>IF($CN11="P",CJ11,(CJ11+BI11)/2)</f>
        <v>9.1000000000000014</v>
      </c>
      <c r="TF11" s="22">
        <f>IF($CN11="P",CK11,(CK11+BJ11)/2)</f>
        <v>7.9</v>
      </c>
      <c r="TG11" s="22">
        <f>IF($CN11="P",CL11,(CL11+BK11)/2)</f>
        <v>13.54</v>
      </c>
      <c r="TH11" s="22">
        <f>IF($CN11="P",CM11,(CM11+BL11)/2)</f>
        <v>0.9</v>
      </c>
      <c r="TI11" s="27" t="s">
        <v>46</v>
      </c>
      <c r="TJ11" s="40">
        <f>IF(SV11&gt;0,SV11,"")</f>
        <v>8.8000000000000007</v>
      </c>
      <c r="TK11" s="40">
        <f>IF(SW11&gt;0,SW11,"")</f>
        <v>14.08</v>
      </c>
      <c r="TL11" s="40">
        <f>IF(SUM(ST11:SW11)-SX11&gt;0,SUM(ST11:SW11)-SX11,"")</f>
        <v>47.230000000000004</v>
      </c>
      <c r="TM11" s="40">
        <f>IF(TA11&gt;0,TA11,"")</f>
        <v>8.65</v>
      </c>
      <c r="TN11" s="40">
        <f>IF(TB11&gt;0,TB11,"")</f>
        <v>13.734999999999999</v>
      </c>
      <c r="TO11" s="40">
        <f>IF(SUM(SY11:TB11)-TC11&gt;0,SUM(SY11:TB11)-TC11,"")</f>
        <v>46.234999999999999</v>
      </c>
      <c r="TP11" s="40">
        <f>IF(MAX(TL11,TO11)&gt;0,MAX(TL11,TO11),"")</f>
        <v>47.230000000000004</v>
      </c>
      <c r="TQ11" s="40">
        <f>IF(TF11&gt;0,TF11,"")</f>
        <v>7.9</v>
      </c>
      <c r="TR11" s="40">
        <f>IF(TG11&gt;0,TG11,"")</f>
        <v>13.54</v>
      </c>
      <c r="TS11" s="40">
        <f>IF(SUM(TD11:TG11)-TH11&gt;0,SUM(TD11:TG11)-TH11,"")</f>
        <v>44.04</v>
      </c>
      <c r="TT11" s="40">
        <f>IF(SUM(TP11,TS11)&gt;0,SUM(TP11,TS11),"")</f>
        <v>91.27000000000001</v>
      </c>
    </row>
    <row r="12" spans="1:540" x14ac:dyDescent="0.2">
      <c r="A12" s="4" t="str" cm="1">
        <f t="array" ref="A12">IF(AND(H12&lt;&gt;"",H12&lt;&gt;"No DD"),SUMPRODUCT((H$4:H$35&lt;&gt;"")*(H$4:H$35&lt;&gt;"No DD")*(E$4:E$35&gt;E12))+1,IF(H12="No DD",SUMPRODUCT((H$4:H$35="No DD")*(E$4:E$35&gt;E12))+1+SUMPRODUCT((H$4:H$35&lt;&gt;"")*(H$4:H$35&lt;&gt;"No DD")),""))</f>
        <v/>
      </c>
      <c r="B12" s="5" t="s">
        <v>173</v>
      </c>
      <c r="C12" s="4" t="s">
        <v>6</v>
      </c>
      <c r="D12" s="4">
        <v>2005</v>
      </c>
      <c r="E12" s="9">
        <f>SUM(J12:T12)+SUM(J12:R12)*0.0000001+SUM(J12)*0.0000000000001</f>
        <v>149.5700149570047</v>
      </c>
      <c r="F12" s="3" t="str">
        <f>IF(OR(AND(AM12&gt;=AW$37,AM12&lt;&gt;"",AO12&gt;=AW$41,AO12&lt;&gt;"",AL12=""),AND(AP12&gt;=AW$37,AP12&lt;&gt;"",AR12&gt;=AW$41,AR12&lt;&gt;"",AL12=""),AND(AT12&gt;=AW$37,AT12&lt;&gt;"",AV12&gt;=AW$41,AV12&lt;&gt;"",AL12=""),AND(BN12&gt;=BX$37,BN12&lt;&gt;"",BP12&gt;=BX$41,BP12&lt;&gt;"",BM12=""),AND(BQ12&gt;=BX$37,BQ12&lt;&gt;"",BS12&gt;=BX$41,BS12&lt;&gt;"",BM12=""),AND(BU12&gt;=BX$37,BU12&lt;&gt;"",BW12&gt;=BX$41,BW12&lt;&gt;"",BM12=""),AND(CO12&gt;=CY$37,CO12&lt;&gt;"",CQ12&gt;=CY$41,CQ12&lt;&gt;"",CN12=""),AND(CR12&gt;=CY$37,CR12&lt;&gt;"",CT12&gt;=CY$41,CT12&lt;&gt;"",CN12=""),AND(CV12&gt;=CY$37,CV12&lt;&gt;"",CX12&gt;=CY$41,CX12&lt;&gt;"",CN12=""),AND(DV12&gt;=EI$37,DV12&lt;&gt;"",DX12&gt;=EI$41,DX12&lt;&gt;""),AND(DY12&gt;=EI$37,DY12&lt;&gt;"",EA12&gt;=EI$41,EA12&lt;&gt;""),AND(EC12&gt;=EI$37,EC12&lt;&gt;"",EE12&gt;=EI$41,EE12&lt;&gt;""),AND(EF12&gt;=EI$37,EF12&lt;&gt;"",EH12&gt;=EI$41,EH12&lt;&gt;""),AND(FD12&gt;=FQ$37,FD12&lt;&gt;"",FF12&gt;=FQ$41,FF12&lt;&gt;""),AND(FG12&gt;=FQ$37,FG12&lt;&gt;"",FI12&gt;=FQ$41,FI12&lt;&gt;""),AND(FK12&gt;=FQ$37,FK12&lt;&gt;"",FM12&gt;=FQ$41,FM12&lt;&gt;""),AND(FN12&gt;=FQ$37,FN12&lt;&gt;"",FP12&gt;=FQ$41,FP12&lt;&gt;""),AND(GL12&gt;=GY$37,GL12&lt;&gt;"",GN12&gt;=GY$41,GN12&lt;&gt;""),AND(GO12&gt;=GY$37,GO12&lt;&gt;"",GQ12&gt;=GY$41,GQ12&lt;&gt;""),AND(GS12&gt;=GY$37,GS12&lt;&gt;"",GU12&gt;=GY$41,GU12&lt;&gt;""),AND(GV12&gt;=GY$37,GV12&lt;&gt;"",GX12&gt;=GY$41,GX12&lt;&gt;""),AND(HT12&gt;=IG$37,HT12&lt;&gt;"",HV12&gt;=IG$41,HV12&lt;&gt;""),AND(HW12&gt;=IG$37,HW12&lt;&gt;"",HY12&gt;=IG$41,HY12&lt;&gt;""),AND(IA12&gt;=IG$37,IA12&lt;&gt;"",IC12&gt;=IG$41,IC12&lt;&gt;""),AND(ID12&gt;=IG$37,ID12&lt;&gt;"",IF12&gt;=IG$41,IF12&lt;&gt;""),AND(JB12&gt;=JO$37,JB12&lt;&gt;"",JD12&gt;=JO$41,JD12&lt;&gt;""),AND(JE12&gt;=JO$37,JE12&lt;&gt;"",JG12&gt;=JO$41,JG12&lt;&gt;""),AND(JI12&gt;=JO$37,JI12&lt;&gt;"",JK12&gt;=JO$41,JK12&lt;&gt;""),AND(JL12&gt;=JO$37,JL12&lt;&gt;"",JN12&gt;=JO$41,JN12&lt;&gt;""),AND(KJ12&gt;=KW$37,KJ12&lt;&gt;"",KL12&gt;=KW$41,KL12&lt;&gt;""),AND(KM12&gt;=KW$37,KM12&lt;&gt;"",KO12&gt;=KW$41,KO12&lt;&gt;""),AND(KQ12&gt;=KW$37,KQ12&lt;&gt;"",KS12&gt;=KW$41,KS12&lt;&gt;""),AND(KT12&gt;=KW$37,KT12&lt;&gt;"",KV12&gt;=KW$41,KV12&lt;&gt;""),AND(LR12&gt;=ME$37,LR12&lt;&gt;"",LT12&gt;=ME$41,LT12&lt;&gt;""),AND(LU12&gt;=ME$37,LU12&lt;&gt;"",LW12&gt;=ME$41,LW12&lt;&gt;""),AND(LY12&gt;=ME$37,LY12&lt;&gt;"",MA12&gt;=ME$41,MA12&lt;&gt;""),AND(MB12&gt;=ME$37,MB12&lt;&gt;"",MD12&gt;=ME$41,MD12&lt;&gt;""),AND(MZ12&gt;=NM$37,MZ12&lt;&gt;"",NB12&gt;=NM$41,NB12&lt;&gt;""),AND(NC12&gt;=NM$37,NC12&lt;&gt;"",NE12&gt;=NM$41,NE12&lt;&gt;""),AND(NG12&gt;=NM$37,NG12&lt;&gt;"",NI12&gt;=NM$41,NI12&lt;&gt;""),AND(NJ12&gt;=NM$37,NJ12&lt;&gt;"",NL12&gt;=NM$41,NL12&lt;&gt;""),AND(OH12&gt;=OU$37,OH12&lt;&gt;"",OJ12&gt;=OU$41,OJ12&lt;&gt;""),AND(OK12&gt;=OU$37,OK12&lt;&gt;"",OM12&gt;=OU$41,OM12&lt;&gt;""),AND(OO12&gt;=OU$37,OO12&lt;&gt;"",OQ12&gt;=OU$41,OQ12&lt;&gt;""),AND(OR12&gt;=OU$37,OR12&lt;&gt;"",OT12&gt;=OU$41,OT12&lt;&gt;""),AND(PP12&gt;=QC$37,PP12&lt;&gt;"",PR12&gt;=QC$41,PR12&lt;&gt;""),AND(PS12&gt;=QC$37,PS12&lt;&gt;"",PU12&gt;=QC$41,PU12&lt;&gt;""),AND(PW12&gt;=QC$37,PW12&lt;&gt;"",PY12&gt;=QC$41,PY12&lt;&gt;""),AND(PZ12&gt;=QC$37,PZ12&lt;&gt;"",QB12&gt;=QC$41,QB12&lt;&gt;""),AND(QX12&gt;=RK$37,QX12&lt;&gt;"",QZ12&gt;=RK$41,QZ12&lt;&gt;""),AND(RA12&gt;=RK$37,RA12&lt;&gt;"",RC12&gt;=RK$41,RC12&lt;&gt;""),AND(RE12&gt;=RK$37,RE12&lt;&gt;"",RG12&gt;=RK$41,RG12&lt;&gt;""),AND(RH12&gt;=RK$37,RH12&lt;&gt;"",RJ12&gt;=RK$41,RJ12&lt;&gt;""),AND(SF12&gt;=SS$37,SF12&lt;&gt;"",SH12&gt;=SS$41,SH12&lt;&gt;""),AND(SI12&gt;=SS$37,SI12&lt;&gt;"",SK12&gt;=SS$41,SK12&lt;&gt;""),AND(SM12&gt;=SS$37,SM12&lt;&gt;"",SO12&gt;=SS$41,SO12&lt;&gt;""),AND(SP12&gt;=SS$37,SP12&lt;&gt;"",SR12&gt;=SS$41,SR12&lt;&gt;"")),"P","")</f>
        <v/>
      </c>
      <c r="G12" s="3" t="str">
        <f>IF(OR(AND(AO12&gt;=AW$41,AO12&lt;&gt;"",AL12=""),AND(AR12&gt;=AW$41,AR12&lt;&gt;"",AL12=""),AND(AV12&gt;=AW$41,AV12&lt;&gt;"",AL12=""),AND(BP12&gt;=BX$41,BP12&lt;&gt;"",BM12=""),AND(BS12&gt;=BX$41,BS12&lt;&gt;"",BM12=""),AND(BW12&gt;=BX$41,BW12&lt;&gt;"",BM12=""),AND(CQ12&gt;=CY$41,CQ12&lt;&gt;"",CN12=""),AND(CT12&gt;=CY$41,CT12&lt;&gt;"",CN12=""),AND(CX12&gt;=CY$41,CX12&lt;&gt;"",CN12=""),AND(DX12&gt;=EI$41,DX12&lt;&gt;""),AND(EA12&gt;=EI$41,EA12&lt;&gt;""),AND(EE12&gt;=EI$41,EE12&lt;&gt;""),AND(EH12&gt;=EI$41,EH12&lt;&gt;""),AND(FF12&gt;=FQ$41,FF12&lt;&gt;""),AND(FI12&gt;=FQ$41,FI12&lt;&gt;""),AND(FM12&gt;=FQ$41,FM12&lt;&gt;""),AND(FP12&gt;=FQ$41,FP12&lt;&gt;""),AND(GN12&gt;=GY$41,GN12&lt;&gt;""),AND(GQ12&gt;=GY$41,GQ12&lt;&gt;""),AND(GU12&gt;=GY$41,GU12&lt;&gt;""),AND(GX12&gt;=GY$41,GX12&lt;&gt;""),AND(HV12&gt;=IG$41,HV12&lt;&gt;""),AND(HY12&gt;=IG$41,HY12&lt;&gt;""),AND(IC12&gt;=IG$41,IC12&lt;&gt;""),AND(IF12&gt;=IG$41,IF12&lt;&gt;""),AND(JD12&gt;=JO$41,JD12&lt;&gt;""),AND(JG12&gt;=JO$41,JG12&lt;&gt;""),AND(JK12&gt;=JO$41,JK12&lt;&gt;""),AND(JN12&gt;=JO$41,JN12&lt;&gt;""),AND(KL12&gt;=KW$41,KL12&lt;&gt;""),AND(KO12&gt;=KW$41,KO12&lt;&gt;""),AND(KS12&gt;=KW$41,KS12&lt;&gt;""),AND(KV12&gt;=KW$41,KV12&lt;&gt;""),AND(LT12&gt;=ME$41,LT12&lt;&gt;""),AND(LW12&gt;=ME$41,LW12&lt;&gt;""),AND(MA12&gt;=ME$41,MA12&lt;&gt;""),AND(MD12&gt;=ME$41,MD12&lt;&gt;""),AND(NB12&gt;=NM$41,NB12&lt;&gt;""),AND(NE12&gt;=NM$41,NE12&lt;&gt;""),AND(NI12&gt;=NM$41,NI12&lt;&gt;""),AND(NL12&gt;=NM$41,NL12&lt;&gt;""),AND(OJ12&gt;=OU$41,OJ12&lt;&gt;""),AND(OM12&gt;=OU$41,OM12&lt;&gt;""),AND(OQ12&gt;=OU$41,OQ12&lt;&gt;""),AND(OT12&gt;=OU$41,OT12&lt;&gt;""),AND(PR12&gt;=QC$41,PR12&lt;&gt;""),AND(PU12&gt;=QC$41,PU12&lt;&gt;""),AND(PY12&gt;=QC$41,PY12&lt;&gt;""),AND(QB12&gt;=QC$41,QB12&lt;&gt;""),AND(QZ12&gt;=RK$41,QZ12&lt;&gt;""),AND(RC12&gt;=RK$41,RC12&lt;&gt;""),AND(RG12&gt;=RK$41,RG12&lt;&gt;""),AND(RJ12&gt;=RK$41,RJ12&lt;&gt;""),AND(SH12&gt;=SS$41,SH12&lt;&gt;""),AND(SK12&gt;=SS$41,SK12&lt;&gt;""),AND(SO12&gt;=SS$41,SO12&lt;&gt;""),AND(SR12&gt;=SS$41,SR12&lt;&gt;"")),"P","")</f>
        <v/>
      </c>
      <c r="H12" s="36" t="str">
        <f>IF(AND(G12="P",F12=""),"No DD",IF(OR(AND(AM12&gt;=AW$40,AM12&lt;&gt;"",AO12&gt;=AW$44,AO12&lt;&gt;"",AL12=""),AND(AP12&gt;=AW$40,AP12&lt;&gt;"",AR12&gt;=AW$44,AR12&lt;&gt;"",AL12=""),AND(AT12&gt;=AW$40,AT12&lt;&gt;"",AV12&gt;=AW$44,AV12&lt;&gt;"",AL12=""),AND(BN12&gt;=BX$40,BN12&lt;&gt;"",BP12&gt;=BX$44,BP12&lt;&gt;"",BM12=""),AND(BQ12&gt;=BX$40,BQ12&lt;&gt;"",BS12&gt;=BX$44,BS12&lt;&gt;"",BM12=""),AND(BU12&gt;=BX$40,BU12&lt;&gt;"",BW12&gt;=BX$44,BW12&lt;&gt;"",BM12=""),AND(CO12&gt;=CY$40,CO12&lt;&gt;"",CQ12&gt;=CY$44,CQ12&lt;&gt;"",CN12=""),AND(CR12&gt;=CY$40,CR12&lt;&gt;"",CT12&gt;=CY$44,CT12&lt;&gt;"",CN12=""),AND(CV12&gt;=CY$40,CV12&lt;&gt;"",CX12&gt;=CY$44,CX12&lt;&gt;"",CN12=""),AND(DV12&gt;=EI$40,DV12&lt;&gt;"",DX12&gt;=EI$44,DX12&lt;&gt;""),AND(DY12&gt;=EI$40,DY12&lt;&gt;"",EA12&gt;=EI$44,EA12&lt;&gt;""),AND(EC12&gt;=EI$40,EC12&lt;&gt;"",EE12&gt;=EI$44,EE12&lt;&gt;""),AND(EF12&gt;=EI$40,EF12&lt;&gt;"",EH12&gt;=EI$44,EH12&lt;&gt;""),AND(FD12&gt;=FQ$40,FD12&lt;&gt;"",FF12&gt;=FQ$44,FF12&lt;&gt;""),AND(FG12&gt;=FQ$40,FG12&lt;&gt;"",FI12&gt;=FQ$44,FI12&lt;&gt;""),AND(FK12&gt;=FQ$40,FK12&lt;&gt;"",FM12&gt;=FQ$44,FM12&lt;&gt;""),AND(FN12&gt;=FQ$40,FN12&lt;&gt;"",FP12&gt;=FQ$44,FP12&lt;&gt;""),AND(GL12&gt;=GY$40,GL12&lt;&gt;"",GN12&gt;=GY$44,GN12&lt;&gt;""),AND(GO12&gt;=GY$40,GO12&lt;&gt;"",GQ12&gt;=GY$44,GQ12&lt;&gt;""),AND(GS12&gt;=GY$40,GS12&lt;&gt;"",GU12&gt;=GY$44,GU12&lt;&gt;""),AND(GV12&gt;=GY$40,GV12&lt;&gt;"",GX12&gt;=GY$44,GX12&lt;&gt;""),AND(HT12&gt;=IG$40,HT12&lt;&gt;"",HV12&gt;=IG$44,HV12&lt;&gt;""),AND(HW12&gt;=IG$40,HW12&lt;&gt;"",HY12&gt;=IG$44,HY12&lt;&gt;""),AND(IA12&gt;=IG$40,IA12&lt;&gt;"",IC12&gt;=IG$44,IC12&lt;&gt;""),AND(ID12&gt;=IG$40,ID12&lt;&gt;"",IF12&gt;=IG$44,IF12&lt;&gt;""),AND(JB12&gt;=JO$40,JB12&lt;&gt;"",JD12&gt;=JO$44,JD12&lt;&gt;""),AND(JE12&gt;=JO$40,JE12&lt;&gt;"",JG12&gt;=JO$44,JG12&lt;&gt;""),AND(JI12&gt;=JO$40,JI12&lt;&gt;"",JK12&gt;=JO$44,JK12&lt;&gt;""),AND(JL12&gt;=JO$40,JL12&lt;&gt;"",JN12&gt;=JO$44,JN12&lt;&gt;""),AND(KJ12&gt;=KW$40,KJ12&lt;&gt;"",KL12&gt;=KW$44,KL12&lt;&gt;""),AND(KM12&gt;=KW$40,KM12&lt;&gt;"",KO12&gt;=KW$44,KO12&lt;&gt;""),AND(KQ12&gt;=KW$40,KQ12&lt;&gt;"",KS12&gt;=KW$44,KS12&lt;&gt;""),AND(KT12&gt;=KW$40,KT12&lt;&gt;"",KV12&gt;=KW$44,KV12&lt;&gt;""),AND(LR12&gt;=ME$40,LR12&lt;&gt;"",LT12&gt;=ME$44,LT12&lt;&gt;""),AND(LU12&gt;=ME$40,LU12&lt;&gt;"",LW12&gt;=ME$44,LW12&lt;&gt;""),AND(LY12&gt;=ME$40,LY12&lt;&gt;"",MA12&gt;=ME$44,MA12&lt;&gt;""),AND(MB12&gt;=ME$40,MB12&lt;&gt;"",MD12&gt;=ME$44,MD12&lt;&gt;""),AND(MZ12&gt;=NM$40,MZ12&lt;&gt;"",NB12&gt;=NM$44,NB12&lt;&gt;""),AND(NC12&gt;=NM$40,NC12&lt;&gt;"",NE12&gt;=NM$44,NE12&lt;&gt;""),AND(NG12&gt;=NM$40,NG12&lt;&gt;"",NI12&gt;=NM$44,NI12&lt;&gt;""),AND(NJ12&gt;=NM$40,NJ12&lt;&gt;"",NL12&gt;=NM$44,NL12&lt;&gt;""),AND(OH12&gt;=OU$40,OH12&lt;&gt;"",OJ12&gt;=OU$44,OJ12&lt;&gt;""),AND(OK12&gt;=OU$40,OK12&lt;&gt;"",OM12&gt;=OU$44,OM12&lt;&gt;""),AND(OO12&gt;=OU$40,OO12&lt;&gt;"",OQ12&gt;=OU$44,OQ12&lt;&gt;""),AND(OR12&gt;=OU$40,OR12&lt;&gt;"",OT12&gt;=OU$44,OT12&lt;&gt;""),AND(PP12&gt;=QC$40,PP12&lt;&gt;"",PR12&gt;=QC$44,PR12&lt;&gt;""),AND(PS12&gt;=QC$40,PS12&lt;&gt;"",PU12&gt;=QC$44,PU12&lt;&gt;""),AND(PW12&gt;=QC$40,PW12&lt;&gt;"",PY12&gt;=QC$44,PY12&lt;&gt;""),AND(PZ12&gt;=QC$40,PZ12&lt;&gt;"",QB12&gt;=QC$44,QB12&lt;&gt;""),AND(QX12&gt;=RK$40,QX12&lt;&gt;"",QZ12&gt;=RK$44,QZ12&lt;&gt;""),AND(RA12&gt;=RK$40,RA12&lt;&gt;"",RC12&gt;=RK$44,RC12&lt;&gt;""),AND(RE12&gt;=RK$40,RE12&lt;&gt;"",RG12&gt;=RK$44,RG12&lt;&gt;""),AND(RH12&gt;=RK$40,RH12&lt;&gt;"",RJ12&gt;=RK$44,RJ12&lt;&gt;""),AND(SF12&gt;=SS$40,SF12&lt;&gt;"",SH12&gt;=SS$44,SH12&lt;&gt;""),AND(SI12&gt;=SS$40,SI12&lt;&gt;"",SK12&gt;=SS$44,SK12&lt;&gt;""),AND(SM12&gt;=SS$40,SM12&lt;&gt;"",SO12&gt;=SS$44,SO12&lt;&gt;""),AND(SP12&gt;=SS$40,SP12&lt;&gt;"",SR12&gt;=SS$44,SR12&lt;&gt;"")),"Merit",IF(OR(AND(AM12&gt;=AW$39,AM12&lt;&gt;"",AO12&gt;=AW$43,AO12&lt;&gt;"",AL12=""),AND(AP12&gt;=AW$39,AP12&lt;&gt;"",AR12&gt;=AW$43,AR12&lt;&gt;"",AL12=""),AND(AT12&gt;=AW$39,AT12&lt;&gt;"",AV12&gt;=AW$43,AV12&lt;&gt;"",AL12=""),AND(BN12&gt;=BX$39,BN12&lt;&gt;"",BP12&gt;=BX$43,BP12&lt;&gt;"",BM12=""),AND(BQ12&gt;=BX$39,BQ12&lt;&gt;"",BS12&gt;=BX$43,BS12&lt;&gt;"",BM12=""),AND(BU12&gt;=BX$39,BU12&lt;&gt;"",BW12&gt;=BX$43,BW12&lt;&gt;"",BM12=""),AND(CO12&gt;=CY$39,CO12&lt;&gt;"",CQ12&gt;=CY$43,CQ12&lt;&gt;"",CN12=""),AND(CR12&gt;=CY$39,CR12&lt;&gt;"",CT12&gt;=CY$43,CT12&lt;&gt;"",CN12=""),AND(CV12&gt;=CY$39,CV12&lt;&gt;"",CX12&gt;=CY$43,CX12&lt;&gt;"",CN12=""),AND(DV12&gt;=EI$39,DV12&lt;&gt;"",DX12&gt;=EI$43,DX12&lt;&gt;""),AND(DY12&gt;=EI$39,DY12&lt;&gt;"",EA12&gt;=EI$43,EA12&lt;&gt;""),AND(EC12&gt;=EI$39,EC12&lt;&gt;"",EE12&gt;=EI$43,EE12&lt;&gt;""),AND(EF12&gt;=EI$39,EF12&lt;&gt;"",EH12&gt;=EI$43,EH12&lt;&gt;""),AND(FD12&gt;=FQ$39,FD12&lt;&gt;"",FF12&gt;=FQ$43,FF12&lt;&gt;""),AND(FG12&gt;=FQ$39,FG12&lt;&gt;"",FI12&gt;=FQ$43,FI12&lt;&gt;""),AND(FK12&gt;=FQ$39,FK12&lt;&gt;"",FM12&gt;=FQ$43,FM12&lt;&gt;""),AND(FN12&gt;=FQ$39,FN12&lt;&gt;"",FP12&gt;=FQ$43,FP12&lt;&gt;""),AND(GL12&gt;=GY$39,GL12&lt;&gt;"",GN12&gt;=GY$43,GN12&lt;&gt;""),AND(GO12&gt;=GY$39,GO12&lt;&gt;"",GQ12&gt;=GY$43,GQ12&lt;&gt;""),AND(GS12&gt;=GY$39,GS12&lt;&gt;"",GU12&gt;=GY$43,GU12&lt;&gt;""),AND(GV12&gt;=GY$39,GV12&lt;&gt;"",GX12&gt;=GY$43,GX12&lt;&gt;""),AND(HT12&gt;=IG$39,HT12&lt;&gt;"",HV12&gt;=IG$43,HV12&lt;&gt;""),AND(HW12&gt;=IG$39,HW12&lt;&gt;"",HY12&gt;=IG$43,HY12&lt;&gt;""),AND(IA12&gt;=IG$39,IA12&lt;&gt;"",IC12&gt;=IG$43,IC12&lt;&gt;""),AND(ID12&gt;=IG$39,ID12&lt;&gt;"",IF12&gt;=IG$43,IF12&lt;&gt;""),AND(JB12&gt;=JO$39,JB12&lt;&gt;"",JD12&gt;=JO$43,JD12&lt;&gt;""),AND(JE12&gt;=JO$39,JE12&lt;&gt;"",JG12&gt;=JO$43,JG12&lt;&gt;""),AND(JI12&gt;=JO$39,JI12&lt;&gt;"",JK12&gt;=JO$43,JK12&lt;&gt;""),AND(JL12&gt;=JO$39,JL12&lt;&gt;"",JN12&gt;=JO$43,JN12&lt;&gt;""),AND(KJ12&gt;=KW$39,KJ12&lt;&gt;"",KL12&gt;=KW$43,KL12&lt;&gt;""),AND(KM12&gt;=KW$39,KM12&lt;&gt;"",KO12&gt;=KW$43,KO12&lt;&gt;""),AND(KQ12&gt;=KW$39,KQ12&lt;&gt;"",KS12&gt;=KW$43,KS12&lt;&gt;""),AND(KT12&gt;=KW$39,KT12&lt;&gt;"",KV12&gt;=KW$43,KV12&lt;&gt;""),AND(LR12&gt;=ME$39,LR12&lt;&gt;"",LT12&gt;=ME$43,LT12&lt;&gt;""),AND(LU12&gt;=ME$39,LU12&lt;&gt;"",LW12&gt;=ME$43,LW12&lt;&gt;""),AND(LY12&gt;=ME$39,LY12&lt;&gt;"",MA12&gt;=ME$43,MA12&lt;&gt;""),AND(MB12&gt;=ME$39,MB12&lt;&gt;"",MD12&gt;=ME$43,MD12&lt;&gt;""),AND(MZ12&gt;=NM$39,MZ12&lt;&gt;"",NB12&gt;=NM$43,NB12&lt;&gt;""),AND(NC12&gt;=NM$39,NC12&lt;&gt;"",NE12&gt;=NM$43,NE12&lt;&gt;""),AND(NG12&gt;=NM$39,NG12&lt;&gt;"",NI12&gt;=NM$43,NI12&lt;&gt;""),AND(NJ12&gt;=NM$39,NJ12&lt;&gt;"",NL12&gt;=NM$43,NL12&lt;&gt;""),AND(OH12&gt;=OU$39,OH12&lt;&gt;"",OJ12&gt;=OU$43,OJ12&lt;&gt;""),AND(OK12&gt;=OU$39,OK12&lt;&gt;"",OM12&gt;=OU$43,OM12&lt;&gt;""),AND(OO12&gt;=OU$39,OO12&lt;&gt;"",OQ12&gt;=OU$43,OQ12&lt;&gt;""),AND(OR12&gt;=OU$39,OR12&lt;&gt;"",OT12&gt;=OU$43,OT12&lt;&gt;""),AND(PP12&gt;=QC$39,PP12&lt;&gt;"",PR12&gt;=QC$43,PR12&lt;&gt;""),AND(PS12&gt;=QC$39,PS12&lt;&gt;"",PU12&gt;=QC$43,PU12&lt;&gt;""),AND(PW12&gt;=QC$39,PW12&lt;&gt;"",PY12&gt;=QC$43,PY12&lt;&gt;""),AND(PZ12&gt;=QC$39,PZ12&lt;&gt;"",QB12&gt;=QC$43,QB12&lt;&gt;""),AND(QX12&gt;=RK$39,QX12&lt;&gt;"",QZ12&gt;=RK$43,QZ12&lt;&gt;""),AND(RA12&gt;=RK$39,RA12&lt;&gt;"",RC12&gt;=RK$43,RC12&lt;&gt;""),AND(RE12&gt;=RK$39,RE12&lt;&gt;"",RG12&gt;=RK$43,RG12&lt;&gt;""),AND(RH12&gt;=RK$39,RH12&lt;&gt;"",RJ12&gt;=RK$43,RJ12&lt;&gt;""),AND(SF12&gt;=SS$39,SF12&lt;&gt;"",SH12&gt;=SS$43,SH12&lt;&gt;""),AND(SI12&gt;=SS$39,SI12&lt;&gt;"",SK12&gt;=SS$43,SK12&lt;&gt;""),AND(SM12&gt;=SS$39,SM12&lt;&gt;"",SO12&gt;=SS$43,SO12&lt;&gt;""),AND(SP12&gt;=SS$39,SP12&lt;&gt;"",SR12&gt;=SS$43,SR12&lt;&gt;"")),"Excellence",IF(I12="P","Worlds Team",IF(F12="P","National Team","")))))</f>
        <v/>
      </c>
      <c r="I12" s="3" t="str">
        <f>IF(OR(AND(AM12&gt;=AW$38,AM12&lt;&gt;"",AO12&gt;=AW$42,AO12&lt;&gt;"",AL12=""),AND(AP12&gt;=AW$38,AP12&lt;&gt;"",AR12&gt;=AW$42,AR12&lt;&gt;"",AL12=""),AND(AT12&gt;=AW$38,AT12&lt;&gt;"",AV12&gt;=AW$42,AV12&lt;&gt;"",AL12=""),AND(BN12&gt;=BX$38,BN12&lt;&gt;"",BP12&gt;=BX$42,BP12&lt;&gt;"",BM12=""),AND(BQ12&gt;=BX$38,BQ12&lt;&gt;"",BS12&gt;=BX$42,BS12&lt;&gt;"",BM12=""),AND(BU12&gt;=BX$38,BU12&lt;&gt;"",BW12&gt;=BX$42,BW12&lt;&gt;"",BM12=""),AND(CO12&gt;=CY$38,CO12&lt;&gt;"",CQ12&gt;=CY$42,CQ12&lt;&gt;"",CN12=""),AND(CR12&gt;=CY$38,CR12&lt;&gt;"",CT12&gt;=CY$42,CT12&lt;&gt;"",CN12=""),AND(CV12&gt;=CY$38,CV12&lt;&gt;"",CX12&gt;=CY$42,CX12&lt;&gt;"",CN12=""),AND(DV12&gt;=EI$38,DV12&lt;&gt;"",DX12&gt;=EI$42,DX12&lt;&gt;""),AND(DY12&gt;=EI$38,DY12&lt;&gt;"",EA12&gt;=EI$42,EA12&lt;&gt;""),AND(EC12&gt;=EI$38,EC12&lt;&gt;"",EE12&gt;=EI$42,EE12&lt;&gt;""),AND(EF12&gt;=EI$38,EF12&lt;&gt;"",EH12&gt;=EI$42,EH12&lt;&gt;""),AND(FD12&gt;=FQ$38,FD12&lt;&gt;"",FF12&gt;=FQ$42,FF12&lt;&gt;""),AND(FG12&gt;=FQ$38,FG12&lt;&gt;"",FI12&gt;=FQ$42,FI12&lt;&gt;""),AND(FK12&gt;=FQ$38,FK12&lt;&gt;"",FM12&gt;=FQ$42,FM12&lt;&gt;""),AND(FN12&gt;=FQ$38,FN12&lt;&gt;"",FP12&gt;=FQ$42,FP12&lt;&gt;""),AND(GL12&gt;=GY$38,GL12&lt;&gt;"",GN12&gt;=GY$42,GN12&lt;&gt;""),AND(GO12&gt;=GY$38,GO12&lt;&gt;"",GQ12&gt;=GY$42,GQ12&lt;&gt;""),AND(GS12&gt;=GY$38,GS12&lt;&gt;"",GU12&gt;=GY$42,GU12&lt;&gt;""),AND(GV12&gt;=GY$38,GV12&lt;&gt;"",GX12&gt;=GY$42,GX12&lt;&gt;""),AND(HT12&gt;=IG$38,HT12&lt;&gt;"",HV12&gt;=IG$42,HV12&lt;&gt;""),AND(HW12&gt;=IG$38,HW12&lt;&gt;"",HY12&gt;=IG$42,HY12&lt;&gt;""),AND(IA12&gt;=IG$38,IA12&lt;&gt;"",IC12&gt;=IG$42,IC12&lt;&gt;""),AND(ID12&gt;=IG$38,ID12&lt;&gt;"",IF12&gt;=IG$42,IF12&lt;&gt;""),AND(JB12&gt;=JO$38,JB12&lt;&gt;"",JD12&gt;=JO$42,JD12&lt;&gt;""),AND(JE12&gt;=JO$38,JE12&lt;&gt;"",JG12&gt;=JO$42,JG12&lt;&gt;""),AND(JI12&gt;=JO$38,JI12&lt;&gt;"",JK12&gt;=JO$42,JK12&lt;&gt;""),AND(JL12&gt;=JO$38,JL12&lt;&gt;"",JN12&gt;=JO$42,JN12&lt;&gt;""),AND(KJ12&gt;=KW$38,KJ12&lt;&gt;"",KL12&gt;=KW$42,KL12&lt;&gt;""),AND(KM12&gt;=KW$38,KM12&lt;&gt;"",KO12&gt;=KW$42,KO12&lt;&gt;""),AND(KQ12&gt;=KW$38,KQ12&lt;&gt;"",KS12&gt;=KW$42,KS12&lt;&gt;""),AND(KT12&gt;=KW$38,KT12&lt;&gt;"",KV12&gt;=KW$42,KV12&lt;&gt;""),AND(LR12&gt;=ME$38,LR12&lt;&gt;"",LT12&gt;=ME$42,LT12&lt;&gt;""),AND(LU12&gt;=ME$38,LU12&lt;&gt;"",LW12&gt;=ME$42,LW12&lt;&gt;""),AND(LY12&gt;=ME$38,LY12&lt;&gt;"",MA12&gt;=ME$42,MA12&lt;&gt;""),AND(MB12&gt;=ME$38,MB12&lt;&gt;"",MD12&gt;=ME$42,MD12&lt;&gt;""),AND(MZ12&gt;=NM$38,MZ12&lt;&gt;"",NB12&gt;=NM$42,NB12&lt;&gt;""),AND(NC12&gt;=NM$38,NC12&lt;&gt;"",NE12&gt;=NM$42,NE12&lt;&gt;""),AND(NG12&gt;=NM$38,NG12&lt;&gt;"",NI12&gt;=NM$42,NI12&lt;&gt;""),AND(NJ12&gt;=NM$38,NJ12&lt;&gt;"",NL12&gt;=NM$42,NL12&lt;&gt;""),AND(OH12&gt;=OU$38,OH12&lt;&gt;"",OJ12&gt;=OU$42,OJ12&lt;&gt;""),AND(OK12&gt;=OU$38,OK12&lt;&gt;"",OM12&gt;=OU$42,OM12&lt;&gt;""),AND(OO12&gt;=OU$38,OO12&lt;&gt;"",OQ12&gt;=OU$42,OQ12&lt;&gt;""),AND(OR12&gt;=OU$38,OR12&lt;&gt;"",OT12&gt;=OU$42,OT12&lt;&gt;""),AND(PP12&gt;=QC$38,PP12&lt;&gt;"",PR12&gt;=QC$42,PR12&lt;&gt;""),AND(PS12&gt;=QC$38,PS12&lt;&gt;"",PU12&gt;=QC$42,PU12&lt;&gt;""),AND(PW12&gt;=QC$38,PW12&lt;&gt;"",PY12&gt;=QC$42,PY12&lt;&gt;""),AND(PZ12&gt;=QC$38,PZ12&lt;&gt;"",QB12&gt;=QC$42,QB12&lt;&gt;""),AND(QX12&gt;=RK$38,QX12&lt;&gt;"",QZ12&gt;=RK$42,QZ12&lt;&gt;""),AND(RA12&gt;=RK$38,RA12&lt;&gt;"",RC12&gt;=RK$42,RC12&lt;&gt;""),AND(RE12&gt;=RK$38,RE12&lt;&gt;"",RG12&gt;=RK$42,RG12&lt;&gt;""),AND(RH12&gt;=RK$38,RH12&lt;&gt;"",RJ12&gt;=RK$42,RJ12&lt;&gt;""),AND(SF12&gt;=SS$38,SF12&lt;&gt;"",SH12&gt;=SS$42,SH12&lt;&gt;""),AND(SI12&gt;=SS$38,SI12&lt;&gt;"",SK12&gt;=SS$42,SK12&lt;&gt;""),AND(SM12&gt;=SS$38,SM12&lt;&gt;"",SO12&gt;=SS$42,SO12&lt;&gt;""),AND(SP12&gt;=SS$38,SP12&lt;&gt;"",SR12&gt;=SS$42,SR12&lt;&gt;"")),"P","")</f>
        <v/>
      </c>
      <c r="J12" s="8">
        <f>IF(COUNT(AO12,AR12,BP12,BS12,CQ12,CT12)&gt;0,LARGE((AO12,AR12,BP12,BS12,CQ12,CT12),1),0)</f>
        <v>47.010000000000005</v>
      </c>
      <c r="K12" s="8" t="str">
        <f>IF(J12="","",IF(OR(J12=CQ12,J12=CT12),$BY$1,IF(OR(J12=BP12,J12=BS12),$AX$1,IF(OR(J12=AO12,J12=AR12),$W$1,""))))</f>
        <v>2023 Nationals</v>
      </c>
      <c r="L12" s="8">
        <f>IF(COUNT(AO12,AR12,BP12,BS12,CQ12,CT12)&gt;1,LARGE((AO12,AR12,BP12,BS12,CQ12,CT12),2),0)</f>
        <v>45.88</v>
      </c>
      <c r="M12" s="8" t="str">
        <f>IF(L12="","",IF(OR(L12=CQ12,L12=CT12),$BY$1,IF(OR(L12=BP12,L12=BS12),$AX$1,IF(OR(L12=AO12,L12=AR12),$W$1,""))))</f>
        <v>2023 Nationals</v>
      </c>
      <c r="N12" s="8">
        <f>IF(COUNT(AO12,AR12,BP12,BS12,CQ12,CT12)&gt;2,MAX(AV12,BW12,CX12,LARGE((AO12,AR12,BP12,BS12,CQ12,CT12),3)),IF(MAX(AV12,BW12,CX12)&gt;0,MAX(AV12,BW12,CX12),0))</f>
        <v>47.780000000000008</v>
      </c>
      <c r="O12" s="8" t="str">
        <f>IF(N12="","",IF(OR(N12=CQ12,N12=CT12,N12=CX12),$BY$1,IF(OR(N12=BP12,N12=BS12,N12=BW12),$AX$1,IF(OR(N12=AO12,N12=AR12,N12=AV12),$W$1,""))))</f>
        <v>2023 Nationals</v>
      </c>
      <c r="P12" s="8">
        <f>IF(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&gt;0,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,0)</f>
        <v>8.9</v>
      </c>
      <c r="Q12" s="8" t="str">
        <f>IF(P12=0,"",IF(OR(P12=CO12,P12=CR12,P12=CV12),$BY$1,IF(OR(P12=BN12,P12=BQ12,P12=BU12),$AX$1,IF(OR(P12=AM12,P12=AP12,P12=AT12),$W$1,IF(OR(P12=SF12,P12=SI12,P12=SM12,P12=SP12),$RL$1,IF(OR(P12=QX12,P12=RA12,P12=RE12,P12=RH12),$QD$1,IF(OR(P12=PP12,P12=PS12,P12=PW12,P12=PZ12),$OV$1,IF(OR(P12=OH12,P12=OK12,P12=OO12,P12=OR12),$NN$1,IF(OR(P12=MZ12,P12=NC12,P12=NG12,P12=NJ12),$MF$1,IF(OR(P12=LR12,P12=LU12,P12=LY12,P12=MB12),$KX$1,IF(OR(P12=KJ12,P12=KM12,P12=KQ12,P12=KT12),$JP$1,IF(OR(P12=JB12,P12=JE12,P12=JI12,P12=JL12),$IH$1,IF(OR(P12=HT12,P12=HW12,P12=IA12,P12=ID12),$GZ$1,IF(OR(P12=GL12,P12=GO12,P12=GS12,P12=GV12),$FR$1,IF(OR(P12=FD12,P12=FG12,P12=FK12,P12=FN12),$EJ$1,IF(OR(P12=DV12,P12=DY12,P12=EC12,P12=EF12),$DB$1,""))))))))))))))))</f>
        <v>2023 Nationals</v>
      </c>
      <c r="R12" s="8">
        <f>IF(MAX(IF(AM12&gt;=$AW$37,AN12,0),IF(AP12&gt;=$AW$37,AQ12,0),IF(AT12&gt;=$AW$37,AU12,0),IF(BN12&gt;=$BX$37,BO12,0),IF(BQ12&gt;=$BX$37,BR12,0),IF(BU12&gt;=$BX$37,BV12,0),IF(CO12&gt;=$CY$37,CP12,0),IF(CR12&gt;=$CY$37,CS12,0),IF(CV12&gt;=$CY$37,CW12,0),IF(DV12&gt;=$EI$37,DW12,0),IF(DY12&gt;=$EI$37,DZ12,0),IF(EC12&gt;=$EI$37,ED12,0),IF(EF12&gt;=$EI$37,EG12,0),IF(FD12&gt;=$FQ$37,FE12,0),IF(FG12&gt;=$FQ$37,FH12,0),IF(FK12&gt;=$FQ$37,FL12,0),IF(FN12&gt;=$FQ$37,FO12,0),IF(GL12&gt;=$GY$37,GM12,0),IF(GO12&gt;=$GY$37,GP12,0),IF(GS12&gt;=$GY$37,GT12,0),IF(GV12&gt;=$GY$37,GW12,0),IF(HT12&gt;=$IG$37,HU12,0),IF(HW12&gt;=$IG$37,HX12,0),IF(IA12&gt;=$IG$37,IB12,0),IF(ID12&gt;=$IG$37,IE12,0),IF(JB12&gt;=$JO$37,JC12,0),IF(JE12&gt;=$JO$37,JF12,0),IF(JI12&gt;=$JO$37,JJ12,0),IF(JL12&gt;=$JO$37,JM12,0),IF(KJ12&gt;=$KW$37,KK12,0),IF(KM12&gt;=$KW$37,KN12,0),IF(KQ12&gt;=$KW$37,KR12,0),IF(KT12&gt;=$KW$37,KU12,0),IF(LR12&gt;=$ME$37,LS12,0),IF(LU12&gt;=$ME$37,LV12,0),IF(LY12&gt;=$ME$37,LZ12,0),IF(MB12&gt;=$ME$37,MC12,0),IF(MZ12&gt;=$NM$37,NA12,0),IF(NC12&gt;=$NM$37,ND12,0),IF(NG12&gt;=$NM$37,NH12,0),IF(NJ12&gt;=$NM$37,NK12,0),IF(OH12&gt;=$OU$37,OI12,0),IF(OK12&gt;=$OU$37,OL12,0),IF(OO12&gt;=$OU$37,OP12,0),IF(OR12&gt;=$OU$37,OS12,0),IF(PP12&gt;=$QC$37,PQ12,0),IF(PS12&gt;=$QC$37,PT12,0),IF(PW12&gt;=$QC$37,PX12,0),IF(PZ12&gt;=$QC$37,QA12,0),IF(QX12&gt;=$RK$37,QY12,0),IF(RA12&gt;=$RK$37,RB12,0),IF(RE12&gt;=$RK$37,RF12,0),IF(RH12&gt;=$RK$37,RI12,0),IF(SF12&gt;=$SS$37,SG12,0),IF(SI12&gt;=$SS$37,SJ12,0),IF(SM12&gt;=$SS$37,SN12,0),IF(SP12&gt;=$SS$37,SQ12,0))&gt;0,MAX(IF(AM12&gt;=$AW$37,AN12,0),IF(AP12&gt;=$AW$37,AQ12,0),IF(AT12&gt;=$AW$37,AU12,0),IF(BN12&gt;=$BX$37,BO12,0),IF(BQ12&gt;=$BX$37,BR12,0),IF(BU12&gt;=$BX$37,BV12,0),IF(CO12&gt;=$CY$37,CP12,0),IF(CR12&gt;=$CY$37,CS12,0),IF(CV12&gt;=$CY$37,CW12,0),IF(DV12&gt;=$EI$37,DW12,0),IF(DY12&gt;=$EI$37,DZ12,0),IF(EC12&gt;=$EI$37,ED12,0),IF(EF12&gt;=$EI$37,EG12,0),IF(FD12&gt;=$FQ$37,FE12,0),IF(FG12&gt;=$FQ$37,FH12,0),IF(FK12&gt;=$FQ$37,FL12,0),IF(FN12&gt;=$FQ$37,FO12,0),IF(GL12&gt;=$GY$37,GM12,0),IF(GO12&gt;=$GY$37,GP12,0),IF(GS12&gt;=$GY$37,GT12,0),IF(GV12&gt;=$GY$37,GW12,0),IF(HT12&gt;=$IG$37,HU12,0),IF(HW12&gt;=$IG$37,HX12,0),IF(IA12&gt;=$IG$37,IB12,0),IF(ID12&gt;=$IG$37,IE12,0),IF(JB12&gt;=$JO$37,JC12,0),IF(JE12&gt;=$JO$37,JF12,0),IF(JI12&gt;=$JO$37,JJ12,0),IF(JL12&gt;=$JO$37,JM12,0),IF(KJ12&gt;=$KW$37,KK12,0),IF(KM12&gt;=$KW$37,KN12,0),IF(KQ12&gt;=$KW$37,KR12,0),IF(KT12&gt;=$KW$37,KU12,0),IF(LR12&gt;=$ME$37,LS12,0),IF(LU12&gt;=$ME$37,LV12,0),IF(LY12&gt;=$ME$37,LZ12,0),IF(MB12&gt;=$ME$37,MC12,0),IF(MZ12&gt;=$NM$37,NA12,0),IF(NC12&gt;=$NM$37,ND12,0),IF(NG12&gt;=$NM$37,NH12,0),IF(NJ12&gt;=$NM$37,NK12,0),IF(OH12&gt;=$OU$37,OI12,0),IF(OK12&gt;=$OU$37,OL12,0),IF(OO12&gt;=$OU$37,OP12,0),IF(OR12&gt;=$OU$37,OS12,0),IF(PP12&gt;=$QC$37,PQ12,0),IF(PS12&gt;=$QC$37,PT12,0),IF(PW12&gt;=$QC$37,PX12,0),IF(PZ12&gt;=$QC$37,QA12,0),IF(QX12&gt;=$RK$37,QY12,0),IF(RA12&gt;=$RK$37,RB12,0),IF(RE12&gt;=$RK$37,RF12,0),IF(RH12&gt;=$RK$37,RI12,0),IF(SF12&gt;=$SS$37,SG12,0),IF(SI12&gt;=$SS$37,SJ12,0),IF(SM12&gt;=$SS$37,SN12,0),IF(SP12&gt;=$SS$37,SQ12,0)),0)</f>
        <v>0</v>
      </c>
      <c r="S12" s="8" t="str">
        <f>IF(R12=0,"",IF(OR(R12=CP12,R12=CS12,R12=CW12),$BY$1,IF(OR(R12=BO12,R12=BR12,R12=BV12),$AX$1,IF(OR(R12=AN12,R12=AQ12,R12=AU12),$W$1,IF(OR(R12=SG12,R12=SJ12,R12=SN12,R12=SQ12),$RL$1,IF(OR(R12=QY12,R12=RB12,R12=RF12,R12=RI12),$QD$1,IF(OR(R12=PQ12,R12=PT12,R12=PX12,R12=QA12),$OV$1,IF(OR(R12=OI12,R12=OL12,R12=OP12,R12=OS12),$NN$1,IF(OR(R12=NA12,R12=ND12,R12=NH12,R12=NK12),$MF$1,IF(OR(R12=LS12,R12=LV12,R12=LZ12,R12=MC12),$KX$1,IF(OR(R12=KK12,R12=KN12,R12=KR12,R12=KU12),$JP$1,IF(OR(R12=JC12,R12=JF12,R12=JJ12,R12=JM12),$IH$1,IF(OR(R12=HU12,R12=HX12,R12=IB12,R12=IE12),$GZ$1,IF(OR(R12=GM12,R12=GP12,R12=GT12,R12=GW12),$FR$1,IF(OR(R12=FE12,R12=FH12,R12=FL12,R12=FO12),$EJ$1,IF(OR(R12=DW12,R12=DZ12,R12=ED12,R12=EG12),$DB$1,""))))))))))))))))</f>
        <v/>
      </c>
      <c r="T12" s="8" t="str">
        <f>IF(MAX(CZ12,DA12)&gt;0,MAX(CZ12,DA12),"")</f>
        <v/>
      </c>
      <c r="U12" s="11" t="str">
        <f>IF(T12="","",IF(T12=CZ12,"("&amp;CZ$2&amp;")",IF(T12=DA12,"("&amp;DA$2&amp;")")))</f>
        <v/>
      </c>
      <c r="V12" s="8" t="str">
        <f>IF(T12="","",IF(T12=CZ12,IF(T12+IF(N12="",0,N12)=SL12,$RL$1,IF(T12+IF(N12="",0,N12)=RD12,$QD$1,IF(T12+IF(N12="",0,N12)=PV12,$OV$1,IF(T12+IF(N12="",0,N12)=ON12,$NN$1,IF(T12+IF(N12="",0,N12)=NF12,$MF$1,IF(T12+IF(N12="",0,N12)=LX12,$KX$1,IF(T12+IF(N12="",0,N12)=KP12,$JP$1,IF(T12+IF(N12="",0,N12)=JH12,$IH$1,IF(T12+IF(N12="",0,N12)=HZ12,$GZ$1,IF(T12+IF(N12="",0,N12)=GR12,$FR$1,IF(T12+IF(N12="",0,N12)=FJ12,$EJ$1,IF(T12+IF(N12="",0,N12)=EB12,$DB$1)))))))))))),IF(T12=DA12,IF(T12+IF(#REF!="",0,#REF!)=SR12,$RL$1,IF(T12+IF(#REF!="",0,#REF!)=RJ12,$QD$1,IF(T12+IF(#REF!="",0,#REF!)=QB12,$OV$1,IF(T12+IF(#REF!="",0,#REF!)=OT12,$NN$1,IF(T12+IF(#REF!="",0,#REF!)=NL12,$MF$1,IF(T12+IF(#REF!="",0,#REF!)=MD12,$KX$1,IF(T12+IF(#REF!="",0,#REF!)=KV12,$JP$1,IF(T12+IF(#REF!="",0,#REF!)=JN12,$IH$1,IF(T12+IF(#REF!="",0,#REF!)=IF12,$GZ$1,IF(T12+IF(#REF!="",0,#REF!)=GX12,$FR$1,IF(T12+IF(#REF!="",0,#REF!)=FP12,$EJ$1,IF(T12+IF(#REF!="",0,#REF!)=EH12,$DB$1,IF(T12+IF(#REF!="",0,#REF!)=SO12,$RL$1,IF(T12+IF(#REF!="",0,#REF!)=RG12,$QD$1,IF(T12+IF(#REF!="",0,#REF!)=PY12,$OV$1,IF(T12+IF(#REF!="",0,#REF!)=OQ12,$NN$1,IF(T12+IF(#REF!="",0,#REF!)=NI12,$MF$1,IF(T12+IF(#REF!="",0,#REF!)=MA12,$KX$1,IF(T12+IF(#REF!="",0,#REF!)=KS12,$JP$1,IF(T12+IF(#REF!="",0,#REF!)=JK12,$IH$1,IF(T12+IF(#REF!="",0,#REF!)=IC12,$GZ$1,IF(T12+IF(#REF!="",0,#REF!)=GU12,$FR$1,IF(T12+IF(#REF!="",0,#REF!)=FM12,$EJ$1,IF(T12+IF(#REF!="",0,#REF!)=EE12,$DB$1)))))))))))))))))))))))))))</f>
        <v/>
      </c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7"/>
      <c r="AM12" s="38" t="str">
        <f>IF(Y12&gt;0,Y12,"")</f>
        <v/>
      </c>
      <c r="AN12" s="38" t="str">
        <f>IF(Z12&gt;0,Z12,"")</f>
        <v/>
      </c>
      <c r="AO12" s="40" t="str">
        <f>IF(SUM(W12:Z12)-AA12&gt;0,SUM(W12:Z12)-AA12,"")</f>
        <v/>
      </c>
      <c r="AP12" s="40" t="str">
        <f>IF(AD12&gt;0,AD12,"")</f>
        <v/>
      </c>
      <c r="AQ12" s="40" t="str">
        <f>IF(AE12&gt;0,AE12,"")</f>
        <v/>
      </c>
      <c r="AR12" s="40" t="str">
        <f>IF(SUM(AB12:AE12)-AF12&gt;0,SUM(AB12:AE12)-AF12,"")</f>
        <v/>
      </c>
      <c r="AS12" s="40" t="str">
        <f>IF(AO12="","",MAX(AO12,AR12))</f>
        <v/>
      </c>
      <c r="AT12" s="40" t="str">
        <f>IF(AI12&gt;0,AI12,"")</f>
        <v/>
      </c>
      <c r="AU12" s="40" t="str">
        <f>IF(AJ12&gt;0,AJ12,"")</f>
        <v/>
      </c>
      <c r="AV12" s="40" t="str">
        <f>IF(SUM(AG12:AJ12)-AK12&gt;0,SUM(AG12:AJ12)-AK12,"")</f>
        <v/>
      </c>
      <c r="AW12" s="40" t="str">
        <f>IF(SUM(AS12,AV12)&gt;0,SUM(AS12,AV12),"")</f>
        <v/>
      </c>
      <c r="AX12" s="26">
        <v>14.3</v>
      </c>
      <c r="AY12" s="26">
        <v>9.1999999999999993</v>
      </c>
      <c r="AZ12" s="26">
        <v>7.6</v>
      </c>
      <c r="BA12" s="26">
        <v>13.62</v>
      </c>
      <c r="BB12" s="26">
        <v>1.2</v>
      </c>
      <c r="BC12" s="26">
        <v>5.6</v>
      </c>
      <c r="BD12" s="26">
        <v>3.5</v>
      </c>
      <c r="BE12" s="26">
        <v>3.9</v>
      </c>
      <c r="BF12" s="26">
        <v>5.52</v>
      </c>
      <c r="BG12" s="26">
        <v>0</v>
      </c>
      <c r="BH12" s="26"/>
      <c r="BI12" s="26"/>
      <c r="BJ12" s="26"/>
      <c r="BK12" s="26"/>
      <c r="BL12" s="26"/>
      <c r="BM12" s="28"/>
      <c r="BN12" s="39">
        <f>IF(AZ12&gt;0,AZ12,"")</f>
        <v>7.6</v>
      </c>
      <c r="BO12" s="39">
        <f>IF(BA12&gt;0,BA12,"")</f>
        <v>13.62</v>
      </c>
      <c r="BP12" s="11">
        <f>IF(SUM(AX12:BA12)-BB12&gt;0,SUM(AX12:BA12)-BB12,"")</f>
        <v>43.519999999999996</v>
      </c>
      <c r="BQ12" s="11">
        <f>IF(BE12&gt;0,BE12,"")</f>
        <v>3.9</v>
      </c>
      <c r="BR12" s="11">
        <f>IF(BF12&gt;0,BF12,"")</f>
        <v>5.52</v>
      </c>
      <c r="BS12" s="11">
        <f>IF(SUM(BC12:BF12)-BG12&gt;0,SUM(BC12:BF12)-BG12,"")</f>
        <v>18.52</v>
      </c>
      <c r="BT12" s="11">
        <f>IF(BP12="","",MAX(BP12,BS12))</f>
        <v>43.519999999999996</v>
      </c>
      <c r="BU12" s="11" t="str">
        <f>IF(BJ12&gt;0,BJ12,"")</f>
        <v/>
      </c>
      <c r="BV12" s="11" t="str">
        <f>IF(BK12&gt;0,BK12,"")</f>
        <v/>
      </c>
      <c r="BW12" s="11" t="str">
        <f>IF(SUM(BH12:BK12)-BL12&gt;0,SUM(BH12:BK12)-BL12,"")</f>
        <v/>
      </c>
      <c r="BX12" s="11">
        <f>IF(SUM(BT12,BW12)&gt;0,SUM(BT12,BW12),"")</f>
        <v>43.519999999999996</v>
      </c>
      <c r="BY12" s="22">
        <v>16</v>
      </c>
      <c r="BZ12" s="22">
        <v>9</v>
      </c>
      <c r="CA12" s="22">
        <v>8.5</v>
      </c>
      <c r="CB12" s="22">
        <v>13.81</v>
      </c>
      <c r="CC12" s="22">
        <v>0.3</v>
      </c>
      <c r="CD12" s="22">
        <v>13.8</v>
      </c>
      <c r="CE12" s="22">
        <v>8.9</v>
      </c>
      <c r="CF12" s="22">
        <v>8.9</v>
      </c>
      <c r="CG12" s="22">
        <v>14.28</v>
      </c>
      <c r="CH12" s="22">
        <v>0</v>
      </c>
      <c r="CI12" s="22">
        <v>16.600000000000001</v>
      </c>
      <c r="CJ12" s="22">
        <v>8.8000000000000007</v>
      </c>
      <c r="CK12" s="22">
        <v>8.5</v>
      </c>
      <c r="CL12" s="22">
        <v>14.18</v>
      </c>
      <c r="CM12" s="22">
        <v>0.3</v>
      </c>
      <c r="CN12" s="27"/>
      <c r="CO12" s="38">
        <f>IF(CA12&gt;0,CA12,"")</f>
        <v>8.5</v>
      </c>
      <c r="CP12" s="38">
        <f>IF(CB12&gt;0,CB12,"")</f>
        <v>13.81</v>
      </c>
      <c r="CQ12" s="40">
        <f>IF(SUM(BY12:CB12)-CC12&gt;0,SUM(BY12:CB12)-CC12,"")</f>
        <v>47.010000000000005</v>
      </c>
      <c r="CR12" s="40">
        <f>IF(CF12&gt;0,CF12,"")</f>
        <v>8.9</v>
      </c>
      <c r="CS12" s="40">
        <f>IF(CG12&gt;0,CG12,"")</f>
        <v>14.28</v>
      </c>
      <c r="CT12" s="40">
        <f>IF(SUM(CD12:CG12)-CH12&gt;0,SUM(CD12:CG12)-CH12,"")</f>
        <v>45.88</v>
      </c>
      <c r="CU12" s="40">
        <f>IF(CQ12="","",MAX(CQ12,CT12))</f>
        <v>47.010000000000005</v>
      </c>
      <c r="CV12" s="40">
        <f>IF(CK12&gt;0,CK12,"")</f>
        <v>8.5</v>
      </c>
      <c r="CW12" s="40">
        <f>IF(CL12&gt;0,CL12,"")</f>
        <v>14.18</v>
      </c>
      <c r="CX12" s="40">
        <f>IF(SUM(CI12:CL12)-CM12&gt;0,SUM(CI12:CL12)-CM12,"")</f>
        <v>47.780000000000008</v>
      </c>
      <c r="CY12" s="40">
        <f>IF(SUM(CU12,CX12)&gt;0,SUM(CU12,CX12),"")</f>
        <v>94.79000000000002</v>
      </c>
      <c r="CZ12" s="50" t="str">
        <f>IF(MAX(DX12,EA12,FF12,FI12,GN12,GQ12,HV12,HY12,JD12,JG12,KL12,KO12,LT12,LW12,NB12,NE12,OJ12,OM12,PR12,PU12,QZ12,RC12,SH12,SK12)-MIN(IF(L12="",0,L12),IF(N12="",0,N12))&gt;0.001,MAX(DX12,EA12,FF12,FI12,GN12,GQ12,HV12,HY12,JD12,JG12,KL12,KO12,LT12,LW12,NB12,NE12,OJ12,OM12,PR12,PU12,QZ12,RC12,SH12,SK12)-MIN(IF(L12="",0,L12),IF(N12="",0,N12)),"")</f>
        <v/>
      </c>
      <c r="DA12" s="50" t="str">
        <f>IF(MAX(EE12,EH12,FM12,FP12,GU12,GX12,IC12,IF12,JK12,JN12,KS12,KV12,MA12,MD12,NI12,NL12,OQ12,OT12,PY12,QB12,RG12,RJ12,SO12,SR12)-IF(N12="",0,N12)&gt;0.001,MAX(EE12,EH12,FM12,FP12,GU12,GX12,IC12,IF12,JK12,JN12,KS12,KV12,MA12,MD12,NI12,NL12,OQ12,OT12,PY12,QB12,RG12,RJ12,SO12,SR12)-IF(N12="",0,N12),"")</f>
        <v/>
      </c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40" t="str">
        <f>IF(DD12&gt;0,DD12,"")</f>
        <v/>
      </c>
      <c r="DW12" s="40" t="str">
        <f>IF(DE12&gt;0,DE12,"")</f>
        <v/>
      </c>
      <c r="DX12" s="40" t="str">
        <f>IF(SUM(DB12:DE12)-DF12&gt;0,SUM(DB12:DE12)-DF12,"")</f>
        <v/>
      </c>
      <c r="DY12" s="40" t="str">
        <f>IF(DI12&gt;0,DI12,"")</f>
        <v/>
      </c>
      <c r="DZ12" s="40" t="str">
        <f>IF(DJ12&gt;0,DJ12,"")</f>
        <v/>
      </c>
      <c r="EA12" s="40" t="str">
        <f>IF(SUM(DG12:DJ12)-DK12&gt;0,SUM(DG12:DJ12)-DK12,"")</f>
        <v/>
      </c>
      <c r="EB12" s="40" t="str">
        <f>IF(MAX(DX12,EA12)&gt;0,MAX(DX12,EA12),"")</f>
        <v/>
      </c>
      <c r="EC12" s="40" t="str">
        <f>IF(DN12&gt;0,DN12,"")</f>
        <v/>
      </c>
      <c r="ED12" s="40" t="str">
        <f>IF(DO12&gt;0,DO12,"")</f>
        <v/>
      </c>
      <c r="EE12" s="40" t="str">
        <f>IF(SUM(DL12:DO12)-DP12&gt;0,SUM(DL12:DO12)-DP12,"")</f>
        <v/>
      </c>
      <c r="EF12" s="40" t="str">
        <f>IF(DS12&gt;0,DS12,"")</f>
        <v/>
      </c>
      <c r="EG12" s="40" t="str">
        <f>IF(DT12&gt;0,DT12,"")</f>
        <v/>
      </c>
      <c r="EH12" s="40" t="str">
        <f>IF(SUM(DQ12:DT12)-DU12&gt;0,SUM(DQ12:DT12)-DU12,"")</f>
        <v/>
      </c>
      <c r="EI12" s="40" t="str">
        <f>IF(SUM(EB12,EH12)&gt;0,SUM(EB12,EH12),"")</f>
        <v/>
      </c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1" t="str">
        <f>IF(EL12&gt;0,EL12,"")</f>
        <v/>
      </c>
      <c r="FE12" s="11" t="str">
        <f>IF(EM12&gt;0,EM12,"")</f>
        <v/>
      </c>
      <c r="FF12" s="11" t="str">
        <f>IF(SUM(EJ12:EM12)-EN12&gt;0,SUM(EJ12:EM12)-EN12,"")</f>
        <v/>
      </c>
      <c r="FG12" s="11" t="str">
        <f>IF(EQ12&gt;0,EQ12,"")</f>
        <v/>
      </c>
      <c r="FH12" s="11" t="str">
        <f>IF(ER12&gt;0,ER12,"")</f>
        <v/>
      </c>
      <c r="FI12" s="11" t="str">
        <f>IF(SUM(EO12:ER12)-ES12&gt;0,SUM(EO12:ER12)-ES12,"")</f>
        <v/>
      </c>
      <c r="FJ12" s="11" t="str">
        <f>IF(MAX(FF12,FI12)&gt;0,MAX(FF12,FI12),"")</f>
        <v/>
      </c>
      <c r="FK12" s="11" t="str">
        <f>IF(EV12&gt;0,EV12,"")</f>
        <v/>
      </c>
      <c r="FL12" s="11" t="str">
        <f>IF(EW12&gt;0,EW12,"")</f>
        <v/>
      </c>
      <c r="FM12" s="11" t="str">
        <f>IF(SUM(ET12:EW12)-EX12&gt;0,SUM(ET12:EW12)-EX12,"")</f>
        <v/>
      </c>
      <c r="FN12" s="11" t="str">
        <f>IF(FA12&gt;0,FA12,"")</f>
        <v/>
      </c>
      <c r="FO12" s="11" t="str">
        <f>IF(FB12&gt;0,FB12,"")</f>
        <v/>
      </c>
      <c r="FP12" s="11" t="str">
        <f>IF(SUM(EY12:FB12)-FC12&gt;0,SUM(EY12:FB12)-FC12,"")</f>
        <v/>
      </c>
      <c r="FQ12" s="11" t="str">
        <f>IF(SUM(FJ12,FP12)&gt;0,SUM(FJ12,FP12),"")</f>
        <v/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40" t="str">
        <f>IF(FT12&gt;0,FT12,"")</f>
        <v/>
      </c>
      <c r="GM12" s="40" t="str">
        <f>IF(FU12&gt;0,FU12,"")</f>
        <v/>
      </c>
      <c r="GN12" s="40" t="str">
        <f>IF(SUM(FR12:FU12)-FV12&gt;0,SUM(FR12:FU12)-FV12,"")</f>
        <v/>
      </c>
      <c r="GO12" s="40" t="str">
        <f>IF(FY12&gt;0,FY12,"")</f>
        <v/>
      </c>
      <c r="GP12" s="40" t="str">
        <f>IF(FZ12&gt;0,FZ12,"")</f>
        <v/>
      </c>
      <c r="GQ12" s="40" t="str">
        <f>IF(SUM(FW12:FZ12)-GA12&gt;0,SUM(FW12:FZ12)-GA12,"")</f>
        <v/>
      </c>
      <c r="GR12" s="40" t="str">
        <f>IF(MAX(GN12,GQ12)&gt;0,MAX(GN12,GQ12),"")</f>
        <v/>
      </c>
      <c r="GS12" s="40" t="str">
        <f>IF(GD12&gt;0,GD12,"")</f>
        <v/>
      </c>
      <c r="GT12" s="40" t="str">
        <f>IF(GE12&gt;0,GE12,"")</f>
        <v/>
      </c>
      <c r="GU12" s="40" t="str">
        <f>IF(SUM(GB12:GE12)-GF12&gt;0,SUM(GB12:GE12)-GF12,"")</f>
        <v/>
      </c>
      <c r="GV12" s="40" t="str">
        <f>IF(GI12&gt;0,GI12,"")</f>
        <v/>
      </c>
      <c r="GW12" s="40" t="str">
        <f>IF(GJ12&gt;0,GJ12,"")</f>
        <v/>
      </c>
      <c r="GX12" s="40" t="str">
        <f>IF(SUM(GG12:GJ12)-GK12&gt;0,SUM(GG12:GJ12)-GK12,"")</f>
        <v/>
      </c>
      <c r="GY12" s="40" t="str">
        <f>IF(SUM(GR12,GX12)&gt;0,SUM(GR12,GX12),"")</f>
        <v/>
      </c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1" t="str">
        <f>IF(HB12&gt;0,HB12,"")</f>
        <v/>
      </c>
      <c r="HU12" s="11" t="str">
        <f>IF(HC12&gt;0,HC12,"")</f>
        <v/>
      </c>
      <c r="HV12" s="11" t="str">
        <f>IF(SUM(GZ12:HC12)-HD12&gt;0,SUM(GZ12:HC12)-HD12,"")</f>
        <v/>
      </c>
      <c r="HW12" s="11" t="str">
        <f>IF(HG12&gt;0,HG12,"")</f>
        <v/>
      </c>
      <c r="HX12" s="11" t="str">
        <f>IF(HH12&gt;0,HH12,"")</f>
        <v/>
      </c>
      <c r="HY12" s="11" t="str">
        <f>IF(SUM(HE12:HH12)-HI12&gt;0,SUM(HE12:HH12)-HI12,"")</f>
        <v/>
      </c>
      <c r="HZ12" s="11" t="str">
        <f>IF(MAX(HV12,HY12)&gt;0,MAX(HV12,HY12),"")</f>
        <v/>
      </c>
      <c r="IA12" s="11" t="str">
        <f>IF(HL12&gt;0,HL12,"")</f>
        <v/>
      </c>
      <c r="IB12" s="11" t="str">
        <f>IF(HM12&gt;0,HM12,"")</f>
        <v/>
      </c>
      <c r="IC12" s="11" t="str">
        <f>IF(SUM(HJ12:HM12)-HN12&gt;0,SUM(HJ12:HM12)-HN12,"")</f>
        <v/>
      </c>
      <c r="ID12" s="11" t="str">
        <f>IF(HQ12&gt;0,HQ12,"")</f>
        <v/>
      </c>
      <c r="IE12" s="11" t="str">
        <f>IF(HR12&gt;0,HR12,"")</f>
        <v/>
      </c>
      <c r="IF12" s="11" t="str">
        <f>IF(SUM(HO12:HR12)-HS12&gt;0,SUM(HO12:HR12)-HS12,"")</f>
        <v/>
      </c>
      <c r="IG12" s="11" t="str">
        <f>IF(SUM(HZ12,IF12)&gt;0,SUM(HZ12,IF12),"")</f>
        <v/>
      </c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40" t="str">
        <f>IF(IJ12&gt;0,IJ12,"")</f>
        <v/>
      </c>
      <c r="JC12" s="40" t="str">
        <f>IF(IK12&gt;0,IK12,"")</f>
        <v/>
      </c>
      <c r="JD12" s="40" t="str">
        <f>IF(SUM(IH12:IK12)-IL12&gt;0,SUM(IH12:IK12)-IL12,"")</f>
        <v/>
      </c>
      <c r="JE12" s="40" t="str">
        <f>IF(IO12&gt;0,IO12,"")</f>
        <v/>
      </c>
      <c r="JF12" s="40" t="str">
        <f>IF(IP12&gt;0,IP12,"")</f>
        <v/>
      </c>
      <c r="JG12" s="40" t="str">
        <f>IF(SUM(IM12:IP12)-IQ12&gt;0,SUM(IM12:IP12)-IQ12,"")</f>
        <v/>
      </c>
      <c r="JH12" s="40" t="str">
        <f>IF(MAX(JD12,JG12)&gt;0,MAX(JD12,JG12),"")</f>
        <v/>
      </c>
      <c r="JI12" s="40" t="str">
        <f>IF(IT12&gt;0,IT12,"")</f>
        <v/>
      </c>
      <c r="JJ12" s="40" t="str">
        <f>IF(IU12&gt;0,IU12,"")</f>
        <v/>
      </c>
      <c r="JK12" s="40" t="str">
        <f>IF(SUM(IR12:IU12)-IV12&gt;0,SUM(IR12:IU12)-IV12,"")</f>
        <v/>
      </c>
      <c r="JL12" s="40" t="str">
        <f>IF(IY12&gt;0,IY12,"")</f>
        <v/>
      </c>
      <c r="JM12" s="40" t="str">
        <f>IF(IZ12&gt;0,IZ12,"")</f>
        <v/>
      </c>
      <c r="JN12" s="40" t="str">
        <f>IF(SUM(IW12:IZ12)-JA12&gt;0,SUM(IW12:IZ12)-JA12,"")</f>
        <v/>
      </c>
      <c r="JO12" s="40" t="str">
        <f>IF(SUM(JH12,JN12)&gt;0,SUM(JH12,JN12),"")</f>
        <v/>
      </c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1" t="str">
        <f>IF(JR12&gt;0,JR12,"")</f>
        <v/>
      </c>
      <c r="KK12" s="11" t="str">
        <f>IF(JS12&gt;0,JS12,"")</f>
        <v/>
      </c>
      <c r="KL12" s="11" t="str">
        <f>IF(SUM(JP12:JS12)-JT12&gt;0,SUM(JP12:JS12)-JT12,"")</f>
        <v/>
      </c>
      <c r="KM12" s="11" t="str">
        <f>IF(JW12&gt;0,JW12,"")</f>
        <v/>
      </c>
      <c r="KN12" s="11" t="str">
        <f>IF(JX12&gt;0,JX12,"")</f>
        <v/>
      </c>
      <c r="KO12" s="11" t="str">
        <f>IF(SUM(JU12:JX12)-JY12&gt;0,SUM(JU12:JX12)-JY12,"")</f>
        <v/>
      </c>
      <c r="KP12" s="11" t="str">
        <f>IF(MAX(KL12,KO12)&gt;0,MAX(KL12,KO12),"")</f>
        <v/>
      </c>
      <c r="KQ12" s="11" t="str">
        <f>IF(KB12&gt;0,KB12,"")</f>
        <v/>
      </c>
      <c r="KR12" s="11" t="str">
        <f>IF(KC12&gt;0,KC12,"")</f>
        <v/>
      </c>
      <c r="KS12" s="11" t="str">
        <f>IF(SUM(JZ12:KC12)-KD12&gt;0,SUM(JZ12:KC12)-KD12,"")</f>
        <v/>
      </c>
      <c r="KT12" s="11" t="str">
        <f>IF(KG12&gt;0,KG12,"")</f>
        <v/>
      </c>
      <c r="KU12" s="11" t="str">
        <f>IF(KH12&gt;0,KH12,"")</f>
        <v/>
      </c>
      <c r="KV12" s="11" t="str">
        <f>IF(SUM(KE12:KH12)-KI12&gt;0,SUM(KE12:KH12)-KI12,"")</f>
        <v/>
      </c>
      <c r="KW12" s="11" t="str">
        <f>IF(SUM(KP12,KV12)&gt;0,SUM(KP12,KV12),"")</f>
        <v/>
      </c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40" t="str">
        <f>IF(KZ12&gt;0,KZ12,"")</f>
        <v/>
      </c>
      <c r="LS12" s="40" t="str">
        <f>IF(LA12&gt;0,LA12,"")</f>
        <v/>
      </c>
      <c r="LT12" s="40" t="str">
        <f>IF(SUM(KX12:LA12)-LB12&gt;0,SUM(KX12:LA12)-LB12,"")</f>
        <v/>
      </c>
      <c r="LU12" s="40" t="str">
        <f>IF(LE12&gt;0,LE12,"")</f>
        <v/>
      </c>
      <c r="LV12" s="40" t="str">
        <f>IF(LF12&gt;0,LF12,"")</f>
        <v/>
      </c>
      <c r="LW12" s="40" t="str">
        <f>IF(SUM(LC12:LF12)-LG12&gt;0,SUM(LC12:LF12)-LG12,"")</f>
        <v/>
      </c>
      <c r="LX12" s="40" t="str">
        <f>IF(MAX(LT12,LW12)&gt;0,MAX(LT12,LW12),"")</f>
        <v/>
      </c>
      <c r="LY12" s="40" t="str">
        <f>IF(LJ12&gt;0,LJ12,"")</f>
        <v/>
      </c>
      <c r="LZ12" s="40" t="str">
        <f>IF(LK12&gt;0,LK12,"")</f>
        <v/>
      </c>
      <c r="MA12" s="40" t="str">
        <f>IF(SUM(LH12:LK12)-LL12&gt;0,SUM(LH12:LK12)-LL12,"")</f>
        <v/>
      </c>
      <c r="MB12" s="40" t="str">
        <f>IF(LO12&gt;0,LO12,"")</f>
        <v/>
      </c>
      <c r="MC12" s="40" t="str">
        <f>IF(LP12&gt;0,LP12,"")</f>
        <v/>
      </c>
      <c r="MD12" s="40" t="str">
        <f>IF(SUM(LM12:LP12)-LQ12&gt;0,SUM(LM12:LP12)-LQ12,"")</f>
        <v/>
      </c>
      <c r="ME12" s="40" t="str">
        <f>IF(SUM(LX12,MD12)&gt;0,SUM(LX12,MD12),"")</f>
        <v/>
      </c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1" t="str">
        <f>IF(MH12&gt;0,MH12,"")</f>
        <v/>
      </c>
      <c r="NA12" s="11" t="str">
        <f>IF(MI12&gt;0,MI12,"")</f>
        <v/>
      </c>
      <c r="NB12" s="11" t="str">
        <f>IF(SUM(MF12:MI12)-MJ12&gt;0,SUM(MF12:MI12)-MJ12,"")</f>
        <v/>
      </c>
      <c r="NC12" s="11" t="str">
        <f>IF(MM12&gt;0,MM12,"")</f>
        <v/>
      </c>
      <c r="ND12" s="11" t="str">
        <f>IF(MN12&gt;0,MN12,"")</f>
        <v/>
      </c>
      <c r="NE12" s="11" t="str">
        <f>IF(SUM(MK12:MN12)-MO12&gt;0,SUM(MK12:MN12)-MO12,"")</f>
        <v/>
      </c>
      <c r="NF12" s="11" t="str">
        <f>IF(MAX(NB12,NE12)&gt;0,MAX(NB12,NE12),"")</f>
        <v/>
      </c>
      <c r="NG12" s="11" t="str">
        <f>IF(MR12&gt;0,MR12,"")</f>
        <v/>
      </c>
      <c r="NH12" s="11" t="str">
        <f>IF(MS12&gt;0,MS12,"")</f>
        <v/>
      </c>
      <c r="NI12" s="11" t="str">
        <f>IF(SUM(MP12:MS12)-MT12&gt;0,SUM(MP12:MS12)-MT12,"")</f>
        <v/>
      </c>
      <c r="NJ12" s="11" t="str">
        <f>IF(MW12&gt;0,MW12,"")</f>
        <v/>
      </c>
      <c r="NK12" s="11" t="str">
        <f>IF(MX12&gt;0,MX12,"")</f>
        <v/>
      </c>
      <c r="NL12" s="11" t="str">
        <f>IF(SUM(MU12:MX12)-MY12&gt;0,SUM(MU12:MX12)-MY12,"")</f>
        <v/>
      </c>
      <c r="NM12" s="11" t="str">
        <f>IF(SUM(NF12,NL12)&gt;0,SUM(NF12,NL12),"")</f>
        <v/>
      </c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40" t="str">
        <f>IF(NP12&gt;0,NP12,"")</f>
        <v/>
      </c>
      <c r="OI12" s="40" t="str">
        <f>IF(NQ12&gt;0,NQ12,"")</f>
        <v/>
      </c>
      <c r="OJ12" s="40" t="str">
        <f>IF(SUM(NN12:NQ12)-NR12&gt;0,SUM(NN12:NQ12)-NR12,"")</f>
        <v/>
      </c>
      <c r="OK12" s="40" t="str">
        <f>IF(NU12&gt;0,NU12,"")</f>
        <v/>
      </c>
      <c r="OL12" s="40" t="str">
        <f>IF(NV12&gt;0,NV12,"")</f>
        <v/>
      </c>
      <c r="OM12" s="40" t="str">
        <f>IF(SUM(NS12:NV12)-NW12&gt;0,SUM(NS12:NV12)-NW12,"")</f>
        <v/>
      </c>
      <c r="ON12" s="40" t="str">
        <f>IF(MAX(OJ12,OM12)&gt;0,MAX(OJ12,OM12),"")</f>
        <v/>
      </c>
      <c r="OO12" s="40" t="str">
        <f>IF(NZ12&gt;0,NZ12,"")</f>
        <v/>
      </c>
      <c r="OP12" s="40" t="str">
        <f>IF(OA12&gt;0,OA12,"")</f>
        <v/>
      </c>
      <c r="OQ12" s="40" t="str">
        <f>IF(SUM(NX12:OA12)-OB12&gt;0,SUM(NX12:OA12)-OB12,"")</f>
        <v/>
      </c>
      <c r="OR12" s="40" t="str">
        <f>IF(OE12&gt;0,OE12,"")</f>
        <v/>
      </c>
      <c r="OS12" s="40" t="str">
        <f>IF(OF12&gt;0,OF12,"")</f>
        <v/>
      </c>
      <c r="OT12" s="40" t="str">
        <f>IF(SUM(OC12:OF12)-OG12&gt;0,SUM(OC12:OF12)-OG12,"")</f>
        <v/>
      </c>
      <c r="OU12" s="40" t="str">
        <f>IF(SUM(ON12,OT12)&gt;0,SUM(ON12,OT12),"")</f>
        <v/>
      </c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1" t="str">
        <f>IF(OX12&gt;0,OX12,"")</f>
        <v/>
      </c>
      <c r="PQ12" s="11" t="str">
        <f>IF(OY12&gt;0,OY12,"")</f>
        <v/>
      </c>
      <c r="PR12" s="11" t="str">
        <f>IF(SUM(OV12:OY12)-OZ12&gt;0,SUM(OV12:OY12)-OZ12,"")</f>
        <v/>
      </c>
      <c r="PS12" s="11" t="str">
        <f>IF(PC12&gt;0,PC12,"")</f>
        <v/>
      </c>
      <c r="PT12" s="11" t="str">
        <f>IF(PD12&gt;0,PD12,"")</f>
        <v/>
      </c>
      <c r="PU12" s="11" t="str">
        <f>IF(SUM(PA12:PD12)-PE12&gt;0,SUM(PA12:PD12)-PE12,"")</f>
        <v/>
      </c>
      <c r="PV12" s="11" t="str">
        <f>IF(MAX(PR12,PU12)&gt;0,MAX(PR12,PU12),"")</f>
        <v/>
      </c>
      <c r="PW12" s="11" t="str">
        <f>IF(PH12&gt;0,PH12,"")</f>
        <v/>
      </c>
      <c r="PX12" s="11" t="str">
        <f>IF(PI12&gt;0,PI12,"")</f>
        <v/>
      </c>
      <c r="PY12" s="11" t="str">
        <f>IF(SUM(PF12:PI12)-PJ12&gt;0,SUM(PF12:PI12)-PJ12,"")</f>
        <v/>
      </c>
      <c r="PZ12" s="11" t="str">
        <f>IF(PM12&gt;0,PM12,"")</f>
        <v/>
      </c>
      <c r="QA12" s="11" t="str">
        <f>IF(PN12&gt;0,PN12,"")</f>
        <v/>
      </c>
      <c r="QB12" s="11" t="str">
        <f>IF(SUM(PK12:PN12)-PO12&gt;0,SUM(PK12:PN12)-PO12,"")</f>
        <v/>
      </c>
      <c r="QC12" s="11" t="str">
        <f>IF(SUM(PV12,QB12)&gt;0,SUM(PV12,QB12),"")</f>
        <v/>
      </c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40" t="str">
        <f>IF(QF12&gt;0,QF12,"")</f>
        <v/>
      </c>
      <c r="QY12" s="40" t="str">
        <f>IF(QG12&gt;0,QG12,"")</f>
        <v/>
      </c>
      <c r="QZ12" s="40" t="str">
        <f>IF(SUM(QD12:QG12)-QH12&gt;0,SUM(QD12:QG12)-QH12,"")</f>
        <v/>
      </c>
      <c r="RA12" s="40" t="str">
        <f>IF(QK12&gt;0,QK12,"")</f>
        <v/>
      </c>
      <c r="RB12" s="40" t="str">
        <f>IF(QL12&gt;0,QL12,"")</f>
        <v/>
      </c>
      <c r="RC12" s="40" t="str">
        <f>IF(SUM(QI12:QL12)-QM12&gt;0,SUM(QI12:QL12)-QM12,"")</f>
        <v/>
      </c>
      <c r="RD12" s="40" t="str">
        <f>IF(MAX(QZ12,RC12)&gt;0,MAX(QZ12,RC12),"")</f>
        <v/>
      </c>
      <c r="RE12" s="40" t="str">
        <f>IF(QP12&gt;0,QP12,"")</f>
        <v/>
      </c>
      <c r="RF12" s="40" t="str">
        <f>IF(QQ12&gt;0,QQ12,"")</f>
        <v/>
      </c>
      <c r="RG12" s="40" t="str">
        <f>IF(SUM(QN12:QQ12)-QR12&gt;0,SUM(QN12:QQ12)-QR12,"")</f>
        <v/>
      </c>
      <c r="RH12" s="40" t="str">
        <f>IF(QU12&gt;0,QU12,"")</f>
        <v/>
      </c>
      <c r="RI12" s="40" t="str">
        <f>IF(QV12&gt;0,QV12,"")</f>
        <v/>
      </c>
      <c r="RJ12" s="40" t="str">
        <f>IF(SUM(QS12:QV12)-QW12&gt;0,SUM(QS12:QV12)-QW12,"")</f>
        <v/>
      </c>
      <c r="RK12" s="40" t="str">
        <f>IF(SUM(RD12,RJ12)&gt;0,SUM(RD12,RJ12),"")</f>
        <v/>
      </c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1" t="str">
        <f>IF(RN12&gt;0,RN12,"")</f>
        <v/>
      </c>
      <c r="SG12" s="11" t="str">
        <f>IF(RO12&gt;0,RO12,"")</f>
        <v/>
      </c>
      <c r="SH12" s="11" t="str">
        <f>IF(SUM(RL12:RO12)-RP12&gt;0,SUM(RL12:RO12)-RP12,"")</f>
        <v/>
      </c>
      <c r="SI12" s="11" t="str">
        <f>IF(RS12&gt;0,RS12,"")</f>
        <v/>
      </c>
      <c r="SJ12" s="11" t="str">
        <f>IF(RT12&gt;0,RT12,"")</f>
        <v/>
      </c>
      <c r="SK12" s="11" t="str">
        <f>IF(SUM(RQ12:RT12)-RU12&gt;0,SUM(RQ12:RT12)-RU12,"")</f>
        <v/>
      </c>
      <c r="SL12" s="11" t="str">
        <f>IF(MAX(SH12,SK12)&gt;0,MAX(SH12,SK12),"")</f>
        <v/>
      </c>
      <c r="SM12" s="11" t="str">
        <f>IF(RX12&gt;0,RX12,"")</f>
        <v/>
      </c>
      <c r="SN12" s="11" t="str">
        <f>IF(RY12&gt;0,RY12,"")</f>
        <v/>
      </c>
      <c r="SO12" s="11" t="str">
        <f>IF(SUM(RV12:RY12)-RZ12&gt;0,SUM(RV12:RY12)-RZ12,"")</f>
        <v/>
      </c>
      <c r="SP12" s="11" t="str">
        <f>IF(SC12&gt;0,SC12,"")</f>
        <v/>
      </c>
      <c r="SQ12" s="11" t="str">
        <f>IF(SD12&gt;0,SD12,"")</f>
        <v/>
      </c>
      <c r="SR12" s="11" t="str">
        <f>IF(SUM(SA12:SD12)-SE12&gt;0,SUM(SA12:SD12)-SE12,"")</f>
        <v/>
      </c>
      <c r="SS12" s="11" t="str">
        <f>IF(SUM(SL12,SR12)&gt;0,SUM(SL12,SR12),"")</f>
        <v/>
      </c>
      <c r="ST12" s="22">
        <f>IF($CN12="P",BY12,(BY12+AX12)/2)</f>
        <v>15.15</v>
      </c>
      <c r="SU12" s="22">
        <f>IF($CN12="P",BZ12,(BZ12+AY12)/2)</f>
        <v>9.1</v>
      </c>
      <c r="SV12" s="22">
        <f>IF($CN12="P",CA12,(CA12+AZ12)/2)</f>
        <v>8.0500000000000007</v>
      </c>
      <c r="SW12" s="22">
        <f>IF($CN12="P",CB12,(CB12+BA12)/2)</f>
        <v>13.715</v>
      </c>
      <c r="SX12" s="22">
        <f>IF($CN12="P",CC12,(CC12+BB12)/2)</f>
        <v>0.75</v>
      </c>
      <c r="SY12" s="22">
        <f>IF($CN12="P",CD12,(CD12+BC12)/2)</f>
        <v>9.6999999999999993</v>
      </c>
      <c r="SZ12" s="22">
        <f>IF($CN12="P",CE12,(CE12+BD12)/2)</f>
        <v>6.2</v>
      </c>
      <c r="TA12" s="22">
        <f>IF($CN12="P",CF12,(CF12+BE12)/2)</f>
        <v>6.4</v>
      </c>
      <c r="TB12" s="22">
        <f>IF($CN12="P",CG12,(CG12+BF12)/2)</f>
        <v>9.8999999999999986</v>
      </c>
      <c r="TC12" s="22">
        <f>IF($CN12="P",CH12,(CH12+BG12)/2)</f>
        <v>0</v>
      </c>
      <c r="TD12" s="22">
        <f>IF($CN12="P",CI12,(CI12+BH12)/2)</f>
        <v>8.3000000000000007</v>
      </c>
      <c r="TE12" s="22">
        <f>IF($CN12="P",CJ12,(CJ12+BI12)/2)</f>
        <v>4.4000000000000004</v>
      </c>
      <c r="TF12" s="22">
        <f>IF($CN12="P",CK12,(CK12+BJ12)/2)</f>
        <v>4.25</v>
      </c>
      <c r="TG12" s="22">
        <f>IF($CN12="P",CL12,(CL12+BK12)/2)</f>
        <v>7.09</v>
      </c>
      <c r="TH12" s="22">
        <f>IF($CN12="P",CM12,(CM12+BL12)/2)</f>
        <v>0.15</v>
      </c>
      <c r="TI12" s="27" t="s">
        <v>46</v>
      </c>
      <c r="TJ12" s="40">
        <f>IF(SV12&gt;0,SV12,"")</f>
        <v>8.0500000000000007</v>
      </c>
      <c r="TK12" s="40">
        <f>IF(SW12&gt;0,SW12,"")</f>
        <v>13.715</v>
      </c>
      <c r="TL12" s="40">
        <f>IF(SUM(ST12:SW12)-SX12&gt;0,SUM(ST12:SW12)-SX12,"")</f>
        <v>45.265000000000001</v>
      </c>
      <c r="TM12" s="40">
        <f>IF(TA12&gt;0,TA12,"")</f>
        <v>6.4</v>
      </c>
      <c r="TN12" s="40">
        <f>IF(TB12&gt;0,TB12,"")</f>
        <v>9.8999999999999986</v>
      </c>
      <c r="TO12" s="40">
        <f>IF(SUM(SY12:TB12)-TC12&gt;0,SUM(SY12:TB12)-TC12,"")</f>
        <v>32.199999999999996</v>
      </c>
      <c r="TP12" s="40">
        <f>IF(MAX(TL12,TO12)&gt;0,MAX(TL12,TO12),"")</f>
        <v>45.265000000000001</v>
      </c>
      <c r="TQ12" s="40">
        <f>IF(TF12&gt;0,TF12,"")</f>
        <v>4.25</v>
      </c>
      <c r="TR12" s="40">
        <f>IF(TG12&gt;0,TG12,"")</f>
        <v>7.09</v>
      </c>
      <c r="TS12" s="40">
        <f>IF(SUM(TD12:TG12)-TH12&gt;0,SUM(TD12:TG12)-TH12,"")</f>
        <v>23.890000000000004</v>
      </c>
      <c r="TT12" s="40">
        <f>IF(SUM(TP12,TS12)&gt;0,SUM(TP12,TS12),"")</f>
        <v>69.155000000000001</v>
      </c>
    </row>
    <row r="13" spans="1:540" x14ac:dyDescent="0.2">
      <c r="A13" s="4" t="str" cm="1">
        <f t="array" ref="A13">IF(AND(H13&lt;&gt;"",H13&lt;&gt;"No DD"),SUMPRODUCT((H$4:H$35&lt;&gt;"")*(H$4:H$35&lt;&gt;"No DD")*(E$4:E$35&gt;E13))+1,IF(H13="No DD",SUMPRODUCT((H$4:H$35="No DD")*(E$4:E$35&gt;E13))+1+SUMPRODUCT((H$4:H$35&lt;&gt;"")*(H$4:H$35&lt;&gt;"No DD")),""))</f>
        <v/>
      </c>
      <c r="B13" s="5" t="s">
        <v>174</v>
      </c>
      <c r="C13" s="4" t="s">
        <v>3</v>
      </c>
      <c r="D13" s="4">
        <v>2006</v>
      </c>
      <c r="E13" s="9">
        <f>SUM(J13:T13)+SUM(J13:R13)*0.0000001+SUM(J13)*0.0000000000001</f>
        <v>145.66001456600463</v>
      </c>
      <c r="F13" s="3" t="str">
        <f>IF(OR(AND(AM13&gt;=AW$37,AM13&lt;&gt;"",AO13&gt;=AW$41,AO13&lt;&gt;"",AL13=""),AND(AP13&gt;=AW$37,AP13&lt;&gt;"",AR13&gt;=AW$41,AR13&lt;&gt;"",AL13=""),AND(AT13&gt;=AW$37,AT13&lt;&gt;"",AV13&gt;=AW$41,AV13&lt;&gt;"",AL13=""),AND(BN13&gt;=BX$37,BN13&lt;&gt;"",BP13&gt;=BX$41,BP13&lt;&gt;"",BM13=""),AND(BQ13&gt;=BX$37,BQ13&lt;&gt;"",BS13&gt;=BX$41,BS13&lt;&gt;"",BM13=""),AND(BU13&gt;=BX$37,BU13&lt;&gt;"",BW13&gt;=BX$41,BW13&lt;&gt;"",BM13=""),AND(CO13&gt;=CY$37,CO13&lt;&gt;"",CQ13&gt;=CY$41,CQ13&lt;&gt;"",CN13=""),AND(CR13&gt;=CY$37,CR13&lt;&gt;"",CT13&gt;=CY$41,CT13&lt;&gt;"",CN13=""),AND(CV13&gt;=CY$37,CV13&lt;&gt;"",CX13&gt;=CY$41,CX13&lt;&gt;"",CN13=""),AND(DV13&gt;=EI$37,DV13&lt;&gt;"",DX13&gt;=EI$41,DX13&lt;&gt;""),AND(DY13&gt;=EI$37,DY13&lt;&gt;"",EA13&gt;=EI$41,EA13&lt;&gt;""),AND(EC13&gt;=EI$37,EC13&lt;&gt;"",EE13&gt;=EI$41,EE13&lt;&gt;""),AND(EF13&gt;=EI$37,EF13&lt;&gt;"",EH13&gt;=EI$41,EH13&lt;&gt;""),AND(FD13&gt;=FQ$37,FD13&lt;&gt;"",FF13&gt;=FQ$41,FF13&lt;&gt;""),AND(FG13&gt;=FQ$37,FG13&lt;&gt;"",FI13&gt;=FQ$41,FI13&lt;&gt;""),AND(FK13&gt;=FQ$37,FK13&lt;&gt;"",FM13&gt;=FQ$41,FM13&lt;&gt;""),AND(FN13&gt;=FQ$37,FN13&lt;&gt;"",FP13&gt;=FQ$41,FP13&lt;&gt;""),AND(GL13&gt;=GY$37,GL13&lt;&gt;"",GN13&gt;=GY$41,GN13&lt;&gt;""),AND(GO13&gt;=GY$37,GO13&lt;&gt;"",GQ13&gt;=GY$41,GQ13&lt;&gt;""),AND(GS13&gt;=GY$37,GS13&lt;&gt;"",GU13&gt;=GY$41,GU13&lt;&gt;""),AND(GV13&gt;=GY$37,GV13&lt;&gt;"",GX13&gt;=GY$41,GX13&lt;&gt;""),AND(HT13&gt;=IG$37,HT13&lt;&gt;"",HV13&gt;=IG$41,HV13&lt;&gt;""),AND(HW13&gt;=IG$37,HW13&lt;&gt;"",HY13&gt;=IG$41,HY13&lt;&gt;""),AND(IA13&gt;=IG$37,IA13&lt;&gt;"",IC13&gt;=IG$41,IC13&lt;&gt;""),AND(ID13&gt;=IG$37,ID13&lt;&gt;"",IF13&gt;=IG$41,IF13&lt;&gt;""),AND(JB13&gt;=JO$37,JB13&lt;&gt;"",JD13&gt;=JO$41,JD13&lt;&gt;""),AND(JE13&gt;=JO$37,JE13&lt;&gt;"",JG13&gt;=JO$41,JG13&lt;&gt;""),AND(JI13&gt;=JO$37,JI13&lt;&gt;"",JK13&gt;=JO$41,JK13&lt;&gt;""),AND(JL13&gt;=JO$37,JL13&lt;&gt;"",JN13&gt;=JO$41,JN13&lt;&gt;""),AND(KJ13&gt;=KW$37,KJ13&lt;&gt;"",KL13&gt;=KW$41,KL13&lt;&gt;""),AND(KM13&gt;=KW$37,KM13&lt;&gt;"",KO13&gt;=KW$41,KO13&lt;&gt;""),AND(KQ13&gt;=KW$37,KQ13&lt;&gt;"",KS13&gt;=KW$41,KS13&lt;&gt;""),AND(KT13&gt;=KW$37,KT13&lt;&gt;"",KV13&gt;=KW$41,KV13&lt;&gt;""),AND(LR13&gt;=ME$37,LR13&lt;&gt;"",LT13&gt;=ME$41,LT13&lt;&gt;""),AND(LU13&gt;=ME$37,LU13&lt;&gt;"",LW13&gt;=ME$41,LW13&lt;&gt;""),AND(LY13&gt;=ME$37,LY13&lt;&gt;"",MA13&gt;=ME$41,MA13&lt;&gt;""),AND(MB13&gt;=ME$37,MB13&lt;&gt;"",MD13&gt;=ME$41,MD13&lt;&gt;""),AND(MZ13&gt;=NM$37,MZ13&lt;&gt;"",NB13&gt;=NM$41,NB13&lt;&gt;""),AND(NC13&gt;=NM$37,NC13&lt;&gt;"",NE13&gt;=NM$41,NE13&lt;&gt;""),AND(NG13&gt;=NM$37,NG13&lt;&gt;"",NI13&gt;=NM$41,NI13&lt;&gt;""),AND(NJ13&gt;=NM$37,NJ13&lt;&gt;"",NL13&gt;=NM$41,NL13&lt;&gt;""),AND(OH13&gt;=OU$37,OH13&lt;&gt;"",OJ13&gt;=OU$41,OJ13&lt;&gt;""),AND(OK13&gt;=OU$37,OK13&lt;&gt;"",OM13&gt;=OU$41,OM13&lt;&gt;""),AND(OO13&gt;=OU$37,OO13&lt;&gt;"",OQ13&gt;=OU$41,OQ13&lt;&gt;""),AND(OR13&gt;=OU$37,OR13&lt;&gt;"",OT13&gt;=OU$41,OT13&lt;&gt;""),AND(PP13&gt;=QC$37,PP13&lt;&gt;"",PR13&gt;=QC$41,PR13&lt;&gt;""),AND(PS13&gt;=QC$37,PS13&lt;&gt;"",PU13&gt;=QC$41,PU13&lt;&gt;""),AND(PW13&gt;=QC$37,PW13&lt;&gt;"",PY13&gt;=QC$41,PY13&lt;&gt;""),AND(PZ13&gt;=QC$37,PZ13&lt;&gt;"",QB13&gt;=QC$41,QB13&lt;&gt;""),AND(QX13&gt;=RK$37,QX13&lt;&gt;"",QZ13&gt;=RK$41,QZ13&lt;&gt;""),AND(RA13&gt;=RK$37,RA13&lt;&gt;"",RC13&gt;=RK$41,RC13&lt;&gt;""),AND(RE13&gt;=RK$37,RE13&lt;&gt;"",RG13&gt;=RK$41,RG13&lt;&gt;""),AND(RH13&gt;=RK$37,RH13&lt;&gt;"",RJ13&gt;=RK$41,RJ13&lt;&gt;""),AND(SF13&gt;=SS$37,SF13&lt;&gt;"",SH13&gt;=SS$41,SH13&lt;&gt;""),AND(SI13&gt;=SS$37,SI13&lt;&gt;"",SK13&gt;=SS$41,SK13&lt;&gt;""),AND(SM13&gt;=SS$37,SM13&lt;&gt;"",SO13&gt;=SS$41,SO13&lt;&gt;""),AND(SP13&gt;=SS$37,SP13&lt;&gt;"",SR13&gt;=SS$41,SR13&lt;&gt;"")),"P","")</f>
        <v/>
      </c>
      <c r="G13" s="3" t="str">
        <f>IF(OR(AND(AO13&gt;=AW$41,AO13&lt;&gt;"",AL13=""),AND(AR13&gt;=AW$41,AR13&lt;&gt;"",AL13=""),AND(AV13&gt;=AW$41,AV13&lt;&gt;"",AL13=""),AND(BP13&gt;=BX$41,BP13&lt;&gt;"",BM13=""),AND(BS13&gt;=BX$41,BS13&lt;&gt;"",BM13=""),AND(BW13&gt;=BX$41,BW13&lt;&gt;"",BM13=""),AND(CQ13&gt;=CY$41,CQ13&lt;&gt;"",CN13=""),AND(CT13&gt;=CY$41,CT13&lt;&gt;"",CN13=""),AND(CX13&gt;=CY$41,CX13&lt;&gt;"",CN13=""),AND(DX13&gt;=EI$41,DX13&lt;&gt;""),AND(EA13&gt;=EI$41,EA13&lt;&gt;""),AND(EE13&gt;=EI$41,EE13&lt;&gt;""),AND(EH13&gt;=EI$41,EH13&lt;&gt;""),AND(FF13&gt;=FQ$41,FF13&lt;&gt;""),AND(FI13&gt;=FQ$41,FI13&lt;&gt;""),AND(FM13&gt;=FQ$41,FM13&lt;&gt;""),AND(FP13&gt;=FQ$41,FP13&lt;&gt;""),AND(GN13&gt;=GY$41,GN13&lt;&gt;""),AND(GQ13&gt;=GY$41,GQ13&lt;&gt;""),AND(GU13&gt;=GY$41,GU13&lt;&gt;""),AND(GX13&gt;=GY$41,GX13&lt;&gt;""),AND(HV13&gt;=IG$41,HV13&lt;&gt;""),AND(HY13&gt;=IG$41,HY13&lt;&gt;""),AND(IC13&gt;=IG$41,IC13&lt;&gt;""),AND(IF13&gt;=IG$41,IF13&lt;&gt;""),AND(JD13&gt;=JO$41,JD13&lt;&gt;""),AND(JG13&gt;=JO$41,JG13&lt;&gt;""),AND(JK13&gt;=JO$41,JK13&lt;&gt;""),AND(JN13&gt;=JO$41,JN13&lt;&gt;""),AND(KL13&gt;=KW$41,KL13&lt;&gt;""),AND(KO13&gt;=KW$41,KO13&lt;&gt;""),AND(KS13&gt;=KW$41,KS13&lt;&gt;""),AND(KV13&gt;=KW$41,KV13&lt;&gt;""),AND(LT13&gt;=ME$41,LT13&lt;&gt;""),AND(LW13&gt;=ME$41,LW13&lt;&gt;""),AND(MA13&gt;=ME$41,MA13&lt;&gt;""),AND(MD13&gt;=ME$41,MD13&lt;&gt;""),AND(NB13&gt;=NM$41,NB13&lt;&gt;""),AND(NE13&gt;=NM$41,NE13&lt;&gt;""),AND(NI13&gt;=NM$41,NI13&lt;&gt;""),AND(NL13&gt;=NM$41,NL13&lt;&gt;""),AND(OJ13&gt;=OU$41,OJ13&lt;&gt;""),AND(OM13&gt;=OU$41,OM13&lt;&gt;""),AND(OQ13&gt;=OU$41,OQ13&lt;&gt;""),AND(OT13&gt;=OU$41,OT13&lt;&gt;""),AND(PR13&gt;=QC$41,PR13&lt;&gt;""),AND(PU13&gt;=QC$41,PU13&lt;&gt;""),AND(PY13&gt;=QC$41,PY13&lt;&gt;""),AND(QB13&gt;=QC$41,QB13&lt;&gt;""),AND(QZ13&gt;=RK$41,QZ13&lt;&gt;""),AND(RC13&gt;=RK$41,RC13&lt;&gt;""),AND(RG13&gt;=RK$41,RG13&lt;&gt;""),AND(RJ13&gt;=RK$41,RJ13&lt;&gt;""),AND(SH13&gt;=SS$41,SH13&lt;&gt;""),AND(SK13&gt;=SS$41,SK13&lt;&gt;""),AND(SO13&gt;=SS$41,SO13&lt;&gt;""),AND(SR13&gt;=SS$41,SR13&lt;&gt;"")),"P","")</f>
        <v/>
      </c>
      <c r="H13" s="36" t="str">
        <f>IF(AND(G13="P",F13=""),"No DD",IF(OR(AND(AM13&gt;=AW$40,AM13&lt;&gt;"",AO13&gt;=AW$44,AO13&lt;&gt;"",AL13=""),AND(AP13&gt;=AW$40,AP13&lt;&gt;"",AR13&gt;=AW$44,AR13&lt;&gt;"",AL13=""),AND(AT13&gt;=AW$40,AT13&lt;&gt;"",AV13&gt;=AW$44,AV13&lt;&gt;"",AL13=""),AND(BN13&gt;=BX$40,BN13&lt;&gt;"",BP13&gt;=BX$44,BP13&lt;&gt;"",BM13=""),AND(BQ13&gt;=BX$40,BQ13&lt;&gt;"",BS13&gt;=BX$44,BS13&lt;&gt;"",BM13=""),AND(BU13&gt;=BX$40,BU13&lt;&gt;"",BW13&gt;=BX$44,BW13&lt;&gt;"",BM13=""),AND(CO13&gt;=CY$40,CO13&lt;&gt;"",CQ13&gt;=CY$44,CQ13&lt;&gt;"",CN13=""),AND(CR13&gt;=CY$40,CR13&lt;&gt;"",CT13&gt;=CY$44,CT13&lt;&gt;"",CN13=""),AND(CV13&gt;=CY$40,CV13&lt;&gt;"",CX13&gt;=CY$44,CX13&lt;&gt;"",CN13=""),AND(DV13&gt;=EI$40,DV13&lt;&gt;"",DX13&gt;=EI$44,DX13&lt;&gt;""),AND(DY13&gt;=EI$40,DY13&lt;&gt;"",EA13&gt;=EI$44,EA13&lt;&gt;""),AND(EC13&gt;=EI$40,EC13&lt;&gt;"",EE13&gt;=EI$44,EE13&lt;&gt;""),AND(EF13&gt;=EI$40,EF13&lt;&gt;"",EH13&gt;=EI$44,EH13&lt;&gt;""),AND(FD13&gt;=FQ$40,FD13&lt;&gt;"",FF13&gt;=FQ$44,FF13&lt;&gt;""),AND(FG13&gt;=FQ$40,FG13&lt;&gt;"",FI13&gt;=FQ$44,FI13&lt;&gt;""),AND(FK13&gt;=FQ$40,FK13&lt;&gt;"",FM13&gt;=FQ$44,FM13&lt;&gt;""),AND(FN13&gt;=FQ$40,FN13&lt;&gt;"",FP13&gt;=FQ$44,FP13&lt;&gt;""),AND(GL13&gt;=GY$40,GL13&lt;&gt;"",GN13&gt;=GY$44,GN13&lt;&gt;""),AND(GO13&gt;=GY$40,GO13&lt;&gt;"",GQ13&gt;=GY$44,GQ13&lt;&gt;""),AND(GS13&gt;=GY$40,GS13&lt;&gt;"",GU13&gt;=GY$44,GU13&lt;&gt;""),AND(GV13&gt;=GY$40,GV13&lt;&gt;"",GX13&gt;=GY$44,GX13&lt;&gt;""),AND(HT13&gt;=IG$40,HT13&lt;&gt;"",HV13&gt;=IG$44,HV13&lt;&gt;""),AND(HW13&gt;=IG$40,HW13&lt;&gt;"",HY13&gt;=IG$44,HY13&lt;&gt;""),AND(IA13&gt;=IG$40,IA13&lt;&gt;"",IC13&gt;=IG$44,IC13&lt;&gt;""),AND(ID13&gt;=IG$40,ID13&lt;&gt;"",IF13&gt;=IG$44,IF13&lt;&gt;""),AND(JB13&gt;=JO$40,JB13&lt;&gt;"",JD13&gt;=JO$44,JD13&lt;&gt;""),AND(JE13&gt;=JO$40,JE13&lt;&gt;"",JG13&gt;=JO$44,JG13&lt;&gt;""),AND(JI13&gt;=JO$40,JI13&lt;&gt;"",JK13&gt;=JO$44,JK13&lt;&gt;""),AND(JL13&gt;=JO$40,JL13&lt;&gt;"",JN13&gt;=JO$44,JN13&lt;&gt;""),AND(KJ13&gt;=KW$40,KJ13&lt;&gt;"",KL13&gt;=KW$44,KL13&lt;&gt;""),AND(KM13&gt;=KW$40,KM13&lt;&gt;"",KO13&gt;=KW$44,KO13&lt;&gt;""),AND(KQ13&gt;=KW$40,KQ13&lt;&gt;"",KS13&gt;=KW$44,KS13&lt;&gt;""),AND(KT13&gt;=KW$40,KT13&lt;&gt;"",KV13&gt;=KW$44,KV13&lt;&gt;""),AND(LR13&gt;=ME$40,LR13&lt;&gt;"",LT13&gt;=ME$44,LT13&lt;&gt;""),AND(LU13&gt;=ME$40,LU13&lt;&gt;"",LW13&gt;=ME$44,LW13&lt;&gt;""),AND(LY13&gt;=ME$40,LY13&lt;&gt;"",MA13&gt;=ME$44,MA13&lt;&gt;""),AND(MB13&gt;=ME$40,MB13&lt;&gt;"",MD13&gt;=ME$44,MD13&lt;&gt;""),AND(MZ13&gt;=NM$40,MZ13&lt;&gt;"",NB13&gt;=NM$44,NB13&lt;&gt;""),AND(NC13&gt;=NM$40,NC13&lt;&gt;"",NE13&gt;=NM$44,NE13&lt;&gt;""),AND(NG13&gt;=NM$40,NG13&lt;&gt;"",NI13&gt;=NM$44,NI13&lt;&gt;""),AND(NJ13&gt;=NM$40,NJ13&lt;&gt;"",NL13&gt;=NM$44,NL13&lt;&gt;""),AND(OH13&gt;=OU$40,OH13&lt;&gt;"",OJ13&gt;=OU$44,OJ13&lt;&gt;""),AND(OK13&gt;=OU$40,OK13&lt;&gt;"",OM13&gt;=OU$44,OM13&lt;&gt;""),AND(OO13&gt;=OU$40,OO13&lt;&gt;"",OQ13&gt;=OU$44,OQ13&lt;&gt;""),AND(OR13&gt;=OU$40,OR13&lt;&gt;"",OT13&gt;=OU$44,OT13&lt;&gt;""),AND(PP13&gt;=QC$40,PP13&lt;&gt;"",PR13&gt;=QC$44,PR13&lt;&gt;""),AND(PS13&gt;=QC$40,PS13&lt;&gt;"",PU13&gt;=QC$44,PU13&lt;&gt;""),AND(PW13&gt;=QC$40,PW13&lt;&gt;"",PY13&gt;=QC$44,PY13&lt;&gt;""),AND(PZ13&gt;=QC$40,PZ13&lt;&gt;"",QB13&gt;=QC$44,QB13&lt;&gt;""),AND(QX13&gt;=RK$40,QX13&lt;&gt;"",QZ13&gt;=RK$44,QZ13&lt;&gt;""),AND(RA13&gt;=RK$40,RA13&lt;&gt;"",RC13&gt;=RK$44,RC13&lt;&gt;""),AND(RE13&gt;=RK$40,RE13&lt;&gt;"",RG13&gt;=RK$44,RG13&lt;&gt;""),AND(RH13&gt;=RK$40,RH13&lt;&gt;"",RJ13&gt;=RK$44,RJ13&lt;&gt;""),AND(SF13&gt;=SS$40,SF13&lt;&gt;"",SH13&gt;=SS$44,SH13&lt;&gt;""),AND(SI13&gt;=SS$40,SI13&lt;&gt;"",SK13&gt;=SS$44,SK13&lt;&gt;""),AND(SM13&gt;=SS$40,SM13&lt;&gt;"",SO13&gt;=SS$44,SO13&lt;&gt;""),AND(SP13&gt;=SS$40,SP13&lt;&gt;"",SR13&gt;=SS$44,SR13&lt;&gt;"")),"Merit",IF(OR(AND(AM13&gt;=AW$39,AM13&lt;&gt;"",AO13&gt;=AW$43,AO13&lt;&gt;"",AL13=""),AND(AP13&gt;=AW$39,AP13&lt;&gt;"",AR13&gt;=AW$43,AR13&lt;&gt;"",AL13=""),AND(AT13&gt;=AW$39,AT13&lt;&gt;"",AV13&gt;=AW$43,AV13&lt;&gt;"",AL13=""),AND(BN13&gt;=BX$39,BN13&lt;&gt;"",BP13&gt;=BX$43,BP13&lt;&gt;"",BM13=""),AND(BQ13&gt;=BX$39,BQ13&lt;&gt;"",BS13&gt;=BX$43,BS13&lt;&gt;"",BM13=""),AND(BU13&gt;=BX$39,BU13&lt;&gt;"",BW13&gt;=BX$43,BW13&lt;&gt;"",BM13=""),AND(CO13&gt;=CY$39,CO13&lt;&gt;"",CQ13&gt;=CY$43,CQ13&lt;&gt;"",CN13=""),AND(CR13&gt;=CY$39,CR13&lt;&gt;"",CT13&gt;=CY$43,CT13&lt;&gt;"",CN13=""),AND(CV13&gt;=CY$39,CV13&lt;&gt;"",CX13&gt;=CY$43,CX13&lt;&gt;"",CN13=""),AND(DV13&gt;=EI$39,DV13&lt;&gt;"",DX13&gt;=EI$43,DX13&lt;&gt;""),AND(DY13&gt;=EI$39,DY13&lt;&gt;"",EA13&gt;=EI$43,EA13&lt;&gt;""),AND(EC13&gt;=EI$39,EC13&lt;&gt;"",EE13&gt;=EI$43,EE13&lt;&gt;""),AND(EF13&gt;=EI$39,EF13&lt;&gt;"",EH13&gt;=EI$43,EH13&lt;&gt;""),AND(FD13&gt;=FQ$39,FD13&lt;&gt;"",FF13&gt;=FQ$43,FF13&lt;&gt;""),AND(FG13&gt;=FQ$39,FG13&lt;&gt;"",FI13&gt;=FQ$43,FI13&lt;&gt;""),AND(FK13&gt;=FQ$39,FK13&lt;&gt;"",FM13&gt;=FQ$43,FM13&lt;&gt;""),AND(FN13&gt;=FQ$39,FN13&lt;&gt;"",FP13&gt;=FQ$43,FP13&lt;&gt;""),AND(GL13&gt;=GY$39,GL13&lt;&gt;"",GN13&gt;=GY$43,GN13&lt;&gt;""),AND(GO13&gt;=GY$39,GO13&lt;&gt;"",GQ13&gt;=GY$43,GQ13&lt;&gt;""),AND(GS13&gt;=GY$39,GS13&lt;&gt;"",GU13&gt;=GY$43,GU13&lt;&gt;""),AND(GV13&gt;=GY$39,GV13&lt;&gt;"",GX13&gt;=GY$43,GX13&lt;&gt;""),AND(HT13&gt;=IG$39,HT13&lt;&gt;"",HV13&gt;=IG$43,HV13&lt;&gt;""),AND(HW13&gt;=IG$39,HW13&lt;&gt;"",HY13&gt;=IG$43,HY13&lt;&gt;""),AND(IA13&gt;=IG$39,IA13&lt;&gt;"",IC13&gt;=IG$43,IC13&lt;&gt;""),AND(ID13&gt;=IG$39,ID13&lt;&gt;"",IF13&gt;=IG$43,IF13&lt;&gt;""),AND(JB13&gt;=JO$39,JB13&lt;&gt;"",JD13&gt;=JO$43,JD13&lt;&gt;""),AND(JE13&gt;=JO$39,JE13&lt;&gt;"",JG13&gt;=JO$43,JG13&lt;&gt;""),AND(JI13&gt;=JO$39,JI13&lt;&gt;"",JK13&gt;=JO$43,JK13&lt;&gt;""),AND(JL13&gt;=JO$39,JL13&lt;&gt;"",JN13&gt;=JO$43,JN13&lt;&gt;""),AND(KJ13&gt;=KW$39,KJ13&lt;&gt;"",KL13&gt;=KW$43,KL13&lt;&gt;""),AND(KM13&gt;=KW$39,KM13&lt;&gt;"",KO13&gt;=KW$43,KO13&lt;&gt;""),AND(KQ13&gt;=KW$39,KQ13&lt;&gt;"",KS13&gt;=KW$43,KS13&lt;&gt;""),AND(KT13&gt;=KW$39,KT13&lt;&gt;"",KV13&gt;=KW$43,KV13&lt;&gt;""),AND(LR13&gt;=ME$39,LR13&lt;&gt;"",LT13&gt;=ME$43,LT13&lt;&gt;""),AND(LU13&gt;=ME$39,LU13&lt;&gt;"",LW13&gt;=ME$43,LW13&lt;&gt;""),AND(LY13&gt;=ME$39,LY13&lt;&gt;"",MA13&gt;=ME$43,MA13&lt;&gt;""),AND(MB13&gt;=ME$39,MB13&lt;&gt;"",MD13&gt;=ME$43,MD13&lt;&gt;""),AND(MZ13&gt;=NM$39,MZ13&lt;&gt;"",NB13&gt;=NM$43,NB13&lt;&gt;""),AND(NC13&gt;=NM$39,NC13&lt;&gt;"",NE13&gt;=NM$43,NE13&lt;&gt;""),AND(NG13&gt;=NM$39,NG13&lt;&gt;"",NI13&gt;=NM$43,NI13&lt;&gt;""),AND(NJ13&gt;=NM$39,NJ13&lt;&gt;"",NL13&gt;=NM$43,NL13&lt;&gt;""),AND(OH13&gt;=OU$39,OH13&lt;&gt;"",OJ13&gt;=OU$43,OJ13&lt;&gt;""),AND(OK13&gt;=OU$39,OK13&lt;&gt;"",OM13&gt;=OU$43,OM13&lt;&gt;""),AND(OO13&gt;=OU$39,OO13&lt;&gt;"",OQ13&gt;=OU$43,OQ13&lt;&gt;""),AND(OR13&gt;=OU$39,OR13&lt;&gt;"",OT13&gt;=OU$43,OT13&lt;&gt;""),AND(PP13&gt;=QC$39,PP13&lt;&gt;"",PR13&gt;=QC$43,PR13&lt;&gt;""),AND(PS13&gt;=QC$39,PS13&lt;&gt;"",PU13&gt;=QC$43,PU13&lt;&gt;""),AND(PW13&gt;=QC$39,PW13&lt;&gt;"",PY13&gt;=QC$43,PY13&lt;&gt;""),AND(PZ13&gt;=QC$39,PZ13&lt;&gt;"",QB13&gt;=QC$43,QB13&lt;&gt;""),AND(QX13&gt;=RK$39,QX13&lt;&gt;"",QZ13&gt;=RK$43,QZ13&lt;&gt;""),AND(RA13&gt;=RK$39,RA13&lt;&gt;"",RC13&gt;=RK$43,RC13&lt;&gt;""),AND(RE13&gt;=RK$39,RE13&lt;&gt;"",RG13&gt;=RK$43,RG13&lt;&gt;""),AND(RH13&gt;=RK$39,RH13&lt;&gt;"",RJ13&gt;=RK$43,RJ13&lt;&gt;""),AND(SF13&gt;=SS$39,SF13&lt;&gt;"",SH13&gt;=SS$43,SH13&lt;&gt;""),AND(SI13&gt;=SS$39,SI13&lt;&gt;"",SK13&gt;=SS$43,SK13&lt;&gt;""),AND(SM13&gt;=SS$39,SM13&lt;&gt;"",SO13&gt;=SS$43,SO13&lt;&gt;""),AND(SP13&gt;=SS$39,SP13&lt;&gt;"",SR13&gt;=SS$43,SR13&lt;&gt;"")),"Excellence",IF(I13="P","Worlds Team",IF(F13="P","National Team","")))))</f>
        <v/>
      </c>
      <c r="I13" s="3" t="str">
        <f>IF(OR(AND(AM13&gt;=AW$38,AM13&lt;&gt;"",AO13&gt;=AW$42,AO13&lt;&gt;"",AL13=""),AND(AP13&gt;=AW$38,AP13&lt;&gt;"",AR13&gt;=AW$42,AR13&lt;&gt;"",AL13=""),AND(AT13&gt;=AW$38,AT13&lt;&gt;"",AV13&gt;=AW$42,AV13&lt;&gt;"",AL13=""),AND(BN13&gt;=BX$38,BN13&lt;&gt;"",BP13&gt;=BX$42,BP13&lt;&gt;"",BM13=""),AND(BQ13&gt;=BX$38,BQ13&lt;&gt;"",BS13&gt;=BX$42,BS13&lt;&gt;"",BM13=""),AND(BU13&gt;=BX$38,BU13&lt;&gt;"",BW13&gt;=BX$42,BW13&lt;&gt;"",BM13=""),AND(CO13&gt;=CY$38,CO13&lt;&gt;"",CQ13&gt;=CY$42,CQ13&lt;&gt;"",CN13=""),AND(CR13&gt;=CY$38,CR13&lt;&gt;"",CT13&gt;=CY$42,CT13&lt;&gt;"",CN13=""),AND(CV13&gt;=CY$38,CV13&lt;&gt;"",CX13&gt;=CY$42,CX13&lt;&gt;"",CN13=""),AND(DV13&gt;=EI$38,DV13&lt;&gt;"",DX13&gt;=EI$42,DX13&lt;&gt;""),AND(DY13&gt;=EI$38,DY13&lt;&gt;"",EA13&gt;=EI$42,EA13&lt;&gt;""),AND(EC13&gt;=EI$38,EC13&lt;&gt;"",EE13&gt;=EI$42,EE13&lt;&gt;""),AND(EF13&gt;=EI$38,EF13&lt;&gt;"",EH13&gt;=EI$42,EH13&lt;&gt;""),AND(FD13&gt;=FQ$38,FD13&lt;&gt;"",FF13&gt;=FQ$42,FF13&lt;&gt;""),AND(FG13&gt;=FQ$38,FG13&lt;&gt;"",FI13&gt;=FQ$42,FI13&lt;&gt;""),AND(FK13&gt;=FQ$38,FK13&lt;&gt;"",FM13&gt;=FQ$42,FM13&lt;&gt;""),AND(FN13&gt;=FQ$38,FN13&lt;&gt;"",FP13&gt;=FQ$42,FP13&lt;&gt;""),AND(GL13&gt;=GY$38,GL13&lt;&gt;"",GN13&gt;=GY$42,GN13&lt;&gt;""),AND(GO13&gt;=GY$38,GO13&lt;&gt;"",GQ13&gt;=GY$42,GQ13&lt;&gt;""),AND(GS13&gt;=GY$38,GS13&lt;&gt;"",GU13&gt;=GY$42,GU13&lt;&gt;""),AND(GV13&gt;=GY$38,GV13&lt;&gt;"",GX13&gt;=GY$42,GX13&lt;&gt;""),AND(HT13&gt;=IG$38,HT13&lt;&gt;"",HV13&gt;=IG$42,HV13&lt;&gt;""),AND(HW13&gt;=IG$38,HW13&lt;&gt;"",HY13&gt;=IG$42,HY13&lt;&gt;""),AND(IA13&gt;=IG$38,IA13&lt;&gt;"",IC13&gt;=IG$42,IC13&lt;&gt;""),AND(ID13&gt;=IG$38,ID13&lt;&gt;"",IF13&gt;=IG$42,IF13&lt;&gt;""),AND(JB13&gt;=JO$38,JB13&lt;&gt;"",JD13&gt;=JO$42,JD13&lt;&gt;""),AND(JE13&gt;=JO$38,JE13&lt;&gt;"",JG13&gt;=JO$42,JG13&lt;&gt;""),AND(JI13&gt;=JO$38,JI13&lt;&gt;"",JK13&gt;=JO$42,JK13&lt;&gt;""),AND(JL13&gt;=JO$38,JL13&lt;&gt;"",JN13&gt;=JO$42,JN13&lt;&gt;""),AND(KJ13&gt;=KW$38,KJ13&lt;&gt;"",KL13&gt;=KW$42,KL13&lt;&gt;""),AND(KM13&gt;=KW$38,KM13&lt;&gt;"",KO13&gt;=KW$42,KO13&lt;&gt;""),AND(KQ13&gt;=KW$38,KQ13&lt;&gt;"",KS13&gt;=KW$42,KS13&lt;&gt;""),AND(KT13&gt;=KW$38,KT13&lt;&gt;"",KV13&gt;=KW$42,KV13&lt;&gt;""),AND(LR13&gt;=ME$38,LR13&lt;&gt;"",LT13&gt;=ME$42,LT13&lt;&gt;""),AND(LU13&gt;=ME$38,LU13&lt;&gt;"",LW13&gt;=ME$42,LW13&lt;&gt;""),AND(LY13&gt;=ME$38,LY13&lt;&gt;"",MA13&gt;=ME$42,MA13&lt;&gt;""),AND(MB13&gt;=ME$38,MB13&lt;&gt;"",MD13&gt;=ME$42,MD13&lt;&gt;""),AND(MZ13&gt;=NM$38,MZ13&lt;&gt;"",NB13&gt;=NM$42,NB13&lt;&gt;""),AND(NC13&gt;=NM$38,NC13&lt;&gt;"",NE13&gt;=NM$42,NE13&lt;&gt;""),AND(NG13&gt;=NM$38,NG13&lt;&gt;"",NI13&gt;=NM$42,NI13&lt;&gt;""),AND(NJ13&gt;=NM$38,NJ13&lt;&gt;"",NL13&gt;=NM$42,NL13&lt;&gt;""),AND(OH13&gt;=OU$38,OH13&lt;&gt;"",OJ13&gt;=OU$42,OJ13&lt;&gt;""),AND(OK13&gt;=OU$38,OK13&lt;&gt;"",OM13&gt;=OU$42,OM13&lt;&gt;""),AND(OO13&gt;=OU$38,OO13&lt;&gt;"",OQ13&gt;=OU$42,OQ13&lt;&gt;""),AND(OR13&gt;=OU$38,OR13&lt;&gt;"",OT13&gt;=OU$42,OT13&lt;&gt;""),AND(PP13&gt;=QC$38,PP13&lt;&gt;"",PR13&gt;=QC$42,PR13&lt;&gt;""),AND(PS13&gt;=QC$38,PS13&lt;&gt;"",PU13&gt;=QC$42,PU13&lt;&gt;""),AND(PW13&gt;=QC$38,PW13&lt;&gt;"",PY13&gt;=QC$42,PY13&lt;&gt;""),AND(PZ13&gt;=QC$38,PZ13&lt;&gt;"",QB13&gt;=QC$42,QB13&lt;&gt;""),AND(QX13&gt;=RK$38,QX13&lt;&gt;"",QZ13&gt;=RK$42,QZ13&lt;&gt;""),AND(RA13&gt;=RK$38,RA13&lt;&gt;"",RC13&gt;=RK$42,RC13&lt;&gt;""),AND(RE13&gt;=RK$38,RE13&lt;&gt;"",RG13&gt;=RK$42,RG13&lt;&gt;""),AND(RH13&gt;=RK$38,RH13&lt;&gt;"",RJ13&gt;=RK$42,RJ13&lt;&gt;""),AND(SF13&gt;=SS$38,SF13&lt;&gt;"",SH13&gt;=SS$42,SH13&lt;&gt;""),AND(SI13&gt;=SS$38,SI13&lt;&gt;"",SK13&gt;=SS$42,SK13&lt;&gt;""),AND(SM13&gt;=SS$38,SM13&lt;&gt;"",SO13&gt;=SS$42,SO13&lt;&gt;""),AND(SP13&gt;=SS$38,SP13&lt;&gt;"",SR13&gt;=SS$42,SR13&lt;&gt;"")),"P","")</f>
        <v/>
      </c>
      <c r="J13" s="8">
        <f>IF(COUNT(AO13,AR13,BP13,BS13,CQ13,CT13)&gt;0,LARGE((AO13,AR13,BP13,BS13,CQ13,CT13),1),0)</f>
        <v>46.370000000000005</v>
      </c>
      <c r="K13" s="8" t="str">
        <f>IF(J13="","",IF(OR(J13=CQ13,J13=CT13),$BY$1,IF(OR(J13=BP13,J13=BS13),$AX$1,IF(OR(J13=AO13,J13=AR13),$W$1,""))))</f>
        <v>2023 Nationals</v>
      </c>
      <c r="L13" s="8">
        <f>IF(COUNT(AO13,AR13,BP13,BS13,CQ13,CT13)&gt;1,LARGE((AO13,AR13,BP13,BS13,CQ13,CT13),2),0)</f>
        <v>44.67</v>
      </c>
      <c r="M13" s="8" t="str">
        <f>IF(L13="","",IF(OR(L13=CQ13,L13=CT13),$BY$1,IF(OR(L13=BP13,L13=BS13),$AX$1,IF(OR(L13=AO13,L13=AR13),$W$1,""))))</f>
        <v>2022 3rd Domestic Trial</v>
      </c>
      <c r="N13" s="8">
        <f>IF(COUNT(AO13,AR13,BP13,BS13,CQ13,CT13)&gt;2,MAX(AV13,BW13,CX13,LARGE((AO13,AR13,BP13,BS13,CQ13,CT13),3)),IF(MAX(AV13,BW13,CX13)&gt;0,MAX(AV13,BW13,CX13),0))</f>
        <v>44.42</v>
      </c>
      <c r="O13" s="8" t="str">
        <f>IF(N13="","",IF(OR(N13=CQ13,N13=CT13,N13=CX13),$BY$1,IF(OR(N13=BP13,N13=BS13,N13=BW13),$AX$1,IF(OR(N13=AO13,N13=AR13,N13=AV13),$W$1,""))))</f>
        <v>2023 Nationals</v>
      </c>
      <c r="P13" s="8">
        <f>IF(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&gt;0,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,0)</f>
        <v>10.199999999999999</v>
      </c>
      <c r="Q13" s="8" t="str">
        <f>IF(P13=0,"",IF(OR(P13=CO13,P13=CR13,P13=CV13),$BY$1,IF(OR(P13=BN13,P13=BQ13,P13=BU13),$AX$1,IF(OR(P13=AM13,P13=AP13,P13=AT13),$W$1,IF(OR(P13=SF13,P13=SI13,P13=SM13,P13=SP13),$RL$1,IF(OR(P13=QX13,P13=RA13,P13=RE13,P13=RH13),$QD$1,IF(OR(P13=PP13,P13=PS13,P13=PW13,P13=PZ13),$OV$1,IF(OR(P13=OH13,P13=OK13,P13=OO13,P13=OR13),$NN$1,IF(OR(P13=MZ13,P13=NC13,P13=NG13,P13=NJ13),$MF$1,IF(OR(P13=LR13,P13=LU13,P13=LY13,P13=MB13),$KX$1,IF(OR(P13=KJ13,P13=KM13,P13=KQ13,P13=KT13),$JP$1,IF(OR(P13=JB13,P13=JE13,P13=JI13,P13=JL13),$IH$1,IF(OR(P13=HT13,P13=HW13,P13=IA13,P13=ID13),$GZ$1,IF(OR(P13=GL13,P13=GO13,P13=GS13,P13=GV13),$FR$1,IF(OR(P13=FD13,P13=FG13,P13=FK13,P13=FN13),$EJ$1,IF(OR(P13=DV13,P13=DY13,P13=EC13,P13=EF13),$DB$1,""))))))))))))))))</f>
        <v>2023 Nationals</v>
      </c>
      <c r="R13" s="8">
        <f>IF(MAX(IF(AM13&gt;=$AW$37,AN13,0),IF(AP13&gt;=$AW$37,AQ13,0),IF(AT13&gt;=$AW$37,AU13,0),IF(BN13&gt;=$BX$37,BO13,0),IF(BQ13&gt;=$BX$37,BR13,0),IF(BU13&gt;=$BX$37,BV13,0),IF(CO13&gt;=$CY$37,CP13,0),IF(CR13&gt;=$CY$37,CS13,0),IF(CV13&gt;=$CY$37,CW13,0),IF(DV13&gt;=$EI$37,DW13,0),IF(DY13&gt;=$EI$37,DZ13,0),IF(EC13&gt;=$EI$37,ED13,0),IF(EF13&gt;=$EI$37,EG13,0),IF(FD13&gt;=$FQ$37,FE13,0),IF(FG13&gt;=$FQ$37,FH13,0),IF(FK13&gt;=$FQ$37,FL13,0),IF(FN13&gt;=$FQ$37,FO13,0),IF(GL13&gt;=$GY$37,GM13,0),IF(GO13&gt;=$GY$37,GP13,0),IF(GS13&gt;=$GY$37,GT13,0),IF(GV13&gt;=$GY$37,GW13,0),IF(HT13&gt;=$IG$37,HU13,0),IF(HW13&gt;=$IG$37,HX13,0),IF(IA13&gt;=$IG$37,IB13,0),IF(ID13&gt;=$IG$37,IE13,0),IF(JB13&gt;=$JO$37,JC13,0),IF(JE13&gt;=$JO$37,JF13,0),IF(JI13&gt;=$JO$37,JJ13,0),IF(JL13&gt;=$JO$37,JM13,0),IF(KJ13&gt;=$KW$37,KK13,0),IF(KM13&gt;=$KW$37,KN13,0),IF(KQ13&gt;=$KW$37,KR13,0),IF(KT13&gt;=$KW$37,KU13,0),IF(LR13&gt;=$ME$37,LS13,0),IF(LU13&gt;=$ME$37,LV13,0),IF(LY13&gt;=$ME$37,LZ13,0),IF(MB13&gt;=$ME$37,MC13,0),IF(MZ13&gt;=$NM$37,NA13,0),IF(NC13&gt;=$NM$37,ND13,0),IF(NG13&gt;=$NM$37,NH13,0),IF(NJ13&gt;=$NM$37,NK13,0),IF(OH13&gt;=$OU$37,OI13,0),IF(OK13&gt;=$OU$37,OL13,0),IF(OO13&gt;=$OU$37,OP13,0),IF(OR13&gt;=$OU$37,OS13,0),IF(PP13&gt;=$QC$37,PQ13,0),IF(PS13&gt;=$QC$37,PT13,0),IF(PW13&gt;=$QC$37,PX13,0),IF(PZ13&gt;=$QC$37,QA13,0),IF(QX13&gt;=$RK$37,QY13,0),IF(RA13&gt;=$RK$37,RB13,0),IF(RE13&gt;=$RK$37,RF13,0),IF(RH13&gt;=$RK$37,RI13,0),IF(SF13&gt;=$SS$37,SG13,0),IF(SI13&gt;=$SS$37,SJ13,0),IF(SM13&gt;=$SS$37,SN13,0),IF(SP13&gt;=$SS$37,SQ13,0))&gt;0,MAX(IF(AM13&gt;=$AW$37,AN13,0),IF(AP13&gt;=$AW$37,AQ13,0),IF(AT13&gt;=$AW$37,AU13,0),IF(BN13&gt;=$BX$37,BO13,0),IF(BQ13&gt;=$BX$37,BR13,0),IF(BU13&gt;=$BX$37,BV13,0),IF(CO13&gt;=$CY$37,CP13,0),IF(CR13&gt;=$CY$37,CS13,0),IF(CV13&gt;=$CY$37,CW13,0),IF(DV13&gt;=$EI$37,DW13,0),IF(DY13&gt;=$EI$37,DZ13,0),IF(EC13&gt;=$EI$37,ED13,0),IF(EF13&gt;=$EI$37,EG13,0),IF(FD13&gt;=$FQ$37,FE13,0),IF(FG13&gt;=$FQ$37,FH13,0),IF(FK13&gt;=$FQ$37,FL13,0),IF(FN13&gt;=$FQ$37,FO13,0),IF(GL13&gt;=$GY$37,GM13,0),IF(GO13&gt;=$GY$37,GP13,0),IF(GS13&gt;=$GY$37,GT13,0),IF(GV13&gt;=$GY$37,GW13,0),IF(HT13&gt;=$IG$37,HU13,0),IF(HW13&gt;=$IG$37,HX13,0),IF(IA13&gt;=$IG$37,IB13,0),IF(ID13&gt;=$IG$37,IE13,0),IF(JB13&gt;=$JO$37,JC13,0),IF(JE13&gt;=$JO$37,JF13,0),IF(JI13&gt;=$JO$37,JJ13,0),IF(JL13&gt;=$JO$37,JM13,0),IF(KJ13&gt;=$KW$37,KK13,0),IF(KM13&gt;=$KW$37,KN13,0),IF(KQ13&gt;=$KW$37,KR13,0),IF(KT13&gt;=$KW$37,KU13,0),IF(LR13&gt;=$ME$37,LS13,0),IF(LU13&gt;=$ME$37,LV13,0),IF(LY13&gt;=$ME$37,LZ13,0),IF(MB13&gt;=$ME$37,MC13,0),IF(MZ13&gt;=$NM$37,NA13,0),IF(NC13&gt;=$NM$37,ND13,0),IF(NG13&gt;=$NM$37,NH13,0),IF(NJ13&gt;=$NM$37,NK13,0),IF(OH13&gt;=$OU$37,OI13,0),IF(OK13&gt;=$OU$37,OL13,0),IF(OO13&gt;=$OU$37,OP13,0),IF(OR13&gt;=$OU$37,OS13,0),IF(PP13&gt;=$QC$37,PQ13,0),IF(PS13&gt;=$QC$37,PT13,0),IF(PW13&gt;=$QC$37,PX13,0),IF(PZ13&gt;=$QC$37,QA13,0),IF(QX13&gt;=$RK$37,QY13,0),IF(RA13&gt;=$RK$37,RB13,0),IF(RE13&gt;=$RK$37,RF13,0),IF(RH13&gt;=$RK$37,RI13,0),IF(SF13&gt;=$SS$37,SG13,0),IF(SI13&gt;=$SS$37,SJ13,0),IF(SM13&gt;=$SS$37,SN13,0),IF(SP13&gt;=$SS$37,SQ13,0)),0)</f>
        <v>0</v>
      </c>
      <c r="S13" s="8" t="str">
        <f>IF(R13=0,"",IF(OR(R13=CP13,R13=CS13,R13=CW13),$BY$1,IF(OR(R13=BO13,R13=BR13,R13=BV13),$AX$1,IF(OR(R13=AN13,R13=AQ13,R13=AU13),$W$1,IF(OR(R13=SG13,R13=SJ13,R13=SN13,R13=SQ13),$RL$1,IF(OR(R13=QY13,R13=RB13,R13=RF13,R13=RI13),$QD$1,IF(OR(R13=PQ13,R13=PT13,R13=PX13,R13=QA13),$OV$1,IF(OR(R13=OI13,R13=OL13,R13=OP13,R13=OS13),$NN$1,IF(OR(R13=NA13,R13=ND13,R13=NH13,R13=NK13),$MF$1,IF(OR(R13=LS13,R13=LV13,R13=LZ13,R13=MC13),$KX$1,IF(OR(R13=KK13,R13=KN13,R13=KR13,R13=KU13),$JP$1,IF(OR(R13=JC13,R13=JF13,R13=JJ13,R13=JM13),$IH$1,IF(OR(R13=HU13,R13=HX13,R13=IB13,R13=IE13),$GZ$1,IF(OR(R13=GM13,R13=GP13,R13=GT13,R13=GW13),$FR$1,IF(OR(R13=FE13,R13=FH13,R13=FL13,R13=FO13),$EJ$1,IF(OR(R13=DW13,R13=DZ13,R13=ED13,R13=EG13),$DB$1,""))))))))))))))))</f>
        <v/>
      </c>
      <c r="T13" s="8" t="str">
        <f>IF(MAX(CZ13,DA13)&gt;0,MAX(CZ13,DA13),"")</f>
        <v/>
      </c>
      <c r="U13" s="11" t="str">
        <f>IF(T13="","",IF(T13=CZ13,"("&amp;CZ$2&amp;")",IF(T13=DA13,"("&amp;DA$2&amp;")")))</f>
        <v/>
      </c>
      <c r="V13" s="8" t="str">
        <f>IF(T13="","",IF(T13=CZ13,IF(T13+IF(N13="",0,N13)=SL13,$RL$1,IF(T13+IF(N13="",0,N13)=RD13,$QD$1,IF(T13+IF(N13="",0,N13)=PV13,$OV$1,IF(T13+IF(N13="",0,N13)=ON13,$NN$1,IF(T13+IF(N13="",0,N13)=NF13,$MF$1,IF(T13+IF(N13="",0,N13)=LX13,$KX$1,IF(T13+IF(N13="",0,N13)=KP13,$JP$1,IF(T13+IF(N13="",0,N13)=JH13,$IH$1,IF(T13+IF(N13="",0,N13)=HZ13,$GZ$1,IF(T13+IF(N13="",0,N13)=GR13,$FR$1,IF(T13+IF(N13="",0,N13)=FJ13,$EJ$1,IF(T13+IF(N13="",0,N13)=EB13,$DB$1)))))))))))),IF(T13=DA13,IF(T13+IF(#REF!="",0,#REF!)=SR13,$RL$1,IF(T13+IF(#REF!="",0,#REF!)=RJ13,$QD$1,IF(T13+IF(#REF!="",0,#REF!)=QB13,$OV$1,IF(T13+IF(#REF!="",0,#REF!)=OT13,$NN$1,IF(T13+IF(#REF!="",0,#REF!)=NL13,$MF$1,IF(T13+IF(#REF!="",0,#REF!)=MD13,$KX$1,IF(T13+IF(#REF!="",0,#REF!)=KV13,$JP$1,IF(T13+IF(#REF!="",0,#REF!)=JN13,$IH$1,IF(T13+IF(#REF!="",0,#REF!)=IF13,$GZ$1,IF(T13+IF(#REF!="",0,#REF!)=GX13,$FR$1,IF(T13+IF(#REF!="",0,#REF!)=FP13,$EJ$1,IF(T13+IF(#REF!="",0,#REF!)=EH13,$DB$1,IF(T13+IF(#REF!="",0,#REF!)=SO13,$RL$1,IF(T13+IF(#REF!="",0,#REF!)=RG13,$QD$1,IF(T13+IF(#REF!="",0,#REF!)=PY13,$OV$1,IF(T13+IF(#REF!="",0,#REF!)=OQ13,$NN$1,IF(T13+IF(#REF!="",0,#REF!)=NI13,$MF$1,IF(T13+IF(#REF!="",0,#REF!)=MA13,$KX$1,IF(T13+IF(#REF!="",0,#REF!)=KS13,$JP$1,IF(T13+IF(#REF!="",0,#REF!)=JK13,$IH$1,IF(T13+IF(#REF!="",0,#REF!)=IC13,$GZ$1,IF(T13+IF(#REF!="",0,#REF!)=GU13,$FR$1,IF(T13+IF(#REF!="",0,#REF!)=FM13,$EJ$1,IF(T13+IF(#REF!="",0,#REF!)=EE13,$DB$1)))))))))))))))))))))))))))</f>
        <v/>
      </c>
      <c r="W13" s="22">
        <v>12.76</v>
      </c>
      <c r="X13" s="22">
        <v>9.4</v>
      </c>
      <c r="Y13" s="22">
        <v>9.6</v>
      </c>
      <c r="Z13" s="22">
        <v>12.91</v>
      </c>
      <c r="AA13" s="22">
        <v>0</v>
      </c>
      <c r="AB13" s="22"/>
      <c r="AC13" s="22"/>
      <c r="AD13" s="22"/>
      <c r="AE13" s="22"/>
      <c r="AF13" s="22"/>
      <c r="AG13" s="22">
        <v>12.6</v>
      </c>
      <c r="AH13" s="22">
        <v>8.8000000000000007</v>
      </c>
      <c r="AI13" s="22">
        <v>9.6</v>
      </c>
      <c r="AJ13" s="22">
        <v>12.89</v>
      </c>
      <c r="AK13" s="22">
        <v>0</v>
      </c>
      <c r="AL13" s="27"/>
      <c r="AM13" s="38">
        <f>IF(Y13&gt;0,Y13,"")</f>
        <v>9.6</v>
      </c>
      <c r="AN13" s="38">
        <f>IF(Z13&gt;0,Z13,"")</f>
        <v>12.91</v>
      </c>
      <c r="AO13" s="40">
        <f>IF(SUM(W13:Z13)-AA13&gt;0,SUM(W13:Z13)-AA13,"")</f>
        <v>44.67</v>
      </c>
      <c r="AP13" s="40" t="str">
        <f>IF(AD13&gt;0,AD13,"")</f>
        <v/>
      </c>
      <c r="AQ13" s="40" t="str">
        <f>IF(AE13&gt;0,AE13,"")</f>
        <v/>
      </c>
      <c r="AR13" s="40" t="str">
        <f>IF(SUM(AB13:AE13)-AF13&gt;0,SUM(AB13:AE13)-AF13,"")</f>
        <v/>
      </c>
      <c r="AS13" s="40">
        <f>IF(AO13="","",MAX(AO13,AR13))</f>
        <v>44.67</v>
      </c>
      <c r="AT13" s="40">
        <f>IF(AI13&gt;0,AI13,"")</f>
        <v>9.6</v>
      </c>
      <c r="AU13" s="40">
        <f>IF(AJ13&gt;0,AJ13,"")</f>
        <v>12.89</v>
      </c>
      <c r="AV13" s="40">
        <f>IF(SUM(AG13:AJ13)-AK13&gt;0,SUM(AG13:AJ13)-AK13,"")</f>
        <v>43.89</v>
      </c>
      <c r="AW13" s="40">
        <f>IF(SUM(AS13,AV13)&gt;0,SUM(AS13,AV13),"")</f>
        <v>88.56</v>
      </c>
      <c r="AX13" s="26">
        <v>13.3</v>
      </c>
      <c r="AY13" s="26">
        <v>9.1</v>
      </c>
      <c r="AZ13" s="26">
        <v>9.3000000000000007</v>
      </c>
      <c r="BA13" s="26">
        <v>12.4</v>
      </c>
      <c r="BB13" s="26">
        <v>0</v>
      </c>
      <c r="BC13" s="26">
        <v>8.9</v>
      </c>
      <c r="BD13" s="26">
        <v>5.7</v>
      </c>
      <c r="BE13" s="26">
        <v>1.7</v>
      </c>
      <c r="BF13" s="26">
        <v>7.93</v>
      </c>
      <c r="BG13" s="26">
        <v>0</v>
      </c>
      <c r="BH13" s="26">
        <v>1.6</v>
      </c>
      <c r="BI13" s="26">
        <v>1</v>
      </c>
      <c r="BJ13" s="26">
        <v>1.5</v>
      </c>
      <c r="BK13" s="26">
        <v>1.41</v>
      </c>
      <c r="BL13" s="26">
        <v>0</v>
      </c>
      <c r="BM13" s="28"/>
      <c r="BN13" s="39">
        <f>IF(AZ13&gt;0,AZ13,"")</f>
        <v>9.3000000000000007</v>
      </c>
      <c r="BO13" s="39">
        <f>IF(BA13&gt;0,BA13,"")</f>
        <v>12.4</v>
      </c>
      <c r="BP13" s="11">
        <f>IF(SUM(AX13:BA13)-BB13&gt;0,SUM(AX13:BA13)-BB13,"")</f>
        <v>44.1</v>
      </c>
      <c r="BQ13" s="11">
        <f>IF(BE13&gt;0,BE13,"")</f>
        <v>1.7</v>
      </c>
      <c r="BR13" s="11">
        <f>IF(BF13&gt;0,BF13,"")</f>
        <v>7.93</v>
      </c>
      <c r="BS13" s="11">
        <f>IF(SUM(BC13:BF13)-BG13&gt;0,SUM(BC13:BF13)-BG13,"")</f>
        <v>24.23</v>
      </c>
      <c r="BT13" s="11">
        <f>IF(BP13="","",MAX(BP13,BS13))</f>
        <v>44.1</v>
      </c>
      <c r="BU13" s="11">
        <f>IF(BJ13&gt;0,BJ13,"")</f>
        <v>1.5</v>
      </c>
      <c r="BV13" s="11">
        <f>IF(BK13&gt;0,BK13,"")</f>
        <v>1.41</v>
      </c>
      <c r="BW13" s="11">
        <f>IF(SUM(BH13:BK13)-BL13&gt;0,SUM(BH13:BK13)-BL13,"")</f>
        <v>5.51</v>
      </c>
      <c r="BX13" s="11">
        <f>IF(SUM(BT13,BW13)&gt;0,SUM(BT13,BW13),"")</f>
        <v>49.61</v>
      </c>
      <c r="BY13" s="22">
        <v>13.2</v>
      </c>
      <c r="BZ13" s="22">
        <v>8.8000000000000007</v>
      </c>
      <c r="CA13" s="22">
        <v>10.199999999999999</v>
      </c>
      <c r="CB13" s="22">
        <v>12.22</v>
      </c>
      <c r="CC13" s="22">
        <v>0</v>
      </c>
      <c r="CD13" s="22">
        <v>13.9</v>
      </c>
      <c r="CE13" s="22">
        <v>9.6</v>
      </c>
      <c r="CF13" s="22">
        <v>10.199999999999999</v>
      </c>
      <c r="CG13" s="22">
        <v>12.67</v>
      </c>
      <c r="CH13" s="22">
        <v>0</v>
      </c>
      <c r="CI13" s="22"/>
      <c r="CJ13" s="22"/>
      <c r="CK13" s="22"/>
      <c r="CL13" s="22"/>
      <c r="CM13" s="22"/>
      <c r="CN13" s="27"/>
      <c r="CO13" s="38">
        <f>IF(CA13&gt;0,CA13,"")</f>
        <v>10.199999999999999</v>
      </c>
      <c r="CP13" s="38">
        <f>IF(CB13&gt;0,CB13,"")</f>
        <v>12.22</v>
      </c>
      <c r="CQ13" s="40">
        <f>IF(SUM(BY13:CB13)-CC13&gt;0,SUM(BY13:CB13)-CC13,"")</f>
        <v>44.42</v>
      </c>
      <c r="CR13" s="40">
        <f>IF(CF13&gt;0,CF13,"")</f>
        <v>10.199999999999999</v>
      </c>
      <c r="CS13" s="40">
        <f>IF(CG13&gt;0,CG13,"")</f>
        <v>12.67</v>
      </c>
      <c r="CT13" s="40">
        <f>IF(SUM(CD13:CG13)-CH13&gt;0,SUM(CD13:CG13)-CH13,"")</f>
        <v>46.370000000000005</v>
      </c>
      <c r="CU13" s="40">
        <f>IF(CQ13="","",MAX(CQ13,CT13))</f>
        <v>46.370000000000005</v>
      </c>
      <c r="CV13" s="40" t="str">
        <f>IF(CK13&gt;0,CK13,"")</f>
        <v/>
      </c>
      <c r="CW13" s="40" t="str">
        <f>IF(CL13&gt;0,CL13,"")</f>
        <v/>
      </c>
      <c r="CX13" s="40" t="str">
        <f>IF(SUM(CI13:CL13)-CM13&gt;0,SUM(CI13:CL13)-CM13,"")</f>
        <v/>
      </c>
      <c r="CY13" s="40">
        <f>IF(SUM(CU13,CX13)&gt;0,SUM(CU13,CX13),"")</f>
        <v>46.370000000000005</v>
      </c>
      <c r="CZ13" s="50" t="str">
        <f>IF(MAX(DX13,EA13,FF13,FI13,GN13,GQ13,HV13,HY13,JD13,JG13,KL13,KO13,LT13,LW13,NB13,NE13,OJ13,OM13,PR13,PU13,QZ13,RC13,SH13,SK13)-MIN(IF(L13="",0,L13),IF(N13="",0,N13))&gt;0.001,MAX(DX13,EA13,FF13,FI13,GN13,GQ13,HV13,HY13,JD13,JG13,KL13,KO13,LT13,LW13,NB13,NE13,OJ13,OM13,PR13,PU13,QZ13,RC13,SH13,SK13)-MIN(IF(L13="",0,L13),IF(N13="",0,N13)),"")</f>
        <v/>
      </c>
      <c r="DA13" s="50" t="str">
        <f>IF(MAX(EE13,EH13,FM13,FP13,GU13,GX13,IC13,IF13,JK13,JN13,KS13,KV13,MA13,MD13,NI13,NL13,OQ13,OT13,PY13,QB13,RG13,RJ13,SO13,SR13)-IF(N13="",0,N13)&gt;0.001,MAX(EE13,EH13,FM13,FP13,GU13,GX13,IC13,IF13,JK13,JN13,KS13,KV13,MA13,MD13,NI13,NL13,OQ13,OT13,PY13,QB13,RG13,RJ13,SO13,SR13)-IF(N13="",0,N13),"")</f>
        <v/>
      </c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40" t="str">
        <f>IF(DD13&gt;0,DD13,"")</f>
        <v/>
      </c>
      <c r="DW13" s="40" t="str">
        <f>IF(DE13&gt;0,DE13,"")</f>
        <v/>
      </c>
      <c r="DX13" s="40" t="str">
        <f>IF(SUM(DB13:DE13)-DF13&gt;0,SUM(DB13:DE13)-DF13,"")</f>
        <v/>
      </c>
      <c r="DY13" s="40" t="str">
        <f>IF(DI13&gt;0,DI13,"")</f>
        <v/>
      </c>
      <c r="DZ13" s="40" t="str">
        <f>IF(DJ13&gt;0,DJ13,"")</f>
        <v/>
      </c>
      <c r="EA13" s="40" t="str">
        <f>IF(SUM(DG13:DJ13)-DK13&gt;0,SUM(DG13:DJ13)-DK13,"")</f>
        <v/>
      </c>
      <c r="EB13" s="40" t="str">
        <f>IF(MAX(DX13,EA13)&gt;0,MAX(DX13,EA13),"")</f>
        <v/>
      </c>
      <c r="EC13" s="40" t="str">
        <f>IF(DN13&gt;0,DN13,"")</f>
        <v/>
      </c>
      <c r="ED13" s="40" t="str">
        <f>IF(DO13&gt;0,DO13,"")</f>
        <v/>
      </c>
      <c r="EE13" s="40" t="str">
        <f>IF(SUM(DL13:DO13)-DP13&gt;0,SUM(DL13:DO13)-DP13,"")</f>
        <v/>
      </c>
      <c r="EF13" s="40" t="str">
        <f>IF(DS13&gt;0,DS13,"")</f>
        <v/>
      </c>
      <c r="EG13" s="40" t="str">
        <f>IF(DT13&gt;0,DT13,"")</f>
        <v/>
      </c>
      <c r="EH13" s="40" t="str">
        <f>IF(SUM(DQ13:DT13)-DU13&gt;0,SUM(DQ13:DT13)-DU13,"")</f>
        <v/>
      </c>
      <c r="EI13" s="40" t="str">
        <f>IF(SUM(EB13,EH13)&gt;0,SUM(EB13,EH13),"")</f>
        <v/>
      </c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1" t="str">
        <f>IF(EL13&gt;0,EL13,"")</f>
        <v/>
      </c>
      <c r="FE13" s="11" t="str">
        <f>IF(EM13&gt;0,EM13,"")</f>
        <v/>
      </c>
      <c r="FF13" s="11" t="str">
        <f>IF(SUM(EJ13:EM13)-EN13&gt;0,SUM(EJ13:EM13)-EN13,"")</f>
        <v/>
      </c>
      <c r="FG13" s="11" t="str">
        <f>IF(EQ13&gt;0,EQ13,"")</f>
        <v/>
      </c>
      <c r="FH13" s="11" t="str">
        <f>IF(ER13&gt;0,ER13,"")</f>
        <v/>
      </c>
      <c r="FI13" s="11" t="str">
        <f>IF(SUM(EO13:ER13)-ES13&gt;0,SUM(EO13:ER13)-ES13,"")</f>
        <v/>
      </c>
      <c r="FJ13" s="11" t="str">
        <f>IF(MAX(FF13,FI13)&gt;0,MAX(FF13,FI13),"")</f>
        <v/>
      </c>
      <c r="FK13" s="11" t="str">
        <f>IF(EV13&gt;0,EV13,"")</f>
        <v/>
      </c>
      <c r="FL13" s="11" t="str">
        <f>IF(EW13&gt;0,EW13,"")</f>
        <v/>
      </c>
      <c r="FM13" s="11" t="str">
        <f>IF(SUM(ET13:EW13)-EX13&gt;0,SUM(ET13:EW13)-EX13,"")</f>
        <v/>
      </c>
      <c r="FN13" s="11" t="str">
        <f>IF(FA13&gt;0,FA13,"")</f>
        <v/>
      </c>
      <c r="FO13" s="11" t="str">
        <f>IF(FB13&gt;0,FB13,"")</f>
        <v/>
      </c>
      <c r="FP13" s="11" t="str">
        <f>IF(SUM(EY13:FB13)-FC13&gt;0,SUM(EY13:FB13)-FC13,"")</f>
        <v/>
      </c>
      <c r="FQ13" s="11" t="str">
        <f>IF(SUM(FJ13,FP13)&gt;0,SUM(FJ13,FP13),"")</f>
        <v/>
      </c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40" t="str">
        <f>IF(FT13&gt;0,FT13,"")</f>
        <v/>
      </c>
      <c r="GM13" s="40" t="str">
        <f>IF(FU13&gt;0,FU13,"")</f>
        <v/>
      </c>
      <c r="GN13" s="40" t="str">
        <f>IF(SUM(FR13:FU13)-FV13&gt;0,SUM(FR13:FU13)-FV13,"")</f>
        <v/>
      </c>
      <c r="GO13" s="40" t="str">
        <f>IF(FY13&gt;0,FY13,"")</f>
        <v/>
      </c>
      <c r="GP13" s="40" t="str">
        <f>IF(FZ13&gt;0,FZ13,"")</f>
        <v/>
      </c>
      <c r="GQ13" s="40" t="str">
        <f>IF(SUM(FW13:FZ13)-GA13&gt;0,SUM(FW13:FZ13)-GA13,"")</f>
        <v/>
      </c>
      <c r="GR13" s="40" t="str">
        <f>IF(MAX(GN13,GQ13)&gt;0,MAX(GN13,GQ13),"")</f>
        <v/>
      </c>
      <c r="GS13" s="40" t="str">
        <f>IF(GD13&gt;0,GD13,"")</f>
        <v/>
      </c>
      <c r="GT13" s="40" t="str">
        <f>IF(GE13&gt;0,GE13,"")</f>
        <v/>
      </c>
      <c r="GU13" s="40" t="str">
        <f>IF(SUM(GB13:GE13)-GF13&gt;0,SUM(GB13:GE13)-GF13,"")</f>
        <v/>
      </c>
      <c r="GV13" s="40" t="str">
        <f>IF(GI13&gt;0,GI13,"")</f>
        <v/>
      </c>
      <c r="GW13" s="40" t="str">
        <f>IF(GJ13&gt;0,GJ13,"")</f>
        <v/>
      </c>
      <c r="GX13" s="40" t="str">
        <f>IF(SUM(GG13:GJ13)-GK13&gt;0,SUM(GG13:GJ13)-GK13,"")</f>
        <v/>
      </c>
      <c r="GY13" s="40" t="str">
        <f>IF(SUM(GR13,GX13)&gt;0,SUM(GR13,GX13),"")</f>
        <v/>
      </c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1" t="str">
        <f>IF(HB13&gt;0,HB13,"")</f>
        <v/>
      </c>
      <c r="HU13" s="11" t="str">
        <f>IF(HC13&gt;0,HC13,"")</f>
        <v/>
      </c>
      <c r="HV13" s="11" t="str">
        <f>IF(SUM(GZ13:HC13)-HD13&gt;0,SUM(GZ13:HC13)-HD13,"")</f>
        <v/>
      </c>
      <c r="HW13" s="11" t="str">
        <f>IF(HG13&gt;0,HG13,"")</f>
        <v/>
      </c>
      <c r="HX13" s="11" t="str">
        <f>IF(HH13&gt;0,HH13,"")</f>
        <v/>
      </c>
      <c r="HY13" s="11" t="str">
        <f>IF(SUM(HE13:HH13)-HI13&gt;0,SUM(HE13:HH13)-HI13,"")</f>
        <v/>
      </c>
      <c r="HZ13" s="11" t="str">
        <f>IF(MAX(HV13,HY13)&gt;0,MAX(HV13,HY13),"")</f>
        <v/>
      </c>
      <c r="IA13" s="11" t="str">
        <f>IF(HL13&gt;0,HL13,"")</f>
        <v/>
      </c>
      <c r="IB13" s="11" t="str">
        <f>IF(HM13&gt;0,HM13,"")</f>
        <v/>
      </c>
      <c r="IC13" s="11" t="str">
        <f>IF(SUM(HJ13:HM13)-HN13&gt;0,SUM(HJ13:HM13)-HN13,"")</f>
        <v/>
      </c>
      <c r="ID13" s="11" t="str">
        <f>IF(HQ13&gt;0,HQ13,"")</f>
        <v/>
      </c>
      <c r="IE13" s="11" t="str">
        <f>IF(HR13&gt;0,HR13,"")</f>
        <v/>
      </c>
      <c r="IF13" s="11" t="str">
        <f>IF(SUM(HO13:HR13)-HS13&gt;0,SUM(HO13:HR13)-HS13,"")</f>
        <v/>
      </c>
      <c r="IG13" s="11" t="str">
        <f>IF(SUM(HZ13,IF13)&gt;0,SUM(HZ13,IF13),"")</f>
        <v/>
      </c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40" t="str">
        <f>IF(IJ13&gt;0,IJ13,"")</f>
        <v/>
      </c>
      <c r="JC13" s="40" t="str">
        <f>IF(IK13&gt;0,IK13,"")</f>
        <v/>
      </c>
      <c r="JD13" s="40" t="str">
        <f>IF(SUM(IH13:IK13)-IL13&gt;0,SUM(IH13:IK13)-IL13,"")</f>
        <v/>
      </c>
      <c r="JE13" s="40" t="str">
        <f>IF(IO13&gt;0,IO13,"")</f>
        <v/>
      </c>
      <c r="JF13" s="40" t="str">
        <f>IF(IP13&gt;0,IP13,"")</f>
        <v/>
      </c>
      <c r="JG13" s="40" t="str">
        <f>IF(SUM(IM13:IP13)-IQ13&gt;0,SUM(IM13:IP13)-IQ13,"")</f>
        <v/>
      </c>
      <c r="JH13" s="40" t="str">
        <f>IF(MAX(JD13,JG13)&gt;0,MAX(JD13,JG13),"")</f>
        <v/>
      </c>
      <c r="JI13" s="40" t="str">
        <f>IF(IT13&gt;0,IT13,"")</f>
        <v/>
      </c>
      <c r="JJ13" s="40" t="str">
        <f>IF(IU13&gt;0,IU13,"")</f>
        <v/>
      </c>
      <c r="JK13" s="40" t="str">
        <f>IF(SUM(IR13:IU13)-IV13&gt;0,SUM(IR13:IU13)-IV13,"")</f>
        <v/>
      </c>
      <c r="JL13" s="40" t="str">
        <f>IF(IY13&gt;0,IY13,"")</f>
        <v/>
      </c>
      <c r="JM13" s="40" t="str">
        <f>IF(IZ13&gt;0,IZ13,"")</f>
        <v/>
      </c>
      <c r="JN13" s="40" t="str">
        <f>IF(SUM(IW13:IZ13)-JA13&gt;0,SUM(IW13:IZ13)-JA13,"")</f>
        <v/>
      </c>
      <c r="JO13" s="40" t="str">
        <f>IF(SUM(JH13,JN13)&gt;0,SUM(JH13,JN13),"")</f>
        <v/>
      </c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1" t="str">
        <f>IF(JR13&gt;0,JR13,"")</f>
        <v/>
      </c>
      <c r="KK13" s="11" t="str">
        <f>IF(JS13&gt;0,JS13,"")</f>
        <v/>
      </c>
      <c r="KL13" s="11" t="str">
        <f>IF(SUM(JP13:JS13)-JT13&gt;0,SUM(JP13:JS13)-JT13,"")</f>
        <v/>
      </c>
      <c r="KM13" s="11" t="str">
        <f>IF(JW13&gt;0,JW13,"")</f>
        <v/>
      </c>
      <c r="KN13" s="11" t="str">
        <f>IF(JX13&gt;0,JX13,"")</f>
        <v/>
      </c>
      <c r="KO13" s="11" t="str">
        <f>IF(SUM(JU13:JX13)-JY13&gt;0,SUM(JU13:JX13)-JY13,"")</f>
        <v/>
      </c>
      <c r="KP13" s="11" t="str">
        <f>IF(MAX(KL13,KO13)&gt;0,MAX(KL13,KO13),"")</f>
        <v/>
      </c>
      <c r="KQ13" s="11" t="str">
        <f>IF(KB13&gt;0,KB13,"")</f>
        <v/>
      </c>
      <c r="KR13" s="11" t="str">
        <f>IF(KC13&gt;0,KC13,"")</f>
        <v/>
      </c>
      <c r="KS13" s="11" t="str">
        <f>IF(SUM(JZ13:KC13)-KD13&gt;0,SUM(JZ13:KC13)-KD13,"")</f>
        <v/>
      </c>
      <c r="KT13" s="11" t="str">
        <f>IF(KG13&gt;0,KG13,"")</f>
        <v/>
      </c>
      <c r="KU13" s="11" t="str">
        <f>IF(KH13&gt;0,KH13,"")</f>
        <v/>
      </c>
      <c r="KV13" s="11" t="str">
        <f>IF(SUM(KE13:KH13)-KI13&gt;0,SUM(KE13:KH13)-KI13,"")</f>
        <v/>
      </c>
      <c r="KW13" s="11" t="str">
        <f>IF(SUM(KP13,KV13)&gt;0,SUM(KP13,KV13),"")</f>
        <v/>
      </c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40" t="str">
        <f>IF(KZ13&gt;0,KZ13,"")</f>
        <v/>
      </c>
      <c r="LS13" s="40" t="str">
        <f>IF(LA13&gt;0,LA13,"")</f>
        <v/>
      </c>
      <c r="LT13" s="40" t="str">
        <f>IF(SUM(KX13:LA13)-LB13&gt;0,SUM(KX13:LA13)-LB13,"")</f>
        <v/>
      </c>
      <c r="LU13" s="40" t="str">
        <f>IF(LE13&gt;0,LE13,"")</f>
        <v/>
      </c>
      <c r="LV13" s="40" t="str">
        <f>IF(LF13&gt;0,LF13,"")</f>
        <v/>
      </c>
      <c r="LW13" s="40" t="str">
        <f>IF(SUM(LC13:LF13)-LG13&gt;0,SUM(LC13:LF13)-LG13,"")</f>
        <v/>
      </c>
      <c r="LX13" s="40" t="str">
        <f>IF(MAX(LT13,LW13)&gt;0,MAX(LT13,LW13),"")</f>
        <v/>
      </c>
      <c r="LY13" s="40" t="str">
        <f>IF(LJ13&gt;0,LJ13,"")</f>
        <v/>
      </c>
      <c r="LZ13" s="40" t="str">
        <f>IF(LK13&gt;0,LK13,"")</f>
        <v/>
      </c>
      <c r="MA13" s="40" t="str">
        <f>IF(SUM(LH13:LK13)-LL13&gt;0,SUM(LH13:LK13)-LL13,"")</f>
        <v/>
      </c>
      <c r="MB13" s="40" t="str">
        <f>IF(LO13&gt;0,LO13,"")</f>
        <v/>
      </c>
      <c r="MC13" s="40" t="str">
        <f>IF(LP13&gt;0,LP13,"")</f>
        <v/>
      </c>
      <c r="MD13" s="40" t="str">
        <f>IF(SUM(LM13:LP13)-LQ13&gt;0,SUM(LM13:LP13)-LQ13,"")</f>
        <v/>
      </c>
      <c r="ME13" s="40" t="str">
        <f>IF(SUM(LX13,MD13)&gt;0,SUM(LX13,MD13),"")</f>
        <v/>
      </c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1" t="str">
        <f>IF(MH13&gt;0,MH13,"")</f>
        <v/>
      </c>
      <c r="NA13" s="11" t="str">
        <f>IF(MI13&gt;0,MI13,"")</f>
        <v/>
      </c>
      <c r="NB13" s="11" t="str">
        <f>IF(SUM(MF13:MI13)-MJ13&gt;0,SUM(MF13:MI13)-MJ13,"")</f>
        <v/>
      </c>
      <c r="NC13" s="11" t="str">
        <f>IF(MM13&gt;0,MM13,"")</f>
        <v/>
      </c>
      <c r="ND13" s="11" t="str">
        <f>IF(MN13&gt;0,MN13,"")</f>
        <v/>
      </c>
      <c r="NE13" s="11" t="str">
        <f>IF(SUM(MK13:MN13)-MO13&gt;0,SUM(MK13:MN13)-MO13,"")</f>
        <v/>
      </c>
      <c r="NF13" s="11" t="str">
        <f>IF(MAX(NB13,NE13)&gt;0,MAX(NB13,NE13),"")</f>
        <v/>
      </c>
      <c r="NG13" s="11" t="str">
        <f>IF(MR13&gt;0,MR13,"")</f>
        <v/>
      </c>
      <c r="NH13" s="11" t="str">
        <f>IF(MS13&gt;0,MS13,"")</f>
        <v/>
      </c>
      <c r="NI13" s="11" t="str">
        <f>IF(SUM(MP13:MS13)-MT13&gt;0,SUM(MP13:MS13)-MT13,"")</f>
        <v/>
      </c>
      <c r="NJ13" s="11" t="str">
        <f>IF(MW13&gt;0,MW13,"")</f>
        <v/>
      </c>
      <c r="NK13" s="11" t="str">
        <f>IF(MX13&gt;0,MX13,"")</f>
        <v/>
      </c>
      <c r="NL13" s="11" t="str">
        <f>IF(SUM(MU13:MX13)-MY13&gt;0,SUM(MU13:MX13)-MY13,"")</f>
        <v/>
      </c>
      <c r="NM13" s="11" t="str">
        <f>IF(SUM(NF13,NL13)&gt;0,SUM(NF13,NL13),"")</f>
        <v/>
      </c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40" t="str">
        <f>IF(NP13&gt;0,NP13,"")</f>
        <v/>
      </c>
      <c r="OI13" s="40" t="str">
        <f>IF(NQ13&gt;0,NQ13,"")</f>
        <v/>
      </c>
      <c r="OJ13" s="40" t="str">
        <f>IF(SUM(NN13:NQ13)-NR13&gt;0,SUM(NN13:NQ13)-NR13,"")</f>
        <v/>
      </c>
      <c r="OK13" s="40" t="str">
        <f>IF(NU13&gt;0,NU13,"")</f>
        <v/>
      </c>
      <c r="OL13" s="40" t="str">
        <f>IF(NV13&gt;0,NV13,"")</f>
        <v/>
      </c>
      <c r="OM13" s="40" t="str">
        <f>IF(SUM(NS13:NV13)-NW13&gt;0,SUM(NS13:NV13)-NW13,"")</f>
        <v/>
      </c>
      <c r="ON13" s="40" t="str">
        <f>IF(MAX(OJ13,OM13)&gt;0,MAX(OJ13,OM13),"")</f>
        <v/>
      </c>
      <c r="OO13" s="40" t="str">
        <f>IF(NZ13&gt;0,NZ13,"")</f>
        <v/>
      </c>
      <c r="OP13" s="40" t="str">
        <f>IF(OA13&gt;0,OA13,"")</f>
        <v/>
      </c>
      <c r="OQ13" s="40" t="str">
        <f>IF(SUM(NX13:OA13)-OB13&gt;0,SUM(NX13:OA13)-OB13,"")</f>
        <v/>
      </c>
      <c r="OR13" s="40" t="str">
        <f>IF(OE13&gt;0,OE13,"")</f>
        <v/>
      </c>
      <c r="OS13" s="40" t="str">
        <f>IF(OF13&gt;0,OF13,"")</f>
        <v/>
      </c>
      <c r="OT13" s="40" t="str">
        <f>IF(SUM(OC13:OF13)-OG13&gt;0,SUM(OC13:OF13)-OG13,"")</f>
        <v/>
      </c>
      <c r="OU13" s="40" t="str">
        <f>IF(SUM(ON13,OT13)&gt;0,SUM(ON13,OT13),"")</f>
        <v/>
      </c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1" t="str">
        <f>IF(OX13&gt;0,OX13,"")</f>
        <v/>
      </c>
      <c r="PQ13" s="11" t="str">
        <f>IF(OY13&gt;0,OY13,"")</f>
        <v/>
      </c>
      <c r="PR13" s="11" t="str">
        <f>IF(SUM(OV13:OY13)-OZ13&gt;0,SUM(OV13:OY13)-OZ13,"")</f>
        <v/>
      </c>
      <c r="PS13" s="11" t="str">
        <f>IF(PC13&gt;0,PC13,"")</f>
        <v/>
      </c>
      <c r="PT13" s="11" t="str">
        <f>IF(PD13&gt;0,PD13,"")</f>
        <v/>
      </c>
      <c r="PU13" s="11" t="str">
        <f>IF(SUM(PA13:PD13)-PE13&gt;0,SUM(PA13:PD13)-PE13,"")</f>
        <v/>
      </c>
      <c r="PV13" s="11" t="str">
        <f>IF(MAX(PR13,PU13)&gt;0,MAX(PR13,PU13),"")</f>
        <v/>
      </c>
      <c r="PW13" s="11" t="str">
        <f>IF(PH13&gt;0,PH13,"")</f>
        <v/>
      </c>
      <c r="PX13" s="11" t="str">
        <f>IF(PI13&gt;0,PI13,"")</f>
        <v/>
      </c>
      <c r="PY13" s="11" t="str">
        <f>IF(SUM(PF13:PI13)-PJ13&gt;0,SUM(PF13:PI13)-PJ13,"")</f>
        <v/>
      </c>
      <c r="PZ13" s="11" t="str">
        <f>IF(PM13&gt;0,PM13,"")</f>
        <v/>
      </c>
      <c r="QA13" s="11" t="str">
        <f>IF(PN13&gt;0,PN13,"")</f>
        <v/>
      </c>
      <c r="QB13" s="11" t="str">
        <f>IF(SUM(PK13:PN13)-PO13&gt;0,SUM(PK13:PN13)-PO13,"")</f>
        <v/>
      </c>
      <c r="QC13" s="11" t="str">
        <f>IF(SUM(PV13,QB13)&gt;0,SUM(PV13,QB13),"")</f>
        <v/>
      </c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40" t="str">
        <f>IF(QF13&gt;0,QF13,"")</f>
        <v/>
      </c>
      <c r="QY13" s="40" t="str">
        <f>IF(QG13&gt;0,QG13,"")</f>
        <v/>
      </c>
      <c r="QZ13" s="40" t="str">
        <f>IF(SUM(QD13:QG13)-QH13&gt;0,SUM(QD13:QG13)-QH13,"")</f>
        <v/>
      </c>
      <c r="RA13" s="40" t="str">
        <f>IF(QK13&gt;0,QK13,"")</f>
        <v/>
      </c>
      <c r="RB13" s="40" t="str">
        <f>IF(QL13&gt;0,QL13,"")</f>
        <v/>
      </c>
      <c r="RC13" s="40" t="str">
        <f>IF(SUM(QI13:QL13)-QM13&gt;0,SUM(QI13:QL13)-QM13,"")</f>
        <v/>
      </c>
      <c r="RD13" s="40" t="str">
        <f>IF(MAX(QZ13,RC13)&gt;0,MAX(QZ13,RC13),"")</f>
        <v/>
      </c>
      <c r="RE13" s="40" t="str">
        <f>IF(QP13&gt;0,QP13,"")</f>
        <v/>
      </c>
      <c r="RF13" s="40" t="str">
        <f>IF(QQ13&gt;0,QQ13,"")</f>
        <v/>
      </c>
      <c r="RG13" s="40" t="str">
        <f>IF(SUM(QN13:QQ13)-QR13&gt;0,SUM(QN13:QQ13)-QR13,"")</f>
        <v/>
      </c>
      <c r="RH13" s="40" t="str">
        <f>IF(QU13&gt;0,QU13,"")</f>
        <v/>
      </c>
      <c r="RI13" s="40" t="str">
        <f>IF(QV13&gt;0,QV13,"")</f>
        <v/>
      </c>
      <c r="RJ13" s="40" t="str">
        <f>IF(SUM(QS13:QV13)-QW13&gt;0,SUM(QS13:QV13)-QW13,"")</f>
        <v/>
      </c>
      <c r="RK13" s="40" t="str">
        <f>IF(SUM(RD13,RJ13)&gt;0,SUM(RD13,RJ13),"")</f>
        <v/>
      </c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1" t="str">
        <f>IF(RN13&gt;0,RN13,"")</f>
        <v/>
      </c>
      <c r="SG13" s="11" t="str">
        <f>IF(RO13&gt;0,RO13,"")</f>
        <v/>
      </c>
      <c r="SH13" s="11" t="str">
        <f>IF(SUM(RL13:RO13)-RP13&gt;0,SUM(RL13:RO13)-RP13,"")</f>
        <v/>
      </c>
      <c r="SI13" s="11" t="str">
        <f>IF(RS13&gt;0,RS13,"")</f>
        <v/>
      </c>
      <c r="SJ13" s="11" t="str">
        <f>IF(RT13&gt;0,RT13,"")</f>
        <v/>
      </c>
      <c r="SK13" s="11" t="str">
        <f>IF(SUM(RQ13:RT13)-RU13&gt;0,SUM(RQ13:RT13)-RU13,"")</f>
        <v/>
      </c>
      <c r="SL13" s="11" t="str">
        <f>IF(MAX(SH13,SK13)&gt;0,MAX(SH13,SK13),"")</f>
        <v/>
      </c>
      <c r="SM13" s="11" t="str">
        <f>IF(RX13&gt;0,RX13,"")</f>
        <v/>
      </c>
      <c r="SN13" s="11" t="str">
        <f>IF(RY13&gt;0,RY13,"")</f>
        <v/>
      </c>
      <c r="SO13" s="11" t="str">
        <f>IF(SUM(RV13:RY13)-RZ13&gt;0,SUM(RV13:RY13)-RZ13,"")</f>
        <v/>
      </c>
      <c r="SP13" s="11" t="str">
        <f>IF(SC13&gt;0,SC13,"")</f>
        <v/>
      </c>
      <c r="SQ13" s="11" t="str">
        <f>IF(SD13&gt;0,SD13,"")</f>
        <v/>
      </c>
      <c r="SR13" s="11" t="str">
        <f>IF(SUM(SA13:SD13)-SE13&gt;0,SUM(SA13:SD13)-SE13,"")</f>
        <v/>
      </c>
      <c r="SS13" s="11" t="str">
        <f>IF(SUM(SL13,SR13)&gt;0,SUM(SL13,SR13),"")</f>
        <v/>
      </c>
      <c r="ST13" s="22">
        <f>IF($CN13="P",BY13,(BY13+AX13)/2)</f>
        <v>13.25</v>
      </c>
      <c r="SU13" s="22">
        <f>IF($CN13="P",BZ13,(BZ13+AY13)/2)</f>
        <v>8.9499999999999993</v>
      </c>
      <c r="SV13" s="22">
        <f>IF($CN13="P",CA13,(CA13+AZ13)/2)</f>
        <v>9.75</v>
      </c>
      <c r="SW13" s="22">
        <f>IF($CN13="P",CB13,(CB13+BA13)/2)</f>
        <v>12.31</v>
      </c>
      <c r="SX13" s="22">
        <f>IF($CN13="P",CC13,(CC13+BB13)/2)</f>
        <v>0</v>
      </c>
      <c r="SY13" s="22">
        <f>IF($CN13="P",CD13,(CD13+BC13)/2)</f>
        <v>11.4</v>
      </c>
      <c r="SZ13" s="22">
        <f>IF($CN13="P",CE13,(CE13+BD13)/2)</f>
        <v>7.65</v>
      </c>
      <c r="TA13" s="22">
        <f>IF($CN13="P",CF13,(CF13+BE13)/2)</f>
        <v>5.9499999999999993</v>
      </c>
      <c r="TB13" s="22">
        <f>IF($CN13="P",CG13,(CG13+BF13)/2)</f>
        <v>10.3</v>
      </c>
      <c r="TC13" s="22">
        <f>IF($CN13="P",CH13,(CH13+BG13)/2)</f>
        <v>0</v>
      </c>
      <c r="TD13" s="22">
        <f>IF($CN13="P",CI13,(CI13+BH13)/2)</f>
        <v>0.8</v>
      </c>
      <c r="TE13" s="22">
        <f>IF($CN13="P",CJ13,(CJ13+BI13)/2)</f>
        <v>0.5</v>
      </c>
      <c r="TF13" s="22">
        <f>IF($CN13="P",CK13,(CK13+BJ13)/2)</f>
        <v>0.75</v>
      </c>
      <c r="TG13" s="22">
        <f>IF($CN13="P",CL13,(CL13+BK13)/2)</f>
        <v>0.70499999999999996</v>
      </c>
      <c r="TH13" s="22">
        <f>IF($CN13="P",CM13,(CM13+BL13)/2)</f>
        <v>0</v>
      </c>
      <c r="TI13" s="27" t="s">
        <v>46</v>
      </c>
      <c r="TJ13" s="40">
        <f>IF(SV13&gt;0,SV13,"")</f>
        <v>9.75</v>
      </c>
      <c r="TK13" s="40">
        <f>IF(SW13&gt;0,SW13,"")</f>
        <v>12.31</v>
      </c>
      <c r="TL13" s="40">
        <f>IF(SUM(ST13:SW13)-SX13&gt;0,SUM(ST13:SW13)-SX13,"")</f>
        <v>44.26</v>
      </c>
      <c r="TM13" s="40">
        <f>IF(TA13&gt;0,TA13,"")</f>
        <v>5.9499999999999993</v>
      </c>
      <c r="TN13" s="40">
        <f>IF(TB13&gt;0,TB13,"")</f>
        <v>10.3</v>
      </c>
      <c r="TO13" s="40">
        <f>IF(SUM(SY13:TB13)-TC13&gt;0,SUM(SY13:TB13)-TC13,"")</f>
        <v>35.299999999999997</v>
      </c>
      <c r="TP13" s="40">
        <f>IF(MAX(TL13,TO13)&gt;0,MAX(TL13,TO13),"")</f>
        <v>44.26</v>
      </c>
      <c r="TQ13" s="40">
        <f>IF(TF13&gt;0,TF13,"")</f>
        <v>0.75</v>
      </c>
      <c r="TR13" s="40">
        <f>IF(TG13&gt;0,TG13,"")</f>
        <v>0.70499999999999996</v>
      </c>
      <c r="TS13" s="40">
        <f>IF(SUM(TD13:TG13)-TH13&gt;0,SUM(TD13:TG13)-TH13,"")</f>
        <v>2.7549999999999999</v>
      </c>
      <c r="TT13" s="40">
        <f>IF(SUM(TP13,TS13)&gt;0,SUM(TP13,TS13),"")</f>
        <v>47.015000000000001</v>
      </c>
    </row>
    <row r="14" spans="1:540" x14ac:dyDescent="0.2">
      <c r="A14" s="4" t="str" cm="1">
        <f t="array" ref="A14">IF(AND(H14&lt;&gt;"",H14&lt;&gt;"No DD"),SUMPRODUCT((H$4:H$35&lt;&gt;"")*(H$4:H$35&lt;&gt;"No DD")*(E$4:E$35&gt;E14))+1,IF(H14="No DD",SUMPRODUCT((H$4:H$35="No DD")*(E$4:E$35&gt;E14))+1+SUMPRODUCT((H$4:H$35&lt;&gt;"")*(H$4:H$35&lt;&gt;"No DD")),""))</f>
        <v/>
      </c>
      <c r="B14" s="5" t="s">
        <v>149</v>
      </c>
      <c r="C14" s="4" t="s">
        <v>5</v>
      </c>
      <c r="D14" s="4">
        <v>2003</v>
      </c>
      <c r="E14" s="9">
        <f>SUM(J14:T14)+SUM(J14:R14)*0.0000001+SUM(J14)*0.0000000000001</f>
        <v>145.45001454500459</v>
      </c>
      <c r="F14" s="3" t="str">
        <f>IF(OR(AND(AM14&gt;=AW$37,AM14&lt;&gt;"",AO14&gt;=AW$41,AO14&lt;&gt;"",AL14=""),AND(AP14&gt;=AW$37,AP14&lt;&gt;"",AR14&gt;=AW$41,AR14&lt;&gt;"",AL14=""),AND(AT14&gt;=AW$37,AT14&lt;&gt;"",AV14&gt;=AW$41,AV14&lt;&gt;"",AL14=""),AND(BN14&gt;=BX$37,BN14&lt;&gt;"",BP14&gt;=BX$41,BP14&lt;&gt;"",BM14=""),AND(BQ14&gt;=BX$37,BQ14&lt;&gt;"",BS14&gt;=BX$41,BS14&lt;&gt;"",BM14=""),AND(BU14&gt;=BX$37,BU14&lt;&gt;"",BW14&gt;=BX$41,BW14&lt;&gt;"",BM14=""),AND(CO14&gt;=CY$37,CO14&lt;&gt;"",CQ14&gt;=CY$41,CQ14&lt;&gt;"",CN14=""),AND(CR14&gt;=CY$37,CR14&lt;&gt;"",CT14&gt;=CY$41,CT14&lt;&gt;"",CN14=""),AND(CV14&gt;=CY$37,CV14&lt;&gt;"",CX14&gt;=CY$41,CX14&lt;&gt;"",CN14=""),AND(DV14&gt;=EI$37,DV14&lt;&gt;"",DX14&gt;=EI$41,DX14&lt;&gt;""),AND(DY14&gt;=EI$37,DY14&lt;&gt;"",EA14&gt;=EI$41,EA14&lt;&gt;""),AND(EC14&gt;=EI$37,EC14&lt;&gt;"",EE14&gt;=EI$41,EE14&lt;&gt;""),AND(EF14&gt;=EI$37,EF14&lt;&gt;"",EH14&gt;=EI$41,EH14&lt;&gt;""),AND(FD14&gt;=FQ$37,FD14&lt;&gt;"",FF14&gt;=FQ$41,FF14&lt;&gt;""),AND(FG14&gt;=FQ$37,FG14&lt;&gt;"",FI14&gt;=FQ$41,FI14&lt;&gt;""),AND(FK14&gt;=FQ$37,FK14&lt;&gt;"",FM14&gt;=FQ$41,FM14&lt;&gt;""),AND(FN14&gt;=FQ$37,FN14&lt;&gt;"",FP14&gt;=FQ$41,FP14&lt;&gt;""),AND(GL14&gt;=GY$37,GL14&lt;&gt;"",GN14&gt;=GY$41,GN14&lt;&gt;""),AND(GO14&gt;=GY$37,GO14&lt;&gt;"",GQ14&gt;=GY$41,GQ14&lt;&gt;""),AND(GS14&gt;=GY$37,GS14&lt;&gt;"",GU14&gt;=GY$41,GU14&lt;&gt;""),AND(GV14&gt;=GY$37,GV14&lt;&gt;"",GX14&gt;=GY$41,GX14&lt;&gt;""),AND(HT14&gt;=IG$37,HT14&lt;&gt;"",HV14&gt;=IG$41,HV14&lt;&gt;""),AND(HW14&gt;=IG$37,HW14&lt;&gt;"",HY14&gt;=IG$41,HY14&lt;&gt;""),AND(IA14&gt;=IG$37,IA14&lt;&gt;"",IC14&gt;=IG$41,IC14&lt;&gt;""),AND(ID14&gt;=IG$37,ID14&lt;&gt;"",IF14&gt;=IG$41,IF14&lt;&gt;""),AND(JB14&gt;=JO$37,JB14&lt;&gt;"",JD14&gt;=JO$41,JD14&lt;&gt;""),AND(JE14&gt;=JO$37,JE14&lt;&gt;"",JG14&gt;=JO$41,JG14&lt;&gt;""),AND(JI14&gt;=JO$37,JI14&lt;&gt;"",JK14&gt;=JO$41,JK14&lt;&gt;""),AND(JL14&gt;=JO$37,JL14&lt;&gt;"",JN14&gt;=JO$41,JN14&lt;&gt;""),AND(KJ14&gt;=KW$37,KJ14&lt;&gt;"",KL14&gt;=KW$41,KL14&lt;&gt;""),AND(KM14&gt;=KW$37,KM14&lt;&gt;"",KO14&gt;=KW$41,KO14&lt;&gt;""),AND(KQ14&gt;=KW$37,KQ14&lt;&gt;"",KS14&gt;=KW$41,KS14&lt;&gt;""),AND(KT14&gt;=KW$37,KT14&lt;&gt;"",KV14&gt;=KW$41,KV14&lt;&gt;""),AND(LR14&gt;=ME$37,LR14&lt;&gt;"",LT14&gt;=ME$41,LT14&lt;&gt;""),AND(LU14&gt;=ME$37,LU14&lt;&gt;"",LW14&gt;=ME$41,LW14&lt;&gt;""),AND(LY14&gt;=ME$37,LY14&lt;&gt;"",MA14&gt;=ME$41,MA14&lt;&gt;""),AND(MB14&gt;=ME$37,MB14&lt;&gt;"",MD14&gt;=ME$41,MD14&lt;&gt;""),AND(MZ14&gt;=NM$37,MZ14&lt;&gt;"",NB14&gt;=NM$41,NB14&lt;&gt;""),AND(NC14&gt;=NM$37,NC14&lt;&gt;"",NE14&gt;=NM$41,NE14&lt;&gt;""),AND(NG14&gt;=NM$37,NG14&lt;&gt;"",NI14&gt;=NM$41,NI14&lt;&gt;""),AND(NJ14&gt;=NM$37,NJ14&lt;&gt;"",NL14&gt;=NM$41,NL14&lt;&gt;""),AND(OH14&gt;=OU$37,OH14&lt;&gt;"",OJ14&gt;=OU$41,OJ14&lt;&gt;""),AND(OK14&gt;=OU$37,OK14&lt;&gt;"",OM14&gt;=OU$41,OM14&lt;&gt;""),AND(OO14&gt;=OU$37,OO14&lt;&gt;"",OQ14&gt;=OU$41,OQ14&lt;&gt;""),AND(OR14&gt;=OU$37,OR14&lt;&gt;"",OT14&gt;=OU$41,OT14&lt;&gt;""),AND(PP14&gt;=QC$37,PP14&lt;&gt;"",PR14&gt;=QC$41,PR14&lt;&gt;""),AND(PS14&gt;=QC$37,PS14&lt;&gt;"",PU14&gt;=QC$41,PU14&lt;&gt;""),AND(PW14&gt;=QC$37,PW14&lt;&gt;"",PY14&gt;=QC$41,PY14&lt;&gt;""),AND(PZ14&gt;=QC$37,PZ14&lt;&gt;"",QB14&gt;=QC$41,QB14&lt;&gt;""),AND(QX14&gt;=RK$37,QX14&lt;&gt;"",QZ14&gt;=RK$41,QZ14&lt;&gt;""),AND(RA14&gt;=RK$37,RA14&lt;&gt;"",RC14&gt;=RK$41,RC14&lt;&gt;""),AND(RE14&gt;=RK$37,RE14&lt;&gt;"",RG14&gt;=RK$41,RG14&lt;&gt;""),AND(RH14&gt;=RK$37,RH14&lt;&gt;"",RJ14&gt;=RK$41,RJ14&lt;&gt;""),AND(SF14&gt;=SS$37,SF14&lt;&gt;"",SH14&gt;=SS$41,SH14&lt;&gt;""),AND(SI14&gt;=SS$37,SI14&lt;&gt;"",SK14&gt;=SS$41,SK14&lt;&gt;""),AND(SM14&gt;=SS$37,SM14&lt;&gt;"",SO14&gt;=SS$41,SO14&lt;&gt;""),AND(SP14&gt;=SS$37,SP14&lt;&gt;"",SR14&gt;=SS$41,SR14&lt;&gt;"")),"P","")</f>
        <v/>
      </c>
      <c r="G14" s="3" t="str">
        <f>IF(OR(AND(AO14&gt;=AW$41,AO14&lt;&gt;"",AL14=""),AND(AR14&gt;=AW$41,AR14&lt;&gt;"",AL14=""),AND(AV14&gt;=AW$41,AV14&lt;&gt;"",AL14=""),AND(BP14&gt;=BX$41,BP14&lt;&gt;"",BM14=""),AND(BS14&gt;=BX$41,BS14&lt;&gt;"",BM14=""),AND(BW14&gt;=BX$41,BW14&lt;&gt;"",BM14=""),AND(CQ14&gt;=CY$41,CQ14&lt;&gt;"",CN14=""),AND(CT14&gt;=CY$41,CT14&lt;&gt;"",CN14=""),AND(CX14&gt;=CY$41,CX14&lt;&gt;"",CN14=""),AND(DX14&gt;=EI$41,DX14&lt;&gt;""),AND(EA14&gt;=EI$41,EA14&lt;&gt;""),AND(EE14&gt;=EI$41,EE14&lt;&gt;""),AND(EH14&gt;=EI$41,EH14&lt;&gt;""),AND(FF14&gt;=FQ$41,FF14&lt;&gt;""),AND(FI14&gt;=FQ$41,FI14&lt;&gt;""),AND(FM14&gt;=FQ$41,FM14&lt;&gt;""),AND(FP14&gt;=FQ$41,FP14&lt;&gt;""),AND(GN14&gt;=GY$41,GN14&lt;&gt;""),AND(GQ14&gt;=GY$41,GQ14&lt;&gt;""),AND(GU14&gt;=GY$41,GU14&lt;&gt;""),AND(GX14&gt;=GY$41,GX14&lt;&gt;""),AND(HV14&gt;=IG$41,HV14&lt;&gt;""),AND(HY14&gt;=IG$41,HY14&lt;&gt;""),AND(IC14&gt;=IG$41,IC14&lt;&gt;""),AND(IF14&gt;=IG$41,IF14&lt;&gt;""),AND(JD14&gt;=JO$41,JD14&lt;&gt;""),AND(JG14&gt;=JO$41,JG14&lt;&gt;""),AND(JK14&gt;=JO$41,JK14&lt;&gt;""),AND(JN14&gt;=JO$41,JN14&lt;&gt;""),AND(KL14&gt;=KW$41,KL14&lt;&gt;""),AND(KO14&gt;=KW$41,KO14&lt;&gt;""),AND(KS14&gt;=KW$41,KS14&lt;&gt;""),AND(KV14&gt;=KW$41,KV14&lt;&gt;""),AND(LT14&gt;=ME$41,LT14&lt;&gt;""),AND(LW14&gt;=ME$41,LW14&lt;&gt;""),AND(MA14&gt;=ME$41,MA14&lt;&gt;""),AND(MD14&gt;=ME$41,MD14&lt;&gt;""),AND(NB14&gt;=NM$41,NB14&lt;&gt;""),AND(NE14&gt;=NM$41,NE14&lt;&gt;""),AND(NI14&gt;=NM$41,NI14&lt;&gt;""),AND(NL14&gt;=NM$41,NL14&lt;&gt;""),AND(OJ14&gt;=OU$41,OJ14&lt;&gt;""),AND(OM14&gt;=OU$41,OM14&lt;&gt;""),AND(OQ14&gt;=OU$41,OQ14&lt;&gt;""),AND(OT14&gt;=OU$41,OT14&lt;&gt;""),AND(PR14&gt;=QC$41,PR14&lt;&gt;""),AND(PU14&gt;=QC$41,PU14&lt;&gt;""),AND(PY14&gt;=QC$41,PY14&lt;&gt;""),AND(QB14&gt;=QC$41,QB14&lt;&gt;""),AND(QZ14&gt;=RK$41,QZ14&lt;&gt;""),AND(RC14&gt;=RK$41,RC14&lt;&gt;""),AND(RG14&gt;=RK$41,RG14&lt;&gt;""),AND(RJ14&gt;=RK$41,RJ14&lt;&gt;""),AND(SH14&gt;=SS$41,SH14&lt;&gt;""),AND(SK14&gt;=SS$41,SK14&lt;&gt;""),AND(SO14&gt;=SS$41,SO14&lt;&gt;""),AND(SR14&gt;=SS$41,SR14&lt;&gt;"")),"P","")</f>
        <v/>
      </c>
      <c r="H14" s="36" t="str">
        <f>IF(AND(G14="P",F14=""),"No DD",IF(OR(AND(AM14&gt;=AW$40,AM14&lt;&gt;"",AO14&gt;=AW$44,AO14&lt;&gt;"",AL14=""),AND(AP14&gt;=AW$40,AP14&lt;&gt;"",AR14&gt;=AW$44,AR14&lt;&gt;"",AL14=""),AND(AT14&gt;=AW$40,AT14&lt;&gt;"",AV14&gt;=AW$44,AV14&lt;&gt;"",AL14=""),AND(BN14&gt;=BX$40,BN14&lt;&gt;"",BP14&gt;=BX$44,BP14&lt;&gt;"",BM14=""),AND(BQ14&gt;=BX$40,BQ14&lt;&gt;"",BS14&gt;=BX$44,BS14&lt;&gt;"",BM14=""),AND(BU14&gt;=BX$40,BU14&lt;&gt;"",BW14&gt;=BX$44,BW14&lt;&gt;"",BM14=""),AND(CO14&gt;=CY$40,CO14&lt;&gt;"",CQ14&gt;=CY$44,CQ14&lt;&gt;"",CN14=""),AND(CR14&gt;=CY$40,CR14&lt;&gt;"",CT14&gt;=CY$44,CT14&lt;&gt;"",CN14=""),AND(CV14&gt;=CY$40,CV14&lt;&gt;"",CX14&gt;=CY$44,CX14&lt;&gt;"",CN14=""),AND(DV14&gt;=EI$40,DV14&lt;&gt;"",DX14&gt;=EI$44,DX14&lt;&gt;""),AND(DY14&gt;=EI$40,DY14&lt;&gt;"",EA14&gt;=EI$44,EA14&lt;&gt;""),AND(EC14&gt;=EI$40,EC14&lt;&gt;"",EE14&gt;=EI$44,EE14&lt;&gt;""),AND(EF14&gt;=EI$40,EF14&lt;&gt;"",EH14&gt;=EI$44,EH14&lt;&gt;""),AND(FD14&gt;=FQ$40,FD14&lt;&gt;"",FF14&gt;=FQ$44,FF14&lt;&gt;""),AND(FG14&gt;=FQ$40,FG14&lt;&gt;"",FI14&gt;=FQ$44,FI14&lt;&gt;""),AND(FK14&gt;=FQ$40,FK14&lt;&gt;"",FM14&gt;=FQ$44,FM14&lt;&gt;""),AND(FN14&gt;=FQ$40,FN14&lt;&gt;"",FP14&gt;=FQ$44,FP14&lt;&gt;""),AND(GL14&gt;=GY$40,GL14&lt;&gt;"",GN14&gt;=GY$44,GN14&lt;&gt;""),AND(GO14&gt;=GY$40,GO14&lt;&gt;"",GQ14&gt;=GY$44,GQ14&lt;&gt;""),AND(GS14&gt;=GY$40,GS14&lt;&gt;"",GU14&gt;=GY$44,GU14&lt;&gt;""),AND(GV14&gt;=GY$40,GV14&lt;&gt;"",GX14&gt;=GY$44,GX14&lt;&gt;""),AND(HT14&gt;=IG$40,HT14&lt;&gt;"",HV14&gt;=IG$44,HV14&lt;&gt;""),AND(HW14&gt;=IG$40,HW14&lt;&gt;"",HY14&gt;=IG$44,HY14&lt;&gt;""),AND(IA14&gt;=IG$40,IA14&lt;&gt;"",IC14&gt;=IG$44,IC14&lt;&gt;""),AND(ID14&gt;=IG$40,ID14&lt;&gt;"",IF14&gt;=IG$44,IF14&lt;&gt;""),AND(JB14&gt;=JO$40,JB14&lt;&gt;"",JD14&gt;=JO$44,JD14&lt;&gt;""),AND(JE14&gt;=JO$40,JE14&lt;&gt;"",JG14&gt;=JO$44,JG14&lt;&gt;""),AND(JI14&gt;=JO$40,JI14&lt;&gt;"",JK14&gt;=JO$44,JK14&lt;&gt;""),AND(JL14&gt;=JO$40,JL14&lt;&gt;"",JN14&gt;=JO$44,JN14&lt;&gt;""),AND(KJ14&gt;=KW$40,KJ14&lt;&gt;"",KL14&gt;=KW$44,KL14&lt;&gt;""),AND(KM14&gt;=KW$40,KM14&lt;&gt;"",KO14&gt;=KW$44,KO14&lt;&gt;""),AND(KQ14&gt;=KW$40,KQ14&lt;&gt;"",KS14&gt;=KW$44,KS14&lt;&gt;""),AND(KT14&gt;=KW$40,KT14&lt;&gt;"",KV14&gt;=KW$44,KV14&lt;&gt;""),AND(LR14&gt;=ME$40,LR14&lt;&gt;"",LT14&gt;=ME$44,LT14&lt;&gt;""),AND(LU14&gt;=ME$40,LU14&lt;&gt;"",LW14&gt;=ME$44,LW14&lt;&gt;""),AND(LY14&gt;=ME$40,LY14&lt;&gt;"",MA14&gt;=ME$44,MA14&lt;&gt;""),AND(MB14&gt;=ME$40,MB14&lt;&gt;"",MD14&gt;=ME$44,MD14&lt;&gt;""),AND(MZ14&gt;=NM$40,MZ14&lt;&gt;"",NB14&gt;=NM$44,NB14&lt;&gt;""),AND(NC14&gt;=NM$40,NC14&lt;&gt;"",NE14&gt;=NM$44,NE14&lt;&gt;""),AND(NG14&gt;=NM$40,NG14&lt;&gt;"",NI14&gt;=NM$44,NI14&lt;&gt;""),AND(NJ14&gt;=NM$40,NJ14&lt;&gt;"",NL14&gt;=NM$44,NL14&lt;&gt;""),AND(OH14&gt;=OU$40,OH14&lt;&gt;"",OJ14&gt;=OU$44,OJ14&lt;&gt;""),AND(OK14&gt;=OU$40,OK14&lt;&gt;"",OM14&gt;=OU$44,OM14&lt;&gt;""),AND(OO14&gt;=OU$40,OO14&lt;&gt;"",OQ14&gt;=OU$44,OQ14&lt;&gt;""),AND(OR14&gt;=OU$40,OR14&lt;&gt;"",OT14&gt;=OU$44,OT14&lt;&gt;""),AND(PP14&gt;=QC$40,PP14&lt;&gt;"",PR14&gt;=QC$44,PR14&lt;&gt;""),AND(PS14&gt;=QC$40,PS14&lt;&gt;"",PU14&gt;=QC$44,PU14&lt;&gt;""),AND(PW14&gt;=QC$40,PW14&lt;&gt;"",PY14&gt;=QC$44,PY14&lt;&gt;""),AND(PZ14&gt;=QC$40,PZ14&lt;&gt;"",QB14&gt;=QC$44,QB14&lt;&gt;""),AND(QX14&gt;=RK$40,QX14&lt;&gt;"",QZ14&gt;=RK$44,QZ14&lt;&gt;""),AND(RA14&gt;=RK$40,RA14&lt;&gt;"",RC14&gt;=RK$44,RC14&lt;&gt;""),AND(RE14&gt;=RK$40,RE14&lt;&gt;"",RG14&gt;=RK$44,RG14&lt;&gt;""),AND(RH14&gt;=RK$40,RH14&lt;&gt;"",RJ14&gt;=RK$44,RJ14&lt;&gt;""),AND(SF14&gt;=SS$40,SF14&lt;&gt;"",SH14&gt;=SS$44,SH14&lt;&gt;""),AND(SI14&gt;=SS$40,SI14&lt;&gt;"",SK14&gt;=SS$44,SK14&lt;&gt;""),AND(SM14&gt;=SS$40,SM14&lt;&gt;"",SO14&gt;=SS$44,SO14&lt;&gt;""),AND(SP14&gt;=SS$40,SP14&lt;&gt;"",SR14&gt;=SS$44,SR14&lt;&gt;"")),"Merit",IF(OR(AND(AM14&gt;=AW$39,AM14&lt;&gt;"",AO14&gt;=AW$43,AO14&lt;&gt;"",AL14=""),AND(AP14&gt;=AW$39,AP14&lt;&gt;"",AR14&gt;=AW$43,AR14&lt;&gt;"",AL14=""),AND(AT14&gt;=AW$39,AT14&lt;&gt;"",AV14&gt;=AW$43,AV14&lt;&gt;"",AL14=""),AND(BN14&gt;=BX$39,BN14&lt;&gt;"",BP14&gt;=BX$43,BP14&lt;&gt;"",BM14=""),AND(BQ14&gt;=BX$39,BQ14&lt;&gt;"",BS14&gt;=BX$43,BS14&lt;&gt;"",BM14=""),AND(BU14&gt;=BX$39,BU14&lt;&gt;"",BW14&gt;=BX$43,BW14&lt;&gt;"",BM14=""),AND(CO14&gt;=CY$39,CO14&lt;&gt;"",CQ14&gt;=CY$43,CQ14&lt;&gt;"",CN14=""),AND(CR14&gt;=CY$39,CR14&lt;&gt;"",CT14&gt;=CY$43,CT14&lt;&gt;"",CN14=""),AND(CV14&gt;=CY$39,CV14&lt;&gt;"",CX14&gt;=CY$43,CX14&lt;&gt;"",CN14=""),AND(DV14&gt;=EI$39,DV14&lt;&gt;"",DX14&gt;=EI$43,DX14&lt;&gt;""),AND(DY14&gt;=EI$39,DY14&lt;&gt;"",EA14&gt;=EI$43,EA14&lt;&gt;""),AND(EC14&gt;=EI$39,EC14&lt;&gt;"",EE14&gt;=EI$43,EE14&lt;&gt;""),AND(EF14&gt;=EI$39,EF14&lt;&gt;"",EH14&gt;=EI$43,EH14&lt;&gt;""),AND(FD14&gt;=FQ$39,FD14&lt;&gt;"",FF14&gt;=FQ$43,FF14&lt;&gt;""),AND(FG14&gt;=FQ$39,FG14&lt;&gt;"",FI14&gt;=FQ$43,FI14&lt;&gt;""),AND(FK14&gt;=FQ$39,FK14&lt;&gt;"",FM14&gt;=FQ$43,FM14&lt;&gt;""),AND(FN14&gt;=FQ$39,FN14&lt;&gt;"",FP14&gt;=FQ$43,FP14&lt;&gt;""),AND(GL14&gt;=GY$39,GL14&lt;&gt;"",GN14&gt;=GY$43,GN14&lt;&gt;""),AND(GO14&gt;=GY$39,GO14&lt;&gt;"",GQ14&gt;=GY$43,GQ14&lt;&gt;""),AND(GS14&gt;=GY$39,GS14&lt;&gt;"",GU14&gt;=GY$43,GU14&lt;&gt;""),AND(GV14&gt;=GY$39,GV14&lt;&gt;"",GX14&gt;=GY$43,GX14&lt;&gt;""),AND(HT14&gt;=IG$39,HT14&lt;&gt;"",HV14&gt;=IG$43,HV14&lt;&gt;""),AND(HW14&gt;=IG$39,HW14&lt;&gt;"",HY14&gt;=IG$43,HY14&lt;&gt;""),AND(IA14&gt;=IG$39,IA14&lt;&gt;"",IC14&gt;=IG$43,IC14&lt;&gt;""),AND(ID14&gt;=IG$39,ID14&lt;&gt;"",IF14&gt;=IG$43,IF14&lt;&gt;""),AND(JB14&gt;=JO$39,JB14&lt;&gt;"",JD14&gt;=JO$43,JD14&lt;&gt;""),AND(JE14&gt;=JO$39,JE14&lt;&gt;"",JG14&gt;=JO$43,JG14&lt;&gt;""),AND(JI14&gt;=JO$39,JI14&lt;&gt;"",JK14&gt;=JO$43,JK14&lt;&gt;""),AND(JL14&gt;=JO$39,JL14&lt;&gt;"",JN14&gt;=JO$43,JN14&lt;&gt;""),AND(KJ14&gt;=KW$39,KJ14&lt;&gt;"",KL14&gt;=KW$43,KL14&lt;&gt;""),AND(KM14&gt;=KW$39,KM14&lt;&gt;"",KO14&gt;=KW$43,KO14&lt;&gt;""),AND(KQ14&gt;=KW$39,KQ14&lt;&gt;"",KS14&gt;=KW$43,KS14&lt;&gt;""),AND(KT14&gt;=KW$39,KT14&lt;&gt;"",KV14&gt;=KW$43,KV14&lt;&gt;""),AND(LR14&gt;=ME$39,LR14&lt;&gt;"",LT14&gt;=ME$43,LT14&lt;&gt;""),AND(LU14&gt;=ME$39,LU14&lt;&gt;"",LW14&gt;=ME$43,LW14&lt;&gt;""),AND(LY14&gt;=ME$39,LY14&lt;&gt;"",MA14&gt;=ME$43,MA14&lt;&gt;""),AND(MB14&gt;=ME$39,MB14&lt;&gt;"",MD14&gt;=ME$43,MD14&lt;&gt;""),AND(MZ14&gt;=NM$39,MZ14&lt;&gt;"",NB14&gt;=NM$43,NB14&lt;&gt;""),AND(NC14&gt;=NM$39,NC14&lt;&gt;"",NE14&gt;=NM$43,NE14&lt;&gt;""),AND(NG14&gt;=NM$39,NG14&lt;&gt;"",NI14&gt;=NM$43,NI14&lt;&gt;""),AND(NJ14&gt;=NM$39,NJ14&lt;&gt;"",NL14&gt;=NM$43,NL14&lt;&gt;""),AND(OH14&gt;=OU$39,OH14&lt;&gt;"",OJ14&gt;=OU$43,OJ14&lt;&gt;""),AND(OK14&gt;=OU$39,OK14&lt;&gt;"",OM14&gt;=OU$43,OM14&lt;&gt;""),AND(OO14&gt;=OU$39,OO14&lt;&gt;"",OQ14&gt;=OU$43,OQ14&lt;&gt;""),AND(OR14&gt;=OU$39,OR14&lt;&gt;"",OT14&gt;=OU$43,OT14&lt;&gt;""),AND(PP14&gt;=QC$39,PP14&lt;&gt;"",PR14&gt;=QC$43,PR14&lt;&gt;""),AND(PS14&gt;=QC$39,PS14&lt;&gt;"",PU14&gt;=QC$43,PU14&lt;&gt;""),AND(PW14&gt;=QC$39,PW14&lt;&gt;"",PY14&gt;=QC$43,PY14&lt;&gt;""),AND(PZ14&gt;=QC$39,PZ14&lt;&gt;"",QB14&gt;=QC$43,QB14&lt;&gt;""),AND(QX14&gt;=RK$39,QX14&lt;&gt;"",QZ14&gt;=RK$43,QZ14&lt;&gt;""),AND(RA14&gt;=RK$39,RA14&lt;&gt;"",RC14&gt;=RK$43,RC14&lt;&gt;""),AND(RE14&gt;=RK$39,RE14&lt;&gt;"",RG14&gt;=RK$43,RG14&lt;&gt;""),AND(RH14&gt;=RK$39,RH14&lt;&gt;"",RJ14&gt;=RK$43,RJ14&lt;&gt;""),AND(SF14&gt;=SS$39,SF14&lt;&gt;"",SH14&gt;=SS$43,SH14&lt;&gt;""),AND(SI14&gt;=SS$39,SI14&lt;&gt;"",SK14&gt;=SS$43,SK14&lt;&gt;""),AND(SM14&gt;=SS$39,SM14&lt;&gt;"",SO14&gt;=SS$43,SO14&lt;&gt;""),AND(SP14&gt;=SS$39,SP14&lt;&gt;"",SR14&gt;=SS$43,SR14&lt;&gt;"")),"Excellence",IF(I14="P","Worlds Team",IF(F14="P","National Team","")))))</f>
        <v/>
      </c>
      <c r="I14" s="3" t="str">
        <f>IF(OR(AND(AM14&gt;=AW$38,AM14&lt;&gt;"",AO14&gt;=AW$42,AO14&lt;&gt;"",AL14=""),AND(AP14&gt;=AW$38,AP14&lt;&gt;"",AR14&gt;=AW$42,AR14&lt;&gt;"",AL14=""),AND(AT14&gt;=AW$38,AT14&lt;&gt;"",AV14&gt;=AW$42,AV14&lt;&gt;"",AL14=""),AND(BN14&gt;=BX$38,BN14&lt;&gt;"",BP14&gt;=BX$42,BP14&lt;&gt;"",BM14=""),AND(BQ14&gt;=BX$38,BQ14&lt;&gt;"",BS14&gt;=BX$42,BS14&lt;&gt;"",BM14=""),AND(BU14&gt;=BX$38,BU14&lt;&gt;"",BW14&gt;=BX$42,BW14&lt;&gt;"",BM14=""),AND(CO14&gt;=CY$38,CO14&lt;&gt;"",CQ14&gt;=CY$42,CQ14&lt;&gt;"",CN14=""),AND(CR14&gt;=CY$38,CR14&lt;&gt;"",CT14&gt;=CY$42,CT14&lt;&gt;"",CN14=""),AND(CV14&gt;=CY$38,CV14&lt;&gt;"",CX14&gt;=CY$42,CX14&lt;&gt;"",CN14=""),AND(DV14&gt;=EI$38,DV14&lt;&gt;"",DX14&gt;=EI$42,DX14&lt;&gt;""),AND(DY14&gt;=EI$38,DY14&lt;&gt;"",EA14&gt;=EI$42,EA14&lt;&gt;""),AND(EC14&gt;=EI$38,EC14&lt;&gt;"",EE14&gt;=EI$42,EE14&lt;&gt;""),AND(EF14&gt;=EI$38,EF14&lt;&gt;"",EH14&gt;=EI$42,EH14&lt;&gt;""),AND(FD14&gt;=FQ$38,FD14&lt;&gt;"",FF14&gt;=FQ$42,FF14&lt;&gt;""),AND(FG14&gt;=FQ$38,FG14&lt;&gt;"",FI14&gt;=FQ$42,FI14&lt;&gt;""),AND(FK14&gt;=FQ$38,FK14&lt;&gt;"",FM14&gt;=FQ$42,FM14&lt;&gt;""),AND(FN14&gt;=FQ$38,FN14&lt;&gt;"",FP14&gt;=FQ$42,FP14&lt;&gt;""),AND(GL14&gt;=GY$38,GL14&lt;&gt;"",GN14&gt;=GY$42,GN14&lt;&gt;""),AND(GO14&gt;=GY$38,GO14&lt;&gt;"",GQ14&gt;=GY$42,GQ14&lt;&gt;""),AND(GS14&gt;=GY$38,GS14&lt;&gt;"",GU14&gt;=GY$42,GU14&lt;&gt;""),AND(GV14&gt;=GY$38,GV14&lt;&gt;"",GX14&gt;=GY$42,GX14&lt;&gt;""),AND(HT14&gt;=IG$38,HT14&lt;&gt;"",HV14&gt;=IG$42,HV14&lt;&gt;""),AND(HW14&gt;=IG$38,HW14&lt;&gt;"",HY14&gt;=IG$42,HY14&lt;&gt;""),AND(IA14&gt;=IG$38,IA14&lt;&gt;"",IC14&gt;=IG$42,IC14&lt;&gt;""),AND(ID14&gt;=IG$38,ID14&lt;&gt;"",IF14&gt;=IG$42,IF14&lt;&gt;""),AND(JB14&gt;=JO$38,JB14&lt;&gt;"",JD14&gt;=JO$42,JD14&lt;&gt;""),AND(JE14&gt;=JO$38,JE14&lt;&gt;"",JG14&gt;=JO$42,JG14&lt;&gt;""),AND(JI14&gt;=JO$38,JI14&lt;&gt;"",JK14&gt;=JO$42,JK14&lt;&gt;""),AND(JL14&gt;=JO$38,JL14&lt;&gt;"",JN14&gt;=JO$42,JN14&lt;&gt;""),AND(KJ14&gt;=KW$38,KJ14&lt;&gt;"",KL14&gt;=KW$42,KL14&lt;&gt;""),AND(KM14&gt;=KW$38,KM14&lt;&gt;"",KO14&gt;=KW$42,KO14&lt;&gt;""),AND(KQ14&gt;=KW$38,KQ14&lt;&gt;"",KS14&gt;=KW$42,KS14&lt;&gt;""),AND(KT14&gt;=KW$38,KT14&lt;&gt;"",KV14&gt;=KW$42,KV14&lt;&gt;""),AND(LR14&gt;=ME$38,LR14&lt;&gt;"",LT14&gt;=ME$42,LT14&lt;&gt;""),AND(LU14&gt;=ME$38,LU14&lt;&gt;"",LW14&gt;=ME$42,LW14&lt;&gt;""),AND(LY14&gt;=ME$38,LY14&lt;&gt;"",MA14&gt;=ME$42,MA14&lt;&gt;""),AND(MB14&gt;=ME$38,MB14&lt;&gt;"",MD14&gt;=ME$42,MD14&lt;&gt;""),AND(MZ14&gt;=NM$38,MZ14&lt;&gt;"",NB14&gt;=NM$42,NB14&lt;&gt;""),AND(NC14&gt;=NM$38,NC14&lt;&gt;"",NE14&gt;=NM$42,NE14&lt;&gt;""),AND(NG14&gt;=NM$38,NG14&lt;&gt;"",NI14&gt;=NM$42,NI14&lt;&gt;""),AND(NJ14&gt;=NM$38,NJ14&lt;&gt;"",NL14&gt;=NM$42,NL14&lt;&gt;""),AND(OH14&gt;=OU$38,OH14&lt;&gt;"",OJ14&gt;=OU$42,OJ14&lt;&gt;""),AND(OK14&gt;=OU$38,OK14&lt;&gt;"",OM14&gt;=OU$42,OM14&lt;&gt;""),AND(OO14&gt;=OU$38,OO14&lt;&gt;"",OQ14&gt;=OU$42,OQ14&lt;&gt;""),AND(OR14&gt;=OU$38,OR14&lt;&gt;"",OT14&gt;=OU$42,OT14&lt;&gt;""),AND(PP14&gt;=QC$38,PP14&lt;&gt;"",PR14&gt;=QC$42,PR14&lt;&gt;""),AND(PS14&gt;=QC$38,PS14&lt;&gt;"",PU14&gt;=QC$42,PU14&lt;&gt;""),AND(PW14&gt;=QC$38,PW14&lt;&gt;"",PY14&gt;=QC$42,PY14&lt;&gt;""),AND(PZ14&gt;=QC$38,PZ14&lt;&gt;"",QB14&gt;=QC$42,QB14&lt;&gt;""),AND(QX14&gt;=RK$38,QX14&lt;&gt;"",QZ14&gt;=RK$42,QZ14&lt;&gt;""),AND(RA14&gt;=RK$38,RA14&lt;&gt;"",RC14&gt;=RK$42,RC14&lt;&gt;""),AND(RE14&gt;=RK$38,RE14&lt;&gt;"",RG14&gt;=RK$42,RG14&lt;&gt;""),AND(RH14&gt;=RK$38,RH14&lt;&gt;"",RJ14&gt;=RK$42,RJ14&lt;&gt;""),AND(SF14&gt;=SS$38,SF14&lt;&gt;"",SH14&gt;=SS$42,SH14&lt;&gt;""),AND(SI14&gt;=SS$38,SI14&lt;&gt;"",SK14&gt;=SS$42,SK14&lt;&gt;""),AND(SM14&gt;=SS$38,SM14&lt;&gt;"",SO14&gt;=SS$42,SO14&lt;&gt;""),AND(SP14&gt;=SS$38,SP14&lt;&gt;"",SR14&gt;=SS$42,SR14&lt;&gt;"")),"P","")</f>
        <v/>
      </c>
      <c r="J14" s="8">
        <f>IF(COUNT(AO14,AR14,BP14,BS14,CQ14,CT14)&gt;0,LARGE((AO14,AR14,BP14,BS14,CQ14,CT14),1),0)</f>
        <v>46.07</v>
      </c>
      <c r="K14" s="8" t="str">
        <f>IF(J14="","",IF(OR(J14=CQ14,J14=CT14),$BY$1,IF(OR(J14=BP14,J14=BS14),$AX$1,IF(OR(J14=AO14,J14=AR14),$W$1,""))))</f>
        <v>2023 Nationals</v>
      </c>
      <c r="L14" s="8">
        <f>IF(COUNT(AO14,AR14,BP14,BS14,CQ14,CT14)&gt;1,LARGE((AO14,AR14,BP14,BS14,CQ14,CT14),2),0)</f>
        <v>44.900000000000006</v>
      </c>
      <c r="M14" s="8" t="str">
        <f>IF(L14="","",IF(OR(L14=CQ14,L14=CT14),$BY$1,IF(OR(L14=BP14,L14=BS14),$AX$1,IF(OR(L14=AO14,L14=AR14),$W$1,""))))</f>
        <v>2023 Nationals</v>
      </c>
      <c r="N14" s="8">
        <f>IF(COUNT(AO14,AR14,BP14,BS14,CQ14,CT14)&gt;2,MAX(AV14,BW14,CX14,LARGE((AO14,AR14,BP14,BS14,CQ14,CT14),3)),IF(MAX(AV14,BW14,CX14)&gt;0,MAX(AV14,BW14,CX14),0))</f>
        <v>44.78</v>
      </c>
      <c r="O14" s="8" t="str">
        <f>IF(N14="","",IF(OR(N14=CQ14,N14=CT14,N14=CX14),$BY$1,IF(OR(N14=BP14,N14=BS14,N14=BW14),$AX$1,IF(OR(N14=AO14,N14=AR14,N14=AV14),$W$1,""))))</f>
        <v>2023 Elite Canada</v>
      </c>
      <c r="P14" s="8">
        <f>IF(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&gt;0,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,0)</f>
        <v>9.6999999999999993</v>
      </c>
      <c r="Q14" s="8" t="str">
        <f>IF(P14=0,"",IF(OR(P14=CO14,P14=CR14,P14=CV14),$BY$1,IF(OR(P14=BN14,P14=BQ14,P14=BU14),$AX$1,IF(OR(P14=AM14,P14=AP14,P14=AT14),$W$1,IF(OR(P14=SF14,P14=SI14,P14=SM14,P14=SP14),$RL$1,IF(OR(P14=QX14,P14=RA14,P14=RE14,P14=RH14),$QD$1,IF(OR(P14=PP14,P14=PS14,P14=PW14,P14=PZ14),$OV$1,IF(OR(P14=OH14,P14=OK14,P14=OO14,P14=OR14),$NN$1,IF(OR(P14=MZ14,P14=NC14,P14=NG14,P14=NJ14),$MF$1,IF(OR(P14=LR14,P14=LU14,P14=LY14,P14=MB14),$KX$1,IF(OR(P14=KJ14,P14=KM14,P14=KQ14,P14=KT14),$JP$1,IF(OR(P14=JB14,P14=JE14,P14=JI14,P14=JL14),$IH$1,IF(OR(P14=HT14,P14=HW14,P14=IA14,P14=ID14),$GZ$1,IF(OR(P14=GL14,P14=GO14,P14=GS14,P14=GV14),$FR$1,IF(OR(P14=FD14,P14=FG14,P14=FK14,P14=FN14),$EJ$1,IF(OR(P14=DV14,P14=DY14,P14=EC14,P14=EF14),$DB$1,""))))))))))))))))</f>
        <v>2023 Nationals</v>
      </c>
      <c r="R14" s="8">
        <f>IF(MAX(IF(AM14&gt;=$AW$37,AN14,0),IF(AP14&gt;=$AW$37,AQ14,0),IF(AT14&gt;=$AW$37,AU14,0),IF(BN14&gt;=$BX$37,BO14,0),IF(BQ14&gt;=$BX$37,BR14,0),IF(BU14&gt;=$BX$37,BV14,0),IF(CO14&gt;=$CY$37,CP14,0),IF(CR14&gt;=$CY$37,CS14,0),IF(CV14&gt;=$CY$37,CW14,0),IF(DV14&gt;=$EI$37,DW14,0),IF(DY14&gt;=$EI$37,DZ14,0),IF(EC14&gt;=$EI$37,ED14,0),IF(EF14&gt;=$EI$37,EG14,0),IF(FD14&gt;=$FQ$37,FE14,0),IF(FG14&gt;=$FQ$37,FH14,0),IF(FK14&gt;=$FQ$37,FL14,0),IF(FN14&gt;=$FQ$37,FO14,0),IF(GL14&gt;=$GY$37,GM14,0),IF(GO14&gt;=$GY$37,GP14,0),IF(GS14&gt;=$GY$37,GT14,0),IF(GV14&gt;=$GY$37,GW14,0),IF(HT14&gt;=$IG$37,HU14,0),IF(HW14&gt;=$IG$37,HX14,0),IF(IA14&gt;=$IG$37,IB14,0),IF(ID14&gt;=$IG$37,IE14,0),IF(JB14&gt;=$JO$37,JC14,0),IF(JE14&gt;=$JO$37,JF14,0),IF(JI14&gt;=$JO$37,JJ14,0),IF(JL14&gt;=$JO$37,JM14,0),IF(KJ14&gt;=$KW$37,KK14,0),IF(KM14&gt;=$KW$37,KN14,0),IF(KQ14&gt;=$KW$37,KR14,0),IF(KT14&gt;=$KW$37,KU14,0),IF(LR14&gt;=$ME$37,LS14,0),IF(LU14&gt;=$ME$37,LV14,0),IF(LY14&gt;=$ME$37,LZ14,0),IF(MB14&gt;=$ME$37,MC14,0),IF(MZ14&gt;=$NM$37,NA14,0),IF(NC14&gt;=$NM$37,ND14,0),IF(NG14&gt;=$NM$37,NH14,0),IF(NJ14&gt;=$NM$37,NK14,0),IF(OH14&gt;=$OU$37,OI14,0),IF(OK14&gt;=$OU$37,OL14,0),IF(OO14&gt;=$OU$37,OP14,0),IF(OR14&gt;=$OU$37,OS14,0),IF(PP14&gt;=$QC$37,PQ14,0),IF(PS14&gt;=$QC$37,PT14,0),IF(PW14&gt;=$QC$37,PX14,0),IF(PZ14&gt;=$QC$37,QA14,0),IF(QX14&gt;=$RK$37,QY14,0),IF(RA14&gt;=$RK$37,RB14,0),IF(RE14&gt;=$RK$37,RF14,0),IF(RH14&gt;=$RK$37,RI14,0),IF(SF14&gt;=$SS$37,SG14,0),IF(SI14&gt;=$SS$37,SJ14,0),IF(SM14&gt;=$SS$37,SN14,0),IF(SP14&gt;=$SS$37,SQ14,0))&gt;0,MAX(IF(AM14&gt;=$AW$37,AN14,0),IF(AP14&gt;=$AW$37,AQ14,0),IF(AT14&gt;=$AW$37,AU14,0),IF(BN14&gt;=$BX$37,BO14,0),IF(BQ14&gt;=$BX$37,BR14,0),IF(BU14&gt;=$BX$37,BV14,0),IF(CO14&gt;=$CY$37,CP14,0),IF(CR14&gt;=$CY$37,CS14,0),IF(CV14&gt;=$CY$37,CW14,0),IF(DV14&gt;=$EI$37,DW14,0),IF(DY14&gt;=$EI$37,DZ14,0),IF(EC14&gt;=$EI$37,ED14,0),IF(EF14&gt;=$EI$37,EG14,0),IF(FD14&gt;=$FQ$37,FE14,0),IF(FG14&gt;=$FQ$37,FH14,0),IF(FK14&gt;=$FQ$37,FL14,0),IF(FN14&gt;=$FQ$37,FO14,0),IF(GL14&gt;=$GY$37,GM14,0),IF(GO14&gt;=$GY$37,GP14,0),IF(GS14&gt;=$GY$37,GT14,0),IF(GV14&gt;=$GY$37,GW14,0),IF(HT14&gt;=$IG$37,HU14,0),IF(HW14&gt;=$IG$37,HX14,0),IF(IA14&gt;=$IG$37,IB14,0),IF(ID14&gt;=$IG$37,IE14,0),IF(JB14&gt;=$JO$37,JC14,0),IF(JE14&gt;=$JO$37,JF14,0),IF(JI14&gt;=$JO$37,JJ14,0),IF(JL14&gt;=$JO$37,JM14,0),IF(KJ14&gt;=$KW$37,KK14,0),IF(KM14&gt;=$KW$37,KN14,0),IF(KQ14&gt;=$KW$37,KR14,0),IF(KT14&gt;=$KW$37,KU14,0),IF(LR14&gt;=$ME$37,LS14,0),IF(LU14&gt;=$ME$37,LV14,0),IF(LY14&gt;=$ME$37,LZ14,0),IF(MB14&gt;=$ME$37,MC14,0),IF(MZ14&gt;=$NM$37,NA14,0),IF(NC14&gt;=$NM$37,ND14,0),IF(NG14&gt;=$NM$37,NH14,0),IF(NJ14&gt;=$NM$37,NK14,0),IF(OH14&gt;=$OU$37,OI14,0),IF(OK14&gt;=$OU$37,OL14,0),IF(OO14&gt;=$OU$37,OP14,0),IF(OR14&gt;=$OU$37,OS14,0),IF(PP14&gt;=$QC$37,PQ14,0),IF(PS14&gt;=$QC$37,PT14,0),IF(PW14&gt;=$QC$37,PX14,0),IF(PZ14&gt;=$QC$37,QA14,0),IF(QX14&gt;=$RK$37,QY14,0),IF(RA14&gt;=$RK$37,RB14,0),IF(RE14&gt;=$RK$37,RF14,0),IF(RH14&gt;=$RK$37,RI14,0),IF(SF14&gt;=$SS$37,SG14,0),IF(SI14&gt;=$SS$37,SJ14,0),IF(SM14&gt;=$SS$37,SN14,0),IF(SP14&gt;=$SS$37,SQ14,0)),0)</f>
        <v>0</v>
      </c>
      <c r="S14" s="8" t="str">
        <f>IF(R14=0,"",IF(OR(R14=CP14,R14=CS14,R14=CW14),$BY$1,IF(OR(R14=BO14,R14=BR14,R14=BV14),$AX$1,IF(OR(R14=AN14,R14=AQ14,R14=AU14),$W$1,IF(OR(R14=SG14,R14=SJ14,R14=SN14,R14=SQ14),$RL$1,IF(OR(R14=QY14,R14=RB14,R14=RF14,R14=RI14),$QD$1,IF(OR(R14=PQ14,R14=PT14,R14=PX14,R14=QA14),$OV$1,IF(OR(R14=OI14,R14=OL14,R14=OP14,R14=OS14),$NN$1,IF(OR(R14=NA14,R14=ND14,R14=NH14,R14=NK14),$MF$1,IF(OR(R14=LS14,R14=LV14,R14=LZ14,R14=MC14),$KX$1,IF(OR(R14=KK14,R14=KN14,R14=KR14,R14=KU14),$JP$1,IF(OR(R14=JC14,R14=JF14,R14=JJ14,R14=JM14),$IH$1,IF(OR(R14=HU14,R14=HX14,R14=IB14,R14=IE14),$GZ$1,IF(OR(R14=GM14,R14=GP14,R14=GT14,R14=GW14),$FR$1,IF(OR(R14=FE14,R14=FH14,R14=FL14,R14=FO14),$EJ$1,IF(OR(R14=DW14,R14=DZ14,R14=ED14,R14=EG14),$DB$1,""))))))))))))))))</f>
        <v/>
      </c>
      <c r="T14" s="8" t="str">
        <f>IF(MAX(CZ14,DA14)&gt;0,MAX(CZ14,DA14),"")</f>
        <v/>
      </c>
      <c r="U14" s="11" t="str">
        <f>IF(T14="","",IF(T14=CZ14,"("&amp;CZ$2&amp;")",IF(T14=DA14,"("&amp;DA$2&amp;")")))</f>
        <v/>
      </c>
      <c r="V14" s="8" t="str">
        <f>IF(T14="","",IF(T14=CZ14,IF(T14+IF(N14="",0,N14)=SL14,$RL$1,IF(T14+IF(N14="",0,N14)=RD14,$QD$1,IF(T14+IF(N14="",0,N14)=PV14,$OV$1,IF(T14+IF(N14="",0,N14)=ON14,$NN$1,IF(T14+IF(N14="",0,N14)=NF14,$MF$1,IF(T14+IF(N14="",0,N14)=LX14,$KX$1,IF(T14+IF(N14="",0,N14)=KP14,$JP$1,IF(T14+IF(N14="",0,N14)=JH14,$IH$1,IF(T14+IF(N14="",0,N14)=HZ14,$GZ$1,IF(T14+IF(N14="",0,N14)=GR14,$FR$1,IF(T14+IF(N14="",0,N14)=FJ14,$EJ$1,IF(T14+IF(N14="",0,N14)=EB14,$DB$1)))))))))))),IF(T14=DA14,IF(T14+IF(#REF!="",0,#REF!)=SR14,$RL$1,IF(T14+IF(#REF!="",0,#REF!)=RJ14,$QD$1,IF(T14+IF(#REF!="",0,#REF!)=QB14,$OV$1,IF(T14+IF(#REF!="",0,#REF!)=OT14,$NN$1,IF(T14+IF(#REF!="",0,#REF!)=NL14,$MF$1,IF(T14+IF(#REF!="",0,#REF!)=MD14,$KX$1,IF(T14+IF(#REF!="",0,#REF!)=KV14,$JP$1,IF(T14+IF(#REF!="",0,#REF!)=JN14,$IH$1,IF(T14+IF(#REF!="",0,#REF!)=IF14,$GZ$1,IF(T14+IF(#REF!="",0,#REF!)=GX14,$FR$1,IF(T14+IF(#REF!="",0,#REF!)=FP14,$EJ$1,IF(T14+IF(#REF!="",0,#REF!)=EH14,$DB$1,IF(T14+IF(#REF!="",0,#REF!)=SO14,$RL$1,IF(T14+IF(#REF!="",0,#REF!)=RG14,$QD$1,IF(T14+IF(#REF!="",0,#REF!)=PY14,$OV$1,IF(T14+IF(#REF!="",0,#REF!)=OQ14,$NN$1,IF(T14+IF(#REF!="",0,#REF!)=NI14,$MF$1,IF(T14+IF(#REF!="",0,#REF!)=MA14,$KX$1,IF(T14+IF(#REF!="",0,#REF!)=KS14,$JP$1,IF(T14+IF(#REF!="",0,#REF!)=JK14,$IH$1,IF(T14+IF(#REF!="",0,#REF!)=IC14,$GZ$1,IF(T14+IF(#REF!="",0,#REF!)=GU14,$FR$1,IF(T14+IF(#REF!="",0,#REF!)=FM14,$EJ$1,IF(T14+IF(#REF!="",0,#REF!)=EE14,$DB$1)))))))))))))))))))))))))))</f>
        <v/>
      </c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7"/>
      <c r="AM14" s="38" t="str">
        <f>IF(Y14&gt;0,Y14,"")</f>
        <v/>
      </c>
      <c r="AN14" s="38" t="str">
        <f>IF(Z14&gt;0,Z14,"")</f>
        <v/>
      </c>
      <c r="AO14" s="40" t="str">
        <f>IF(SUM(W14:Z14)-AA14&gt;0,SUM(W14:Z14)-AA14,"")</f>
        <v/>
      </c>
      <c r="AP14" s="40" t="str">
        <f>IF(AD14&gt;0,AD14,"")</f>
        <v/>
      </c>
      <c r="AQ14" s="40" t="str">
        <f>IF(AE14&gt;0,AE14,"")</f>
        <v/>
      </c>
      <c r="AR14" s="40" t="str">
        <f>IF(SUM(AB14:AE14)-AF14&gt;0,SUM(AB14:AE14)-AF14,"")</f>
        <v/>
      </c>
      <c r="AS14" s="40" t="str">
        <f>IF(AO14="","",MAX(AO14,AR14))</f>
        <v/>
      </c>
      <c r="AT14" s="40" t="str">
        <f>IF(AI14&gt;0,AI14,"")</f>
        <v/>
      </c>
      <c r="AU14" s="40" t="str">
        <f>IF(AJ14&gt;0,AJ14,"")</f>
        <v/>
      </c>
      <c r="AV14" s="40" t="str">
        <f>IF(SUM(AG14:AJ14)-AK14&gt;0,SUM(AG14:AJ14)-AK14,"")</f>
        <v/>
      </c>
      <c r="AW14" s="40" t="str">
        <f>IF(SUM(AS14,AV14)&gt;0,SUM(AS14,AV14),"")</f>
        <v/>
      </c>
      <c r="AX14" s="26">
        <v>13.7</v>
      </c>
      <c r="AY14" s="26">
        <v>9.5</v>
      </c>
      <c r="AZ14" s="26">
        <v>9.4</v>
      </c>
      <c r="BA14" s="26">
        <v>12.18</v>
      </c>
      <c r="BB14" s="26">
        <v>0</v>
      </c>
      <c r="BC14" s="26">
        <v>13.6</v>
      </c>
      <c r="BD14" s="26">
        <v>9</v>
      </c>
      <c r="BE14" s="26">
        <v>7.6</v>
      </c>
      <c r="BF14" s="26">
        <v>12.61</v>
      </c>
      <c r="BG14" s="26">
        <v>1.2</v>
      </c>
      <c r="BH14" s="26">
        <v>14.2</v>
      </c>
      <c r="BI14" s="26">
        <v>9.6999999999999993</v>
      </c>
      <c r="BJ14" s="26">
        <v>8.1999999999999993</v>
      </c>
      <c r="BK14" s="26">
        <v>12.41</v>
      </c>
      <c r="BL14" s="26">
        <v>0.6</v>
      </c>
      <c r="BM14" s="28"/>
      <c r="BN14" s="39">
        <f>IF(AZ14&gt;0,AZ14,"")</f>
        <v>9.4</v>
      </c>
      <c r="BO14" s="39">
        <f>IF(BA14&gt;0,BA14,"")</f>
        <v>12.18</v>
      </c>
      <c r="BP14" s="11">
        <f>IF(SUM(AX14:BA14)-BB14&gt;0,SUM(AX14:BA14)-BB14,"")</f>
        <v>44.78</v>
      </c>
      <c r="BQ14" s="11">
        <f>IF(BE14&gt;0,BE14,"")</f>
        <v>7.6</v>
      </c>
      <c r="BR14" s="11">
        <f>IF(BF14&gt;0,BF14,"")</f>
        <v>12.61</v>
      </c>
      <c r="BS14" s="11">
        <f>IF(SUM(BC14:BF14)-BG14&gt;0,SUM(BC14:BF14)-BG14,"")</f>
        <v>41.61</v>
      </c>
      <c r="BT14" s="11">
        <f>IF(BP14="","",MAX(BP14,BS14))</f>
        <v>44.78</v>
      </c>
      <c r="BU14" s="11">
        <f>IF(BJ14&gt;0,BJ14,"")</f>
        <v>8.1999999999999993</v>
      </c>
      <c r="BV14" s="11">
        <f>IF(BK14&gt;0,BK14,"")</f>
        <v>12.41</v>
      </c>
      <c r="BW14" s="11">
        <f>IF(SUM(BH14:BK14)-BL14&gt;0,SUM(BH14:BK14)-BL14,"")</f>
        <v>43.909999999999989</v>
      </c>
      <c r="BX14" s="11">
        <f>IF(SUM(BT14,BW14)&gt;0,SUM(BT14,BW14),"")</f>
        <v>88.69</v>
      </c>
      <c r="BY14" s="22">
        <v>14.2</v>
      </c>
      <c r="BZ14" s="22">
        <v>9.6</v>
      </c>
      <c r="CA14" s="22">
        <v>9.6999999999999993</v>
      </c>
      <c r="CB14" s="22">
        <v>12.57</v>
      </c>
      <c r="CC14" s="22">
        <v>0</v>
      </c>
      <c r="CD14" s="22">
        <v>14.1</v>
      </c>
      <c r="CE14" s="22">
        <v>9.5</v>
      </c>
      <c r="CF14" s="22">
        <v>9</v>
      </c>
      <c r="CG14" s="22">
        <v>12.3</v>
      </c>
      <c r="CH14" s="22">
        <v>0</v>
      </c>
      <c r="CI14" s="22"/>
      <c r="CJ14" s="22"/>
      <c r="CK14" s="22"/>
      <c r="CL14" s="22"/>
      <c r="CM14" s="22"/>
      <c r="CN14" s="27"/>
      <c r="CO14" s="38">
        <f>IF(CA14&gt;0,CA14,"")</f>
        <v>9.6999999999999993</v>
      </c>
      <c r="CP14" s="38">
        <f>IF(CB14&gt;0,CB14,"")</f>
        <v>12.57</v>
      </c>
      <c r="CQ14" s="40">
        <f>IF(SUM(BY14:CB14)-CC14&gt;0,SUM(BY14:CB14)-CC14,"")</f>
        <v>46.07</v>
      </c>
      <c r="CR14" s="40">
        <f>IF(CF14&gt;0,CF14,"")</f>
        <v>9</v>
      </c>
      <c r="CS14" s="40">
        <f>IF(CG14&gt;0,CG14,"")</f>
        <v>12.3</v>
      </c>
      <c r="CT14" s="40">
        <f>IF(SUM(CD14:CG14)-CH14&gt;0,SUM(CD14:CG14)-CH14,"")</f>
        <v>44.900000000000006</v>
      </c>
      <c r="CU14" s="40">
        <f>IF(CQ14="","",MAX(CQ14,CT14))</f>
        <v>46.07</v>
      </c>
      <c r="CV14" s="40" t="str">
        <f>IF(CK14&gt;0,CK14,"")</f>
        <v/>
      </c>
      <c r="CW14" s="40" t="str">
        <f>IF(CL14&gt;0,CL14,"")</f>
        <v/>
      </c>
      <c r="CX14" s="40" t="str">
        <f>IF(SUM(CI14:CL14)-CM14&gt;0,SUM(CI14:CL14)-CM14,"")</f>
        <v/>
      </c>
      <c r="CY14" s="40">
        <f>IF(SUM(CU14,CX14)&gt;0,SUM(CU14,CX14),"")</f>
        <v>46.07</v>
      </c>
      <c r="CZ14" s="50" t="str">
        <f>IF(MAX(DX14,EA14,FF14,FI14,GN14,GQ14,HV14,HY14,JD14,JG14,KL14,KO14,LT14,LW14,NB14,NE14,OJ14,OM14,PR14,PU14,QZ14,RC14,SH14,SK14)-MIN(IF(L14="",0,L14),IF(N14="",0,N14))&gt;0.001,MAX(DX14,EA14,FF14,FI14,GN14,GQ14,HV14,HY14,JD14,JG14,KL14,KO14,LT14,LW14,NB14,NE14,OJ14,OM14,PR14,PU14,QZ14,RC14,SH14,SK14)-MIN(IF(L14="",0,L14),IF(N14="",0,N14)),"")</f>
        <v/>
      </c>
      <c r="DA14" s="50" t="str">
        <f>IF(MAX(EE14,EH14,FM14,FP14,GU14,GX14,IC14,IF14,JK14,JN14,KS14,KV14,MA14,MD14,NI14,NL14,OQ14,OT14,PY14,QB14,RG14,RJ14,SO14,SR14)-IF(N14="",0,N14)&gt;0.001,MAX(EE14,EH14,FM14,FP14,GU14,GX14,IC14,IF14,JK14,JN14,KS14,KV14,MA14,MD14,NI14,NL14,OQ14,OT14,PY14,QB14,RG14,RJ14,SO14,SR14)-IF(N14="",0,N14),"")</f>
        <v/>
      </c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40" t="str">
        <f>IF(DD14&gt;0,DD14,"")</f>
        <v/>
      </c>
      <c r="DW14" s="40" t="str">
        <f>IF(DE14&gt;0,DE14,"")</f>
        <v/>
      </c>
      <c r="DX14" s="40" t="str">
        <f>IF(SUM(DB14:DE14)-DF14&gt;0,SUM(DB14:DE14)-DF14,"")</f>
        <v/>
      </c>
      <c r="DY14" s="40" t="str">
        <f>IF(DI14&gt;0,DI14,"")</f>
        <v/>
      </c>
      <c r="DZ14" s="40" t="str">
        <f>IF(DJ14&gt;0,DJ14,"")</f>
        <v/>
      </c>
      <c r="EA14" s="40" t="str">
        <f>IF(SUM(DG14:DJ14)-DK14&gt;0,SUM(DG14:DJ14)-DK14,"")</f>
        <v/>
      </c>
      <c r="EB14" s="40" t="str">
        <f>IF(MAX(DX14,EA14)&gt;0,MAX(DX14,EA14),"")</f>
        <v/>
      </c>
      <c r="EC14" s="40" t="str">
        <f>IF(DN14&gt;0,DN14,"")</f>
        <v/>
      </c>
      <c r="ED14" s="40" t="str">
        <f>IF(DO14&gt;0,DO14,"")</f>
        <v/>
      </c>
      <c r="EE14" s="40" t="str">
        <f>IF(SUM(DL14:DO14)-DP14&gt;0,SUM(DL14:DO14)-DP14,"")</f>
        <v/>
      </c>
      <c r="EF14" s="40" t="str">
        <f>IF(DS14&gt;0,DS14,"")</f>
        <v/>
      </c>
      <c r="EG14" s="40" t="str">
        <f>IF(DT14&gt;0,DT14,"")</f>
        <v/>
      </c>
      <c r="EH14" s="40" t="str">
        <f>IF(SUM(DQ14:DT14)-DU14&gt;0,SUM(DQ14:DT14)-DU14,"")</f>
        <v/>
      </c>
      <c r="EI14" s="40" t="str">
        <f>IF(SUM(EB14,EH14)&gt;0,SUM(EB14,EH14),"")</f>
        <v/>
      </c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1" t="str">
        <f>IF(EL14&gt;0,EL14,"")</f>
        <v/>
      </c>
      <c r="FE14" s="11" t="str">
        <f>IF(EM14&gt;0,EM14,"")</f>
        <v/>
      </c>
      <c r="FF14" s="11" t="str">
        <f>IF(SUM(EJ14:EM14)-EN14&gt;0,SUM(EJ14:EM14)-EN14,"")</f>
        <v/>
      </c>
      <c r="FG14" s="11" t="str">
        <f>IF(EQ14&gt;0,EQ14,"")</f>
        <v/>
      </c>
      <c r="FH14" s="11" t="str">
        <f>IF(ER14&gt;0,ER14,"")</f>
        <v/>
      </c>
      <c r="FI14" s="11" t="str">
        <f>IF(SUM(EO14:ER14)-ES14&gt;0,SUM(EO14:ER14)-ES14,"")</f>
        <v/>
      </c>
      <c r="FJ14" s="11" t="str">
        <f>IF(MAX(FF14,FI14)&gt;0,MAX(FF14,FI14),"")</f>
        <v/>
      </c>
      <c r="FK14" s="11" t="str">
        <f>IF(EV14&gt;0,EV14,"")</f>
        <v/>
      </c>
      <c r="FL14" s="11" t="str">
        <f>IF(EW14&gt;0,EW14,"")</f>
        <v/>
      </c>
      <c r="FM14" s="11" t="str">
        <f>IF(SUM(ET14:EW14)-EX14&gt;0,SUM(ET14:EW14)-EX14,"")</f>
        <v/>
      </c>
      <c r="FN14" s="11" t="str">
        <f>IF(FA14&gt;0,FA14,"")</f>
        <v/>
      </c>
      <c r="FO14" s="11" t="str">
        <f>IF(FB14&gt;0,FB14,"")</f>
        <v/>
      </c>
      <c r="FP14" s="11" t="str">
        <f>IF(SUM(EY14:FB14)-FC14&gt;0,SUM(EY14:FB14)-FC14,"")</f>
        <v/>
      </c>
      <c r="FQ14" s="11" t="str">
        <f>IF(SUM(FJ14,FP14)&gt;0,SUM(FJ14,FP14),"")</f>
        <v/>
      </c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40" t="str">
        <f>IF(FT14&gt;0,FT14,"")</f>
        <v/>
      </c>
      <c r="GM14" s="40" t="str">
        <f>IF(FU14&gt;0,FU14,"")</f>
        <v/>
      </c>
      <c r="GN14" s="40" t="str">
        <f>IF(SUM(FR14:FU14)-FV14&gt;0,SUM(FR14:FU14)-FV14,"")</f>
        <v/>
      </c>
      <c r="GO14" s="40" t="str">
        <f>IF(FY14&gt;0,FY14,"")</f>
        <v/>
      </c>
      <c r="GP14" s="40" t="str">
        <f>IF(FZ14&gt;0,FZ14,"")</f>
        <v/>
      </c>
      <c r="GQ14" s="40" t="str">
        <f>IF(SUM(FW14:FZ14)-GA14&gt;0,SUM(FW14:FZ14)-GA14,"")</f>
        <v/>
      </c>
      <c r="GR14" s="40" t="str">
        <f>IF(MAX(GN14,GQ14)&gt;0,MAX(GN14,GQ14),"")</f>
        <v/>
      </c>
      <c r="GS14" s="40" t="str">
        <f>IF(GD14&gt;0,GD14,"")</f>
        <v/>
      </c>
      <c r="GT14" s="40" t="str">
        <f>IF(GE14&gt;0,GE14,"")</f>
        <v/>
      </c>
      <c r="GU14" s="40" t="str">
        <f>IF(SUM(GB14:GE14)-GF14&gt;0,SUM(GB14:GE14)-GF14,"")</f>
        <v/>
      </c>
      <c r="GV14" s="40" t="str">
        <f>IF(GI14&gt;0,GI14,"")</f>
        <v/>
      </c>
      <c r="GW14" s="40" t="str">
        <f>IF(GJ14&gt;0,GJ14,"")</f>
        <v/>
      </c>
      <c r="GX14" s="40" t="str">
        <f>IF(SUM(GG14:GJ14)-GK14&gt;0,SUM(GG14:GJ14)-GK14,"")</f>
        <v/>
      </c>
      <c r="GY14" s="40" t="str">
        <f>IF(SUM(GR14,GX14)&gt;0,SUM(GR14,GX14),"")</f>
        <v/>
      </c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1" t="str">
        <f>IF(HB14&gt;0,HB14,"")</f>
        <v/>
      </c>
      <c r="HU14" s="11" t="str">
        <f>IF(HC14&gt;0,HC14,"")</f>
        <v/>
      </c>
      <c r="HV14" s="11" t="str">
        <f>IF(SUM(GZ14:HC14)-HD14&gt;0,SUM(GZ14:HC14)-HD14,"")</f>
        <v/>
      </c>
      <c r="HW14" s="11" t="str">
        <f>IF(HG14&gt;0,HG14,"")</f>
        <v/>
      </c>
      <c r="HX14" s="11" t="str">
        <f>IF(HH14&gt;0,HH14,"")</f>
        <v/>
      </c>
      <c r="HY14" s="11" t="str">
        <f>IF(SUM(HE14:HH14)-HI14&gt;0,SUM(HE14:HH14)-HI14,"")</f>
        <v/>
      </c>
      <c r="HZ14" s="11" t="str">
        <f>IF(MAX(HV14,HY14)&gt;0,MAX(HV14,HY14),"")</f>
        <v/>
      </c>
      <c r="IA14" s="11" t="str">
        <f>IF(HL14&gt;0,HL14,"")</f>
        <v/>
      </c>
      <c r="IB14" s="11" t="str">
        <f>IF(HM14&gt;0,HM14,"")</f>
        <v/>
      </c>
      <c r="IC14" s="11" t="str">
        <f>IF(SUM(HJ14:HM14)-HN14&gt;0,SUM(HJ14:HM14)-HN14,"")</f>
        <v/>
      </c>
      <c r="ID14" s="11" t="str">
        <f>IF(HQ14&gt;0,HQ14,"")</f>
        <v/>
      </c>
      <c r="IE14" s="11" t="str">
        <f>IF(HR14&gt;0,HR14,"")</f>
        <v/>
      </c>
      <c r="IF14" s="11" t="str">
        <f>IF(SUM(HO14:HR14)-HS14&gt;0,SUM(HO14:HR14)-HS14,"")</f>
        <v/>
      </c>
      <c r="IG14" s="11" t="str">
        <f>IF(SUM(HZ14,IF14)&gt;0,SUM(HZ14,IF14),"")</f>
        <v/>
      </c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40" t="str">
        <f>IF(IJ14&gt;0,IJ14,"")</f>
        <v/>
      </c>
      <c r="JC14" s="40" t="str">
        <f>IF(IK14&gt;0,IK14,"")</f>
        <v/>
      </c>
      <c r="JD14" s="40" t="str">
        <f>IF(SUM(IH14:IK14)-IL14&gt;0,SUM(IH14:IK14)-IL14,"")</f>
        <v/>
      </c>
      <c r="JE14" s="40" t="str">
        <f>IF(IO14&gt;0,IO14,"")</f>
        <v/>
      </c>
      <c r="JF14" s="40" t="str">
        <f>IF(IP14&gt;0,IP14,"")</f>
        <v/>
      </c>
      <c r="JG14" s="40" t="str">
        <f>IF(SUM(IM14:IP14)-IQ14&gt;0,SUM(IM14:IP14)-IQ14,"")</f>
        <v/>
      </c>
      <c r="JH14" s="40" t="str">
        <f>IF(MAX(JD14,JG14)&gt;0,MAX(JD14,JG14),"")</f>
        <v/>
      </c>
      <c r="JI14" s="40" t="str">
        <f>IF(IT14&gt;0,IT14,"")</f>
        <v/>
      </c>
      <c r="JJ14" s="40" t="str">
        <f>IF(IU14&gt;0,IU14,"")</f>
        <v/>
      </c>
      <c r="JK14" s="40" t="str">
        <f>IF(SUM(IR14:IU14)-IV14&gt;0,SUM(IR14:IU14)-IV14,"")</f>
        <v/>
      </c>
      <c r="JL14" s="40" t="str">
        <f>IF(IY14&gt;0,IY14,"")</f>
        <v/>
      </c>
      <c r="JM14" s="40" t="str">
        <f>IF(IZ14&gt;0,IZ14,"")</f>
        <v/>
      </c>
      <c r="JN14" s="40" t="str">
        <f>IF(SUM(IW14:IZ14)-JA14&gt;0,SUM(IW14:IZ14)-JA14,"")</f>
        <v/>
      </c>
      <c r="JO14" s="40" t="str">
        <f>IF(SUM(JH14,JN14)&gt;0,SUM(JH14,JN14),"")</f>
        <v/>
      </c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1" t="str">
        <f>IF(JR14&gt;0,JR14,"")</f>
        <v/>
      </c>
      <c r="KK14" s="11" t="str">
        <f>IF(JS14&gt;0,JS14,"")</f>
        <v/>
      </c>
      <c r="KL14" s="11" t="str">
        <f>IF(SUM(JP14:JS14)-JT14&gt;0,SUM(JP14:JS14)-JT14,"")</f>
        <v/>
      </c>
      <c r="KM14" s="11" t="str">
        <f>IF(JW14&gt;0,JW14,"")</f>
        <v/>
      </c>
      <c r="KN14" s="11" t="str">
        <f>IF(JX14&gt;0,JX14,"")</f>
        <v/>
      </c>
      <c r="KO14" s="11" t="str">
        <f>IF(SUM(JU14:JX14)-JY14&gt;0,SUM(JU14:JX14)-JY14,"")</f>
        <v/>
      </c>
      <c r="KP14" s="11" t="str">
        <f>IF(MAX(KL14,KO14)&gt;0,MAX(KL14,KO14),"")</f>
        <v/>
      </c>
      <c r="KQ14" s="11" t="str">
        <f>IF(KB14&gt;0,KB14,"")</f>
        <v/>
      </c>
      <c r="KR14" s="11" t="str">
        <f>IF(KC14&gt;0,KC14,"")</f>
        <v/>
      </c>
      <c r="KS14" s="11" t="str">
        <f>IF(SUM(JZ14:KC14)-KD14&gt;0,SUM(JZ14:KC14)-KD14,"")</f>
        <v/>
      </c>
      <c r="KT14" s="11" t="str">
        <f>IF(KG14&gt;0,KG14,"")</f>
        <v/>
      </c>
      <c r="KU14" s="11" t="str">
        <f>IF(KH14&gt;0,KH14,"")</f>
        <v/>
      </c>
      <c r="KV14" s="11" t="str">
        <f>IF(SUM(KE14:KH14)-KI14&gt;0,SUM(KE14:KH14)-KI14,"")</f>
        <v/>
      </c>
      <c r="KW14" s="11" t="str">
        <f>IF(SUM(KP14,KV14)&gt;0,SUM(KP14,KV14),"")</f>
        <v/>
      </c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40" t="str">
        <f>IF(KZ14&gt;0,KZ14,"")</f>
        <v/>
      </c>
      <c r="LS14" s="40" t="str">
        <f>IF(LA14&gt;0,LA14,"")</f>
        <v/>
      </c>
      <c r="LT14" s="40" t="str">
        <f>IF(SUM(KX14:LA14)-LB14&gt;0,SUM(KX14:LA14)-LB14,"")</f>
        <v/>
      </c>
      <c r="LU14" s="40" t="str">
        <f>IF(LE14&gt;0,LE14,"")</f>
        <v/>
      </c>
      <c r="LV14" s="40" t="str">
        <f>IF(LF14&gt;0,LF14,"")</f>
        <v/>
      </c>
      <c r="LW14" s="40" t="str">
        <f>IF(SUM(LC14:LF14)-LG14&gt;0,SUM(LC14:LF14)-LG14,"")</f>
        <v/>
      </c>
      <c r="LX14" s="40" t="str">
        <f>IF(MAX(LT14,LW14)&gt;0,MAX(LT14,LW14),"")</f>
        <v/>
      </c>
      <c r="LY14" s="40" t="str">
        <f>IF(LJ14&gt;0,LJ14,"")</f>
        <v/>
      </c>
      <c r="LZ14" s="40" t="str">
        <f>IF(LK14&gt;0,LK14,"")</f>
        <v/>
      </c>
      <c r="MA14" s="40" t="str">
        <f>IF(SUM(LH14:LK14)-LL14&gt;0,SUM(LH14:LK14)-LL14,"")</f>
        <v/>
      </c>
      <c r="MB14" s="40" t="str">
        <f>IF(LO14&gt;0,LO14,"")</f>
        <v/>
      </c>
      <c r="MC14" s="40" t="str">
        <f>IF(LP14&gt;0,LP14,"")</f>
        <v/>
      </c>
      <c r="MD14" s="40" t="str">
        <f>IF(SUM(LM14:LP14)-LQ14&gt;0,SUM(LM14:LP14)-LQ14,"")</f>
        <v/>
      </c>
      <c r="ME14" s="40" t="str">
        <f>IF(SUM(LX14,MD14)&gt;0,SUM(LX14,MD14),"")</f>
        <v/>
      </c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1" t="str">
        <f>IF(MH14&gt;0,MH14,"")</f>
        <v/>
      </c>
      <c r="NA14" s="11" t="str">
        <f>IF(MI14&gt;0,MI14,"")</f>
        <v/>
      </c>
      <c r="NB14" s="11" t="str">
        <f>IF(SUM(MF14:MI14)-MJ14&gt;0,SUM(MF14:MI14)-MJ14,"")</f>
        <v/>
      </c>
      <c r="NC14" s="11" t="str">
        <f>IF(MM14&gt;0,MM14,"")</f>
        <v/>
      </c>
      <c r="ND14" s="11" t="str">
        <f>IF(MN14&gt;0,MN14,"")</f>
        <v/>
      </c>
      <c r="NE14" s="11" t="str">
        <f>IF(SUM(MK14:MN14)-MO14&gt;0,SUM(MK14:MN14)-MO14,"")</f>
        <v/>
      </c>
      <c r="NF14" s="11" t="str">
        <f>IF(MAX(NB14,NE14)&gt;0,MAX(NB14,NE14),"")</f>
        <v/>
      </c>
      <c r="NG14" s="11" t="str">
        <f>IF(MR14&gt;0,MR14,"")</f>
        <v/>
      </c>
      <c r="NH14" s="11" t="str">
        <f>IF(MS14&gt;0,MS14,"")</f>
        <v/>
      </c>
      <c r="NI14" s="11" t="str">
        <f>IF(SUM(MP14:MS14)-MT14&gt;0,SUM(MP14:MS14)-MT14,"")</f>
        <v/>
      </c>
      <c r="NJ14" s="11" t="str">
        <f>IF(MW14&gt;0,MW14,"")</f>
        <v/>
      </c>
      <c r="NK14" s="11" t="str">
        <f>IF(MX14&gt;0,MX14,"")</f>
        <v/>
      </c>
      <c r="NL14" s="11" t="str">
        <f>IF(SUM(MU14:MX14)-MY14&gt;0,SUM(MU14:MX14)-MY14,"")</f>
        <v/>
      </c>
      <c r="NM14" s="11" t="str">
        <f>IF(SUM(NF14,NL14)&gt;0,SUM(NF14,NL14),"")</f>
        <v/>
      </c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40" t="str">
        <f>IF(NP14&gt;0,NP14,"")</f>
        <v/>
      </c>
      <c r="OI14" s="40" t="str">
        <f>IF(NQ14&gt;0,NQ14,"")</f>
        <v/>
      </c>
      <c r="OJ14" s="40" t="str">
        <f>IF(SUM(NN14:NQ14)-NR14&gt;0,SUM(NN14:NQ14)-NR14,"")</f>
        <v/>
      </c>
      <c r="OK14" s="40" t="str">
        <f>IF(NU14&gt;0,NU14,"")</f>
        <v/>
      </c>
      <c r="OL14" s="40" t="str">
        <f>IF(NV14&gt;0,NV14,"")</f>
        <v/>
      </c>
      <c r="OM14" s="40" t="str">
        <f>IF(SUM(NS14:NV14)-NW14&gt;0,SUM(NS14:NV14)-NW14,"")</f>
        <v/>
      </c>
      <c r="ON14" s="40" t="str">
        <f>IF(MAX(OJ14,OM14)&gt;0,MAX(OJ14,OM14),"")</f>
        <v/>
      </c>
      <c r="OO14" s="40" t="str">
        <f>IF(NZ14&gt;0,NZ14,"")</f>
        <v/>
      </c>
      <c r="OP14" s="40" t="str">
        <f>IF(OA14&gt;0,OA14,"")</f>
        <v/>
      </c>
      <c r="OQ14" s="40" t="str">
        <f>IF(SUM(NX14:OA14)-OB14&gt;0,SUM(NX14:OA14)-OB14,"")</f>
        <v/>
      </c>
      <c r="OR14" s="40" t="str">
        <f>IF(OE14&gt;0,OE14,"")</f>
        <v/>
      </c>
      <c r="OS14" s="40" t="str">
        <f>IF(OF14&gt;0,OF14,"")</f>
        <v/>
      </c>
      <c r="OT14" s="40" t="str">
        <f>IF(SUM(OC14:OF14)-OG14&gt;0,SUM(OC14:OF14)-OG14,"")</f>
        <v/>
      </c>
      <c r="OU14" s="40" t="str">
        <f>IF(SUM(ON14,OT14)&gt;0,SUM(ON14,OT14),"")</f>
        <v/>
      </c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1" t="str">
        <f>IF(OX14&gt;0,OX14,"")</f>
        <v/>
      </c>
      <c r="PQ14" s="11" t="str">
        <f>IF(OY14&gt;0,OY14,"")</f>
        <v/>
      </c>
      <c r="PR14" s="11" t="str">
        <f>IF(SUM(OV14:OY14)-OZ14&gt;0,SUM(OV14:OY14)-OZ14,"")</f>
        <v/>
      </c>
      <c r="PS14" s="11" t="str">
        <f>IF(PC14&gt;0,PC14,"")</f>
        <v/>
      </c>
      <c r="PT14" s="11" t="str">
        <f>IF(PD14&gt;0,PD14,"")</f>
        <v/>
      </c>
      <c r="PU14" s="11" t="str">
        <f>IF(SUM(PA14:PD14)-PE14&gt;0,SUM(PA14:PD14)-PE14,"")</f>
        <v/>
      </c>
      <c r="PV14" s="11" t="str">
        <f>IF(MAX(PR14,PU14)&gt;0,MAX(PR14,PU14),"")</f>
        <v/>
      </c>
      <c r="PW14" s="11" t="str">
        <f>IF(PH14&gt;0,PH14,"")</f>
        <v/>
      </c>
      <c r="PX14" s="11" t="str">
        <f>IF(PI14&gt;0,PI14,"")</f>
        <v/>
      </c>
      <c r="PY14" s="11" t="str">
        <f>IF(SUM(PF14:PI14)-PJ14&gt;0,SUM(PF14:PI14)-PJ14,"")</f>
        <v/>
      </c>
      <c r="PZ14" s="11" t="str">
        <f>IF(PM14&gt;0,PM14,"")</f>
        <v/>
      </c>
      <c r="QA14" s="11" t="str">
        <f>IF(PN14&gt;0,PN14,"")</f>
        <v/>
      </c>
      <c r="QB14" s="11" t="str">
        <f>IF(SUM(PK14:PN14)-PO14&gt;0,SUM(PK14:PN14)-PO14,"")</f>
        <v/>
      </c>
      <c r="QC14" s="11" t="str">
        <f>IF(SUM(PV14,QB14)&gt;0,SUM(PV14,QB14),"")</f>
        <v/>
      </c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40" t="str">
        <f>IF(QF14&gt;0,QF14,"")</f>
        <v/>
      </c>
      <c r="QY14" s="40" t="str">
        <f>IF(QG14&gt;0,QG14,"")</f>
        <v/>
      </c>
      <c r="QZ14" s="40" t="str">
        <f>IF(SUM(QD14:QG14)-QH14&gt;0,SUM(QD14:QG14)-QH14,"")</f>
        <v/>
      </c>
      <c r="RA14" s="40" t="str">
        <f>IF(QK14&gt;0,QK14,"")</f>
        <v/>
      </c>
      <c r="RB14" s="40" t="str">
        <f>IF(QL14&gt;0,QL14,"")</f>
        <v/>
      </c>
      <c r="RC14" s="40" t="str">
        <f>IF(SUM(QI14:QL14)-QM14&gt;0,SUM(QI14:QL14)-QM14,"")</f>
        <v/>
      </c>
      <c r="RD14" s="40" t="str">
        <f>IF(MAX(QZ14,RC14)&gt;0,MAX(QZ14,RC14),"")</f>
        <v/>
      </c>
      <c r="RE14" s="40" t="str">
        <f>IF(QP14&gt;0,QP14,"")</f>
        <v/>
      </c>
      <c r="RF14" s="40" t="str">
        <f>IF(QQ14&gt;0,QQ14,"")</f>
        <v/>
      </c>
      <c r="RG14" s="40" t="str">
        <f>IF(SUM(QN14:QQ14)-QR14&gt;0,SUM(QN14:QQ14)-QR14,"")</f>
        <v/>
      </c>
      <c r="RH14" s="40" t="str">
        <f>IF(QU14&gt;0,QU14,"")</f>
        <v/>
      </c>
      <c r="RI14" s="40" t="str">
        <f>IF(QV14&gt;0,QV14,"")</f>
        <v/>
      </c>
      <c r="RJ14" s="40" t="str">
        <f>IF(SUM(QS14:QV14)-QW14&gt;0,SUM(QS14:QV14)-QW14,"")</f>
        <v/>
      </c>
      <c r="RK14" s="40" t="str">
        <f>IF(SUM(RD14,RJ14)&gt;0,SUM(RD14,RJ14),"")</f>
        <v/>
      </c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1" t="str">
        <f>IF(RN14&gt;0,RN14,"")</f>
        <v/>
      </c>
      <c r="SG14" s="11" t="str">
        <f>IF(RO14&gt;0,RO14,"")</f>
        <v/>
      </c>
      <c r="SH14" s="11" t="str">
        <f>IF(SUM(RL14:RO14)-RP14&gt;0,SUM(RL14:RO14)-RP14,"")</f>
        <v/>
      </c>
      <c r="SI14" s="11" t="str">
        <f>IF(RS14&gt;0,RS14,"")</f>
        <v/>
      </c>
      <c r="SJ14" s="11" t="str">
        <f>IF(RT14&gt;0,RT14,"")</f>
        <v/>
      </c>
      <c r="SK14" s="11" t="str">
        <f>IF(SUM(RQ14:RT14)-RU14&gt;0,SUM(RQ14:RT14)-RU14,"")</f>
        <v/>
      </c>
      <c r="SL14" s="11" t="str">
        <f>IF(MAX(SH14,SK14)&gt;0,MAX(SH14,SK14),"")</f>
        <v/>
      </c>
      <c r="SM14" s="11" t="str">
        <f>IF(RX14&gt;0,RX14,"")</f>
        <v/>
      </c>
      <c r="SN14" s="11" t="str">
        <f>IF(RY14&gt;0,RY14,"")</f>
        <v/>
      </c>
      <c r="SO14" s="11" t="str">
        <f>IF(SUM(RV14:RY14)-RZ14&gt;0,SUM(RV14:RY14)-RZ14,"")</f>
        <v/>
      </c>
      <c r="SP14" s="11" t="str">
        <f>IF(SC14&gt;0,SC14,"")</f>
        <v/>
      </c>
      <c r="SQ14" s="11" t="str">
        <f>IF(SD14&gt;0,SD14,"")</f>
        <v/>
      </c>
      <c r="SR14" s="11" t="str">
        <f>IF(SUM(SA14:SD14)-SE14&gt;0,SUM(SA14:SD14)-SE14,"")</f>
        <v/>
      </c>
      <c r="SS14" s="11" t="str">
        <f>IF(SUM(SL14,SR14)&gt;0,SUM(SL14,SR14),"")</f>
        <v/>
      </c>
      <c r="ST14" s="22">
        <f>IF($CN14="P",BY14,(BY14+AX14)/2)</f>
        <v>13.95</v>
      </c>
      <c r="SU14" s="22">
        <f>IF($CN14="P",BZ14,(BZ14+AY14)/2)</f>
        <v>9.5500000000000007</v>
      </c>
      <c r="SV14" s="22">
        <f>IF($CN14="P",CA14,(CA14+AZ14)/2)</f>
        <v>9.5500000000000007</v>
      </c>
      <c r="SW14" s="22">
        <f>IF($CN14="P",CB14,(CB14+BA14)/2)</f>
        <v>12.375</v>
      </c>
      <c r="SX14" s="22">
        <f>IF($CN14="P",CC14,(CC14+BB14)/2)</f>
        <v>0</v>
      </c>
      <c r="SY14" s="22">
        <f>IF($CN14="P",CD14,(CD14+BC14)/2)</f>
        <v>13.85</v>
      </c>
      <c r="SZ14" s="22">
        <f>IF($CN14="P",CE14,(CE14+BD14)/2)</f>
        <v>9.25</v>
      </c>
      <c r="TA14" s="22">
        <f>IF($CN14="P",CF14,(CF14+BE14)/2)</f>
        <v>8.3000000000000007</v>
      </c>
      <c r="TB14" s="22">
        <f>IF($CN14="P",CG14,(CG14+BF14)/2)</f>
        <v>12.455</v>
      </c>
      <c r="TC14" s="22">
        <f>IF($CN14="P",CH14,(CH14+BG14)/2)</f>
        <v>0.6</v>
      </c>
      <c r="TD14" s="22">
        <f>IF($CN14="P",CI14,(CI14+BH14)/2)</f>
        <v>7.1</v>
      </c>
      <c r="TE14" s="22">
        <f>IF($CN14="P",CJ14,(CJ14+BI14)/2)</f>
        <v>4.8499999999999996</v>
      </c>
      <c r="TF14" s="22">
        <f>IF($CN14="P",CK14,(CK14+BJ14)/2)</f>
        <v>4.0999999999999996</v>
      </c>
      <c r="TG14" s="22">
        <f>IF($CN14="P",CL14,(CL14+BK14)/2)</f>
        <v>6.2050000000000001</v>
      </c>
      <c r="TH14" s="22">
        <f>IF($CN14="P",CM14,(CM14+BL14)/2)</f>
        <v>0.3</v>
      </c>
      <c r="TI14" s="27" t="s">
        <v>46</v>
      </c>
      <c r="TJ14" s="40">
        <f>IF(SV14&gt;0,SV14,"")</f>
        <v>9.5500000000000007</v>
      </c>
      <c r="TK14" s="40">
        <f>IF(SW14&gt;0,SW14,"")</f>
        <v>12.375</v>
      </c>
      <c r="TL14" s="40">
        <f>IF(SUM(ST14:SW14)-SX14&gt;0,SUM(ST14:SW14)-SX14,"")</f>
        <v>45.424999999999997</v>
      </c>
      <c r="TM14" s="40">
        <f>IF(TA14&gt;0,TA14,"")</f>
        <v>8.3000000000000007</v>
      </c>
      <c r="TN14" s="40">
        <f>IF(TB14&gt;0,TB14,"")</f>
        <v>12.455</v>
      </c>
      <c r="TO14" s="40">
        <f>IF(SUM(SY14:TB14)-TC14&gt;0,SUM(SY14:TB14)-TC14,"")</f>
        <v>43.255000000000003</v>
      </c>
      <c r="TP14" s="40">
        <f>IF(MAX(TL14,TO14)&gt;0,MAX(TL14,TO14),"")</f>
        <v>45.424999999999997</v>
      </c>
      <c r="TQ14" s="40">
        <f>IF(TF14&gt;0,TF14,"")</f>
        <v>4.0999999999999996</v>
      </c>
      <c r="TR14" s="40">
        <f>IF(TG14&gt;0,TG14,"")</f>
        <v>6.2050000000000001</v>
      </c>
      <c r="TS14" s="40">
        <f>IF(SUM(TD14:TG14)-TH14&gt;0,SUM(TD14:TG14)-TH14,"")</f>
        <v>21.954999999999995</v>
      </c>
      <c r="TT14" s="40">
        <f>IF(SUM(TP14,TS14)&gt;0,SUM(TP14,TS14),"")</f>
        <v>67.38</v>
      </c>
    </row>
    <row r="15" spans="1:540" x14ac:dyDescent="0.2">
      <c r="A15" s="4" t="str" cm="1">
        <f t="array" ref="A15">IF(AND(H15&lt;&gt;"",H15&lt;&gt;"No DD"),SUMPRODUCT((H$4:H$35&lt;&gt;"")*(H$4:H$35&lt;&gt;"No DD")*(E$4:E$35&gt;E15))+1,IF(H15="No DD",SUMPRODUCT((H$4:H$35="No DD")*(E$4:E$35&gt;E15))+1+SUMPRODUCT((H$4:H$35&lt;&gt;"")*(H$4:H$35&lt;&gt;"No DD")),""))</f>
        <v/>
      </c>
      <c r="B15" s="5" t="s">
        <v>150</v>
      </c>
      <c r="C15" s="4" t="s">
        <v>4</v>
      </c>
      <c r="D15" s="4">
        <v>2004</v>
      </c>
      <c r="E15" s="9">
        <f>SUM(J15:T15)+SUM(J15:R15)*0.0000001+SUM(J15)*0.0000000000001</f>
        <v>142.35001423500449</v>
      </c>
      <c r="F15" s="3" t="str">
        <f>IF(OR(AND(AM15&gt;=AW$37,AM15&lt;&gt;"",AO15&gt;=AW$41,AO15&lt;&gt;"",AL15=""),AND(AP15&gt;=AW$37,AP15&lt;&gt;"",AR15&gt;=AW$41,AR15&lt;&gt;"",AL15=""),AND(AT15&gt;=AW$37,AT15&lt;&gt;"",AV15&gt;=AW$41,AV15&lt;&gt;"",AL15=""),AND(BN15&gt;=BX$37,BN15&lt;&gt;"",BP15&gt;=BX$41,BP15&lt;&gt;"",BM15=""),AND(BQ15&gt;=BX$37,BQ15&lt;&gt;"",BS15&gt;=BX$41,BS15&lt;&gt;"",BM15=""),AND(BU15&gt;=BX$37,BU15&lt;&gt;"",BW15&gt;=BX$41,BW15&lt;&gt;"",BM15=""),AND(CO15&gt;=CY$37,CO15&lt;&gt;"",CQ15&gt;=CY$41,CQ15&lt;&gt;"",CN15=""),AND(CR15&gt;=CY$37,CR15&lt;&gt;"",CT15&gt;=CY$41,CT15&lt;&gt;"",CN15=""),AND(CV15&gt;=CY$37,CV15&lt;&gt;"",CX15&gt;=CY$41,CX15&lt;&gt;"",CN15=""),AND(DV15&gt;=EI$37,DV15&lt;&gt;"",DX15&gt;=EI$41,DX15&lt;&gt;""),AND(DY15&gt;=EI$37,DY15&lt;&gt;"",EA15&gt;=EI$41,EA15&lt;&gt;""),AND(EC15&gt;=EI$37,EC15&lt;&gt;"",EE15&gt;=EI$41,EE15&lt;&gt;""),AND(EF15&gt;=EI$37,EF15&lt;&gt;"",EH15&gt;=EI$41,EH15&lt;&gt;""),AND(FD15&gt;=FQ$37,FD15&lt;&gt;"",FF15&gt;=FQ$41,FF15&lt;&gt;""),AND(FG15&gt;=FQ$37,FG15&lt;&gt;"",FI15&gt;=FQ$41,FI15&lt;&gt;""),AND(FK15&gt;=FQ$37,FK15&lt;&gt;"",FM15&gt;=FQ$41,FM15&lt;&gt;""),AND(FN15&gt;=FQ$37,FN15&lt;&gt;"",FP15&gt;=FQ$41,FP15&lt;&gt;""),AND(GL15&gt;=GY$37,GL15&lt;&gt;"",GN15&gt;=GY$41,GN15&lt;&gt;""),AND(GO15&gt;=GY$37,GO15&lt;&gt;"",GQ15&gt;=GY$41,GQ15&lt;&gt;""),AND(GS15&gt;=GY$37,GS15&lt;&gt;"",GU15&gt;=GY$41,GU15&lt;&gt;""),AND(GV15&gt;=GY$37,GV15&lt;&gt;"",GX15&gt;=GY$41,GX15&lt;&gt;""),AND(HT15&gt;=IG$37,HT15&lt;&gt;"",HV15&gt;=IG$41,HV15&lt;&gt;""),AND(HW15&gt;=IG$37,HW15&lt;&gt;"",HY15&gt;=IG$41,HY15&lt;&gt;""),AND(IA15&gt;=IG$37,IA15&lt;&gt;"",IC15&gt;=IG$41,IC15&lt;&gt;""),AND(ID15&gt;=IG$37,ID15&lt;&gt;"",IF15&gt;=IG$41,IF15&lt;&gt;""),AND(JB15&gt;=JO$37,JB15&lt;&gt;"",JD15&gt;=JO$41,JD15&lt;&gt;""),AND(JE15&gt;=JO$37,JE15&lt;&gt;"",JG15&gt;=JO$41,JG15&lt;&gt;""),AND(JI15&gt;=JO$37,JI15&lt;&gt;"",JK15&gt;=JO$41,JK15&lt;&gt;""),AND(JL15&gt;=JO$37,JL15&lt;&gt;"",JN15&gt;=JO$41,JN15&lt;&gt;""),AND(KJ15&gt;=KW$37,KJ15&lt;&gt;"",KL15&gt;=KW$41,KL15&lt;&gt;""),AND(KM15&gt;=KW$37,KM15&lt;&gt;"",KO15&gt;=KW$41,KO15&lt;&gt;""),AND(KQ15&gt;=KW$37,KQ15&lt;&gt;"",KS15&gt;=KW$41,KS15&lt;&gt;""),AND(KT15&gt;=KW$37,KT15&lt;&gt;"",KV15&gt;=KW$41,KV15&lt;&gt;""),AND(LR15&gt;=ME$37,LR15&lt;&gt;"",LT15&gt;=ME$41,LT15&lt;&gt;""),AND(LU15&gt;=ME$37,LU15&lt;&gt;"",LW15&gt;=ME$41,LW15&lt;&gt;""),AND(LY15&gt;=ME$37,LY15&lt;&gt;"",MA15&gt;=ME$41,MA15&lt;&gt;""),AND(MB15&gt;=ME$37,MB15&lt;&gt;"",MD15&gt;=ME$41,MD15&lt;&gt;""),AND(MZ15&gt;=NM$37,MZ15&lt;&gt;"",NB15&gt;=NM$41,NB15&lt;&gt;""),AND(NC15&gt;=NM$37,NC15&lt;&gt;"",NE15&gt;=NM$41,NE15&lt;&gt;""),AND(NG15&gt;=NM$37,NG15&lt;&gt;"",NI15&gt;=NM$41,NI15&lt;&gt;""),AND(NJ15&gt;=NM$37,NJ15&lt;&gt;"",NL15&gt;=NM$41,NL15&lt;&gt;""),AND(OH15&gt;=OU$37,OH15&lt;&gt;"",OJ15&gt;=OU$41,OJ15&lt;&gt;""),AND(OK15&gt;=OU$37,OK15&lt;&gt;"",OM15&gt;=OU$41,OM15&lt;&gt;""),AND(OO15&gt;=OU$37,OO15&lt;&gt;"",OQ15&gt;=OU$41,OQ15&lt;&gt;""),AND(OR15&gt;=OU$37,OR15&lt;&gt;"",OT15&gt;=OU$41,OT15&lt;&gt;""),AND(PP15&gt;=QC$37,PP15&lt;&gt;"",PR15&gt;=QC$41,PR15&lt;&gt;""),AND(PS15&gt;=QC$37,PS15&lt;&gt;"",PU15&gt;=QC$41,PU15&lt;&gt;""),AND(PW15&gt;=QC$37,PW15&lt;&gt;"",PY15&gt;=QC$41,PY15&lt;&gt;""),AND(PZ15&gt;=QC$37,PZ15&lt;&gt;"",QB15&gt;=QC$41,QB15&lt;&gt;""),AND(QX15&gt;=RK$37,QX15&lt;&gt;"",QZ15&gt;=RK$41,QZ15&lt;&gt;""),AND(RA15&gt;=RK$37,RA15&lt;&gt;"",RC15&gt;=RK$41,RC15&lt;&gt;""),AND(RE15&gt;=RK$37,RE15&lt;&gt;"",RG15&gt;=RK$41,RG15&lt;&gt;""),AND(RH15&gt;=RK$37,RH15&lt;&gt;"",RJ15&gt;=RK$41,RJ15&lt;&gt;""),AND(SF15&gt;=SS$37,SF15&lt;&gt;"",SH15&gt;=SS$41,SH15&lt;&gt;""),AND(SI15&gt;=SS$37,SI15&lt;&gt;"",SK15&gt;=SS$41,SK15&lt;&gt;""),AND(SM15&gt;=SS$37,SM15&lt;&gt;"",SO15&gt;=SS$41,SO15&lt;&gt;""),AND(SP15&gt;=SS$37,SP15&lt;&gt;"",SR15&gt;=SS$41,SR15&lt;&gt;"")),"P","")</f>
        <v/>
      </c>
      <c r="G15" s="3" t="str">
        <f>IF(OR(AND(AO15&gt;=AW$41,AO15&lt;&gt;"",AL15=""),AND(AR15&gt;=AW$41,AR15&lt;&gt;"",AL15=""),AND(AV15&gt;=AW$41,AV15&lt;&gt;"",AL15=""),AND(BP15&gt;=BX$41,BP15&lt;&gt;"",BM15=""),AND(BS15&gt;=BX$41,BS15&lt;&gt;"",BM15=""),AND(BW15&gt;=BX$41,BW15&lt;&gt;"",BM15=""),AND(CQ15&gt;=CY$41,CQ15&lt;&gt;"",CN15=""),AND(CT15&gt;=CY$41,CT15&lt;&gt;"",CN15=""),AND(CX15&gt;=CY$41,CX15&lt;&gt;"",CN15=""),AND(DX15&gt;=EI$41,DX15&lt;&gt;""),AND(EA15&gt;=EI$41,EA15&lt;&gt;""),AND(EE15&gt;=EI$41,EE15&lt;&gt;""),AND(EH15&gt;=EI$41,EH15&lt;&gt;""),AND(FF15&gt;=FQ$41,FF15&lt;&gt;""),AND(FI15&gt;=FQ$41,FI15&lt;&gt;""),AND(FM15&gt;=FQ$41,FM15&lt;&gt;""),AND(FP15&gt;=FQ$41,FP15&lt;&gt;""),AND(GN15&gt;=GY$41,GN15&lt;&gt;""),AND(GQ15&gt;=GY$41,GQ15&lt;&gt;""),AND(GU15&gt;=GY$41,GU15&lt;&gt;""),AND(GX15&gt;=GY$41,GX15&lt;&gt;""),AND(HV15&gt;=IG$41,HV15&lt;&gt;""),AND(HY15&gt;=IG$41,HY15&lt;&gt;""),AND(IC15&gt;=IG$41,IC15&lt;&gt;""),AND(IF15&gt;=IG$41,IF15&lt;&gt;""),AND(JD15&gt;=JO$41,JD15&lt;&gt;""),AND(JG15&gt;=JO$41,JG15&lt;&gt;""),AND(JK15&gt;=JO$41,JK15&lt;&gt;""),AND(JN15&gt;=JO$41,JN15&lt;&gt;""),AND(KL15&gt;=KW$41,KL15&lt;&gt;""),AND(KO15&gt;=KW$41,KO15&lt;&gt;""),AND(KS15&gt;=KW$41,KS15&lt;&gt;""),AND(KV15&gt;=KW$41,KV15&lt;&gt;""),AND(LT15&gt;=ME$41,LT15&lt;&gt;""),AND(LW15&gt;=ME$41,LW15&lt;&gt;""),AND(MA15&gt;=ME$41,MA15&lt;&gt;""),AND(MD15&gt;=ME$41,MD15&lt;&gt;""),AND(NB15&gt;=NM$41,NB15&lt;&gt;""),AND(NE15&gt;=NM$41,NE15&lt;&gt;""),AND(NI15&gt;=NM$41,NI15&lt;&gt;""),AND(NL15&gt;=NM$41,NL15&lt;&gt;""),AND(OJ15&gt;=OU$41,OJ15&lt;&gt;""),AND(OM15&gt;=OU$41,OM15&lt;&gt;""),AND(OQ15&gt;=OU$41,OQ15&lt;&gt;""),AND(OT15&gt;=OU$41,OT15&lt;&gt;""),AND(PR15&gt;=QC$41,PR15&lt;&gt;""),AND(PU15&gt;=QC$41,PU15&lt;&gt;""),AND(PY15&gt;=QC$41,PY15&lt;&gt;""),AND(QB15&gt;=QC$41,QB15&lt;&gt;""),AND(QZ15&gt;=RK$41,QZ15&lt;&gt;""),AND(RC15&gt;=RK$41,RC15&lt;&gt;""),AND(RG15&gt;=RK$41,RG15&lt;&gt;""),AND(RJ15&gt;=RK$41,RJ15&lt;&gt;""),AND(SH15&gt;=SS$41,SH15&lt;&gt;""),AND(SK15&gt;=SS$41,SK15&lt;&gt;""),AND(SO15&gt;=SS$41,SO15&lt;&gt;""),AND(SR15&gt;=SS$41,SR15&lt;&gt;"")),"P","")</f>
        <v/>
      </c>
      <c r="H15" s="36" t="str">
        <f>IF(AND(G15="P",F15=""),"No DD",IF(OR(AND(AM15&gt;=AW$40,AM15&lt;&gt;"",AO15&gt;=AW$44,AO15&lt;&gt;"",AL15=""),AND(AP15&gt;=AW$40,AP15&lt;&gt;"",AR15&gt;=AW$44,AR15&lt;&gt;"",AL15=""),AND(AT15&gt;=AW$40,AT15&lt;&gt;"",AV15&gt;=AW$44,AV15&lt;&gt;"",AL15=""),AND(BN15&gt;=BX$40,BN15&lt;&gt;"",BP15&gt;=BX$44,BP15&lt;&gt;"",BM15=""),AND(BQ15&gt;=BX$40,BQ15&lt;&gt;"",BS15&gt;=BX$44,BS15&lt;&gt;"",BM15=""),AND(BU15&gt;=BX$40,BU15&lt;&gt;"",BW15&gt;=BX$44,BW15&lt;&gt;"",BM15=""),AND(CO15&gt;=CY$40,CO15&lt;&gt;"",CQ15&gt;=CY$44,CQ15&lt;&gt;"",CN15=""),AND(CR15&gt;=CY$40,CR15&lt;&gt;"",CT15&gt;=CY$44,CT15&lt;&gt;"",CN15=""),AND(CV15&gt;=CY$40,CV15&lt;&gt;"",CX15&gt;=CY$44,CX15&lt;&gt;"",CN15=""),AND(DV15&gt;=EI$40,DV15&lt;&gt;"",DX15&gt;=EI$44,DX15&lt;&gt;""),AND(DY15&gt;=EI$40,DY15&lt;&gt;"",EA15&gt;=EI$44,EA15&lt;&gt;""),AND(EC15&gt;=EI$40,EC15&lt;&gt;"",EE15&gt;=EI$44,EE15&lt;&gt;""),AND(EF15&gt;=EI$40,EF15&lt;&gt;"",EH15&gt;=EI$44,EH15&lt;&gt;""),AND(FD15&gt;=FQ$40,FD15&lt;&gt;"",FF15&gt;=FQ$44,FF15&lt;&gt;""),AND(FG15&gt;=FQ$40,FG15&lt;&gt;"",FI15&gt;=FQ$44,FI15&lt;&gt;""),AND(FK15&gt;=FQ$40,FK15&lt;&gt;"",FM15&gt;=FQ$44,FM15&lt;&gt;""),AND(FN15&gt;=FQ$40,FN15&lt;&gt;"",FP15&gt;=FQ$44,FP15&lt;&gt;""),AND(GL15&gt;=GY$40,GL15&lt;&gt;"",GN15&gt;=GY$44,GN15&lt;&gt;""),AND(GO15&gt;=GY$40,GO15&lt;&gt;"",GQ15&gt;=GY$44,GQ15&lt;&gt;""),AND(GS15&gt;=GY$40,GS15&lt;&gt;"",GU15&gt;=GY$44,GU15&lt;&gt;""),AND(GV15&gt;=GY$40,GV15&lt;&gt;"",GX15&gt;=GY$44,GX15&lt;&gt;""),AND(HT15&gt;=IG$40,HT15&lt;&gt;"",HV15&gt;=IG$44,HV15&lt;&gt;""),AND(HW15&gt;=IG$40,HW15&lt;&gt;"",HY15&gt;=IG$44,HY15&lt;&gt;""),AND(IA15&gt;=IG$40,IA15&lt;&gt;"",IC15&gt;=IG$44,IC15&lt;&gt;""),AND(ID15&gt;=IG$40,ID15&lt;&gt;"",IF15&gt;=IG$44,IF15&lt;&gt;""),AND(JB15&gt;=JO$40,JB15&lt;&gt;"",JD15&gt;=JO$44,JD15&lt;&gt;""),AND(JE15&gt;=JO$40,JE15&lt;&gt;"",JG15&gt;=JO$44,JG15&lt;&gt;""),AND(JI15&gt;=JO$40,JI15&lt;&gt;"",JK15&gt;=JO$44,JK15&lt;&gt;""),AND(JL15&gt;=JO$40,JL15&lt;&gt;"",JN15&gt;=JO$44,JN15&lt;&gt;""),AND(KJ15&gt;=KW$40,KJ15&lt;&gt;"",KL15&gt;=KW$44,KL15&lt;&gt;""),AND(KM15&gt;=KW$40,KM15&lt;&gt;"",KO15&gt;=KW$44,KO15&lt;&gt;""),AND(KQ15&gt;=KW$40,KQ15&lt;&gt;"",KS15&gt;=KW$44,KS15&lt;&gt;""),AND(KT15&gt;=KW$40,KT15&lt;&gt;"",KV15&gt;=KW$44,KV15&lt;&gt;""),AND(LR15&gt;=ME$40,LR15&lt;&gt;"",LT15&gt;=ME$44,LT15&lt;&gt;""),AND(LU15&gt;=ME$40,LU15&lt;&gt;"",LW15&gt;=ME$44,LW15&lt;&gt;""),AND(LY15&gt;=ME$40,LY15&lt;&gt;"",MA15&gt;=ME$44,MA15&lt;&gt;""),AND(MB15&gt;=ME$40,MB15&lt;&gt;"",MD15&gt;=ME$44,MD15&lt;&gt;""),AND(MZ15&gt;=NM$40,MZ15&lt;&gt;"",NB15&gt;=NM$44,NB15&lt;&gt;""),AND(NC15&gt;=NM$40,NC15&lt;&gt;"",NE15&gt;=NM$44,NE15&lt;&gt;""),AND(NG15&gt;=NM$40,NG15&lt;&gt;"",NI15&gt;=NM$44,NI15&lt;&gt;""),AND(NJ15&gt;=NM$40,NJ15&lt;&gt;"",NL15&gt;=NM$44,NL15&lt;&gt;""),AND(OH15&gt;=OU$40,OH15&lt;&gt;"",OJ15&gt;=OU$44,OJ15&lt;&gt;""),AND(OK15&gt;=OU$40,OK15&lt;&gt;"",OM15&gt;=OU$44,OM15&lt;&gt;""),AND(OO15&gt;=OU$40,OO15&lt;&gt;"",OQ15&gt;=OU$44,OQ15&lt;&gt;""),AND(OR15&gt;=OU$40,OR15&lt;&gt;"",OT15&gt;=OU$44,OT15&lt;&gt;""),AND(PP15&gt;=QC$40,PP15&lt;&gt;"",PR15&gt;=QC$44,PR15&lt;&gt;""),AND(PS15&gt;=QC$40,PS15&lt;&gt;"",PU15&gt;=QC$44,PU15&lt;&gt;""),AND(PW15&gt;=QC$40,PW15&lt;&gt;"",PY15&gt;=QC$44,PY15&lt;&gt;""),AND(PZ15&gt;=QC$40,PZ15&lt;&gt;"",QB15&gt;=QC$44,QB15&lt;&gt;""),AND(QX15&gt;=RK$40,QX15&lt;&gt;"",QZ15&gt;=RK$44,QZ15&lt;&gt;""),AND(RA15&gt;=RK$40,RA15&lt;&gt;"",RC15&gt;=RK$44,RC15&lt;&gt;""),AND(RE15&gt;=RK$40,RE15&lt;&gt;"",RG15&gt;=RK$44,RG15&lt;&gt;""),AND(RH15&gt;=RK$40,RH15&lt;&gt;"",RJ15&gt;=RK$44,RJ15&lt;&gt;""),AND(SF15&gt;=SS$40,SF15&lt;&gt;"",SH15&gt;=SS$44,SH15&lt;&gt;""),AND(SI15&gt;=SS$40,SI15&lt;&gt;"",SK15&gt;=SS$44,SK15&lt;&gt;""),AND(SM15&gt;=SS$40,SM15&lt;&gt;"",SO15&gt;=SS$44,SO15&lt;&gt;""),AND(SP15&gt;=SS$40,SP15&lt;&gt;"",SR15&gt;=SS$44,SR15&lt;&gt;"")),"Merit",IF(OR(AND(AM15&gt;=AW$39,AM15&lt;&gt;"",AO15&gt;=AW$43,AO15&lt;&gt;"",AL15=""),AND(AP15&gt;=AW$39,AP15&lt;&gt;"",AR15&gt;=AW$43,AR15&lt;&gt;"",AL15=""),AND(AT15&gt;=AW$39,AT15&lt;&gt;"",AV15&gt;=AW$43,AV15&lt;&gt;"",AL15=""),AND(BN15&gt;=BX$39,BN15&lt;&gt;"",BP15&gt;=BX$43,BP15&lt;&gt;"",BM15=""),AND(BQ15&gt;=BX$39,BQ15&lt;&gt;"",BS15&gt;=BX$43,BS15&lt;&gt;"",BM15=""),AND(BU15&gt;=BX$39,BU15&lt;&gt;"",BW15&gt;=BX$43,BW15&lt;&gt;"",BM15=""),AND(CO15&gt;=CY$39,CO15&lt;&gt;"",CQ15&gt;=CY$43,CQ15&lt;&gt;"",CN15=""),AND(CR15&gt;=CY$39,CR15&lt;&gt;"",CT15&gt;=CY$43,CT15&lt;&gt;"",CN15=""),AND(CV15&gt;=CY$39,CV15&lt;&gt;"",CX15&gt;=CY$43,CX15&lt;&gt;"",CN15=""),AND(DV15&gt;=EI$39,DV15&lt;&gt;"",DX15&gt;=EI$43,DX15&lt;&gt;""),AND(DY15&gt;=EI$39,DY15&lt;&gt;"",EA15&gt;=EI$43,EA15&lt;&gt;""),AND(EC15&gt;=EI$39,EC15&lt;&gt;"",EE15&gt;=EI$43,EE15&lt;&gt;""),AND(EF15&gt;=EI$39,EF15&lt;&gt;"",EH15&gt;=EI$43,EH15&lt;&gt;""),AND(FD15&gt;=FQ$39,FD15&lt;&gt;"",FF15&gt;=FQ$43,FF15&lt;&gt;""),AND(FG15&gt;=FQ$39,FG15&lt;&gt;"",FI15&gt;=FQ$43,FI15&lt;&gt;""),AND(FK15&gt;=FQ$39,FK15&lt;&gt;"",FM15&gt;=FQ$43,FM15&lt;&gt;""),AND(FN15&gt;=FQ$39,FN15&lt;&gt;"",FP15&gt;=FQ$43,FP15&lt;&gt;""),AND(GL15&gt;=GY$39,GL15&lt;&gt;"",GN15&gt;=GY$43,GN15&lt;&gt;""),AND(GO15&gt;=GY$39,GO15&lt;&gt;"",GQ15&gt;=GY$43,GQ15&lt;&gt;""),AND(GS15&gt;=GY$39,GS15&lt;&gt;"",GU15&gt;=GY$43,GU15&lt;&gt;""),AND(GV15&gt;=GY$39,GV15&lt;&gt;"",GX15&gt;=GY$43,GX15&lt;&gt;""),AND(HT15&gt;=IG$39,HT15&lt;&gt;"",HV15&gt;=IG$43,HV15&lt;&gt;""),AND(HW15&gt;=IG$39,HW15&lt;&gt;"",HY15&gt;=IG$43,HY15&lt;&gt;""),AND(IA15&gt;=IG$39,IA15&lt;&gt;"",IC15&gt;=IG$43,IC15&lt;&gt;""),AND(ID15&gt;=IG$39,ID15&lt;&gt;"",IF15&gt;=IG$43,IF15&lt;&gt;""),AND(JB15&gt;=JO$39,JB15&lt;&gt;"",JD15&gt;=JO$43,JD15&lt;&gt;""),AND(JE15&gt;=JO$39,JE15&lt;&gt;"",JG15&gt;=JO$43,JG15&lt;&gt;""),AND(JI15&gt;=JO$39,JI15&lt;&gt;"",JK15&gt;=JO$43,JK15&lt;&gt;""),AND(JL15&gt;=JO$39,JL15&lt;&gt;"",JN15&gt;=JO$43,JN15&lt;&gt;""),AND(KJ15&gt;=KW$39,KJ15&lt;&gt;"",KL15&gt;=KW$43,KL15&lt;&gt;""),AND(KM15&gt;=KW$39,KM15&lt;&gt;"",KO15&gt;=KW$43,KO15&lt;&gt;""),AND(KQ15&gt;=KW$39,KQ15&lt;&gt;"",KS15&gt;=KW$43,KS15&lt;&gt;""),AND(KT15&gt;=KW$39,KT15&lt;&gt;"",KV15&gt;=KW$43,KV15&lt;&gt;""),AND(LR15&gt;=ME$39,LR15&lt;&gt;"",LT15&gt;=ME$43,LT15&lt;&gt;""),AND(LU15&gt;=ME$39,LU15&lt;&gt;"",LW15&gt;=ME$43,LW15&lt;&gt;""),AND(LY15&gt;=ME$39,LY15&lt;&gt;"",MA15&gt;=ME$43,MA15&lt;&gt;""),AND(MB15&gt;=ME$39,MB15&lt;&gt;"",MD15&gt;=ME$43,MD15&lt;&gt;""),AND(MZ15&gt;=NM$39,MZ15&lt;&gt;"",NB15&gt;=NM$43,NB15&lt;&gt;""),AND(NC15&gt;=NM$39,NC15&lt;&gt;"",NE15&gt;=NM$43,NE15&lt;&gt;""),AND(NG15&gt;=NM$39,NG15&lt;&gt;"",NI15&gt;=NM$43,NI15&lt;&gt;""),AND(NJ15&gt;=NM$39,NJ15&lt;&gt;"",NL15&gt;=NM$43,NL15&lt;&gt;""),AND(OH15&gt;=OU$39,OH15&lt;&gt;"",OJ15&gt;=OU$43,OJ15&lt;&gt;""),AND(OK15&gt;=OU$39,OK15&lt;&gt;"",OM15&gt;=OU$43,OM15&lt;&gt;""),AND(OO15&gt;=OU$39,OO15&lt;&gt;"",OQ15&gt;=OU$43,OQ15&lt;&gt;""),AND(OR15&gt;=OU$39,OR15&lt;&gt;"",OT15&gt;=OU$43,OT15&lt;&gt;""),AND(PP15&gt;=QC$39,PP15&lt;&gt;"",PR15&gt;=QC$43,PR15&lt;&gt;""),AND(PS15&gt;=QC$39,PS15&lt;&gt;"",PU15&gt;=QC$43,PU15&lt;&gt;""),AND(PW15&gt;=QC$39,PW15&lt;&gt;"",PY15&gt;=QC$43,PY15&lt;&gt;""),AND(PZ15&gt;=QC$39,PZ15&lt;&gt;"",QB15&gt;=QC$43,QB15&lt;&gt;""),AND(QX15&gt;=RK$39,QX15&lt;&gt;"",QZ15&gt;=RK$43,QZ15&lt;&gt;""),AND(RA15&gt;=RK$39,RA15&lt;&gt;"",RC15&gt;=RK$43,RC15&lt;&gt;""),AND(RE15&gt;=RK$39,RE15&lt;&gt;"",RG15&gt;=RK$43,RG15&lt;&gt;""),AND(RH15&gt;=RK$39,RH15&lt;&gt;"",RJ15&gt;=RK$43,RJ15&lt;&gt;""),AND(SF15&gt;=SS$39,SF15&lt;&gt;"",SH15&gt;=SS$43,SH15&lt;&gt;""),AND(SI15&gt;=SS$39,SI15&lt;&gt;"",SK15&gt;=SS$43,SK15&lt;&gt;""),AND(SM15&gt;=SS$39,SM15&lt;&gt;"",SO15&gt;=SS$43,SO15&lt;&gt;""),AND(SP15&gt;=SS$39,SP15&lt;&gt;"",SR15&gt;=SS$43,SR15&lt;&gt;"")),"Excellence",IF(I15="P","Worlds Team",IF(F15="P","National Team","")))))</f>
        <v/>
      </c>
      <c r="I15" s="3" t="str">
        <f>IF(OR(AND(AM15&gt;=AW$38,AM15&lt;&gt;"",AO15&gt;=AW$42,AO15&lt;&gt;"",AL15=""),AND(AP15&gt;=AW$38,AP15&lt;&gt;"",AR15&gt;=AW$42,AR15&lt;&gt;"",AL15=""),AND(AT15&gt;=AW$38,AT15&lt;&gt;"",AV15&gt;=AW$42,AV15&lt;&gt;"",AL15=""),AND(BN15&gt;=BX$38,BN15&lt;&gt;"",BP15&gt;=BX$42,BP15&lt;&gt;"",BM15=""),AND(BQ15&gt;=BX$38,BQ15&lt;&gt;"",BS15&gt;=BX$42,BS15&lt;&gt;"",BM15=""),AND(BU15&gt;=BX$38,BU15&lt;&gt;"",BW15&gt;=BX$42,BW15&lt;&gt;"",BM15=""),AND(CO15&gt;=CY$38,CO15&lt;&gt;"",CQ15&gt;=CY$42,CQ15&lt;&gt;"",CN15=""),AND(CR15&gt;=CY$38,CR15&lt;&gt;"",CT15&gt;=CY$42,CT15&lt;&gt;"",CN15=""),AND(CV15&gt;=CY$38,CV15&lt;&gt;"",CX15&gt;=CY$42,CX15&lt;&gt;"",CN15=""),AND(DV15&gt;=EI$38,DV15&lt;&gt;"",DX15&gt;=EI$42,DX15&lt;&gt;""),AND(DY15&gt;=EI$38,DY15&lt;&gt;"",EA15&gt;=EI$42,EA15&lt;&gt;""),AND(EC15&gt;=EI$38,EC15&lt;&gt;"",EE15&gt;=EI$42,EE15&lt;&gt;""),AND(EF15&gt;=EI$38,EF15&lt;&gt;"",EH15&gt;=EI$42,EH15&lt;&gt;""),AND(FD15&gt;=FQ$38,FD15&lt;&gt;"",FF15&gt;=FQ$42,FF15&lt;&gt;""),AND(FG15&gt;=FQ$38,FG15&lt;&gt;"",FI15&gt;=FQ$42,FI15&lt;&gt;""),AND(FK15&gt;=FQ$38,FK15&lt;&gt;"",FM15&gt;=FQ$42,FM15&lt;&gt;""),AND(FN15&gt;=FQ$38,FN15&lt;&gt;"",FP15&gt;=FQ$42,FP15&lt;&gt;""),AND(GL15&gt;=GY$38,GL15&lt;&gt;"",GN15&gt;=GY$42,GN15&lt;&gt;""),AND(GO15&gt;=GY$38,GO15&lt;&gt;"",GQ15&gt;=GY$42,GQ15&lt;&gt;""),AND(GS15&gt;=GY$38,GS15&lt;&gt;"",GU15&gt;=GY$42,GU15&lt;&gt;""),AND(GV15&gt;=GY$38,GV15&lt;&gt;"",GX15&gt;=GY$42,GX15&lt;&gt;""),AND(HT15&gt;=IG$38,HT15&lt;&gt;"",HV15&gt;=IG$42,HV15&lt;&gt;""),AND(HW15&gt;=IG$38,HW15&lt;&gt;"",HY15&gt;=IG$42,HY15&lt;&gt;""),AND(IA15&gt;=IG$38,IA15&lt;&gt;"",IC15&gt;=IG$42,IC15&lt;&gt;""),AND(ID15&gt;=IG$38,ID15&lt;&gt;"",IF15&gt;=IG$42,IF15&lt;&gt;""),AND(JB15&gt;=JO$38,JB15&lt;&gt;"",JD15&gt;=JO$42,JD15&lt;&gt;""),AND(JE15&gt;=JO$38,JE15&lt;&gt;"",JG15&gt;=JO$42,JG15&lt;&gt;""),AND(JI15&gt;=JO$38,JI15&lt;&gt;"",JK15&gt;=JO$42,JK15&lt;&gt;""),AND(JL15&gt;=JO$38,JL15&lt;&gt;"",JN15&gt;=JO$42,JN15&lt;&gt;""),AND(KJ15&gt;=KW$38,KJ15&lt;&gt;"",KL15&gt;=KW$42,KL15&lt;&gt;""),AND(KM15&gt;=KW$38,KM15&lt;&gt;"",KO15&gt;=KW$42,KO15&lt;&gt;""),AND(KQ15&gt;=KW$38,KQ15&lt;&gt;"",KS15&gt;=KW$42,KS15&lt;&gt;""),AND(KT15&gt;=KW$38,KT15&lt;&gt;"",KV15&gt;=KW$42,KV15&lt;&gt;""),AND(LR15&gt;=ME$38,LR15&lt;&gt;"",LT15&gt;=ME$42,LT15&lt;&gt;""),AND(LU15&gt;=ME$38,LU15&lt;&gt;"",LW15&gt;=ME$42,LW15&lt;&gt;""),AND(LY15&gt;=ME$38,LY15&lt;&gt;"",MA15&gt;=ME$42,MA15&lt;&gt;""),AND(MB15&gt;=ME$38,MB15&lt;&gt;"",MD15&gt;=ME$42,MD15&lt;&gt;""),AND(MZ15&gt;=NM$38,MZ15&lt;&gt;"",NB15&gt;=NM$42,NB15&lt;&gt;""),AND(NC15&gt;=NM$38,NC15&lt;&gt;"",NE15&gt;=NM$42,NE15&lt;&gt;""),AND(NG15&gt;=NM$38,NG15&lt;&gt;"",NI15&gt;=NM$42,NI15&lt;&gt;""),AND(NJ15&gt;=NM$38,NJ15&lt;&gt;"",NL15&gt;=NM$42,NL15&lt;&gt;""),AND(OH15&gt;=OU$38,OH15&lt;&gt;"",OJ15&gt;=OU$42,OJ15&lt;&gt;""),AND(OK15&gt;=OU$38,OK15&lt;&gt;"",OM15&gt;=OU$42,OM15&lt;&gt;""),AND(OO15&gt;=OU$38,OO15&lt;&gt;"",OQ15&gt;=OU$42,OQ15&lt;&gt;""),AND(OR15&gt;=OU$38,OR15&lt;&gt;"",OT15&gt;=OU$42,OT15&lt;&gt;""),AND(PP15&gt;=QC$38,PP15&lt;&gt;"",PR15&gt;=QC$42,PR15&lt;&gt;""),AND(PS15&gt;=QC$38,PS15&lt;&gt;"",PU15&gt;=QC$42,PU15&lt;&gt;""),AND(PW15&gt;=QC$38,PW15&lt;&gt;"",PY15&gt;=QC$42,PY15&lt;&gt;""),AND(PZ15&gt;=QC$38,PZ15&lt;&gt;"",QB15&gt;=QC$42,QB15&lt;&gt;""),AND(QX15&gt;=RK$38,QX15&lt;&gt;"",QZ15&gt;=RK$42,QZ15&lt;&gt;""),AND(RA15&gt;=RK$38,RA15&lt;&gt;"",RC15&gt;=RK$42,RC15&lt;&gt;""),AND(RE15&gt;=RK$38,RE15&lt;&gt;"",RG15&gt;=RK$42,RG15&lt;&gt;""),AND(RH15&gt;=RK$38,RH15&lt;&gt;"",RJ15&gt;=RK$42,RJ15&lt;&gt;""),AND(SF15&gt;=SS$38,SF15&lt;&gt;"",SH15&gt;=SS$42,SH15&lt;&gt;""),AND(SI15&gt;=SS$38,SI15&lt;&gt;"",SK15&gt;=SS$42,SK15&lt;&gt;""),AND(SM15&gt;=SS$38,SM15&lt;&gt;"",SO15&gt;=SS$42,SO15&lt;&gt;""),AND(SP15&gt;=SS$38,SP15&lt;&gt;"",SR15&gt;=SS$42,SR15&lt;&gt;"")),"P","")</f>
        <v/>
      </c>
      <c r="J15" s="8">
        <f>IF(COUNT(AO15,AR15,BP15,BS15,CQ15,CT15)&gt;0,LARGE((AO15,AR15,BP15,BS15,CQ15,CT15),1),0)</f>
        <v>44.89</v>
      </c>
      <c r="K15" s="8" t="str">
        <f>IF(J15="","",IF(OR(J15=CQ15,J15=CT15),$BY$1,IF(OR(J15=BP15,J15=BS15),$AX$1,IF(OR(J15=AO15,J15=AR15),$W$1,""))))</f>
        <v>2023 Elite Canada</v>
      </c>
      <c r="L15" s="8">
        <f>IF(COUNT(AO15,AR15,BP15,BS15,CQ15,CT15)&gt;1,LARGE((AO15,AR15,BP15,BS15,CQ15,CT15),2),0)</f>
        <v>41.92</v>
      </c>
      <c r="M15" s="8" t="str">
        <f>IF(L15="","",IF(OR(L15=CQ15,L15=CT15),$BY$1,IF(OR(L15=BP15,L15=BS15),$AX$1,IF(OR(L15=AO15,L15=AR15),$W$1,""))))</f>
        <v>2023 Elite Canada</v>
      </c>
      <c r="N15" s="8">
        <f>IF(COUNT(AO15,AR15,BP15,BS15,CQ15,CT15)&gt;2,MAX(AV15,BW15,CX15,LARGE((AO15,AR15,BP15,BS15,CQ15,CT15),3)),IF(MAX(AV15,BW15,CX15)&gt;0,MAX(AV15,BW15,CX15),0))</f>
        <v>46.34</v>
      </c>
      <c r="O15" s="8" t="str">
        <f>IF(N15="","",IF(OR(N15=CQ15,N15=CT15,N15=CX15),$BY$1,IF(OR(N15=BP15,N15=BS15,N15=BW15),$AX$1,IF(OR(N15=AO15,N15=AR15,N15=AV15),$W$1,""))))</f>
        <v>2023 Elite Canada</v>
      </c>
      <c r="P15" s="8">
        <f>IF(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&gt;0,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,0)</f>
        <v>9.1999999999999993</v>
      </c>
      <c r="Q15" s="8" t="str">
        <f>IF(P15=0,"",IF(OR(P15=CO15,P15=CR15,P15=CV15),$BY$1,IF(OR(P15=BN15,P15=BQ15,P15=BU15),$AX$1,IF(OR(P15=AM15,P15=AP15,P15=AT15),$W$1,IF(OR(P15=SF15,P15=SI15,P15=SM15,P15=SP15),$RL$1,IF(OR(P15=QX15,P15=RA15,P15=RE15,P15=RH15),$QD$1,IF(OR(P15=PP15,P15=PS15,P15=PW15,P15=PZ15),$OV$1,IF(OR(P15=OH15,P15=OK15,P15=OO15,P15=OR15),$NN$1,IF(OR(P15=MZ15,P15=NC15,P15=NG15,P15=NJ15),$MF$1,IF(OR(P15=LR15,P15=LU15,P15=LY15,P15=MB15),$KX$1,IF(OR(P15=KJ15,P15=KM15,P15=KQ15,P15=KT15),$JP$1,IF(OR(P15=JB15,P15=JE15,P15=JI15,P15=JL15),$IH$1,IF(OR(P15=HT15,P15=HW15,P15=IA15,P15=ID15),$GZ$1,IF(OR(P15=GL15,P15=GO15,P15=GS15,P15=GV15),$FR$1,IF(OR(P15=FD15,P15=FG15,P15=FK15,P15=FN15),$EJ$1,IF(OR(P15=DV15,P15=DY15,P15=EC15,P15=EF15),$DB$1,""))))))))))))))))</f>
        <v>2023 Elite Canada</v>
      </c>
      <c r="R15" s="8">
        <f>IF(MAX(IF(AM15&gt;=$AW$37,AN15,0),IF(AP15&gt;=$AW$37,AQ15,0),IF(AT15&gt;=$AW$37,AU15,0),IF(BN15&gt;=$BX$37,BO15,0),IF(BQ15&gt;=$BX$37,BR15,0),IF(BU15&gt;=$BX$37,BV15,0),IF(CO15&gt;=$CY$37,CP15,0),IF(CR15&gt;=$CY$37,CS15,0),IF(CV15&gt;=$CY$37,CW15,0),IF(DV15&gt;=$EI$37,DW15,0),IF(DY15&gt;=$EI$37,DZ15,0),IF(EC15&gt;=$EI$37,ED15,0),IF(EF15&gt;=$EI$37,EG15,0),IF(FD15&gt;=$FQ$37,FE15,0),IF(FG15&gt;=$FQ$37,FH15,0),IF(FK15&gt;=$FQ$37,FL15,0),IF(FN15&gt;=$FQ$37,FO15,0),IF(GL15&gt;=$GY$37,GM15,0),IF(GO15&gt;=$GY$37,GP15,0),IF(GS15&gt;=$GY$37,GT15,0),IF(GV15&gt;=$GY$37,GW15,0),IF(HT15&gt;=$IG$37,HU15,0),IF(HW15&gt;=$IG$37,HX15,0),IF(IA15&gt;=$IG$37,IB15,0),IF(ID15&gt;=$IG$37,IE15,0),IF(JB15&gt;=$JO$37,JC15,0),IF(JE15&gt;=$JO$37,JF15,0),IF(JI15&gt;=$JO$37,JJ15,0),IF(JL15&gt;=$JO$37,JM15,0),IF(KJ15&gt;=$KW$37,KK15,0),IF(KM15&gt;=$KW$37,KN15,0),IF(KQ15&gt;=$KW$37,KR15,0),IF(KT15&gt;=$KW$37,KU15,0),IF(LR15&gt;=$ME$37,LS15,0),IF(LU15&gt;=$ME$37,LV15,0),IF(LY15&gt;=$ME$37,LZ15,0),IF(MB15&gt;=$ME$37,MC15,0),IF(MZ15&gt;=$NM$37,NA15,0),IF(NC15&gt;=$NM$37,ND15,0),IF(NG15&gt;=$NM$37,NH15,0),IF(NJ15&gt;=$NM$37,NK15,0),IF(OH15&gt;=$OU$37,OI15,0),IF(OK15&gt;=$OU$37,OL15,0),IF(OO15&gt;=$OU$37,OP15,0),IF(OR15&gt;=$OU$37,OS15,0),IF(PP15&gt;=$QC$37,PQ15,0),IF(PS15&gt;=$QC$37,PT15,0),IF(PW15&gt;=$QC$37,PX15,0),IF(PZ15&gt;=$QC$37,QA15,0),IF(QX15&gt;=$RK$37,QY15,0),IF(RA15&gt;=$RK$37,RB15,0),IF(RE15&gt;=$RK$37,RF15,0),IF(RH15&gt;=$RK$37,RI15,0),IF(SF15&gt;=$SS$37,SG15,0),IF(SI15&gt;=$SS$37,SJ15,0),IF(SM15&gt;=$SS$37,SN15,0),IF(SP15&gt;=$SS$37,SQ15,0))&gt;0,MAX(IF(AM15&gt;=$AW$37,AN15,0),IF(AP15&gt;=$AW$37,AQ15,0),IF(AT15&gt;=$AW$37,AU15,0),IF(BN15&gt;=$BX$37,BO15,0),IF(BQ15&gt;=$BX$37,BR15,0),IF(BU15&gt;=$BX$37,BV15,0),IF(CO15&gt;=$CY$37,CP15,0),IF(CR15&gt;=$CY$37,CS15,0),IF(CV15&gt;=$CY$37,CW15,0),IF(DV15&gt;=$EI$37,DW15,0),IF(DY15&gt;=$EI$37,DZ15,0),IF(EC15&gt;=$EI$37,ED15,0),IF(EF15&gt;=$EI$37,EG15,0),IF(FD15&gt;=$FQ$37,FE15,0),IF(FG15&gt;=$FQ$37,FH15,0),IF(FK15&gt;=$FQ$37,FL15,0),IF(FN15&gt;=$FQ$37,FO15,0),IF(GL15&gt;=$GY$37,GM15,0),IF(GO15&gt;=$GY$37,GP15,0),IF(GS15&gt;=$GY$37,GT15,0),IF(GV15&gt;=$GY$37,GW15,0),IF(HT15&gt;=$IG$37,HU15,0),IF(HW15&gt;=$IG$37,HX15,0),IF(IA15&gt;=$IG$37,IB15,0),IF(ID15&gt;=$IG$37,IE15,0),IF(JB15&gt;=$JO$37,JC15,0),IF(JE15&gt;=$JO$37,JF15,0),IF(JI15&gt;=$JO$37,JJ15,0),IF(JL15&gt;=$JO$37,JM15,0),IF(KJ15&gt;=$KW$37,KK15,0),IF(KM15&gt;=$KW$37,KN15,0),IF(KQ15&gt;=$KW$37,KR15,0),IF(KT15&gt;=$KW$37,KU15,0),IF(LR15&gt;=$ME$37,LS15,0),IF(LU15&gt;=$ME$37,LV15,0),IF(LY15&gt;=$ME$37,LZ15,0),IF(MB15&gt;=$ME$37,MC15,0),IF(MZ15&gt;=$NM$37,NA15,0),IF(NC15&gt;=$NM$37,ND15,0),IF(NG15&gt;=$NM$37,NH15,0),IF(NJ15&gt;=$NM$37,NK15,0),IF(OH15&gt;=$OU$37,OI15,0),IF(OK15&gt;=$OU$37,OL15,0),IF(OO15&gt;=$OU$37,OP15,0),IF(OR15&gt;=$OU$37,OS15,0),IF(PP15&gt;=$QC$37,PQ15,0),IF(PS15&gt;=$QC$37,PT15,0),IF(PW15&gt;=$QC$37,PX15,0),IF(PZ15&gt;=$QC$37,QA15,0),IF(QX15&gt;=$RK$37,QY15,0),IF(RA15&gt;=$RK$37,RB15,0),IF(RE15&gt;=$RK$37,RF15,0),IF(RH15&gt;=$RK$37,RI15,0),IF(SF15&gt;=$SS$37,SG15,0),IF(SI15&gt;=$SS$37,SJ15,0),IF(SM15&gt;=$SS$37,SN15,0),IF(SP15&gt;=$SS$37,SQ15,0)),0)</f>
        <v>0</v>
      </c>
      <c r="S15" s="8" t="str">
        <f>IF(R15=0,"",IF(OR(R15=CP15,R15=CS15,R15=CW15),$BY$1,IF(OR(R15=BO15,R15=BR15,R15=BV15),$AX$1,IF(OR(R15=AN15,R15=AQ15,R15=AU15),$W$1,IF(OR(R15=SG15,R15=SJ15,R15=SN15,R15=SQ15),$RL$1,IF(OR(R15=QY15,R15=RB15,R15=RF15,R15=RI15),$QD$1,IF(OR(R15=PQ15,R15=PT15,R15=PX15,R15=QA15),$OV$1,IF(OR(R15=OI15,R15=OL15,R15=OP15,R15=OS15),$NN$1,IF(OR(R15=NA15,R15=ND15,R15=NH15,R15=NK15),$MF$1,IF(OR(R15=LS15,R15=LV15,R15=LZ15,R15=MC15),$KX$1,IF(OR(R15=KK15,R15=KN15,R15=KR15,R15=KU15),$JP$1,IF(OR(R15=JC15,R15=JF15,R15=JJ15,R15=JM15),$IH$1,IF(OR(R15=HU15,R15=HX15,R15=IB15,R15=IE15),$GZ$1,IF(OR(R15=GM15,R15=GP15,R15=GT15,R15=GW15),$FR$1,IF(OR(R15=FE15,R15=FH15,R15=FL15,R15=FO15),$EJ$1,IF(OR(R15=DW15,R15=DZ15,R15=ED15,R15=EG15),$DB$1,""))))))))))))))))</f>
        <v/>
      </c>
      <c r="T15" s="8" t="str">
        <f>IF(MAX(CZ15,DA15)&gt;0,MAX(CZ15,DA15),"")</f>
        <v/>
      </c>
      <c r="U15" s="11" t="str">
        <f>IF(T15="","",IF(T15=CZ15,"("&amp;CZ$2&amp;")",IF(T15=DA15,"("&amp;DA$2&amp;")")))</f>
        <v/>
      </c>
      <c r="V15" s="8" t="str">
        <f>IF(T15="","",IF(T15=CZ15,IF(T15+IF(N15="",0,N15)=SL15,$RL$1,IF(T15+IF(N15="",0,N15)=RD15,$QD$1,IF(T15+IF(N15="",0,N15)=PV15,$OV$1,IF(T15+IF(N15="",0,N15)=ON15,$NN$1,IF(T15+IF(N15="",0,N15)=NF15,$MF$1,IF(T15+IF(N15="",0,N15)=LX15,$KX$1,IF(T15+IF(N15="",0,N15)=KP15,$JP$1,IF(T15+IF(N15="",0,N15)=JH15,$IH$1,IF(T15+IF(N15="",0,N15)=HZ15,$GZ$1,IF(T15+IF(N15="",0,N15)=GR15,$FR$1,IF(T15+IF(N15="",0,N15)=FJ15,$EJ$1,IF(T15+IF(N15="",0,N15)=EB15,$DB$1)))))))))))),IF(T15=DA15,IF(T15+IF(#REF!="",0,#REF!)=SR15,$RL$1,IF(T15+IF(#REF!="",0,#REF!)=RJ15,$QD$1,IF(T15+IF(#REF!="",0,#REF!)=QB15,$OV$1,IF(T15+IF(#REF!="",0,#REF!)=OT15,$NN$1,IF(T15+IF(#REF!="",0,#REF!)=NL15,$MF$1,IF(T15+IF(#REF!="",0,#REF!)=MD15,$KX$1,IF(T15+IF(#REF!="",0,#REF!)=KV15,$JP$1,IF(T15+IF(#REF!="",0,#REF!)=JN15,$IH$1,IF(T15+IF(#REF!="",0,#REF!)=IF15,$GZ$1,IF(T15+IF(#REF!="",0,#REF!)=GX15,$FR$1,IF(T15+IF(#REF!="",0,#REF!)=FP15,$EJ$1,IF(T15+IF(#REF!="",0,#REF!)=EH15,$DB$1,IF(T15+IF(#REF!="",0,#REF!)=SO15,$RL$1,IF(T15+IF(#REF!="",0,#REF!)=RG15,$QD$1,IF(T15+IF(#REF!="",0,#REF!)=PY15,$OV$1,IF(T15+IF(#REF!="",0,#REF!)=OQ15,$NN$1,IF(T15+IF(#REF!="",0,#REF!)=NI15,$MF$1,IF(T15+IF(#REF!="",0,#REF!)=MA15,$KX$1,IF(T15+IF(#REF!="",0,#REF!)=KS15,$JP$1,IF(T15+IF(#REF!="",0,#REF!)=JK15,$IH$1,IF(T15+IF(#REF!="",0,#REF!)=IC15,$GZ$1,IF(T15+IF(#REF!="",0,#REF!)=GU15,$FR$1,IF(T15+IF(#REF!="",0,#REF!)=FM15,$EJ$1,IF(T15+IF(#REF!="",0,#REF!)=EE15,$DB$1)))))))))))))))))))))))))))</f>
        <v/>
      </c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7"/>
      <c r="AM15" s="38" t="str">
        <f>IF(Y15&gt;0,Y15,"")</f>
        <v/>
      </c>
      <c r="AN15" s="38" t="str">
        <f>IF(Z15&gt;0,Z15,"")</f>
        <v/>
      </c>
      <c r="AO15" s="40" t="str">
        <f>IF(SUM(W15:Z15)-AA15&gt;0,SUM(W15:Z15)-AA15,"")</f>
        <v/>
      </c>
      <c r="AP15" s="40" t="str">
        <f>IF(AD15&gt;0,AD15,"")</f>
        <v/>
      </c>
      <c r="AQ15" s="40" t="str">
        <f>IF(AE15&gt;0,AE15,"")</f>
        <v/>
      </c>
      <c r="AR15" s="40" t="str">
        <f>IF(SUM(AB15:AE15)-AF15&gt;0,SUM(AB15:AE15)-AF15,"")</f>
        <v/>
      </c>
      <c r="AS15" s="40" t="str">
        <f>IF(AO15="","",MAX(AO15,AR15))</f>
        <v/>
      </c>
      <c r="AT15" s="40" t="str">
        <f>IF(AI15&gt;0,AI15,"")</f>
        <v/>
      </c>
      <c r="AU15" s="40" t="str">
        <f>IF(AJ15&gt;0,AJ15,"")</f>
        <v/>
      </c>
      <c r="AV15" s="40" t="str">
        <f>IF(SUM(AG15:AJ15)-AK15&gt;0,SUM(AG15:AJ15)-AK15,"")</f>
        <v/>
      </c>
      <c r="AW15" s="40" t="str">
        <f>IF(SUM(AS15,AV15)&gt;0,SUM(AS15,AV15),"")</f>
        <v/>
      </c>
      <c r="AX15" s="26">
        <v>10.4</v>
      </c>
      <c r="AY15" s="26">
        <v>9.1999999999999993</v>
      </c>
      <c r="AZ15" s="26">
        <v>9.1999999999999993</v>
      </c>
      <c r="BA15" s="26">
        <v>13.12</v>
      </c>
      <c r="BB15" s="26">
        <v>0</v>
      </c>
      <c r="BC15" s="26">
        <v>12.9</v>
      </c>
      <c r="BD15" s="26">
        <v>9.5</v>
      </c>
      <c r="BE15" s="26">
        <v>9.1</v>
      </c>
      <c r="BF15" s="26">
        <v>13.39</v>
      </c>
      <c r="BG15" s="26">
        <v>0</v>
      </c>
      <c r="BH15" s="26">
        <v>14.3</v>
      </c>
      <c r="BI15" s="26">
        <v>9.4</v>
      </c>
      <c r="BJ15" s="26">
        <v>9.1999999999999993</v>
      </c>
      <c r="BK15" s="26">
        <v>13.44</v>
      </c>
      <c r="BL15" s="26">
        <v>0</v>
      </c>
      <c r="BM15" s="28"/>
      <c r="BN15" s="39">
        <f>IF(AZ15&gt;0,AZ15,"")</f>
        <v>9.1999999999999993</v>
      </c>
      <c r="BO15" s="39">
        <f>IF(BA15&gt;0,BA15,"")</f>
        <v>13.12</v>
      </c>
      <c r="BP15" s="11">
        <f>IF(SUM(AX15:BA15)-BB15&gt;0,SUM(AX15:BA15)-BB15,"")</f>
        <v>41.92</v>
      </c>
      <c r="BQ15" s="11">
        <f>IF(BE15&gt;0,BE15,"")</f>
        <v>9.1</v>
      </c>
      <c r="BR15" s="11">
        <f>IF(BF15&gt;0,BF15,"")</f>
        <v>13.39</v>
      </c>
      <c r="BS15" s="11">
        <f>IF(SUM(BC15:BF15)-BG15&gt;0,SUM(BC15:BF15)-BG15,"")</f>
        <v>44.89</v>
      </c>
      <c r="BT15" s="11">
        <f>IF(BP15="","",MAX(BP15,BS15))</f>
        <v>44.89</v>
      </c>
      <c r="BU15" s="11">
        <f>IF(BJ15&gt;0,BJ15,"")</f>
        <v>9.1999999999999993</v>
      </c>
      <c r="BV15" s="11">
        <f>IF(BK15&gt;0,BK15,"")</f>
        <v>13.44</v>
      </c>
      <c r="BW15" s="11">
        <f>IF(SUM(BH15:BK15)-BL15&gt;0,SUM(BH15:BK15)-BL15,"")</f>
        <v>46.34</v>
      </c>
      <c r="BX15" s="11">
        <f>IF(SUM(BT15,BW15)&gt;0,SUM(BT15,BW15),"")</f>
        <v>91.23</v>
      </c>
      <c r="BY15" s="22">
        <v>4.4000000000000004</v>
      </c>
      <c r="BZ15" s="22">
        <v>2.8</v>
      </c>
      <c r="CA15" s="22">
        <v>3.4</v>
      </c>
      <c r="CB15" s="22">
        <v>4.22</v>
      </c>
      <c r="CC15" s="22">
        <v>0</v>
      </c>
      <c r="CD15" s="22">
        <v>12.6</v>
      </c>
      <c r="CE15" s="22">
        <v>8.3000000000000007</v>
      </c>
      <c r="CF15" s="22">
        <v>6.1</v>
      </c>
      <c r="CG15" s="22">
        <v>12.22</v>
      </c>
      <c r="CH15" s="22">
        <v>0</v>
      </c>
      <c r="CI15" s="22"/>
      <c r="CJ15" s="22"/>
      <c r="CK15" s="22"/>
      <c r="CL15" s="22"/>
      <c r="CM15" s="22"/>
      <c r="CN15" s="27"/>
      <c r="CO15" s="38">
        <f>IF(CA15&gt;0,CA15,"")</f>
        <v>3.4</v>
      </c>
      <c r="CP15" s="38">
        <f>IF(CB15&gt;0,CB15,"")</f>
        <v>4.22</v>
      </c>
      <c r="CQ15" s="40">
        <f>IF(SUM(BY15:CB15)-CC15&gt;0,SUM(BY15:CB15)-CC15,"")</f>
        <v>14.82</v>
      </c>
      <c r="CR15" s="40">
        <f>IF(CF15&gt;0,CF15,"")</f>
        <v>6.1</v>
      </c>
      <c r="CS15" s="40">
        <f>IF(CG15&gt;0,CG15,"")</f>
        <v>12.22</v>
      </c>
      <c r="CT15" s="40">
        <f>IF(SUM(CD15:CG15)-CH15&gt;0,SUM(CD15:CG15)-CH15,"")</f>
        <v>39.22</v>
      </c>
      <c r="CU15" s="40">
        <f>IF(CQ15="","",MAX(CQ15,CT15))</f>
        <v>39.22</v>
      </c>
      <c r="CV15" s="40" t="str">
        <f>IF(CK15&gt;0,CK15,"")</f>
        <v/>
      </c>
      <c r="CW15" s="40" t="str">
        <f>IF(CL15&gt;0,CL15,"")</f>
        <v/>
      </c>
      <c r="CX15" s="40" t="str">
        <f>IF(SUM(CI15:CL15)-CM15&gt;0,SUM(CI15:CL15)-CM15,"")</f>
        <v/>
      </c>
      <c r="CY15" s="40">
        <f>IF(SUM(CU15,CX15)&gt;0,SUM(CU15,CX15),"")</f>
        <v>39.22</v>
      </c>
      <c r="CZ15" s="50" t="str">
        <f>IF(MAX(DX15,EA15,FF15,FI15,GN15,GQ15,HV15,HY15,JD15,JG15,KL15,KO15,LT15,LW15,NB15,NE15,OJ15,OM15,PR15,PU15,QZ15,RC15,SH15,SK15)-MIN(IF(L15="",0,L15),IF(N15="",0,N15))&gt;0.001,MAX(DX15,EA15,FF15,FI15,GN15,GQ15,HV15,HY15,JD15,JG15,KL15,KO15,LT15,LW15,NB15,NE15,OJ15,OM15,PR15,PU15,QZ15,RC15,SH15,SK15)-MIN(IF(L15="",0,L15),IF(N15="",0,N15)),"")</f>
        <v/>
      </c>
      <c r="DA15" s="50" t="str">
        <f>IF(MAX(EE15,EH15,FM15,FP15,GU15,GX15,IC15,IF15,JK15,JN15,KS15,KV15,MA15,MD15,NI15,NL15,OQ15,OT15,PY15,QB15,RG15,RJ15,SO15,SR15)-IF(N15="",0,N15)&gt;0.001,MAX(EE15,EH15,FM15,FP15,GU15,GX15,IC15,IF15,JK15,JN15,KS15,KV15,MA15,MD15,NI15,NL15,OQ15,OT15,PY15,QB15,RG15,RJ15,SO15,SR15)-IF(N15="",0,N15),"")</f>
        <v/>
      </c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40" t="str">
        <f>IF(DD15&gt;0,DD15,"")</f>
        <v/>
      </c>
      <c r="DW15" s="40" t="str">
        <f>IF(DE15&gt;0,DE15,"")</f>
        <v/>
      </c>
      <c r="DX15" s="40" t="str">
        <f>IF(SUM(DB15:DE15)-DF15&gt;0,SUM(DB15:DE15)-DF15,"")</f>
        <v/>
      </c>
      <c r="DY15" s="40" t="str">
        <f>IF(DI15&gt;0,DI15,"")</f>
        <v/>
      </c>
      <c r="DZ15" s="40" t="str">
        <f>IF(DJ15&gt;0,DJ15,"")</f>
        <v/>
      </c>
      <c r="EA15" s="40" t="str">
        <f>IF(SUM(DG15:DJ15)-DK15&gt;0,SUM(DG15:DJ15)-DK15,"")</f>
        <v/>
      </c>
      <c r="EB15" s="40" t="str">
        <f>IF(MAX(DX15,EA15)&gt;0,MAX(DX15,EA15),"")</f>
        <v/>
      </c>
      <c r="EC15" s="40" t="str">
        <f>IF(DN15&gt;0,DN15,"")</f>
        <v/>
      </c>
      <c r="ED15" s="40" t="str">
        <f>IF(DO15&gt;0,DO15,"")</f>
        <v/>
      </c>
      <c r="EE15" s="40" t="str">
        <f>IF(SUM(DL15:DO15)-DP15&gt;0,SUM(DL15:DO15)-DP15,"")</f>
        <v/>
      </c>
      <c r="EF15" s="40" t="str">
        <f>IF(DS15&gt;0,DS15,"")</f>
        <v/>
      </c>
      <c r="EG15" s="40" t="str">
        <f>IF(DT15&gt;0,DT15,"")</f>
        <v/>
      </c>
      <c r="EH15" s="40" t="str">
        <f>IF(SUM(DQ15:DT15)-DU15&gt;0,SUM(DQ15:DT15)-DU15,"")</f>
        <v/>
      </c>
      <c r="EI15" s="40" t="str">
        <f>IF(SUM(EB15,EH15)&gt;0,SUM(EB15,EH15),"")</f>
        <v/>
      </c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1" t="str">
        <f>IF(EL15&gt;0,EL15,"")</f>
        <v/>
      </c>
      <c r="FE15" s="11" t="str">
        <f>IF(EM15&gt;0,EM15,"")</f>
        <v/>
      </c>
      <c r="FF15" s="11" t="str">
        <f>IF(SUM(EJ15:EM15)-EN15&gt;0,SUM(EJ15:EM15)-EN15,"")</f>
        <v/>
      </c>
      <c r="FG15" s="11" t="str">
        <f>IF(EQ15&gt;0,EQ15,"")</f>
        <v/>
      </c>
      <c r="FH15" s="11" t="str">
        <f>IF(ER15&gt;0,ER15,"")</f>
        <v/>
      </c>
      <c r="FI15" s="11" t="str">
        <f>IF(SUM(EO15:ER15)-ES15&gt;0,SUM(EO15:ER15)-ES15,"")</f>
        <v/>
      </c>
      <c r="FJ15" s="11" t="str">
        <f>IF(MAX(FF15,FI15)&gt;0,MAX(FF15,FI15),"")</f>
        <v/>
      </c>
      <c r="FK15" s="11" t="str">
        <f>IF(EV15&gt;0,EV15,"")</f>
        <v/>
      </c>
      <c r="FL15" s="11" t="str">
        <f>IF(EW15&gt;0,EW15,"")</f>
        <v/>
      </c>
      <c r="FM15" s="11" t="str">
        <f>IF(SUM(ET15:EW15)-EX15&gt;0,SUM(ET15:EW15)-EX15,"")</f>
        <v/>
      </c>
      <c r="FN15" s="11" t="str">
        <f>IF(FA15&gt;0,FA15,"")</f>
        <v/>
      </c>
      <c r="FO15" s="11" t="str">
        <f>IF(FB15&gt;0,FB15,"")</f>
        <v/>
      </c>
      <c r="FP15" s="11" t="str">
        <f>IF(SUM(EY15:FB15)-FC15&gt;0,SUM(EY15:FB15)-FC15,"")</f>
        <v/>
      </c>
      <c r="FQ15" s="11" t="str">
        <f>IF(SUM(FJ15,FP15)&gt;0,SUM(FJ15,FP15),"")</f>
        <v/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40" t="str">
        <f>IF(FT15&gt;0,FT15,"")</f>
        <v/>
      </c>
      <c r="GM15" s="40" t="str">
        <f>IF(FU15&gt;0,FU15,"")</f>
        <v/>
      </c>
      <c r="GN15" s="40" t="str">
        <f>IF(SUM(FR15:FU15)-FV15&gt;0,SUM(FR15:FU15)-FV15,"")</f>
        <v/>
      </c>
      <c r="GO15" s="40" t="str">
        <f>IF(FY15&gt;0,FY15,"")</f>
        <v/>
      </c>
      <c r="GP15" s="40" t="str">
        <f>IF(FZ15&gt;0,FZ15,"")</f>
        <v/>
      </c>
      <c r="GQ15" s="40" t="str">
        <f>IF(SUM(FW15:FZ15)-GA15&gt;0,SUM(FW15:FZ15)-GA15,"")</f>
        <v/>
      </c>
      <c r="GR15" s="40" t="str">
        <f>IF(MAX(GN15,GQ15)&gt;0,MAX(GN15,GQ15),"")</f>
        <v/>
      </c>
      <c r="GS15" s="40" t="str">
        <f>IF(GD15&gt;0,GD15,"")</f>
        <v/>
      </c>
      <c r="GT15" s="40" t="str">
        <f>IF(GE15&gt;0,GE15,"")</f>
        <v/>
      </c>
      <c r="GU15" s="40" t="str">
        <f>IF(SUM(GB15:GE15)-GF15&gt;0,SUM(GB15:GE15)-GF15,"")</f>
        <v/>
      </c>
      <c r="GV15" s="40" t="str">
        <f>IF(GI15&gt;0,GI15,"")</f>
        <v/>
      </c>
      <c r="GW15" s="40" t="str">
        <f>IF(GJ15&gt;0,GJ15,"")</f>
        <v/>
      </c>
      <c r="GX15" s="40" t="str">
        <f>IF(SUM(GG15:GJ15)-GK15&gt;0,SUM(GG15:GJ15)-GK15,"")</f>
        <v/>
      </c>
      <c r="GY15" s="40" t="str">
        <f>IF(SUM(GR15,GX15)&gt;0,SUM(GR15,GX15),"")</f>
        <v/>
      </c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1" t="str">
        <f>IF(HB15&gt;0,HB15,"")</f>
        <v/>
      </c>
      <c r="HU15" s="11" t="str">
        <f>IF(HC15&gt;0,HC15,"")</f>
        <v/>
      </c>
      <c r="HV15" s="11" t="str">
        <f>IF(SUM(GZ15:HC15)-HD15&gt;0,SUM(GZ15:HC15)-HD15,"")</f>
        <v/>
      </c>
      <c r="HW15" s="11" t="str">
        <f>IF(HG15&gt;0,HG15,"")</f>
        <v/>
      </c>
      <c r="HX15" s="11" t="str">
        <f>IF(HH15&gt;0,HH15,"")</f>
        <v/>
      </c>
      <c r="HY15" s="11" t="str">
        <f>IF(SUM(HE15:HH15)-HI15&gt;0,SUM(HE15:HH15)-HI15,"")</f>
        <v/>
      </c>
      <c r="HZ15" s="11" t="str">
        <f>IF(MAX(HV15,HY15)&gt;0,MAX(HV15,HY15),"")</f>
        <v/>
      </c>
      <c r="IA15" s="11" t="str">
        <f>IF(HL15&gt;0,HL15,"")</f>
        <v/>
      </c>
      <c r="IB15" s="11" t="str">
        <f>IF(HM15&gt;0,HM15,"")</f>
        <v/>
      </c>
      <c r="IC15" s="11" t="str">
        <f>IF(SUM(HJ15:HM15)-HN15&gt;0,SUM(HJ15:HM15)-HN15,"")</f>
        <v/>
      </c>
      <c r="ID15" s="11" t="str">
        <f>IF(HQ15&gt;0,HQ15,"")</f>
        <v/>
      </c>
      <c r="IE15" s="11" t="str">
        <f>IF(HR15&gt;0,HR15,"")</f>
        <v/>
      </c>
      <c r="IF15" s="11" t="str">
        <f>IF(SUM(HO15:HR15)-HS15&gt;0,SUM(HO15:HR15)-HS15,"")</f>
        <v/>
      </c>
      <c r="IG15" s="11" t="str">
        <f>IF(SUM(HZ15,IF15)&gt;0,SUM(HZ15,IF15),"")</f>
        <v/>
      </c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40" t="str">
        <f>IF(IJ15&gt;0,IJ15,"")</f>
        <v/>
      </c>
      <c r="JC15" s="40" t="str">
        <f>IF(IK15&gt;0,IK15,"")</f>
        <v/>
      </c>
      <c r="JD15" s="40" t="str">
        <f>IF(SUM(IH15:IK15)-IL15&gt;0,SUM(IH15:IK15)-IL15,"")</f>
        <v/>
      </c>
      <c r="JE15" s="40" t="str">
        <f>IF(IO15&gt;0,IO15,"")</f>
        <v/>
      </c>
      <c r="JF15" s="40" t="str">
        <f>IF(IP15&gt;0,IP15,"")</f>
        <v/>
      </c>
      <c r="JG15" s="40" t="str">
        <f>IF(SUM(IM15:IP15)-IQ15&gt;0,SUM(IM15:IP15)-IQ15,"")</f>
        <v/>
      </c>
      <c r="JH15" s="40" t="str">
        <f>IF(MAX(JD15,JG15)&gt;0,MAX(JD15,JG15),"")</f>
        <v/>
      </c>
      <c r="JI15" s="40" t="str">
        <f>IF(IT15&gt;0,IT15,"")</f>
        <v/>
      </c>
      <c r="JJ15" s="40" t="str">
        <f>IF(IU15&gt;0,IU15,"")</f>
        <v/>
      </c>
      <c r="JK15" s="40" t="str">
        <f>IF(SUM(IR15:IU15)-IV15&gt;0,SUM(IR15:IU15)-IV15,"")</f>
        <v/>
      </c>
      <c r="JL15" s="40" t="str">
        <f>IF(IY15&gt;0,IY15,"")</f>
        <v/>
      </c>
      <c r="JM15" s="40" t="str">
        <f>IF(IZ15&gt;0,IZ15,"")</f>
        <v/>
      </c>
      <c r="JN15" s="40" t="str">
        <f>IF(SUM(IW15:IZ15)-JA15&gt;0,SUM(IW15:IZ15)-JA15,"")</f>
        <v/>
      </c>
      <c r="JO15" s="40" t="str">
        <f>IF(SUM(JH15,JN15)&gt;0,SUM(JH15,JN15),"")</f>
        <v/>
      </c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1" t="str">
        <f>IF(JR15&gt;0,JR15,"")</f>
        <v/>
      </c>
      <c r="KK15" s="11" t="str">
        <f>IF(JS15&gt;0,JS15,"")</f>
        <v/>
      </c>
      <c r="KL15" s="11" t="str">
        <f>IF(SUM(JP15:JS15)-JT15&gt;0,SUM(JP15:JS15)-JT15,"")</f>
        <v/>
      </c>
      <c r="KM15" s="11" t="str">
        <f>IF(JW15&gt;0,JW15,"")</f>
        <v/>
      </c>
      <c r="KN15" s="11" t="str">
        <f>IF(JX15&gt;0,JX15,"")</f>
        <v/>
      </c>
      <c r="KO15" s="11" t="str">
        <f>IF(SUM(JU15:JX15)-JY15&gt;0,SUM(JU15:JX15)-JY15,"")</f>
        <v/>
      </c>
      <c r="KP15" s="11" t="str">
        <f>IF(MAX(KL15,KO15)&gt;0,MAX(KL15,KO15),"")</f>
        <v/>
      </c>
      <c r="KQ15" s="11" t="str">
        <f>IF(KB15&gt;0,KB15,"")</f>
        <v/>
      </c>
      <c r="KR15" s="11" t="str">
        <f>IF(KC15&gt;0,KC15,"")</f>
        <v/>
      </c>
      <c r="KS15" s="11" t="str">
        <f>IF(SUM(JZ15:KC15)-KD15&gt;0,SUM(JZ15:KC15)-KD15,"")</f>
        <v/>
      </c>
      <c r="KT15" s="11" t="str">
        <f>IF(KG15&gt;0,KG15,"")</f>
        <v/>
      </c>
      <c r="KU15" s="11" t="str">
        <f>IF(KH15&gt;0,KH15,"")</f>
        <v/>
      </c>
      <c r="KV15" s="11" t="str">
        <f>IF(SUM(KE15:KH15)-KI15&gt;0,SUM(KE15:KH15)-KI15,"")</f>
        <v/>
      </c>
      <c r="KW15" s="11" t="str">
        <f>IF(SUM(KP15,KV15)&gt;0,SUM(KP15,KV15),"")</f>
        <v/>
      </c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40" t="str">
        <f>IF(KZ15&gt;0,KZ15,"")</f>
        <v/>
      </c>
      <c r="LS15" s="40" t="str">
        <f>IF(LA15&gt;0,LA15,"")</f>
        <v/>
      </c>
      <c r="LT15" s="40" t="str">
        <f>IF(SUM(KX15:LA15)-LB15&gt;0,SUM(KX15:LA15)-LB15,"")</f>
        <v/>
      </c>
      <c r="LU15" s="40" t="str">
        <f>IF(LE15&gt;0,LE15,"")</f>
        <v/>
      </c>
      <c r="LV15" s="40" t="str">
        <f>IF(LF15&gt;0,LF15,"")</f>
        <v/>
      </c>
      <c r="LW15" s="40" t="str">
        <f>IF(SUM(LC15:LF15)-LG15&gt;0,SUM(LC15:LF15)-LG15,"")</f>
        <v/>
      </c>
      <c r="LX15" s="40" t="str">
        <f>IF(MAX(LT15,LW15)&gt;0,MAX(LT15,LW15),"")</f>
        <v/>
      </c>
      <c r="LY15" s="40" t="str">
        <f>IF(LJ15&gt;0,LJ15,"")</f>
        <v/>
      </c>
      <c r="LZ15" s="40" t="str">
        <f>IF(LK15&gt;0,LK15,"")</f>
        <v/>
      </c>
      <c r="MA15" s="40" t="str">
        <f>IF(SUM(LH15:LK15)-LL15&gt;0,SUM(LH15:LK15)-LL15,"")</f>
        <v/>
      </c>
      <c r="MB15" s="40" t="str">
        <f>IF(LO15&gt;0,LO15,"")</f>
        <v/>
      </c>
      <c r="MC15" s="40" t="str">
        <f>IF(LP15&gt;0,LP15,"")</f>
        <v/>
      </c>
      <c r="MD15" s="40" t="str">
        <f>IF(SUM(LM15:LP15)-LQ15&gt;0,SUM(LM15:LP15)-LQ15,"")</f>
        <v/>
      </c>
      <c r="ME15" s="40" t="str">
        <f>IF(SUM(LX15,MD15)&gt;0,SUM(LX15,MD15),"")</f>
        <v/>
      </c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1" t="str">
        <f>IF(MH15&gt;0,MH15,"")</f>
        <v/>
      </c>
      <c r="NA15" s="11" t="str">
        <f>IF(MI15&gt;0,MI15,"")</f>
        <v/>
      </c>
      <c r="NB15" s="11" t="str">
        <f>IF(SUM(MF15:MI15)-MJ15&gt;0,SUM(MF15:MI15)-MJ15,"")</f>
        <v/>
      </c>
      <c r="NC15" s="11" t="str">
        <f>IF(MM15&gt;0,MM15,"")</f>
        <v/>
      </c>
      <c r="ND15" s="11" t="str">
        <f>IF(MN15&gt;0,MN15,"")</f>
        <v/>
      </c>
      <c r="NE15" s="11" t="str">
        <f>IF(SUM(MK15:MN15)-MO15&gt;0,SUM(MK15:MN15)-MO15,"")</f>
        <v/>
      </c>
      <c r="NF15" s="11" t="str">
        <f>IF(MAX(NB15,NE15)&gt;0,MAX(NB15,NE15),"")</f>
        <v/>
      </c>
      <c r="NG15" s="11" t="str">
        <f>IF(MR15&gt;0,MR15,"")</f>
        <v/>
      </c>
      <c r="NH15" s="11" t="str">
        <f>IF(MS15&gt;0,MS15,"")</f>
        <v/>
      </c>
      <c r="NI15" s="11" t="str">
        <f>IF(SUM(MP15:MS15)-MT15&gt;0,SUM(MP15:MS15)-MT15,"")</f>
        <v/>
      </c>
      <c r="NJ15" s="11" t="str">
        <f>IF(MW15&gt;0,MW15,"")</f>
        <v/>
      </c>
      <c r="NK15" s="11" t="str">
        <f>IF(MX15&gt;0,MX15,"")</f>
        <v/>
      </c>
      <c r="NL15" s="11" t="str">
        <f>IF(SUM(MU15:MX15)-MY15&gt;0,SUM(MU15:MX15)-MY15,"")</f>
        <v/>
      </c>
      <c r="NM15" s="11" t="str">
        <f>IF(SUM(NF15,NL15)&gt;0,SUM(NF15,NL15),"")</f>
        <v/>
      </c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40" t="str">
        <f>IF(NP15&gt;0,NP15,"")</f>
        <v/>
      </c>
      <c r="OI15" s="40" t="str">
        <f>IF(NQ15&gt;0,NQ15,"")</f>
        <v/>
      </c>
      <c r="OJ15" s="40" t="str">
        <f>IF(SUM(NN15:NQ15)-NR15&gt;0,SUM(NN15:NQ15)-NR15,"")</f>
        <v/>
      </c>
      <c r="OK15" s="40" t="str">
        <f>IF(NU15&gt;0,NU15,"")</f>
        <v/>
      </c>
      <c r="OL15" s="40" t="str">
        <f>IF(NV15&gt;0,NV15,"")</f>
        <v/>
      </c>
      <c r="OM15" s="40" t="str">
        <f>IF(SUM(NS15:NV15)-NW15&gt;0,SUM(NS15:NV15)-NW15,"")</f>
        <v/>
      </c>
      <c r="ON15" s="40" t="str">
        <f>IF(MAX(OJ15,OM15)&gt;0,MAX(OJ15,OM15),"")</f>
        <v/>
      </c>
      <c r="OO15" s="40" t="str">
        <f>IF(NZ15&gt;0,NZ15,"")</f>
        <v/>
      </c>
      <c r="OP15" s="40" t="str">
        <f>IF(OA15&gt;0,OA15,"")</f>
        <v/>
      </c>
      <c r="OQ15" s="40" t="str">
        <f>IF(SUM(NX15:OA15)-OB15&gt;0,SUM(NX15:OA15)-OB15,"")</f>
        <v/>
      </c>
      <c r="OR15" s="40" t="str">
        <f>IF(OE15&gt;0,OE15,"")</f>
        <v/>
      </c>
      <c r="OS15" s="40" t="str">
        <f>IF(OF15&gt;0,OF15,"")</f>
        <v/>
      </c>
      <c r="OT15" s="40" t="str">
        <f>IF(SUM(OC15:OF15)-OG15&gt;0,SUM(OC15:OF15)-OG15,"")</f>
        <v/>
      </c>
      <c r="OU15" s="40" t="str">
        <f>IF(SUM(ON15,OT15)&gt;0,SUM(ON15,OT15),"")</f>
        <v/>
      </c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1" t="str">
        <f>IF(OX15&gt;0,OX15,"")</f>
        <v/>
      </c>
      <c r="PQ15" s="11" t="str">
        <f>IF(OY15&gt;0,OY15,"")</f>
        <v/>
      </c>
      <c r="PR15" s="11" t="str">
        <f>IF(SUM(OV15:OY15)-OZ15&gt;0,SUM(OV15:OY15)-OZ15,"")</f>
        <v/>
      </c>
      <c r="PS15" s="11" t="str">
        <f>IF(PC15&gt;0,PC15,"")</f>
        <v/>
      </c>
      <c r="PT15" s="11" t="str">
        <f>IF(PD15&gt;0,PD15,"")</f>
        <v/>
      </c>
      <c r="PU15" s="11" t="str">
        <f>IF(SUM(PA15:PD15)-PE15&gt;0,SUM(PA15:PD15)-PE15,"")</f>
        <v/>
      </c>
      <c r="PV15" s="11" t="str">
        <f>IF(MAX(PR15,PU15)&gt;0,MAX(PR15,PU15),"")</f>
        <v/>
      </c>
      <c r="PW15" s="11" t="str">
        <f>IF(PH15&gt;0,PH15,"")</f>
        <v/>
      </c>
      <c r="PX15" s="11" t="str">
        <f>IF(PI15&gt;0,PI15,"")</f>
        <v/>
      </c>
      <c r="PY15" s="11" t="str">
        <f>IF(SUM(PF15:PI15)-PJ15&gt;0,SUM(PF15:PI15)-PJ15,"")</f>
        <v/>
      </c>
      <c r="PZ15" s="11" t="str">
        <f>IF(PM15&gt;0,PM15,"")</f>
        <v/>
      </c>
      <c r="QA15" s="11" t="str">
        <f>IF(PN15&gt;0,PN15,"")</f>
        <v/>
      </c>
      <c r="QB15" s="11" t="str">
        <f>IF(SUM(PK15:PN15)-PO15&gt;0,SUM(PK15:PN15)-PO15,"")</f>
        <v/>
      </c>
      <c r="QC15" s="11" t="str">
        <f>IF(SUM(PV15,QB15)&gt;0,SUM(PV15,QB15),"")</f>
        <v/>
      </c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40" t="str">
        <f>IF(QF15&gt;0,QF15,"")</f>
        <v/>
      </c>
      <c r="QY15" s="40" t="str">
        <f>IF(QG15&gt;0,QG15,"")</f>
        <v/>
      </c>
      <c r="QZ15" s="40" t="str">
        <f>IF(SUM(QD15:QG15)-QH15&gt;0,SUM(QD15:QG15)-QH15,"")</f>
        <v/>
      </c>
      <c r="RA15" s="40" t="str">
        <f>IF(QK15&gt;0,QK15,"")</f>
        <v/>
      </c>
      <c r="RB15" s="40" t="str">
        <f>IF(QL15&gt;0,QL15,"")</f>
        <v/>
      </c>
      <c r="RC15" s="40" t="str">
        <f>IF(SUM(QI15:QL15)-QM15&gt;0,SUM(QI15:QL15)-QM15,"")</f>
        <v/>
      </c>
      <c r="RD15" s="40" t="str">
        <f>IF(MAX(QZ15,RC15)&gt;0,MAX(QZ15,RC15),"")</f>
        <v/>
      </c>
      <c r="RE15" s="40" t="str">
        <f>IF(QP15&gt;0,QP15,"")</f>
        <v/>
      </c>
      <c r="RF15" s="40" t="str">
        <f>IF(QQ15&gt;0,QQ15,"")</f>
        <v/>
      </c>
      <c r="RG15" s="40" t="str">
        <f>IF(SUM(QN15:QQ15)-QR15&gt;0,SUM(QN15:QQ15)-QR15,"")</f>
        <v/>
      </c>
      <c r="RH15" s="40" t="str">
        <f>IF(QU15&gt;0,QU15,"")</f>
        <v/>
      </c>
      <c r="RI15" s="40" t="str">
        <f>IF(QV15&gt;0,QV15,"")</f>
        <v/>
      </c>
      <c r="RJ15" s="40" t="str">
        <f>IF(SUM(QS15:QV15)-QW15&gt;0,SUM(QS15:QV15)-QW15,"")</f>
        <v/>
      </c>
      <c r="RK15" s="40" t="str">
        <f>IF(SUM(RD15,RJ15)&gt;0,SUM(RD15,RJ15),"")</f>
        <v/>
      </c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1" t="str">
        <f>IF(RN15&gt;0,RN15,"")</f>
        <v/>
      </c>
      <c r="SG15" s="11" t="str">
        <f>IF(RO15&gt;0,RO15,"")</f>
        <v/>
      </c>
      <c r="SH15" s="11" t="str">
        <f>IF(SUM(RL15:RO15)-RP15&gt;0,SUM(RL15:RO15)-RP15,"")</f>
        <v/>
      </c>
      <c r="SI15" s="11" t="str">
        <f>IF(RS15&gt;0,RS15,"")</f>
        <v/>
      </c>
      <c r="SJ15" s="11" t="str">
        <f>IF(RT15&gt;0,RT15,"")</f>
        <v/>
      </c>
      <c r="SK15" s="11" t="str">
        <f>IF(SUM(RQ15:RT15)-RU15&gt;0,SUM(RQ15:RT15)-RU15,"")</f>
        <v/>
      </c>
      <c r="SL15" s="11" t="str">
        <f>IF(MAX(SH15,SK15)&gt;0,MAX(SH15,SK15),"")</f>
        <v/>
      </c>
      <c r="SM15" s="11" t="str">
        <f>IF(RX15&gt;0,RX15,"")</f>
        <v/>
      </c>
      <c r="SN15" s="11" t="str">
        <f>IF(RY15&gt;0,RY15,"")</f>
        <v/>
      </c>
      <c r="SO15" s="11" t="str">
        <f>IF(SUM(RV15:RY15)-RZ15&gt;0,SUM(RV15:RY15)-RZ15,"")</f>
        <v/>
      </c>
      <c r="SP15" s="11" t="str">
        <f>IF(SC15&gt;0,SC15,"")</f>
        <v/>
      </c>
      <c r="SQ15" s="11" t="str">
        <f>IF(SD15&gt;0,SD15,"")</f>
        <v/>
      </c>
      <c r="SR15" s="11" t="str">
        <f>IF(SUM(SA15:SD15)-SE15&gt;0,SUM(SA15:SD15)-SE15,"")</f>
        <v/>
      </c>
      <c r="SS15" s="11" t="str">
        <f>IF(SUM(SL15,SR15)&gt;0,SUM(SL15,SR15),"")</f>
        <v/>
      </c>
      <c r="ST15" s="22">
        <f>IF($CN15="P",BY15,(BY15+AX15)/2)</f>
        <v>7.4</v>
      </c>
      <c r="SU15" s="22">
        <f>IF($CN15="P",BZ15,(BZ15+AY15)/2)</f>
        <v>6</v>
      </c>
      <c r="SV15" s="22">
        <f>IF($CN15="P",CA15,(CA15+AZ15)/2)</f>
        <v>6.3</v>
      </c>
      <c r="SW15" s="22">
        <f>IF($CN15="P",CB15,(CB15+BA15)/2)</f>
        <v>8.67</v>
      </c>
      <c r="SX15" s="22">
        <f>IF($CN15="P",CC15,(CC15+BB15)/2)</f>
        <v>0</v>
      </c>
      <c r="SY15" s="22">
        <f>IF($CN15="P",CD15,(CD15+BC15)/2)</f>
        <v>12.75</v>
      </c>
      <c r="SZ15" s="22">
        <f>IF($CN15="P",CE15,(CE15+BD15)/2)</f>
        <v>8.9</v>
      </c>
      <c r="TA15" s="22">
        <f>IF($CN15="P",CF15,(CF15+BE15)/2)</f>
        <v>7.6</v>
      </c>
      <c r="TB15" s="22">
        <f>IF($CN15="P",CG15,(CG15+BF15)/2)</f>
        <v>12.805</v>
      </c>
      <c r="TC15" s="22">
        <f>IF($CN15="P",CH15,(CH15+BG15)/2)</f>
        <v>0</v>
      </c>
      <c r="TD15" s="22">
        <f>IF($CN15="P",CI15,(CI15+BH15)/2)</f>
        <v>7.15</v>
      </c>
      <c r="TE15" s="22">
        <f>IF($CN15="P",CJ15,(CJ15+BI15)/2)</f>
        <v>4.7</v>
      </c>
      <c r="TF15" s="22">
        <f>IF($CN15="P",CK15,(CK15+BJ15)/2)</f>
        <v>4.5999999999999996</v>
      </c>
      <c r="TG15" s="22">
        <f>IF($CN15="P",CL15,(CL15+BK15)/2)</f>
        <v>6.72</v>
      </c>
      <c r="TH15" s="22">
        <f>IF($CN15="P",CM15,(CM15+BL15)/2)</f>
        <v>0</v>
      </c>
      <c r="TI15" s="27" t="s">
        <v>46</v>
      </c>
      <c r="TJ15" s="40">
        <f>IF(SV15&gt;0,SV15,"")</f>
        <v>6.3</v>
      </c>
      <c r="TK15" s="40">
        <f>IF(SW15&gt;0,SW15,"")</f>
        <v>8.67</v>
      </c>
      <c r="TL15" s="40">
        <f>IF(SUM(ST15:SW15)-SX15&gt;0,SUM(ST15:SW15)-SX15,"")</f>
        <v>28.369999999999997</v>
      </c>
      <c r="TM15" s="40">
        <f>IF(TA15&gt;0,TA15,"")</f>
        <v>7.6</v>
      </c>
      <c r="TN15" s="40">
        <f>IF(TB15&gt;0,TB15,"")</f>
        <v>12.805</v>
      </c>
      <c r="TO15" s="40">
        <f>IF(SUM(SY15:TB15)-TC15&gt;0,SUM(SY15:TB15)-TC15,"")</f>
        <v>42.055</v>
      </c>
      <c r="TP15" s="40">
        <f>IF(MAX(TL15,TO15)&gt;0,MAX(TL15,TO15),"")</f>
        <v>42.055</v>
      </c>
      <c r="TQ15" s="40">
        <f>IF(TF15&gt;0,TF15,"")</f>
        <v>4.5999999999999996</v>
      </c>
      <c r="TR15" s="40">
        <f>IF(TG15&gt;0,TG15,"")</f>
        <v>6.72</v>
      </c>
      <c r="TS15" s="40">
        <f>IF(SUM(TD15:TG15)-TH15&gt;0,SUM(TD15:TG15)-TH15,"")</f>
        <v>23.17</v>
      </c>
      <c r="TT15" s="40">
        <f>IF(SUM(TP15,TS15)&gt;0,SUM(TP15,TS15),"")</f>
        <v>65.224999999999994</v>
      </c>
    </row>
    <row r="16" spans="1:540" x14ac:dyDescent="0.2">
      <c r="A16" s="4" cm="1">
        <f t="array" ref="A16">IF(AND(H16&lt;&gt;"",H16&lt;&gt;"No DD"),SUMPRODUCT((H$4:H$35&lt;&gt;"")*(H$4:H$35&lt;&gt;"No DD")*(E$4:E$35&gt;E16))+1,IF(H16="No DD",SUMPRODUCT((H$4:H$35="No DD")*(E$4:E$35&gt;E16))+1+SUMPRODUCT((H$4:H$35&lt;&gt;"")*(H$4:H$35&lt;&gt;"No DD")),""))</f>
        <v>6</v>
      </c>
      <c r="B16" s="5" t="s">
        <v>142</v>
      </c>
      <c r="C16" s="4" t="s">
        <v>3</v>
      </c>
      <c r="D16" s="4">
        <v>2004</v>
      </c>
      <c r="E16" s="9">
        <f>SUM(J16:T16)+SUM(J16:R16)*0.0000001+SUM(J16)*0.0000000000001</f>
        <v>142.34001423400485</v>
      </c>
      <c r="F16" s="3" t="str">
        <f>IF(OR(AND(AM16&gt;=AW$37,AM16&lt;&gt;"",AO16&gt;=AW$41,AO16&lt;&gt;"",AL16=""),AND(AP16&gt;=AW$37,AP16&lt;&gt;"",AR16&gt;=AW$41,AR16&lt;&gt;"",AL16=""),AND(AT16&gt;=AW$37,AT16&lt;&gt;"",AV16&gt;=AW$41,AV16&lt;&gt;"",AL16=""),AND(BN16&gt;=BX$37,BN16&lt;&gt;"",BP16&gt;=BX$41,BP16&lt;&gt;"",BM16=""),AND(BQ16&gt;=BX$37,BQ16&lt;&gt;"",BS16&gt;=BX$41,BS16&lt;&gt;"",BM16=""),AND(BU16&gt;=BX$37,BU16&lt;&gt;"",BW16&gt;=BX$41,BW16&lt;&gt;"",BM16=""),AND(CO16&gt;=CY$37,CO16&lt;&gt;"",CQ16&gt;=CY$41,CQ16&lt;&gt;"",CN16=""),AND(CR16&gt;=CY$37,CR16&lt;&gt;"",CT16&gt;=CY$41,CT16&lt;&gt;"",CN16=""),AND(CV16&gt;=CY$37,CV16&lt;&gt;"",CX16&gt;=CY$41,CX16&lt;&gt;"",CN16=""),AND(DV16&gt;=EI$37,DV16&lt;&gt;"",DX16&gt;=EI$41,DX16&lt;&gt;""),AND(DY16&gt;=EI$37,DY16&lt;&gt;"",EA16&gt;=EI$41,EA16&lt;&gt;""),AND(EC16&gt;=EI$37,EC16&lt;&gt;"",EE16&gt;=EI$41,EE16&lt;&gt;""),AND(EF16&gt;=EI$37,EF16&lt;&gt;"",EH16&gt;=EI$41,EH16&lt;&gt;""),AND(FD16&gt;=FQ$37,FD16&lt;&gt;"",FF16&gt;=FQ$41,FF16&lt;&gt;""),AND(FG16&gt;=FQ$37,FG16&lt;&gt;"",FI16&gt;=FQ$41,FI16&lt;&gt;""),AND(FK16&gt;=FQ$37,FK16&lt;&gt;"",FM16&gt;=FQ$41,FM16&lt;&gt;""),AND(FN16&gt;=FQ$37,FN16&lt;&gt;"",FP16&gt;=FQ$41,FP16&lt;&gt;""),AND(GL16&gt;=GY$37,GL16&lt;&gt;"",GN16&gt;=GY$41,GN16&lt;&gt;""),AND(GO16&gt;=GY$37,GO16&lt;&gt;"",GQ16&gt;=GY$41,GQ16&lt;&gt;""),AND(GS16&gt;=GY$37,GS16&lt;&gt;"",GU16&gt;=GY$41,GU16&lt;&gt;""),AND(GV16&gt;=GY$37,GV16&lt;&gt;"",GX16&gt;=GY$41,GX16&lt;&gt;""),AND(HT16&gt;=IG$37,HT16&lt;&gt;"",HV16&gt;=IG$41,HV16&lt;&gt;""),AND(HW16&gt;=IG$37,HW16&lt;&gt;"",HY16&gt;=IG$41,HY16&lt;&gt;""),AND(IA16&gt;=IG$37,IA16&lt;&gt;"",IC16&gt;=IG$41,IC16&lt;&gt;""),AND(ID16&gt;=IG$37,ID16&lt;&gt;"",IF16&gt;=IG$41,IF16&lt;&gt;""),AND(JB16&gt;=JO$37,JB16&lt;&gt;"",JD16&gt;=JO$41,JD16&lt;&gt;""),AND(JE16&gt;=JO$37,JE16&lt;&gt;"",JG16&gt;=JO$41,JG16&lt;&gt;""),AND(JI16&gt;=JO$37,JI16&lt;&gt;"",JK16&gt;=JO$41,JK16&lt;&gt;""),AND(JL16&gt;=JO$37,JL16&lt;&gt;"",JN16&gt;=JO$41,JN16&lt;&gt;""),AND(KJ16&gt;=KW$37,KJ16&lt;&gt;"",KL16&gt;=KW$41,KL16&lt;&gt;""),AND(KM16&gt;=KW$37,KM16&lt;&gt;"",KO16&gt;=KW$41,KO16&lt;&gt;""),AND(KQ16&gt;=KW$37,KQ16&lt;&gt;"",KS16&gt;=KW$41,KS16&lt;&gt;""),AND(KT16&gt;=KW$37,KT16&lt;&gt;"",KV16&gt;=KW$41,KV16&lt;&gt;""),AND(LR16&gt;=ME$37,LR16&lt;&gt;"",LT16&gt;=ME$41,LT16&lt;&gt;""),AND(LU16&gt;=ME$37,LU16&lt;&gt;"",LW16&gt;=ME$41,LW16&lt;&gt;""),AND(LY16&gt;=ME$37,LY16&lt;&gt;"",MA16&gt;=ME$41,MA16&lt;&gt;""),AND(MB16&gt;=ME$37,MB16&lt;&gt;"",MD16&gt;=ME$41,MD16&lt;&gt;""),AND(MZ16&gt;=NM$37,MZ16&lt;&gt;"",NB16&gt;=NM$41,NB16&lt;&gt;""),AND(NC16&gt;=NM$37,NC16&lt;&gt;"",NE16&gt;=NM$41,NE16&lt;&gt;""),AND(NG16&gt;=NM$37,NG16&lt;&gt;"",NI16&gt;=NM$41,NI16&lt;&gt;""),AND(NJ16&gt;=NM$37,NJ16&lt;&gt;"",NL16&gt;=NM$41,NL16&lt;&gt;""),AND(OH16&gt;=OU$37,OH16&lt;&gt;"",OJ16&gt;=OU$41,OJ16&lt;&gt;""),AND(OK16&gt;=OU$37,OK16&lt;&gt;"",OM16&gt;=OU$41,OM16&lt;&gt;""),AND(OO16&gt;=OU$37,OO16&lt;&gt;"",OQ16&gt;=OU$41,OQ16&lt;&gt;""),AND(OR16&gt;=OU$37,OR16&lt;&gt;"",OT16&gt;=OU$41,OT16&lt;&gt;""),AND(PP16&gt;=QC$37,PP16&lt;&gt;"",PR16&gt;=QC$41,PR16&lt;&gt;""),AND(PS16&gt;=QC$37,PS16&lt;&gt;"",PU16&gt;=QC$41,PU16&lt;&gt;""),AND(PW16&gt;=QC$37,PW16&lt;&gt;"",PY16&gt;=QC$41,PY16&lt;&gt;""),AND(PZ16&gt;=QC$37,PZ16&lt;&gt;"",QB16&gt;=QC$41,QB16&lt;&gt;""),AND(QX16&gt;=RK$37,QX16&lt;&gt;"",QZ16&gt;=RK$41,QZ16&lt;&gt;""),AND(RA16&gt;=RK$37,RA16&lt;&gt;"",RC16&gt;=RK$41,RC16&lt;&gt;""),AND(RE16&gt;=RK$37,RE16&lt;&gt;"",RG16&gt;=RK$41,RG16&lt;&gt;""),AND(RH16&gt;=RK$37,RH16&lt;&gt;"",RJ16&gt;=RK$41,RJ16&lt;&gt;""),AND(SF16&gt;=SS$37,SF16&lt;&gt;"",SH16&gt;=SS$41,SH16&lt;&gt;""),AND(SI16&gt;=SS$37,SI16&lt;&gt;"",SK16&gt;=SS$41,SK16&lt;&gt;""),AND(SM16&gt;=SS$37,SM16&lt;&gt;"",SO16&gt;=SS$41,SO16&lt;&gt;""),AND(SP16&gt;=SS$37,SP16&lt;&gt;"",SR16&gt;=SS$41,SR16&lt;&gt;"")),"P","")</f>
        <v/>
      </c>
      <c r="G16" s="3" t="str">
        <f>IF(OR(AND(AO16&gt;=AW$41,AO16&lt;&gt;"",AL16=""),AND(AR16&gt;=AW$41,AR16&lt;&gt;"",AL16=""),AND(AV16&gt;=AW$41,AV16&lt;&gt;"",AL16=""),AND(BP16&gt;=BX$41,BP16&lt;&gt;"",BM16=""),AND(BS16&gt;=BX$41,BS16&lt;&gt;"",BM16=""),AND(BW16&gt;=BX$41,BW16&lt;&gt;"",BM16=""),AND(CQ16&gt;=CY$41,CQ16&lt;&gt;"",CN16=""),AND(CT16&gt;=CY$41,CT16&lt;&gt;"",CN16=""),AND(CX16&gt;=CY$41,CX16&lt;&gt;"",CN16=""),AND(DX16&gt;=EI$41,DX16&lt;&gt;""),AND(EA16&gt;=EI$41,EA16&lt;&gt;""),AND(EE16&gt;=EI$41,EE16&lt;&gt;""),AND(EH16&gt;=EI$41,EH16&lt;&gt;""),AND(FF16&gt;=FQ$41,FF16&lt;&gt;""),AND(FI16&gt;=FQ$41,FI16&lt;&gt;""),AND(FM16&gt;=FQ$41,FM16&lt;&gt;""),AND(FP16&gt;=FQ$41,FP16&lt;&gt;""),AND(GN16&gt;=GY$41,GN16&lt;&gt;""),AND(GQ16&gt;=GY$41,GQ16&lt;&gt;""),AND(GU16&gt;=GY$41,GU16&lt;&gt;""),AND(GX16&gt;=GY$41,GX16&lt;&gt;""),AND(HV16&gt;=IG$41,HV16&lt;&gt;""),AND(HY16&gt;=IG$41,HY16&lt;&gt;""),AND(IC16&gt;=IG$41,IC16&lt;&gt;""),AND(IF16&gt;=IG$41,IF16&lt;&gt;""),AND(JD16&gt;=JO$41,JD16&lt;&gt;""),AND(JG16&gt;=JO$41,JG16&lt;&gt;""),AND(JK16&gt;=JO$41,JK16&lt;&gt;""),AND(JN16&gt;=JO$41,JN16&lt;&gt;""),AND(KL16&gt;=KW$41,KL16&lt;&gt;""),AND(KO16&gt;=KW$41,KO16&lt;&gt;""),AND(KS16&gt;=KW$41,KS16&lt;&gt;""),AND(KV16&gt;=KW$41,KV16&lt;&gt;""),AND(LT16&gt;=ME$41,LT16&lt;&gt;""),AND(LW16&gt;=ME$41,LW16&lt;&gt;""),AND(MA16&gt;=ME$41,MA16&lt;&gt;""),AND(MD16&gt;=ME$41,MD16&lt;&gt;""),AND(NB16&gt;=NM$41,NB16&lt;&gt;""),AND(NE16&gt;=NM$41,NE16&lt;&gt;""),AND(NI16&gt;=NM$41,NI16&lt;&gt;""),AND(NL16&gt;=NM$41,NL16&lt;&gt;""),AND(OJ16&gt;=OU$41,OJ16&lt;&gt;""),AND(OM16&gt;=OU$41,OM16&lt;&gt;""),AND(OQ16&gt;=OU$41,OQ16&lt;&gt;""),AND(OT16&gt;=OU$41,OT16&lt;&gt;""),AND(PR16&gt;=QC$41,PR16&lt;&gt;""),AND(PU16&gt;=QC$41,PU16&lt;&gt;""),AND(PY16&gt;=QC$41,PY16&lt;&gt;""),AND(QB16&gt;=QC$41,QB16&lt;&gt;""),AND(QZ16&gt;=RK$41,QZ16&lt;&gt;""),AND(RC16&gt;=RK$41,RC16&lt;&gt;""),AND(RG16&gt;=RK$41,RG16&lt;&gt;""),AND(RJ16&gt;=RK$41,RJ16&lt;&gt;""),AND(SH16&gt;=SS$41,SH16&lt;&gt;""),AND(SK16&gt;=SS$41,SK16&lt;&gt;""),AND(SO16&gt;=SS$41,SO16&lt;&gt;""),AND(SR16&gt;=SS$41,SR16&lt;&gt;"")),"P","")</f>
        <v>P</v>
      </c>
      <c r="H16" s="36" t="str">
        <f>IF(AND(G16="P",F16=""),"No DD",IF(OR(AND(AM16&gt;=AW$40,AM16&lt;&gt;"",AO16&gt;=AW$44,AO16&lt;&gt;"",AL16=""),AND(AP16&gt;=AW$40,AP16&lt;&gt;"",AR16&gt;=AW$44,AR16&lt;&gt;"",AL16=""),AND(AT16&gt;=AW$40,AT16&lt;&gt;"",AV16&gt;=AW$44,AV16&lt;&gt;"",AL16=""),AND(BN16&gt;=BX$40,BN16&lt;&gt;"",BP16&gt;=BX$44,BP16&lt;&gt;"",BM16=""),AND(BQ16&gt;=BX$40,BQ16&lt;&gt;"",BS16&gt;=BX$44,BS16&lt;&gt;"",BM16=""),AND(BU16&gt;=BX$40,BU16&lt;&gt;"",BW16&gt;=BX$44,BW16&lt;&gt;"",BM16=""),AND(CO16&gt;=CY$40,CO16&lt;&gt;"",CQ16&gt;=CY$44,CQ16&lt;&gt;"",CN16=""),AND(CR16&gt;=CY$40,CR16&lt;&gt;"",CT16&gt;=CY$44,CT16&lt;&gt;"",CN16=""),AND(CV16&gt;=CY$40,CV16&lt;&gt;"",CX16&gt;=CY$44,CX16&lt;&gt;"",CN16=""),AND(DV16&gt;=EI$40,DV16&lt;&gt;"",DX16&gt;=EI$44,DX16&lt;&gt;""),AND(DY16&gt;=EI$40,DY16&lt;&gt;"",EA16&gt;=EI$44,EA16&lt;&gt;""),AND(EC16&gt;=EI$40,EC16&lt;&gt;"",EE16&gt;=EI$44,EE16&lt;&gt;""),AND(EF16&gt;=EI$40,EF16&lt;&gt;"",EH16&gt;=EI$44,EH16&lt;&gt;""),AND(FD16&gt;=FQ$40,FD16&lt;&gt;"",FF16&gt;=FQ$44,FF16&lt;&gt;""),AND(FG16&gt;=FQ$40,FG16&lt;&gt;"",FI16&gt;=FQ$44,FI16&lt;&gt;""),AND(FK16&gt;=FQ$40,FK16&lt;&gt;"",FM16&gt;=FQ$44,FM16&lt;&gt;""),AND(FN16&gt;=FQ$40,FN16&lt;&gt;"",FP16&gt;=FQ$44,FP16&lt;&gt;""),AND(GL16&gt;=GY$40,GL16&lt;&gt;"",GN16&gt;=GY$44,GN16&lt;&gt;""),AND(GO16&gt;=GY$40,GO16&lt;&gt;"",GQ16&gt;=GY$44,GQ16&lt;&gt;""),AND(GS16&gt;=GY$40,GS16&lt;&gt;"",GU16&gt;=GY$44,GU16&lt;&gt;""),AND(GV16&gt;=GY$40,GV16&lt;&gt;"",GX16&gt;=GY$44,GX16&lt;&gt;""),AND(HT16&gt;=IG$40,HT16&lt;&gt;"",HV16&gt;=IG$44,HV16&lt;&gt;""),AND(HW16&gt;=IG$40,HW16&lt;&gt;"",HY16&gt;=IG$44,HY16&lt;&gt;""),AND(IA16&gt;=IG$40,IA16&lt;&gt;"",IC16&gt;=IG$44,IC16&lt;&gt;""),AND(ID16&gt;=IG$40,ID16&lt;&gt;"",IF16&gt;=IG$44,IF16&lt;&gt;""),AND(JB16&gt;=JO$40,JB16&lt;&gt;"",JD16&gt;=JO$44,JD16&lt;&gt;""),AND(JE16&gt;=JO$40,JE16&lt;&gt;"",JG16&gt;=JO$44,JG16&lt;&gt;""),AND(JI16&gt;=JO$40,JI16&lt;&gt;"",JK16&gt;=JO$44,JK16&lt;&gt;""),AND(JL16&gt;=JO$40,JL16&lt;&gt;"",JN16&gt;=JO$44,JN16&lt;&gt;""),AND(KJ16&gt;=KW$40,KJ16&lt;&gt;"",KL16&gt;=KW$44,KL16&lt;&gt;""),AND(KM16&gt;=KW$40,KM16&lt;&gt;"",KO16&gt;=KW$44,KO16&lt;&gt;""),AND(KQ16&gt;=KW$40,KQ16&lt;&gt;"",KS16&gt;=KW$44,KS16&lt;&gt;""),AND(KT16&gt;=KW$40,KT16&lt;&gt;"",KV16&gt;=KW$44,KV16&lt;&gt;""),AND(LR16&gt;=ME$40,LR16&lt;&gt;"",LT16&gt;=ME$44,LT16&lt;&gt;""),AND(LU16&gt;=ME$40,LU16&lt;&gt;"",LW16&gt;=ME$44,LW16&lt;&gt;""),AND(LY16&gt;=ME$40,LY16&lt;&gt;"",MA16&gt;=ME$44,MA16&lt;&gt;""),AND(MB16&gt;=ME$40,MB16&lt;&gt;"",MD16&gt;=ME$44,MD16&lt;&gt;""),AND(MZ16&gt;=NM$40,MZ16&lt;&gt;"",NB16&gt;=NM$44,NB16&lt;&gt;""),AND(NC16&gt;=NM$40,NC16&lt;&gt;"",NE16&gt;=NM$44,NE16&lt;&gt;""),AND(NG16&gt;=NM$40,NG16&lt;&gt;"",NI16&gt;=NM$44,NI16&lt;&gt;""),AND(NJ16&gt;=NM$40,NJ16&lt;&gt;"",NL16&gt;=NM$44,NL16&lt;&gt;""),AND(OH16&gt;=OU$40,OH16&lt;&gt;"",OJ16&gt;=OU$44,OJ16&lt;&gt;""),AND(OK16&gt;=OU$40,OK16&lt;&gt;"",OM16&gt;=OU$44,OM16&lt;&gt;""),AND(OO16&gt;=OU$40,OO16&lt;&gt;"",OQ16&gt;=OU$44,OQ16&lt;&gt;""),AND(OR16&gt;=OU$40,OR16&lt;&gt;"",OT16&gt;=OU$44,OT16&lt;&gt;""),AND(PP16&gt;=QC$40,PP16&lt;&gt;"",PR16&gt;=QC$44,PR16&lt;&gt;""),AND(PS16&gt;=QC$40,PS16&lt;&gt;"",PU16&gt;=QC$44,PU16&lt;&gt;""),AND(PW16&gt;=QC$40,PW16&lt;&gt;"",PY16&gt;=QC$44,PY16&lt;&gt;""),AND(PZ16&gt;=QC$40,PZ16&lt;&gt;"",QB16&gt;=QC$44,QB16&lt;&gt;""),AND(QX16&gt;=RK$40,QX16&lt;&gt;"",QZ16&gt;=RK$44,QZ16&lt;&gt;""),AND(RA16&gt;=RK$40,RA16&lt;&gt;"",RC16&gt;=RK$44,RC16&lt;&gt;""),AND(RE16&gt;=RK$40,RE16&lt;&gt;"",RG16&gt;=RK$44,RG16&lt;&gt;""),AND(RH16&gt;=RK$40,RH16&lt;&gt;"",RJ16&gt;=RK$44,RJ16&lt;&gt;""),AND(SF16&gt;=SS$40,SF16&lt;&gt;"",SH16&gt;=SS$44,SH16&lt;&gt;""),AND(SI16&gt;=SS$40,SI16&lt;&gt;"",SK16&gt;=SS$44,SK16&lt;&gt;""),AND(SM16&gt;=SS$40,SM16&lt;&gt;"",SO16&gt;=SS$44,SO16&lt;&gt;""),AND(SP16&gt;=SS$40,SP16&lt;&gt;"",SR16&gt;=SS$44,SR16&lt;&gt;"")),"Merit",IF(OR(AND(AM16&gt;=AW$39,AM16&lt;&gt;"",AO16&gt;=AW$43,AO16&lt;&gt;"",AL16=""),AND(AP16&gt;=AW$39,AP16&lt;&gt;"",AR16&gt;=AW$43,AR16&lt;&gt;"",AL16=""),AND(AT16&gt;=AW$39,AT16&lt;&gt;"",AV16&gt;=AW$43,AV16&lt;&gt;"",AL16=""),AND(BN16&gt;=BX$39,BN16&lt;&gt;"",BP16&gt;=BX$43,BP16&lt;&gt;"",BM16=""),AND(BQ16&gt;=BX$39,BQ16&lt;&gt;"",BS16&gt;=BX$43,BS16&lt;&gt;"",BM16=""),AND(BU16&gt;=BX$39,BU16&lt;&gt;"",BW16&gt;=BX$43,BW16&lt;&gt;"",BM16=""),AND(CO16&gt;=CY$39,CO16&lt;&gt;"",CQ16&gt;=CY$43,CQ16&lt;&gt;"",CN16=""),AND(CR16&gt;=CY$39,CR16&lt;&gt;"",CT16&gt;=CY$43,CT16&lt;&gt;"",CN16=""),AND(CV16&gt;=CY$39,CV16&lt;&gt;"",CX16&gt;=CY$43,CX16&lt;&gt;"",CN16=""),AND(DV16&gt;=EI$39,DV16&lt;&gt;"",DX16&gt;=EI$43,DX16&lt;&gt;""),AND(DY16&gt;=EI$39,DY16&lt;&gt;"",EA16&gt;=EI$43,EA16&lt;&gt;""),AND(EC16&gt;=EI$39,EC16&lt;&gt;"",EE16&gt;=EI$43,EE16&lt;&gt;""),AND(EF16&gt;=EI$39,EF16&lt;&gt;"",EH16&gt;=EI$43,EH16&lt;&gt;""),AND(FD16&gt;=FQ$39,FD16&lt;&gt;"",FF16&gt;=FQ$43,FF16&lt;&gt;""),AND(FG16&gt;=FQ$39,FG16&lt;&gt;"",FI16&gt;=FQ$43,FI16&lt;&gt;""),AND(FK16&gt;=FQ$39,FK16&lt;&gt;"",FM16&gt;=FQ$43,FM16&lt;&gt;""),AND(FN16&gt;=FQ$39,FN16&lt;&gt;"",FP16&gt;=FQ$43,FP16&lt;&gt;""),AND(GL16&gt;=GY$39,GL16&lt;&gt;"",GN16&gt;=GY$43,GN16&lt;&gt;""),AND(GO16&gt;=GY$39,GO16&lt;&gt;"",GQ16&gt;=GY$43,GQ16&lt;&gt;""),AND(GS16&gt;=GY$39,GS16&lt;&gt;"",GU16&gt;=GY$43,GU16&lt;&gt;""),AND(GV16&gt;=GY$39,GV16&lt;&gt;"",GX16&gt;=GY$43,GX16&lt;&gt;""),AND(HT16&gt;=IG$39,HT16&lt;&gt;"",HV16&gt;=IG$43,HV16&lt;&gt;""),AND(HW16&gt;=IG$39,HW16&lt;&gt;"",HY16&gt;=IG$43,HY16&lt;&gt;""),AND(IA16&gt;=IG$39,IA16&lt;&gt;"",IC16&gt;=IG$43,IC16&lt;&gt;""),AND(ID16&gt;=IG$39,ID16&lt;&gt;"",IF16&gt;=IG$43,IF16&lt;&gt;""),AND(JB16&gt;=JO$39,JB16&lt;&gt;"",JD16&gt;=JO$43,JD16&lt;&gt;""),AND(JE16&gt;=JO$39,JE16&lt;&gt;"",JG16&gt;=JO$43,JG16&lt;&gt;""),AND(JI16&gt;=JO$39,JI16&lt;&gt;"",JK16&gt;=JO$43,JK16&lt;&gt;""),AND(JL16&gt;=JO$39,JL16&lt;&gt;"",JN16&gt;=JO$43,JN16&lt;&gt;""),AND(KJ16&gt;=KW$39,KJ16&lt;&gt;"",KL16&gt;=KW$43,KL16&lt;&gt;""),AND(KM16&gt;=KW$39,KM16&lt;&gt;"",KO16&gt;=KW$43,KO16&lt;&gt;""),AND(KQ16&gt;=KW$39,KQ16&lt;&gt;"",KS16&gt;=KW$43,KS16&lt;&gt;""),AND(KT16&gt;=KW$39,KT16&lt;&gt;"",KV16&gt;=KW$43,KV16&lt;&gt;""),AND(LR16&gt;=ME$39,LR16&lt;&gt;"",LT16&gt;=ME$43,LT16&lt;&gt;""),AND(LU16&gt;=ME$39,LU16&lt;&gt;"",LW16&gt;=ME$43,LW16&lt;&gt;""),AND(LY16&gt;=ME$39,LY16&lt;&gt;"",MA16&gt;=ME$43,MA16&lt;&gt;""),AND(MB16&gt;=ME$39,MB16&lt;&gt;"",MD16&gt;=ME$43,MD16&lt;&gt;""),AND(MZ16&gt;=NM$39,MZ16&lt;&gt;"",NB16&gt;=NM$43,NB16&lt;&gt;""),AND(NC16&gt;=NM$39,NC16&lt;&gt;"",NE16&gt;=NM$43,NE16&lt;&gt;""),AND(NG16&gt;=NM$39,NG16&lt;&gt;"",NI16&gt;=NM$43,NI16&lt;&gt;""),AND(NJ16&gt;=NM$39,NJ16&lt;&gt;"",NL16&gt;=NM$43,NL16&lt;&gt;""),AND(OH16&gt;=OU$39,OH16&lt;&gt;"",OJ16&gt;=OU$43,OJ16&lt;&gt;""),AND(OK16&gt;=OU$39,OK16&lt;&gt;"",OM16&gt;=OU$43,OM16&lt;&gt;""),AND(OO16&gt;=OU$39,OO16&lt;&gt;"",OQ16&gt;=OU$43,OQ16&lt;&gt;""),AND(OR16&gt;=OU$39,OR16&lt;&gt;"",OT16&gt;=OU$43,OT16&lt;&gt;""),AND(PP16&gt;=QC$39,PP16&lt;&gt;"",PR16&gt;=QC$43,PR16&lt;&gt;""),AND(PS16&gt;=QC$39,PS16&lt;&gt;"",PU16&gt;=QC$43,PU16&lt;&gt;""),AND(PW16&gt;=QC$39,PW16&lt;&gt;"",PY16&gt;=QC$43,PY16&lt;&gt;""),AND(PZ16&gt;=QC$39,PZ16&lt;&gt;"",QB16&gt;=QC$43,QB16&lt;&gt;""),AND(QX16&gt;=RK$39,QX16&lt;&gt;"",QZ16&gt;=RK$43,QZ16&lt;&gt;""),AND(RA16&gt;=RK$39,RA16&lt;&gt;"",RC16&gt;=RK$43,RC16&lt;&gt;""),AND(RE16&gt;=RK$39,RE16&lt;&gt;"",RG16&gt;=RK$43,RG16&lt;&gt;""),AND(RH16&gt;=RK$39,RH16&lt;&gt;"",RJ16&gt;=RK$43,RJ16&lt;&gt;""),AND(SF16&gt;=SS$39,SF16&lt;&gt;"",SH16&gt;=SS$43,SH16&lt;&gt;""),AND(SI16&gt;=SS$39,SI16&lt;&gt;"",SK16&gt;=SS$43,SK16&lt;&gt;""),AND(SM16&gt;=SS$39,SM16&lt;&gt;"",SO16&gt;=SS$43,SO16&lt;&gt;""),AND(SP16&gt;=SS$39,SP16&lt;&gt;"",SR16&gt;=SS$43,SR16&lt;&gt;"")),"Excellence",IF(I16="P","Worlds Team",IF(F16="P","National Team","")))))</f>
        <v>No DD</v>
      </c>
      <c r="I16" s="3" t="str">
        <f>IF(OR(AND(AM16&gt;=AW$38,AM16&lt;&gt;"",AO16&gt;=AW$42,AO16&lt;&gt;"",AL16=""),AND(AP16&gt;=AW$38,AP16&lt;&gt;"",AR16&gt;=AW$42,AR16&lt;&gt;"",AL16=""),AND(AT16&gt;=AW$38,AT16&lt;&gt;"",AV16&gt;=AW$42,AV16&lt;&gt;"",AL16=""),AND(BN16&gt;=BX$38,BN16&lt;&gt;"",BP16&gt;=BX$42,BP16&lt;&gt;"",BM16=""),AND(BQ16&gt;=BX$38,BQ16&lt;&gt;"",BS16&gt;=BX$42,BS16&lt;&gt;"",BM16=""),AND(BU16&gt;=BX$38,BU16&lt;&gt;"",BW16&gt;=BX$42,BW16&lt;&gt;"",BM16=""),AND(CO16&gt;=CY$38,CO16&lt;&gt;"",CQ16&gt;=CY$42,CQ16&lt;&gt;"",CN16=""),AND(CR16&gt;=CY$38,CR16&lt;&gt;"",CT16&gt;=CY$42,CT16&lt;&gt;"",CN16=""),AND(CV16&gt;=CY$38,CV16&lt;&gt;"",CX16&gt;=CY$42,CX16&lt;&gt;"",CN16=""),AND(DV16&gt;=EI$38,DV16&lt;&gt;"",DX16&gt;=EI$42,DX16&lt;&gt;""),AND(DY16&gt;=EI$38,DY16&lt;&gt;"",EA16&gt;=EI$42,EA16&lt;&gt;""),AND(EC16&gt;=EI$38,EC16&lt;&gt;"",EE16&gt;=EI$42,EE16&lt;&gt;""),AND(EF16&gt;=EI$38,EF16&lt;&gt;"",EH16&gt;=EI$42,EH16&lt;&gt;""),AND(FD16&gt;=FQ$38,FD16&lt;&gt;"",FF16&gt;=FQ$42,FF16&lt;&gt;""),AND(FG16&gt;=FQ$38,FG16&lt;&gt;"",FI16&gt;=FQ$42,FI16&lt;&gt;""),AND(FK16&gt;=FQ$38,FK16&lt;&gt;"",FM16&gt;=FQ$42,FM16&lt;&gt;""),AND(FN16&gt;=FQ$38,FN16&lt;&gt;"",FP16&gt;=FQ$42,FP16&lt;&gt;""),AND(GL16&gt;=GY$38,GL16&lt;&gt;"",GN16&gt;=GY$42,GN16&lt;&gt;""),AND(GO16&gt;=GY$38,GO16&lt;&gt;"",GQ16&gt;=GY$42,GQ16&lt;&gt;""),AND(GS16&gt;=GY$38,GS16&lt;&gt;"",GU16&gt;=GY$42,GU16&lt;&gt;""),AND(GV16&gt;=GY$38,GV16&lt;&gt;"",GX16&gt;=GY$42,GX16&lt;&gt;""),AND(HT16&gt;=IG$38,HT16&lt;&gt;"",HV16&gt;=IG$42,HV16&lt;&gt;""),AND(HW16&gt;=IG$38,HW16&lt;&gt;"",HY16&gt;=IG$42,HY16&lt;&gt;""),AND(IA16&gt;=IG$38,IA16&lt;&gt;"",IC16&gt;=IG$42,IC16&lt;&gt;""),AND(ID16&gt;=IG$38,ID16&lt;&gt;"",IF16&gt;=IG$42,IF16&lt;&gt;""),AND(JB16&gt;=JO$38,JB16&lt;&gt;"",JD16&gt;=JO$42,JD16&lt;&gt;""),AND(JE16&gt;=JO$38,JE16&lt;&gt;"",JG16&gt;=JO$42,JG16&lt;&gt;""),AND(JI16&gt;=JO$38,JI16&lt;&gt;"",JK16&gt;=JO$42,JK16&lt;&gt;""),AND(JL16&gt;=JO$38,JL16&lt;&gt;"",JN16&gt;=JO$42,JN16&lt;&gt;""),AND(KJ16&gt;=KW$38,KJ16&lt;&gt;"",KL16&gt;=KW$42,KL16&lt;&gt;""),AND(KM16&gt;=KW$38,KM16&lt;&gt;"",KO16&gt;=KW$42,KO16&lt;&gt;""),AND(KQ16&gt;=KW$38,KQ16&lt;&gt;"",KS16&gt;=KW$42,KS16&lt;&gt;""),AND(KT16&gt;=KW$38,KT16&lt;&gt;"",KV16&gt;=KW$42,KV16&lt;&gt;""),AND(LR16&gt;=ME$38,LR16&lt;&gt;"",LT16&gt;=ME$42,LT16&lt;&gt;""),AND(LU16&gt;=ME$38,LU16&lt;&gt;"",LW16&gt;=ME$42,LW16&lt;&gt;""),AND(LY16&gt;=ME$38,LY16&lt;&gt;"",MA16&gt;=ME$42,MA16&lt;&gt;""),AND(MB16&gt;=ME$38,MB16&lt;&gt;"",MD16&gt;=ME$42,MD16&lt;&gt;""),AND(MZ16&gt;=NM$38,MZ16&lt;&gt;"",NB16&gt;=NM$42,NB16&lt;&gt;""),AND(NC16&gt;=NM$38,NC16&lt;&gt;"",NE16&gt;=NM$42,NE16&lt;&gt;""),AND(NG16&gt;=NM$38,NG16&lt;&gt;"",NI16&gt;=NM$42,NI16&lt;&gt;""),AND(NJ16&gt;=NM$38,NJ16&lt;&gt;"",NL16&gt;=NM$42,NL16&lt;&gt;""),AND(OH16&gt;=OU$38,OH16&lt;&gt;"",OJ16&gt;=OU$42,OJ16&lt;&gt;""),AND(OK16&gt;=OU$38,OK16&lt;&gt;"",OM16&gt;=OU$42,OM16&lt;&gt;""),AND(OO16&gt;=OU$38,OO16&lt;&gt;"",OQ16&gt;=OU$42,OQ16&lt;&gt;""),AND(OR16&gt;=OU$38,OR16&lt;&gt;"",OT16&gt;=OU$42,OT16&lt;&gt;""),AND(PP16&gt;=QC$38,PP16&lt;&gt;"",PR16&gt;=QC$42,PR16&lt;&gt;""),AND(PS16&gt;=QC$38,PS16&lt;&gt;"",PU16&gt;=QC$42,PU16&lt;&gt;""),AND(PW16&gt;=QC$38,PW16&lt;&gt;"",PY16&gt;=QC$42,PY16&lt;&gt;""),AND(PZ16&gt;=QC$38,PZ16&lt;&gt;"",QB16&gt;=QC$42,QB16&lt;&gt;""),AND(QX16&gt;=RK$38,QX16&lt;&gt;"",QZ16&gt;=RK$42,QZ16&lt;&gt;""),AND(RA16&gt;=RK$38,RA16&lt;&gt;"",RC16&gt;=RK$42,RC16&lt;&gt;""),AND(RE16&gt;=RK$38,RE16&lt;&gt;"",RG16&gt;=RK$42,RG16&lt;&gt;""),AND(RH16&gt;=RK$38,RH16&lt;&gt;"",RJ16&gt;=RK$42,RJ16&lt;&gt;""),AND(SF16&gt;=SS$38,SF16&lt;&gt;"",SH16&gt;=SS$42,SH16&lt;&gt;""),AND(SI16&gt;=SS$38,SI16&lt;&gt;"",SK16&gt;=SS$42,SK16&lt;&gt;""),AND(SM16&gt;=SS$38,SM16&lt;&gt;"",SO16&gt;=SS$42,SO16&lt;&gt;""),AND(SP16&gt;=SS$38,SP16&lt;&gt;"",SR16&gt;=SS$42,SR16&lt;&gt;"")),"P","")</f>
        <v/>
      </c>
      <c r="J16" s="8">
        <f>IF(COUNT(AO16,AR16,BP16,BS16,CQ16,CT16)&gt;0,LARGE((AO16,AR16,BP16,BS16,CQ16,CT16),1),0)</f>
        <v>48.48</v>
      </c>
      <c r="K16" s="8" t="str">
        <f>IF(J16="","",IF(OR(J16=CQ16,J16=CT16),$BY$1,IF(OR(J16=BP16,J16=BS16),$AX$1,IF(OR(J16=AO16,J16=AR16),$W$1,""))))</f>
        <v>2023 Nationals</v>
      </c>
      <c r="L16" s="8">
        <f>IF(COUNT(AO16,AR16,BP16,BS16,CQ16,CT16)&gt;1,LARGE((AO16,AR16,BP16,BS16,CQ16,CT16),2),0)</f>
        <v>34.44</v>
      </c>
      <c r="M16" s="8" t="str">
        <f>IF(L16="","",IF(OR(L16=CQ16,L16=CT16),$BY$1,IF(OR(L16=BP16,L16=BS16),$AX$1,IF(OR(L16=AO16,L16=AR16),$W$1,""))))</f>
        <v>2023 Nationals</v>
      </c>
      <c r="N16" s="8">
        <f>IF(COUNT(AO16,AR16,BP16,BS16,CQ16,CT16)&gt;2,MAX(AV16,BW16,CX16,LARGE((AO16,AR16,BP16,BS16,CQ16,CT16),3)),IF(MAX(AV16,BW16,CX16)&gt;0,MAX(AV16,BW16,CX16),0))</f>
        <v>49.02</v>
      </c>
      <c r="O16" s="8" t="str">
        <f>IF(N16="","",IF(OR(N16=CQ16,N16=CT16,N16=CX16),$BY$1,IF(OR(N16=BP16,N16=BS16,N16=BW16),$AX$1,IF(OR(N16=AO16,N16=AR16,N16=AV16),$W$1,""))))</f>
        <v>2023 Nationals</v>
      </c>
      <c r="P16" s="8">
        <f>IF(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&gt;0,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,0)</f>
        <v>10.4</v>
      </c>
      <c r="Q16" s="8" t="str">
        <f>IF(P16=0,"",IF(OR(P16=CO16,P16=CR16,P16=CV16),$BY$1,IF(OR(P16=BN16,P16=BQ16,P16=BU16),$AX$1,IF(OR(P16=AM16,P16=AP16,P16=AT16),$W$1,IF(OR(P16=SF16,P16=SI16,P16=SM16,P16=SP16),$RL$1,IF(OR(P16=QX16,P16=RA16,P16=RE16,P16=RH16),$QD$1,IF(OR(P16=PP16,P16=PS16,P16=PW16,P16=PZ16),$OV$1,IF(OR(P16=OH16,P16=OK16,P16=OO16,P16=OR16),$NN$1,IF(OR(P16=MZ16,P16=NC16,P16=NG16,P16=NJ16),$MF$1,IF(OR(P16=LR16,P16=LU16,P16=LY16,P16=MB16),$KX$1,IF(OR(P16=KJ16,P16=KM16,P16=KQ16,P16=KT16),$JP$1,IF(OR(P16=JB16,P16=JE16,P16=JI16,P16=JL16),$IH$1,IF(OR(P16=HT16,P16=HW16,P16=IA16,P16=ID16),$GZ$1,IF(OR(P16=GL16,P16=GO16,P16=GS16,P16=GV16),$FR$1,IF(OR(P16=FD16,P16=FG16,P16=FK16,P16=FN16),$EJ$1,IF(OR(P16=DV16,P16=DY16,P16=EC16,P16=EF16),$DB$1,""))))))))))))))))</f>
        <v>2023 Nationals</v>
      </c>
      <c r="R16" s="8">
        <f>IF(MAX(IF(AM16&gt;=$AW$37,AN16,0),IF(AP16&gt;=$AW$37,AQ16,0),IF(AT16&gt;=$AW$37,AU16,0),IF(BN16&gt;=$BX$37,BO16,0),IF(BQ16&gt;=$BX$37,BR16,0),IF(BU16&gt;=$BX$37,BV16,0),IF(CO16&gt;=$CY$37,CP16,0),IF(CR16&gt;=$CY$37,CS16,0),IF(CV16&gt;=$CY$37,CW16,0),IF(DV16&gt;=$EI$37,DW16,0),IF(DY16&gt;=$EI$37,DZ16,0),IF(EC16&gt;=$EI$37,ED16,0),IF(EF16&gt;=$EI$37,EG16,0),IF(FD16&gt;=$FQ$37,FE16,0),IF(FG16&gt;=$FQ$37,FH16,0),IF(FK16&gt;=$FQ$37,FL16,0),IF(FN16&gt;=$FQ$37,FO16,0),IF(GL16&gt;=$GY$37,GM16,0),IF(GO16&gt;=$GY$37,GP16,0),IF(GS16&gt;=$GY$37,GT16,0),IF(GV16&gt;=$GY$37,GW16,0),IF(HT16&gt;=$IG$37,HU16,0),IF(HW16&gt;=$IG$37,HX16,0),IF(IA16&gt;=$IG$37,IB16,0),IF(ID16&gt;=$IG$37,IE16,0),IF(JB16&gt;=$JO$37,JC16,0),IF(JE16&gt;=$JO$37,JF16,0),IF(JI16&gt;=$JO$37,JJ16,0),IF(JL16&gt;=$JO$37,JM16,0),IF(KJ16&gt;=$KW$37,KK16,0),IF(KM16&gt;=$KW$37,KN16,0),IF(KQ16&gt;=$KW$37,KR16,0),IF(KT16&gt;=$KW$37,KU16,0),IF(LR16&gt;=$ME$37,LS16,0),IF(LU16&gt;=$ME$37,LV16,0),IF(LY16&gt;=$ME$37,LZ16,0),IF(MB16&gt;=$ME$37,MC16,0),IF(MZ16&gt;=$NM$37,NA16,0),IF(NC16&gt;=$NM$37,ND16,0),IF(NG16&gt;=$NM$37,NH16,0),IF(NJ16&gt;=$NM$37,NK16,0),IF(OH16&gt;=$OU$37,OI16,0),IF(OK16&gt;=$OU$37,OL16,0),IF(OO16&gt;=$OU$37,OP16,0),IF(OR16&gt;=$OU$37,OS16,0),IF(PP16&gt;=$QC$37,PQ16,0),IF(PS16&gt;=$QC$37,PT16,0),IF(PW16&gt;=$QC$37,PX16,0),IF(PZ16&gt;=$QC$37,QA16,0),IF(QX16&gt;=$RK$37,QY16,0),IF(RA16&gt;=$RK$37,RB16,0),IF(RE16&gt;=$RK$37,RF16,0),IF(RH16&gt;=$RK$37,RI16,0),IF(SF16&gt;=$SS$37,SG16,0),IF(SI16&gt;=$SS$37,SJ16,0),IF(SM16&gt;=$SS$37,SN16,0),IF(SP16&gt;=$SS$37,SQ16,0))&gt;0,MAX(IF(AM16&gt;=$AW$37,AN16,0),IF(AP16&gt;=$AW$37,AQ16,0),IF(AT16&gt;=$AW$37,AU16,0),IF(BN16&gt;=$BX$37,BO16,0),IF(BQ16&gt;=$BX$37,BR16,0),IF(BU16&gt;=$BX$37,BV16,0),IF(CO16&gt;=$CY$37,CP16,0),IF(CR16&gt;=$CY$37,CS16,0),IF(CV16&gt;=$CY$37,CW16,0),IF(DV16&gt;=$EI$37,DW16,0),IF(DY16&gt;=$EI$37,DZ16,0),IF(EC16&gt;=$EI$37,ED16,0),IF(EF16&gt;=$EI$37,EG16,0),IF(FD16&gt;=$FQ$37,FE16,0),IF(FG16&gt;=$FQ$37,FH16,0),IF(FK16&gt;=$FQ$37,FL16,0),IF(FN16&gt;=$FQ$37,FO16,0),IF(GL16&gt;=$GY$37,GM16,0),IF(GO16&gt;=$GY$37,GP16,0),IF(GS16&gt;=$GY$37,GT16,0),IF(GV16&gt;=$GY$37,GW16,0),IF(HT16&gt;=$IG$37,HU16,0),IF(HW16&gt;=$IG$37,HX16,0),IF(IA16&gt;=$IG$37,IB16,0),IF(ID16&gt;=$IG$37,IE16,0),IF(JB16&gt;=$JO$37,JC16,0),IF(JE16&gt;=$JO$37,JF16,0),IF(JI16&gt;=$JO$37,JJ16,0),IF(JL16&gt;=$JO$37,JM16,0),IF(KJ16&gt;=$KW$37,KK16,0),IF(KM16&gt;=$KW$37,KN16,0),IF(KQ16&gt;=$KW$37,KR16,0),IF(KT16&gt;=$KW$37,KU16,0),IF(LR16&gt;=$ME$37,LS16,0),IF(LU16&gt;=$ME$37,LV16,0),IF(LY16&gt;=$ME$37,LZ16,0),IF(MB16&gt;=$ME$37,MC16,0),IF(MZ16&gt;=$NM$37,NA16,0),IF(NC16&gt;=$NM$37,ND16,0),IF(NG16&gt;=$NM$37,NH16,0),IF(NJ16&gt;=$NM$37,NK16,0),IF(OH16&gt;=$OU$37,OI16,0),IF(OK16&gt;=$OU$37,OL16,0),IF(OO16&gt;=$OU$37,OP16,0),IF(OR16&gt;=$OU$37,OS16,0),IF(PP16&gt;=$QC$37,PQ16,0),IF(PS16&gt;=$QC$37,PT16,0),IF(PW16&gt;=$QC$37,PX16,0),IF(PZ16&gt;=$QC$37,QA16,0),IF(QX16&gt;=$RK$37,QY16,0),IF(RA16&gt;=$RK$37,RB16,0),IF(RE16&gt;=$RK$37,RF16,0),IF(RH16&gt;=$RK$37,RI16,0),IF(SF16&gt;=$SS$37,SG16,0),IF(SI16&gt;=$SS$37,SJ16,0),IF(SM16&gt;=$SS$37,SN16,0),IF(SP16&gt;=$SS$37,SQ16,0)),0)</f>
        <v>0</v>
      </c>
      <c r="S16" s="8" t="str">
        <f>IF(R16=0,"",IF(OR(R16=CP16,R16=CS16,R16=CW16),$BY$1,IF(OR(R16=BO16,R16=BR16,R16=BV16),$AX$1,IF(OR(R16=AN16,R16=AQ16,R16=AU16),$W$1,IF(OR(R16=SG16,R16=SJ16,R16=SN16,R16=SQ16),$RL$1,IF(OR(R16=QY16,R16=RB16,R16=RF16,R16=RI16),$QD$1,IF(OR(R16=PQ16,R16=PT16,R16=PX16,R16=QA16),$OV$1,IF(OR(R16=OI16,R16=OL16,R16=OP16,R16=OS16),$NN$1,IF(OR(R16=NA16,R16=ND16,R16=NH16,R16=NK16),$MF$1,IF(OR(R16=LS16,R16=LV16,R16=LZ16,R16=MC16),$KX$1,IF(OR(R16=KK16,R16=KN16,R16=KR16,R16=KU16),$JP$1,IF(OR(R16=JC16,R16=JF16,R16=JJ16,R16=JM16),$IH$1,IF(OR(R16=HU16,R16=HX16,R16=IB16,R16=IE16),$GZ$1,IF(OR(R16=GM16,R16=GP16,R16=GT16,R16=GW16),$FR$1,IF(OR(R16=FE16,R16=FH16,R16=FL16,R16=FO16),$EJ$1,IF(OR(R16=DW16,R16=DZ16,R16=ED16,R16=EG16),$DB$1,""))))))))))))))))</f>
        <v/>
      </c>
      <c r="T16" s="8" t="str">
        <f>IF(MAX(CZ16,DA16)&gt;0,MAX(CZ16,DA16),"")</f>
        <v/>
      </c>
      <c r="U16" s="11" t="str">
        <f>IF(T16="","",IF(T16=CZ16,"("&amp;CZ$2&amp;")",IF(T16=DA16,"("&amp;DA$2&amp;")")))</f>
        <v/>
      </c>
      <c r="V16" s="8" t="str">
        <f>IF(T16="","",IF(T16=CZ16,IF(T16+IF(N16="",0,N16)=SL16,$RL$1,IF(T16+IF(N16="",0,N16)=RD16,$QD$1,IF(T16+IF(N16="",0,N16)=PV16,$OV$1,IF(T16+IF(N16="",0,N16)=ON16,$NN$1,IF(T16+IF(N16="",0,N16)=NF16,$MF$1,IF(T16+IF(N16="",0,N16)=LX16,$KX$1,IF(T16+IF(N16="",0,N16)=KP16,$JP$1,IF(T16+IF(N16="",0,N16)=JH16,$IH$1,IF(T16+IF(N16="",0,N16)=HZ16,$GZ$1,IF(T16+IF(N16="",0,N16)=GR16,$FR$1,IF(T16+IF(N16="",0,N16)=FJ16,$EJ$1,IF(T16+IF(N16="",0,N16)=EB16,$DB$1)))))))))))),IF(T16=DA16,IF(T16+IF(#REF!="",0,#REF!)=SR16,$RL$1,IF(T16+IF(#REF!="",0,#REF!)=RJ16,$QD$1,IF(T16+IF(#REF!="",0,#REF!)=QB16,$OV$1,IF(T16+IF(#REF!="",0,#REF!)=OT16,$NN$1,IF(T16+IF(#REF!="",0,#REF!)=NL16,$MF$1,IF(T16+IF(#REF!="",0,#REF!)=MD16,$KX$1,IF(T16+IF(#REF!="",0,#REF!)=KV16,$JP$1,IF(T16+IF(#REF!="",0,#REF!)=JN16,$IH$1,IF(T16+IF(#REF!="",0,#REF!)=IF16,$GZ$1,IF(T16+IF(#REF!="",0,#REF!)=GX16,$FR$1,IF(T16+IF(#REF!="",0,#REF!)=FP16,$EJ$1,IF(T16+IF(#REF!="",0,#REF!)=EH16,$DB$1,IF(T16+IF(#REF!="",0,#REF!)=SO16,$RL$1,IF(T16+IF(#REF!="",0,#REF!)=RG16,$QD$1,IF(T16+IF(#REF!="",0,#REF!)=PY16,$OV$1,IF(T16+IF(#REF!="",0,#REF!)=OQ16,$NN$1,IF(T16+IF(#REF!="",0,#REF!)=NI16,$MF$1,IF(T16+IF(#REF!="",0,#REF!)=MA16,$KX$1,IF(T16+IF(#REF!="",0,#REF!)=KS16,$JP$1,IF(T16+IF(#REF!="",0,#REF!)=JK16,$IH$1,IF(T16+IF(#REF!="",0,#REF!)=IC16,$GZ$1,IF(T16+IF(#REF!="",0,#REF!)=GU16,$FR$1,IF(T16+IF(#REF!="",0,#REF!)=FM16,$EJ$1,IF(T16+IF(#REF!="",0,#REF!)=EE16,$DB$1)))))))))))))))))))))))))))</f>
        <v/>
      </c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7"/>
      <c r="AM16" s="38" t="str">
        <f>IF(Y16&gt;0,Y16,"")</f>
        <v/>
      </c>
      <c r="AN16" s="38" t="str">
        <f>IF(Z16&gt;0,Z16,"")</f>
        <v/>
      </c>
      <c r="AO16" s="40" t="str">
        <f>IF(SUM(W16:Z16)-AA16&gt;0,SUM(W16:Z16)-AA16,"")</f>
        <v/>
      </c>
      <c r="AP16" s="40" t="str">
        <f>IF(AD16&gt;0,AD16,"")</f>
        <v/>
      </c>
      <c r="AQ16" s="40" t="str">
        <f>IF(AE16&gt;0,AE16,"")</f>
        <v/>
      </c>
      <c r="AR16" s="40" t="str">
        <f>IF(SUM(AB16:AE16)-AF16&gt;0,SUM(AB16:AE16)-AF16,"")</f>
        <v/>
      </c>
      <c r="AS16" s="40" t="str">
        <f>IF(AO16="","",MAX(AO16,AR16))</f>
        <v/>
      </c>
      <c r="AT16" s="40" t="str">
        <f>IF(AI16&gt;0,AI16,"")</f>
        <v/>
      </c>
      <c r="AU16" s="40" t="str">
        <f>IF(AJ16&gt;0,AJ16,"")</f>
        <v/>
      </c>
      <c r="AV16" s="40" t="str">
        <f>IF(SUM(AG16:AJ16)-AK16&gt;0,SUM(AG16:AJ16)-AK16,"")</f>
        <v/>
      </c>
      <c r="AW16" s="40" t="str">
        <f>IF(SUM(AS16,AV16)&gt;0,SUM(AS16,AV16),"")</f>
        <v/>
      </c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8"/>
      <c r="BN16" s="39" t="str">
        <f>IF(AZ16&gt;0,AZ16,"")</f>
        <v/>
      </c>
      <c r="BO16" s="39" t="str">
        <f>IF(BA16&gt;0,BA16,"")</f>
        <v/>
      </c>
      <c r="BP16" s="11" t="str">
        <f>IF(SUM(AX16:BA16)-BB16&gt;0,SUM(AX16:BA16)-BB16,"")</f>
        <v/>
      </c>
      <c r="BQ16" s="11" t="str">
        <f>IF(BE16&gt;0,BE16,"")</f>
        <v/>
      </c>
      <c r="BR16" s="11" t="str">
        <f>IF(BF16&gt;0,BF16,"")</f>
        <v/>
      </c>
      <c r="BS16" s="11" t="str">
        <f>IF(SUM(BC16:BF16)-BG16&gt;0,SUM(BC16:BF16)-BG16,"")</f>
        <v/>
      </c>
      <c r="BT16" s="11" t="str">
        <f>IF(BP16="","",MAX(BP16,BS16))</f>
        <v/>
      </c>
      <c r="BU16" s="11" t="str">
        <f>IF(BJ16&gt;0,BJ16,"")</f>
        <v/>
      </c>
      <c r="BV16" s="11" t="str">
        <f>IF(BK16&gt;0,BK16,"")</f>
        <v/>
      </c>
      <c r="BW16" s="11" t="str">
        <f>IF(SUM(BH16:BK16)-BL16&gt;0,SUM(BH16:BK16)-BL16,"")</f>
        <v/>
      </c>
      <c r="BX16" s="11" t="str">
        <f>IF(SUM(BT16,BW16)&gt;0,SUM(BT16,BW16),"")</f>
        <v/>
      </c>
      <c r="BY16" s="22">
        <v>10.9</v>
      </c>
      <c r="BZ16" s="22">
        <v>6.3</v>
      </c>
      <c r="CA16" s="22">
        <v>7.4</v>
      </c>
      <c r="CB16" s="22">
        <v>9.84</v>
      </c>
      <c r="CC16" s="22">
        <v>0</v>
      </c>
      <c r="CD16" s="22">
        <v>15</v>
      </c>
      <c r="CE16" s="22">
        <v>9.4</v>
      </c>
      <c r="CF16" s="22">
        <v>10.4</v>
      </c>
      <c r="CG16" s="22">
        <v>13.68</v>
      </c>
      <c r="CH16" s="22">
        <v>0</v>
      </c>
      <c r="CI16" s="22">
        <v>16</v>
      </c>
      <c r="CJ16" s="22">
        <v>8.6999999999999993</v>
      </c>
      <c r="CK16" s="22">
        <v>10.4</v>
      </c>
      <c r="CL16" s="22">
        <v>13.92</v>
      </c>
      <c r="CM16" s="22">
        <v>0</v>
      </c>
      <c r="CN16" s="27"/>
      <c r="CO16" s="38">
        <f>IF(CA16&gt;0,CA16,"")</f>
        <v>7.4</v>
      </c>
      <c r="CP16" s="38">
        <f>IF(CB16&gt;0,CB16,"")</f>
        <v>9.84</v>
      </c>
      <c r="CQ16" s="40">
        <f>IF(SUM(BY16:CB16)-CC16&gt;0,SUM(BY16:CB16)-CC16,"")</f>
        <v>34.44</v>
      </c>
      <c r="CR16" s="40">
        <f>IF(CF16&gt;0,CF16,"")</f>
        <v>10.4</v>
      </c>
      <c r="CS16" s="40">
        <f>IF(CG16&gt;0,CG16,"")</f>
        <v>13.68</v>
      </c>
      <c r="CT16" s="40">
        <f>IF(SUM(CD16:CG16)-CH16&gt;0,SUM(CD16:CG16)-CH16,"")</f>
        <v>48.48</v>
      </c>
      <c r="CU16" s="40">
        <f>IF(CQ16="","",MAX(CQ16,CT16))</f>
        <v>48.48</v>
      </c>
      <c r="CV16" s="40">
        <f>IF(CK16&gt;0,CK16,"")</f>
        <v>10.4</v>
      </c>
      <c r="CW16" s="40">
        <f>IF(CL16&gt;0,CL16,"")</f>
        <v>13.92</v>
      </c>
      <c r="CX16" s="40">
        <f>IF(SUM(CI16:CL16)-CM16&gt;0,SUM(CI16:CL16)-CM16,"")</f>
        <v>49.02</v>
      </c>
      <c r="CY16" s="40">
        <f>IF(SUM(CU16,CX16)&gt;0,SUM(CU16,CX16),"")</f>
        <v>97.5</v>
      </c>
      <c r="CZ16" s="50" t="str">
        <f>IF(MAX(DX16,EA16,FF16,FI16,GN16,GQ16,HV16,HY16,JD16,JG16,KL16,KO16,LT16,LW16,NB16,NE16,OJ16,OM16,PR16,PU16,QZ16,RC16,SH16,SK16)-MIN(IF(L16="",0,L16),IF(N16="",0,N16))&gt;0.001,MAX(DX16,EA16,FF16,FI16,GN16,GQ16,HV16,HY16,JD16,JG16,KL16,KO16,LT16,LW16,NB16,NE16,OJ16,OM16,PR16,PU16,QZ16,RC16,SH16,SK16)-MIN(IF(L16="",0,L16),IF(N16="",0,N16)),"")</f>
        <v/>
      </c>
      <c r="DA16" s="50" t="str">
        <f>IF(MAX(EE16,EH16,FM16,FP16,GU16,GX16,IC16,IF16,JK16,JN16,KS16,KV16,MA16,MD16,NI16,NL16,OQ16,OT16,PY16,QB16,RG16,RJ16,SO16,SR16)-IF(N16="",0,N16)&gt;0.001,MAX(EE16,EH16,FM16,FP16,GU16,GX16,IC16,IF16,JK16,JN16,KS16,KV16,MA16,MD16,NI16,NL16,OQ16,OT16,PY16,QB16,RG16,RJ16,SO16,SR16)-IF(N16="",0,N16),"")</f>
        <v/>
      </c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40" t="str">
        <f>IF(DD16&gt;0,DD16,"")</f>
        <v/>
      </c>
      <c r="DW16" s="40" t="str">
        <f>IF(DE16&gt;0,DE16,"")</f>
        <v/>
      </c>
      <c r="DX16" s="40" t="str">
        <f>IF(SUM(DB16:DE16)-DF16&gt;0,SUM(DB16:DE16)-DF16,"")</f>
        <v/>
      </c>
      <c r="DY16" s="40" t="str">
        <f>IF(DI16&gt;0,DI16,"")</f>
        <v/>
      </c>
      <c r="DZ16" s="40" t="str">
        <f>IF(DJ16&gt;0,DJ16,"")</f>
        <v/>
      </c>
      <c r="EA16" s="40" t="str">
        <f>IF(SUM(DG16:DJ16)-DK16&gt;0,SUM(DG16:DJ16)-DK16,"")</f>
        <v/>
      </c>
      <c r="EB16" s="40" t="str">
        <f>IF(MAX(DX16,EA16)&gt;0,MAX(DX16,EA16),"")</f>
        <v/>
      </c>
      <c r="EC16" s="40" t="str">
        <f>IF(DN16&gt;0,DN16,"")</f>
        <v/>
      </c>
      <c r="ED16" s="40" t="str">
        <f>IF(DO16&gt;0,DO16,"")</f>
        <v/>
      </c>
      <c r="EE16" s="40" t="str">
        <f>IF(SUM(DL16:DO16)-DP16&gt;0,SUM(DL16:DO16)-DP16,"")</f>
        <v/>
      </c>
      <c r="EF16" s="40" t="str">
        <f>IF(DS16&gt;0,DS16,"")</f>
        <v/>
      </c>
      <c r="EG16" s="40" t="str">
        <f>IF(DT16&gt;0,DT16,"")</f>
        <v/>
      </c>
      <c r="EH16" s="40" t="str">
        <f>IF(SUM(DQ16:DT16)-DU16&gt;0,SUM(DQ16:DT16)-DU16,"")</f>
        <v/>
      </c>
      <c r="EI16" s="40" t="str">
        <f>IF(SUM(EB16,EH16)&gt;0,SUM(EB16,EH16),"")</f>
        <v/>
      </c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1" t="str">
        <f>IF(EL16&gt;0,EL16,"")</f>
        <v/>
      </c>
      <c r="FE16" s="11" t="str">
        <f>IF(EM16&gt;0,EM16,"")</f>
        <v/>
      </c>
      <c r="FF16" s="11" t="str">
        <f>IF(SUM(EJ16:EM16)-EN16&gt;0,SUM(EJ16:EM16)-EN16,"")</f>
        <v/>
      </c>
      <c r="FG16" s="11" t="str">
        <f>IF(EQ16&gt;0,EQ16,"")</f>
        <v/>
      </c>
      <c r="FH16" s="11" t="str">
        <f>IF(ER16&gt;0,ER16,"")</f>
        <v/>
      </c>
      <c r="FI16" s="11" t="str">
        <f>IF(SUM(EO16:ER16)-ES16&gt;0,SUM(EO16:ER16)-ES16,"")</f>
        <v/>
      </c>
      <c r="FJ16" s="11" t="str">
        <f>IF(MAX(FF16,FI16)&gt;0,MAX(FF16,FI16),"")</f>
        <v/>
      </c>
      <c r="FK16" s="11" t="str">
        <f>IF(EV16&gt;0,EV16,"")</f>
        <v/>
      </c>
      <c r="FL16" s="11" t="str">
        <f>IF(EW16&gt;0,EW16,"")</f>
        <v/>
      </c>
      <c r="FM16" s="11" t="str">
        <f>IF(SUM(ET16:EW16)-EX16&gt;0,SUM(ET16:EW16)-EX16,"")</f>
        <v/>
      </c>
      <c r="FN16" s="11" t="str">
        <f>IF(FA16&gt;0,FA16,"")</f>
        <v/>
      </c>
      <c r="FO16" s="11" t="str">
        <f>IF(FB16&gt;0,FB16,"")</f>
        <v/>
      </c>
      <c r="FP16" s="11" t="str">
        <f>IF(SUM(EY16:FB16)-FC16&gt;0,SUM(EY16:FB16)-FC16,"")</f>
        <v/>
      </c>
      <c r="FQ16" s="11" t="str">
        <f>IF(SUM(FJ16,FP16)&gt;0,SUM(FJ16,FP16),"")</f>
        <v/>
      </c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40" t="str">
        <f>IF(FT16&gt;0,FT16,"")</f>
        <v/>
      </c>
      <c r="GM16" s="40" t="str">
        <f>IF(FU16&gt;0,FU16,"")</f>
        <v/>
      </c>
      <c r="GN16" s="40" t="str">
        <f>IF(SUM(FR16:FU16)-FV16&gt;0,SUM(FR16:FU16)-FV16,"")</f>
        <v/>
      </c>
      <c r="GO16" s="40" t="str">
        <f>IF(FY16&gt;0,FY16,"")</f>
        <v/>
      </c>
      <c r="GP16" s="40" t="str">
        <f>IF(FZ16&gt;0,FZ16,"")</f>
        <v/>
      </c>
      <c r="GQ16" s="40" t="str">
        <f>IF(SUM(FW16:FZ16)-GA16&gt;0,SUM(FW16:FZ16)-GA16,"")</f>
        <v/>
      </c>
      <c r="GR16" s="40" t="str">
        <f>IF(MAX(GN16,GQ16)&gt;0,MAX(GN16,GQ16),"")</f>
        <v/>
      </c>
      <c r="GS16" s="40" t="str">
        <f>IF(GD16&gt;0,GD16,"")</f>
        <v/>
      </c>
      <c r="GT16" s="40" t="str">
        <f>IF(GE16&gt;0,GE16,"")</f>
        <v/>
      </c>
      <c r="GU16" s="40" t="str">
        <f>IF(SUM(GB16:GE16)-GF16&gt;0,SUM(GB16:GE16)-GF16,"")</f>
        <v/>
      </c>
      <c r="GV16" s="40" t="str">
        <f>IF(GI16&gt;0,GI16,"")</f>
        <v/>
      </c>
      <c r="GW16" s="40" t="str">
        <f>IF(GJ16&gt;0,GJ16,"")</f>
        <v/>
      </c>
      <c r="GX16" s="40" t="str">
        <f>IF(SUM(GG16:GJ16)-GK16&gt;0,SUM(GG16:GJ16)-GK16,"")</f>
        <v/>
      </c>
      <c r="GY16" s="40" t="str">
        <f>IF(SUM(GR16,GX16)&gt;0,SUM(GR16,GX16),"")</f>
        <v/>
      </c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1" t="str">
        <f>IF(HB16&gt;0,HB16,"")</f>
        <v/>
      </c>
      <c r="HU16" s="11" t="str">
        <f>IF(HC16&gt;0,HC16,"")</f>
        <v/>
      </c>
      <c r="HV16" s="11" t="str">
        <f>IF(SUM(GZ16:HC16)-HD16&gt;0,SUM(GZ16:HC16)-HD16,"")</f>
        <v/>
      </c>
      <c r="HW16" s="11" t="str">
        <f>IF(HG16&gt;0,HG16,"")</f>
        <v/>
      </c>
      <c r="HX16" s="11" t="str">
        <f>IF(HH16&gt;0,HH16,"")</f>
        <v/>
      </c>
      <c r="HY16" s="11" t="str">
        <f>IF(SUM(HE16:HH16)-HI16&gt;0,SUM(HE16:HH16)-HI16,"")</f>
        <v/>
      </c>
      <c r="HZ16" s="11" t="str">
        <f>IF(MAX(HV16,HY16)&gt;0,MAX(HV16,HY16),"")</f>
        <v/>
      </c>
      <c r="IA16" s="11" t="str">
        <f>IF(HL16&gt;0,HL16,"")</f>
        <v/>
      </c>
      <c r="IB16" s="11" t="str">
        <f>IF(HM16&gt;0,HM16,"")</f>
        <v/>
      </c>
      <c r="IC16" s="11" t="str">
        <f>IF(SUM(HJ16:HM16)-HN16&gt;0,SUM(HJ16:HM16)-HN16,"")</f>
        <v/>
      </c>
      <c r="ID16" s="11" t="str">
        <f>IF(HQ16&gt;0,HQ16,"")</f>
        <v/>
      </c>
      <c r="IE16" s="11" t="str">
        <f>IF(HR16&gt;0,HR16,"")</f>
        <v/>
      </c>
      <c r="IF16" s="11" t="str">
        <f>IF(SUM(HO16:HR16)-HS16&gt;0,SUM(HO16:HR16)-HS16,"")</f>
        <v/>
      </c>
      <c r="IG16" s="11" t="str">
        <f>IF(SUM(HZ16,IF16)&gt;0,SUM(HZ16,IF16),"")</f>
        <v/>
      </c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40" t="str">
        <f>IF(IJ16&gt;0,IJ16,"")</f>
        <v/>
      </c>
      <c r="JC16" s="40" t="str">
        <f>IF(IK16&gt;0,IK16,"")</f>
        <v/>
      </c>
      <c r="JD16" s="40" t="str">
        <f>IF(SUM(IH16:IK16)-IL16&gt;0,SUM(IH16:IK16)-IL16,"")</f>
        <v/>
      </c>
      <c r="JE16" s="40" t="str">
        <f>IF(IO16&gt;0,IO16,"")</f>
        <v/>
      </c>
      <c r="JF16" s="40" t="str">
        <f>IF(IP16&gt;0,IP16,"")</f>
        <v/>
      </c>
      <c r="JG16" s="40" t="str">
        <f>IF(SUM(IM16:IP16)-IQ16&gt;0,SUM(IM16:IP16)-IQ16,"")</f>
        <v/>
      </c>
      <c r="JH16" s="40" t="str">
        <f>IF(MAX(JD16,JG16)&gt;0,MAX(JD16,JG16),"")</f>
        <v/>
      </c>
      <c r="JI16" s="40" t="str">
        <f>IF(IT16&gt;0,IT16,"")</f>
        <v/>
      </c>
      <c r="JJ16" s="40" t="str">
        <f>IF(IU16&gt;0,IU16,"")</f>
        <v/>
      </c>
      <c r="JK16" s="40" t="str">
        <f>IF(SUM(IR16:IU16)-IV16&gt;0,SUM(IR16:IU16)-IV16,"")</f>
        <v/>
      </c>
      <c r="JL16" s="40" t="str">
        <f>IF(IY16&gt;0,IY16,"")</f>
        <v/>
      </c>
      <c r="JM16" s="40" t="str">
        <f>IF(IZ16&gt;0,IZ16,"")</f>
        <v/>
      </c>
      <c r="JN16" s="40" t="str">
        <f>IF(SUM(IW16:IZ16)-JA16&gt;0,SUM(IW16:IZ16)-JA16,"")</f>
        <v/>
      </c>
      <c r="JO16" s="40" t="str">
        <f>IF(SUM(JH16,JN16)&gt;0,SUM(JH16,JN16),"")</f>
        <v/>
      </c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1" t="str">
        <f>IF(JR16&gt;0,JR16,"")</f>
        <v/>
      </c>
      <c r="KK16" s="11" t="str">
        <f>IF(JS16&gt;0,JS16,"")</f>
        <v/>
      </c>
      <c r="KL16" s="11" t="str">
        <f>IF(SUM(JP16:JS16)-JT16&gt;0,SUM(JP16:JS16)-JT16,"")</f>
        <v/>
      </c>
      <c r="KM16" s="11" t="str">
        <f>IF(JW16&gt;0,JW16,"")</f>
        <v/>
      </c>
      <c r="KN16" s="11" t="str">
        <f>IF(JX16&gt;0,JX16,"")</f>
        <v/>
      </c>
      <c r="KO16" s="11" t="str">
        <f>IF(SUM(JU16:JX16)-JY16&gt;0,SUM(JU16:JX16)-JY16,"")</f>
        <v/>
      </c>
      <c r="KP16" s="11" t="str">
        <f>IF(MAX(KL16,KO16)&gt;0,MAX(KL16,KO16),"")</f>
        <v/>
      </c>
      <c r="KQ16" s="11" t="str">
        <f>IF(KB16&gt;0,KB16,"")</f>
        <v/>
      </c>
      <c r="KR16" s="11" t="str">
        <f>IF(KC16&gt;0,KC16,"")</f>
        <v/>
      </c>
      <c r="KS16" s="11" t="str">
        <f>IF(SUM(JZ16:KC16)-KD16&gt;0,SUM(JZ16:KC16)-KD16,"")</f>
        <v/>
      </c>
      <c r="KT16" s="11" t="str">
        <f>IF(KG16&gt;0,KG16,"")</f>
        <v/>
      </c>
      <c r="KU16" s="11" t="str">
        <f>IF(KH16&gt;0,KH16,"")</f>
        <v/>
      </c>
      <c r="KV16" s="11" t="str">
        <f>IF(SUM(KE16:KH16)-KI16&gt;0,SUM(KE16:KH16)-KI16,"")</f>
        <v/>
      </c>
      <c r="KW16" s="11" t="str">
        <f>IF(SUM(KP16,KV16)&gt;0,SUM(KP16,KV16),"")</f>
        <v/>
      </c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40" t="str">
        <f>IF(KZ16&gt;0,KZ16,"")</f>
        <v/>
      </c>
      <c r="LS16" s="40" t="str">
        <f>IF(LA16&gt;0,LA16,"")</f>
        <v/>
      </c>
      <c r="LT16" s="40" t="str">
        <f>IF(SUM(KX16:LA16)-LB16&gt;0,SUM(KX16:LA16)-LB16,"")</f>
        <v/>
      </c>
      <c r="LU16" s="40" t="str">
        <f>IF(LE16&gt;0,LE16,"")</f>
        <v/>
      </c>
      <c r="LV16" s="40" t="str">
        <f>IF(LF16&gt;0,LF16,"")</f>
        <v/>
      </c>
      <c r="LW16" s="40" t="str">
        <f>IF(SUM(LC16:LF16)-LG16&gt;0,SUM(LC16:LF16)-LG16,"")</f>
        <v/>
      </c>
      <c r="LX16" s="40" t="str">
        <f>IF(MAX(LT16,LW16)&gt;0,MAX(LT16,LW16),"")</f>
        <v/>
      </c>
      <c r="LY16" s="40" t="str">
        <f>IF(LJ16&gt;0,LJ16,"")</f>
        <v/>
      </c>
      <c r="LZ16" s="40" t="str">
        <f>IF(LK16&gt;0,LK16,"")</f>
        <v/>
      </c>
      <c r="MA16" s="40" t="str">
        <f>IF(SUM(LH16:LK16)-LL16&gt;0,SUM(LH16:LK16)-LL16,"")</f>
        <v/>
      </c>
      <c r="MB16" s="40" t="str">
        <f>IF(LO16&gt;0,LO16,"")</f>
        <v/>
      </c>
      <c r="MC16" s="40" t="str">
        <f>IF(LP16&gt;0,LP16,"")</f>
        <v/>
      </c>
      <c r="MD16" s="40" t="str">
        <f>IF(SUM(LM16:LP16)-LQ16&gt;0,SUM(LM16:LP16)-LQ16,"")</f>
        <v/>
      </c>
      <c r="ME16" s="40" t="str">
        <f>IF(SUM(LX16,MD16)&gt;0,SUM(LX16,MD16),"")</f>
        <v/>
      </c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1" t="str">
        <f>IF(MH16&gt;0,MH16,"")</f>
        <v/>
      </c>
      <c r="NA16" s="11" t="str">
        <f>IF(MI16&gt;0,MI16,"")</f>
        <v/>
      </c>
      <c r="NB16" s="11" t="str">
        <f>IF(SUM(MF16:MI16)-MJ16&gt;0,SUM(MF16:MI16)-MJ16,"")</f>
        <v/>
      </c>
      <c r="NC16" s="11" t="str">
        <f>IF(MM16&gt;0,MM16,"")</f>
        <v/>
      </c>
      <c r="ND16" s="11" t="str">
        <f>IF(MN16&gt;0,MN16,"")</f>
        <v/>
      </c>
      <c r="NE16" s="11" t="str">
        <f>IF(SUM(MK16:MN16)-MO16&gt;0,SUM(MK16:MN16)-MO16,"")</f>
        <v/>
      </c>
      <c r="NF16" s="11" t="str">
        <f>IF(MAX(NB16,NE16)&gt;0,MAX(NB16,NE16),"")</f>
        <v/>
      </c>
      <c r="NG16" s="11" t="str">
        <f>IF(MR16&gt;0,MR16,"")</f>
        <v/>
      </c>
      <c r="NH16" s="11" t="str">
        <f>IF(MS16&gt;0,MS16,"")</f>
        <v/>
      </c>
      <c r="NI16" s="11" t="str">
        <f>IF(SUM(MP16:MS16)-MT16&gt;0,SUM(MP16:MS16)-MT16,"")</f>
        <v/>
      </c>
      <c r="NJ16" s="11" t="str">
        <f>IF(MW16&gt;0,MW16,"")</f>
        <v/>
      </c>
      <c r="NK16" s="11" t="str">
        <f>IF(MX16&gt;0,MX16,"")</f>
        <v/>
      </c>
      <c r="NL16" s="11" t="str">
        <f>IF(SUM(MU16:MX16)-MY16&gt;0,SUM(MU16:MX16)-MY16,"")</f>
        <v/>
      </c>
      <c r="NM16" s="11" t="str">
        <f>IF(SUM(NF16,NL16)&gt;0,SUM(NF16,NL16),"")</f>
        <v/>
      </c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40" t="str">
        <f>IF(NP16&gt;0,NP16,"")</f>
        <v/>
      </c>
      <c r="OI16" s="40" t="str">
        <f>IF(NQ16&gt;0,NQ16,"")</f>
        <v/>
      </c>
      <c r="OJ16" s="40" t="str">
        <f>IF(SUM(NN16:NQ16)-NR16&gt;0,SUM(NN16:NQ16)-NR16,"")</f>
        <v/>
      </c>
      <c r="OK16" s="40" t="str">
        <f>IF(NU16&gt;0,NU16,"")</f>
        <v/>
      </c>
      <c r="OL16" s="40" t="str">
        <f>IF(NV16&gt;0,NV16,"")</f>
        <v/>
      </c>
      <c r="OM16" s="40" t="str">
        <f>IF(SUM(NS16:NV16)-NW16&gt;0,SUM(NS16:NV16)-NW16,"")</f>
        <v/>
      </c>
      <c r="ON16" s="40" t="str">
        <f>IF(MAX(OJ16,OM16)&gt;0,MAX(OJ16,OM16),"")</f>
        <v/>
      </c>
      <c r="OO16" s="40" t="str">
        <f>IF(NZ16&gt;0,NZ16,"")</f>
        <v/>
      </c>
      <c r="OP16" s="40" t="str">
        <f>IF(OA16&gt;0,OA16,"")</f>
        <v/>
      </c>
      <c r="OQ16" s="40" t="str">
        <f>IF(SUM(NX16:OA16)-OB16&gt;0,SUM(NX16:OA16)-OB16,"")</f>
        <v/>
      </c>
      <c r="OR16" s="40" t="str">
        <f>IF(OE16&gt;0,OE16,"")</f>
        <v/>
      </c>
      <c r="OS16" s="40" t="str">
        <f>IF(OF16&gt;0,OF16,"")</f>
        <v/>
      </c>
      <c r="OT16" s="40" t="str">
        <f>IF(SUM(OC16:OF16)-OG16&gt;0,SUM(OC16:OF16)-OG16,"")</f>
        <v/>
      </c>
      <c r="OU16" s="40" t="str">
        <f>IF(SUM(ON16,OT16)&gt;0,SUM(ON16,OT16),"")</f>
        <v/>
      </c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1" t="str">
        <f>IF(OX16&gt;0,OX16,"")</f>
        <v/>
      </c>
      <c r="PQ16" s="11" t="str">
        <f>IF(OY16&gt;0,OY16,"")</f>
        <v/>
      </c>
      <c r="PR16" s="11" t="str">
        <f>IF(SUM(OV16:OY16)-OZ16&gt;0,SUM(OV16:OY16)-OZ16,"")</f>
        <v/>
      </c>
      <c r="PS16" s="11" t="str">
        <f>IF(PC16&gt;0,PC16,"")</f>
        <v/>
      </c>
      <c r="PT16" s="11" t="str">
        <f>IF(PD16&gt;0,PD16,"")</f>
        <v/>
      </c>
      <c r="PU16" s="11" t="str">
        <f>IF(SUM(PA16:PD16)-PE16&gt;0,SUM(PA16:PD16)-PE16,"")</f>
        <v/>
      </c>
      <c r="PV16" s="11" t="str">
        <f>IF(MAX(PR16,PU16)&gt;0,MAX(PR16,PU16),"")</f>
        <v/>
      </c>
      <c r="PW16" s="11" t="str">
        <f>IF(PH16&gt;0,PH16,"")</f>
        <v/>
      </c>
      <c r="PX16" s="11" t="str">
        <f>IF(PI16&gt;0,PI16,"")</f>
        <v/>
      </c>
      <c r="PY16" s="11" t="str">
        <f>IF(SUM(PF16:PI16)-PJ16&gt;0,SUM(PF16:PI16)-PJ16,"")</f>
        <v/>
      </c>
      <c r="PZ16" s="11" t="str">
        <f>IF(PM16&gt;0,PM16,"")</f>
        <v/>
      </c>
      <c r="QA16" s="11" t="str">
        <f>IF(PN16&gt;0,PN16,"")</f>
        <v/>
      </c>
      <c r="QB16" s="11" t="str">
        <f>IF(SUM(PK16:PN16)-PO16&gt;0,SUM(PK16:PN16)-PO16,"")</f>
        <v/>
      </c>
      <c r="QC16" s="11" t="str">
        <f>IF(SUM(PV16,QB16)&gt;0,SUM(PV16,QB16),"")</f>
        <v/>
      </c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40" t="str">
        <f>IF(QF16&gt;0,QF16,"")</f>
        <v/>
      </c>
      <c r="QY16" s="40" t="str">
        <f>IF(QG16&gt;0,QG16,"")</f>
        <v/>
      </c>
      <c r="QZ16" s="40" t="str">
        <f>IF(SUM(QD16:QG16)-QH16&gt;0,SUM(QD16:QG16)-QH16,"")</f>
        <v/>
      </c>
      <c r="RA16" s="40" t="str">
        <f>IF(QK16&gt;0,QK16,"")</f>
        <v/>
      </c>
      <c r="RB16" s="40" t="str">
        <f>IF(QL16&gt;0,QL16,"")</f>
        <v/>
      </c>
      <c r="RC16" s="40" t="str">
        <f>IF(SUM(QI16:QL16)-QM16&gt;0,SUM(QI16:QL16)-QM16,"")</f>
        <v/>
      </c>
      <c r="RD16" s="40" t="str">
        <f>IF(MAX(QZ16,RC16)&gt;0,MAX(QZ16,RC16),"")</f>
        <v/>
      </c>
      <c r="RE16" s="40" t="str">
        <f>IF(QP16&gt;0,QP16,"")</f>
        <v/>
      </c>
      <c r="RF16" s="40" t="str">
        <f>IF(QQ16&gt;0,QQ16,"")</f>
        <v/>
      </c>
      <c r="RG16" s="40" t="str">
        <f>IF(SUM(QN16:QQ16)-QR16&gt;0,SUM(QN16:QQ16)-QR16,"")</f>
        <v/>
      </c>
      <c r="RH16" s="40" t="str">
        <f>IF(QU16&gt;0,QU16,"")</f>
        <v/>
      </c>
      <c r="RI16" s="40" t="str">
        <f>IF(QV16&gt;0,QV16,"")</f>
        <v/>
      </c>
      <c r="RJ16" s="40" t="str">
        <f>IF(SUM(QS16:QV16)-QW16&gt;0,SUM(QS16:QV16)-QW16,"")</f>
        <v/>
      </c>
      <c r="RK16" s="40" t="str">
        <f>IF(SUM(RD16,RJ16)&gt;0,SUM(RD16,RJ16),"")</f>
        <v/>
      </c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1" t="str">
        <f>IF(RN16&gt;0,RN16,"")</f>
        <v/>
      </c>
      <c r="SG16" s="11" t="str">
        <f>IF(RO16&gt;0,RO16,"")</f>
        <v/>
      </c>
      <c r="SH16" s="11" t="str">
        <f>IF(SUM(RL16:RO16)-RP16&gt;0,SUM(RL16:RO16)-RP16,"")</f>
        <v/>
      </c>
      <c r="SI16" s="11" t="str">
        <f>IF(RS16&gt;0,RS16,"")</f>
        <v/>
      </c>
      <c r="SJ16" s="11" t="str">
        <f>IF(RT16&gt;0,RT16,"")</f>
        <v/>
      </c>
      <c r="SK16" s="11" t="str">
        <f>IF(SUM(RQ16:RT16)-RU16&gt;0,SUM(RQ16:RT16)-RU16,"")</f>
        <v/>
      </c>
      <c r="SL16" s="11" t="str">
        <f>IF(MAX(SH16,SK16)&gt;0,MAX(SH16,SK16),"")</f>
        <v/>
      </c>
      <c r="SM16" s="11" t="str">
        <f>IF(RX16&gt;0,RX16,"")</f>
        <v/>
      </c>
      <c r="SN16" s="11" t="str">
        <f>IF(RY16&gt;0,RY16,"")</f>
        <v/>
      </c>
      <c r="SO16" s="11" t="str">
        <f>IF(SUM(RV16:RY16)-RZ16&gt;0,SUM(RV16:RY16)-RZ16,"")</f>
        <v/>
      </c>
      <c r="SP16" s="11" t="str">
        <f>IF(SC16&gt;0,SC16,"")</f>
        <v/>
      </c>
      <c r="SQ16" s="11" t="str">
        <f>IF(SD16&gt;0,SD16,"")</f>
        <v/>
      </c>
      <c r="SR16" s="11" t="str">
        <f>IF(SUM(SA16:SD16)-SE16&gt;0,SUM(SA16:SD16)-SE16,"")</f>
        <v/>
      </c>
      <c r="SS16" s="11" t="str">
        <f>IF(SUM(SL16,SR16)&gt;0,SUM(SL16,SR16),"")</f>
        <v/>
      </c>
      <c r="ST16" s="22">
        <f>IF($CN16="P",BY16,(BY16+AX16)/2)</f>
        <v>5.45</v>
      </c>
      <c r="SU16" s="22">
        <f>IF($CN16="P",BZ16,(BZ16+AY16)/2)</f>
        <v>3.15</v>
      </c>
      <c r="SV16" s="22">
        <f>IF($CN16="P",CA16,(CA16+AZ16)/2)</f>
        <v>3.7</v>
      </c>
      <c r="SW16" s="22">
        <f>IF($CN16="P",CB16,(CB16+BA16)/2)</f>
        <v>4.92</v>
      </c>
      <c r="SX16" s="22">
        <f>IF($CN16="P",CC16,(CC16+BB16)/2)</f>
        <v>0</v>
      </c>
      <c r="SY16" s="22">
        <f>IF($CN16="P",CD16,(CD16+BC16)/2)</f>
        <v>7.5</v>
      </c>
      <c r="SZ16" s="22">
        <f>IF($CN16="P",CE16,(CE16+BD16)/2)</f>
        <v>4.7</v>
      </c>
      <c r="TA16" s="22">
        <f>IF($CN16="P",CF16,(CF16+BE16)/2)</f>
        <v>5.2</v>
      </c>
      <c r="TB16" s="22">
        <f>IF($CN16="P",CG16,(CG16+BF16)/2)</f>
        <v>6.84</v>
      </c>
      <c r="TC16" s="22">
        <f>IF($CN16="P",CH16,(CH16+BG16)/2)</f>
        <v>0</v>
      </c>
      <c r="TD16" s="22">
        <f>IF($CN16="P",CI16,(CI16+BH16)/2)</f>
        <v>8</v>
      </c>
      <c r="TE16" s="22">
        <f>IF($CN16="P",CJ16,(CJ16+BI16)/2)</f>
        <v>4.3499999999999996</v>
      </c>
      <c r="TF16" s="22">
        <f>IF($CN16="P",CK16,(CK16+BJ16)/2)</f>
        <v>5.2</v>
      </c>
      <c r="TG16" s="22">
        <f>IF($CN16="P",CL16,(CL16+BK16)/2)</f>
        <v>6.96</v>
      </c>
      <c r="TH16" s="22">
        <f>IF($CN16="P",CM16,(CM16+BL16)/2)</f>
        <v>0</v>
      </c>
      <c r="TI16" s="27" t="s">
        <v>46</v>
      </c>
      <c r="TJ16" s="40">
        <f>IF(SV16&gt;0,SV16,"")</f>
        <v>3.7</v>
      </c>
      <c r="TK16" s="40">
        <f>IF(SW16&gt;0,SW16,"")</f>
        <v>4.92</v>
      </c>
      <c r="TL16" s="40">
        <f>IF(SUM(ST16:SW16)-SX16&gt;0,SUM(ST16:SW16)-SX16,"")</f>
        <v>17.22</v>
      </c>
      <c r="TM16" s="40">
        <f>IF(TA16&gt;0,TA16,"")</f>
        <v>5.2</v>
      </c>
      <c r="TN16" s="40">
        <f>IF(TB16&gt;0,TB16,"")</f>
        <v>6.84</v>
      </c>
      <c r="TO16" s="40">
        <f>IF(SUM(SY16:TB16)-TC16&gt;0,SUM(SY16:TB16)-TC16,"")</f>
        <v>24.24</v>
      </c>
      <c r="TP16" s="40">
        <f>IF(MAX(TL16,TO16)&gt;0,MAX(TL16,TO16),"")</f>
        <v>24.24</v>
      </c>
      <c r="TQ16" s="40">
        <f>IF(TF16&gt;0,TF16,"")</f>
        <v>5.2</v>
      </c>
      <c r="TR16" s="40">
        <f>IF(TG16&gt;0,TG16,"")</f>
        <v>6.96</v>
      </c>
      <c r="TS16" s="40">
        <f>IF(SUM(TD16:TG16)-TH16&gt;0,SUM(TD16:TG16)-TH16,"")</f>
        <v>24.51</v>
      </c>
      <c r="TT16" s="40">
        <f>IF(SUM(TP16,TS16)&gt;0,SUM(TP16,TS16),"")</f>
        <v>48.75</v>
      </c>
    </row>
    <row r="17" spans="1:540" x14ac:dyDescent="0.2">
      <c r="A17" s="4" t="str" cm="1">
        <f t="array" ref="A17">IF(AND(H17&lt;&gt;"",H17&lt;&gt;"No DD"),SUMPRODUCT((H$4:H$35&lt;&gt;"")*(H$4:H$35&lt;&gt;"No DD")*(E$4:E$35&gt;E17))+1,IF(H17="No DD",SUMPRODUCT((H$4:H$35="No DD")*(E$4:E$35&gt;E17))+1+SUMPRODUCT((H$4:H$35&lt;&gt;"")*(H$4:H$35&lt;&gt;"No DD")),""))</f>
        <v/>
      </c>
      <c r="B17" s="5" t="s">
        <v>178</v>
      </c>
      <c r="C17" s="4" t="s">
        <v>31</v>
      </c>
      <c r="D17" s="4">
        <v>2006</v>
      </c>
      <c r="E17" s="9">
        <f>SUM(J17:T17)+SUM(J17:R17)*0.0000001+SUM(J17)*0.0000000000001</f>
        <v>142.06001420600447</v>
      </c>
      <c r="F17" s="3" t="str">
        <f>IF(OR(AND(AM17&gt;=AW$37,AM17&lt;&gt;"",AO17&gt;=AW$41,AO17&lt;&gt;"",AL17=""),AND(AP17&gt;=AW$37,AP17&lt;&gt;"",AR17&gt;=AW$41,AR17&lt;&gt;"",AL17=""),AND(AT17&gt;=AW$37,AT17&lt;&gt;"",AV17&gt;=AW$41,AV17&lt;&gt;"",AL17=""),AND(BN17&gt;=BX$37,BN17&lt;&gt;"",BP17&gt;=BX$41,BP17&lt;&gt;"",BM17=""),AND(BQ17&gt;=BX$37,BQ17&lt;&gt;"",BS17&gt;=BX$41,BS17&lt;&gt;"",BM17=""),AND(BU17&gt;=BX$37,BU17&lt;&gt;"",BW17&gt;=BX$41,BW17&lt;&gt;"",BM17=""),AND(CO17&gt;=CY$37,CO17&lt;&gt;"",CQ17&gt;=CY$41,CQ17&lt;&gt;"",CN17=""),AND(CR17&gt;=CY$37,CR17&lt;&gt;"",CT17&gt;=CY$41,CT17&lt;&gt;"",CN17=""),AND(CV17&gt;=CY$37,CV17&lt;&gt;"",CX17&gt;=CY$41,CX17&lt;&gt;"",CN17=""),AND(DV17&gt;=EI$37,DV17&lt;&gt;"",DX17&gt;=EI$41,DX17&lt;&gt;""),AND(DY17&gt;=EI$37,DY17&lt;&gt;"",EA17&gt;=EI$41,EA17&lt;&gt;""),AND(EC17&gt;=EI$37,EC17&lt;&gt;"",EE17&gt;=EI$41,EE17&lt;&gt;""),AND(EF17&gt;=EI$37,EF17&lt;&gt;"",EH17&gt;=EI$41,EH17&lt;&gt;""),AND(FD17&gt;=FQ$37,FD17&lt;&gt;"",FF17&gt;=FQ$41,FF17&lt;&gt;""),AND(FG17&gt;=FQ$37,FG17&lt;&gt;"",FI17&gt;=FQ$41,FI17&lt;&gt;""),AND(FK17&gt;=FQ$37,FK17&lt;&gt;"",FM17&gt;=FQ$41,FM17&lt;&gt;""),AND(FN17&gt;=FQ$37,FN17&lt;&gt;"",FP17&gt;=FQ$41,FP17&lt;&gt;""),AND(GL17&gt;=GY$37,GL17&lt;&gt;"",GN17&gt;=GY$41,GN17&lt;&gt;""),AND(GO17&gt;=GY$37,GO17&lt;&gt;"",GQ17&gt;=GY$41,GQ17&lt;&gt;""),AND(GS17&gt;=GY$37,GS17&lt;&gt;"",GU17&gt;=GY$41,GU17&lt;&gt;""),AND(GV17&gt;=GY$37,GV17&lt;&gt;"",GX17&gt;=GY$41,GX17&lt;&gt;""),AND(HT17&gt;=IG$37,HT17&lt;&gt;"",HV17&gt;=IG$41,HV17&lt;&gt;""),AND(HW17&gt;=IG$37,HW17&lt;&gt;"",HY17&gt;=IG$41,HY17&lt;&gt;""),AND(IA17&gt;=IG$37,IA17&lt;&gt;"",IC17&gt;=IG$41,IC17&lt;&gt;""),AND(ID17&gt;=IG$37,ID17&lt;&gt;"",IF17&gt;=IG$41,IF17&lt;&gt;""),AND(JB17&gt;=JO$37,JB17&lt;&gt;"",JD17&gt;=JO$41,JD17&lt;&gt;""),AND(JE17&gt;=JO$37,JE17&lt;&gt;"",JG17&gt;=JO$41,JG17&lt;&gt;""),AND(JI17&gt;=JO$37,JI17&lt;&gt;"",JK17&gt;=JO$41,JK17&lt;&gt;""),AND(JL17&gt;=JO$37,JL17&lt;&gt;"",JN17&gt;=JO$41,JN17&lt;&gt;""),AND(KJ17&gt;=KW$37,KJ17&lt;&gt;"",KL17&gt;=KW$41,KL17&lt;&gt;""),AND(KM17&gt;=KW$37,KM17&lt;&gt;"",KO17&gt;=KW$41,KO17&lt;&gt;""),AND(KQ17&gt;=KW$37,KQ17&lt;&gt;"",KS17&gt;=KW$41,KS17&lt;&gt;""),AND(KT17&gt;=KW$37,KT17&lt;&gt;"",KV17&gt;=KW$41,KV17&lt;&gt;""),AND(LR17&gt;=ME$37,LR17&lt;&gt;"",LT17&gt;=ME$41,LT17&lt;&gt;""),AND(LU17&gt;=ME$37,LU17&lt;&gt;"",LW17&gt;=ME$41,LW17&lt;&gt;""),AND(LY17&gt;=ME$37,LY17&lt;&gt;"",MA17&gt;=ME$41,MA17&lt;&gt;""),AND(MB17&gt;=ME$37,MB17&lt;&gt;"",MD17&gt;=ME$41,MD17&lt;&gt;""),AND(MZ17&gt;=NM$37,MZ17&lt;&gt;"",NB17&gt;=NM$41,NB17&lt;&gt;""),AND(NC17&gt;=NM$37,NC17&lt;&gt;"",NE17&gt;=NM$41,NE17&lt;&gt;""),AND(NG17&gt;=NM$37,NG17&lt;&gt;"",NI17&gt;=NM$41,NI17&lt;&gt;""),AND(NJ17&gt;=NM$37,NJ17&lt;&gt;"",NL17&gt;=NM$41,NL17&lt;&gt;""),AND(OH17&gt;=OU$37,OH17&lt;&gt;"",OJ17&gt;=OU$41,OJ17&lt;&gt;""),AND(OK17&gt;=OU$37,OK17&lt;&gt;"",OM17&gt;=OU$41,OM17&lt;&gt;""),AND(OO17&gt;=OU$37,OO17&lt;&gt;"",OQ17&gt;=OU$41,OQ17&lt;&gt;""),AND(OR17&gt;=OU$37,OR17&lt;&gt;"",OT17&gt;=OU$41,OT17&lt;&gt;""),AND(PP17&gt;=QC$37,PP17&lt;&gt;"",PR17&gt;=QC$41,PR17&lt;&gt;""),AND(PS17&gt;=QC$37,PS17&lt;&gt;"",PU17&gt;=QC$41,PU17&lt;&gt;""),AND(PW17&gt;=QC$37,PW17&lt;&gt;"",PY17&gt;=QC$41,PY17&lt;&gt;""),AND(PZ17&gt;=QC$37,PZ17&lt;&gt;"",QB17&gt;=QC$41,QB17&lt;&gt;""),AND(QX17&gt;=RK$37,QX17&lt;&gt;"",QZ17&gt;=RK$41,QZ17&lt;&gt;""),AND(RA17&gt;=RK$37,RA17&lt;&gt;"",RC17&gt;=RK$41,RC17&lt;&gt;""),AND(RE17&gt;=RK$37,RE17&lt;&gt;"",RG17&gt;=RK$41,RG17&lt;&gt;""),AND(RH17&gt;=RK$37,RH17&lt;&gt;"",RJ17&gt;=RK$41,RJ17&lt;&gt;""),AND(SF17&gt;=SS$37,SF17&lt;&gt;"",SH17&gt;=SS$41,SH17&lt;&gt;""),AND(SI17&gt;=SS$37,SI17&lt;&gt;"",SK17&gt;=SS$41,SK17&lt;&gt;""),AND(SM17&gt;=SS$37,SM17&lt;&gt;"",SO17&gt;=SS$41,SO17&lt;&gt;""),AND(SP17&gt;=SS$37,SP17&lt;&gt;"",SR17&gt;=SS$41,SR17&lt;&gt;"")),"P","")</f>
        <v/>
      </c>
      <c r="G17" s="3" t="str">
        <f>IF(OR(AND(AO17&gt;=AW$41,AO17&lt;&gt;"",AL17=""),AND(AR17&gt;=AW$41,AR17&lt;&gt;"",AL17=""),AND(AV17&gt;=AW$41,AV17&lt;&gt;"",AL17=""),AND(BP17&gt;=BX$41,BP17&lt;&gt;"",BM17=""),AND(BS17&gt;=BX$41,BS17&lt;&gt;"",BM17=""),AND(BW17&gt;=BX$41,BW17&lt;&gt;"",BM17=""),AND(CQ17&gt;=CY$41,CQ17&lt;&gt;"",CN17=""),AND(CT17&gt;=CY$41,CT17&lt;&gt;"",CN17=""),AND(CX17&gt;=CY$41,CX17&lt;&gt;"",CN17=""),AND(DX17&gt;=EI$41,DX17&lt;&gt;""),AND(EA17&gt;=EI$41,EA17&lt;&gt;""),AND(EE17&gt;=EI$41,EE17&lt;&gt;""),AND(EH17&gt;=EI$41,EH17&lt;&gt;""),AND(FF17&gt;=FQ$41,FF17&lt;&gt;""),AND(FI17&gt;=FQ$41,FI17&lt;&gt;""),AND(FM17&gt;=FQ$41,FM17&lt;&gt;""),AND(FP17&gt;=FQ$41,FP17&lt;&gt;""),AND(GN17&gt;=GY$41,GN17&lt;&gt;""),AND(GQ17&gt;=GY$41,GQ17&lt;&gt;""),AND(GU17&gt;=GY$41,GU17&lt;&gt;""),AND(GX17&gt;=GY$41,GX17&lt;&gt;""),AND(HV17&gt;=IG$41,HV17&lt;&gt;""),AND(HY17&gt;=IG$41,HY17&lt;&gt;""),AND(IC17&gt;=IG$41,IC17&lt;&gt;""),AND(IF17&gt;=IG$41,IF17&lt;&gt;""),AND(JD17&gt;=JO$41,JD17&lt;&gt;""),AND(JG17&gt;=JO$41,JG17&lt;&gt;""),AND(JK17&gt;=JO$41,JK17&lt;&gt;""),AND(JN17&gt;=JO$41,JN17&lt;&gt;""),AND(KL17&gt;=KW$41,KL17&lt;&gt;""),AND(KO17&gt;=KW$41,KO17&lt;&gt;""),AND(KS17&gt;=KW$41,KS17&lt;&gt;""),AND(KV17&gt;=KW$41,KV17&lt;&gt;""),AND(LT17&gt;=ME$41,LT17&lt;&gt;""),AND(LW17&gt;=ME$41,LW17&lt;&gt;""),AND(MA17&gt;=ME$41,MA17&lt;&gt;""),AND(MD17&gt;=ME$41,MD17&lt;&gt;""),AND(NB17&gt;=NM$41,NB17&lt;&gt;""),AND(NE17&gt;=NM$41,NE17&lt;&gt;""),AND(NI17&gt;=NM$41,NI17&lt;&gt;""),AND(NL17&gt;=NM$41,NL17&lt;&gt;""),AND(OJ17&gt;=OU$41,OJ17&lt;&gt;""),AND(OM17&gt;=OU$41,OM17&lt;&gt;""),AND(OQ17&gt;=OU$41,OQ17&lt;&gt;""),AND(OT17&gt;=OU$41,OT17&lt;&gt;""),AND(PR17&gt;=QC$41,PR17&lt;&gt;""),AND(PU17&gt;=QC$41,PU17&lt;&gt;""),AND(PY17&gt;=QC$41,PY17&lt;&gt;""),AND(QB17&gt;=QC$41,QB17&lt;&gt;""),AND(QZ17&gt;=RK$41,QZ17&lt;&gt;""),AND(RC17&gt;=RK$41,RC17&lt;&gt;""),AND(RG17&gt;=RK$41,RG17&lt;&gt;""),AND(RJ17&gt;=RK$41,RJ17&lt;&gt;""),AND(SH17&gt;=SS$41,SH17&lt;&gt;""),AND(SK17&gt;=SS$41,SK17&lt;&gt;""),AND(SO17&gt;=SS$41,SO17&lt;&gt;""),AND(SR17&gt;=SS$41,SR17&lt;&gt;"")),"P","")</f>
        <v/>
      </c>
      <c r="H17" s="36" t="str">
        <f>IF(AND(G17="P",F17=""),"No DD",IF(OR(AND(AM17&gt;=AW$40,AM17&lt;&gt;"",AO17&gt;=AW$44,AO17&lt;&gt;"",AL17=""),AND(AP17&gt;=AW$40,AP17&lt;&gt;"",AR17&gt;=AW$44,AR17&lt;&gt;"",AL17=""),AND(AT17&gt;=AW$40,AT17&lt;&gt;"",AV17&gt;=AW$44,AV17&lt;&gt;"",AL17=""),AND(BN17&gt;=BX$40,BN17&lt;&gt;"",BP17&gt;=BX$44,BP17&lt;&gt;"",BM17=""),AND(BQ17&gt;=BX$40,BQ17&lt;&gt;"",BS17&gt;=BX$44,BS17&lt;&gt;"",BM17=""),AND(BU17&gt;=BX$40,BU17&lt;&gt;"",BW17&gt;=BX$44,BW17&lt;&gt;"",BM17=""),AND(CO17&gt;=CY$40,CO17&lt;&gt;"",CQ17&gt;=CY$44,CQ17&lt;&gt;"",CN17=""),AND(CR17&gt;=CY$40,CR17&lt;&gt;"",CT17&gt;=CY$44,CT17&lt;&gt;"",CN17=""),AND(CV17&gt;=CY$40,CV17&lt;&gt;"",CX17&gt;=CY$44,CX17&lt;&gt;"",CN17=""),AND(DV17&gt;=EI$40,DV17&lt;&gt;"",DX17&gt;=EI$44,DX17&lt;&gt;""),AND(DY17&gt;=EI$40,DY17&lt;&gt;"",EA17&gt;=EI$44,EA17&lt;&gt;""),AND(EC17&gt;=EI$40,EC17&lt;&gt;"",EE17&gt;=EI$44,EE17&lt;&gt;""),AND(EF17&gt;=EI$40,EF17&lt;&gt;"",EH17&gt;=EI$44,EH17&lt;&gt;""),AND(FD17&gt;=FQ$40,FD17&lt;&gt;"",FF17&gt;=FQ$44,FF17&lt;&gt;""),AND(FG17&gt;=FQ$40,FG17&lt;&gt;"",FI17&gt;=FQ$44,FI17&lt;&gt;""),AND(FK17&gt;=FQ$40,FK17&lt;&gt;"",FM17&gt;=FQ$44,FM17&lt;&gt;""),AND(FN17&gt;=FQ$40,FN17&lt;&gt;"",FP17&gt;=FQ$44,FP17&lt;&gt;""),AND(GL17&gt;=GY$40,GL17&lt;&gt;"",GN17&gt;=GY$44,GN17&lt;&gt;""),AND(GO17&gt;=GY$40,GO17&lt;&gt;"",GQ17&gt;=GY$44,GQ17&lt;&gt;""),AND(GS17&gt;=GY$40,GS17&lt;&gt;"",GU17&gt;=GY$44,GU17&lt;&gt;""),AND(GV17&gt;=GY$40,GV17&lt;&gt;"",GX17&gt;=GY$44,GX17&lt;&gt;""),AND(HT17&gt;=IG$40,HT17&lt;&gt;"",HV17&gt;=IG$44,HV17&lt;&gt;""),AND(HW17&gt;=IG$40,HW17&lt;&gt;"",HY17&gt;=IG$44,HY17&lt;&gt;""),AND(IA17&gt;=IG$40,IA17&lt;&gt;"",IC17&gt;=IG$44,IC17&lt;&gt;""),AND(ID17&gt;=IG$40,ID17&lt;&gt;"",IF17&gt;=IG$44,IF17&lt;&gt;""),AND(JB17&gt;=JO$40,JB17&lt;&gt;"",JD17&gt;=JO$44,JD17&lt;&gt;""),AND(JE17&gt;=JO$40,JE17&lt;&gt;"",JG17&gt;=JO$44,JG17&lt;&gt;""),AND(JI17&gt;=JO$40,JI17&lt;&gt;"",JK17&gt;=JO$44,JK17&lt;&gt;""),AND(JL17&gt;=JO$40,JL17&lt;&gt;"",JN17&gt;=JO$44,JN17&lt;&gt;""),AND(KJ17&gt;=KW$40,KJ17&lt;&gt;"",KL17&gt;=KW$44,KL17&lt;&gt;""),AND(KM17&gt;=KW$40,KM17&lt;&gt;"",KO17&gt;=KW$44,KO17&lt;&gt;""),AND(KQ17&gt;=KW$40,KQ17&lt;&gt;"",KS17&gt;=KW$44,KS17&lt;&gt;""),AND(KT17&gt;=KW$40,KT17&lt;&gt;"",KV17&gt;=KW$44,KV17&lt;&gt;""),AND(LR17&gt;=ME$40,LR17&lt;&gt;"",LT17&gt;=ME$44,LT17&lt;&gt;""),AND(LU17&gt;=ME$40,LU17&lt;&gt;"",LW17&gt;=ME$44,LW17&lt;&gt;""),AND(LY17&gt;=ME$40,LY17&lt;&gt;"",MA17&gt;=ME$44,MA17&lt;&gt;""),AND(MB17&gt;=ME$40,MB17&lt;&gt;"",MD17&gt;=ME$44,MD17&lt;&gt;""),AND(MZ17&gt;=NM$40,MZ17&lt;&gt;"",NB17&gt;=NM$44,NB17&lt;&gt;""),AND(NC17&gt;=NM$40,NC17&lt;&gt;"",NE17&gt;=NM$44,NE17&lt;&gt;""),AND(NG17&gt;=NM$40,NG17&lt;&gt;"",NI17&gt;=NM$44,NI17&lt;&gt;""),AND(NJ17&gt;=NM$40,NJ17&lt;&gt;"",NL17&gt;=NM$44,NL17&lt;&gt;""),AND(OH17&gt;=OU$40,OH17&lt;&gt;"",OJ17&gt;=OU$44,OJ17&lt;&gt;""),AND(OK17&gt;=OU$40,OK17&lt;&gt;"",OM17&gt;=OU$44,OM17&lt;&gt;""),AND(OO17&gt;=OU$40,OO17&lt;&gt;"",OQ17&gt;=OU$44,OQ17&lt;&gt;""),AND(OR17&gt;=OU$40,OR17&lt;&gt;"",OT17&gt;=OU$44,OT17&lt;&gt;""),AND(PP17&gt;=QC$40,PP17&lt;&gt;"",PR17&gt;=QC$44,PR17&lt;&gt;""),AND(PS17&gt;=QC$40,PS17&lt;&gt;"",PU17&gt;=QC$44,PU17&lt;&gt;""),AND(PW17&gt;=QC$40,PW17&lt;&gt;"",PY17&gt;=QC$44,PY17&lt;&gt;""),AND(PZ17&gt;=QC$40,PZ17&lt;&gt;"",QB17&gt;=QC$44,QB17&lt;&gt;""),AND(QX17&gt;=RK$40,QX17&lt;&gt;"",QZ17&gt;=RK$44,QZ17&lt;&gt;""),AND(RA17&gt;=RK$40,RA17&lt;&gt;"",RC17&gt;=RK$44,RC17&lt;&gt;""),AND(RE17&gt;=RK$40,RE17&lt;&gt;"",RG17&gt;=RK$44,RG17&lt;&gt;""),AND(RH17&gt;=RK$40,RH17&lt;&gt;"",RJ17&gt;=RK$44,RJ17&lt;&gt;""),AND(SF17&gt;=SS$40,SF17&lt;&gt;"",SH17&gt;=SS$44,SH17&lt;&gt;""),AND(SI17&gt;=SS$40,SI17&lt;&gt;"",SK17&gt;=SS$44,SK17&lt;&gt;""),AND(SM17&gt;=SS$40,SM17&lt;&gt;"",SO17&gt;=SS$44,SO17&lt;&gt;""),AND(SP17&gt;=SS$40,SP17&lt;&gt;"",SR17&gt;=SS$44,SR17&lt;&gt;"")),"Merit",IF(OR(AND(AM17&gt;=AW$39,AM17&lt;&gt;"",AO17&gt;=AW$43,AO17&lt;&gt;"",AL17=""),AND(AP17&gt;=AW$39,AP17&lt;&gt;"",AR17&gt;=AW$43,AR17&lt;&gt;"",AL17=""),AND(AT17&gt;=AW$39,AT17&lt;&gt;"",AV17&gt;=AW$43,AV17&lt;&gt;"",AL17=""),AND(BN17&gt;=BX$39,BN17&lt;&gt;"",BP17&gt;=BX$43,BP17&lt;&gt;"",BM17=""),AND(BQ17&gt;=BX$39,BQ17&lt;&gt;"",BS17&gt;=BX$43,BS17&lt;&gt;"",BM17=""),AND(BU17&gt;=BX$39,BU17&lt;&gt;"",BW17&gt;=BX$43,BW17&lt;&gt;"",BM17=""),AND(CO17&gt;=CY$39,CO17&lt;&gt;"",CQ17&gt;=CY$43,CQ17&lt;&gt;"",CN17=""),AND(CR17&gt;=CY$39,CR17&lt;&gt;"",CT17&gt;=CY$43,CT17&lt;&gt;"",CN17=""),AND(CV17&gt;=CY$39,CV17&lt;&gt;"",CX17&gt;=CY$43,CX17&lt;&gt;"",CN17=""),AND(DV17&gt;=EI$39,DV17&lt;&gt;"",DX17&gt;=EI$43,DX17&lt;&gt;""),AND(DY17&gt;=EI$39,DY17&lt;&gt;"",EA17&gt;=EI$43,EA17&lt;&gt;""),AND(EC17&gt;=EI$39,EC17&lt;&gt;"",EE17&gt;=EI$43,EE17&lt;&gt;""),AND(EF17&gt;=EI$39,EF17&lt;&gt;"",EH17&gt;=EI$43,EH17&lt;&gt;""),AND(FD17&gt;=FQ$39,FD17&lt;&gt;"",FF17&gt;=FQ$43,FF17&lt;&gt;""),AND(FG17&gt;=FQ$39,FG17&lt;&gt;"",FI17&gt;=FQ$43,FI17&lt;&gt;""),AND(FK17&gt;=FQ$39,FK17&lt;&gt;"",FM17&gt;=FQ$43,FM17&lt;&gt;""),AND(FN17&gt;=FQ$39,FN17&lt;&gt;"",FP17&gt;=FQ$43,FP17&lt;&gt;""),AND(GL17&gt;=GY$39,GL17&lt;&gt;"",GN17&gt;=GY$43,GN17&lt;&gt;""),AND(GO17&gt;=GY$39,GO17&lt;&gt;"",GQ17&gt;=GY$43,GQ17&lt;&gt;""),AND(GS17&gt;=GY$39,GS17&lt;&gt;"",GU17&gt;=GY$43,GU17&lt;&gt;""),AND(GV17&gt;=GY$39,GV17&lt;&gt;"",GX17&gt;=GY$43,GX17&lt;&gt;""),AND(HT17&gt;=IG$39,HT17&lt;&gt;"",HV17&gt;=IG$43,HV17&lt;&gt;""),AND(HW17&gt;=IG$39,HW17&lt;&gt;"",HY17&gt;=IG$43,HY17&lt;&gt;""),AND(IA17&gt;=IG$39,IA17&lt;&gt;"",IC17&gt;=IG$43,IC17&lt;&gt;""),AND(ID17&gt;=IG$39,ID17&lt;&gt;"",IF17&gt;=IG$43,IF17&lt;&gt;""),AND(JB17&gt;=JO$39,JB17&lt;&gt;"",JD17&gt;=JO$43,JD17&lt;&gt;""),AND(JE17&gt;=JO$39,JE17&lt;&gt;"",JG17&gt;=JO$43,JG17&lt;&gt;""),AND(JI17&gt;=JO$39,JI17&lt;&gt;"",JK17&gt;=JO$43,JK17&lt;&gt;""),AND(JL17&gt;=JO$39,JL17&lt;&gt;"",JN17&gt;=JO$43,JN17&lt;&gt;""),AND(KJ17&gt;=KW$39,KJ17&lt;&gt;"",KL17&gt;=KW$43,KL17&lt;&gt;""),AND(KM17&gt;=KW$39,KM17&lt;&gt;"",KO17&gt;=KW$43,KO17&lt;&gt;""),AND(KQ17&gt;=KW$39,KQ17&lt;&gt;"",KS17&gt;=KW$43,KS17&lt;&gt;""),AND(KT17&gt;=KW$39,KT17&lt;&gt;"",KV17&gt;=KW$43,KV17&lt;&gt;""),AND(LR17&gt;=ME$39,LR17&lt;&gt;"",LT17&gt;=ME$43,LT17&lt;&gt;""),AND(LU17&gt;=ME$39,LU17&lt;&gt;"",LW17&gt;=ME$43,LW17&lt;&gt;""),AND(LY17&gt;=ME$39,LY17&lt;&gt;"",MA17&gt;=ME$43,MA17&lt;&gt;""),AND(MB17&gt;=ME$39,MB17&lt;&gt;"",MD17&gt;=ME$43,MD17&lt;&gt;""),AND(MZ17&gt;=NM$39,MZ17&lt;&gt;"",NB17&gt;=NM$43,NB17&lt;&gt;""),AND(NC17&gt;=NM$39,NC17&lt;&gt;"",NE17&gt;=NM$43,NE17&lt;&gt;""),AND(NG17&gt;=NM$39,NG17&lt;&gt;"",NI17&gt;=NM$43,NI17&lt;&gt;""),AND(NJ17&gt;=NM$39,NJ17&lt;&gt;"",NL17&gt;=NM$43,NL17&lt;&gt;""),AND(OH17&gt;=OU$39,OH17&lt;&gt;"",OJ17&gt;=OU$43,OJ17&lt;&gt;""),AND(OK17&gt;=OU$39,OK17&lt;&gt;"",OM17&gt;=OU$43,OM17&lt;&gt;""),AND(OO17&gt;=OU$39,OO17&lt;&gt;"",OQ17&gt;=OU$43,OQ17&lt;&gt;""),AND(OR17&gt;=OU$39,OR17&lt;&gt;"",OT17&gt;=OU$43,OT17&lt;&gt;""),AND(PP17&gt;=QC$39,PP17&lt;&gt;"",PR17&gt;=QC$43,PR17&lt;&gt;""),AND(PS17&gt;=QC$39,PS17&lt;&gt;"",PU17&gt;=QC$43,PU17&lt;&gt;""),AND(PW17&gt;=QC$39,PW17&lt;&gt;"",PY17&gt;=QC$43,PY17&lt;&gt;""),AND(PZ17&gt;=QC$39,PZ17&lt;&gt;"",QB17&gt;=QC$43,QB17&lt;&gt;""),AND(QX17&gt;=RK$39,QX17&lt;&gt;"",QZ17&gt;=RK$43,QZ17&lt;&gt;""),AND(RA17&gt;=RK$39,RA17&lt;&gt;"",RC17&gt;=RK$43,RC17&lt;&gt;""),AND(RE17&gt;=RK$39,RE17&lt;&gt;"",RG17&gt;=RK$43,RG17&lt;&gt;""),AND(RH17&gt;=RK$39,RH17&lt;&gt;"",RJ17&gt;=RK$43,RJ17&lt;&gt;""),AND(SF17&gt;=SS$39,SF17&lt;&gt;"",SH17&gt;=SS$43,SH17&lt;&gt;""),AND(SI17&gt;=SS$39,SI17&lt;&gt;"",SK17&gt;=SS$43,SK17&lt;&gt;""),AND(SM17&gt;=SS$39,SM17&lt;&gt;"",SO17&gt;=SS$43,SO17&lt;&gt;""),AND(SP17&gt;=SS$39,SP17&lt;&gt;"",SR17&gt;=SS$43,SR17&lt;&gt;"")),"Excellence",IF(I17="P","Worlds Team",IF(F17="P","National Team","")))))</f>
        <v/>
      </c>
      <c r="I17" s="3" t="str">
        <f>IF(OR(AND(AM17&gt;=AW$38,AM17&lt;&gt;"",AO17&gt;=AW$42,AO17&lt;&gt;"",AL17=""),AND(AP17&gt;=AW$38,AP17&lt;&gt;"",AR17&gt;=AW$42,AR17&lt;&gt;"",AL17=""),AND(AT17&gt;=AW$38,AT17&lt;&gt;"",AV17&gt;=AW$42,AV17&lt;&gt;"",AL17=""),AND(BN17&gt;=BX$38,BN17&lt;&gt;"",BP17&gt;=BX$42,BP17&lt;&gt;"",BM17=""),AND(BQ17&gt;=BX$38,BQ17&lt;&gt;"",BS17&gt;=BX$42,BS17&lt;&gt;"",BM17=""),AND(BU17&gt;=BX$38,BU17&lt;&gt;"",BW17&gt;=BX$42,BW17&lt;&gt;"",BM17=""),AND(CO17&gt;=CY$38,CO17&lt;&gt;"",CQ17&gt;=CY$42,CQ17&lt;&gt;"",CN17=""),AND(CR17&gt;=CY$38,CR17&lt;&gt;"",CT17&gt;=CY$42,CT17&lt;&gt;"",CN17=""),AND(CV17&gt;=CY$38,CV17&lt;&gt;"",CX17&gt;=CY$42,CX17&lt;&gt;"",CN17=""),AND(DV17&gt;=EI$38,DV17&lt;&gt;"",DX17&gt;=EI$42,DX17&lt;&gt;""),AND(DY17&gt;=EI$38,DY17&lt;&gt;"",EA17&gt;=EI$42,EA17&lt;&gt;""),AND(EC17&gt;=EI$38,EC17&lt;&gt;"",EE17&gt;=EI$42,EE17&lt;&gt;""),AND(EF17&gt;=EI$38,EF17&lt;&gt;"",EH17&gt;=EI$42,EH17&lt;&gt;""),AND(FD17&gt;=FQ$38,FD17&lt;&gt;"",FF17&gt;=FQ$42,FF17&lt;&gt;""),AND(FG17&gt;=FQ$38,FG17&lt;&gt;"",FI17&gt;=FQ$42,FI17&lt;&gt;""),AND(FK17&gt;=FQ$38,FK17&lt;&gt;"",FM17&gt;=FQ$42,FM17&lt;&gt;""),AND(FN17&gt;=FQ$38,FN17&lt;&gt;"",FP17&gt;=FQ$42,FP17&lt;&gt;""),AND(GL17&gt;=GY$38,GL17&lt;&gt;"",GN17&gt;=GY$42,GN17&lt;&gt;""),AND(GO17&gt;=GY$38,GO17&lt;&gt;"",GQ17&gt;=GY$42,GQ17&lt;&gt;""),AND(GS17&gt;=GY$38,GS17&lt;&gt;"",GU17&gt;=GY$42,GU17&lt;&gt;""),AND(GV17&gt;=GY$38,GV17&lt;&gt;"",GX17&gt;=GY$42,GX17&lt;&gt;""),AND(HT17&gt;=IG$38,HT17&lt;&gt;"",HV17&gt;=IG$42,HV17&lt;&gt;""),AND(HW17&gt;=IG$38,HW17&lt;&gt;"",HY17&gt;=IG$42,HY17&lt;&gt;""),AND(IA17&gt;=IG$38,IA17&lt;&gt;"",IC17&gt;=IG$42,IC17&lt;&gt;""),AND(ID17&gt;=IG$38,ID17&lt;&gt;"",IF17&gt;=IG$42,IF17&lt;&gt;""),AND(JB17&gt;=JO$38,JB17&lt;&gt;"",JD17&gt;=JO$42,JD17&lt;&gt;""),AND(JE17&gt;=JO$38,JE17&lt;&gt;"",JG17&gt;=JO$42,JG17&lt;&gt;""),AND(JI17&gt;=JO$38,JI17&lt;&gt;"",JK17&gt;=JO$42,JK17&lt;&gt;""),AND(JL17&gt;=JO$38,JL17&lt;&gt;"",JN17&gt;=JO$42,JN17&lt;&gt;""),AND(KJ17&gt;=KW$38,KJ17&lt;&gt;"",KL17&gt;=KW$42,KL17&lt;&gt;""),AND(KM17&gt;=KW$38,KM17&lt;&gt;"",KO17&gt;=KW$42,KO17&lt;&gt;""),AND(KQ17&gt;=KW$38,KQ17&lt;&gt;"",KS17&gt;=KW$42,KS17&lt;&gt;""),AND(KT17&gt;=KW$38,KT17&lt;&gt;"",KV17&gt;=KW$42,KV17&lt;&gt;""),AND(LR17&gt;=ME$38,LR17&lt;&gt;"",LT17&gt;=ME$42,LT17&lt;&gt;""),AND(LU17&gt;=ME$38,LU17&lt;&gt;"",LW17&gt;=ME$42,LW17&lt;&gt;""),AND(LY17&gt;=ME$38,LY17&lt;&gt;"",MA17&gt;=ME$42,MA17&lt;&gt;""),AND(MB17&gt;=ME$38,MB17&lt;&gt;"",MD17&gt;=ME$42,MD17&lt;&gt;""),AND(MZ17&gt;=NM$38,MZ17&lt;&gt;"",NB17&gt;=NM$42,NB17&lt;&gt;""),AND(NC17&gt;=NM$38,NC17&lt;&gt;"",NE17&gt;=NM$42,NE17&lt;&gt;""),AND(NG17&gt;=NM$38,NG17&lt;&gt;"",NI17&gt;=NM$42,NI17&lt;&gt;""),AND(NJ17&gt;=NM$38,NJ17&lt;&gt;"",NL17&gt;=NM$42,NL17&lt;&gt;""),AND(OH17&gt;=OU$38,OH17&lt;&gt;"",OJ17&gt;=OU$42,OJ17&lt;&gt;""),AND(OK17&gt;=OU$38,OK17&lt;&gt;"",OM17&gt;=OU$42,OM17&lt;&gt;""),AND(OO17&gt;=OU$38,OO17&lt;&gt;"",OQ17&gt;=OU$42,OQ17&lt;&gt;""),AND(OR17&gt;=OU$38,OR17&lt;&gt;"",OT17&gt;=OU$42,OT17&lt;&gt;""),AND(PP17&gt;=QC$38,PP17&lt;&gt;"",PR17&gt;=QC$42,PR17&lt;&gt;""),AND(PS17&gt;=QC$38,PS17&lt;&gt;"",PU17&gt;=QC$42,PU17&lt;&gt;""),AND(PW17&gt;=QC$38,PW17&lt;&gt;"",PY17&gt;=QC$42,PY17&lt;&gt;""),AND(PZ17&gt;=QC$38,PZ17&lt;&gt;"",QB17&gt;=QC$42,QB17&lt;&gt;""),AND(QX17&gt;=RK$38,QX17&lt;&gt;"",QZ17&gt;=RK$42,QZ17&lt;&gt;""),AND(RA17&gt;=RK$38,RA17&lt;&gt;"",RC17&gt;=RK$42,RC17&lt;&gt;""),AND(RE17&gt;=RK$38,RE17&lt;&gt;"",RG17&gt;=RK$42,RG17&lt;&gt;""),AND(RH17&gt;=RK$38,RH17&lt;&gt;"",RJ17&gt;=RK$42,RJ17&lt;&gt;""),AND(SF17&gt;=SS$38,SF17&lt;&gt;"",SH17&gt;=SS$42,SH17&lt;&gt;""),AND(SI17&gt;=SS$38,SI17&lt;&gt;"",SK17&gt;=SS$42,SK17&lt;&gt;""),AND(SM17&gt;=SS$38,SM17&lt;&gt;"",SO17&gt;=SS$42,SO17&lt;&gt;""),AND(SP17&gt;=SS$38,SP17&lt;&gt;"",SR17&gt;=SS$42,SR17&lt;&gt;"")),"P","")</f>
        <v/>
      </c>
      <c r="J17" s="8">
        <f>IF(COUNT(AO17,AR17,BP17,BS17,CQ17,CT17)&gt;0,LARGE((AO17,AR17,BP17,BS17,CQ17,CT17),1),0)</f>
        <v>44.989999999999995</v>
      </c>
      <c r="K17" s="8" t="str">
        <f>IF(J17="","",IF(OR(J17=CQ17,J17=CT17),$BY$1,IF(OR(J17=BP17,J17=BS17),$AX$1,IF(OR(J17=AO17,J17=AR17),$W$1,""))))</f>
        <v>2023 Nationals</v>
      </c>
      <c r="L17" s="8">
        <f>IF(COUNT(AO17,AR17,BP17,BS17,CQ17,CT17)&gt;1,LARGE((AO17,AR17,BP17,BS17,CQ17,CT17),2),0)</f>
        <v>44.46</v>
      </c>
      <c r="M17" s="8" t="str">
        <f>IF(L17="","",IF(OR(L17=CQ17,L17=CT17),$BY$1,IF(OR(L17=BP17,L17=BS17),$AX$1,IF(OR(L17=AO17,L17=AR17),$W$1,""))))</f>
        <v>2023 Elite Canada</v>
      </c>
      <c r="N17" s="8">
        <f>IF(COUNT(AO17,AR17,BP17,BS17,CQ17,CT17)&gt;2,MAX(AV17,BW17,CX17,LARGE((AO17,AR17,BP17,BS17,CQ17,CT17),3)),IF(MAX(AV17,BW17,CX17)&gt;0,MAX(AV17,BW17,CX17),0))</f>
        <v>43.51</v>
      </c>
      <c r="O17" s="8" t="str">
        <f>IF(N17="","",IF(OR(N17=CQ17,N17=CT17,N17=CX17),$BY$1,IF(OR(N17=BP17,N17=BS17,N17=BW17),$AX$1,IF(OR(N17=AO17,N17=AR17,N17=AV17),$W$1,""))))</f>
        <v>2023 Elite Canada</v>
      </c>
      <c r="P17" s="8">
        <f>IF(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&gt;0,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,0)</f>
        <v>9.1</v>
      </c>
      <c r="Q17" s="8" t="str">
        <f>IF(P17=0,"",IF(OR(P17=CO17,P17=CR17,P17=CV17),$BY$1,IF(OR(P17=BN17,P17=BQ17,P17=BU17),$AX$1,IF(OR(P17=AM17,P17=AP17,P17=AT17),$W$1,IF(OR(P17=SF17,P17=SI17,P17=SM17,P17=SP17),$RL$1,IF(OR(P17=QX17,P17=RA17,P17=RE17,P17=RH17),$QD$1,IF(OR(P17=PP17,P17=PS17,P17=PW17,P17=PZ17),$OV$1,IF(OR(P17=OH17,P17=OK17,P17=OO17,P17=OR17),$NN$1,IF(OR(P17=MZ17,P17=NC17,P17=NG17,P17=NJ17),$MF$1,IF(OR(P17=LR17,P17=LU17,P17=LY17,P17=MB17),$KX$1,IF(OR(P17=KJ17,P17=KM17,P17=KQ17,P17=KT17),$JP$1,IF(OR(P17=JB17,P17=JE17,P17=JI17,P17=JL17),$IH$1,IF(OR(P17=HT17,P17=HW17,P17=IA17,P17=ID17),$GZ$1,IF(OR(P17=GL17,P17=GO17,P17=GS17,P17=GV17),$FR$1,IF(OR(P17=FD17,P17=FG17,P17=FK17,P17=FN17),$EJ$1,IF(OR(P17=DV17,P17=DY17,P17=EC17,P17=EF17),$DB$1,""))))))))))))))))</f>
        <v>2023 Elite Canada</v>
      </c>
      <c r="R17" s="8">
        <f>IF(MAX(IF(AM17&gt;=$AW$37,AN17,0),IF(AP17&gt;=$AW$37,AQ17,0),IF(AT17&gt;=$AW$37,AU17,0),IF(BN17&gt;=$BX$37,BO17,0),IF(BQ17&gt;=$BX$37,BR17,0),IF(BU17&gt;=$BX$37,BV17,0),IF(CO17&gt;=$CY$37,CP17,0),IF(CR17&gt;=$CY$37,CS17,0),IF(CV17&gt;=$CY$37,CW17,0),IF(DV17&gt;=$EI$37,DW17,0),IF(DY17&gt;=$EI$37,DZ17,0),IF(EC17&gt;=$EI$37,ED17,0),IF(EF17&gt;=$EI$37,EG17,0),IF(FD17&gt;=$FQ$37,FE17,0),IF(FG17&gt;=$FQ$37,FH17,0),IF(FK17&gt;=$FQ$37,FL17,0),IF(FN17&gt;=$FQ$37,FO17,0),IF(GL17&gt;=$GY$37,GM17,0),IF(GO17&gt;=$GY$37,GP17,0),IF(GS17&gt;=$GY$37,GT17,0),IF(GV17&gt;=$GY$37,GW17,0),IF(HT17&gt;=$IG$37,HU17,0),IF(HW17&gt;=$IG$37,HX17,0),IF(IA17&gt;=$IG$37,IB17,0),IF(ID17&gt;=$IG$37,IE17,0),IF(JB17&gt;=$JO$37,JC17,0),IF(JE17&gt;=$JO$37,JF17,0),IF(JI17&gt;=$JO$37,JJ17,0),IF(JL17&gt;=$JO$37,JM17,0),IF(KJ17&gt;=$KW$37,KK17,0),IF(KM17&gt;=$KW$37,KN17,0),IF(KQ17&gt;=$KW$37,KR17,0),IF(KT17&gt;=$KW$37,KU17,0),IF(LR17&gt;=$ME$37,LS17,0),IF(LU17&gt;=$ME$37,LV17,0),IF(LY17&gt;=$ME$37,LZ17,0),IF(MB17&gt;=$ME$37,MC17,0),IF(MZ17&gt;=$NM$37,NA17,0),IF(NC17&gt;=$NM$37,ND17,0),IF(NG17&gt;=$NM$37,NH17,0),IF(NJ17&gt;=$NM$37,NK17,0),IF(OH17&gt;=$OU$37,OI17,0),IF(OK17&gt;=$OU$37,OL17,0),IF(OO17&gt;=$OU$37,OP17,0),IF(OR17&gt;=$OU$37,OS17,0),IF(PP17&gt;=$QC$37,PQ17,0),IF(PS17&gt;=$QC$37,PT17,0),IF(PW17&gt;=$QC$37,PX17,0),IF(PZ17&gt;=$QC$37,QA17,0),IF(QX17&gt;=$RK$37,QY17,0),IF(RA17&gt;=$RK$37,RB17,0),IF(RE17&gt;=$RK$37,RF17,0),IF(RH17&gt;=$RK$37,RI17,0),IF(SF17&gt;=$SS$37,SG17,0),IF(SI17&gt;=$SS$37,SJ17,0),IF(SM17&gt;=$SS$37,SN17,0),IF(SP17&gt;=$SS$37,SQ17,0))&gt;0,MAX(IF(AM17&gt;=$AW$37,AN17,0),IF(AP17&gt;=$AW$37,AQ17,0),IF(AT17&gt;=$AW$37,AU17,0),IF(BN17&gt;=$BX$37,BO17,0),IF(BQ17&gt;=$BX$37,BR17,0),IF(BU17&gt;=$BX$37,BV17,0),IF(CO17&gt;=$CY$37,CP17,0),IF(CR17&gt;=$CY$37,CS17,0),IF(CV17&gt;=$CY$37,CW17,0),IF(DV17&gt;=$EI$37,DW17,0),IF(DY17&gt;=$EI$37,DZ17,0),IF(EC17&gt;=$EI$37,ED17,0),IF(EF17&gt;=$EI$37,EG17,0),IF(FD17&gt;=$FQ$37,FE17,0),IF(FG17&gt;=$FQ$37,FH17,0),IF(FK17&gt;=$FQ$37,FL17,0),IF(FN17&gt;=$FQ$37,FO17,0),IF(GL17&gt;=$GY$37,GM17,0),IF(GO17&gt;=$GY$37,GP17,0),IF(GS17&gt;=$GY$37,GT17,0),IF(GV17&gt;=$GY$37,GW17,0),IF(HT17&gt;=$IG$37,HU17,0),IF(HW17&gt;=$IG$37,HX17,0),IF(IA17&gt;=$IG$37,IB17,0),IF(ID17&gt;=$IG$37,IE17,0),IF(JB17&gt;=$JO$37,JC17,0),IF(JE17&gt;=$JO$37,JF17,0),IF(JI17&gt;=$JO$37,JJ17,0),IF(JL17&gt;=$JO$37,JM17,0),IF(KJ17&gt;=$KW$37,KK17,0),IF(KM17&gt;=$KW$37,KN17,0),IF(KQ17&gt;=$KW$37,KR17,0),IF(KT17&gt;=$KW$37,KU17,0),IF(LR17&gt;=$ME$37,LS17,0),IF(LU17&gt;=$ME$37,LV17,0),IF(LY17&gt;=$ME$37,LZ17,0),IF(MB17&gt;=$ME$37,MC17,0),IF(MZ17&gt;=$NM$37,NA17,0),IF(NC17&gt;=$NM$37,ND17,0),IF(NG17&gt;=$NM$37,NH17,0),IF(NJ17&gt;=$NM$37,NK17,0),IF(OH17&gt;=$OU$37,OI17,0),IF(OK17&gt;=$OU$37,OL17,0),IF(OO17&gt;=$OU$37,OP17,0),IF(OR17&gt;=$OU$37,OS17,0),IF(PP17&gt;=$QC$37,PQ17,0),IF(PS17&gt;=$QC$37,PT17,0),IF(PW17&gt;=$QC$37,PX17,0),IF(PZ17&gt;=$QC$37,QA17,0),IF(QX17&gt;=$RK$37,QY17,0),IF(RA17&gt;=$RK$37,RB17,0),IF(RE17&gt;=$RK$37,RF17,0),IF(RH17&gt;=$RK$37,RI17,0),IF(SF17&gt;=$SS$37,SG17,0),IF(SI17&gt;=$SS$37,SJ17,0),IF(SM17&gt;=$SS$37,SN17,0),IF(SP17&gt;=$SS$37,SQ17,0)),0)</f>
        <v>0</v>
      </c>
      <c r="S17" s="8" t="str">
        <f>IF(R17=0,"",IF(OR(R17=CP17,R17=CS17,R17=CW17),$BY$1,IF(OR(R17=BO17,R17=BR17,R17=BV17),$AX$1,IF(OR(R17=AN17,R17=AQ17,R17=AU17),$W$1,IF(OR(R17=SG17,R17=SJ17,R17=SN17,R17=SQ17),$RL$1,IF(OR(R17=QY17,R17=RB17,R17=RF17,R17=RI17),$QD$1,IF(OR(R17=PQ17,R17=PT17,R17=PX17,R17=QA17),$OV$1,IF(OR(R17=OI17,R17=OL17,R17=OP17,R17=OS17),$NN$1,IF(OR(R17=NA17,R17=ND17,R17=NH17,R17=NK17),$MF$1,IF(OR(R17=LS17,R17=LV17,R17=LZ17,R17=MC17),$KX$1,IF(OR(R17=KK17,R17=KN17,R17=KR17,R17=KU17),$JP$1,IF(OR(R17=JC17,R17=JF17,R17=JJ17,R17=JM17),$IH$1,IF(OR(R17=HU17,R17=HX17,R17=IB17,R17=IE17),$GZ$1,IF(OR(R17=GM17,R17=GP17,R17=GT17,R17=GW17),$FR$1,IF(OR(R17=FE17,R17=FH17,R17=FL17,R17=FO17),$EJ$1,IF(OR(R17=DW17,R17=DZ17,R17=ED17,R17=EG17),$DB$1,""))))))))))))))))</f>
        <v/>
      </c>
      <c r="T17" s="8" t="str">
        <f>IF(MAX(CZ17,DA17)&gt;0,MAX(CZ17,DA17),"")</f>
        <v/>
      </c>
      <c r="U17" s="11" t="str">
        <f>IF(T17="","",IF(T17=CZ17,"("&amp;CZ$2&amp;")",IF(T17=DA17,"("&amp;DA$2&amp;")")))</f>
        <v/>
      </c>
      <c r="V17" s="8" t="str">
        <f>IF(T17="","",IF(T17=CZ17,IF(T17+IF(N17="",0,N17)=SL17,$RL$1,IF(T17+IF(N17="",0,N17)=RD17,$QD$1,IF(T17+IF(N17="",0,N17)=PV17,$OV$1,IF(T17+IF(N17="",0,N17)=ON17,$NN$1,IF(T17+IF(N17="",0,N17)=NF17,$MF$1,IF(T17+IF(N17="",0,N17)=LX17,$KX$1,IF(T17+IF(N17="",0,N17)=KP17,$JP$1,IF(T17+IF(N17="",0,N17)=JH17,$IH$1,IF(T17+IF(N17="",0,N17)=HZ17,$GZ$1,IF(T17+IF(N17="",0,N17)=GR17,$FR$1,IF(T17+IF(N17="",0,N17)=FJ17,$EJ$1,IF(T17+IF(N17="",0,N17)=EB17,$DB$1)))))))))))),IF(T17=DA17,IF(T17+IF(#REF!="",0,#REF!)=SR17,$RL$1,IF(T17+IF(#REF!="",0,#REF!)=RJ17,$QD$1,IF(T17+IF(#REF!="",0,#REF!)=QB17,$OV$1,IF(T17+IF(#REF!="",0,#REF!)=OT17,$NN$1,IF(T17+IF(#REF!="",0,#REF!)=NL17,$MF$1,IF(T17+IF(#REF!="",0,#REF!)=MD17,$KX$1,IF(T17+IF(#REF!="",0,#REF!)=KV17,$JP$1,IF(T17+IF(#REF!="",0,#REF!)=JN17,$IH$1,IF(T17+IF(#REF!="",0,#REF!)=IF17,$GZ$1,IF(T17+IF(#REF!="",0,#REF!)=GX17,$FR$1,IF(T17+IF(#REF!="",0,#REF!)=FP17,$EJ$1,IF(T17+IF(#REF!="",0,#REF!)=EH17,$DB$1,IF(T17+IF(#REF!="",0,#REF!)=SO17,$RL$1,IF(T17+IF(#REF!="",0,#REF!)=RG17,$QD$1,IF(T17+IF(#REF!="",0,#REF!)=PY17,$OV$1,IF(T17+IF(#REF!="",0,#REF!)=OQ17,$NN$1,IF(T17+IF(#REF!="",0,#REF!)=NI17,$MF$1,IF(T17+IF(#REF!="",0,#REF!)=MA17,$KX$1,IF(T17+IF(#REF!="",0,#REF!)=KS17,$JP$1,IF(T17+IF(#REF!="",0,#REF!)=JK17,$IH$1,IF(T17+IF(#REF!="",0,#REF!)=IC17,$GZ$1,IF(T17+IF(#REF!="",0,#REF!)=GU17,$FR$1,IF(T17+IF(#REF!="",0,#REF!)=FM17,$EJ$1,IF(T17+IF(#REF!="",0,#REF!)=EE17,$DB$1)))))))))))))))))))))))))))</f>
        <v/>
      </c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7"/>
      <c r="AM17" s="38" t="str">
        <f>IF(Y17&gt;0,Y17,"")</f>
        <v/>
      </c>
      <c r="AN17" s="38" t="str">
        <f>IF(Z17&gt;0,Z17,"")</f>
        <v/>
      </c>
      <c r="AO17" s="40" t="str">
        <f>IF(SUM(W17:Z17)-AA17&gt;0,SUM(W17:Z17)-AA17,"")</f>
        <v/>
      </c>
      <c r="AP17" s="40" t="str">
        <f>IF(AD17&gt;0,AD17,"")</f>
        <v/>
      </c>
      <c r="AQ17" s="40" t="str">
        <f>IF(AE17&gt;0,AE17,"")</f>
        <v/>
      </c>
      <c r="AR17" s="40" t="str">
        <f>IF(SUM(AB17:AE17)-AF17&gt;0,SUM(AB17:AE17)-AF17,"")</f>
        <v/>
      </c>
      <c r="AS17" s="40" t="str">
        <f>IF(AO17="","",MAX(AO17,AR17))</f>
        <v/>
      </c>
      <c r="AT17" s="40" t="str">
        <f>IF(AI17&gt;0,AI17,"")</f>
        <v/>
      </c>
      <c r="AU17" s="40" t="str">
        <f>IF(AJ17&gt;0,AJ17,"")</f>
        <v/>
      </c>
      <c r="AV17" s="40" t="str">
        <f>IF(SUM(AG17:AJ17)-AK17&gt;0,SUM(AG17:AJ17)-AK17,"")</f>
        <v/>
      </c>
      <c r="AW17" s="40" t="str">
        <f>IF(SUM(AS17,AV17)&gt;0,SUM(AS17,AV17),"")</f>
        <v/>
      </c>
      <c r="AX17" s="26">
        <v>2.8</v>
      </c>
      <c r="AY17" s="26">
        <v>1.8</v>
      </c>
      <c r="AZ17" s="26">
        <v>2</v>
      </c>
      <c r="BA17" s="26">
        <v>2.72</v>
      </c>
      <c r="BB17" s="26">
        <v>0</v>
      </c>
      <c r="BC17" s="26">
        <v>13.6</v>
      </c>
      <c r="BD17" s="26">
        <v>9.3000000000000007</v>
      </c>
      <c r="BE17" s="26">
        <v>9.1</v>
      </c>
      <c r="BF17" s="26">
        <v>12.46</v>
      </c>
      <c r="BG17" s="26">
        <v>0</v>
      </c>
      <c r="BH17" s="26">
        <v>12.6</v>
      </c>
      <c r="BI17" s="26">
        <v>9.3000000000000007</v>
      </c>
      <c r="BJ17" s="26">
        <v>9.1</v>
      </c>
      <c r="BK17" s="26">
        <v>12.51</v>
      </c>
      <c r="BL17" s="26">
        <v>0</v>
      </c>
      <c r="BM17" s="28"/>
      <c r="BN17" s="39">
        <f>IF(AZ17&gt;0,AZ17,"")</f>
        <v>2</v>
      </c>
      <c r="BO17" s="39">
        <f>IF(BA17&gt;0,BA17,"")</f>
        <v>2.72</v>
      </c>
      <c r="BP17" s="11">
        <f>IF(SUM(AX17:BA17)-BB17&gt;0,SUM(AX17:BA17)-BB17,"")</f>
        <v>9.32</v>
      </c>
      <c r="BQ17" s="11">
        <f>IF(BE17&gt;0,BE17,"")</f>
        <v>9.1</v>
      </c>
      <c r="BR17" s="11">
        <f>IF(BF17&gt;0,BF17,"")</f>
        <v>12.46</v>
      </c>
      <c r="BS17" s="11">
        <f>IF(SUM(BC17:BF17)-BG17&gt;0,SUM(BC17:BF17)-BG17,"")</f>
        <v>44.46</v>
      </c>
      <c r="BT17" s="11">
        <f>IF(BP17="","",MAX(BP17,BS17))</f>
        <v>44.46</v>
      </c>
      <c r="BU17" s="11">
        <f>IF(BJ17&gt;0,BJ17,"")</f>
        <v>9.1</v>
      </c>
      <c r="BV17" s="11">
        <f>IF(BK17&gt;0,BK17,"")</f>
        <v>12.51</v>
      </c>
      <c r="BW17" s="11">
        <f>IF(SUM(BH17:BK17)-BL17&gt;0,SUM(BH17:BK17)-BL17,"")</f>
        <v>43.51</v>
      </c>
      <c r="BX17" s="11">
        <f>IF(SUM(BT17,BW17)&gt;0,SUM(BT17,BW17),"")</f>
        <v>87.97</v>
      </c>
      <c r="BY17" s="22">
        <v>14</v>
      </c>
      <c r="BZ17" s="22">
        <v>9.6</v>
      </c>
      <c r="CA17" s="22">
        <v>8.6999999999999993</v>
      </c>
      <c r="CB17" s="22">
        <v>12.79</v>
      </c>
      <c r="CC17" s="22">
        <v>0.1</v>
      </c>
      <c r="CD17" s="22">
        <v>7.1</v>
      </c>
      <c r="CE17" s="22">
        <v>4.4000000000000004</v>
      </c>
      <c r="CF17" s="22">
        <v>4.8</v>
      </c>
      <c r="CG17" s="22">
        <v>6.37</v>
      </c>
      <c r="CH17" s="22">
        <v>0</v>
      </c>
      <c r="CI17" s="22"/>
      <c r="CJ17" s="22"/>
      <c r="CK17" s="22"/>
      <c r="CL17" s="22"/>
      <c r="CM17" s="22"/>
      <c r="CN17" s="27"/>
      <c r="CO17" s="38">
        <f>IF(CA17&gt;0,CA17,"")</f>
        <v>8.6999999999999993</v>
      </c>
      <c r="CP17" s="38">
        <f>IF(CB17&gt;0,CB17,"")</f>
        <v>12.79</v>
      </c>
      <c r="CQ17" s="40">
        <f>IF(SUM(BY17:CB17)-CC17&gt;0,SUM(BY17:CB17)-CC17,"")</f>
        <v>44.989999999999995</v>
      </c>
      <c r="CR17" s="40">
        <f>IF(CF17&gt;0,CF17,"")</f>
        <v>4.8</v>
      </c>
      <c r="CS17" s="40">
        <f>IF(CG17&gt;0,CG17,"")</f>
        <v>6.37</v>
      </c>
      <c r="CT17" s="40">
        <f>IF(SUM(CD17:CG17)-CH17&gt;0,SUM(CD17:CG17)-CH17,"")</f>
        <v>22.67</v>
      </c>
      <c r="CU17" s="40">
        <f>IF(CQ17="","",MAX(CQ17,CT17))</f>
        <v>44.989999999999995</v>
      </c>
      <c r="CV17" s="40" t="str">
        <f>IF(CK17&gt;0,CK17,"")</f>
        <v/>
      </c>
      <c r="CW17" s="40" t="str">
        <f>IF(CL17&gt;0,CL17,"")</f>
        <v/>
      </c>
      <c r="CX17" s="40" t="str">
        <f>IF(SUM(CI17:CL17)-CM17&gt;0,SUM(CI17:CL17)-CM17,"")</f>
        <v/>
      </c>
      <c r="CY17" s="40">
        <f>IF(SUM(CU17,CX17)&gt;0,SUM(CU17,CX17),"")</f>
        <v>44.989999999999995</v>
      </c>
      <c r="CZ17" s="50" t="str">
        <f>IF(MAX(DX17,EA17,FF17,FI17,GN17,GQ17,HV17,HY17,JD17,JG17,KL17,KO17,LT17,LW17,NB17,NE17,OJ17,OM17,PR17,PU17,QZ17,RC17,SH17,SK17)-MIN(IF(L17="",0,L17),IF(N17="",0,N17))&gt;0.001,MAX(DX17,EA17,FF17,FI17,GN17,GQ17,HV17,HY17,JD17,JG17,KL17,KO17,LT17,LW17,NB17,NE17,OJ17,OM17,PR17,PU17,QZ17,RC17,SH17,SK17)-MIN(IF(L17="",0,L17),IF(N17="",0,N17)),"")</f>
        <v/>
      </c>
      <c r="DA17" s="50" t="str">
        <f>IF(MAX(EE17,EH17,FM17,FP17,GU17,GX17,IC17,IF17,JK17,JN17,KS17,KV17,MA17,MD17,NI17,NL17,OQ17,OT17,PY17,QB17,RG17,RJ17,SO17,SR17)-IF(N17="",0,N17)&gt;0.001,MAX(EE17,EH17,FM17,FP17,GU17,GX17,IC17,IF17,JK17,JN17,KS17,KV17,MA17,MD17,NI17,NL17,OQ17,OT17,PY17,QB17,RG17,RJ17,SO17,SR17)-IF(N17="",0,N17),"")</f>
        <v/>
      </c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40" t="str">
        <f>IF(DD17&gt;0,DD17,"")</f>
        <v/>
      </c>
      <c r="DW17" s="40" t="str">
        <f>IF(DE17&gt;0,DE17,"")</f>
        <v/>
      </c>
      <c r="DX17" s="40" t="str">
        <f>IF(SUM(DB17:DE17)-DF17&gt;0,SUM(DB17:DE17)-DF17,"")</f>
        <v/>
      </c>
      <c r="DY17" s="40" t="str">
        <f>IF(DI17&gt;0,DI17,"")</f>
        <v/>
      </c>
      <c r="DZ17" s="40" t="str">
        <f>IF(DJ17&gt;0,DJ17,"")</f>
        <v/>
      </c>
      <c r="EA17" s="40" t="str">
        <f>IF(SUM(DG17:DJ17)-DK17&gt;0,SUM(DG17:DJ17)-DK17,"")</f>
        <v/>
      </c>
      <c r="EB17" s="40" t="str">
        <f>IF(MAX(DX17,EA17)&gt;0,MAX(DX17,EA17),"")</f>
        <v/>
      </c>
      <c r="EC17" s="40" t="str">
        <f>IF(DN17&gt;0,DN17,"")</f>
        <v/>
      </c>
      <c r="ED17" s="40" t="str">
        <f>IF(DO17&gt;0,DO17,"")</f>
        <v/>
      </c>
      <c r="EE17" s="40" t="str">
        <f>IF(SUM(DL17:DO17)-DP17&gt;0,SUM(DL17:DO17)-DP17,"")</f>
        <v/>
      </c>
      <c r="EF17" s="40" t="str">
        <f>IF(DS17&gt;0,DS17,"")</f>
        <v/>
      </c>
      <c r="EG17" s="40" t="str">
        <f>IF(DT17&gt;0,DT17,"")</f>
        <v/>
      </c>
      <c r="EH17" s="40" t="str">
        <f>IF(SUM(DQ17:DT17)-DU17&gt;0,SUM(DQ17:DT17)-DU17,"")</f>
        <v/>
      </c>
      <c r="EI17" s="40" t="str">
        <f>IF(SUM(EB17,EH17)&gt;0,SUM(EB17,EH17),"")</f>
        <v/>
      </c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1" t="str">
        <f>IF(EL17&gt;0,EL17,"")</f>
        <v/>
      </c>
      <c r="FE17" s="11" t="str">
        <f>IF(EM17&gt;0,EM17,"")</f>
        <v/>
      </c>
      <c r="FF17" s="11" t="str">
        <f>IF(SUM(EJ17:EM17)-EN17&gt;0,SUM(EJ17:EM17)-EN17,"")</f>
        <v/>
      </c>
      <c r="FG17" s="11" t="str">
        <f>IF(EQ17&gt;0,EQ17,"")</f>
        <v/>
      </c>
      <c r="FH17" s="11" t="str">
        <f>IF(ER17&gt;0,ER17,"")</f>
        <v/>
      </c>
      <c r="FI17" s="11" t="str">
        <f>IF(SUM(EO17:ER17)-ES17&gt;0,SUM(EO17:ER17)-ES17,"")</f>
        <v/>
      </c>
      <c r="FJ17" s="11" t="str">
        <f>IF(MAX(FF17,FI17)&gt;0,MAX(FF17,FI17),"")</f>
        <v/>
      </c>
      <c r="FK17" s="11" t="str">
        <f>IF(EV17&gt;0,EV17,"")</f>
        <v/>
      </c>
      <c r="FL17" s="11" t="str">
        <f>IF(EW17&gt;0,EW17,"")</f>
        <v/>
      </c>
      <c r="FM17" s="11" t="str">
        <f>IF(SUM(ET17:EW17)-EX17&gt;0,SUM(ET17:EW17)-EX17,"")</f>
        <v/>
      </c>
      <c r="FN17" s="11" t="str">
        <f>IF(FA17&gt;0,FA17,"")</f>
        <v/>
      </c>
      <c r="FO17" s="11" t="str">
        <f>IF(FB17&gt;0,FB17,"")</f>
        <v/>
      </c>
      <c r="FP17" s="11" t="str">
        <f>IF(SUM(EY17:FB17)-FC17&gt;0,SUM(EY17:FB17)-FC17,"")</f>
        <v/>
      </c>
      <c r="FQ17" s="11" t="str">
        <f>IF(SUM(FJ17,FP17)&gt;0,SUM(FJ17,FP17),"")</f>
        <v/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40" t="str">
        <f>IF(FT17&gt;0,FT17,"")</f>
        <v/>
      </c>
      <c r="GM17" s="40" t="str">
        <f>IF(FU17&gt;0,FU17,"")</f>
        <v/>
      </c>
      <c r="GN17" s="40" t="str">
        <f>IF(SUM(FR17:FU17)-FV17&gt;0,SUM(FR17:FU17)-FV17,"")</f>
        <v/>
      </c>
      <c r="GO17" s="40" t="str">
        <f>IF(FY17&gt;0,FY17,"")</f>
        <v/>
      </c>
      <c r="GP17" s="40" t="str">
        <f>IF(FZ17&gt;0,FZ17,"")</f>
        <v/>
      </c>
      <c r="GQ17" s="40" t="str">
        <f>IF(SUM(FW17:FZ17)-GA17&gt;0,SUM(FW17:FZ17)-GA17,"")</f>
        <v/>
      </c>
      <c r="GR17" s="40" t="str">
        <f>IF(MAX(GN17,GQ17)&gt;0,MAX(GN17,GQ17),"")</f>
        <v/>
      </c>
      <c r="GS17" s="40" t="str">
        <f>IF(GD17&gt;0,GD17,"")</f>
        <v/>
      </c>
      <c r="GT17" s="40" t="str">
        <f>IF(GE17&gt;0,GE17,"")</f>
        <v/>
      </c>
      <c r="GU17" s="40" t="str">
        <f>IF(SUM(GB17:GE17)-GF17&gt;0,SUM(GB17:GE17)-GF17,"")</f>
        <v/>
      </c>
      <c r="GV17" s="40" t="str">
        <f>IF(GI17&gt;0,GI17,"")</f>
        <v/>
      </c>
      <c r="GW17" s="40" t="str">
        <f>IF(GJ17&gt;0,GJ17,"")</f>
        <v/>
      </c>
      <c r="GX17" s="40" t="str">
        <f>IF(SUM(GG17:GJ17)-GK17&gt;0,SUM(GG17:GJ17)-GK17,"")</f>
        <v/>
      </c>
      <c r="GY17" s="40" t="str">
        <f>IF(SUM(GR17,GX17)&gt;0,SUM(GR17,GX17),"")</f>
        <v/>
      </c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1" t="str">
        <f>IF(HB17&gt;0,HB17,"")</f>
        <v/>
      </c>
      <c r="HU17" s="11" t="str">
        <f>IF(HC17&gt;0,HC17,"")</f>
        <v/>
      </c>
      <c r="HV17" s="11" t="str">
        <f>IF(SUM(GZ17:HC17)-HD17&gt;0,SUM(GZ17:HC17)-HD17,"")</f>
        <v/>
      </c>
      <c r="HW17" s="11" t="str">
        <f>IF(HG17&gt;0,HG17,"")</f>
        <v/>
      </c>
      <c r="HX17" s="11" t="str">
        <f>IF(HH17&gt;0,HH17,"")</f>
        <v/>
      </c>
      <c r="HY17" s="11" t="str">
        <f>IF(SUM(HE17:HH17)-HI17&gt;0,SUM(HE17:HH17)-HI17,"")</f>
        <v/>
      </c>
      <c r="HZ17" s="11" t="str">
        <f>IF(MAX(HV17,HY17)&gt;0,MAX(HV17,HY17),"")</f>
        <v/>
      </c>
      <c r="IA17" s="11" t="str">
        <f>IF(HL17&gt;0,HL17,"")</f>
        <v/>
      </c>
      <c r="IB17" s="11" t="str">
        <f>IF(HM17&gt;0,HM17,"")</f>
        <v/>
      </c>
      <c r="IC17" s="11" t="str">
        <f>IF(SUM(HJ17:HM17)-HN17&gt;0,SUM(HJ17:HM17)-HN17,"")</f>
        <v/>
      </c>
      <c r="ID17" s="11" t="str">
        <f>IF(HQ17&gt;0,HQ17,"")</f>
        <v/>
      </c>
      <c r="IE17" s="11" t="str">
        <f>IF(HR17&gt;0,HR17,"")</f>
        <v/>
      </c>
      <c r="IF17" s="11" t="str">
        <f>IF(SUM(HO17:HR17)-HS17&gt;0,SUM(HO17:HR17)-HS17,"")</f>
        <v/>
      </c>
      <c r="IG17" s="11" t="str">
        <f>IF(SUM(HZ17,IF17)&gt;0,SUM(HZ17,IF17),"")</f>
        <v/>
      </c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40" t="str">
        <f>IF(IJ17&gt;0,IJ17,"")</f>
        <v/>
      </c>
      <c r="JC17" s="40" t="str">
        <f>IF(IK17&gt;0,IK17,"")</f>
        <v/>
      </c>
      <c r="JD17" s="40" t="str">
        <f>IF(SUM(IH17:IK17)-IL17&gt;0,SUM(IH17:IK17)-IL17,"")</f>
        <v/>
      </c>
      <c r="JE17" s="40" t="str">
        <f>IF(IO17&gt;0,IO17,"")</f>
        <v/>
      </c>
      <c r="JF17" s="40" t="str">
        <f>IF(IP17&gt;0,IP17,"")</f>
        <v/>
      </c>
      <c r="JG17" s="40" t="str">
        <f>IF(SUM(IM17:IP17)-IQ17&gt;0,SUM(IM17:IP17)-IQ17,"")</f>
        <v/>
      </c>
      <c r="JH17" s="40" t="str">
        <f>IF(MAX(JD17,JG17)&gt;0,MAX(JD17,JG17),"")</f>
        <v/>
      </c>
      <c r="JI17" s="40" t="str">
        <f>IF(IT17&gt;0,IT17,"")</f>
        <v/>
      </c>
      <c r="JJ17" s="40" t="str">
        <f>IF(IU17&gt;0,IU17,"")</f>
        <v/>
      </c>
      <c r="JK17" s="40" t="str">
        <f>IF(SUM(IR17:IU17)-IV17&gt;0,SUM(IR17:IU17)-IV17,"")</f>
        <v/>
      </c>
      <c r="JL17" s="40" t="str">
        <f>IF(IY17&gt;0,IY17,"")</f>
        <v/>
      </c>
      <c r="JM17" s="40" t="str">
        <f>IF(IZ17&gt;0,IZ17,"")</f>
        <v/>
      </c>
      <c r="JN17" s="40" t="str">
        <f>IF(SUM(IW17:IZ17)-JA17&gt;0,SUM(IW17:IZ17)-JA17,"")</f>
        <v/>
      </c>
      <c r="JO17" s="40" t="str">
        <f>IF(SUM(JH17,JN17)&gt;0,SUM(JH17,JN17),"")</f>
        <v/>
      </c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1" t="str">
        <f>IF(JR17&gt;0,JR17,"")</f>
        <v/>
      </c>
      <c r="KK17" s="11" t="str">
        <f>IF(JS17&gt;0,JS17,"")</f>
        <v/>
      </c>
      <c r="KL17" s="11" t="str">
        <f>IF(SUM(JP17:JS17)-JT17&gt;0,SUM(JP17:JS17)-JT17,"")</f>
        <v/>
      </c>
      <c r="KM17" s="11" t="str">
        <f>IF(JW17&gt;0,JW17,"")</f>
        <v/>
      </c>
      <c r="KN17" s="11" t="str">
        <f>IF(JX17&gt;0,JX17,"")</f>
        <v/>
      </c>
      <c r="KO17" s="11" t="str">
        <f>IF(SUM(JU17:JX17)-JY17&gt;0,SUM(JU17:JX17)-JY17,"")</f>
        <v/>
      </c>
      <c r="KP17" s="11" t="str">
        <f>IF(MAX(KL17,KO17)&gt;0,MAX(KL17,KO17),"")</f>
        <v/>
      </c>
      <c r="KQ17" s="11" t="str">
        <f>IF(KB17&gt;0,KB17,"")</f>
        <v/>
      </c>
      <c r="KR17" s="11" t="str">
        <f>IF(KC17&gt;0,KC17,"")</f>
        <v/>
      </c>
      <c r="KS17" s="11" t="str">
        <f>IF(SUM(JZ17:KC17)-KD17&gt;0,SUM(JZ17:KC17)-KD17,"")</f>
        <v/>
      </c>
      <c r="KT17" s="11" t="str">
        <f>IF(KG17&gt;0,KG17,"")</f>
        <v/>
      </c>
      <c r="KU17" s="11" t="str">
        <f>IF(KH17&gt;0,KH17,"")</f>
        <v/>
      </c>
      <c r="KV17" s="11" t="str">
        <f>IF(SUM(KE17:KH17)-KI17&gt;0,SUM(KE17:KH17)-KI17,"")</f>
        <v/>
      </c>
      <c r="KW17" s="11" t="str">
        <f>IF(SUM(KP17,KV17)&gt;0,SUM(KP17,KV17),"")</f>
        <v/>
      </c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40" t="str">
        <f>IF(KZ17&gt;0,KZ17,"")</f>
        <v/>
      </c>
      <c r="LS17" s="40" t="str">
        <f>IF(LA17&gt;0,LA17,"")</f>
        <v/>
      </c>
      <c r="LT17" s="40" t="str">
        <f>IF(SUM(KX17:LA17)-LB17&gt;0,SUM(KX17:LA17)-LB17,"")</f>
        <v/>
      </c>
      <c r="LU17" s="40" t="str">
        <f>IF(LE17&gt;0,LE17,"")</f>
        <v/>
      </c>
      <c r="LV17" s="40" t="str">
        <f>IF(LF17&gt;0,LF17,"")</f>
        <v/>
      </c>
      <c r="LW17" s="40" t="str">
        <f>IF(SUM(LC17:LF17)-LG17&gt;0,SUM(LC17:LF17)-LG17,"")</f>
        <v/>
      </c>
      <c r="LX17" s="40" t="str">
        <f>IF(MAX(LT17,LW17)&gt;0,MAX(LT17,LW17),"")</f>
        <v/>
      </c>
      <c r="LY17" s="40" t="str">
        <f>IF(LJ17&gt;0,LJ17,"")</f>
        <v/>
      </c>
      <c r="LZ17" s="40" t="str">
        <f>IF(LK17&gt;0,LK17,"")</f>
        <v/>
      </c>
      <c r="MA17" s="40" t="str">
        <f>IF(SUM(LH17:LK17)-LL17&gt;0,SUM(LH17:LK17)-LL17,"")</f>
        <v/>
      </c>
      <c r="MB17" s="40" t="str">
        <f>IF(LO17&gt;0,LO17,"")</f>
        <v/>
      </c>
      <c r="MC17" s="40" t="str">
        <f>IF(LP17&gt;0,LP17,"")</f>
        <v/>
      </c>
      <c r="MD17" s="40" t="str">
        <f>IF(SUM(LM17:LP17)-LQ17&gt;0,SUM(LM17:LP17)-LQ17,"")</f>
        <v/>
      </c>
      <c r="ME17" s="40" t="str">
        <f>IF(SUM(LX17,MD17)&gt;0,SUM(LX17,MD17),"")</f>
        <v/>
      </c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1" t="str">
        <f>IF(MH17&gt;0,MH17,"")</f>
        <v/>
      </c>
      <c r="NA17" s="11" t="str">
        <f>IF(MI17&gt;0,MI17,"")</f>
        <v/>
      </c>
      <c r="NB17" s="11" t="str">
        <f>IF(SUM(MF17:MI17)-MJ17&gt;0,SUM(MF17:MI17)-MJ17,"")</f>
        <v/>
      </c>
      <c r="NC17" s="11" t="str">
        <f>IF(MM17&gt;0,MM17,"")</f>
        <v/>
      </c>
      <c r="ND17" s="11" t="str">
        <f>IF(MN17&gt;0,MN17,"")</f>
        <v/>
      </c>
      <c r="NE17" s="11" t="str">
        <f>IF(SUM(MK17:MN17)-MO17&gt;0,SUM(MK17:MN17)-MO17,"")</f>
        <v/>
      </c>
      <c r="NF17" s="11" t="str">
        <f>IF(MAX(NB17,NE17)&gt;0,MAX(NB17,NE17),"")</f>
        <v/>
      </c>
      <c r="NG17" s="11" t="str">
        <f>IF(MR17&gt;0,MR17,"")</f>
        <v/>
      </c>
      <c r="NH17" s="11" t="str">
        <f>IF(MS17&gt;0,MS17,"")</f>
        <v/>
      </c>
      <c r="NI17" s="11" t="str">
        <f>IF(SUM(MP17:MS17)-MT17&gt;0,SUM(MP17:MS17)-MT17,"")</f>
        <v/>
      </c>
      <c r="NJ17" s="11" t="str">
        <f>IF(MW17&gt;0,MW17,"")</f>
        <v/>
      </c>
      <c r="NK17" s="11" t="str">
        <f>IF(MX17&gt;0,MX17,"")</f>
        <v/>
      </c>
      <c r="NL17" s="11" t="str">
        <f>IF(SUM(MU17:MX17)-MY17&gt;0,SUM(MU17:MX17)-MY17,"")</f>
        <v/>
      </c>
      <c r="NM17" s="11" t="str">
        <f>IF(SUM(NF17,NL17)&gt;0,SUM(NF17,NL17),"")</f>
        <v/>
      </c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40" t="str">
        <f>IF(NP17&gt;0,NP17,"")</f>
        <v/>
      </c>
      <c r="OI17" s="40" t="str">
        <f>IF(NQ17&gt;0,NQ17,"")</f>
        <v/>
      </c>
      <c r="OJ17" s="40" t="str">
        <f>IF(SUM(NN17:NQ17)-NR17&gt;0,SUM(NN17:NQ17)-NR17,"")</f>
        <v/>
      </c>
      <c r="OK17" s="40" t="str">
        <f>IF(NU17&gt;0,NU17,"")</f>
        <v/>
      </c>
      <c r="OL17" s="40" t="str">
        <f>IF(NV17&gt;0,NV17,"")</f>
        <v/>
      </c>
      <c r="OM17" s="40" t="str">
        <f>IF(SUM(NS17:NV17)-NW17&gt;0,SUM(NS17:NV17)-NW17,"")</f>
        <v/>
      </c>
      <c r="ON17" s="40" t="str">
        <f>IF(MAX(OJ17,OM17)&gt;0,MAX(OJ17,OM17),"")</f>
        <v/>
      </c>
      <c r="OO17" s="40" t="str">
        <f>IF(NZ17&gt;0,NZ17,"")</f>
        <v/>
      </c>
      <c r="OP17" s="40" t="str">
        <f>IF(OA17&gt;0,OA17,"")</f>
        <v/>
      </c>
      <c r="OQ17" s="40" t="str">
        <f>IF(SUM(NX17:OA17)-OB17&gt;0,SUM(NX17:OA17)-OB17,"")</f>
        <v/>
      </c>
      <c r="OR17" s="40" t="str">
        <f>IF(OE17&gt;0,OE17,"")</f>
        <v/>
      </c>
      <c r="OS17" s="40" t="str">
        <f>IF(OF17&gt;0,OF17,"")</f>
        <v/>
      </c>
      <c r="OT17" s="40" t="str">
        <f>IF(SUM(OC17:OF17)-OG17&gt;0,SUM(OC17:OF17)-OG17,"")</f>
        <v/>
      </c>
      <c r="OU17" s="40" t="str">
        <f>IF(SUM(ON17,OT17)&gt;0,SUM(ON17,OT17),"")</f>
        <v/>
      </c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1" t="str">
        <f>IF(OX17&gt;0,OX17,"")</f>
        <v/>
      </c>
      <c r="PQ17" s="11" t="str">
        <f>IF(OY17&gt;0,OY17,"")</f>
        <v/>
      </c>
      <c r="PR17" s="11" t="str">
        <f>IF(SUM(OV17:OY17)-OZ17&gt;0,SUM(OV17:OY17)-OZ17,"")</f>
        <v/>
      </c>
      <c r="PS17" s="11" t="str">
        <f>IF(PC17&gt;0,PC17,"")</f>
        <v/>
      </c>
      <c r="PT17" s="11" t="str">
        <f>IF(PD17&gt;0,PD17,"")</f>
        <v/>
      </c>
      <c r="PU17" s="11" t="str">
        <f>IF(SUM(PA17:PD17)-PE17&gt;0,SUM(PA17:PD17)-PE17,"")</f>
        <v/>
      </c>
      <c r="PV17" s="11" t="str">
        <f>IF(MAX(PR17,PU17)&gt;0,MAX(PR17,PU17),"")</f>
        <v/>
      </c>
      <c r="PW17" s="11" t="str">
        <f>IF(PH17&gt;0,PH17,"")</f>
        <v/>
      </c>
      <c r="PX17" s="11" t="str">
        <f>IF(PI17&gt;0,PI17,"")</f>
        <v/>
      </c>
      <c r="PY17" s="11" t="str">
        <f>IF(SUM(PF17:PI17)-PJ17&gt;0,SUM(PF17:PI17)-PJ17,"")</f>
        <v/>
      </c>
      <c r="PZ17" s="11" t="str">
        <f>IF(PM17&gt;0,PM17,"")</f>
        <v/>
      </c>
      <c r="QA17" s="11" t="str">
        <f>IF(PN17&gt;0,PN17,"")</f>
        <v/>
      </c>
      <c r="QB17" s="11" t="str">
        <f>IF(SUM(PK17:PN17)-PO17&gt;0,SUM(PK17:PN17)-PO17,"")</f>
        <v/>
      </c>
      <c r="QC17" s="11" t="str">
        <f>IF(SUM(PV17,QB17)&gt;0,SUM(PV17,QB17),"")</f>
        <v/>
      </c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40" t="str">
        <f>IF(QF17&gt;0,QF17,"")</f>
        <v/>
      </c>
      <c r="QY17" s="40" t="str">
        <f>IF(QG17&gt;0,QG17,"")</f>
        <v/>
      </c>
      <c r="QZ17" s="40" t="str">
        <f>IF(SUM(QD17:QG17)-QH17&gt;0,SUM(QD17:QG17)-QH17,"")</f>
        <v/>
      </c>
      <c r="RA17" s="40" t="str">
        <f>IF(QK17&gt;0,QK17,"")</f>
        <v/>
      </c>
      <c r="RB17" s="40" t="str">
        <f>IF(QL17&gt;0,QL17,"")</f>
        <v/>
      </c>
      <c r="RC17" s="40" t="str">
        <f>IF(SUM(QI17:QL17)-QM17&gt;0,SUM(QI17:QL17)-QM17,"")</f>
        <v/>
      </c>
      <c r="RD17" s="40" t="str">
        <f>IF(MAX(QZ17,RC17)&gt;0,MAX(QZ17,RC17),"")</f>
        <v/>
      </c>
      <c r="RE17" s="40" t="str">
        <f>IF(QP17&gt;0,QP17,"")</f>
        <v/>
      </c>
      <c r="RF17" s="40" t="str">
        <f>IF(QQ17&gt;0,QQ17,"")</f>
        <v/>
      </c>
      <c r="RG17" s="40" t="str">
        <f>IF(SUM(QN17:QQ17)-QR17&gt;0,SUM(QN17:QQ17)-QR17,"")</f>
        <v/>
      </c>
      <c r="RH17" s="40" t="str">
        <f>IF(QU17&gt;0,QU17,"")</f>
        <v/>
      </c>
      <c r="RI17" s="40" t="str">
        <f>IF(QV17&gt;0,QV17,"")</f>
        <v/>
      </c>
      <c r="RJ17" s="40" t="str">
        <f>IF(SUM(QS17:QV17)-QW17&gt;0,SUM(QS17:QV17)-QW17,"")</f>
        <v/>
      </c>
      <c r="RK17" s="40" t="str">
        <f>IF(SUM(RD17,RJ17)&gt;0,SUM(RD17,RJ17),"")</f>
        <v/>
      </c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1" t="str">
        <f>IF(RN17&gt;0,RN17,"")</f>
        <v/>
      </c>
      <c r="SG17" s="11" t="str">
        <f>IF(RO17&gt;0,RO17,"")</f>
        <v/>
      </c>
      <c r="SH17" s="11" t="str">
        <f>IF(SUM(RL17:RO17)-RP17&gt;0,SUM(RL17:RO17)-RP17,"")</f>
        <v/>
      </c>
      <c r="SI17" s="11" t="str">
        <f>IF(RS17&gt;0,RS17,"")</f>
        <v/>
      </c>
      <c r="SJ17" s="11" t="str">
        <f>IF(RT17&gt;0,RT17,"")</f>
        <v/>
      </c>
      <c r="SK17" s="11" t="str">
        <f>IF(SUM(RQ17:RT17)-RU17&gt;0,SUM(RQ17:RT17)-RU17,"")</f>
        <v/>
      </c>
      <c r="SL17" s="11" t="str">
        <f>IF(MAX(SH17,SK17)&gt;0,MAX(SH17,SK17),"")</f>
        <v/>
      </c>
      <c r="SM17" s="11" t="str">
        <f>IF(RX17&gt;0,RX17,"")</f>
        <v/>
      </c>
      <c r="SN17" s="11" t="str">
        <f>IF(RY17&gt;0,RY17,"")</f>
        <v/>
      </c>
      <c r="SO17" s="11" t="str">
        <f>IF(SUM(RV17:RY17)-RZ17&gt;0,SUM(RV17:RY17)-RZ17,"")</f>
        <v/>
      </c>
      <c r="SP17" s="11" t="str">
        <f>IF(SC17&gt;0,SC17,"")</f>
        <v/>
      </c>
      <c r="SQ17" s="11" t="str">
        <f>IF(SD17&gt;0,SD17,"")</f>
        <v/>
      </c>
      <c r="SR17" s="11" t="str">
        <f>IF(SUM(SA17:SD17)-SE17&gt;0,SUM(SA17:SD17)-SE17,"")</f>
        <v/>
      </c>
      <c r="SS17" s="11" t="str">
        <f>IF(SUM(SL17,SR17)&gt;0,SUM(SL17,SR17),"")</f>
        <v/>
      </c>
      <c r="ST17" s="22">
        <f>IF($CN17="P",BY17,(BY17+AX17)/2)</f>
        <v>8.4</v>
      </c>
      <c r="SU17" s="22">
        <f>IF($CN17="P",BZ17,(BZ17+AY17)/2)</f>
        <v>5.7</v>
      </c>
      <c r="SV17" s="22">
        <f>IF($CN17="P",CA17,(CA17+AZ17)/2)</f>
        <v>5.35</v>
      </c>
      <c r="SW17" s="22">
        <f>IF($CN17="P",CB17,(CB17+BA17)/2)</f>
        <v>7.7549999999999999</v>
      </c>
      <c r="SX17" s="22">
        <f>IF($CN17="P",CC17,(CC17+BB17)/2)</f>
        <v>0.05</v>
      </c>
      <c r="SY17" s="22">
        <f>IF($CN17="P",CD17,(CD17+BC17)/2)</f>
        <v>10.35</v>
      </c>
      <c r="SZ17" s="22">
        <f>IF($CN17="P",CE17,(CE17+BD17)/2)</f>
        <v>6.8500000000000005</v>
      </c>
      <c r="TA17" s="22">
        <f>IF($CN17="P",CF17,(CF17+BE17)/2)</f>
        <v>6.9499999999999993</v>
      </c>
      <c r="TB17" s="22">
        <f>IF($CN17="P",CG17,(CG17+BF17)/2)</f>
        <v>9.4150000000000009</v>
      </c>
      <c r="TC17" s="22">
        <f>IF($CN17="P",CH17,(CH17+BG17)/2)</f>
        <v>0</v>
      </c>
      <c r="TD17" s="22">
        <f>IF($CN17="P",CI17,(CI17+BH17)/2)</f>
        <v>6.3</v>
      </c>
      <c r="TE17" s="22">
        <f>IF($CN17="P",CJ17,(CJ17+BI17)/2)</f>
        <v>4.6500000000000004</v>
      </c>
      <c r="TF17" s="22">
        <f>IF($CN17="P",CK17,(CK17+BJ17)/2)</f>
        <v>4.55</v>
      </c>
      <c r="TG17" s="22">
        <f>IF($CN17="P",CL17,(CL17+BK17)/2)</f>
        <v>6.2549999999999999</v>
      </c>
      <c r="TH17" s="22">
        <f>IF($CN17="P",CM17,(CM17+BL17)/2)</f>
        <v>0</v>
      </c>
      <c r="TI17" s="27" t="s">
        <v>46</v>
      </c>
      <c r="TJ17" s="40">
        <f>IF(SV17&gt;0,SV17,"")</f>
        <v>5.35</v>
      </c>
      <c r="TK17" s="40">
        <f>IF(SW17&gt;0,SW17,"")</f>
        <v>7.7549999999999999</v>
      </c>
      <c r="TL17" s="40">
        <f>IF(SUM(ST17:SW17)-SX17&gt;0,SUM(ST17:SW17)-SX17,"")</f>
        <v>27.155000000000001</v>
      </c>
      <c r="TM17" s="40">
        <f>IF(TA17&gt;0,TA17,"")</f>
        <v>6.9499999999999993</v>
      </c>
      <c r="TN17" s="40">
        <f>IF(TB17&gt;0,TB17,"")</f>
        <v>9.4150000000000009</v>
      </c>
      <c r="TO17" s="40">
        <f>IF(SUM(SY17:TB17)-TC17&gt;0,SUM(SY17:TB17)-TC17,"")</f>
        <v>33.564999999999998</v>
      </c>
      <c r="TP17" s="40">
        <f>IF(MAX(TL17,TO17)&gt;0,MAX(TL17,TO17),"")</f>
        <v>33.564999999999998</v>
      </c>
      <c r="TQ17" s="40">
        <f>IF(TF17&gt;0,TF17,"")</f>
        <v>4.55</v>
      </c>
      <c r="TR17" s="40">
        <f>IF(TG17&gt;0,TG17,"")</f>
        <v>6.2549999999999999</v>
      </c>
      <c r="TS17" s="40">
        <f>IF(SUM(TD17:TG17)-TH17&gt;0,SUM(TD17:TG17)-TH17,"")</f>
        <v>21.754999999999999</v>
      </c>
      <c r="TT17" s="40">
        <f>IF(SUM(TP17,TS17)&gt;0,SUM(TP17,TS17),"")</f>
        <v>55.319999999999993</v>
      </c>
    </row>
    <row r="18" spans="1:540" x14ac:dyDescent="0.2">
      <c r="A18" s="4" t="str" cm="1">
        <f t="array" ref="A18">IF(AND(H18&lt;&gt;"",H18&lt;&gt;"No DD"),SUMPRODUCT((H$4:H$35&lt;&gt;"")*(H$4:H$35&lt;&gt;"No DD")*(E$4:E$35&gt;E18))+1,IF(H18="No DD",SUMPRODUCT((H$4:H$35="No DD")*(E$4:E$35&gt;E18))+1+SUMPRODUCT((H$4:H$35&lt;&gt;"")*(H$4:H$35&lt;&gt;"No DD")),""))</f>
        <v/>
      </c>
      <c r="B18" s="5" t="s">
        <v>145</v>
      </c>
      <c r="C18" s="4" t="s">
        <v>4</v>
      </c>
      <c r="D18" s="4">
        <v>2004</v>
      </c>
      <c r="E18" s="9">
        <f>SUM(J18:T18)+SUM(J18:R18)*0.0000001+SUM(J18)*0.0000000000001</f>
        <v>138.60001386000459</v>
      </c>
      <c r="F18" s="3" t="str">
        <f>IF(OR(AND(AM18&gt;=AW$37,AM18&lt;&gt;"",AO18&gt;=AW$41,AO18&lt;&gt;"",AL18=""),AND(AP18&gt;=AW$37,AP18&lt;&gt;"",AR18&gt;=AW$41,AR18&lt;&gt;"",AL18=""),AND(AT18&gt;=AW$37,AT18&lt;&gt;"",AV18&gt;=AW$41,AV18&lt;&gt;"",AL18=""),AND(BN18&gt;=BX$37,BN18&lt;&gt;"",BP18&gt;=BX$41,BP18&lt;&gt;"",BM18=""),AND(BQ18&gt;=BX$37,BQ18&lt;&gt;"",BS18&gt;=BX$41,BS18&lt;&gt;"",BM18=""),AND(BU18&gt;=BX$37,BU18&lt;&gt;"",BW18&gt;=BX$41,BW18&lt;&gt;"",BM18=""),AND(CO18&gt;=CY$37,CO18&lt;&gt;"",CQ18&gt;=CY$41,CQ18&lt;&gt;"",CN18=""),AND(CR18&gt;=CY$37,CR18&lt;&gt;"",CT18&gt;=CY$41,CT18&lt;&gt;"",CN18=""),AND(CV18&gt;=CY$37,CV18&lt;&gt;"",CX18&gt;=CY$41,CX18&lt;&gt;"",CN18=""),AND(DV18&gt;=EI$37,DV18&lt;&gt;"",DX18&gt;=EI$41,DX18&lt;&gt;""),AND(DY18&gt;=EI$37,DY18&lt;&gt;"",EA18&gt;=EI$41,EA18&lt;&gt;""),AND(EC18&gt;=EI$37,EC18&lt;&gt;"",EE18&gt;=EI$41,EE18&lt;&gt;""),AND(EF18&gt;=EI$37,EF18&lt;&gt;"",EH18&gt;=EI$41,EH18&lt;&gt;""),AND(FD18&gt;=FQ$37,FD18&lt;&gt;"",FF18&gt;=FQ$41,FF18&lt;&gt;""),AND(FG18&gt;=FQ$37,FG18&lt;&gt;"",FI18&gt;=FQ$41,FI18&lt;&gt;""),AND(FK18&gt;=FQ$37,FK18&lt;&gt;"",FM18&gt;=FQ$41,FM18&lt;&gt;""),AND(FN18&gt;=FQ$37,FN18&lt;&gt;"",FP18&gt;=FQ$41,FP18&lt;&gt;""),AND(GL18&gt;=GY$37,GL18&lt;&gt;"",GN18&gt;=GY$41,GN18&lt;&gt;""),AND(GO18&gt;=GY$37,GO18&lt;&gt;"",GQ18&gt;=GY$41,GQ18&lt;&gt;""),AND(GS18&gt;=GY$37,GS18&lt;&gt;"",GU18&gt;=GY$41,GU18&lt;&gt;""),AND(GV18&gt;=GY$37,GV18&lt;&gt;"",GX18&gt;=GY$41,GX18&lt;&gt;""),AND(HT18&gt;=IG$37,HT18&lt;&gt;"",HV18&gt;=IG$41,HV18&lt;&gt;""),AND(HW18&gt;=IG$37,HW18&lt;&gt;"",HY18&gt;=IG$41,HY18&lt;&gt;""),AND(IA18&gt;=IG$37,IA18&lt;&gt;"",IC18&gt;=IG$41,IC18&lt;&gt;""),AND(ID18&gt;=IG$37,ID18&lt;&gt;"",IF18&gt;=IG$41,IF18&lt;&gt;""),AND(JB18&gt;=JO$37,JB18&lt;&gt;"",JD18&gt;=JO$41,JD18&lt;&gt;""),AND(JE18&gt;=JO$37,JE18&lt;&gt;"",JG18&gt;=JO$41,JG18&lt;&gt;""),AND(JI18&gt;=JO$37,JI18&lt;&gt;"",JK18&gt;=JO$41,JK18&lt;&gt;""),AND(JL18&gt;=JO$37,JL18&lt;&gt;"",JN18&gt;=JO$41,JN18&lt;&gt;""),AND(KJ18&gt;=KW$37,KJ18&lt;&gt;"",KL18&gt;=KW$41,KL18&lt;&gt;""),AND(KM18&gt;=KW$37,KM18&lt;&gt;"",KO18&gt;=KW$41,KO18&lt;&gt;""),AND(KQ18&gt;=KW$37,KQ18&lt;&gt;"",KS18&gt;=KW$41,KS18&lt;&gt;""),AND(KT18&gt;=KW$37,KT18&lt;&gt;"",KV18&gt;=KW$41,KV18&lt;&gt;""),AND(LR18&gt;=ME$37,LR18&lt;&gt;"",LT18&gt;=ME$41,LT18&lt;&gt;""),AND(LU18&gt;=ME$37,LU18&lt;&gt;"",LW18&gt;=ME$41,LW18&lt;&gt;""),AND(LY18&gt;=ME$37,LY18&lt;&gt;"",MA18&gt;=ME$41,MA18&lt;&gt;""),AND(MB18&gt;=ME$37,MB18&lt;&gt;"",MD18&gt;=ME$41,MD18&lt;&gt;""),AND(MZ18&gt;=NM$37,MZ18&lt;&gt;"",NB18&gt;=NM$41,NB18&lt;&gt;""),AND(NC18&gt;=NM$37,NC18&lt;&gt;"",NE18&gt;=NM$41,NE18&lt;&gt;""),AND(NG18&gt;=NM$37,NG18&lt;&gt;"",NI18&gt;=NM$41,NI18&lt;&gt;""),AND(NJ18&gt;=NM$37,NJ18&lt;&gt;"",NL18&gt;=NM$41,NL18&lt;&gt;""),AND(OH18&gt;=OU$37,OH18&lt;&gt;"",OJ18&gt;=OU$41,OJ18&lt;&gt;""),AND(OK18&gt;=OU$37,OK18&lt;&gt;"",OM18&gt;=OU$41,OM18&lt;&gt;""),AND(OO18&gt;=OU$37,OO18&lt;&gt;"",OQ18&gt;=OU$41,OQ18&lt;&gt;""),AND(OR18&gt;=OU$37,OR18&lt;&gt;"",OT18&gt;=OU$41,OT18&lt;&gt;""),AND(PP18&gt;=QC$37,PP18&lt;&gt;"",PR18&gt;=QC$41,PR18&lt;&gt;""),AND(PS18&gt;=QC$37,PS18&lt;&gt;"",PU18&gt;=QC$41,PU18&lt;&gt;""),AND(PW18&gt;=QC$37,PW18&lt;&gt;"",PY18&gt;=QC$41,PY18&lt;&gt;""),AND(PZ18&gt;=QC$37,PZ18&lt;&gt;"",QB18&gt;=QC$41,QB18&lt;&gt;""),AND(QX18&gt;=RK$37,QX18&lt;&gt;"",QZ18&gt;=RK$41,QZ18&lt;&gt;""),AND(RA18&gt;=RK$37,RA18&lt;&gt;"",RC18&gt;=RK$41,RC18&lt;&gt;""),AND(RE18&gt;=RK$37,RE18&lt;&gt;"",RG18&gt;=RK$41,RG18&lt;&gt;""),AND(RH18&gt;=RK$37,RH18&lt;&gt;"",RJ18&gt;=RK$41,RJ18&lt;&gt;""),AND(SF18&gt;=SS$37,SF18&lt;&gt;"",SH18&gt;=SS$41,SH18&lt;&gt;""),AND(SI18&gt;=SS$37,SI18&lt;&gt;"",SK18&gt;=SS$41,SK18&lt;&gt;""),AND(SM18&gt;=SS$37,SM18&lt;&gt;"",SO18&gt;=SS$41,SO18&lt;&gt;""),AND(SP18&gt;=SS$37,SP18&lt;&gt;"",SR18&gt;=SS$41,SR18&lt;&gt;"")),"P","")</f>
        <v/>
      </c>
      <c r="G18" s="3" t="str">
        <f>IF(OR(AND(AO18&gt;=AW$41,AO18&lt;&gt;"",AL18=""),AND(AR18&gt;=AW$41,AR18&lt;&gt;"",AL18=""),AND(AV18&gt;=AW$41,AV18&lt;&gt;"",AL18=""),AND(BP18&gt;=BX$41,BP18&lt;&gt;"",BM18=""),AND(BS18&gt;=BX$41,BS18&lt;&gt;"",BM18=""),AND(BW18&gt;=BX$41,BW18&lt;&gt;"",BM18=""),AND(CQ18&gt;=CY$41,CQ18&lt;&gt;"",CN18=""),AND(CT18&gt;=CY$41,CT18&lt;&gt;"",CN18=""),AND(CX18&gt;=CY$41,CX18&lt;&gt;"",CN18=""),AND(DX18&gt;=EI$41,DX18&lt;&gt;""),AND(EA18&gt;=EI$41,EA18&lt;&gt;""),AND(EE18&gt;=EI$41,EE18&lt;&gt;""),AND(EH18&gt;=EI$41,EH18&lt;&gt;""),AND(FF18&gt;=FQ$41,FF18&lt;&gt;""),AND(FI18&gt;=FQ$41,FI18&lt;&gt;""),AND(FM18&gt;=FQ$41,FM18&lt;&gt;""),AND(FP18&gt;=FQ$41,FP18&lt;&gt;""),AND(GN18&gt;=GY$41,GN18&lt;&gt;""),AND(GQ18&gt;=GY$41,GQ18&lt;&gt;""),AND(GU18&gt;=GY$41,GU18&lt;&gt;""),AND(GX18&gt;=GY$41,GX18&lt;&gt;""),AND(HV18&gt;=IG$41,HV18&lt;&gt;""),AND(HY18&gt;=IG$41,HY18&lt;&gt;""),AND(IC18&gt;=IG$41,IC18&lt;&gt;""),AND(IF18&gt;=IG$41,IF18&lt;&gt;""),AND(JD18&gt;=JO$41,JD18&lt;&gt;""),AND(JG18&gt;=JO$41,JG18&lt;&gt;""),AND(JK18&gt;=JO$41,JK18&lt;&gt;""),AND(JN18&gt;=JO$41,JN18&lt;&gt;""),AND(KL18&gt;=KW$41,KL18&lt;&gt;""),AND(KO18&gt;=KW$41,KO18&lt;&gt;""),AND(KS18&gt;=KW$41,KS18&lt;&gt;""),AND(KV18&gt;=KW$41,KV18&lt;&gt;""),AND(LT18&gt;=ME$41,LT18&lt;&gt;""),AND(LW18&gt;=ME$41,LW18&lt;&gt;""),AND(MA18&gt;=ME$41,MA18&lt;&gt;""),AND(MD18&gt;=ME$41,MD18&lt;&gt;""),AND(NB18&gt;=NM$41,NB18&lt;&gt;""),AND(NE18&gt;=NM$41,NE18&lt;&gt;""),AND(NI18&gt;=NM$41,NI18&lt;&gt;""),AND(NL18&gt;=NM$41,NL18&lt;&gt;""),AND(OJ18&gt;=OU$41,OJ18&lt;&gt;""),AND(OM18&gt;=OU$41,OM18&lt;&gt;""),AND(OQ18&gt;=OU$41,OQ18&lt;&gt;""),AND(OT18&gt;=OU$41,OT18&lt;&gt;""),AND(PR18&gt;=QC$41,PR18&lt;&gt;""),AND(PU18&gt;=QC$41,PU18&lt;&gt;""),AND(PY18&gt;=QC$41,PY18&lt;&gt;""),AND(QB18&gt;=QC$41,QB18&lt;&gt;""),AND(QZ18&gt;=RK$41,QZ18&lt;&gt;""),AND(RC18&gt;=RK$41,RC18&lt;&gt;""),AND(RG18&gt;=RK$41,RG18&lt;&gt;""),AND(RJ18&gt;=RK$41,RJ18&lt;&gt;""),AND(SH18&gt;=SS$41,SH18&lt;&gt;""),AND(SK18&gt;=SS$41,SK18&lt;&gt;""),AND(SO18&gt;=SS$41,SO18&lt;&gt;""),AND(SR18&gt;=SS$41,SR18&lt;&gt;"")),"P","")</f>
        <v/>
      </c>
      <c r="H18" s="36" t="str">
        <f>IF(AND(G18="P",F18=""),"No DD",IF(OR(AND(AM18&gt;=AW$40,AM18&lt;&gt;"",AO18&gt;=AW$44,AO18&lt;&gt;"",AL18=""),AND(AP18&gt;=AW$40,AP18&lt;&gt;"",AR18&gt;=AW$44,AR18&lt;&gt;"",AL18=""),AND(AT18&gt;=AW$40,AT18&lt;&gt;"",AV18&gt;=AW$44,AV18&lt;&gt;"",AL18=""),AND(BN18&gt;=BX$40,BN18&lt;&gt;"",BP18&gt;=BX$44,BP18&lt;&gt;"",BM18=""),AND(BQ18&gt;=BX$40,BQ18&lt;&gt;"",BS18&gt;=BX$44,BS18&lt;&gt;"",BM18=""),AND(BU18&gt;=BX$40,BU18&lt;&gt;"",BW18&gt;=BX$44,BW18&lt;&gt;"",BM18=""),AND(CO18&gt;=CY$40,CO18&lt;&gt;"",CQ18&gt;=CY$44,CQ18&lt;&gt;"",CN18=""),AND(CR18&gt;=CY$40,CR18&lt;&gt;"",CT18&gt;=CY$44,CT18&lt;&gt;"",CN18=""),AND(CV18&gt;=CY$40,CV18&lt;&gt;"",CX18&gt;=CY$44,CX18&lt;&gt;"",CN18=""),AND(DV18&gt;=EI$40,DV18&lt;&gt;"",DX18&gt;=EI$44,DX18&lt;&gt;""),AND(DY18&gt;=EI$40,DY18&lt;&gt;"",EA18&gt;=EI$44,EA18&lt;&gt;""),AND(EC18&gt;=EI$40,EC18&lt;&gt;"",EE18&gt;=EI$44,EE18&lt;&gt;""),AND(EF18&gt;=EI$40,EF18&lt;&gt;"",EH18&gt;=EI$44,EH18&lt;&gt;""),AND(FD18&gt;=FQ$40,FD18&lt;&gt;"",FF18&gt;=FQ$44,FF18&lt;&gt;""),AND(FG18&gt;=FQ$40,FG18&lt;&gt;"",FI18&gt;=FQ$44,FI18&lt;&gt;""),AND(FK18&gt;=FQ$40,FK18&lt;&gt;"",FM18&gt;=FQ$44,FM18&lt;&gt;""),AND(FN18&gt;=FQ$40,FN18&lt;&gt;"",FP18&gt;=FQ$44,FP18&lt;&gt;""),AND(GL18&gt;=GY$40,GL18&lt;&gt;"",GN18&gt;=GY$44,GN18&lt;&gt;""),AND(GO18&gt;=GY$40,GO18&lt;&gt;"",GQ18&gt;=GY$44,GQ18&lt;&gt;""),AND(GS18&gt;=GY$40,GS18&lt;&gt;"",GU18&gt;=GY$44,GU18&lt;&gt;""),AND(GV18&gt;=GY$40,GV18&lt;&gt;"",GX18&gt;=GY$44,GX18&lt;&gt;""),AND(HT18&gt;=IG$40,HT18&lt;&gt;"",HV18&gt;=IG$44,HV18&lt;&gt;""),AND(HW18&gt;=IG$40,HW18&lt;&gt;"",HY18&gt;=IG$44,HY18&lt;&gt;""),AND(IA18&gt;=IG$40,IA18&lt;&gt;"",IC18&gt;=IG$44,IC18&lt;&gt;""),AND(ID18&gt;=IG$40,ID18&lt;&gt;"",IF18&gt;=IG$44,IF18&lt;&gt;""),AND(JB18&gt;=JO$40,JB18&lt;&gt;"",JD18&gt;=JO$44,JD18&lt;&gt;""),AND(JE18&gt;=JO$40,JE18&lt;&gt;"",JG18&gt;=JO$44,JG18&lt;&gt;""),AND(JI18&gt;=JO$40,JI18&lt;&gt;"",JK18&gt;=JO$44,JK18&lt;&gt;""),AND(JL18&gt;=JO$40,JL18&lt;&gt;"",JN18&gt;=JO$44,JN18&lt;&gt;""),AND(KJ18&gt;=KW$40,KJ18&lt;&gt;"",KL18&gt;=KW$44,KL18&lt;&gt;""),AND(KM18&gt;=KW$40,KM18&lt;&gt;"",KO18&gt;=KW$44,KO18&lt;&gt;""),AND(KQ18&gt;=KW$40,KQ18&lt;&gt;"",KS18&gt;=KW$44,KS18&lt;&gt;""),AND(KT18&gt;=KW$40,KT18&lt;&gt;"",KV18&gt;=KW$44,KV18&lt;&gt;""),AND(LR18&gt;=ME$40,LR18&lt;&gt;"",LT18&gt;=ME$44,LT18&lt;&gt;""),AND(LU18&gt;=ME$40,LU18&lt;&gt;"",LW18&gt;=ME$44,LW18&lt;&gt;""),AND(LY18&gt;=ME$40,LY18&lt;&gt;"",MA18&gt;=ME$44,MA18&lt;&gt;""),AND(MB18&gt;=ME$40,MB18&lt;&gt;"",MD18&gt;=ME$44,MD18&lt;&gt;""),AND(MZ18&gt;=NM$40,MZ18&lt;&gt;"",NB18&gt;=NM$44,NB18&lt;&gt;""),AND(NC18&gt;=NM$40,NC18&lt;&gt;"",NE18&gt;=NM$44,NE18&lt;&gt;""),AND(NG18&gt;=NM$40,NG18&lt;&gt;"",NI18&gt;=NM$44,NI18&lt;&gt;""),AND(NJ18&gt;=NM$40,NJ18&lt;&gt;"",NL18&gt;=NM$44,NL18&lt;&gt;""),AND(OH18&gt;=OU$40,OH18&lt;&gt;"",OJ18&gt;=OU$44,OJ18&lt;&gt;""),AND(OK18&gt;=OU$40,OK18&lt;&gt;"",OM18&gt;=OU$44,OM18&lt;&gt;""),AND(OO18&gt;=OU$40,OO18&lt;&gt;"",OQ18&gt;=OU$44,OQ18&lt;&gt;""),AND(OR18&gt;=OU$40,OR18&lt;&gt;"",OT18&gt;=OU$44,OT18&lt;&gt;""),AND(PP18&gt;=QC$40,PP18&lt;&gt;"",PR18&gt;=QC$44,PR18&lt;&gt;""),AND(PS18&gt;=QC$40,PS18&lt;&gt;"",PU18&gt;=QC$44,PU18&lt;&gt;""),AND(PW18&gt;=QC$40,PW18&lt;&gt;"",PY18&gt;=QC$44,PY18&lt;&gt;""),AND(PZ18&gt;=QC$40,PZ18&lt;&gt;"",QB18&gt;=QC$44,QB18&lt;&gt;""),AND(QX18&gt;=RK$40,QX18&lt;&gt;"",QZ18&gt;=RK$44,QZ18&lt;&gt;""),AND(RA18&gt;=RK$40,RA18&lt;&gt;"",RC18&gt;=RK$44,RC18&lt;&gt;""),AND(RE18&gt;=RK$40,RE18&lt;&gt;"",RG18&gt;=RK$44,RG18&lt;&gt;""),AND(RH18&gt;=RK$40,RH18&lt;&gt;"",RJ18&gt;=RK$44,RJ18&lt;&gt;""),AND(SF18&gt;=SS$40,SF18&lt;&gt;"",SH18&gt;=SS$44,SH18&lt;&gt;""),AND(SI18&gt;=SS$40,SI18&lt;&gt;"",SK18&gt;=SS$44,SK18&lt;&gt;""),AND(SM18&gt;=SS$40,SM18&lt;&gt;"",SO18&gt;=SS$44,SO18&lt;&gt;""),AND(SP18&gt;=SS$40,SP18&lt;&gt;"",SR18&gt;=SS$44,SR18&lt;&gt;"")),"Merit",IF(OR(AND(AM18&gt;=AW$39,AM18&lt;&gt;"",AO18&gt;=AW$43,AO18&lt;&gt;"",AL18=""),AND(AP18&gt;=AW$39,AP18&lt;&gt;"",AR18&gt;=AW$43,AR18&lt;&gt;"",AL18=""),AND(AT18&gt;=AW$39,AT18&lt;&gt;"",AV18&gt;=AW$43,AV18&lt;&gt;"",AL18=""),AND(BN18&gt;=BX$39,BN18&lt;&gt;"",BP18&gt;=BX$43,BP18&lt;&gt;"",BM18=""),AND(BQ18&gt;=BX$39,BQ18&lt;&gt;"",BS18&gt;=BX$43,BS18&lt;&gt;"",BM18=""),AND(BU18&gt;=BX$39,BU18&lt;&gt;"",BW18&gt;=BX$43,BW18&lt;&gt;"",BM18=""),AND(CO18&gt;=CY$39,CO18&lt;&gt;"",CQ18&gt;=CY$43,CQ18&lt;&gt;"",CN18=""),AND(CR18&gt;=CY$39,CR18&lt;&gt;"",CT18&gt;=CY$43,CT18&lt;&gt;"",CN18=""),AND(CV18&gt;=CY$39,CV18&lt;&gt;"",CX18&gt;=CY$43,CX18&lt;&gt;"",CN18=""),AND(DV18&gt;=EI$39,DV18&lt;&gt;"",DX18&gt;=EI$43,DX18&lt;&gt;""),AND(DY18&gt;=EI$39,DY18&lt;&gt;"",EA18&gt;=EI$43,EA18&lt;&gt;""),AND(EC18&gt;=EI$39,EC18&lt;&gt;"",EE18&gt;=EI$43,EE18&lt;&gt;""),AND(EF18&gt;=EI$39,EF18&lt;&gt;"",EH18&gt;=EI$43,EH18&lt;&gt;""),AND(FD18&gt;=FQ$39,FD18&lt;&gt;"",FF18&gt;=FQ$43,FF18&lt;&gt;""),AND(FG18&gt;=FQ$39,FG18&lt;&gt;"",FI18&gt;=FQ$43,FI18&lt;&gt;""),AND(FK18&gt;=FQ$39,FK18&lt;&gt;"",FM18&gt;=FQ$43,FM18&lt;&gt;""),AND(FN18&gt;=FQ$39,FN18&lt;&gt;"",FP18&gt;=FQ$43,FP18&lt;&gt;""),AND(GL18&gt;=GY$39,GL18&lt;&gt;"",GN18&gt;=GY$43,GN18&lt;&gt;""),AND(GO18&gt;=GY$39,GO18&lt;&gt;"",GQ18&gt;=GY$43,GQ18&lt;&gt;""),AND(GS18&gt;=GY$39,GS18&lt;&gt;"",GU18&gt;=GY$43,GU18&lt;&gt;""),AND(GV18&gt;=GY$39,GV18&lt;&gt;"",GX18&gt;=GY$43,GX18&lt;&gt;""),AND(HT18&gt;=IG$39,HT18&lt;&gt;"",HV18&gt;=IG$43,HV18&lt;&gt;""),AND(HW18&gt;=IG$39,HW18&lt;&gt;"",HY18&gt;=IG$43,HY18&lt;&gt;""),AND(IA18&gt;=IG$39,IA18&lt;&gt;"",IC18&gt;=IG$43,IC18&lt;&gt;""),AND(ID18&gt;=IG$39,ID18&lt;&gt;"",IF18&gt;=IG$43,IF18&lt;&gt;""),AND(JB18&gt;=JO$39,JB18&lt;&gt;"",JD18&gt;=JO$43,JD18&lt;&gt;""),AND(JE18&gt;=JO$39,JE18&lt;&gt;"",JG18&gt;=JO$43,JG18&lt;&gt;""),AND(JI18&gt;=JO$39,JI18&lt;&gt;"",JK18&gt;=JO$43,JK18&lt;&gt;""),AND(JL18&gt;=JO$39,JL18&lt;&gt;"",JN18&gt;=JO$43,JN18&lt;&gt;""),AND(KJ18&gt;=KW$39,KJ18&lt;&gt;"",KL18&gt;=KW$43,KL18&lt;&gt;""),AND(KM18&gt;=KW$39,KM18&lt;&gt;"",KO18&gt;=KW$43,KO18&lt;&gt;""),AND(KQ18&gt;=KW$39,KQ18&lt;&gt;"",KS18&gt;=KW$43,KS18&lt;&gt;""),AND(KT18&gt;=KW$39,KT18&lt;&gt;"",KV18&gt;=KW$43,KV18&lt;&gt;""),AND(LR18&gt;=ME$39,LR18&lt;&gt;"",LT18&gt;=ME$43,LT18&lt;&gt;""),AND(LU18&gt;=ME$39,LU18&lt;&gt;"",LW18&gt;=ME$43,LW18&lt;&gt;""),AND(LY18&gt;=ME$39,LY18&lt;&gt;"",MA18&gt;=ME$43,MA18&lt;&gt;""),AND(MB18&gt;=ME$39,MB18&lt;&gt;"",MD18&gt;=ME$43,MD18&lt;&gt;""),AND(MZ18&gt;=NM$39,MZ18&lt;&gt;"",NB18&gt;=NM$43,NB18&lt;&gt;""),AND(NC18&gt;=NM$39,NC18&lt;&gt;"",NE18&gt;=NM$43,NE18&lt;&gt;""),AND(NG18&gt;=NM$39,NG18&lt;&gt;"",NI18&gt;=NM$43,NI18&lt;&gt;""),AND(NJ18&gt;=NM$39,NJ18&lt;&gt;"",NL18&gt;=NM$43,NL18&lt;&gt;""),AND(OH18&gt;=OU$39,OH18&lt;&gt;"",OJ18&gt;=OU$43,OJ18&lt;&gt;""),AND(OK18&gt;=OU$39,OK18&lt;&gt;"",OM18&gt;=OU$43,OM18&lt;&gt;""),AND(OO18&gt;=OU$39,OO18&lt;&gt;"",OQ18&gt;=OU$43,OQ18&lt;&gt;""),AND(OR18&gt;=OU$39,OR18&lt;&gt;"",OT18&gt;=OU$43,OT18&lt;&gt;""),AND(PP18&gt;=QC$39,PP18&lt;&gt;"",PR18&gt;=QC$43,PR18&lt;&gt;""),AND(PS18&gt;=QC$39,PS18&lt;&gt;"",PU18&gt;=QC$43,PU18&lt;&gt;""),AND(PW18&gt;=QC$39,PW18&lt;&gt;"",PY18&gt;=QC$43,PY18&lt;&gt;""),AND(PZ18&gt;=QC$39,PZ18&lt;&gt;"",QB18&gt;=QC$43,QB18&lt;&gt;""),AND(QX18&gt;=RK$39,QX18&lt;&gt;"",QZ18&gt;=RK$43,QZ18&lt;&gt;""),AND(RA18&gt;=RK$39,RA18&lt;&gt;"",RC18&gt;=RK$43,RC18&lt;&gt;""),AND(RE18&gt;=RK$39,RE18&lt;&gt;"",RG18&gt;=RK$43,RG18&lt;&gt;""),AND(RH18&gt;=RK$39,RH18&lt;&gt;"",RJ18&gt;=RK$43,RJ18&lt;&gt;""),AND(SF18&gt;=SS$39,SF18&lt;&gt;"",SH18&gt;=SS$43,SH18&lt;&gt;""),AND(SI18&gt;=SS$39,SI18&lt;&gt;"",SK18&gt;=SS$43,SK18&lt;&gt;""),AND(SM18&gt;=SS$39,SM18&lt;&gt;"",SO18&gt;=SS$43,SO18&lt;&gt;""),AND(SP18&gt;=SS$39,SP18&lt;&gt;"",SR18&gt;=SS$43,SR18&lt;&gt;"")),"Excellence",IF(I18="P","Worlds Team",IF(F18="P","National Team","")))))</f>
        <v/>
      </c>
      <c r="I18" s="3" t="str">
        <f>IF(OR(AND(AM18&gt;=AW$38,AM18&lt;&gt;"",AO18&gt;=AW$42,AO18&lt;&gt;"",AL18=""),AND(AP18&gt;=AW$38,AP18&lt;&gt;"",AR18&gt;=AW$42,AR18&lt;&gt;"",AL18=""),AND(AT18&gt;=AW$38,AT18&lt;&gt;"",AV18&gt;=AW$42,AV18&lt;&gt;"",AL18=""),AND(BN18&gt;=BX$38,BN18&lt;&gt;"",BP18&gt;=BX$42,BP18&lt;&gt;"",BM18=""),AND(BQ18&gt;=BX$38,BQ18&lt;&gt;"",BS18&gt;=BX$42,BS18&lt;&gt;"",BM18=""),AND(BU18&gt;=BX$38,BU18&lt;&gt;"",BW18&gt;=BX$42,BW18&lt;&gt;"",BM18=""),AND(CO18&gt;=CY$38,CO18&lt;&gt;"",CQ18&gt;=CY$42,CQ18&lt;&gt;"",CN18=""),AND(CR18&gt;=CY$38,CR18&lt;&gt;"",CT18&gt;=CY$42,CT18&lt;&gt;"",CN18=""),AND(CV18&gt;=CY$38,CV18&lt;&gt;"",CX18&gt;=CY$42,CX18&lt;&gt;"",CN18=""),AND(DV18&gt;=EI$38,DV18&lt;&gt;"",DX18&gt;=EI$42,DX18&lt;&gt;""),AND(DY18&gt;=EI$38,DY18&lt;&gt;"",EA18&gt;=EI$42,EA18&lt;&gt;""),AND(EC18&gt;=EI$38,EC18&lt;&gt;"",EE18&gt;=EI$42,EE18&lt;&gt;""),AND(EF18&gt;=EI$38,EF18&lt;&gt;"",EH18&gt;=EI$42,EH18&lt;&gt;""),AND(FD18&gt;=FQ$38,FD18&lt;&gt;"",FF18&gt;=FQ$42,FF18&lt;&gt;""),AND(FG18&gt;=FQ$38,FG18&lt;&gt;"",FI18&gt;=FQ$42,FI18&lt;&gt;""),AND(FK18&gt;=FQ$38,FK18&lt;&gt;"",FM18&gt;=FQ$42,FM18&lt;&gt;""),AND(FN18&gt;=FQ$38,FN18&lt;&gt;"",FP18&gt;=FQ$42,FP18&lt;&gt;""),AND(GL18&gt;=GY$38,GL18&lt;&gt;"",GN18&gt;=GY$42,GN18&lt;&gt;""),AND(GO18&gt;=GY$38,GO18&lt;&gt;"",GQ18&gt;=GY$42,GQ18&lt;&gt;""),AND(GS18&gt;=GY$38,GS18&lt;&gt;"",GU18&gt;=GY$42,GU18&lt;&gt;""),AND(GV18&gt;=GY$38,GV18&lt;&gt;"",GX18&gt;=GY$42,GX18&lt;&gt;""),AND(HT18&gt;=IG$38,HT18&lt;&gt;"",HV18&gt;=IG$42,HV18&lt;&gt;""),AND(HW18&gt;=IG$38,HW18&lt;&gt;"",HY18&gt;=IG$42,HY18&lt;&gt;""),AND(IA18&gt;=IG$38,IA18&lt;&gt;"",IC18&gt;=IG$42,IC18&lt;&gt;""),AND(ID18&gt;=IG$38,ID18&lt;&gt;"",IF18&gt;=IG$42,IF18&lt;&gt;""),AND(JB18&gt;=JO$38,JB18&lt;&gt;"",JD18&gt;=JO$42,JD18&lt;&gt;""),AND(JE18&gt;=JO$38,JE18&lt;&gt;"",JG18&gt;=JO$42,JG18&lt;&gt;""),AND(JI18&gt;=JO$38,JI18&lt;&gt;"",JK18&gt;=JO$42,JK18&lt;&gt;""),AND(JL18&gt;=JO$38,JL18&lt;&gt;"",JN18&gt;=JO$42,JN18&lt;&gt;""),AND(KJ18&gt;=KW$38,KJ18&lt;&gt;"",KL18&gt;=KW$42,KL18&lt;&gt;""),AND(KM18&gt;=KW$38,KM18&lt;&gt;"",KO18&gt;=KW$42,KO18&lt;&gt;""),AND(KQ18&gt;=KW$38,KQ18&lt;&gt;"",KS18&gt;=KW$42,KS18&lt;&gt;""),AND(KT18&gt;=KW$38,KT18&lt;&gt;"",KV18&gt;=KW$42,KV18&lt;&gt;""),AND(LR18&gt;=ME$38,LR18&lt;&gt;"",LT18&gt;=ME$42,LT18&lt;&gt;""),AND(LU18&gt;=ME$38,LU18&lt;&gt;"",LW18&gt;=ME$42,LW18&lt;&gt;""),AND(LY18&gt;=ME$38,LY18&lt;&gt;"",MA18&gt;=ME$42,MA18&lt;&gt;""),AND(MB18&gt;=ME$38,MB18&lt;&gt;"",MD18&gt;=ME$42,MD18&lt;&gt;""),AND(MZ18&gt;=NM$38,MZ18&lt;&gt;"",NB18&gt;=NM$42,NB18&lt;&gt;""),AND(NC18&gt;=NM$38,NC18&lt;&gt;"",NE18&gt;=NM$42,NE18&lt;&gt;""),AND(NG18&gt;=NM$38,NG18&lt;&gt;"",NI18&gt;=NM$42,NI18&lt;&gt;""),AND(NJ18&gt;=NM$38,NJ18&lt;&gt;"",NL18&gt;=NM$42,NL18&lt;&gt;""),AND(OH18&gt;=OU$38,OH18&lt;&gt;"",OJ18&gt;=OU$42,OJ18&lt;&gt;""),AND(OK18&gt;=OU$38,OK18&lt;&gt;"",OM18&gt;=OU$42,OM18&lt;&gt;""),AND(OO18&gt;=OU$38,OO18&lt;&gt;"",OQ18&gt;=OU$42,OQ18&lt;&gt;""),AND(OR18&gt;=OU$38,OR18&lt;&gt;"",OT18&gt;=OU$42,OT18&lt;&gt;""),AND(PP18&gt;=QC$38,PP18&lt;&gt;"",PR18&gt;=QC$42,PR18&lt;&gt;""),AND(PS18&gt;=QC$38,PS18&lt;&gt;"",PU18&gt;=QC$42,PU18&lt;&gt;""),AND(PW18&gt;=QC$38,PW18&lt;&gt;"",PY18&gt;=QC$42,PY18&lt;&gt;""),AND(PZ18&gt;=QC$38,PZ18&lt;&gt;"",QB18&gt;=QC$42,QB18&lt;&gt;""),AND(QX18&gt;=RK$38,QX18&lt;&gt;"",QZ18&gt;=RK$42,QZ18&lt;&gt;""),AND(RA18&gt;=RK$38,RA18&lt;&gt;"",RC18&gt;=RK$42,RC18&lt;&gt;""),AND(RE18&gt;=RK$38,RE18&lt;&gt;"",RG18&gt;=RK$42,RG18&lt;&gt;""),AND(RH18&gt;=RK$38,RH18&lt;&gt;"",RJ18&gt;=RK$42,RJ18&lt;&gt;""),AND(SF18&gt;=SS$38,SF18&lt;&gt;"",SH18&gt;=SS$42,SH18&lt;&gt;""),AND(SI18&gt;=SS$38,SI18&lt;&gt;"",SK18&gt;=SS$42,SK18&lt;&gt;""),AND(SM18&gt;=SS$38,SM18&lt;&gt;"",SO18&gt;=SS$42,SO18&lt;&gt;""),AND(SP18&gt;=SS$38,SP18&lt;&gt;"",SR18&gt;=SS$42,SR18&lt;&gt;"")),"P","")</f>
        <v/>
      </c>
      <c r="J18" s="8">
        <f>IF(COUNT(AO18,AR18,BP18,BS18,CQ18,CT18)&gt;0,LARGE((AO18,AR18,BP18,BS18,CQ18,CT18),1),0)</f>
        <v>46.09</v>
      </c>
      <c r="K18" s="8" t="str">
        <f>IF(J18="","",IF(OR(J18=CQ18,J18=CT18),$BY$1,IF(OR(J18=BP18,J18=BS18),$AX$1,IF(OR(J18=AO18,J18=AR18),$W$1,""))))</f>
        <v>2023 Nationals</v>
      </c>
      <c r="L18" s="8">
        <f>IF(COUNT(AO18,AR18,BP18,BS18,CQ18,CT18)&gt;1,LARGE((AO18,AR18,BP18,BS18,CQ18,CT18),2),0)</f>
        <v>43.39</v>
      </c>
      <c r="M18" s="8" t="str">
        <f>IF(L18="","",IF(OR(L18=CQ18,L18=CT18),$BY$1,IF(OR(L18=BP18,L18=BS18),$AX$1,IF(OR(L18=AO18,L18=AR18),$W$1,""))))</f>
        <v>2023 Nationals</v>
      </c>
      <c r="N18" s="8">
        <f>IF(COUNT(AO18,AR18,BP18,BS18,CQ18,CT18)&gt;2,MAX(AV18,BW18,CX18,LARGE((AO18,AR18,BP18,BS18,CQ18,CT18),3)),IF(MAX(AV18,BW18,CX18)&gt;0,MAX(AV18,BW18,CX18),0))</f>
        <v>39.92</v>
      </c>
      <c r="O18" s="8" t="str">
        <f>IF(N18="","",IF(OR(N18=CQ18,N18=CT18,N18=CX18),$BY$1,IF(OR(N18=BP18,N18=BS18,N18=BW18),$AX$1,IF(OR(N18=AO18,N18=AR18,N18=AV18),$W$1,""))))</f>
        <v>2023 Elite Canada</v>
      </c>
      <c r="P18" s="8">
        <f>IF(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&gt;0,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,0)</f>
        <v>9.1999999999999993</v>
      </c>
      <c r="Q18" s="8" t="str">
        <f>IF(P18=0,"",IF(OR(P18=CO18,P18=CR18,P18=CV18),$BY$1,IF(OR(P18=BN18,P18=BQ18,P18=BU18),$AX$1,IF(OR(P18=AM18,P18=AP18,P18=AT18),$W$1,IF(OR(P18=SF18,P18=SI18,P18=SM18,P18=SP18),$RL$1,IF(OR(P18=QX18,P18=RA18,P18=RE18,P18=RH18),$QD$1,IF(OR(P18=PP18,P18=PS18,P18=PW18,P18=PZ18),$OV$1,IF(OR(P18=OH18,P18=OK18,P18=OO18,P18=OR18),$NN$1,IF(OR(P18=MZ18,P18=NC18,P18=NG18,P18=NJ18),$MF$1,IF(OR(P18=LR18,P18=LU18,P18=LY18,P18=MB18),$KX$1,IF(OR(P18=KJ18,P18=KM18,P18=KQ18,P18=KT18),$JP$1,IF(OR(P18=JB18,P18=JE18,P18=JI18,P18=JL18),$IH$1,IF(OR(P18=HT18,P18=HW18,P18=IA18,P18=ID18),$GZ$1,IF(OR(P18=GL18,P18=GO18,P18=GS18,P18=GV18),$FR$1,IF(OR(P18=FD18,P18=FG18,P18=FK18,P18=FN18),$EJ$1,IF(OR(P18=DV18,P18=DY18,P18=EC18,P18=EF18),$DB$1,""))))))))))))))))</f>
        <v>2023 Nationals</v>
      </c>
      <c r="R18" s="8">
        <f>IF(MAX(IF(AM18&gt;=$AW$37,AN18,0),IF(AP18&gt;=$AW$37,AQ18,0),IF(AT18&gt;=$AW$37,AU18,0),IF(BN18&gt;=$BX$37,BO18,0),IF(BQ18&gt;=$BX$37,BR18,0),IF(BU18&gt;=$BX$37,BV18,0),IF(CO18&gt;=$CY$37,CP18,0),IF(CR18&gt;=$CY$37,CS18,0),IF(CV18&gt;=$CY$37,CW18,0),IF(DV18&gt;=$EI$37,DW18,0),IF(DY18&gt;=$EI$37,DZ18,0),IF(EC18&gt;=$EI$37,ED18,0),IF(EF18&gt;=$EI$37,EG18,0),IF(FD18&gt;=$FQ$37,FE18,0),IF(FG18&gt;=$FQ$37,FH18,0),IF(FK18&gt;=$FQ$37,FL18,0),IF(FN18&gt;=$FQ$37,FO18,0),IF(GL18&gt;=$GY$37,GM18,0),IF(GO18&gt;=$GY$37,GP18,0),IF(GS18&gt;=$GY$37,GT18,0),IF(GV18&gt;=$GY$37,GW18,0),IF(HT18&gt;=$IG$37,HU18,0),IF(HW18&gt;=$IG$37,HX18,0),IF(IA18&gt;=$IG$37,IB18,0),IF(ID18&gt;=$IG$37,IE18,0),IF(JB18&gt;=$JO$37,JC18,0),IF(JE18&gt;=$JO$37,JF18,0),IF(JI18&gt;=$JO$37,JJ18,0),IF(JL18&gt;=$JO$37,JM18,0),IF(KJ18&gt;=$KW$37,KK18,0),IF(KM18&gt;=$KW$37,KN18,0),IF(KQ18&gt;=$KW$37,KR18,0),IF(KT18&gt;=$KW$37,KU18,0),IF(LR18&gt;=$ME$37,LS18,0),IF(LU18&gt;=$ME$37,LV18,0),IF(LY18&gt;=$ME$37,LZ18,0),IF(MB18&gt;=$ME$37,MC18,0),IF(MZ18&gt;=$NM$37,NA18,0),IF(NC18&gt;=$NM$37,ND18,0),IF(NG18&gt;=$NM$37,NH18,0),IF(NJ18&gt;=$NM$37,NK18,0),IF(OH18&gt;=$OU$37,OI18,0),IF(OK18&gt;=$OU$37,OL18,0),IF(OO18&gt;=$OU$37,OP18,0),IF(OR18&gt;=$OU$37,OS18,0),IF(PP18&gt;=$QC$37,PQ18,0),IF(PS18&gt;=$QC$37,PT18,0),IF(PW18&gt;=$QC$37,PX18,0),IF(PZ18&gt;=$QC$37,QA18,0),IF(QX18&gt;=$RK$37,QY18,0),IF(RA18&gt;=$RK$37,RB18,0),IF(RE18&gt;=$RK$37,RF18,0),IF(RH18&gt;=$RK$37,RI18,0),IF(SF18&gt;=$SS$37,SG18,0),IF(SI18&gt;=$SS$37,SJ18,0),IF(SM18&gt;=$SS$37,SN18,0),IF(SP18&gt;=$SS$37,SQ18,0))&gt;0,MAX(IF(AM18&gt;=$AW$37,AN18,0),IF(AP18&gt;=$AW$37,AQ18,0),IF(AT18&gt;=$AW$37,AU18,0),IF(BN18&gt;=$BX$37,BO18,0),IF(BQ18&gt;=$BX$37,BR18,0),IF(BU18&gt;=$BX$37,BV18,0),IF(CO18&gt;=$CY$37,CP18,0),IF(CR18&gt;=$CY$37,CS18,0),IF(CV18&gt;=$CY$37,CW18,0),IF(DV18&gt;=$EI$37,DW18,0),IF(DY18&gt;=$EI$37,DZ18,0),IF(EC18&gt;=$EI$37,ED18,0),IF(EF18&gt;=$EI$37,EG18,0),IF(FD18&gt;=$FQ$37,FE18,0),IF(FG18&gt;=$FQ$37,FH18,0),IF(FK18&gt;=$FQ$37,FL18,0),IF(FN18&gt;=$FQ$37,FO18,0),IF(GL18&gt;=$GY$37,GM18,0),IF(GO18&gt;=$GY$37,GP18,0),IF(GS18&gt;=$GY$37,GT18,0),IF(GV18&gt;=$GY$37,GW18,0),IF(HT18&gt;=$IG$37,HU18,0),IF(HW18&gt;=$IG$37,HX18,0),IF(IA18&gt;=$IG$37,IB18,0),IF(ID18&gt;=$IG$37,IE18,0),IF(JB18&gt;=$JO$37,JC18,0),IF(JE18&gt;=$JO$37,JF18,0),IF(JI18&gt;=$JO$37,JJ18,0),IF(JL18&gt;=$JO$37,JM18,0),IF(KJ18&gt;=$KW$37,KK18,0),IF(KM18&gt;=$KW$37,KN18,0),IF(KQ18&gt;=$KW$37,KR18,0),IF(KT18&gt;=$KW$37,KU18,0),IF(LR18&gt;=$ME$37,LS18,0),IF(LU18&gt;=$ME$37,LV18,0),IF(LY18&gt;=$ME$37,LZ18,0),IF(MB18&gt;=$ME$37,MC18,0),IF(MZ18&gt;=$NM$37,NA18,0),IF(NC18&gt;=$NM$37,ND18,0),IF(NG18&gt;=$NM$37,NH18,0),IF(NJ18&gt;=$NM$37,NK18,0),IF(OH18&gt;=$OU$37,OI18,0),IF(OK18&gt;=$OU$37,OL18,0),IF(OO18&gt;=$OU$37,OP18,0),IF(OR18&gt;=$OU$37,OS18,0),IF(PP18&gt;=$QC$37,PQ18,0),IF(PS18&gt;=$QC$37,PT18,0),IF(PW18&gt;=$QC$37,PX18,0),IF(PZ18&gt;=$QC$37,QA18,0),IF(QX18&gt;=$RK$37,QY18,0),IF(RA18&gt;=$RK$37,RB18,0),IF(RE18&gt;=$RK$37,RF18,0),IF(RH18&gt;=$RK$37,RI18,0),IF(SF18&gt;=$SS$37,SG18,0),IF(SI18&gt;=$SS$37,SJ18,0),IF(SM18&gt;=$SS$37,SN18,0),IF(SP18&gt;=$SS$37,SQ18,0)),0)</f>
        <v>0</v>
      </c>
      <c r="S18" s="8" t="str">
        <f>IF(R18=0,"",IF(OR(R18=CP18,R18=CS18,R18=CW18),$BY$1,IF(OR(R18=BO18,R18=BR18,R18=BV18),$AX$1,IF(OR(R18=AN18,R18=AQ18,R18=AU18),$W$1,IF(OR(R18=SG18,R18=SJ18,R18=SN18,R18=SQ18),$RL$1,IF(OR(R18=QY18,R18=RB18,R18=RF18,R18=RI18),$QD$1,IF(OR(R18=PQ18,R18=PT18,R18=PX18,R18=QA18),$OV$1,IF(OR(R18=OI18,R18=OL18,R18=OP18,R18=OS18),$NN$1,IF(OR(R18=NA18,R18=ND18,R18=NH18,R18=NK18),$MF$1,IF(OR(R18=LS18,R18=LV18,R18=LZ18,R18=MC18),$KX$1,IF(OR(R18=KK18,R18=KN18,R18=KR18,R18=KU18),$JP$1,IF(OR(R18=JC18,R18=JF18,R18=JJ18,R18=JM18),$IH$1,IF(OR(R18=HU18,R18=HX18,R18=IB18,R18=IE18),$GZ$1,IF(OR(R18=GM18,R18=GP18,R18=GT18,R18=GW18),$FR$1,IF(OR(R18=FE18,R18=FH18,R18=FL18,R18=FO18),$EJ$1,IF(OR(R18=DW18,R18=DZ18,R18=ED18,R18=EG18),$DB$1,""))))))))))))))))</f>
        <v/>
      </c>
      <c r="T18" s="8" t="str">
        <f>IF(MAX(CZ18,DA18)&gt;0,MAX(CZ18,DA18),"")</f>
        <v/>
      </c>
      <c r="U18" s="11" t="str">
        <f>IF(T18="","",IF(T18=CZ18,"("&amp;CZ$2&amp;")",IF(T18=DA18,"("&amp;DA$2&amp;")")))</f>
        <v/>
      </c>
      <c r="V18" s="8" t="str">
        <f>IF(T18="","",IF(T18=CZ18,IF(T18+IF(N18="",0,N18)=SL18,$RL$1,IF(T18+IF(N18="",0,N18)=RD18,$QD$1,IF(T18+IF(N18="",0,N18)=PV18,$OV$1,IF(T18+IF(N18="",0,N18)=ON18,$NN$1,IF(T18+IF(N18="",0,N18)=NF18,$MF$1,IF(T18+IF(N18="",0,N18)=LX18,$KX$1,IF(T18+IF(N18="",0,N18)=KP18,$JP$1,IF(T18+IF(N18="",0,N18)=JH18,$IH$1,IF(T18+IF(N18="",0,N18)=HZ18,$GZ$1,IF(T18+IF(N18="",0,N18)=GR18,$FR$1,IF(T18+IF(N18="",0,N18)=FJ18,$EJ$1,IF(T18+IF(N18="",0,N18)=EB18,$DB$1)))))))))))),IF(T18=DA18,IF(T18+IF(#REF!="",0,#REF!)=SR18,$RL$1,IF(T18+IF(#REF!="",0,#REF!)=RJ18,$QD$1,IF(T18+IF(#REF!="",0,#REF!)=QB18,$OV$1,IF(T18+IF(#REF!="",0,#REF!)=OT18,$NN$1,IF(T18+IF(#REF!="",0,#REF!)=NL18,$MF$1,IF(T18+IF(#REF!="",0,#REF!)=MD18,$KX$1,IF(T18+IF(#REF!="",0,#REF!)=KV18,$JP$1,IF(T18+IF(#REF!="",0,#REF!)=JN18,$IH$1,IF(T18+IF(#REF!="",0,#REF!)=IF18,$GZ$1,IF(T18+IF(#REF!="",0,#REF!)=GX18,$FR$1,IF(T18+IF(#REF!="",0,#REF!)=FP18,$EJ$1,IF(T18+IF(#REF!="",0,#REF!)=EH18,$DB$1,IF(T18+IF(#REF!="",0,#REF!)=SO18,$RL$1,IF(T18+IF(#REF!="",0,#REF!)=RG18,$QD$1,IF(T18+IF(#REF!="",0,#REF!)=PY18,$OV$1,IF(T18+IF(#REF!="",0,#REF!)=OQ18,$NN$1,IF(T18+IF(#REF!="",0,#REF!)=NI18,$MF$1,IF(T18+IF(#REF!="",0,#REF!)=MA18,$KX$1,IF(T18+IF(#REF!="",0,#REF!)=KS18,$JP$1,IF(T18+IF(#REF!="",0,#REF!)=JK18,$IH$1,IF(T18+IF(#REF!="",0,#REF!)=IC18,$GZ$1,IF(T18+IF(#REF!="",0,#REF!)=GU18,$FR$1,IF(T18+IF(#REF!="",0,#REF!)=FM18,$EJ$1,IF(T18+IF(#REF!="",0,#REF!)=EE18,$DB$1)))))))))))))))))))))))))))</f>
        <v/>
      </c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7"/>
      <c r="AM18" s="38" t="str">
        <f>IF(Y18&gt;0,Y18,"")</f>
        <v/>
      </c>
      <c r="AN18" s="38" t="str">
        <f>IF(Z18&gt;0,Z18,"")</f>
        <v/>
      </c>
      <c r="AO18" s="40" t="str">
        <f>IF(SUM(W18:Z18)-AA18&gt;0,SUM(W18:Z18)-AA18,"")</f>
        <v/>
      </c>
      <c r="AP18" s="40" t="str">
        <f>IF(AD18&gt;0,AD18,"")</f>
        <v/>
      </c>
      <c r="AQ18" s="40" t="str">
        <f>IF(AE18&gt;0,AE18,"")</f>
        <v/>
      </c>
      <c r="AR18" s="40" t="str">
        <f>IF(SUM(AB18:AE18)-AF18&gt;0,SUM(AB18:AE18)-AF18,"")</f>
        <v/>
      </c>
      <c r="AS18" s="40" t="str">
        <f>IF(AO18="","",MAX(AO18,AR18))</f>
        <v/>
      </c>
      <c r="AT18" s="40" t="str">
        <f>IF(AI18&gt;0,AI18,"")</f>
        <v/>
      </c>
      <c r="AU18" s="40" t="str">
        <f>IF(AJ18&gt;0,AJ18,"")</f>
        <v/>
      </c>
      <c r="AV18" s="40" t="str">
        <f>IF(SUM(AG18:AJ18)-AK18&gt;0,SUM(AG18:AJ18)-AK18,"")</f>
        <v/>
      </c>
      <c r="AW18" s="40" t="str">
        <f>IF(SUM(AS18,AV18)&gt;0,SUM(AS18,AV18),"")</f>
        <v/>
      </c>
      <c r="AX18" s="26">
        <v>12.3</v>
      </c>
      <c r="AY18" s="26">
        <v>9.3000000000000007</v>
      </c>
      <c r="AZ18" s="26">
        <v>7.9</v>
      </c>
      <c r="BA18" s="26">
        <v>11.32</v>
      </c>
      <c r="BB18" s="26">
        <v>0.9</v>
      </c>
      <c r="BC18" s="26">
        <v>5.3</v>
      </c>
      <c r="BD18" s="26">
        <v>3.5</v>
      </c>
      <c r="BE18" s="26">
        <v>5</v>
      </c>
      <c r="BF18" s="26">
        <v>5.12</v>
      </c>
      <c r="BG18" s="26">
        <v>0</v>
      </c>
      <c r="BH18" s="26"/>
      <c r="BI18" s="26"/>
      <c r="BJ18" s="26"/>
      <c r="BK18" s="26"/>
      <c r="BL18" s="26"/>
      <c r="BM18" s="28"/>
      <c r="BN18" s="39">
        <f>IF(AZ18&gt;0,AZ18,"")</f>
        <v>7.9</v>
      </c>
      <c r="BO18" s="39">
        <f>IF(BA18&gt;0,BA18,"")</f>
        <v>11.32</v>
      </c>
      <c r="BP18" s="11">
        <f>IF(SUM(AX18:BA18)-BB18&gt;0,SUM(AX18:BA18)-BB18,"")</f>
        <v>39.92</v>
      </c>
      <c r="BQ18" s="11">
        <f>IF(BE18&gt;0,BE18,"")</f>
        <v>5</v>
      </c>
      <c r="BR18" s="11">
        <f>IF(BF18&gt;0,BF18,"")</f>
        <v>5.12</v>
      </c>
      <c r="BS18" s="11">
        <f>IF(SUM(BC18:BF18)-BG18&gt;0,SUM(BC18:BF18)-BG18,"")</f>
        <v>18.920000000000002</v>
      </c>
      <c r="BT18" s="11">
        <f>IF(BP18="","",MAX(BP18,BS18))</f>
        <v>39.92</v>
      </c>
      <c r="BU18" s="11" t="str">
        <f>IF(BJ18&gt;0,BJ18,"")</f>
        <v/>
      </c>
      <c r="BV18" s="11" t="str">
        <f>IF(BK18&gt;0,BK18,"")</f>
        <v/>
      </c>
      <c r="BW18" s="11" t="str">
        <f>IF(SUM(BH18:BK18)-BL18&gt;0,SUM(BH18:BK18)-BL18,"")</f>
        <v/>
      </c>
      <c r="BX18" s="11">
        <f>IF(SUM(BT18,BW18)&gt;0,SUM(BT18,BW18),"")</f>
        <v>39.92</v>
      </c>
      <c r="BY18" s="22">
        <v>12.5</v>
      </c>
      <c r="BZ18" s="22">
        <v>9</v>
      </c>
      <c r="CA18" s="22">
        <v>9.1999999999999993</v>
      </c>
      <c r="CB18" s="22">
        <v>12.69</v>
      </c>
      <c r="CC18" s="22">
        <v>0</v>
      </c>
      <c r="CD18" s="22">
        <v>14.8</v>
      </c>
      <c r="CE18" s="22">
        <v>9.1999999999999993</v>
      </c>
      <c r="CF18" s="22">
        <v>9.1999999999999993</v>
      </c>
      <c r="CG18" s="22">
        <v>12.89</v>
      </c>
      <c r="CH18" s="22">
        <v>0</v>
      </c>
      <c r="CI18" s="22"/>
      <c r="CJ18" s="22"/>
      <c r="CK18" s="22"/>
      <c r="CL18" s="22"/>
      <c r="CM18" s="22"/>
      <c r="CN18" s="27"/>
      <c r="CO18" s="38">
        <f>IF(CA18&gt;0,CA18,"")</f>
        <v>9.1999999999999993</v>
      </c>
      <c r="CP18" s="38">
        <f>IF(CB18&gt;0,CB18,"")</f>
        <v>12.69</v>
      </c>
      <c r="CQ18" s="40">
        <f>IF(SUM(BY18:CB18)-CC18&gt;0,SUM(BY18:CB18)-CC18,"")</f>
        <v>43.39</v>
      </c>
      <c r="CR18" s="40">
        <f>IF(CF18&gt;0,CF18,"")</f>
        <v>9.1999999999999993</v>
      </c>
      <c r="CS18" s="40">
        <f>IF(CG18&gt;0,CG18,"")</f>
        <v>12.89</v>
      </c>
      <c r="CT18" s="40">
        <f>IF(SUM(CD18:CG18)-CH18&gt;0,SUM(CD18:CG18)-CH18,"")</f>
        <v>46.09</v>
      </c>
      <c r="CU18" s="40">
        <f>IF(CQ18="","",MAX(CQ18,CT18))</f>
        <v>46.09</v>
      </c>
      <c r="CV18" s="40" t="str">
        <f>IF(CK18&gt;0,CK18,"")</f>
        <v/>
      </c>
      <c r="CW18" s="40" t="str">
        <f>IF(CL18&gt;0,CL18,"")</f>
        <v/>
      </c>
      <c r="CX18" s="40" t="str">
        <f>IF(SUM(CI18:CL18)-CM18&gt;0,SUM(CI18:CL18)-CM18,"")</f>
        <v/>
      </c>
      <c r="CY18" s="40">
        <f>IF(SUM(CU18,CX18)&gt;0,SUM(CU18,CX18),"")</f>
        <v>46.09</v>
      </c>
      <c r="CZ18" s="50" t="str">
        <f>IF(MAX(DX18,EA18,FF18,FI18,GN18,GQ18,HV18,HY18,JD18,JG18,KL18,KO18,LT18,LW18,NB18,NE18,OJ18,OM18,PR18,PU18,QZ18,RC18,SH18,SK18)-MIN(IF(L18="",0,L18),IF(N18="",0,N18))&gt;0.001,MAX(DX18,EA18,FF18,FI18,GN18,GQ18,HV18,HY18,JD18,JG18,KL18,KO18,LT18,LW18,NB18,NE18,OJ18,OM18,PR18,PU18,QZ18,RC18,SH18,SK18)-MIN(IF(L18="",0,L18),IF(N18="",0,N18)),"")</f>
        <v/>
      </c>
      <c r="DA18" s="50" t="str">
        <f>IF(MAX(EE18,EH18,FM18,FP18,GU18,GX18,IC18,IF18,JK18,JN18,KS18,KV18,MA18,MD18,NI18,NL18,OQ18,OT18,PY18,QB18,RG18,RJ18,SO18,SR18)-IF(N18="",0,N18)&gt;0.001,MAX(EE18,EH18,FM18,FP18,GU18,GX18,IC18,IF18,JK18,JN18,KS18,KV18,MA18,MD18,NI18,NL18,OQ18,OT18,PY18,QB18,RG18,RJ18,SO18,SR18)-IF(N18="",0,N18),"")</f>
        <v/>
      </c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40" t="str">
        <f>IF(DD18&gt;0,DD18,"")</f>
        <v/>
      </c>
      <c r="DW18" s="40" t="str">
        <f>IF(DE18&gt;0,DE18,"")</f>
        <v/>
      </c>
      <c r="DX18" s="40" t="str">
        <f>IF(SUM(DB18:DE18)-DF18&gt;0,SUM(DB18:DE18)-DF18,"")</f>
        <v/>
      </c>
      <c r="DY18" s="40" t="str">
        <f>IF(DI18&gt;0,DI18,"")</f>
        <v/>
      </c>
      <c r="DZ18" s="40" t="str">
        <f>IF(DJ18&gt;0,DJ18,"")</f>
        <v/>
      </c>
      <c r="EA18" s="40" t="str">
        <f>IF(SUM(DG18:DJ18)-DK18&gt;0,SUM(DG18:DJ18)-DK18,"")</f>
        <v/>
      </c>
      <c r="EB18" s="40" t="str">
        <f>IF(MAX(DX18,EA18)&gt;0,MAX(DX18,EA18),"")</f>
        <v/>
      </c>
      <c r="EC18" s="40" t="str">
        <f>IF(DN18&gt;0,DN18,"")</f>
        <v/>
      </c>
      <c r="ED18" s="40" t="str">
        <f>IF(DO18&gt;0,DO18,"")</f>
        <v/>
      </c>
      <c r="EE18" s="40" t="str">
        <f>IF(SUM(DL18:DO18)-DP18&gt;0,SUM(DL18:DO18)-DP18,"")</f>
        <v/>
      </c>
      <c r="EF18" s="40" t="str">
        <f>IF(DS18&gt;0,DS18,"")</f>
        <v/>
      </c>
      <c r="EG18" s="40" t="str">
        <f>IF(DT18&gt;0,DT18,"")</f>
        <v/>
      </c>
      <c r="EH18" s="40" t="str">
        <f>IF(SUM(DQ18:DT18)-DU18&gt;0,SUM(DQ18:DT18)-DU18,"")</f>
        <v/>
      </c>
      <c r="EI18" s="40" t="str">
        <f>IF(SUM(EB18,EH18)&gt;0,SUM(EB18,EH18),"")</f>
        <v/>
      </c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1" t="str">
        <f>IF(EL18&gt;0,EL18,"")</f>
        <v/>
      </c>
      <c r="FE18" s="11" t="str">
        <f>IF(EM18&gt;0,EM18,"")</f>
        <v/>
      </c>
      <c r="FF18" s="11" t="str">
        <f>IF(SUM(EJ18:EM18)-EN18&gt;0,SUM(EJ18:EM18)-EN18,"")</f>
        <v/>
      </c>
      <c r="FG18" s="11" t="str">
        <f>IF(EQ18&gt;0,EQ18,"")</f>
        <v/>
      </c>
      <c r="FH18" s="11" t="str">
        <f>IF(ER18&gt;0,ER18,"")</f>
        <v/>
      </c>
      <c r="FI18" s="11" t="str">
        <f>IF(SUM(EO18:ER18)-ES18&gt;0,SUM(EO18:ER18)-ES18,"")</f>
        <v/>
      </c>
      <c r="FJ18" s="11" t="str">
        <f>IF(MAX(FF18,FI18)&gt;0,MAX(FF18,FI18),"")</f>
        <v/>
      </c>
      <c r="FK18" s="11" t="str">
        <f>IF(EV18&gt;0,EV18,"")</f>
        <v/>
      </c>
      <c r="FL18" s="11" t="str">
        <f>IF(EW18&gt;0,EW18,"")</f>
        <v/>
      </c>
      <c r="FM18" s="11" t="str">
        <f>IF(SUM(ET18:EW18)-EX18&gt;0,SUM(ET18:EW18)-EX18,"")</f>
        <v/>
      </c>
      <c r="FN18" s="11" t="str">
        <f>IF(FA18&gt;0,FA18,"")</f>
        <v/>
      </c>
      <c r="FO18" s="11" t="str">
        <f>IF(FB18&gt;0,FB18,"")</f>
        <v/>
      </c>
      <c r="FP18" s="11" t="str">
        <f>IF(SUM(EY18:FB18)-FC18&gt;0,SUM(EY18:FB18)-FC18,"")</f>
        <v/>
      </c>
      <c r="FQ18" s="11" t="str">
        <f>IF(SUM(FJ18,FP18)&gt;0,SUM(FJ18,FP18),"")</f>
        <v/>
      </c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40" t="str">
        <f>IF(FT18&gt;0,FT18,"")</f>
        <v/>
      </c>
      <c r="GM18" s="40" t="str">
        <f>IF(FU18&gt;0,FU18,"")</f>
        <v/>
      </c>
      <c r="GN18" s="40" t="str">
        <f>IF(SUM(FR18:FU18)-FV18&gt;0,SUM(FR18:FU18)-FV18,"")</f>
        <v/>
      </c>
      <c r="GO18" s="40" t="str">
        <f>IF(FY18&gt;0,FY18,"")</f>
        <v/>
      </c>
      <c r="GP18" s="40" t="str">
        <f>IF(FZ18&gt;0,FZ18,"")</f>
        <v/>
      </c>
      <c r="GQ18" s="40" t="str">
        <f>IF(SUM(FW18:FZ18)-GA18&gt;0,SUM(FW18:FZ18)-GA18,"")</f>
        <v/>
      </c>
      <c r="GR18" s="40" t="str">
        <f>IF(MAX(GN18,GQ18)&gt;0,MAX(GN18,GQ18),"")</f>
        <v/>
      </c>
      <c r="GS18" s="40" t="str">
        <f>IF(GD18&gt;0,GD18,"")</f>
        <v/>
      </c>
      <c r="GT18" s="40" t="str">
        <f>IF(GE18&gt;0,GE18,"")</f>
        <v/>
      </c>
      <c r="GU18" s="40" t="str">
        <f>IF(SUM(GB18:GE18)-GF18&gt;0,SUM(GB18:GE18)-GF18,"")</f>
        <v/>
      </c>
      <c r="GV18" s="40" t="str">
        <f>IF(GI18&gt;0,GI18,"")</f>
        <v/>
      </c>
      <c r="GW18" s="40" t="str">
        <f>IF(GJ18&gt;0,GJ18,"")</f>
        <v/>
      </c>
      <c r="GX18" s="40" t="str">
        <f>IF(SUM(GG18:GJ18)-GK18&gt;0,SUM(GG18:GJ18)-GK18,"")</f>
        <v/>
      </c>
      <c r="GY18" s="40" t="str">
        <f>IF(SUM(GR18,GX18)&gt;0,SUM(GR18,GX18),"")</f>
        <v/>
      </c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1" t="str">
        <f>IF(HB18&gt;0,HB18,"")</f>
        <v/>
      </c>
      <c r="HU18" s="11" t="str">
        <f>IF(HC18&gt;0,HC18,"")</f>
        <v/>
      </c>
      <c r="HV18" s="11" t="str">
        <f>IF(SUM(GZ18:HC18)-HD18&gt;0,SUM(GZ18:HC18)-HD18,"")</f>
        <v/>
      </c>
      <c r="HW18" s="11" t="str">
        <f>IF(HG18&gt;0,HG18,"")</f>
        <v/>
      </c>
      <c r="HX18" s="11" t="str">
        <f>IF(HH18&gt;0,HH18,"")</f>
        <v/>
      </c>
      <c r="HY18" s="11" t="str">
        <f>IF(SUM(HE18:HH18)-HI18&gt;0,SUM(HE18:HH18)-HI18,"")</f>
        <v/>
      </c>
      <c r="HZ18" s="11" t="str">
        <f>IF(MAX(HV18,HY18)&gt;0,MAX(HV18,HY18),"")</f>
        <v/>
      </c>
      <c r="IA18" s="11" t="str">
        <f>IF(HL18&gt;0,HL18,"")</f>
        <v/>
      </c>
      <c r="IB18" s="11" t="str">
        <f>IF(HM18&gt;0,HM18,"")</f>
        <v/>
      </c>
      <c r="IC18" s="11" t="str">
        <f>IF(SUM(HJ18:HM18)-HN18&gt;0,SUM(HJ18:HM18)-HN18,"")</f>
        <v/>
      </c>
      <c r="ID18" s="11" t="str">
        <f>IF(HQ18&gt;0,HQ18,"")</f>
        <v/>
      </c>
      <c r="IE18" s="11" t="str">
        <f>IF(HR18&gt;0,HR18,"")</f>
        <v/>
      </c>
      <c r="IF18" s="11" t="str">
        <f>IF(SUM(HO18:HR18)-HS18&gt;0,SUM(HO18:HR18)-HS18,"")</f>
        <v/>
      </c>
      <c r="IG18" s="11" t="str">
        <f>IF(SUM(HZ18,IF18)&gt;0,SUM(HZ18,IF18),"")</f>
        <v/>
      </c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40" t="str">
        <f>IF(IJ18&gt;0,IJ18,"")</f>
        <v/>
      </c>
      <c r="JC18" s="40" t="str">
        <f>IF(IK18&gt;0,IK18,"")</f>
        <v/>
      </c>
      <c r="JD18" s="40" t="str">
        <f>IF(SUM(IH18:IK18)-IL18&gt;0,SUM(IH18:IK18)-IL18,"")</f>
        <v/>
      </c>
      <c r="JE18" s="40" t="str">
        <f>IF(IO18&gt;0,IO18,"")</f>
        <v/>
      </c>
      <c r="JF18" s="40" t="str">
        <f>IF(IP18&gt;0,IP18,"")</f>
        <v/>
      </c>
      <c r="JG18" s="40" t="str">
        <f>IF(SUM(IM18:IP18)-IQ18&gt;0,SUM(IM18:IP18)-IQ18,"")</f>
        <v/>
      </c>
      <c r="JH18" s="40" t="str">
        <f>IF(MAX(JD18,JG18)&gt;0,MAX(JD18,JG18),"")</f>
        <v/>
      </c>
      <c r="JI18" s="40" t="str">
        <f>IF(IT18&gt;0,IT18,"")</f>
        <v/>
      </c>
      <c r="JJ18" s="40" t="str">
        <f>IF(IU18&gt;0,IU18,"")</f>
        <v/>
      </c>
      <c r="JK18" s="40" t="str">
        <f>IF(SUM(IR18:IU18)-IV18&gt;0,SUM(IR18:IU18)-IV18,"")</f>
        <v/>
      </c>
      <c r="JL18" s="40" t="str">
        <f>IF(IY18&gt;0,IY18,"")</f>
        <v/>
      </c>
      <c r="JM18" s="40" t="str">
        <f>IF(IZ18&gt;0,IZ18,"")</f>
        <v/>
      </c>
      <c r="JN18" s="40" t="str">
        <f>IF(SUM(IW18:IZ18)-JA18&gt;0,SUM(IW18:IZ18)-JA18,"")</f>
        <v/>
      </c>
      <c r="JO18" s="40" t="str">
        <f>IF(SUM(JH18,JN18)&gt;0,SUM(JH18,JN18),"")</f>
        <v/>
      </c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1" t="str">
        <f>IF(JR18&gt;0,JR18,"")</f>
        <v/>
      </c>
      <c r="KK18" s="11" t="str">
        <f>IF(JS18&gt;0,JS18,"")</f>
        <v/>
      </c>
      <c r="KL18" s="11" t="str">
        <f>IF(SUM(JP18:JS18)-JT18&gt;0,SUM(JP18:JS18)-JT18,"")</f>
        <v/>
      </c>
      <c r="KM18" s="11" t="str">
        <f>IF(JW18&gt;0,JW18,"")</f>
        <v/>
      </c>
      <c r="KN18" s="11" t="str">
        <f>IF(JX18&gt;0,JX18,"")</f>
        <v/>
      </c>
      <c r="KO18" s="11" t="str">
        <f>IF(SUM(JU18:JX18)-JY18&gt;0,SUM(JU18:JX18)-JY18,"")</f>
        <v/>
      </c>
      <c r="KP18" s="11" t="str">
        <f>IF(MAX(KL18,KO18)&gt;0,MAX(KL18,KO18),"")</f>
        <v/>
      </c>
      <c r="KQ18" s="11" t="str">
        <f>IF(KB18&gt;0,KB18,"")</f>
        <v/>
      </c>
      <c r="KR18" s="11" t="str">
        <f>IF(KC18&gt;0,KC18,"")</f>
        <v/>
      </c>
      <c r="KS18" s="11" t="str">
        <f>IF(SUM(JZ18:KC18)-KD18&gt;0,SUM(JZ18:KC18)-KD18,"")</f>
        <v/>
      </c>
      <c r="KT18" s="11" t="str">
        <f>IF(KG18&gt;0,KG18,"")</f>
        <v/>
      </c>
      <c r="KU18" s="11" t="str">
        <f>IF(KH18&gt;0,KH18,"")</f>
        <v/>
      </c>
      <c r="KV18" s="11" t="str">
        <f>IF(SUM(KE18:KH18)-KI18&gt;0,SUM(KE18:KH18)-KI18,"")</f>
        <v/>
      </c>
      <c r="KW18" s="11" t="str">
        <f>IF(SUM(KP18,KV18)&gt;0,SUM(KP18,KV18),"")</f>
        <v/>
      </c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40" t="str">
        <f>IF(KZ18&gt;0,KZ18,"")</f>
        <v/>
      </c>
      <c r="LS18" s="40" t="str">
        <f>IF(LA18&gt;0,LA18,"")</f>
        <v/>
      </c>
      <c r="LT18" s="40" t="str">
        <f>IF(SUM(KX18:LA18)-LB18&gt;0,SUM(KX18:LA18)-LB18,"")</f>
        <v/>
      </c>
      <c r="LU18" s="40" t="str">
        <f>IF(LE18&gt;0,LE18,"")</f>
        <v/>
      </c>
      <c r="LV18" s="40" t="str">
        <f>IF(LF18&gt;0,LF18,"")</f>
        <v/>
      </c>
      <c r="LW18" s="40" t="str">
        <f>IF(SUM(LC18:LF18)-LG18&gt;0,SUM(LC18:LF18)-LG18,"")</f>
        <v/>
      </c>
      <c r="LX18" s="40" t="str">
        <f>IF(MAX(LT18,LW18)&gt;0,MAX(LT18,LW18),"")</f>
        <v/>
      </c>
      <c r="LY18" s="40" t="str">
        <f>IF(LJ18&gt;0,LJ18,"")</f>
        <v/>
      </c>
      <c r="LZ18" s="40" t="str">
        <f>IF(LK18&gt;0,LK18,"")</f>
        <v/>
      </c>
      <c r="MA18" s="40" t="str">
        <f>IF(SUM(LH18:LK18)-LL18&gt;0,SUM(LH18:LK18)-LL18,"")</f>
        <v/>
      </c>
      <c r="MB18" s="40" t="str">
        <f>IF(LO18&gt;0,LO18,"")</f>
        <v/>
      </c>
      <c r="MC18" s="40" t="str">
        <f>IF(LP18&gt;0,LP18,"")</f>
        <v/>
      </c>
      <c r="MD18" s="40" t="str">
        <f>IF(SUM(LM18:LP18)-LQ18&gt;0,SUM(LM18:LP18)-LQ18,"")</f>
        <v/>
      </c>
      <c r="ME18" s="40" t="str">
        <f>IF(SUM(LX18,MD18)&gt;0,SUM(LX18,MD18),"")</f>
        <v/>
      </c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1" t="str">
        <f>IF(MH18&gt;0,MH18,"")</f>
        <v/>
      </c>
      <c r="NA18" s="11" t="str">
        <f>IF(MI18&gt;0,MI18,"")</f>
        <v/>
      </c>
      <c r="NB18" s="11" t="str">
        <f>IF(SUM(MF18:MI18)-MJ18&gt;0,SUM(MF18:MI18)-MJ18,"")</f>
        <v/>
      </c>
      <c r="NC18" s="11" t="str">
        <f>IF(MM18&gt;0,MM18,"")</f>
        <v/>
      </c>
      <c r="ND18" s="11" t="str">
        <f>IF(MN18&gt;0,MN18,"")</f>
        <v/>
      </c>
      <c r="NE18" s="11" t="str">
        <f>IF(SUM(MK18:MN18)-MO18&gt;0,SUM(MK18:MN18)-MO18,"")</f>
        <v/>
      </c>
      <c r="NF18" s="11" t="str">
        <f>IF(MAX(NB18,NE18)&gt;0,MAX(NB18,NE18),"")</f>
        <v/>
      </c>
      <c r="NG18" s="11" t="str">
        <f>IF(MR18&gt;0,MR18,"")</f>
        <v/>
      </c>
      <c r="NH18" s="11" t="str">
        <f>IF(MS18&gt;0,MS18,"")</f>
        <v/>
      </c>
      <c r="NI18" s="11" t="str">
        <f>IF(SUM(MP18:MS18)-MT18&gt;0,SUM(MP18:MS18)-MT18,"")</f>
        <v/>
      </c>
      <c r="NJ18" s="11" t="str">
        <f>IF(MW18&gt;0,MW18,"")</f>
        <v/>
      </c>
      <c r="NK18" s="11" t="str">
        <f>IF(MX18&gt;0,MX18,"")</f>
        <v/>
      </c>
      <c r="NL18" s="11" t="str">
        <f>IF(SUM(MU18:MX18)-MY18&gt;0,SUM(MU18:MX18)-MY18,"")</f>
        <v/>
      </c>
      <c r="NM18" s="11" t="str">
        <f>IF(SUM(NF18,NL18)&gt;0,SUM(NF18,NL18),"")</f>
        <v/>
      </c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40" t="str">
        <f>IF(NP18&gt;0,NP18,"")</f>
        <v/>
      </c>
      <c r="OI18" s="40" t="str">
        <f>IF(NQ18&gt;0,NQ18,"")</f>
        <v/>
      </c>
      <c r="OJ18" s="40" t="str">
        <f>IF(SUM(NN18:NQ18)-NR18&gt;0,SUM(NN18:NQ18)-NR18,"")</f>
        <v/>
      </c>
      <c r="OK18" s="40" t="str">
        <f>IF(NU18&gt;0,NU18,"")</f>
        <v/>
      </c>
      <c r="OL18" s="40" t="str">
        <f>IF(NV18&gt;0,NV18,"")</f>
        <v/>
      </c>
      <c r="OM18" s="40" t="str">
        <f>IF(SUM(NS18:NV18)-NW18&gt;0,SUM(NS18:NV18)-NW18,"")</f>
        <v/>
      </c>
      <c r="ON18" s="40" t="str">
        <f>IF(MAX(OJ18,OM18)&gt;0,MAX(OJ18,OM18),"")</f>
        <v/>
      </c>
      <c r="OO18" s="40" t="str">
        <f>IF(NZ18&gt;0,NZ18,"")</f>
        <v/>
      </c>
      <c r="OP18" s="40" t="str">
        <f>IF(OA18&gt;0,OA18,"")</f>
        <v/>
      </c>
      <c r="OQ18" s="40" t="str">
        <f>IF(SUM(NX18:OA18)-OB18&gt;0,SUM(NX18:OA18)-OB18,"")</f>
        <v/>
      </c>
      <c r="OR18" s="40" t="str">
        <f>IF(OE18&gt;0,OE18,"")</f>
        <v/>
      </c>
      <c r="OS18" s="40" t="str">
        <f>IF(OF18&gt;0,OF18,"")</f>
        <v/>
      </c>
      <c r="OT18" s="40" t="str">
        <f>IF(SUM(OC18:OF18)-OG18&gt;0,SUM(OC18:OF18)-OG18,"")</f>
        <v/>
      </c>
      <c r="OU18" s="40" t="str">
        <f>IF(SUM(ON18,OT18)&gt;0,SUM(ON18,OT18),"")</f>
        <v/>
      </c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1" t="str">
        <f>IF(OX18&gt;0,OX18,"")</f>
        <v/>
      </c>
      <c r="PQ18" s="11" t="str">
        <f>IF(OY18&gt;0,OY18,"")</f>
        <v/>
      </c>
      <c r="PR18" s="11" t="str">
        <f>IF(SUM(OV18:OY18)-OZ18&gt;0,SUM(OV18:OY18)-OZ18,"")</f>
        <v/>
      </c>
      <c r="PS18" s="11" t="str">
        <f>IF(PC18&gt;0,PC18,"")</f>
        <v/>
      </c>
      <c r="PT18" s="11" t="str">
        <f>IF(PD18&gt;0,PD18,"")</f>
        <v/>
      </c>
      <c r="PU18" s="11" t="str">
        <f>IF(SUM(PA18:PD18)-PE18&gt;0,SUM(PA18:PD18)-PE18,"")</f>
        <v/>
      </c>
      <c r="PV18" s="11" t="str">
        <f>IF(MAX(PR18,PU18)&gt;0,MAX(PR18,PU18),"")</f>
        <v/>
      </c>
      <c r="PW18" s="11" t="str">
        <f>IF(PH18&gt;0,PH18,"")</f>
        <v/>
      </c>
      <c r="PX18" s="11" t="str">
        <f>IF(PI18&gt;0,PI18,"")</f>
        <v/>
      </c>
      <c r="PY18" s="11" t="str">
        <f>IF(SUM(PF18:PI18)-PJ18&gt;0,SUM(PF18:PI18)-PJ18,"")</f>
        <v/>
      </c>
      <c r="PZ18" s="11" t="str">
        <f>IF(PM18&gt;0,PM18,"")</f>
        <v/>
      </c>
      <c r="QA18" s="11" t="str">
        <f>IF(PN18&gt;0,PN18,"")</f>
        <v/>
      </c>
      <c r="QB18" s="11" t="str">
        <f>IF(SUM(PK18:PN18)-PO18&gt;0,SUM(PK18:PN18)-PO18,"")</f>
        <v/>
      </c>
      <c r="QC18" s="11" t="str">
        <f>IF(SUM(PV18,QB18)&gt;0,SUM(PV18,QB18),"")</f>
        <v/>
      </c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40" t="str">
        <f>IF(QF18&gt;0,QF18,"")</f>
        <v/>
      </c>
      <c r="QY18" s="40" t="str">
        <f>IF(QG18&gt;0,QG18,"")</f>
        <v/>
      </c>
      <c r="QZ18" s="40" t="str">
        <f>IF(SUM(QD18:QG18)-QH18&gt;0,SUM(QD18:QG18)-QH18,"")</f>
        <v/>
      </c>
      <c r="RA18" s="40" t="str">
        <f>IF(QK18&gt;0,QK18,"")</f>
        <v/>
      </c>
      <c r="RB18" s="40" t="str">
        <f>IF(QL18&gt;0,QL18,"")</f>
        <v/>
      </c>
      <c r="RC18" s="40" t="str">
        <f>IF(SUM(QI18:QL18)-QM18&gt;0,SUM(QI18:QL18)-QM18,"")</f>
        <v/>
      </c>
      <c r="RD18" s="40" t="str">
        <f>IF(MAX(QZ18,RC18)&gt;0,MAX(QZ18,RC18),"")</f>
        <v/>
      </c>
      <c r="RE18" s="40" t="str">
        <f>IF(QP18&gt;0,QP18,"")</f>
        <v/>
      </c>
      <c r="RF18" s="40" t="str">
        <f>IF(QQ18&gt;0,QQ18,"")</f>
        <v/>
      </c>
      <c r="RG18" s="40" t="str">
        <f>IF(SUM(QN18:QQ18)-QR18&gt;0,SUM(QN18:QQ18)-QR18,"")</f>
        <v/>
      </c>
      <c r="RH18" s="40" t="str">
        <f>IF(QU18&gt;0,QU18,"")</f>
        <v/>
      </c>
      <c r="RI18" s="40" t="str">
        <f>IF(QV18&gt;0,QV18,"")</f>
        <v/>
      </c>
      <c r="RJ18" s="40" t="str">
        <f>IF(SUM(QS18:QV18)-QW18&gt;0,SUM(QS18:QV18)-QW18,"")</f>
        <v/>
      </c>
      <c r="RK18" s="40" t="str">
        <f>IF(SUM(RD18,RJ18)&gt;0,SUM(RD18,RJ18),"")</f>
        <v/>
      </c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1" t="str">
        <f>IF(RN18&gt;0,RN18,"")</f>
        <v/>
      </c>
      <c r="SG18" s="11" t="str">
        <f>IF(RO18&gt;0,RO18,"")</f>
        <v/>
      </c>
      <c r="SH18" s="11" t="str">
        <f>IF(SUM(RL18:RO18)-RP18&gt;0,SUM(RL18:RO18)-RP18,"")</f>
        <v/>
      </c>
      <c r="SI18" s="11" t="str">
        <f>IF(RS18&gt;0,RS18,"")</f>
        <v/>
      </c>
      <c r="SJ18" s="11" t="str">
        <f>IF(RT18&gt;0,RT18,"")</f>
        <v/>
      </c>
      <c r="SK18" s="11" t="str">
        <f>IF(SUM(RQ18:RT18)-RU18&gt;0,SUM(RQ18:RT18)-RU18,"")</f>
        <v/>
      </c>
      <c r="SL18" s="11" t="str">
        <f>IF(MAX(SH18,SK18)&gt;0,MAX(SH18,SK18),"")</f>
        <v/>
      </c>
      <c r="SM18" s="11" t="str">
        <f>IF(RX18&gt;0,RX18,"")</f>
        <v/>
      </c>
      <c r="SN18" s="11" t="str">
        <f>IF(RY18&gt;0,RY18,"")</f>
        <v/>
      </c>
      <c r="SO18" s="11" t="str">
        <f>IF(SUM(RV18:RY18)-RZ18&gt;0,SUM(RV18:RY18)-RZ18,"")</f>
        <v/>
      </c>
      <c r="SP18" s="11" t="str">
        <f>IF(SC18&gt;0,SC18,"")</f>
        <v/>
      </c>
      <c r="SQ18" s="11" t="str">
        <f>IF(SD18&gt;0,SD18,"")</f>
        <v/>
      </c>
      <c r="SR18" s="11" t="str">
        <f>IF(SUM(SA18:SD18)-SE18&gt;0,SUM(SA18:SD18)-SE18,"")</f>
        <v/>
      </c>
      <c r="SS18" s="11" t="str">
        <f>IF(SUM(SL18,SR18)&gt;0,SUM(SL18,SR18),"")</f>
        <v/>
      </c>
      <c r="ST18" s="22">
        <f>IF($CN18="P",BY18,(BY18+AX18)/2)</f>
        <v>12.4</v>
      </c>
      <c r="SU18" s="22">
        <f>IF($CN18="P",BZ18,(BZ18+AY18)/2)</f>
        <v>9.15</v>
      </c>
      <c r="SV18" s="22">
        <f>IF($CN18="P",CA18,(CA18+AZ18)/2)</f>
        <v>8.5500000000000007</v>
      </c>
      <c r="SW18" s="22">
        <f>IF($CN18="P",CB18,(CB18+BA18)/2)</f>
        <v>12.004999999999999</v>
      </c>
      <c r="SX18" s="22">
        <f>IF($CN18="P",CC18,(CC18+BB18)/2)</f>
        <v>0.45</v>
      </c>
      <c r="SY18" s="22">
        <f>IF($CN18="P",CD18,(CD18+BC18)/2)</f>
        <v>10.050000000000001</v>
      </c>
      <c r="SZ18" s="22">
        <f>IF($CN18="P",CE18,(CE18+BD18)/2)</f>
        <v>6.35</v>
      </c>
      <c r="TA18" s="22">
        <f>IF($CN18="P",CF18,(CF18+BE18)/2)</f>
        <v>7.1</v>
      </c>
      <c r="TB18" s="22">
        <f>IF($CN18="P",CG18,(CG18+BF18)/2)</f>
        <v>9.0050000000000008</v>
      </c>
      <c r="TC18" s="22">
        <f>IF($CN18="P",CH18,(CH18+BG18)/2)</f>
        <v>0</v>
      </c>
      <c r="TD18" s="22">
        <f>IF($CN18="P",CI18,(CI18+BH18)/2)</f>
        <v>0</v>
      </c>
      <c r="TE18" s="22">
        <f>IF($CN18="P",CJ18,(CJ18+BI18)/2)</f>
        <v>0</v>
      </c>
      <c r="TF18" s="22">
        <f>IF($CN18="P",CK18,(CK18+BJ18)/2)</f>
        <v>0</v>
      </c>
      <c r="TG18" s="22">
        <f>IF($CN18="P",CL18,(CL18+BK18)/2)</f>
        <v>0</v>
      </c>
      <c r="TH18" s="22">
        <f>IF($CN18="P",CM18,(CM18+BL18)/2)</f>
        <v>0</v>
      </c>
      <c r="TI18" s="27" t="s">
        <v>46</v>
      </c>
      <c r="TJ18" s="40">
        <f>IF(SV18&gt;0,SV18,"")</f>
        <v>8.5500000000000007</v>
      </c>
      <c r="TK18" s="40">
        <f>IF(SW18&gt;0,SW18,"")</f>
        <v>12.004999999999999</v>
      </c>
      <c r="TL18" s="40">
        <f>IF(SUM(ST18:SW18)-SX18&gt;0,SUM(ST18:SW18)-SX18,"")</f>
        <v>41.655000000000001</v>
      </c>
      <c r="TM18" s="40">
        <f>IF(TA18&gt;0,TA18,"")</f>
        <v>7.1</v>
      </c>
      <c r="TN18" s="40">
        <f>IF(TB18&gt;0,TB18,"")</f>
        <v>9.0050000000000008</v>
      </c>
      <c r="TO18" s="40">
        <f>IF(SUM(SY18:TB18)-TC18&gt;0,SUM(SY18:TB18)-TC18,"")</f>
        <v>32.505000000000003</v>
      </c>
      <c r="TP18" s="40">
        <f>IF(MAX(TL18,TO18)&gt;0,MAX(TL18,TO18),"")</f>
        <v>41.655000000000001</v>
      </c>
      <c r="TQ18" s="40" t="str">
        <f>IF(TF18&gt;0,TF18,"")</f>
        <v/>
      </c>
      <c r="TR18" s="40" t="str">
        <f>IF(TG18&gt;0,TG18,"")</f>
        <v/>
      </c>
      <c r="TS18" s="40" t="str">
        <f>IF(SUM(TD18:TG18)-TH18&gt;0,SUM(TD18:TG18)-TH18,"")</f>
        <v/>
      </c>
      <c r="TT18" s="40">
        <f>IF(SUM(TP18,TS18)&gt;0,SUM(TP18,TS18),"")</f>
        <v>41.655000000000001</v>
      </c>
    </row>
    <row r="19" spans="1:540" x14ac:dyDescent="0.2">
      <c r="A19" s="4" t="str" cm="1">
        <f t="array" ref="A19">IF(AND(H19&lt;&gt;"",H19&lt;&gt;"No DD"),SUMPRODUCT((H$4:H$35&lt;&gt;"")*(H$4:H$35&lt;&gt;"No DD")*(E$4:E$35&gt;E19))+1,IF(H19="No DD",SUMPRODUCT((H$4:H$35="No DD")*(E$4:E$35&gt;E19))+1+SUMPRODUCT((H$4:H$35&lt;&gt;"")*(H$4:H$35&lt;&gt;"No DD")),""))</f>
        <v/>
      </c>
      <c r="B19" s="5" t="s">
        <v>177</v>
      </c>
      <c r="C19" s="4" t="s">
        <v>3</v>
      </c>
      <c r="D19" s="4">
        <v>2006</v>
      </c>
      <c r="E19" s="9">
        <f>SUM(J19:T19)+SUM(J19:R19)*0.0000001+SUM(J19)*0.0000000000001</f>
        <v>130.22001302200434</v>
      </c>
      <c r="F19" s="3" t="str">
        <f>IF(OR(AND(AM19&gt;=AW$37,AM19&lt;&gt;"",AO19&gt;=AW$41,AO19&lt;&gt;"",AL19=""),AND(AP19&gt;=AW$37,AP19&lt;&gt;"",AR19&gt;=AW$41,AR19&lt;&gt;"",AL19=""),AND(AT19&gt;=AW$37,AT19&lt;&gt;"",AV19&gt;=AW$41,AV19&lt;&gt;"",AL19=""),AND(BN19&gt;=BX$37,BN19&lt;&gt;"",BP19&gt;=BX$41,BP19&lt;&gt;"",BM19=""),AND(BQ19&gt;=BX$37,BQ19&lt;&gt;"",BS19&gt;=BX$41,BS19&lt;&gt;"",BM19=""),AND(BU19&gt;=BX$37,BU19&lt;&gt;"",BW19&gt;=BX$41,BW19&lt;&gt;"",BM19=""),AND(CO19&gt;=CY$37,CO19&lt;&gt;"",CQ19&gt;=CY$41,CQ19&lt;&gt;"",CN19=""),AND(CR19&gt;=CY$37,CR19&lt;&gt;"",CT19&gt;=CY$41,CT19&lt;&gt;"",CN19=""),AND(CV19&gt;=CY$37,CV19&lt;&gt;"",CX19&gt;=CY$41,CX19&lt;&gt;"",CN19=""),AND(DV19&gt;=EI$37,DV19&lt;&gt;"",DX19&gt;=EI$41,DX19&lt;&gt;""),AND(DY19&gt;=EI$37,DY19&lt;&gt;"",EA19&gt;=EI$41,EA19&lt;&gt;""),AND(EC19&gt;=EI$37,EC19&lt;&gt;"",EE19&gt;=EI$41,EE19&lt;&gt;""),AND(EF19&gt;=EI$37,EF19&lt;&gt;"",EH19&gt;=EI$41,EH19&lt;&gt;""),AND(FD19&gt;=FQ$37,FD19&lt;&gt;"",FF19&gt;=FQ$41,FF19&lt;&gt;""),AND(FG19&gt;=FQ$37,FG19&lt;&gt;"",FI19&gt;=FQ$41,FI19&lt;&gt;""),AND(FK19&gt;=FQ$37,FK19&lt;&gt;"",FM19&gt;=FQ$41,FM19&lt;&gt;""),AND(FN19&gt;=FQ$37,FN19&lt;&gt;"",FP19&gt;=FQ$41,FP19&lt;&gt;""),AND(GL19&gt;=GY$37,GL19&lt;&gt;"",GN19&gt;=GY$41,GN19&lt;&gt;""),AND(GO19&gt;=GY$37,GO19&lt;&gt;"",GQ19&gt;=GY$41,GQ19&lt;&gt;""),AND(GS19&gt;=GY$37,GS19&lt;&gt;"",GU19&gt;=GY$41,GU19&lt;&gt;""),AND(GV19&gt;=GY$37,GV19&lt;&gt;"",GX19&gt;=GY$41,GX19&lt;&gt;""),AND(HT19&gt;=IG$37,HT19&lt;&gt;"",HV19&gt;=IG$41,HV19&lt;&gt;""),AND(HW19&gt;=IG$37,HW19&lt;&gt;"",HY19&gt;=IG$41,HY19&lt;&gt;""),AND(IA19&gt;=IG$37,IA19&lt;&gt;"",IC19&gt;=IG$41,IC19&lt;&gt;""),AND(ID19&gt;=IG$37,ID19&lt;&gt;"",IF19&gt;=IG$41,IF19&lt;&gt;""),AND(JB19&gt;=JO$37,JB19&lt;&gt;"",JD19&gt;=JO$41,JD19&lt;&gt;""),AND(JE19&gt;=JO$37,JE19&lt;&gt;"",JG19&gt;=JO$41,JG19&lt;&gt;""),AND(JI19&gt;=JO$37,JI19&lt;&gt;"",JK19&gt;=JO$41,JK19&lt;&gt;""),AND(JL19&gt;=JO$37,JL19&lt;&gt;"",JN19&gt;=JO$41,JN19&lt;&gt;""),AND(KJ19&gt;=KW$37,KJ19&lt;&gt;"",KL19&gt;=KW$41,KL19&lt;&gt;""),AND(KM19&gt;=KW$37,KM19&lt;&gt;"",KO19&gt;=KW$41,KO19&lt;&gt;""),AND(KQ19&gt;=KW$37,KQ19&lt;&gt;"",KS19&gt;=KW$41,KS19&lt;&gt;""),AND(KT19&gt;=KW$37,KT19&lt;&gt;"",KV19&gt;=KW$41,KV19&lt;&gt;""),AND(LR19&gt;=ME$37,LR19&lt;&gt;"",LT19&gt;=ME$41,LT19&lt;&gt;""),AND(LU19&gt;=ME$37,LU19&lt;&gt;"",LW19&gt;=ME$41,LW19&lt;&gt;""),AND(LY19&gt;=ME$37,LY19&lt;&gt;"",MA19&gt;=ME$41,MA19&lt;&gt;""),AND(MB19&gt;=ME$37,MB19&lt;&gt;"",MD19&gt;=ME$41,MD19&lt;&gt;""),AND(MZ19&gt;=NM$37,MZ19&lt;&gt;"",NB19&gt;=NM$41,NB19&lt;&gt;""),AND(NC19&gt;=NM$37,NC19&lt;&gt;"",NE19&gt;=NM$41,NE19&lt;&gt;""),AND(NG19&gt;=NM$37,NG19&lt;&gt;"",NI19&gt;=NM$41,NI19&lt;&gt;""),AND(NJ19&gt;=NM$37,NJ19&lt;&gt;"",NL19&gt;=NM$41,NL19&lt;&gt;""),AND(OH19&gt;=OU$37,OH19&lt;&gt;"",OJ19&gt;=OU$41,OJ19&lt;&gt;""),AND(OK19&gt;=OU$37,OK19&lt;&gt;"",OM19&gt;=OU$41,OM19&lt;&gt;""),AND(OO19&gt;=OU$37,OO19&lt;&gt;"",OQ19&gt;=OU$41,OQ19&lt;&gt;""),AND(OR19&gt;=OU$37,OR19&lt;&gt;"",OT19&gt;=OU$41,OT19&lt;&gt;""),AND(PP19&gt;=QC$37,PP19&lt;&gt;"",PR19&gt;=QC$41,PR19&lt;&gt;""),AND(PS19&gt;=QC$37,PS19&lt;&gt;"",PU19&gt;=QC$41,PU19&lt;&gt;""),AND(PW19&gt;=QC$37,PW19&lt;&gt;"",PY19&gt;=QC$41,PY19&lt;&gt;""),AND(PZ19&gt;=QC$37,PZ19&lt;&gt;"",QB19&gt;=QC$41,QB19&lt;&gt;""),AND(QX19&gt;=RK$37,QX19&lt;&gt;"",QZ19&gt;=RK$41,QZ19&lt;&gt;""),AND(RA19&gt;=RK$37,RA19&lt;&gt;"",RC19&gt;=RK$41,RC19&lt;&gt;""),AND(RE19&gt;=RK$37,RE19&lt;&gt;"",RG19&gt;=RK$41,RG19&lt;&gt;""),AND(RH19&gt;=RK$37,RH19&lt;&gt;"",RJ19&gt;=RK$41,RJ19&lt;&gt;""),AND(SF19&gt;=SS$37,SF19&lt;&gt;"",SH19&gt;=SS$41,SH19&lt;&gt;""),AND(SI19&gt;=SS$37,SI19&lt;&gt;"",SK19&gt;=SS$41,SK19&lt;&gt;""),AND(SM19&gt;=SS$37,SM19&lt;&gt;"",SO19&gt;=SS$41,SO19&lt;&gt;""),AND(SP19&gt;=SS$37,SP19&lt;&gt;"",SR19&gt;=SS$41,SR19&lt;&gt;"")),"P","")</f>
        <v/>
      </c>
      <c r="G19" s="3" t="str">
        <f>IF(OR(AND(AO19&gt;=AW$41,AO19&lt;&gt;"",AL19=""),AND(AR19&gt;=AW$41,AR19&lt;&gt;"",AL19=""),AND(AV19&gt;=AW$41,AV19&lt;&gt;"",AL19=""),AND(BP19&gt;=BX$41,BP19&lt;&gt;"",BM19=""),AND(BS19&gt;=BX$41,BS19&lt;&gt;"",BM19=""),AND(BW19&gt;=BX$41,BW19&lt;&gt;"",BM19=""),AND(CQ19&gt;=CY$41,CQ19&lt;&gt;"",CN19=""),AND(CT19&gt;=CY$41,CT19&lt;&gt;"",CN19=""),AND(CX19&gt;=CY$41,CX19&lt;&gt;"",CN19=""),AND(DX19&gt;=EI$41,DX19&lt;&gt;""),AND(EA19&gt;=EI$41,EA19&lt;&gt;""),AND(EE19&gt;=EI$41,EE19&lt;&gt;""),AND(EH19&gt;=EI$41,EH19&lt;&gt;""),AND(FF19&gt;=FQ$41,FF19&lt;&gt;""),AND(FI19&gt;=FQ$41,FI19&lt;&gt;""),AND(FM19&gt;=FQ$41,FM19&lt;&gt;""),AND(FP19&gt;=FQ$41,FP19&lt;&gt;""),AND(GN19&gt;=GY$41,GN19&lt;&gt;""),AND(GQ19&gt;=GY$41,GQ19&lt;&gt;""),AND(GU19&gt;=GY$41,GU19&lt;&gt;""),AND(GX19&gt;=GY$41,GX19&lt;&gt;""),AND(HV19&gt;=IG$41,HV19&lt;&gt;""),AND(HY19&gt;=IG$41,HY19&lt;&gt;""),AND(IC19&gt;=IG$41,IC19&lt;&gt;""),AND(IF19&gt;=IG$41,IF19&lt;&gt;""),AND(JD19&gt;=JO$41,JD19&lt;&gt;""),AND(JG19&gt;=JO$41,JG19&lt;&gt;""),AND(JK19&gt;=JO$41,JK19&lt;&gt;""),AND(JN19&gt;=JO$41,JN19&lt;&gt;""),AND(KL19&gt;=KW$41,KL19&lt;&gt;""),AND(KO19&gt;=KW$41,KO19&lt;&gt;""),AND(KS19&gt;=KW$41,KS19&lt;&gt;""),AND(KV19&gt;=KW$41,KV19&lt;&gt;""),AND(LT19&gt;=ME$41,LT19&lt;&gt;""),AND(LW19&gt;=ME$41,LW19&lt;&gt;""),AND(MA19&gt;=ME$41,MA19&lt;&gt;""),AND(MD19&gt;=ME$41,MD19&lt;&gt;""),AND(NB19&gt;=NM$41,NB19&lt;&gt;""),AND(NE19&gt;=NM$41,NE19&lt;&gt;""),AND(NI19&gt;=NM$41,NI19&lt;&gt;""),AND(NL19&gt;=NM$41,NL19&lt;&gt;""),AND(OJ19&gt;=OU$41,OJ19&lt;&gt;""),AND(OM19&gt;=OU$41,OM19&lt;&gt;""),AND(OQ19&gt;=OU$41,OQ19&lt;&gt;""),AND(OT19&gt;=OU$41,OT19&lt;&gt;""),AND(PR19&gt;=QC$41,PR19&lt;&gt;""),AND(PU19&gt;=QC$41,PU19&lt;&gt;""),AND(PY19&gt;=QC$41,PY19&lt;&gt;""),AND(QB19&gt;=QC$41,QB19&lt;&gt;""),AND(QZ19&gt;=RK$41,QZ19&lt;&gt;""),AND(RC19&gt;=RK$41,RC19&lt;&gt;""),AND(RG19&gt;=RK$41,RG19&lt;&gt;""),AND(RJ19&gt;=RK$41,RJ19&lt;&gt;""),AND(SH19&gt;=SS$41,SH19&lt;&gt;""),AND(SK19&gt;=SS$41,SK19&lt;&gt;""),AND(SO19&gt;=SS$41,SO19&lt;&gt;""),AND(SR19&gt;=SS$41,SR19&lt;&gt;"")),"P","")</f>
        <v/>
      </c>
      <c r="H19" s="36" t="str">
        <f>IF(AND(G19="P",F19=""),"No DD",IF(OR(AND(AM19&gt;=AW$40,AM19&lt;&gt;"",AO19&gt;=AW$44,AO19&lt;&gt;"",AL19=""),AND(AP19&gt;=AW$40,AP19&lt;&gt;"",AR19&gt;=AW$44,AR19&lt;&gt;"",AL19=""),AND(AT19&gt;=AW$40,AT19&lt;&gt;"",AV19&gt;=AW$44,AV19&lt;&gt;"",AL19=""),AND(BN19&gt;=BX$40,BN19&lt;&gt;"",BP19&gt;=BX$44,BP19&lt;&gt;"",BM19=""),AND(BQ19&gt;=BX$40,BQ19&lt;&gt;"",BS19&gt;=BX$44,BS19&lt;&gt;"",BM19=""),AND(BU19&gt;=BX$40,BU19&lt;&gt;"",BW19&gt;=BX$44,BW19&lt;&gt;"",BM19=""),AND(CO19&gt;=CY$40,CO19&lt;&gt;"",CQ19&gt;=CY$44,CQ19&lt;&gt;"",CN19=""),AND(CR19&gt;=CY$40,CR19&lt;&gt;"",CT19&gt;=CY$44,CT19&lt;&gt;"",CN19=""),AND(CV19&gt;=CY$40,CV19&lt;&gt;"",CX19&gt;=CY$44,CX19&lt;&gt;"",CN19=""),AND(DV19&gt;=EI$40,DV19&lt;&gt;"",DX19&gt;=EI$44,DX19&lt;&gt;""),AND(DY19&gt;=EI$40,DY19&lt;&gt;"",EA19&gt;=EI$44,EA19&lt;&gt;""),AND(EC19&gt;=EI$40,EC19&lt;&gt;"",EE19&gt;=EI$44,EE19&lt;&gt;""),AND(EF19&gt;=EI$40,EF19&lt;&gt;"",EH19&gt;=EI$44,EH19&lt;&gt;""),AND(FD19&gt;=FQ$40,FD19&lt;&gt;"",FF19&gt;=FQ$44,FF19&lt;&gt;""),AND(FG19&gt;=FQ$40,FG19&lt;&gt;"",FI19&gt;=FQ$44,FI19&lt;&gt;""),AND(FK19&gt;=FQ$40,FK19&lt;&gt;"",FM19&gt;=FQ$44,FM19&lt;&gt;""),AND(FN19&gt;=FQ$40,FN19&lt;&gt;"",FP19&gt;=FQ$44,FP19&lt;&gt;""),AND(GL19&gt;=GY$40,GL19&lt;&gt;"",GN19&gt;=GY$44,GN19&lt;&gt;""),AND(GO19&gt;=GY$40,GO19&lt;&gt;"",GQ19&gt;=GY$44,GQ19&lt;&gt;""),AND(GS19&gt;=GY$40,GS19&lt;&gt;"",GU19&gt;=GY$44,GU19&lt;&gt;""),AND(GV19&gt;=GY$40,GV19&lt;&gt;"",GX19&gt;=GY$44,GX19&lt;&gt;""),AND(HT19&gt;=IG$40,HT19&lt;&gt;"",HV19&gt;=IG$44,HV19&lt;&gt;""),AND(HW19&gt;=IG$40,HW19&lt;&gt;"",HY19&gt;=IG$44,HY19&lt;&gt;""),AND(IA19&gt;=IG$40,IA19&lt;&gt;"",IC19&gt;=IG$44,IC19&lt;&gt;""),AND(ID19&gt;=IG$40,ID19&lt;&gt;"",IF19&gt;=IG$44,IF19&lt;&gt;""),AND(JB19&gt;=JO$40,JB19&lt;&gt;"",JD19&gt;=JO$44,JD19&lt;&gt;""),AND(JE19&gt;=JO$40,JE19&lt;&gt;"",JG19&gt;=JO$44,JG19&lt;&gt;""),AND(JI19&gt;=JO$40,JI19&lt;&gt;"",JK19&gt;=JO$44,JK19&lt;&gt;""),AND(JL19&gt;=JO$40,JL19&lt;&gt;"",JN19&gt;=JO$44,JN19&lt;&gt;""),AND(KJ19&gt;=KW$40,KJ19&lt;&gt;"",KL19&gt;=KW$44,KL19&lt;&gt;""),AND(KM19&gt;=KW$40,KM19&lt;&gt;"",KO19&gt;=KW$44,KO19&lt;&gt;""),AND(KQ19&gt;=KW$40,KQ19&lt;&gt;"",KS19&gt;=KW$44,KS19&lt;&gt;""),AND(KT19&gt;=KW$40,KT19&lt;&gt;"",KV19&gt;=KW$44,KV19&lt;&gt;""),AND(LR19&gt;=ME$40,LR19&lt;&gt;"",LT19&gt;=ME$44,LT19&lt;&gt;""),AND(LU19&gt;=ME$40,LU19&lt;&gt;"",LW19&gt;=ME$44,LW19&lt;&gt;""),AND(LY19&gt;=ME$40,LY19&lt;&gt;"",MA19&gt;=ME$44,MA19&lt;&gt;""),AND(MB19&gt;=ME$40,MB19&lt;&gt;"",MD19&gt;=ME$44,MD19&lt;&gt;""),AND(MZ19&gt;=NM$40,MZ19&lt;&gt;"",NB19&gt;=NM$44,NB19&lt;&gt;""),AND(NC19&gt;=NM$40,NC19&lt;&gt;"",NE19&gt;=NM$44,NE19&lt;&gt;""),AND(NG19&gt;=NM$40,NG19&lt;&gt;"",NI19&gt;=NM$44,NI19&lt;&gt;""),AND(NJ19&gt;=NM$40,NJ19&lt;&gt;"",NL19&gt;=NM$44,NL19&lt;&gt;""),AND(OH19&gt;=OU$40,OH19&lt;&gt;"",OJ19&gt;=OU$44,OJ19&lt;&gt;""),AND(OK19&gt;=OU$40,OK19&lt;&gt;"",OM19&gt;=OU$44,OM19&lt;&gt;""),AND(OO19&gt;=OU$40,OO19&lt;&gt;"",OQ19&gt;=OU$44,OQ19&lt;&gt;""),AND(OR19&gt;=OU$40,OR19&lt;&gt;"",OT19&gt;=OU$44,OT19&lt;&gt;""),AND(PP19&gt;=QC$40,PP19&lt;&gt;"",PR19&gt;=QC$44,PR19&lt;&gt;""),AND(PS19&gt;=QC$40,PS19&lt;&gt;"",PU19&gt;=QC$44,PU19&lt;&gt;""),AND(PW19&gt;=QC$40,PW19&lt;&gt;"",PY19&gt;=QC$44,PY19&lt;&gt;""),AND(PZ19&gt;=QC$40,PZ19&lt;&gt;"",QB19&gt;=QC$44,QB19&lt;&gt;""),AND(QX19&gt;=RK$40,QX19&lt;&gt;"",QZ19&gt;=RK$44,QZ19&lt;&gt;""),AND(RA19&gt;=RK$40,RA19&lt;&gt;"",RC19&gt;=RK$44,RC19&lt;&gt;""),AND(RE19&gt;=RK$40,RE19&lt;&gt;"",RG19&gt;=RK$44,RG19&lt;&gt;""),AND(RH19&gt;=RK$40,RH19&lt;&gt;"",RJ19&gt;=RK$44,RJ19&lt;&gt;""),AND(SF19&gt;=SS$40,SF19&lt;&gt;"",SH19&gt;=SS$44,SH19&lt;&gt;""),AND(SI19&gt;=SS$40,SI19&lt;&gt;"",SK19&gt;=SS$44,SK19&lt;&gt;""),AND(SM19&gt;=SS$40,SM19&lt;&gt;"",SO19&gt;=SS$44,SO19&lt;&gt;""),AND(SP19&gt;=SS$40,SP19&lt;&gt;"",SR19&gt;=SS$44,SR19&lt;&gt;"")),"Merit",IF(OR(AND(AM19&gt;=AW$39,AM19&lt;&gt;"",AO19&gt;=AW$43,AO19&lt;&gt;"",AL19=""),AND(AP19&gt;=AW$39,AP19&lt;&gt;"",AR19&gt;=AW$43,AR19&lt;&gt;"",AL19=""),AND(AT19&gt;=AW$39,AT19&lt;&gt;"",AV19&gt;=AW$43,AV19&lt;&gt;"",AL19=""),AND(BN19&gt;=BX$39,BN19&lt;&gt;"",BP19&gt;=BX$43,BP19&lt;&gt;"",BM19=""),AND(BQ19&gt;=BX$39,BQ19&lt;&gt;"",BS19&gt;=BX$43,BS19&lt;&gt;"",BM19=""),AND(BU19&gt;=BX$39,BU19&lt;&gt;"",BW19&gt;=BX$43,BW19&lt;&gt;"",BM19=""),AND(CO19&gt;=CY$39,CO19&lt;&gt;"",CQ19&gt;=CY$43,CQ19&lt;&gt;"",CN19=""),AND(CR19&gt;=CY$39,CR19&lt;&gt;"",CT19&gt;=CY$43,CT19&lt;&gt;"",CN19=""),AND(CV19&gt;=CY$39,CV19&lt;&gt;"",CX19&gt;=CY$43,CX19&lt;&gt;"",CN19=""),AND(DV19&gt;=EI$39,DV19&lt;&gt;"",DX19&gt;=EI$43,DX19&lt;&gt;""),AND(DY19&gt;=EI$39,DY19&lt;&gt;"",EA19&gt;=EI$43,EA19&lt;&gt;""),AND(EC19&gt;=EI$39,EC19&lt;&gt;"",EE19&gt;=EI$43,EE19&lt;&gt;""),AND(EF19&gt;=EI$39,EF19&lt;&gt;"",EH19&gt;=EI$43,EH19&lt;&gt;""),AND(FD19&gt;=FQ$39,FD19&lt;&gt;"",FF19&gt;=FQ$43,FF19&lt;&gt;""),AND(FG19&gt;=FQ$39,FG19&lt;&gt;"",FI19&gt;=FQ$43,FI19&lt;&gt;""),AND(FK19&gt;=FQ$39,FK19&lt;&gt;"",FM19&gt;=FQ$43,FM19&lt;&gt;""),AND(FN19&gt;=FQ$39,FN19&lt;&gt;"",FP19&gt;=FQ$43,FP19&lt;&gt;""),AND(GL19&gt;=GY$39,GL19&lt;&gt;"",GN19&gt;=GY$43,GN19&lt;&gt;""),AND(GO19&gt;=GY$39,GO19&lt;&gt;"",GQ19&gt;=GY$43,GQ19&lt;&gt;""),AND(GS19&gt;=GY$39,GS19&lt;&gt;"",GU19&gt;=GY$43,GU19&lt;&gt;""),AND(GV19&gt;=GY$39,GV19&lt;&gt;"",GX19&gt;=GY$43,GX19&lt;&gt;""),AND(HT19&gt;=IG$39,HT19&lt;&gt;"",HV19&gt;=IG$43,HV19&lt;&gt;""),AND(HW19&gt;=IG$39,HW19&lt;&gt;"",HY19&gt;=IG$43,HY19&lt;&gt;""),AND(IA19&gt;=IG$39,IA19&lt;&gt;"",IC19&gt;=IG$43,IC19&lt;&gt;""),AND(ID19&gt;=IG$39,ID19&lt;&gt;"",IF19&gt;=IG$43,IF19&lt;&gt;""),AND(JB19&gt;=JO$39,JB19&lt;&gt;"",JD19&gt;=JO$43,JD19&lt;&gt;""),AND(JE19&gt;=JO$39,JE19&lt;&gt;"",JG19&gt;=JO$43,JG19&lt;&gt;""),AND(JI19&gt;=JO$39,JI19&lt;&gt;"",JK19&gt;=JO$43,JK19&lt;&gt;""),AND(JL19&gt;=JO$39,JL19&lt;&gt;"",JN19&gt;=JO$43,JN19&lt;&gt;""),AND(KJ19&gt;=KW$39,KJ19&lt;&gt;"",KL19&gt;=KW$43,KL19&lt;&gt;""),AND(KM19&gt;=KW$39,KM19&lt;&gt;"",KO19&gt;=KW$43,KO19&lt;&gt;""),AND(KQ19&gt;=KW$39,KQ19&lt;&gt;"",KS19&gt;=KW$43,KS19&lt;&gt;""),AND(KT19&gt;=KW$39,KT19&lt;&gt;"",KV19&gt;=KW$43,KV19&lt;&gt;""),AND(LR19&gt;=ME$39,LR19&lt;&gt;"",LT19&gt;=ME$43,LT19&lt;&gt;""),AND(LU19&gt;=ME$39,LU19&lt;&gt;"",LW19&gt;=ME$43,LW19&lt;&gt;""),AND(LY19&gt;=ME$39,LY19&lt;&gt;"",MA19&gt;=ME$43,MA19&lt;&gt;""),AND(MB19&gt;=ME$39,MB19&lt;&gt;"",MD19&gt;=ME$43,MD19&lt;&gt;""),AND(MZ19&gt;=NM$39,MZ19&lt;&gt;"",NB19&gt;=NM$43,NB19&lt;&gt;""),AND(NC19&gt;=NM$39,NC19&lt;&gt;"",NE19&gt;=NM$43,NE19&lt;&gt;""),AND(NG19&gt;=NM$39,NG19&lt;&gt;"",NI19&gt;=NM$43,NI19&lt;&gt;""),AND(NJ19&gt;=NM$39,NJ19&lt;&gt;"",NL19&gt;=NM$43,NL19&lt;&gt;""),AND(OH19&gt;=OU$39,OH19&lt;&gt;"",OJ19&gt;=OU$43,OJ19&lt;&gt;""),AND(OK19&gt;=OU$39,OK19&lt;&gt;"",OM19&gt;=OU$43,OM19&lt;&gt;""),AND(OO19&gt;=OU$39,OO19&lt;&gt;"",OQ19&gt;=OU$43,OQ19&lt;&gt;""),AND(OR19&gt;=OU$39,OR19&lt;&gt;"",OT19&gt;=OU$43,OT19&lt;&gt;""),AND(PP19&gt;=QC$39,PP19&lt;&gt;"",PR19&gt;=QC$43,PR19&lt;&gt;""),AND(PS19&gt;=QC$39,PS19&lt;&gt;"",PU19&gt;=QC$43,PU19&lt;&gt;""),AND(PW19&gt;=QC$39,PW19&lt;&gt;"",PY19&gt;=QC$43,PY19&lt;&gt;""),AND(PZ19&gt;=QC$39,PZ19&lt;&gt;"",QB19&gt;=QC$43,QB19&lt;&gt;""),AND(QX19&gt;=RK$39,QX19&lt;&gt;"",QZ19&gt;=RK$43,QZ19&lt;&gt;""),AND(RA19&gt;=RK$39,RA19&lt;&gt;"",RC19&gt;=RK$43,RC19&lt;&gt;""),AND(RE19&gt;=RK$39,RE19&lt;&gt;"",RG19&gt;=RK$43,RG19&lt;&gt;""),AND(RH19&gt;=RK$39,RH19&lt;&gt;"",RJ19&gt;=RK$43,RJ19&lt;&gt;""),AND(SF19&gt;=SS$39,SF19&lt;&gt;"",SH19&gt;=SS$43,SH19&lt;&gt;""),AND(SI19&gt;=SS$39,SI19&lt;&gt;"",SK19&gt;=SS$43,SK19&lt;&gt;""),AND(SM19&gt;=SS$39,SM19&lt;&gt;"",SO19&gt;=SS$43,SO19&lt;&gt;""),AND(SP19&gt;=SS$39,SP19&lt;&gt;"",SR19&gt;=SS$43,SR19&lt;&gt;"")),"Excellence",IF(I19="P","Worlds Team",IF(F19="P","National Team","")))))</f>
        <v/>
      </c>
      <c r="I19" s="3" t="str">
        <f>IF(OR(AND(AM19&gt;=AW$38,AM19&lt;&gt;"",AO19&gt;=AW$42,AO19&lt;&gt;"",AL19=""),AND(AP19&gt;=AW$38,AP19&lt;&gt;"",AR19&gt;=AW$42,AR19&lt;&gt;"",AL19=""),AND(AT19&gt;=AW$38,AT19&lt;&gt;"",AV19&gt;=AW$42,AV19&lt;&gt;"",AL19=""),AND(BN19&gt;=BX$38,BN19&lt;&gt;"",BP19&gt;=BX$42,BP19&lt;&gt;"",BM19=""),AND(BQ19&gt;=BX$38,BQ19&lt;&gt;"",BS19&gt;=BX$42,BS19&lt;&gt;"",BM19=""),AND(BU19&gt;=BX$38,BU19&lt;&gt;"",BW19&gt;=BX$42,BW19&lt;&gt;"",BM19=""),AND(CO19&gt;=CY$38,CO19&lt;&gt;"",CQ19&gt;=CY$42,CQ19&lt;&gt;"",CN19=""),AND(CR19&gt;=CY$38,CR19&lt;&gt;"",CT19&gt;=CY$42,CT19&lt;&gt;"",CN19=""),AND(CV19&gt;=CY$38,CV19&lt;&gt;"",CX19&gt;=CY$42,CX19&lt;&gt;"",CN19=""),AND(DV19&gt;=EI$38,DV19&lt;&gt;"",DX19&gt;=EI$42,DX19&lt;&gt;""),AND(DY19&gt;=EI$38,DY19&lt;&gt;"",EA19&gt;=EI$42,EA19&lt;&gt;""),AND(EC19&gt;=EI$38,EC19&lt;&gt;"",EE19&gt;=EI$42,EE19&lt;&gt;""),AND(EF19&gt;=EI$38,EF19&lt;&gt;"",EH19&gt;=EI$42,EH19&lt;&gt;""),AND(FD19&gt;=FQ$38,FD19&lt;&gt;"",FF19&gt;=FQ$42,FF19&lt;&gt;""),AND(FG19&gt;=FQ$38,FG19&lt;&gt;"",FI19&gt;=FQ$42,FI19&lt;&gt;""),AND(FK19&gt;=FQ$38,FK19&lt;&gt;"",FM19&gt;=FQ$42,FM19&lt;&gt;""),AND(FN19&gt;=FQ$38,FN19&lt;&gt;"",FP19&gt;=FQ$42,FP19&lt;&gt;""),AND(GL19&gt;=GY$38,GL19&lt;&gt;"",GN19&gt;=GY$42,GN19&lt;&gt;""),AND(GO19&gt;=GY$38,GO19&lt;&gt;"",GQ19&gt;=GY$42,GQ19&lt;&gt;""),AND(GS19&gt;=GY$38,GS19&lt;&gt;"",GU19&gt;=GY$42,GU19&lt;&gt;""),AND(GV19&gt;=GY$38,GV19&lt;&gt;"",GX19&gt;=GY$42,GX19&lt;&gt;""),AND(HT19&gt;=IG$38,HT19&lt;&gt;"",HV19&gt;=IG$42,HV19&lt;&gt;""),AND(HW19&gt;=IG$38,HW19&lt;&gt;"",HY19&gt;=IG$42,HY19&lt;&gt;""),AND(IA19&gt;=IG$38,IA19&lt;&gt;"",IC19&gt;=IG$42,IC19&lt;&gt;""),AND(ID19&gt;=IG$38,ID19&lt;&gt;"",IF19&gt;=IG$42,IF19&lt;&gt;""),AND(JB19&gt;=JO$38,JB19&lt;&gt;"",JD19&gt;=JO$42,JD19&lt;&gt;""),AND(JE19&gt;=JO$38,JE19&lt;&gt;"",JG19&gt;=JO$42,JG19&lt;&gt;""),AND(JI19&gt;=JO$38,JI19&lt;&gt;"",JK19&gt;=JO$42,JK19&lt;&gt;""),AND(JL19&gt;=JO$38,JL19&lt;&gt;"",JN19&gt;=JO$42,JN19&lt;&gt;""),AND(KJ19&gt;=KW$38,KJ19&lt;&gt;"",KL19&gt;=KW$42,KL19&lt;&gt;""),AND(KM19&gt;=KW$38,KM19&lt;&gt;"",KO19&gt;=KW$42,KO19&lt;&gt;""),AND(KQ19&gt;=KW$38,KQ19&lt;&gt;"",KS19&gt;=KW$42,KS19&lt;&gt;""),AND(KT19&gt;=KW$38,KT19&lt;&gt;"",KV19&gt;=KW$42,KV19&lt;&gt;""),AND(LR19&gt;=ME$38,LR19&lt;&gt;"",LT19&gt;=ME$42,LT19&lt;&gt;""),AND(LU19&gt;=ME$38,LU19&lt;&gt;"",LW19&gt;=ME$42,LW19&lt;&gt;""),AND(LY19&gt;=ME$38,LY19&lt;&gt;"",MA19&gt;=ME$42,MA19&lt;&gt;""),AND(MB19&gt;=ME$38,MB19&lt;&gt;"",MD19&gt;=ME$42,MD19&lt;&gt;""),AND(MZ19&gt;=NM$38,MZ19&lt;&gt;"",NB19&gt;=NM$42,NB19&lt;&gt;""),AND(NC19&gt;=NM$38,NC19&lt;&gt;"",NE19&gt;=NM$42,NE19&lt;&gt;""),AND(NG19&gt;=NM$38,NG19&lt;&gt;"",NI19&gt;=NM$42,NI19&lt;&gt;""),AND(NJ19&gt;=NM$38,NJ19&lt;&gt;"",NL19&gt;=NM$42,NL19&lt;&gt;""),AND(OH19&gt;=OU$38,OH19&lt;&gt;"",OJ19&gt;=OU$42,OJ19&lt;&gt;""),AND(OK19&gt;=OU$38,OK19&lt;&gt;"",OM19&gt;=OU$42,OM19&lt;&gt;""),AND(OO19&gt;=OU$38,OO19&lt;&gt;"",OQ19&gt;=OU$42,OQ19&lt;&gt;""),AND(OR19&gt;=OU$38,OR19&lt;&gt;"",OT19&gt;=OU$42,OT19&lt;&gt;""),AND(PP19&gt;=QC$38,PP19&lt;&gt;"",PR19&gt;=QC$42,PR19&lt;&gt;""),AND(PS19&gt;=QC$38,PS19&lt;&gt;"",PU19&gt;=QC$42,PU19&lt;&gt;""),AND(PW19&gt;=QC$38,PW19&lt;&gt;"",PY19&gt;=QC$42,PY19&lt;&gt;""),AND(PZ19&gt;=QC$38,PZ19&lt;&gt;"",QB19&gt;=QC$42,QB19&lt;&gt;""),AND(QX19&gt;=RK$38,QX19&lt;&gt;"",QZ19&gt;=RK$42,QZ19&lt;&gt;""),AND(RA19&gt;=RK$38,RA19&lt;&gt;"",RC19&gt;=RK$42,RC19&lt;&gt;""),AND(RE19&gt;=RK$38,RE19&lt;&gt;"",RG19&gt;=RK$42,RG19&lt;&gt;""),AND(RH19&gt;=RK$38,RH19&lt;&gt;"",RJ19&gt;=RK$42,RJ19&lt;&gt;""),AND(SF19&gt;=SS$38,SF19&lt;&gt;"",SH19&gt;=SS$42,SH19&lt;&gt;""),AND(SI19&gt;=SS$38,SI19&lt;&gt;"",SK19&gt;=SS$42,SK19&lt;&gt;""),AND(SM19&gt;=SS$38,SM19&lt;&gt;"",SO19&gt;=SS$42,SO19&lt;&gt;""),AND(SP19&gt;=SS$38,SP19&lt;&gt;"",SR19&gt;=SS$42,SR19&lt;&gt;"")),"P","")</f>
        <v/>
      </c>
      <c r="J19" s="8">
        <f>IF(COUNT(AO19,AR19,BP19,BS19,CQ19,CT19)&gt;0,LARGE((AO19,AR19,BP19,BS19,CQ19,CT19),1),0)</f>
        <v>43.53</v>
      </c>
      <c r="K19" s="8" t="str">
        <f>IF(J19="","",IF(OR(J19=CQ19,J19=CT19),$BY$1,IF(OR(J19=BP19,J19=BS19),$AX$1,IF(OR(J19=AO19,J19=AR19),$W$1,""))))</f>
        <v>2023 Elite Canada</v>
      </c>
      <c r="L19" s="8">
        <f>IF(COUNT(AO19,AR19,BP19,BS19,CQ19,CT19)&gt;1,LARGE((AO19,AR19,BP19,BS19,CQ19,CT19),2),0)</f>
        <v>29.069999999999997</v>
      </c>
      <c r="M19" s="8" t="str">
        <f>IF(L19="","",IF(OR(L19=CQ19,L19=CT19),$BY$1,IF(OR(L19=BP19,L19=BS19),$AX$1,IF(OR(L19=AO19,L19=AR19),$W$1,""))))</f>
        <v>2023 Nationals</v>
      </c>
      <c r="N19" s="8">
        <f>IF(COUNT(AO19,AR19,BP19,BS19,CQ19,CT19)&gt;2,MAX(AV19,BW19,CX19,LARGE((AO19,AR19,BP19,BS19,CQ19,CT19),3)),IF(MAX(AV19,BW19,CX19)&gt;0,MAX(AV19,BW19,CX19),0))</f>
        <v>47.120000000000005</v>
      </c>
      <c r="O19" s="8" t="str">
        <f>IF(N19="","",IF(OR(N19=CQ19,N19=CT19,N19=CX19),$BY$1,IF(OR(N19=BP19,N19=BS19,N19=BW19),$AX$1,IF(OR(N19=AO19,N19=AR19,N19=AV19),$W$1,""))))</f>
        <v>2023 Elite Canada</v>
      </c>
      <c r="P19" s="8">
        <f>IF(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&gt;0,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,0)</f>
        <v>10.5</v>
      </c>
      <c r="Q19" s="8" t="str">
        <f>IF(P19=0,"",IF(OR(P19=CO19,P19=CR19,P19=CV19),$BY$1,IF(OR(P19=BN19,P19=BQ19,P19=BU19),$AX$1,IF(OR(P19=AM19,P19=AP19,P19=AT19),$W$1,IF(OR(P19=SF19,P19=SI19,P19=SM19,P19=SP19),$RL$1,IF(OR(P19=QX19,P19=RA19,P19=RE19,P19=RH19),$QD$1,IF(OR(P19=PP19,P19=PS19,P19=PW19,P19=PZ19),$OV$1,IF(OR(P19=OH19,P19=OK19,P19=OO19,P19=OR19),$NN$1,IF(OR(P19=MZ19,P19=NC19,P19=NG19,P19=NJ19),$MF$1,IF(OR(P19=LR19,P19=LU19,P19=LY19,P19=MB19),$KX$1,IF(OR(P19=KJ19,P19=KM19,P19=KQ19,P19=KT19),$JP$1,IF(OR(P19=JB19,P19=JE19,P19=JI19,P19=JL19),$IH$1,IF(OR(P19=HT19,P19=HW19,P19=IA19,P19=ID19),$GZ$1,IF(OR(P19=GL19,P19=GO19,P19=GS19,P19=GV19),$FR$1,IF(OR(P19=FD19,P19=FG19,P19=FK19,P19=FN19),$EJ$1,IF(OR(P19=DV19,P19=DY19,P19=EC19,P19=EF19),$DB$1,""))))))))))))))))</f>
        <v>2023 Elite Canada</v>
      </c>
      <c r="R19" s="8">
        <f>IF(MAX(IF(AM19&gt;=$AW$37,AN19,0),IF(AP19&gt;=$AW$37,AQ19,0),IF(AT19&gt;=$AW$37,AU19,0),IF(BN19&gt;=$BX$37,BO19,0),IF(BQ19&gt;=$BX$37,BR19,0),IF(BU19&gt;=$BX$37,BV19,0),IF(CO19&gt;=$CY$37,CP19,0),IF(CR19&gt;=$CY$37,CS19,0),IF(CV19&gt;=$CY$37,CW19,0),IF(DV19&gt;=$EI$37,DW19,0),IF(DY19&gt;=$EI$37,DZ19,0),IF(EC19&gt;=$EI$37,ED19,0),IF(EF19&gt;=$EI$37,EG19,0),IF(FD19&gt;=$FQ$37,FE19,0),IF(FG19&gt;=$FQ$37,FH19,0),IF(FK19&gt;=$FQ$37,FL19,0),IF(FN19&gt;=$FQ$37,FO19,0),IF(GL19&gt;=$GY$37,GM19,0),IF(GO19&gt;=$GY$37,GP19,0),IF(GS19&gt;=$GY$37,GT19,0),IF(GV19&gt;=$GY$37,GW19,0),IF(HT19&gt;=$IG$37,HU19,0),IF(HW19&gt;=$IG$37,HX19,0),IF(IA19&gt;=$IG$37,IB19,0),IF(ID19&gt;=$IG$37,IE19,0),IF(JB19&gt;=$JO$37,JC19,0),IF(JE19&gt;=$JO$37,JF19,0),IF(JI19&gt;=$JO$37,JJ19,0),IF(JL19&gt;=$JO$37,JM19,0),IF(KJ19&gt;=$KW$37,KK19,0),IF(KM19&gt;=$KW$37,KN19,0),IF(KQ19&gt;=$KW$37,KR19,0),IF(KT19&gt;=$KW$37,KU19,0),IF(LR19&gt;=$ME$37,LS19,0),IF(LU19&gt;=$ME$37,LV19,0),IF(LY19&gt;=$ME$37,LZ19,0),IF(MB19&gt;=$ME$37,MC19,0),IF(MZ19&gt;=$NM$37,NA19,0),IF(NC19&gt;=$NM$37,ND19,0),IF(NG19&gt;=$NM$37,NH19,0),IF(NJ19&gt;=$NM$37,NK19,0),IF(OH19&gt;=$OU$37,OI19,0),IF(OK19&gt;=$OU$37,OL19,0),IF(OO19&gt;=$OU$37,OP19,0),IF(OR19&gt;=$OU$37,OS19,0),IF(PP19&gt;=$QC$37,PQ19,0),IF(PS19&gt;=$QC$37,PT19,0),IF(PW19&gt;=$QC$37,PX19,0),IF(PZ19&gt;=$QC$37,QA19,0),IF(QX19&gt;=$RK$37,QY19,0),IF(RA19&gt;=$RK$37,RB19,0),IF(RE19&gt;=$RK$37,RF19,0),IF(RH19&gt;=$RK$37,RI19,0),IF(SF19&gt;=$SS$37,SG19,0),IF(SI19&gt;=$SS$37,SJ19,0),IF(SM19&gt;=$SS$37,SN19,0),IF(SP19&gt;=$SS$37,SQ19,0))&gt;0,MAX(IF(AM19&gt;=$AW$37,AN19,0),IF(AP19&gt;=$AW$37,AQ19,0),IF(AT19&gt;=$AW$37,AU19,0),IF(BN19&gt;=$BX$37,BO19,0),IF(BQ19&gt;=$BX$37,BR19,0),IF(BU19&gt;=$BX$37,BV19,0),IF(CO19&gt;=$CY$37,CP19,0),IF(CR19&gt;=$CY$37,CS19,0),IF(CV19&gt;=$CY$37,CW19,0),IF(DV19&gt;=$EI$37,DW19,0),IF(DY19&gt;=$EI$37,DZ19,0),IF(EC19&gt;=$EI$37,ED19,0),IF(EF19&gt;=$EI$37,EG19,0),IF(FD19&gt;=$FQ$37,FE19,0),IF(FG19&gt;=$FQ$37,FH19,0),IF(FK19&gt;=$FQ$37,FL19,0),IF(FN19&gt;=$FQ$37,FO19,0),IF(GL19&gt;=$GY$37,GM19,0),IF(GO19&gt;=$GY$37,GP19,0),IF(GS19&gt;=$GY$37,GT19,0),IF(GV19&gt;=$GY$37,GW19,0),IF(HT19&gt;=$IG$37,HU19,0),IF(HW19&gt;=$IG$37,HX19,0),IF(IA19&gt;=$IG$37,IB19,0),IF(ID19&gt;=$IG$37,IE19,0),IF(JB19&gt;=$JO$37,JC19,0),IF(JE19&gt;=$JO$37,JF19,0),IF(JI19&gt;=$JO$37,JJ19,0),IF(JL19&gt;=$JO$37,JM19,0),IF(KJ19&gt;=$KW$37,KK19,0),IF(KM19&gt;=$KW$37,KN19,0),IF(KQ19&gt;=$KW$37,KR19,0),IF(KT19&gt;=$KW$37,KU19,0),IF(LR19&gt;=$ME$37,LS19,0),IF(LU19&gt;=$ME$37,LV19,0),IF(LY19&gt;=$ME$37,LZ19,0),IF(MB19&gt;=$ME$37,MC19,0),IF(MZ19&gt;=$NM$37,NA19,0),IF(NC19&gt;=$NM$37,ND19,0),IF(NG19&gt;=$NM$37,NH19,0),IF(NJ19&gt;=$NM$37,NK19,0),IF(OH19&gt;=$OU$37,OI19,0),IF(OK19&gt;=$OU$37,OL19,0),IF(OO19&gt;=$OU$37,OP19,0),IF(OR19&gt;=$OU$37,OS19,0),IF(PP19&gt;=$QC$37,PQ19,0),IF(PS19&gt;=$QC$37,PT19,0),IF(PW19&gt;=$QC$37,PX19,0),IF(PZ19&gt;=$QC$37,QA19,0),IF(QX19&gt;=$RK$37,QY19,0),IF(RA19&gt;=$RK$37,RB19,0),IF(RE19&gt;=$RK$37,RF19,0),IF(RH19&gt;=$RK$37,RI19,0),IF(SF19&gt;=$SS$37,SG19,0),IF(SI19&gt;=$SS$37,SJ19,0),IF(SM19&gt;=$SS$37,SN19,0),IF(SP19&gt;=$SS$37,SQ19,0)),0)</f>
        <v>0</v>
      </c>
      <c r="S19" s="8" t="str">
        <f>IF(R19=0,"",IF(OR(R19=CP19,R19=CS19,R19=CW19),$BY$1,IF(OR(R19=BO19,R19=BR19,R19=BV19),$AX$1,IF(OR(R19=AN19,R19=AQ19,R19=AU19),$W$1,IF(OR(R19=SG19,R19=SJ19,R19=SN19,R19=SQ19),$RL$1,IF(OR(R19=QY19,R19=RB19,R19=RF19,R19=RI19),$QD$1,IF(OR(R19=PQ19,R19=PT19,R19=PX19,R19=QA19),$OV$1,IF(OR(R19=OI19,R19=OL19,R19=OP19,R19=OS19),$NN$1,IF(OR(R19=NA19,R19=ND19,R19=NH19,R19=NK19),$MF$1,IF(OR(R19=LS19,R19=LV19,R19=LZ19,R19=MC19),$KX$1,IF(OR(R19=KK19,R19=KN19,R19=KR19,R19=KU19),$JP$1,IF(OR(R19=JC19,R19=JF19,R19=JJ19,R19=JM19),$IH$1,IF(OR(R19=HU19,R19=HX19,R19=IB19,R19=IE19),$GZ$1,IF(OR(R19=GM19,R19=GP19,R19=GT19,R19=GW19),$FR$1,IF(OR(R19=FE19,R19=FH19,R19=FL19,R19=FO19),$EJ$1,IF(OR(R19=DW19,R19=DZ19,R19=ED19,R19=EG19),$DB$1,""))))))))))))))))</f>
        <v/>
      </c>
      <c r="T19" s="8" t="str">
        <f>IF(MAX(CZ19,DA19)&gt;0,MAX(CZ19,DA19),"")</f>
        <v/>
      </c>
      <c r="U19" s="11" t="str">
        <f>IF(T19="","",IF(T19=CZ19,"("&amp;CZ$2&amp;")",IF(T19=DA19,"("&amp;DA$2&amp;")")))</f>
        <v/>
      </c>
      <c r="V19" s="8" t="str">
        <f>IF(T19="","",IF(T19=CZ19,IF(T19+IF(N19="",0,N19)=SL19,$RL$1,IF(T19+IF(N19="",0,N19)=RD19,$QD$1,IF(T19+IF(N19="",0,N19)=PV19,$OV$1,IF(T19+IF(N19="",0,N19)=ON19,$NN$1,IF(T19+IF(N19="",0,N19)=NF19,$MF$1,IF(T19+IF(N19="",0,N19)=LX19,$KX$1,IF(T19+IF(N19="",0,N19)=KP19,$JP$1,IF(T19+IF(N19="",0,N19)=JH19,$IH$1,IF(T19+IF(N19="",0,N19)=HZ19,$GZ$1,IF(T19+IF(N19="",0,N19)=GR19,$FR$1,IF(T19+IF(N19="",0,N19)=FJ19,$EJ$1,IF(T19+IF(N19="",0,N19)=EB19,$DB$1)))))))))))),IF(T19=DA19,IF(T19+IF(#REF!="",0,#REF!)=SR19,$RL$1,IF(T19+IF(#REF!="",0,#REF!)=RJ19,$QD$1,IF(T19+IF(#REF!="",0,#REF!)=QB19,$OV$1,IF(T19+IF(#REF!="",0,#REF!)=OT19,$NN$1,IF(T19+IF(#REF!="",0,#REF!)=NL19,$MF$1,IF(T19+IF(#REF!="",0,#REF!)=MD19,$KX$1,IF(T19+IF(#REF!="",0,#REF!)=KV19,$JP$1,IF(T19+IF(#REF!="",0,#REF!)=JN19,$IH$1,IF(T19+IF(#REF!="",0,#REF!)=IF19,$GZ$1,IF(T19+IF(#REF!="",0,#REF!)=GX19,$FR$1,IF(T19+IF(#REF!="",0,#REF!)=FP19,$EJ$1,IF(T19+IF(#REF!="",0,#REF!)=EH19,$DB$1,IF(T19+IF(#REF!="",0,#REF!)=SO19,$RL$1,IF(T19+IF(#REF!="",0,#REF!)=RG19,$QD$1,IF(T19+IF(#REF!="",0,#REF!)=PY19,$OV$1,IF(T19+IF(#REF!="",0,#REF!)=OQ19,$NN$1,IF(T19+IF(#REF!="",0,#REF!)=NI19,$MF$1,IF(T19+IF(#REF!="",0,#REF!)=MA19,$KX$1,IF(T19+IF(#REF!="",0,#REF!)=KS19,$JP$1,IF(T19+IF(#REF!="",0,#REF!)=JK19,$IH$1,IF(T19+IF(#REF!="",0,#REF!)=IC19,$GZ$1,IF(T19+IF(#REF!="",0,#REF!)=GU19,$FR$1,IF(T19+IF(#REF!="",0,#REF!)=FM19,$EJ$1,IF(T19+IF(#REF!="",0,#REF!)=EE19,$DB$1)))))))))))))))))))))))))))</f>
        <v/>
      </c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7"/>
      <c r="AM19" s="38" t="str">
        <f>IF(Y19&gt;0,Y19,"")</f>
        <v/>
      </c>
      <c r="AN19" s="38" t="str">
        <f>IF(Z19&gt;0,Z19,"")</f>
        <v/>
      </c>
      <c r="AO19" s="40" t="str">
        <f>IF(SUM(W19:Z19)-AA19&gt;0,SUM(W19:Z19)-AA19,"")</f>
        <v/>
      </c>
      <c r="AP19" s="40" t="str">
        <f>IF(AD19&gt;0,AD19,"")</f>
        <v/>
      </c>
      <c r="AQ19" s="40" t="str">
        <f>IF(AE19&gt;0,AE19,"")</f>
        <v/>
      </c>
      <c r="AR19" s="40" t="str">
        <f>IF(SUM(AB19:AE19)-AF19&gt;0,SUM(AB19:AE19)-AF19,"")</f>
        <v/>
      </c>
      <c r="AS19" s="40" t="str">
        <f>IF(AO19="","",MAX(AO19,AR19))</f>
        <v/>
      </c>
      <c r="AT19" s="40" t="str">
        <f>IF(AI19&gt;0,AI19,"")</f>
        <v/>
      </c>
      <c r="AU19" s="40" t="str">
        <f>IF(AJ19&gt;0,AJ19,"")</f>
        <v/>
      </c>
      <c r="AV19" s="40" t="str">
        <f>IF(SUM(AG19:AJ19)-AK19&gt;0,SUM(AG19:AJ19)-AK19,"")</f>
        <v/>
      </c>
      <c r="AW19" s="40" t="str">
        <f>IF(SUM(AS19,AV19)&gt;0,SUM(AS19,AV19),"")</f>
        <v/>
      </c>
      <c r="AX19" s="26">
        <v>1.2</v>
      </c>
      <c r="AY19" s="26">
        <v>1</v>
      </c>
      <c r="AZ19" s="26">
        <v>1.5</v>
      </c>
      <c r="BA19" s="26">
        <v>1.47</v>
      </c>
      <c r="BB19" s="26">
        <v>0</v>
      </c>
      <c r="BC19" s="26">
        <v>12</v>
      </c>
      <c r="BD19" s="26">
        <v>8.9</v>
      </c>
      <c r="BE19" s="26">
        <v>9.8000000000000007</v>
      </c>
      <c r="BF19" s="26">
        <v>12.83</v>
      </c>
      <c r="BG19" s="26">
        <v>0</v>
      </c>
      <c r="BH19" s="26">
        <v>13.9</v>
      </c>
      <c r="BI19" s="26">
        <v>9.3000000000000007</v>
      </c>
      <c r="BJ19" s="26">
        <v>10.5</v>
      </c>
      <c r="BK19" s="26">
        <v>13.42</v>
      </c>
      <c r="BL19" s="26">
        <v>0</v>
      </c>
      <c r="BM19" s="28"/>
      <c r="BN19" s="39">
        <f>IF(AZ19&gt;0,AZ19,"")</f>
        <v>1.5</v>
      </c>
      <c r="BO19" s="39">
        <f>IF(BA19&gt;0,BA19,"")</f>
        <v>1.47</v>
      </c>
      <c r="BP19" s="11">
        <f>IF(SUM(AX19:BA19)-BB19&gt;0,SUM(AX19:BA19)-BB19,"")</f>
        <v>5.17</v>
      </c>
      <c r="BQ19" s="11">
        <f>IF(BE19&gt;0,BE19,"")</f>
        <v>9.8000000000000007</v>
      </c>
      <c r="BR19" s="11">
        <f>IF(BF19&gt;0,BF19,"")</f>
        <v>12.83</v>
      </c>
      <c r="BS19" s="11">
        <f>IF(SUM(BC19:BF19)-BG19&gt;0,SUM(BC19:BF19)-BG19,"")</f>
        <v>43.53</v>
      </c>
      <c r="BT19" s="11">
        <f>IF(BP19="","",MAX(BP19,BS19))</f>
        <v>43.53</v>
      </c>
      <c r="BU19" s="11">
        <f>IF(BJ19&gt;0,BJ19,"")</f>
        <v>10.5</v>
      </c>
      <c r="BV19" s="11">
        <f>IF(BK19&gt;0,BK19,"")</f>
        <v>13.42</v>
      </c>
      <c r="BW19" s="11">
        <f>IF(SUM(BH19:BK19)-BL19&gt;0,SUM(BH19:BK19)-BL19,"")</f>
        <v>47.120000000000005</v>
      </c>
      <c r="BX19" s="11">
        <f>IF(SUM(BT19,BW19)&gt;0,SUM(BT19,BW19),"")</f>
        <v>90.65</v>
      </c>
      <c r="BY19" s="22">
        <v>8.1999999999999993</v>
      </c>
      <c r="BZ19" s="22">
        <v>5.5</v>
      </c>
      <c r="CA19" s="22">
        <v>7.1</v>
      </c>
      <c r="CB19" s="22">
        <v>8.27</v>
      </c>
      <c r="CC19" s="22">
        <v>0</v>
      </c>
      <c r="CD19" s="22">
        <v>4.3</v>
      </c>
      <c r="CE19" s="22">
        <v>2.8</v>
      </c>
      <c r="CF19" s="22">
        <v>3.4</v>
      </c>
      <c r="CG19" s="22">
        <v>4.3600000000000003</v>
      </c>
      <c r="CH19" s="22">
        <v>0</v>
      </c>
      <c r="CI19" s="22"/>
      <c r="CJ19" s="22"/>
      <c r="CK19" s="22"/>
      <c r="CL19" s="22"/>
      <c r="CM19" s="22"/>
      <c r="CN19" s="27"/>
      <c r="CO19" s="38">
        <f>IF(CA19&gt;0,CA19,"")</f>
        <v>7.1</v>
      </c>
      <c r="CP19" s="38">
        <f>IF(CB19&gt;0,CB19,"")</f>
        <v>8.27</v>
      </c>
      <c r="CQ19" s="40">
        <f>IF(SUM(BY19:CB19)-CC19&gt;0,SUM(BY19:CB19)-CC19,"")</f>
        <v>29.069999999999997</v>
      </c>
      <c r="CR19" s="40">
        <f>IF(CF19&gt;0,CF19,"")</f>
        <v>3.4</v>
      </c>
      <c r="CS19" s="40">
        <f>IF(CG19&gt;0,CG19,"")</f>
        <v>4.3600000000000003</v>
      </c>
      <c r="CT19" s="40">
        <f>IF(SUM(CD19:CG19)-CH19&gt;0,SUM(CD19:CG19)-CH19,"")</f>
        <v>14.86</v>
      </c>
      <c r="CU19" s="40">
        <f>IF(CQ19="","",MAX(CQ19,CT19))</f>
        <v>29.069999999999997</v>
      </c>
      <c r="CV19" s="40" t="str">
        <f>IF(CK19&gt;0,CK19,"")</f>
        <v/>
      </c>
      <c r="CW19" s="40" t="str">
        <f>IF(CL19&gt;0,CL19,"")</f>
        <v/>
      </c>
      <c r="CX19" s="40" t="str">
        <f>IF(SUM(CI19:CL19)-CM19&gt;0,SUM(CI19:CL19)-CM19,"")</f>
        <v/>
      </c>
      <c r="CY19" s="40">
        <f>IF(SUM(CU19,CX19)&gt;0,SUM(CU19,CX19),"")</f>
        <v>29.069999999999997</v>
      </c>
      <c r="CZ19" s="50" t="str">
        <f>IF(MAX(DX19,EA19,FF19,FI19,GN19,GQ19,HV19,HY19,JD19,JG19,KL19,KO19,LT19,LW19,NB19,NE19,OJ19,OM19,PR19,PU19,QZ19,RC19,SH19,SK19)-MIN(IF(L19="",0,L19),IF(N19="",0,N19))&gt;0.001,MAX(DX19,EA19,FF19,FI19,GN19,GQ19,HV19,HY19,JD19,JG19,KL19,KO19,LT19,LW19,NB19,NE19,OJ19,OM19,PR19,PU19,QZ19,RC19,SH19,SK19)-MIN(IF(L19="",0,L19),IF(N19="",0,N19)),"")</f>
        <v/>
      </c>
      <c r="DA19" s="50" t="str">
        <f>IF(MAX(EE19,EH19,FM19,FP19,GU19,GX19,IC19,IF19,JK19,JN19,KS19,KV19,MA19,MD19,NI19,NL19,OQ19,OT19,PY19,QB19,RG19,RJ19,SO19,SR19)-IF(N19="",0,N19)&gt;0.001,MAX(EE19,EH19,FM19,FP19,GU19,GX19,IC19,IF19,JK19,JN19,KS19,KV19,MA19,MD19,NI19,NL19,OQ19,OT19,PY19,QB19,RG19,RJ19,SO19,SR19)-IF(N19="",0,N19),"")</f>
        <v/>
      </c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40" t="str">
        <f>IF(DD19&gt;0,DD19,"")</f>
        <v/>
      </c>
      <c r="DW19" s="40" t="str">
        <f>IF(DE19&gt;0,DE19,"")</f>
        <v/>
      </c>
      <c r="DX19" s="40" t="str">
        <f>IF(SUM(DB19:DE19)-DF19&gt;0,SUM(DB19:DE19)-DF19,"")</f>
        <v/>
      </c>
      <c r="DY19" s="40" t="str">
        <f>IF(DI19&gt;0,DI19,"")</f>
        <v/>
      </c>
      <c r="DZ19" s="40" t="str">
        <f>IF(DJ19&gt;0,DJ19,"")</f>
        <v/>
      </c>
      <c r="EA19" s="40" t="str">
        <f>IF(SUM(DG19:DJ19)-DK19&gt;0,SUM(DG19:DJ19)-DK19,"")</f>
        <v/>
      </c>
      <c r="EB19" s="40" t="str">
        <f>IF(MAX(DX19,EA19)&gt;0,MAX(DX19,EA19),"")</f>
        <v/>
      </c>
      <c r="EC19" s="40" t="str">
        <f>IF(DN19&gt;0,DN19,"")</f>
        <v/>
      </c>
      <c r="ED19" s="40" t="str">
        <f>IF(DO19&gt;0,DO19,"")</f>
        <v/>
      </c>
      <c r="EE19" s="40" t="str">
        <f>IF(SUM(DL19:DO19)-DP19&gt;0,SUM(DL19:DO19)-DP19,"")</f>
        <v/>
      </c>
      <c r="EF19" s="40" t="str">
        <f>IF(DS19&gt;0,DS19,"")</f>
        <v/>
      </c>
      <c r="EG19" s="40" t="str">
        <f>IF(DT19&gt;0,DT19,"")</f>
        <v/>
      </c>
      <c r="EH19" s="40" t="str">
        <f>IF(SUM(DQ19:DT19)-DU19&gt;0,SUM(DQ19:DT19)-DU19,"")</f>
        <v/>
      </c>
      <c r="EI19" s="40" t="str">
        <f>IF(SUM(EB19,EH19)&gt;0,SUM(EB19,EH19),"")</f>
        <v/>
      </c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1" t="str">
        <f>IF(EL19&gt;0,EL19,"")</f>
        <v/>
      </c>
      <c r="FE19" s="11" t="str">
        <f>IF(EM19&gt;0,EM19,"")</f>
        <v/>
      </c>
      <c r="FF19" s="11" t="str">
        <f>IF(SUM(EJ19:EM19)-EN19&gt;0,SUM(EJ19:EM19)-EN19,"")</f>
        <v/>
      </c>
      <c r="FG19" s="11" t="str">
        <f>IF(EQ19&gt;0,EQ19,"")</f>
        <v/>
      </c>
      <c r="FH19" s="11" t="str">
        <f>IF(ER19&gt;0,ER19,"")</f>
        <v/>
      </c>
      <c r="FI19" s="11" t="str">
        <f>IF(SUM(EO19:ER19)-ES19&gt;0,SUM(EO19:ER19)-ES19,"")</f>
        <v/>
      </c>
      <c r="FJ19" s="11" t="str">
        <f>IF(MAX(FF19,FI19)&gt;0,MAX(FF19,FI19),"")</f>
        <v/>
      </c>
      <c r="FK19" s="11" t="str">
        <f>IF(EV19&gt;0,EV19,"")</f>
        <v/>
      </c>
      <c r="FL19" s="11" t="str">
        <f>IF(EW19&gt;0,EW19,"")</f>
        <v/>
      </c>
      <c r="FM19" s="11" t="str">
        <f>IF(SUM(ET19:EW19)-EX19&gt;0,SUM(ET19:EW19)-EX19,"")</f>
        <v/>
      </c>
      <c r="FN19" s="11" t="str">
        <f>IF(FA19&gt;0,FA19,"")</f>
        <v/>
      </c>
      <c r="FO19" s="11" t="str">
        <f>IF(FB19&gt;0,FB19,"")</f>
        <v/>
      </c>
      <c r="FP19" s="11" t="str">
        <f>IF(SUM(EY19:FB19)-FC19&gt;0,SUM(EY19:FB19)-FC19,"")</f>
        <v/>
      </c>
      <c r="FQ19" s="11" t="str">
        <f>IF(SUM(FJ19,FP19)&gt;0,SUM(FJ19,FP19),"")</f>
        <v/>
      </c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40" t="str">
        <f>IF(FT19&gt;0,FT19,"")</f>
        <v/>
      </c>
      <c r="GM19" s="40" t="str">
        <f>IF(FU19&gt;0,FU19,"")</f>
        <v/>
      </c>
      <c r="GN19" s="40" t="str">
        <f>IF(SUM(FR19:FU19)-FV19&gt;0,SUM(FR19:FU19)-FV19,"")</f>
        <v/>
      </c>
      <c r="GO19" s="40" t="str">
        <f>IF(FY19&gt;0,FY19,"")</f>
        <v/>
      </c>
      <c r="GP19" s="40" t="str">
        <f>IF(FZ19&gt;0,FZ19,"")</f>
        <v/>
      </c>
      <c r="GQ19" s="40" t="str">
        <f>IF(SUM(FW19:FZ19)-GA19&gt;0,SUM(FW19:FZ19)-GA19,"")</f>
        <v/>
      </c>
      <c r="GR19" s="40" t="str">
        <f>IF(MAX(GN19,GQ19)&gt;0,MAX(GN19,GQ19),"")</f>
        <v/>
      </c>
      <c r="GS19" s="40" t="str">
        <f>IF(GD19&gt;0,GD19,"")</f>
        <v/>
      </c>
      <c r="GT19" s="40" t="str">
        <f>IF(GE19&gt;0,GE19,"")</f>
        <v/>
      </c>
      <c r="GU19" s="40" t="str">
        <f>IF(SUM(GB19:GE19)-GF19&gt;0,SUM(GB19:GE19)-GF19,"")</f>
        <v/>
      </c>
      <c r="GV19" s="40" t="str">
        <f>IF(GI19&gt;0,GI19,"")</f>
        <v/>
      </c>
      <c r="GW19" s="40" t="str">
        <f>IF(GJ19&gt;0,GJ19,"")</f>
        <v/>
      </c>
      <c r="GX19" s="40" t="str">
        <f>IF(SUM(GG19:GJ19)-GK19&gt;0,SUM(GG19:GJ19)-GK19,"")</f>
        <v/>
      </c>
      <c r="GY19" s="40" t="str">
        <f>IF(SUM(GR19,GX19)&gt;0,SUM(GR19,GX19),"")</f>
        <v/>
      </c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1" t="str">
        <f>IF(HB19&gt;0,HB19,"")</f>
        <v/>
      </c>
      <c r="HU19" s="11" t="str">
        <f>IF(HC19&gt;0,HC19,"")</f>
        <v/>
      </c>
      <c r="HV19" s="11" t="str">
        <f>IF(SUM(GZ19:HC19)-HD19&gt;0,SUM(GZ19:HC19)-HD19,"")</f>
        <v/>
      </c>
      <c r="HW19" s="11" t="str">
        <f>IF(HG19&gt;0,HG19,"")</f>
        <v/>
      </c>
      <c r="HX19" s="11" t="str">
        <f>IF(HH19&gt;0,HH19,"")</f>
        <v/>
      </c>
      <c r="HY19" s="11" t="str">
        <f>IF(SUM(HE19:HH19)-HI19&gt;0,SUM(HE19:HH19)-HI19,"")</f>
        <v/>
      </c>
      <c r="HZ19" s="11" t="str">
        <f>IF(MAX(HV19,HY19)&gt;0,MAX(HV19,HY19),"")</f>
        <v/>
      </c>
      <c r="IA19" s="11" t="str">
        <f>IF(HL19&gt;0,HL19,"")</f>
        <v/>
      </c>
      <c r="IB19" s="11" t="str">
        <f>IF(HM19&gt;0,HM19,"")</f>
        <v/>
      </c>
      <c r="IC19" s="11" t="str">
        <f>IF(SUM(HJ19:HM19)-HN19&gt;0,SUM(HJ19:HM19)-HN19,"")</f>
        <v/>
      </c>
      <c r="ID19" s="11" t="str">
        <f>IF(HQ19&gt;0,HQ19,"")</f>
        <v/>
      </c>
      <c r="IE19" s="11" t="str">
        <f>IF(HR19&gt;0,HR19,"")</f>
        <v/>
      </c>
      <c r="IF19" s="11" t="str">
        <f>IF(SUM(HO19:HR19)-HS19&gt;0,SUM(HO19:HR19)-HS19,"")</f>
        <v/>
      </c>
      <c r="IG19" s="11" t="str">
        <f>IF(SUM(HZ19,IF19)&gt;0,SUM(HZ19,IF19),"")</f>
        <v/>
      </c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40" t="str">
        <f>IF(IJ19&gt;0,IJ19,"")</f>
        <v/>
      </c>
      <c r="JC19" s="40" t="str">
        <f>IF(IK19&gt;0,IK19,"")</f>
        <v/>
      </c>
      <c r="JD19" s="40" t="str">
        <f>IF(SUM(IH19:IK19)-IL19&gt;0,SUM(IH19:IK19)-IL19,"")</f>
        <v/>
      </c>
      <c r="JE19" s="40" t="str">
        <f>IF(IO19&gt;0,IO19,"")</f>
        <v/>
      </c>
      <c r="JF19" s="40" t="str">
        <f>IF(IP19&gt;0,IP19,"")</f>
        <v/>
      </c>
      <c r="JG19" s="40" t="str">
        <f>IF(SUM(IM19:IP19)-IQ19&gt;0,SUM(IM19:IP19)-IQ19,"")</f>
        <v/>
      </c>
      <c r="JH19" s="40" t="str">
        <f>IF(MAX(JD19,JG19)&gt;0,MAX(JD19,JG19),"")</f>
        <v/>
      </c>
      <c r="JI19" s="40" t="str">
        <f>IF(IT19&gt;0,IT19,"")</f>
        <v/>
      </c>
      <c r="JJ19" s="40" t="str">
        <f>IF(IU19&gt;0,IU19,"")</f>
        <v/>
      </c>
      <c r="JK19" s="40" t="str">
        <f>IF(SUM(IR19:IU19)-IV19&gt;0,SUM(IR19:IU19)-IV19,"")</f>
        <v/>
      </c>
      <c r="JL19" s="40" t="str">
        <f>IF(IY19&gt;0,IY19,"")</f>
        <v/>
      </c>
      <c r="JM19" s="40" t="str">
        <f>IF(IZ19&gt;0,IZ19,"")</f>
        <v/>
      </c>
      <c r="JN19" s="40" t="str">
        <f>IF(SUM(IW19:IZ19)-JA19&gt;0,SUM(IW19:IZ19)-JA19,"")</f>
        <v/>
      </c>
      <c r="JO19" s="40" t="str">
        <f>IF(SUM(JH19,JN19)&gt;0,SUM(JH19,JN19),"")</f>
        <v/>
      </c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1" t="str">
        <f>IF(JR19&gt;0,JR19,"")</f>
        <v/>
      </c>
      <c r="KK19" s="11" t="str">
        <f>IF(JS19&gt;0,JS19,"")</f>
        <v/>
      </c>
      <c r="KL19" s="11" t="str">
        <f>IF(SUM(JP19:JS19)-JT19&gt;0,SUM(JP19:JS19)-JT19,"")</f>
        <v/>
      </c>
      <c r="KM19" s="11" t="str">
        <f>IF(JW19&gt;0,JW19,"")</f>
        <v/>
      </c>
      <c r="KN19" s="11" t="str">
        <f>IF(JX19&gt;0,JX19,"")</f>
        <v/>
      </c>
      <c r="KO19" s="11" t="str">
        <f>IF(SUM(JU19:JX19)-JY19&gt;0,SUM(JU19:JX19)-JY19,"")</f>
        <v/>
      </c>
      <c r="KP19" s="11" t="str">
        <f>IF(MAX(KL19,KO19)&gt;0,MAX(KL19,KO19),"")</f>
        <v/>
      </c>
      <c r="KQ19" s="11" t="str">
        <f>IF(KB19&gt;0,KB19,"")</f>
        <v/>
      </c>
      <c r="KR19" s="11" t="str">
        <f>IF(KC19&gt;0,KC19,"")</f>
        <v/>
      </c>
      <c r="KS19" s="11" t="str">
        <f>IF(SUM(JZ19:KC19)-KD19&gt;0,SUM(JZ19:KC19)-KD19,"")</f>
        <v/>
      </c>
      <c r="KT19" s="11" t="str">
        <f>IF(KG19&gt;0,KG19,"")</f>
        <v/>
      </c>
      <c r="KU19" s="11" t="str">
        <f>IF(KH19&gt;0,KH19,"")</f>
        <v/>
      </c>
      <c r="KV19" s="11" t="str">
        <f>IF(SUM(KE19:KH19)-KI19&gt;0,SUM(KE19:KH19)-KI19,"")</f>
        <v/>
      </c>
      <c r="KW19" s="11" t="str">
        <f>IF(SUM(KP19,KV19)&gt;0,SUM(KP19,KV19),"")</f>
        <v/>
      </c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40" t="str">
        <f>IF(KZ19&gt;0,KZ19,"")</f>
        <v/>
      </c>
      <c r="LS19" s="40" t="str">
        <f>IF(LA19&gt;0,LA19,"")</f>
        <v/>
      </c>
      <c r="LT19" s="40" t="str">
        <f>IF(SUM(KX19:LA19)-LB19&gt;0,SUM(KX19:LA19)-LB19,"")</f>
        <v/>
      </c>
      <c r="LU19" s="40" t="str">
        <f>IF(LE19&gt;0,LE19,"")</f>
        <v/>
      </c>
      <c r="LV19" s="40" t="str">
        <f>IF(LF19&gt;0,LF19,"")</f>
        <v/>
      </c>
      <c r="LW19" s="40" t="str">
        <f>IF(SUM(LC19:LF19)-LG19&gt;0,SUM(LC19:LF19)-LG19,"")</f>
        <v/>
      </c>
      <c r="LX19" s="40" t="str">
        <f>IF(MAX(LT19,LW19)&gt;0,MAX(LT19,LW19),"")</f>
        <v/>
      </c>
      <c r="LY19" s="40" t="str">
        <f>IF(LJ19&gt;0,LJ19,"")</f>
        <v/>
      </c>
      <c r="LZ19" s="40" t="str">
        <f>IF(LK19&gt;0,LK19,"")</f>
        <v/>
      </c>
      <c r="MA19" s="40" t="str">
        <f>IF(SUM(LH19:LK19)-LL19&gt;0,SUM(LH19:LK19)-LL19,"")</f>
        <v/>
      </c>
      <c r="MB19" s="40" t="str">
        <f>IF(LO19&gt;0,LO19,"")</f>
        <v/>
      </c>
      <c r="MC19" s="40" t="str">
        <f>IF(LP19&gt;0,LP19,"")</f>
        <v/>
      </c>
      <c r="MD19" s="40" t="str">
        <f>IF(SUM(LM19:LP19)-LQ19&gt;0,SUM(LM19:LP19)-LQ19,"")</f>
        <v/>
      </c>
      <c r="ME19" s="40" t="str">
        <f>IF(SUM(LX19,MD19)&gt;0,SUM(LX19,MD19),"")</f>
        <v/>
      </c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1" t="str">
        <f>IF(MH19&gt;0,MH19,"")</f>
        <v/>
      </c>
      <c r="NA19" s="11" t="str">
        <f>IF(MI19&gt;0,MI19,"")</f>
        <v/>
      </c>
      <c r="NB19" s="11" t="str">
        <f>IF(SUM(MF19:MI19)-MJ19&gt;0,SUM(MF19:MI19)-MJ19,"")</f>
        <v/>
      </c>
      <c r="NC19" s="11" t="str">
        <f>IF(MM19&gt;0,MM19,"")</f>
        <v/>
      </c>
      <c r="ND19" s="11" t="str">
        <f>IF(MN19&gt;0,MN19,"")</f>
        <v/>
      </c>
      <c r="NE19" s="11" t="str">
        <f>IF(SUM(MK19:MN19)-MO19&gt;0,SUM(MK19:MN19)-MO19,"")</f>
        <v/>
      </c>
      <c r="NF19" s="11" t="str">
        <f>IF(MAX(NB19,NE19)&gt;0,MAX(NB19,NE19),"")</f>
        <v/>
      </c>
      <c r="NG19" s="11" t="str">
        <f>IF(MR19&gt;0,MR19,"")</f>
        <v/>
      </c>
      <c r="NH19" s="11" t="str">
        <f>IF(MS19&gt;0,MS19,"")</f>
        <v/>
      </c>
      <c r="NI19" s="11" t="str">
        <f>IF(SUM(MP19:MS19)-MT19&gt;0,SUM(MP19:MS19)-MT19,"")</f>
        <v/>
      </c>
      <c r="NJ19" s="11" t="str">
        <f>IF(MW19&gt;0,MW19,"")</f>
        <v/>
      </c>
      <c r="NK19" s="11" t="str">
        <f>IF(MX19&gt;0,MX19,"")</f>
        <v/>
      </c>
      <c r="NL19" s="11" t="str">
        <f>IF(SUM(MU19:MX19)-MY19&gt;0,SUM(MU19:MX19)-MY19,"")</f>
        <v/>
      </c>
      <c r="NM19" s="11" t="str">
        <f>IF(SUM(NF19,NL19)&gt;0,SUM(NF19,NL19),"")</f>
        <v/>
      </c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40" t="str">
        <f>IF(NP19&gt;0,NP19,"")</f>
        <v/>
      </c>
      <c r="OI19" s="40" t="str">
        <f>IF(NQ19&gt;0,NQ19,"")</f>
        <v/>
      </c>
      <c r="OJ19" s="40" t="str">
        <f>IF(SUM(NN19:NQ19)-NR19&gt;0,SUM(NN19:NQ19)-NR19,"")</f>
        <v/>
      </c>
      <c r="OK19" s="40" t="str">
        <f>IF(NU19&gt;0,NU19,"")</f>
        <v/>
      </c>
      <c r="OL19" s="40" t="str">
        <f>IF(NV19&gt;0,NV19,"")</f>
        <v/>
      </c>
      <c r="OM19" s="40" t="str">
        <f>IF(SUM(NS19:NV19)-NW19&gt;0,SUM(NS19:NV19)-NW19,"")</f>
        <v/>
      </c>
      <c r="ON19" s="40" t="str">
        <f>IF(MAX(OJ19,OM19)&gt;0,MAX(OJ19,OM19),"")</f>
        <v/>
      </c>
      <c r="OO19" s="40" t="str">
        <f>IF(NZ19&gt;0,NZ19,"")</f>
        <v/>
      </c>
      <c r="OP19" s="40" t="str">
        <f>IF(OA19&gt;0,OA19,"")</f>
        <v/>
      </c>
      <c r="OQ19" s="40" t="str">
        <f>IF(SUM(NX19:OA19)-OB19&gt;0,SUM(NX19:OA19)-OB19,"")</f>
        <v/>
      </c>
      <c r="OR19" s="40" t="str">
        <f>IF(OE19&gt;0,OE19,"")</f>
        <v/>
      </c>
      <c r="OS19" s="40" t="str">
        <f>IF(OF19&gt;0,OF19,"")</f>
        <v/>
      </c>
      <c r="OT19" s="40" t="str">
        <f>IF(SUM(OC19:OF19)-OG19&gt;0,SUM(OC19:OF19)-OG19,"")</f>
        <v/>
      </c>
      <c r="OU19" s="40" t="str">
        <f>IF(SUM(ON19,OT19)&gt;0,SUM(ON19,OT19),"")</f>
        <v/>
      </c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1" t="str">
        <f>IF(OX19&gt;0,OX19,"")</f>
        <v/>
      </c>
      <c r="PQ19" s="11" t="str">
        <f>IF(OY19&gt;0,OY19,"")</f>
        <v/>
      </c>
      <c r="PR19" s="11" t="str">
        <f>IF(SUM(OV19:OY19)-OZ19&gt;0,SUM(OV19:OY19)-OZ19,"")</f>
        <v/>
      </c>
      <c r="PS19" s="11" t="str">
        <f>IF(PC19&gt;0,PC19,"")</f>
        <v/>
      </c>
      <c r="PT19" s="11" t="str">
        <f>IF(PD19&gt;0,PD19,"")</f>
        <v/>
      </c>
      <c r="PU19" s="11" t="str">
        <f>IF(SUM(PA19:PD19)-PE19&gt;0,SUM(PA19:PD19)-PE19,"")</f>
        <v/>
      </c>
      <c r="PV19" s="11" t="str">
        <f>IF(MAX(PR19,PU19)&gt;0,MAX(PR19,PU19),"")</f>
        <v/>
      </c>
      <c r="PW19" s="11" t="str">
        <f>IF(PH19&gt;0,PH19,"")</f>
        <v/>
      </c>
      <c r="PX19" s="11" t="str">
        <f>IF(PI19&gt;0,PI19,"")</f>
        <v/>
      </c>
      <c r="PY19" s="11" t="str">
        <f>IF(SUM(PF19:PI19)-PJ19&gt;0,SUM(PF19:PI19)-PJ19,"")</f>
        <v/>
      </c>
      <c r="PZ19" s="11" t="str">
        <f>IF(PM19&gt;0,PM19,"")</f>
        <v/>
      </c>
      <c r="QA19" s="11" t="str">
        <f>IF(PN19&gt;0,PN19,"")</f>
        <v/>
      </c>
      <c r="QB19" s="11" t="str">
        <f>IF(SUM(PK19:PN19)-PO19&gt;0,SUM(PK19:PN19)-PO19,"")</f>
        <v/>
      </c>
      <c r="QC19" s="11" t="str">
        <f>IF(SUM(PV19,QB19)&gt;0,SUM(PV19,QB19),"")</f>
        <v/>
      </c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40" t="str">
        <f>IF(QF19&gt;0,QF19,"")</f>
        <v/>
      </c>
      <c r="QY19" s="40" t="str">
        <f>IF(QG19&gt;0,QG19,"")</f>
        <v/>
      </c>
      <c r="QZ19" s="40" t="str">
        <f>IF(SUM(QD19:QG19)-QH19&gt;0,SUM(QD19:QG19)-QH19,"")</f>
        <v/>
      </c>
      <c r="RA19" s="40" t="str">
        <f>IF(QK19&gt;0,QK19,"")</f>
        <v/>
      </c>
      <c r="RB19" s="40" t="str">
        <f>IF(QL19&gt;0,QL19,"")</f>
        <v/>
      </c>
      <c r="RC19" s="40" t="str">
        <f>IF(SUM(QI19:QL19)-QM19&gt;0,SUM(QI19:QL19)-QM19,"")</f>
        <v/>
      </c>
      <c r="RD19" s="40" t="str">
        <f>IF(MAX(QZ19,RC19)&gt;0,MAX(QZ19,RC19),"")</f>
        <v/>
      </c>
      <c r="RE19" s="40" t="str">
        <f>IF(QP19&gt;0,QP19,"")</f>
        <v/>
      </c>
      <c r="RF19" s="40" t="str">
        <f>IF(QQ19&gt;0,QQ19,"")</f>
        <v/>
      </c>
      <c r="RG19" s="40" t="str">
        <f>IF(SUM(QN19:QQ19)-QR19&gt;0,SUM(QN19:QQ19)-QR19,"")</f>
        <v/>
      </c>
      <c r="RH19" s="40" t="str">
        <f>IF(QU19&gt;0,QU19,"")</f>
        <v/>
      </c>
      <c r="RI19" s="40" t="str">
        <f>IF(QV19&gt;0,QV19,"")</f>
        <v/>
      </c>
      <c r="RJ19" s="40" t="str">
        <f>IF(SUM(QS19:QV19)-QW19&gt;0,SUM(QS19:QV19)-QW19,"")</f>
        <v/>
      </c>
      <c r="RK19" s="40" t="str">
        <f>IF(SUM(RD19,RJ19)&gt;0,SUM(RD19,RJ19),"")</f>
        <v/>
      </c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1" t="str">
        <f>IF(RN19&gt;0,RN19,"")</f>
        <v/>
      </c>
      <c r="SG19" s="11" t="str">
        <f>IF(RO19&gt;0,RO19,"")</f>
        <v/>
      </c>
      <c r="SH19" s="11" t="str">
        <f>IF(SUM(RL19:RO19)-RP19&gt;0,SUM(RL19:RO19)-RP19,"")</f>
        <v/>
      </c>
      <c r="SI19" s="11" t="str">
        <f>IF(RS19&gt;0,RS19,"")</f>
        <v/>
      </c>
      <c r="SJ19" s="11" t="str">
        <f>IF(RT19&gt;0,RT19,"")</f>
        <v/>
      </c>
      <c r="SK19" s="11" t="str">
        <f>IF(SUM(RQ19:RT19)-RU19&gt;0,SUM(RQ19:RT19)-RU19,"")</f>
        <v/>
      </c>
      <c r="SL19" s="11" t="str">
        <f>IF(MAX(SH19,SK19)&gt;0,MAX(SH19,SK19),"")</f>
        <v/>
      </c>
      <c r="SM19" s="11" t="str">
        <f>IF(RX19&gt;0,RX19,"")</f>
        <v/>
      </c>
      <c r="SN19" s="11" t="str">
        <f>IF(RY19&gt;0,RY19,"")</f>
        <v/>
      </c>
      <c r="SO19" s="11" t="str">
        <f>IF(SUM(RV19:RY19)-RZ19&gt;0,SUM(RV19:RY19)-RZ19,"")</f>
        <v/>
      </c>
      <c r="SP19" s="11" t="str">
        <f>IF(SC19&gt;0,SC19,"")</f>
        <v/>
      </c>
      <c r="SQ19" s="11" t="str">
        <f>IF(SD19&gt;0,SD19,"")</f>
        <v/>
      </c>
      <c r="SR19" s="11" t="str">
        <f>IF(SUM(SA19:SD19)-SE19&gt;0,SUM(SA19:SD19)-SE19,"")</f>
        <v/>
      </c>
      <c r="SS19" s="11" t="str">
        <f>IF(SUM(SL19,SR19)&gt;0,SUM(SL19,SR19),"")</f>
        <v/>
      </c>
      <c r="ST19" s="22">
        <f>IF($CN19="P",BY19,(BY19+AX19)/2)</f>
        <v>4.6999999999999993</v>
      </c>
      <c r="SU19" s="22">
        <f>IF($CN19="P",BZ19,(BZ19+AY19)/2)</f>
        <v>3.25</v>
      </c>
      <c r="SV19" s="22">
        <f>IF($CN19="P",CA19,(CA19+AZ19)/2)</f>
        <v>4.3</v>
      </c>
      <c r="SW19" s="22">
        <f>IF($CN19="P",CB19,(CB19+BA19)/2)</f>
        <v>4.87</v>
      </c>
      <c r="SX19" s="22">
        <f>IF($CN19="P",CC19,(CC19+BB19)/2)</f>
        <v>0</v>
      </c>
      <c r="SY19" s="22">
        <f>IF($CN19="P",CD19,(CD19+BC19)/2)</f>
        <v>8.15</v>
      </c>
      <c r="SZ19" s="22">
        <f>IF($CN19="P",CE19,(CE19+BD19)/2)</f>
        <v>5.85</v>
      </c>
      <c r="TA19" s="22">
        <f>IF($CN19="P",CF19,(CF19+BE19)/2)</f>
        <v>6.6000000000000005</v>
      </c>
      <c r="TB19" s="22">
        <f>IF($CN19="P",CG19,(CG19+BF19)/2)</f>
        <v>8.5950000000000006</v>
      </c>
      <c r="TC19" s="22">
        <f>IF($CN19="P",CH19,(CH19+BG19)/2)</f>
        <v>0</v>
      </c>
      <c r="TD19" s="22">
        <f>IF($CN19="P",CI19,(CI19+BH19)/2)</f>
        <v>6.95</v>
      </c>
      <c r="TE19" s="22">
        <f>IF($CN19="P",CJ19,(CJ19+BI19)/2)</f>
        <v>4.6500000000000004</v>
      </c>
      <c r="TF19" s="22">
        <f>IF($CN19="P",CK19,(CK19+BJ19)/2)</f>
        <v>5.25</v>
      </c>
      <c r="TG19" s="22">
        <f>IF($CN19="P",CL19,(CL19+BK19)/2)</f>
        <v>6.71</v>
      </c>
      <c r="TH19" s="22">
        <f>IF($CN19="P",CM19,(CM19+BL19)/2)</f>
        <v>0</v>
      </c>
      <c r="TI19" s="27" t="s">
        <v>46</v>
      </c>
      <c r="TJ19" s="40">
        <f>IF(SV19&gt;0,SV19,"")</f>
        <v>4.3</v>
      </c>
      <c r="TK19" s="40">
        <f>IF(SW19&gt;0,SW19,"")</f>
        <v>4.87</v>
      </c>
      <c r="TL19" s="40">
        <f>IF(SUM(ST19:SW19)-SX19&gt;0,SUM(ST19:SW19)-SX19,"")</f>
        <v>17.12</v>
      </c>
      <c r="TM19" s="40">
        <f>IF(TA19&gt;0,TA19,"")</f>
        <v>6.6000000000000005</v>
      </c>
      <c r="TN19" s="40">
        <f>IF(TB19&gt;0,TB19,"")</f>
        <v>8.5950000000000006</v>
      </c>
      <c r="TO19" s="40">
        <f>IF(SUM(SY19:TB19)-TC19&gt;0,SUM(SY19:TB19)-TC19,"")</f>
        <v>29.195</v>
      </c>
      <c r="TP19" s="40">
        <f>IF(MAX(TL19,TO19)&gt;0,MAX(TL19,TO19),"")</f>
        <v>29.195</v>
      </c>
      <c r="TQ19" s="40">
        <f>IF(TF19&gt;0,TF19,"")</f>
        <v>5.25</v>
      </c>
      <c r="TR19" s="40">
        <f>IF(TG19&gt;0,TG19,"")</f>
        <v>6.71</v>
      </c>
      <c r="TS19" s="40">
        <f>IF(SUM(TD19:TG19)-TH19&gt;0,SUM(TD19:TG19)-TH19,"")</f>
        <v>23.560000000000002</v>
      </c>
      <c r="TT19" s="40">
        <f>IF(SUM(TP19,TS19)&gt;0,SUM(TP19,TS19),"")</f>
        <v>52.755000000000003</v>
      </c>
    </row>
    <row r="20" spans="1:540" x14ac:dyDescent="0.2">
      <c r="A20" s="4" cm="1">
        <f t="array" ref="A20">IF(AND(H20&lt;&gt;"",H20&lt;&gt;"No DD"),SUMPRODUCT((H$4:H$35&lt;&gt;"")*(H$4:H$35&lt;&gt;"No DD")*(E$4:E$35&gt;E20))+1,IF(H20="No DD",SUMPRODUCT((H$4:H$35="No DD")*(E$4:E$35&gt;E20))+1+SUMPRODUCT((H$4:H$35&lt;&gt;"")*(H$4:H$35&lt;&gt;"No DD")),""))</f>
        <v>7</v>
      </c>
      <c r="B20" s="5" t="s">
        <v>219</v>
      </c>
      <c r="C20" s="4" t="s">
        <v>3</v>
      </c>
      <c r="D20" s="4">
        <v>2004</v>
      </c>
      <c r="E20" s="9">
        <f>SUM(J20:T20)+SUM(J20:R20)*0.0000001+SUM(J20)*0.0000000000001</f>
        <v>124.21001242100478</v>
      </c>
      <c r="F20" s="3" t="str">
        <f>IF(OR(AND(AM20&gt;=AW$37,AM20&lt;&gt;"",AO20&gt;=AW$41,AO20&lt;&gt;"",AL20=""),AND(AP20&gt;=AW$37,AP20&lt;&gt;"",AR20&gt;=AW$41,AR20&lt;&gt;"",AL20=""),AND(AT20&gt;=AW$37,AT20&lt;&gt;"",AV20&gt;=AW$41,AV20&lt;&gt;"",AL20=""),AND(BN20&gt;=BX$37,BN20&lt;&gt;"",BP20&gt;=BX$41,BP20&lt;&gt;"",BM20=""),AND(BQ20&gt;=BX$37,BQ20&lt;&gt;"",BS20&gt;=BX$41,BS20&lt;&gt;"",BM20=""),AND(BU20&gt;=BX$37,BU20&lt;&gt;"",BW20&gt;=BX$41,BW20&lt;&gt;"",BM20=""),AND(CO20&gt;=CY$37,CO20&lt;&gt;"",CQ20&gt;=CY$41,CQ20&lt;&gt;"",CN20=""),AND(CR20&gt;=CY$37,CR20&lt;&gt;"",CT20&gt;=CY$41,CT20&lt;&gt;"",CN20=""),AND(CV20&gt;=CY$37,CV20&lt;&gt;"",CX20&gt;=CY$41,CX20&lt;&gt;"",CN20=""),AND(DV20&gt;=EI$37,DV20&lt;&gt;"",DX20&gt;=EI$41,DX20&lt;&gt;""),AND(DY20&gt;=EI$37,DY20&lt;&gt;"",EA20&gt;=EI$41,EA20&lt;&gt;""),AND(EC20&gt;=EI$37,EC20&lt;&gt;"",EE20&gt;=EI$41,EE20&lt;&gt;""),AND(EF20&gt;=EI$37,EF20&lt;&gt;"",EH20&gt;=EI$41,EH20&lt;&gt;""),AND(FD20&gt;=FQ$37,FD20&lt;&gt;"",FF20&gt;=FQ$41,FF20&lt;&gt;""),AND(FG20&gt;=FQ$37,FG20&lt;&gt;"",FI20&gt;=FQ$41,FI20&lt;&gt;""),AND(FK20&gt;=FQ$37,FK20&lt;&gt;"",FM20&gt;=FQ$41,FM20&lt;&gt;""),AND(FN20&gt;=FQ$37,FN20&lt;&gt;"",FP20&gt;=FQ$41,FP20&lt;&gt;""),AND(GL20&gt;=GY$37,GL20&lt;&gt;"",GN20&gt;=GY$41,GN20&lt;&gt;""),AND(GO20&gt;=GY$37,GO20&lt;&gt;"",GQ20&gt;=GY$41,GQ20&lt;&gt;""),AND(GS20&gt;=GY$37,GS20&lt;&gt;"",GU20&gt;=GY$41,GU20&lt;&gt;""),AND(GV20&gt;=GY$37,GV20&lt;&gt;"",GX20&gt;=GY$41,GX20&lt;&gt;""),AND(HT20&gt;=IG$37,HT20&lt;&gt;"",HV20&gt;=IG$41,HV20&lt;&gt;""),AND(HW20&gt;=IG$37,HW20&lt;&gt;"",HY20&gt;=IG$41,HY20&lt;&gt;""),AND(IA20&gt;=IG$37,IA20&lt;&gt;"",IC20&gt;=IG$41,IC20&lt;&gt;""),AND(ID20&gt;=IG$37,ID20&lt;&gt;"",IF20&gt;=IG$41,IF20&lt;&gt;""),AND(JB20&gt;=JO$37,JB20&lt;&gt;"",JD20&gt;=JO$41,JD20&lt;&gt;""),AND(JE20&gt;=JO$37,JE20&lt;&gt;"",JG20&gt;=JO$41,JG20&lt;&gt;""),AND(JI20&gt;=JO$37,JI20&lt;&gt;"",JK20&gt;=JO$41,JK20&lt;&gt;""),AND(JL20&gt;=JO$37,JL20&lt;&gt;"",JN20&gt;=JO$41,JN20&lt;&gt;""),AND(KJ20&gt;=KW$37,KJ20&lt;&gt;"",KL20&gt;=KW$41,KL20&lt;&gt;""),AND(KM20&gt;=KW$37,KM20&lt;&gt;"",KO20&gt;=KW$41,KO20&lt;&gt;""),AND(KQ20&gt;=KW$37,KQ20&lt;&gt;"",KS20&gt;=KW$41,KS20&lt;&gt;""),AND(KT20&gt;=KW$37,KT20&lt;&gt;"",KV20&gt;=KW$41,KV20&lt;&gt;""),AND(LR20&gt;=ME$37,LR20&lt;&gt;"",LT20&gt;=ME$41,LT20&lt;&gt;""),AND(LU20&gt;=ME$37,LU20&lt;&gt;"",LW20&gt;=ME$41,LW20&lt;&gt;""),AND(LY20&gt;=ME$37,LY20&lt;&gt;"",MA20&gt;=ME$41,MA20&lt;&gt;""),AND(MB20&gt;=ME$37,MB20&lt;&gt;"",MD20&gt;=ME$41,MD20&lt;&gt;""),AND(MZ20&gt;=NM$37,MZ20&lt;&gt;"",NB20&gt;=NM$41,NB20&lt;&gt;""),AND(NC20&gt;=NM$37,NC20&lt;&gt;"",NE20&gt;=NM$41,NE20&lt;&gt;""),AND(NG20&gt;=NM$37,NG20&lt;&gt;"",NI20&gt;=NM$41,NI20&lt;&gt;""),AND(NJ20&gt;=NM$37,NJ20&lt;&gt;"",NL20&gt;=NM$41,NL20&lt;&gt;""),AND(OH20&gt;=OU$37,OH20&lt;&gt;"",OJ20&gt;=OU$41,OJ20&lt;&gt;""),AND(OK20&gt;=OU$37,OK20&lt;&gt;"",OM20&gt;=OU$41,OM20&lt;&gt;""),AND(OO20&gt;=OU$37,OO20&lt;&gt;"",OQ20&gt;=OU$41,OQ20&lt;&gt;""),AND(OR20&gt;=OU$37,OR20&lt;&gt;"",OT20&gt;=OU$41,OT20&lt;&gt;""),AND(PP20&gt;=QC$37,PP20&lt;&gt;"",PR20&gt;=QC$41,PR20&lt;&gt;""),AND(PS20&gt;=QC$37,PS20&lt;&gt;"",PU20&gt;=QC$41,PU20&lt;&gt;""),AND(PW20&gt;=QC$37,PW20&lt;&gt;"",PY20&gt;=QC$41,PY20&lt;&gt;""),AND(PZ20&gt;=QC$37,PZ20&lt;&gt;"",QB20&gt;=QC$41,QB20&lt;&gt;""),AND(QX20&gt;=RK$37,QX20&lt;&gt;"",QZ20&gt;=RK$41,QZ20&lt;&gt;""),AND(RA20&gt;=RK$37,RA20&lt;&gt;"",RC20&gt;=RK$41,RC20&lt;&gt;""),AND(RE20&gt;=RK$37,RE20&lt;&gt;"",RG20&gt;=RK$41,RG20&lt;&gt;""),AND(RH20&gt;=RK$37,RH20&lt;&gt;"",RJ20&gt;=RK$41,RJ20&lt;&gt;""),AND(SF20&gt;=SS$37,SF20&lt;&gt;"",SH20&gt;=SS$41,SH20&lt;&gt;""),AND(SI20&gt;=SS$37,SI20&lt;&gt;"",SK20&gt;=SS$41,SK20&lt;&gt;""),AND(SM20&gt;=SS$37,SM20&lt;&gt;"",SO20&gt;=SS$41,SO20&lt;&gt;""),AND(SP20&gt;=SS$37,SP20&lt;&gt;"",SR20&gt;=SS$41,SR20&lt;&gt;"")),"P","")</f>
        <v/>
      </c>
      <c r="G20" s="3" t="str">
        <f>IF(OR(AND(AO20&gt;=AW$41,AO20&lt;&gt;"",AL20=""),AND(AR20&gt;=AW$41,AR20&lt;&gt;"",AL20=""),AND(AV20&gt;=AW$41,AV20&lt;&gt;"",AL20=""),AND(BP20&gt;=BX$41,BP20&lt;&gt;"",BM20=""),AND(BS20&gt;=BX$41,BS20&lt;&gt;"",BM20=""),AND(BW20&gt;=BX$41,BW20&lt;&gt;"",BM20=""),AND(CQ20&gt;=CY$41,CQ20&lt;&gt;"",CN20=""),AND(CT20&gt;=CY$41,CT20&lt;&gt;"",CN20=""),AND(CX20&gt;=CY$41,CX20&lt;&gt;"",CN20=""),AND(DX20&gt;=EI$41,DX20&lt;&gt;""),AND(EA20&gt;=EI$41,EA20&lt;&gt;""),AND(EE20&gt;=EI$41,EE20&lt;&gt;""),AND(EH20&gt;=EI$41,EH20&lt;&gt;""),AND(FF20&gt;=FQ$41,FF20&lt;&gt;""),AND(FI20&gt;=FQ$41,FI20&lt;&gt;""),AND(FM20&gt;=FQ$41,FM20&lt;&gt;""),AND(FP20&gt;=FQ$41,FP20&lt;&gt;""),AND(GN20&gt;=GY$41,GN20&lt;&gt;""),AND(GQ20&gt;=GY$41,GQ20&lt;&gt;""),AND(GU20&gt;=GY$41,GU20&lt;&gt;""),AND(GX20&gt;=GY$41,GX20&lt;&gt;""),AND(HV20&gt;=IG$41,HV20&lt;&gt;""),AND(HY20&gt;=IG$41,HY20&lt;&gt;""),AND(IC20&gt;=IG$41,IC20&lt;&gt;""),AND(IF20&gt;=IG$41,IF20&lt;&gt;""),AND(JD20&gt;=JO$41,JD20&lt;&gt;""),AND(JG20&gt;=JO$41,JG20&lt;&gt;""),AND(JK20&gt;=JO$41,JK20&lt;&gt;""),AND(JN20&gt;=JO$41,JN20&lt;&gt;""),AND(KL20&gt;=KW$41,KL20&lt;&gt;""),AND(KO20&gt;=KW$41,KO20&lt;&gt;""),AND(KS20&gt;=KW$41,KS20&lt;&gt;""),AND(KV20&gt;=KW$41,KV20&lt;&gt;""),AND(LT20&gt;=ME$41,LT20&lt;&gt;""),AND(LW20&gt;=ME$41,LW20&lt;&gt;""),AND(MA20&gt;=ME$41,MA20&lt;&gt;""),AND(MD20&gt;=ME$41,MD20&lt;&gt;""),AND(NB20&gt;=NM$41,NB20&lt;&gt;""),AND(NE20&gt;=NM$41,NE20&lt;&gt;""),AND(NI20&gt;=NM$41,NI20&lt;&gt;""),AND(NL20&gt;=NM$41,NL20&lt;&gt;""),AND(OJ20&gt;=OU$41,OJ20&lt;&gt;""),AND(OM20&gt;=OU$41,OM20&lt;&gt;""),AND(OQ20&gt;=OU$41,OQ20&lt;&gt;""),AND(OT20&gt;=OU$41,OT20&lt;&gt;""),AND(PR20&gt;=QC$41,PR20&lt;&gt;""),AND(PU20&gt;=QC$41,PU20&lt;&gt;""),AND(PY20&gt;=QC$41,PY20&lt;&gt;""),AND(QB20&gt;=QC$41,QB20&lt;&gt;""),AND(QZ20&gt;=RK$41,QZ20&lt;&gt;""),AND(RC20&gt;=RK$41,RC20&lt;&gt;""),AND(RG20&gt;=RK$41,RG20&lt;&gt;""),AND(RJ20&gt;=RK$41,RJ20&lt;&gt;""),AND(SH20&gt;=SS$41,SH20&lt;&gt;""),AND(SK20&gt;=SS$41,SK20&lt;&gt;""),AND(SO20&gt;=SS$41,SO20&lt;&gt;""),AND(SR20&gt;=SS$41,SR20&lt;&gt;"")),"P","")</f>
        <v>P</v>
      </c>
      <c r="H20" s="36" t="str">
        <f>IF(AND(G20="P",F20=""),"No DD",IF(OR(AND(AM20&gt;=AW$40,AM20&lt;&gt;"",AO20&gt;=AW$44,AO20&lt;&gt;"",AL20=""),AND(AP20&gt;=AW$40,AP20&lt;&gt;"",AR20&gt;=AW$44,AR20&lt;&gt;"",AL20=""),AND(AT20&gt;=AW$40,AT20&lt;&gt;"",AV20&gt;=AW$44,AV20&lt;&gt;"",AL20=""),AND(BN20&gt;=BX$40,BN20&lt;&gt;"",BP20&gt;=BX$44,BP20&lt;&gt;"",BM20=""),AND(BQ20&gt;=BX$40,BQ20&lt;&gt;"",BS20&gt;=BX$44,BS20&lt;&gt;"",BM20=""),AND(BU20&gt;=BX$40,BU20&lt;&gt;"",BW20&gt;=BX$44,BW20&lt;&gt;"",BM20=""),AND(CO20&gt;=CY$40,CO20&lt;&gt;"",CQ20&gt;=CY$44,CQ20&lt;&gt;"",CN20=""),AND(CR20&gt;=CY$40,CR20&lt;&gt;"",CT20&gt;=CY$44,CT20&lt;&gt;"",CN20=""),AND(CV20&gt;=CY$40,CV20&lt;&gt;"",CX20&gt;=CY$44,CX20&lt;&gt;"",CN20=""),AND(DV20&gt;=EI$40,DV20&lt;&gt;"",DX20&gt;=EI$44,DX20&lt;&gt;""),AND(DY20&gt;=EI$40,DY20&lt;&gt;"",EA20&gt;=EI$44,EA20&lt;&gt;""),AND(EC20&gt;=EI$40,EC20&lt;&gt;"",EE20&gt;=EI$44,EE20&lt;&gt;""),AND(EF20&gt;=EI$40,EF20&lt;&gt;"",EH20&gt;=EI$44,EH20&lt;&gt;""),AND(FD20&gt;=FQ$40,FD20&lt;&gt;"",FF20&gt;=FQ$44,FF20&lt;&gt;""),AND(FG20&gt;=FQ$40,FG20&lt;&gt;"",FI20&gt;=FQ$44,FI20&lt;&gt;""),AND(FK20&gt;=FQ$40,FK20&lt;&gt;"",FM20&gt;=FQ$44,FM20&lt;&gt;""),AND(FN20&gt;=FQ$40,FN20&lt;&gt;"",FP20&gt;=FQ$44,FP20&lt;&gt;""),AND(GL20&gt;=GY$40,GL20&lt;&gt;"",GN20&gt;=GY$44,GN20&lt;&gt;""),AND(GO20&gt;=GY$40,GO20&lt;&gt;"",GQ20&gt;=GY$44,GQ20&lt;&gt;""),AND(GS20&gt;=GY$40,GS20&lt;&gt;"",GU20&gt;=GY$44,GU20&lt;&gt;""),AND(GV20&gt;=GY$40,GV20&lt;&gt;"",GX20&gt;=GY$44,GX20&lt;&gt;""),AND(HT20&gt;=IG$40,HT20&lt;&gt;"",HV20&gt;=IG$44,HV20&lt;&gt;""),AND(HW20&gt;=IG$40,HW20&lt;&gt;"",HY20&gt;=IG$44,HY20&lt;&gt;""),AND(IA20&gt;=IG$40,IA20&lt;&gt;"",IC20&gt;=IG$44,IC20&lt;&gt;""),AND(ID20&gt;=IG$40,ID20&lt;&gt;"",IF20&gt;=IG$44,IF20&lt;&gt;""),AND(JB20&gt;=JO$40,JB20&lt;&gt;"",JD20&gt;=JO$44,JD20&lt;&gt;""),AND(JE20&gt;=JO$40,JE20&lt;&gt;"",JG20&gt;=JO$44,JG20&lt;&gt;""),AND(JI20&gt;=JO$40,JI20&lt;&gt;"",JK20&gt;=JO$44,JK20&lt;&gt;""),AND(JL20&gt;=JO$40,JL20&lt;&gt;"",JN20&gt;=JO$44,JN20&lt;&gt;""),AND(KJ20&gt;=KW$40,KJ20&lt;&gt;"",KL20&gt;=KW$44,KL20&lt;&gt;""),AND(KM20&gt;=KW$40,KM20&lt;&gt;"",KO20&gt;=KW$44,KO20&lt;&gt;""),AND(KQ20&gt;=KW$40,KQ20&lt;&gt;"",KS20&gt;=KW$44,KS20&lt;&gt;""),AND(KT20&gt;=KW$40,KT20&lt;&gt;"",KV20&gt;=KW$44,KV20&lt;&gt;""),AND(LR20&gt;=ME$40,LR20&lt;&gt;"",LT20&gt;=ME$44,LT20&lt;&gt;""),AND(LU20&gt;=ME$40,LU20&lt;&gt;"",LW20&gt;=ME$44,LW20&lt;&gt;""),AND(LY20&gt;=ME$40,LY20&lt;&gt;"",MA20&gt;=ME$44,MA20&lt;&gt;""),AND(MB20&gt;=ME$40,MB20&lt;&gt;"",MD20&gt;=ME$44,MD20&lt;&gt;""),AND(MZ20&gt;=NM$40,MZ20&lt;&gt;"",NB20&gt;=NM$44,NB20&lt;&gt;""),AND(NC20&gt;=NM$40,NC20&lt;&gt;"",NE20&gt;=NM$44,NE20&lt;&gt;""),AND(NG20&gt;=NM$40,NG20&lt;&gt;"",NI20&gt;=NM$44,NI20&lt;&gt;""),AND(NJ20&gt;=NM$40,NJ20&lt;&gt;"",NL20&gt;=NM$44,NL20&lt;&gt;""),AND(OH20&gt;=OU$40,OH20&lt;&gt;"",OJ20&gt;=OU$44,OJ20&lt;&gt;""),AND(OK20&gt;=OU$40,OK20&lt;&gt;"",OM20&gt;=OU$44,OM20&lt;&gt;""),AND(OO20&gt;=OU$40,OO20&lt;&gt;"",OQ20&gt;=OU$44,OQ20&lt;&gt;""),AND(OR20&gt;=OU$40,OR20&lt;&gt;"",OT20&gt;=OU$44,OT20&lt;&gt;""),AND(PP20&gt;=QC$40,PP20&lt;&gt;"",PR20&gt;=QC$44,PR20&lt;&gt;""),AND(PS20&gt;=QC$40,PS20&lt;&gt;"",PU20&gt;=QC$44,PU20&lt;&gt;""),AND(PW20&gt;=QC$40,PW20&lt;&gt;"",PY20&gt;=QC$44,PY20&lt;&gt;""),AND(PZ20&gt;=QC$40,PZ20&lt;&gt;"",QB20&gt;=QC$44,QB20&lt;&gt;""),AND(QX20&gt;=RK$40,QX20&lt;&gt;"",QZ20&gt;=RK$44,QZ20&lt;&gt;""),AND(RA20&gt;=RK$40,RA20&lt;&gt;"",RC20&gt;=RK$44,RC20&lt;&gt;""),AND(RE20&gt;=RK$40,RE20&lt;&gt;"",RG20&gt;=RK$44,RG20&lt;&gt;""),AND(RH20&gt;=RK$40,RH20&lt;&gt;"",RJ20&gt;=RK$44,RJ20&lt;&gt;""),AND(SF20&gt;=SS$40,SF20&lt;&gt;"",SH20&gt;=SS$44,SH20&lt;&gt;""),AND(SI20&gt;=SS$40,SI20&lt;&gt;"",SK20&gt;=SS$44,SK20&lt;&gt;""),AND(SM20&gt;=SS$40,SM20&lt;&gt;"",SO20&gt;=SS$44,SO20&lt;&gt;""),AND(SP20&gt;=SS$40,SP20&lt;&gt;"",SR20&gt;=SS$44,SR20&lt;&gt;"")),"Merit",IF(OR(AND(AM20&gt;=AW$39,AM20&lt;&gt;"",AO20&gt;=AW$43,AO20&lt;&gt;"",AL20=""),AND(AP20&gt;=AW$39,AP20&lt;&gt;"",AR20&gt;=AW$43,AR20&lt;&gt;"",AL20=""),AND(AT20&gt;=AW$39,AT20&lt;&gt;"",AV20&gt;=AW$43,AV20&lt;&gt;"",AL20=""),AND(BN20&gt;=BX$39,BN20&lt;&gt;"",BP20&gt;=BX$43,BP20&lt;&gt;"",BM20=""),AND(BQ20&gt;=BX$39,BQ20&lt;&gt;"",BS20&gt;=BX$43,BS20&lt;&gt;"",BM20=""),AND(BU20&gt;=BX$39,BU20&lt;&gt;"",BW20&gt;=BX$43,BW20&lt;&gt;"",BM20=""),AND(CO20&gt;=CY$39,CO20&lt;&gt;"",CQ20&gt;=CY$43,CQ20&lt;&gt;"",CN20=""),AND(CR20&gt;=CY$39,CR20&lt;&gt;"",CT20&gt;=CY$43,CT20&lt;&gt;"",CN20=""),AND(CV20&gt;=CY$39,CV20&lt;&gt;"",CX20&gt;=CY$43,CX20&lt;&gt;"",CN20=""),AND(DV20&gt;=EI$39,DV20&lt;&gt;"",DX20&gt;=EI$43,DX20&lt;&gt;""),AND(DY20&gt;=EI$39,DY20&lt;&gt;"",EA20&gt;=EI$43,EA20&lt;&gt;""),AND(EC20&gt;=EI$39,EC20&lt;&gt;"",EE20&gt;=EI$43,EE20&lt;&gt;""),AND(EF20&gt;=EI$39,EF20&lt;&gt;"",EH20&gt;=EI$43,EH20&lt;&gt;""),AND(FD20&gt;=FQ$39,FD20&lt;&gt;"",FF20&gt;=FQ$43,FF20&lt;&gt;""),AND(FG20&gt;=FQ$39,FG20&lt;&gt;"",FI20&gt;=FQ$43,FI20&lt;&gt;""),AND(FK20&gt;=FQ$39,FK20&lt;&gt;"",FM20&gt;=FQ$43,FM20&lt;&gt;""),AND(FN20&gt;=FQ$39,FN20&lt;&gt;"",FP20&gt;=FQ$43,FP20&lt;&gt;""),AND(GL20&gt;=GY$39,GL20&lt;&gt;"",GN20&gt;=GY$43,GN20&lt;&gt;""),AND(GO20&gt;=GY$39,GO20&lt;&gt;"",GQ20&gt;=GY$43,GQ20&lt;&gt;""),AND(GS20&gt;=GY$39,GS20&lt;&gt;"",GU20&gt;=GY$43,GU20&lt;&gt;""),AND(GV20&gt;=GY$39,GV20&lt;&gt;"",GX20&gt;=GY$43,GX20&lt;&gt;""),AND(HT20&gt;=IG$39,HT20&lt;&gt;"",HV20&gt;=IG$43,HV20&lt;&gt;""),AND(HW20&gt;=IG$39,HW20&lt;&gt;"",HY20&gt;=IG$43,HY20&lt;&gt;""),AND(IA20&gt;=IG$39,IA20&lt;&gt;"",IC20&gt;=IG$43,IC20&lt;&gt;""),AND(ID20&gt;=IG$39,ID20&lt;&gt;"",IF20&gt;=IG$43,IF20&lt;&gt;""),AND(JB20&gt;=JO$39,JB20&lt;&gt;"",JD20&gt;=JO$43,JD20&lt;&gt;""),AND(JE20&gt;=JO$39,JE20&lt;&gt;"",JG20&gt;=JO$43,JG20&lt;&gt;""),AND(JI20&gt;=JO$39,JI20&lt;&gt;"",JK20&gt;=JO$43,JK20&lt;&gt;""),AND(JL20&gt;=JO$39,JL20&lt;&gt;"",JN20&gt;=JO$43,JN20&lt;&gt;""),AND(KJ20&gt;=KW$39,KJ20&lt;&gt;"",KL20&gt;=KW$43,KL20&lt;&gt;""),AND(KM20&gt;=KW$39,KM20&lt;&gt;"",KO20&gt;=KW$43,KO20&lt;&gt;""),AND(KQ20&gt;=KW$39,KQ20&lt;&gt;"",KS20&gt;=KW$43,KS20&lt;&gt;""),AND(KT20&gt;=KW$39,KT20&lt;&gt;"",KV20&gt;=KW$43,KV20&lt;&gt;""),AND(LR20&gt;=ME$39,LR20&lt;&gt;"",LT20&gt;=ME$43,LT20&lt;&gt;""),AND(LU20&gt;=ME$39,LU20&lt;&gt;"",LW20&gt;=ME$43,LW20&lt;&gt;""),AND(LY20&gt;=ME$39,LY20&lt;&gt;"",MA20&gt;=ME$43,MA20&lt;&gt;""),AND(MB20&gt;=ME$39,MB20&lt;&gt;"",MD20&gt;=ME$43,MD20&lt;&gt;""),AND(MZ20&gt;=NM$39,MZ20&lt;&gt;"",NB20&gt;=NM$43,NB20&lt;&gt;""),AND(NC20&gt;=NM$39,NC20&lt;&gt;"",NE20&gt;=NM$43,NE20&lt;&gt;""),AND(NG20&gt;=NM$39,NG20&lt;&gt;"",NI20&gt;=NM$43,NI20&lt;&gt;""),AND(NJ20&gt;=NM$39,NJ20&lt;&gt;"",NL20&gt;=NM$43,NL20&lt;&gt;""),AND(OH20&gt;=OU$39,OH20&lt;&gt;"",OJ20&gt;=OU$43,OJ20&lt;&gt;""),AND(OK20&gt;=OU$39,OK20&lt;&gt;"",OM20&gt;=OU$43,OM20&lt;&gt;""),AND(OO20&gt;=OU$39,OO20&lt;&gt;"",OQ20&gt;=OU$43,OQ20&lt;&gt;""),AND(OR20&gt;=OU$39,OR20&lt;&gt;"",OT20&gt;=OU$43,OT20&lt;&gt;""),AND(PP20&gt;=QC$39,PP20&lt;&gt;"",PR20&gt;=QC$43,PR20&lt;&gt;""),AND(PS20&gt;=QC$39,PS20&lt;&gt;"",PU20&gt;=QC$43,PU20&lt;&gt;""),AND(PW20&gt;=QC$39,PW20&lt;&gt;"",PY20&gt;=QC$43,PY20&lt;&gt;""),AND(PZ20&gt;=QC$39,PZ20&lt;&gt;"",QB20&gt;=QC$43,QB20&lt;&gt;""),AND(QX20&gt;=RK$39,QX20&lt;&gt;"",QZ20&gt;=RK$43,QZ20&lt;&gt;""),AND(RA20&gt;=RK$39,RA20&lt;&gt;"",RC20&gt;=RK$43,RC20&lt;&gt;""),AND(RE20&gt;=RK$39,RE20&lt;&gt;"",RG20&gt;=RK$43,RG20&lt;&gt;""),AND(RH20&gt;=RK$39,RH20&lt;&gt;"",RJ20&gt;=RK$43,RJ20&lt;&gt;""),AND(SF20&gt;=SS$39,SF20&lt;&gt;"",SH20&gt;=SS$43,SH20&lt;&gt;""),AND(SI20&gt;=SS$39,SI20&lt;&gt;"",SK20&gt;=SS$43,SK20&lt;&gt;""),AND(SM20&gt;=SS$39,SM20&lt;&gt;"",SO20&gt;=SS$43,SO20&lt;&gt;""),AND(SP20&gt;=SS$39,SP20&lt;&gt;"",SR20&gt;=SS$43,SR20&lt;&gt;"")),"Excellence",IF(I20="P","Worlds Team",IF(F20="P","National Team","")))))</f>
        <v>No DD</v>
      </c>
      <c r="I20" s="3" t="str">
        <f>IF(OR(AND(AM20&gt;=AW$38,AM20&lt;&gt;"",AO20&gt;=AW$42,AO20&lt;&gt;"",AL20=""),AND(AP20&gt;=AW$38,AP20&lt;&gt;"",AR20&gt;=AW$42,AR20&lt;&gt;"",AL20=""),AND(AT20&gt;=AW$38,AT20&lt;&gt;"",AV20&gt;=AW$42,AV20&lt;&gt;"",AL20=""),AND(BN20&gt;=BX$38,BN20&lt;&gt;"",BP20&gt;=BX$42,BP20&lt;&gt;"",BM20=""),AND(BQ20&gt;=BX$38,BQ20&lt;&gt;"",BS20&gt;=BX$42,BS20&lt;&gt;"",BM20=""),AND(BU20&gt;=BX$38,BU20&lt;&gt;"",BW20&gt;=BX$42,BW20&lt;&gt;"",BM20=""),AND(CO20&gt;=CY$38,CO20&lt;&gt;"",CQ20&gt;=CY$42,CQ20&lt;&gt;"",CN20=""),AND(CR20&gt;=CY$38,CR20&lt;&gt;"",CT20&gt;=CY$42,CT20&lt;&gt;"",CN20=""),AND(CV20&gt;=CY$38,CV20&lt;&gt;"",CX20&gt;=CY$42,CX20&lt;&gt;"",CN20=""),AND(DV20&gt;=EI$38,DV20&lt;&gt;"",DX20&gt;=EI$42,DX20&lt;&gt;""),AND(DY20&gt;=EI$38,DY20&lt;&gt;"",EA20&gt;=EI$42,EA20&lt;&gt;""),AND(EC20&gt;=EI$38,EC20&lt;&gt;"",EE20&gt;=EI$42,EE20&lt;&gt;""),AND(EF20&gt;=EI$38,EF20&lt;&gt;"",EH20&gt;=EI$42,EH20&lt;&gt;""),AND(FD20&gt;=FQ$38,FD20&lt;&gt;"",FF20&gt;=FQ$42,FF20&lt;&gt;""),AND(FG20&gt;=FQ$38,FG20&lt;&gt;"",FI20&gt;=FQ$42,FI20&lt;&gt;""),AND(FK20&gt;=FQ$38,FK20&lt;&gt;"",FM20&gt;=FQ$42,FM20&lt;&gt;""),AND(FN20&gt;=FQ$38,FN20&lt;&gt;"",FP20&gt;=FQ$42,FP20&lt;&gt;""),AND(GL20&gt;=GY$38,GL20&lt;&gt;"",GN20&gt;=GY$42,GN20&lt;&gt;""),AND(GO20&gt;=GY$38,GO20&lt;&gt;"",GQ20&gt;=GY$42,GQ20&lt;&gt;""),AND(GS20&gt;=GY$38,GS20&lt;&gt;"",GU20&gt;=GY$42,GU20&lt;&gt;""),AND(GV20&gt;=GY$38,GV20&lt;&gt;"",GX20&gt;=GY$42,GX20&lt;&gt;""),AND(HT20&gt;=IG$38,HT20&lt;&gt;"",HV20&gt;=IG$42,HV20&lt;&gt;""),AND(HW20&gt;=IG$38,HW20&lt;&gt;"",HY20&gt;=IG$42,HY20&lt;&gt;""),AND(IA20&gt;=IG$38,IA20&lt;&gt;"",IC20&gt;=IG$42,IC20&lt;&gt;""),AND(ID20&gt;=IG$38,ID20&lt;&gt;"",IF20&gt;=IG$42,IF20&lt;&gt;""),AND(JB20&gt;=JO$38,JB20&lt;&gt;"",JD20&gt;=JO$42,JD20&lt;&gt;""),AND(JE20&gt;=JO$38,JE20&lt;&gt;"",JG20&gt;=JO$42,JG20&lt;&gt;""),AND(JI20&gt;=JO$38,JI20&lt;&gt;"",JK20&gt;=JO$42,JK20&lt;&gt;""),AND(JL20&gt;=JO$38,JL20&lt;&gt;"",JN20&gt;=JO$42,JN20&lt;&gt;""),AND(KJ20&gt;=KW$38,KJ20&lt;&gt;"",KL20&gt;=KW$42,KL20&lt;&gt;""),AND(KM20&gt;=KW$38,KM20&lt;&gt;"",KO20&gt;=KW$42,KO20&lt;&gt;""),AND(KQ20&gt;=KW$38,KQ20&lt;&gt;"",KS20&gt;=KW$42,KS20&lt;&gt;""),AND(KT20&gt;=KW$38,KT20&lt;&gt;"",KV20&gt;=KW$42,KV20&lt;&gt;""),AND(LR20&gt;=ME$38,LR20&lt;&gt;"",LT20&gt;=ME$42,LT20&lt;&gt;""),AND(LU20&gt;=ME$38,LU20&lt;&gt;"",LW20&gt;=ME$42,LW20&lt;&gt;""),AND(LY20&gt;=ME$38,LY20&lt;&gt;"",MA20&gt;=ME$42,MA20&lt;&gt;""),AND(MB20&gt;=ME$38,MB20&lt;&gt;"",MD20&gt;=ME$42,MD20&lt;&gt;""),AND(MZ20&gt;=NM$38,MZ20&lt;&gt;"",NB20&gt;=NM$42,NB20&lt;&gt;""),AND(NC20&gt;=NM$38,NC20&lt;&gt;"",NE20&gt;=NM$42,NE20&lt;&gt;""),AND(NG20&gt;=NM$38,NG20&lt;&gt;"",NI20&gt;=NM$42,NI20&lt;&gt;""),AND(NJ20&gt;=NM$38,NJ20&lt;&gt;"",NL20&gt;=NM$42,NL20&lt;&gt;""),AND(OH20&gt;=OU$38,OH20&lt;&gt;"",OJ20&gt;=OU$42,OJ20&lt;&gt;""),AND(OK20&gt;=OU$38,OK20&lt;&gt;"",OM20&gt;=OU$42,OM20&lt;&gt;""),AND(OO20&gt;=OU$38,OO20&lt;&gt;"",OQ20&gt;=OU$42,OQ20&lt;&gt;""),AND(OR20&gt;=OU$38,OR20&lt;&gt;"",OT20&gt;=OU$42,OT20&lt;&gt;""),AND(PP20&gt;=QC$38,PP20&lt;&gt;"",PR20&gt;=QC$42,PR20&lt;&gt;""),AND(PS20&gt;=QC$38,PS20&lt;&gt;"",PU20&gt;=QC$42,PU20&lt;&gt;""),AND(PW20&gt;=QC$38,PW20&lt;&gt;"",PY20&gt;=QC$42,PY20&lt;&gt;""),AND(PZ20&gt;=QC$38,PZ20&lt;&gt;"",QB20&gt;=QC$42,QB20&lt;&gt;""),AND(QX20&gt;=RK$38,QX20&lt;&gt;"",QZ20&gt;=RK$42,QZ20&lt;&gt;""),AND(RA20&gt;=RK$38,RA20&lt;&gt;"",RC20&gt;=RK$42,RC20&lt;&gt;""),AND(RE20&gt;=RK$38,RE20&lt;&gt;"",RG20&gt;=RK$42,RG20&lt;&gt;""),AND(RH20&gt;=RK$38,RH20&lt;&gt;"",RJ20&gt;=RK$42,RJ20&lt;&gt;""),AND(SF20&gt;=SS$38,SF20&lt;&gt;"",SH20&gt;=SS$42,SH20&lt;&gt;""),AND(SI20&gt;=SS$38,SI20&lt;&gt;"",SK20&gt;=SS$42,SK20&lt;&gt;""),AND(SM20&gt;=SS$38,SM20&lt;&gt;"",SO20&gt;=SS$42,SO20&lt;&gt;""),AND(SP20&gt;=SS$38,SP20&lt;&gt;"",SR20&gt;=SS$42,SR20&lt;&gt;"")),"P","")</f>
        <v/>
      </c>
      <c r="J20" s="8">
        <f>IF(COUNT(AO20,AR20,BP20,BS20,CQ20,CT20)&gt;0,LARGE((AO20,AR20,BP20,BS20,CQ20,CT20),1),0)</f>
        <v>47.849999999999994</v>
      </c>
      <c r="K20" s="8" t="str">
        <f>IF(J20="","",IF(OR(J20=CQ20,J20=CT20),$BY$1,IF(OR(J20=BP20,J20=BS20),$AX$1,IF(OR(J20=AO20,J20=AR20),$W$1,""))))</f>
        <v>2023 Nationals</v>
      </c>
      <c r="L20" s="8">
        <f>IF(COUNT(AO20,AR20,BP20,BS20,CQ20,CT20)&gt;1,LARGE((AO20,AR20,BP20,BS20,CQ20,CT20),2),0)</f>
        <v>18.62</v>
      </c>
      <c r="M20" s="8" t="str">
        <f>IF(L20="","",IF(OR(L20=CQ20,L20=CT20),$BY$1,IF(OR(L20=BP20,L20=BS20),$AX$1,IF(OR(L20=AO20,L20=AR20),$W$1,""))))</f>
        <v>2023 Nationals</v>
      </c>
      <c r="N20" s="8">
        <f>IF(COUNT(AO20,AR20,BP20,BS20,CQ20,CT20)&gt;2,MAX(AV20,BW20,CX20,LARGE((AO20,AR20,BP20,BS20,CQ20,CT20),3)),IF(MAX(AV20,BW20,CX20)&gt;0,MAX(AV20,BW20,CX20),0))</f>
        <v>48.64</v>
      </c>
      <c r="O20" s="8" t="str">
        <f>IF(N20="","",IF(OR(N20=CQ20,N20=CT20,N20=CX20),$BY$1,IF(OR(N20=BP20,N20=BS20,N20=BW20),$AX$1,IF(OR(N20=AO20,N20=AR20,N20=AV20),$W$1,""))))</f>
        <v>2023 Nationals</v>
      </c>
      <c r="P20" s="8">
        <f>IF(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&gt;0,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,0)</f>
        <v>9.1</v>
      </c>
      <c r="Q20" s="8" t="str">
        <f>IF(P20=0,"",IF(OR(P20=CO20,P20=CR20,P20=CV20),$BY$1,IF(OR(P20=BN20,P20=BQ20,P20=BU20),$AX$1,IF(OR(P20=AM20,P20=AP20,P20=AT20),$W$1,IF(OR(P20=SF20,P20=SI20,P20=SM20,P20=SP20),$RL$1,IF(OR(P20=QX20,P20=RA20,P20=RE20,P20=RH20),$QD$1,IF(OR(P20=PP20,P20=PS20,P20=PW20,P20=PZ20),$OV$1,IF(OR(P20=OH20,P20=OK20,P20=OO20,P20=OR20),$NN$1,IF(OR(P20=MZ20,P20=NC20,P20=NG20,P20=NJ20),$MF$1,IF(OR(P20=LR20,P20=LU20,P20=LY20,P20=MB20),$KX$1,IF(OR(P20=KJ20,P20=KM20,P20=KQ20,P20=KT20),$JP$1,IF(OR(P20=JB20,P20=JE20,P20=JI20,P20=JL20),$IH$1,IF(OR(P20=HT20,P20=HW20,P20=IA20,P20=ID20),$GZ$1,IF(OR(P20=GL20,P20=GO20,P20=GS20,P20=GV20),$FR$1,IF(OR(P20=FD20,P20=FG20,P20=FK20,P20=FN20),$EJ$1,IF(OR(P20=DV20,P20=DY20,P20=EC20,P20=EF20),$DB$1,""))))))))))))))))</f>
        <v>2023 Nationals</v>
      </c>
      <c r="R20" s="8">
        <f>IF(MAX(IF(AM20&gt;=$AW$37,AN20,0),IF(AP20&gt;=$AW$37,AQ20,0),IF(AT20&gt;=$AW$37,AU20,0),IF(BN20&gt;=$BX$37,BO20,0),IF(BQ20&gt;=$BX$37,BR20,0),IF(BU20&gt;=$BX$37,BV20,0),IF(CO20&gt;=$CY$37,CP20,0),IF(CR20&gt;=$CY$37,CS20,0),IF(CV20&gt;=$CY$37,CW20,0),IF(DV20&gt;=$EI$37,DW20,0),IF(DY20&gt;=$EI$37,DZ20,0),IF(EC20&gt;=$EI$37,ED20,0),IF(EF20&gt;=$EI$37,EG20,0),IF(FD20&gt;=$FQ$37,FE20,0),IF(FG20&gt;=$FQ$37,FH20,0),IF(FK20&gt;=$FQ$37,FL20,0),IF(FN20&gt;=$FQ$37,FO20,0),IF(GL20&gt;=$GY$37,GM20,0),IF(GO20&gt;=$GY$37,GP20,0),IF(GS20&gt;=$GY$37,GT20,0),IF(GV20&gt;=$GY$37,GW20,0),IF(HT20&gt;=$IG$37,HU20,0),IF(HW20&gt;=$IG$37,HX20,0),IF(IA20&gt;=$IG$37,IB20,0),IF(ID20&gt;=$IG$37,IE20,0),IF(JB20&gt;=$JO$37,JC20,0),IF(JE20&gt;=$JO$37,JF20,0),IF(JI20&gt;=$JO$37,JJ20,0),IF(JL20&gt;=$JO$37,JM20,0),IF(KJ20&gt;=$KW$37,KK20,0),IF(KM20&gt;=$KW$37,KN20,0),IF(KQ20&gt;=$KW$37,KR20,0),IF(KT20&gt;=$KW$37,KU20,0),IF(LR20&gt;=$ME$37,LS20,0),IF(LU20&gt;=$ME$37,LV20,0),IF(LY20&gt;=$ME$37,LZ20,0),IF(MB20&gt;=$ME$37,MC20,0),IF(MZ20&gt;=$NM$37,NA20,0),IF(NC20&gt;=$NM$37,ND20,0),IF(NG20&gt;=$NM$37,NH20,0),IF(NJ20&gt;=$NM$37,NK20,0),IF(OH20&gt;=$OU$37,OI20,0),IF(OK20&gt;=$OU$37,OL20,0),IF(OO20&gt;=$OU$37,OP20,0),IF(OR20&gt;=$OU$37,OS20,0),IF(PP20&gt;=$QC$37,PQ20,0),IF(PS20&gt;=$QC$37,PT20,0),IF(PW20&gt;=$QC$37,PX20,0),IF(PZ20&gt;=$QC$37,QA20,0),IF(QX20&gt;=$RK$37,QY20,0),IF(RA20&gt;=$RK$37,RB20,0),IF(RE20&gt;=$RK$37,RF20,0),IF(RH20&gt;=$RK$37,RI20,0),IF(SF20&gt;=$SS$37,SG20,0),IF(SI20&gt;=$SS$37,SJ20,0),IF(SM20&gt;=$SS$37,SN20,0),IF(SP20&gt;=$SS$37,SQ20,0))&gt;0,MAX(IF(AM20&gt;=$AW$37,AN20,0),IF(AP20&gt;=$AW$37,AQ20,0),IF(AT20&gt;=$AW$37,AU20,0),IF(BN20&gt;=$BX$37,BO20,0),IF(BQ20&gt;=$BX$37,BR20,0),IF(BU20&gt;=$BX$37,BV20,0),IF(CO20&gt;=$CY$37,CP20,0),IF(CR20&gt;=$CY$37,CS20,0),IF(CV20&gt;=$CY$37,CW20,0),IF(DV20&gt;=$EI$37,DW20,0),IF(DY20&gt;=$EI$37,DZ20,0),IF(EC20&gt;=$EI$37,ED20,0),IF(EF20&gt;=$EI$37,EG20,0),IF(FD20&gt;=$FQ$37,FE20,0),IF(FG20&gt;=$FQ$37,FH20,0),IF(FK20&gt;=$FQ$37,FL20,0),IF(FN20&gt;=$FQ$37,FO20,0),IF(GL20&gt;=$GY$37,GM20,0),IF(GO20&gt;=$GY$37,GP20,0),IF(GS20&gt;=$GY$37,GT20,0),IF(GV20&gt;=$GY$37,GW20,0),IF(HT20&gt;=$IG$37,HU20,0),IF(HW20&gt;=$IG$37,HX20,0),IF(IA20&gt;=$IG$37,IB20,0),IF(ID20&gt;=$IG$37,IE20,0),IF(JB20&gt;=$JO$37,JC20,0),IF(JE20&gt;=$JO$37,JF20,0),IF(JI20&gt;=$JO$37,JJ20,0),IF(JL20&gt;=$JO$37,JM20,0),IF(KJ20&gt;=$KW$37,KK20,0),IF(KM20&gt;=$KW$37,KN20,0),IF(KQ20&gt;=$KW$37,KR20,0),IF(KT20&gt;=$KW$37,KU20,0),IF(LR20&gt;=$ME$37,LS20,0),IF(LU20&gt;=$ME$37,LV20,0),IF(LY20&gt;=$ME$37,LZ20,0),IF(MB20&gt;=$ME$37,MC20,0),IF(MZ20&gt;=$NM$37,NA20,0),IF(NC20&gt;=$NM$37,ND20,0),IF(NG20&gt;=$NM$37,NH20,0),IF(NJ20&gt;=$NM$37,NK20,0),IF(OH20&gt;=$OU$37,OI20,0),IF(OK20&gt;=$OU$37,OL20,0),IF(OO20&gt;=$OU$37,OP20,0),IF(OR20&gt;=$OU$37,OS20,0),IF(PP20&gt;=$QC$37,PQ20,0),IF(PS20&gt;=$QC$37,PT20,0),IF(PW20&gt;=$QC$37,PX20,0),IF(PZ20&gt;=$QC$37,QA20,0),IF(QX20&gt;=$RK$37,QY20,0),IF(RA20&gt;=$RK$37,RB20,0),IF(RE20&gt;=$RK$37,RF20,0),IF(RH20&gt;=$RK$37,RI20,0),IF(SF20&gt;=$SS$37,SG20,0),IF(SI20&gt;=$SS$37,SJ20,0),IF(SM20&gt;=$SS$37,SN20,0),IF(SP20&gt;=$SS$37,SQ20,0)),0)</f>
        <v>0</v>
      </c>
      <c r="S20" s="8" t="str">
        <f>IF(R20=0,"",IF(OR(R20=CP20,R20=CS20,R20=CW20),$BY$1,IF(OR(R20=BO20,R20=BR20,R20=BV20),$AX$1,IF(OR(R20=AN20,R20=AQ20,R20=AU20),$W$1,IF(OR(R20=SG20,R20=SJ20,R20=SN20,R20=SQ20),$RL$1,IF(OR(R20=QY20,R20=RB20,R20=RF20,R20=RI20),$QD$1,IF(OR(R20=PQ20,R20=PT20,R20=PX20,R20=QA20),$OV$1,IF(OR(R20=OI20,R20=OL20,R20=OP20,R20=OS20),$NN$1,IF(OR(R20=NA20,R20=ND20,R20=NH20,R20=NK20),$MF$1,IF(OR(R20=LS20,R20=LV20,R20=LZ20,R20=MC20),$KX$1,IF(OR(R20=KK20,R20=KN20,R20=KR20,R20=KU20),$JP$1,IF(OR(R20=JC20,R20=JF20,R20=JJ20,R20=JM20),$IH$1,IF(OR(R20=HU20,R20=HX20,R20=IB20,R20=IE20),$GZ$1,IF(OR(R20=GM20,R20=GP20,R20=GT20,R20=GW20),$FR$1,IF(OR(R20=FE20,R20=FH20,R20=FL20,R20=FO20),$EJ$1,IF(OR(R20=DW20,R20=DZ20,R20=ED20,R20=EG20),$DB$1,""))))))))))))))))</f>
        <v/>
      </c>
      <c r="T20" s="8" t="str">
        <f>IF(MAX(CZ20,DA20)&gt;0,MAX(CZ20,DA20),"")</f>
        <v/>
      </c>
      <c r="U20" s="11" t="str">
        <f>IF(T20="","",IF(T20=CZ20,"("&amp;CZ$2&amp;")",IF(T20=DA20,"("&amp;DA$2&amp;")")))</f>
        <v/>
      </c>
      <c r="V20" s="8" t="str">
        <f>IF(T20="","",IF(T20=CZ20,IF(T20+IF(N20="",0,N20)=SL20,$RL$1,IF(T20+IF(N20="",0,N20)=RD20,$QD$1,IF(T20+IF(N20="",0,N20)=PV20,$OV$1,IF(T20+IF(N20="",0,N20)=ON20,$NN$1,IF(T20+IF(N20="",0,N20)=NF20,$MF$1,IF(T20+IF(N20="",0,N20)=LX20,$KX$1,IF(T20+IF(N20="",0,N20)=KP20,$JP$1,IF(T20+IF(N20="",0,N20)=JH20,$IH$1,IF(T20+IF(N20="",0,N20)=HZ20,$GZ$1,IF(T20+IF(N20="",0,N20)=GR20,$FR$1,IF(T20+IF(N20="",0,N20)=FJ20,$EJ$1,IF(T20+IF(N20="",0,N20)=EB20,$DB$1)))))))))))),IF(T20=DA20,IF(T20+IF(#REF!="",0,#REF!)=SR20,$RL$1,IF(T20+IF(#REF!="",0,#REF!)=RJ20,$QD$1,IF(T20+IF(#REF!="",0,#REF!)=QB20,$OV$1,IF(T20+IF(#REF!="",0,#REF!)=OT20,$NN$1,IF(T20+IF(#REF!="",0,#REF!)=NL20,$MF$1,IF(T20+IF(#REF!="",0,#REF!)=MD20,$KX$1,IF(T20+IF(#REF!="",0,#REF!)=KV20,$JP$1,IF(T20+IF(#REF!="",0,#REF!)=JN20,$IH$1,IF(T20+IF(#REF!="",0,#REF!)=IF20,$GZ$1,IF(T20+IF(#REF!="",0,#REF!)=GX20,$FR$1,IF(T20+IF(#REF!="",0,#REF!)=FP20,$EJ$1,IF(T20+IF(#REF!="",0,#REF!)=EH20,$DB$1,IF(T20+IF(#REF!="",0,#REF!)=SO20,$RL$1,IF(T20+IF(#REF!="",0,#REF!)=RG20,$QD$1,IF(T20+IF(#REF!="",0,#REF!)=PY20,$OV$1,IF(T20+IF(#REF!="",0,#REF!)=OQ20,$NN$1,IF(T20+IF(#REF!="",0,#REF!)=NI20,$MF$1,IF(T20+IF(#REF!="",0,#REF!)=MA20,$KX$1,IF(T20+IF(#REF!="",0,#REF!)=KS20,$JP$1,IF(T20+IF(#REF!="",0,#REF!)=JK20,$IH$1,IF(T20+IF(#REF!="",0,#REF!)=IC20,$GZ$1,IF(T20+IF(#REF!="",0,#REF!)=GU20,$FR$1,IF(T20+IF(#REF!="",0,#REF!)=FM20,$EJ$1,IF(T20+IF(#REF!="",0,#REF!)=EE20,$DB$1)))))))))))))))))))))))))))</f>
        <v/>
      </c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7"/>
      <c r="AM20" s="38" t="str">
        <f>IF(Y20&gt;0,Y20,"")</f>
        <v/>
      </c>
      <c r="AN20" s="38" t="str">
        <f>IF(Z20&gt;0,Z20,"")</f>
        <v/>
      </c>
      <c r="AO20" s="40" t="str">
        <f>IF(SUM(W20:Z20)-AA20&gt;0,SUM(W20:Z20)-AA20,"")</f>
        <v/>
      </c>
      <c r="AP20" s="40" t="str">
        <f>IF(AD20&gt;0,AD20,"")</f>
        <v/>
      </c>
      <c r="AQ20" s="40" t="str">
        <f>IF(AE20&gt;0,AE20,"")</f>
        <v/>
      </c>
      <c r="AR20" s="40" t="str">
        <f>IF(SUM(AB20:AE20)-AF20&gt;0,SUM(AB20:AE20)-AF20,"")</f>
        <v/>
      </c>
      <c r="AS20" s="40" t="str">
        <f>IF(AO20="","",MAX(AO20,AR20))</f>
        <v/>
      </c>
      <c r="AT20" s="40" t="str">
        <f>IF(AI20&gt;0,AI20,"")</f>
        <v/>
      </c>
      <c r="AU20" s="40" t="str">
        <f>IF(AJ20&gt;0,AJ20,"")</f>
        <v/>
      </c>
      <c r="AV20" s="40" t="str">
        <f>IF(SUM(AG20:AJ20)-AK20&gt;0,SUM(AG20:AJ20)-AK20,"")</f>
        <v/>
      </c>
      <c r="AW20" s="40" t="str">
        <f>IF(SUM(AS20,AV20)&gt;0,SUM(AS20,AV20),"")</f>
        <v/>
      </c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8"/>
      <c r="BN20" s="39" t="str">
        <f>IF(AZ20&gt;0,AZ20,"")</f>
        <v/>
      </c>
      <c r="BO20" s="39" t="str">
        <f>IF(BA20&gt;0,BA20,"")</f>
        <v/>
      </c>
      <c r="BP20" s="11" t="str">
        <f>IF(SUM(AX20:BA20)-BB20&gt;0,SUM(AX20:BA20)-BB20,"")</f>
        <v/>
      </c>
      <c r="BQ20" s="11" t="str">
        <f>IF(BE20&gt;0,BE20,"")</f>
        <v/>
      </c>
      <c r="BR20" s="11" t="str">
        <f>IF(BF20&gt;0,BF20,"")</f>
        <v/>
      </c>
      <c r="BS20" s="11" t="str">
        <f>IF(SUM(BC20:BF20)-BG20&gt;0,SUM(BC20:BF20)-BG20,"")</f>
        <v/>
      </c>
      <c r="BT20" s="11" t="str">
        <f>IF(BP20="","",MAX(BP20,BS20))</f>
        <v/>
      </c>
      <c r="BU20" s="11" t="str">
        <f>IF(BJ20&gt;0,BJ20,"")</f>
        <v/>
      </c>
      <c r="BV20" s="11" t="str">
        <f>IF(BK20&gt;0,BK20,"")</f>
        <v/>
      </c>
      <c r="BW20" s="11" t="str">
        <f>IF(SUM(BH20:BK20)-BL20&gt;0,SUM(BH20:BK20)-BL20,"")</f>
        <v/>
      </c>
      <c r="BX20" s="11" t="str">
        <f>IF(SUM(BT20,BW20)&gt;0,SUM(BT20,BW20),"")</f>
        <v/>
      </c>
      <c r="BY20" s="22">
        <v>15.6</v>
      </c>
      <c r="BZ20" s="22">
        <v>9.6</v>
      </c>
      <c r="CA20" s="22">
        <v>9.1</v>
      </c>
      <c r="CB20" s="22">
        <v>13.55</v>
      </c>
      <c r="CC20" s="22">
        <v>0</v>
      </c>
      <c r="CD20" s="22">
        <v>5.6</v>
      </c>
      <c r="CE20" s="22">
        <v>3.4</v>
      </c>
      <c r="CF20" s="22">
        <v>4.4000000000000004</v>
      </c>
      <c r="CG20" s="22">
        <v>5.22</v>
      </c>
      <c r="CH20" s="22">
        <v>0</v>
      </c>
      <c r="CI20" s="22">
        <v>16.3</v>
      </c>
      <c r="CJ20" s="22">
        <v>9.6</v>
      </c>
      <c r="CK20" s="22">
        <v>9.1</v>
      </c>
      <c r="CL20" s="22">
        <v>13.64</v>
      </c>
      <c r="CM20" s="22">
        <v>0</v>
      </c>
      <c r="CN20" s="27"/>
      <c r="CO20" s="38">
        <f>IF(CA20&gt;0,CA20,"")</f>
        <v>9.1</v>
      </c>
      <c r="CP20" s="38">
        <f>IF(CB20&gt;0,CB20,"")</f>
        <v>13.55</v>
      </c>
      <c r="CQ20" s="40">
        <f>IF(SUM(BY20:CB20)-CC20&gt;0,SUM(BY20:CB20)-CC20,"")</f>
        <v>47.849999999999994</v>
      </c>
      <c r="CR20" s="40">
        <f>IF(CF20&gt;0,CF20,"")</f>
        <v>4.4000000000000004</v>
      </c>
      <c r="CS20" s="40">
        <f>IF(CG20&gt;0,CG20,"")</f>
        <v>5.22</v>
      </c>
      <c r="CT20" s="40">
        <f>IF(SUM(CD20:CG20)-CH20&gt;0,SUM(CD20:CG20)-CH20,"")</f>
        <v>18.62</v>
      </c>
      <c r="CU20" s="40">
        <f>IF(CQ20="","",MAX(CQ20,CT20))</f>
        <v>47.849999999999994</v>
      </c>
      <c r="CV20" s="40">
        <f>IF(CK20&gt;0,CK20,"")</f>
        <v>9.1</v>
      </c>
      <c r="CW20" s="40">
        <f>IF(CL20&gt;0,CL20,"")</f>
        <v>13.64</v>
      </c>
      <c r="CX20" s="40">
        <f>IF(SUM(CI20:CL20)-CM20&gt;0,SUM(CI20:CL20)-CM20,"")</f>
        <v>48.64</v>
      </c>
      <c r="CY20" s="40">
        <f>IF(SUM(CU20,CX20)&gt;0,SUM(CU20,CX20),"")</f>
        <v>96.49</v>
      </c>
      <c r="CZ20" s="50" t="str">
        <f>IF(MAX(DX20,EA20,FF20,FI20,GN20,GQ20,HV20,HY20,JD20,JG20,KL20,KO20,LT20,LW20,NB20,NE20,OJ20,OM20,PR20,PU20,QZ20,RC20,SH20,SK20)-MIN(IF(L20="",0,L20),IF(N20="",0,N20))&gt;0.001,MAX(DX20,EA20,FF20,FI20,GN20,GQ20,HV20,HY20,JD20,JG20,KL20,KO20,LT20,LW20,NB20,NE20,OJ20,OM20,PR20,PU20,QZ20,RC20,SH20,SK20)-MIN(IF(L20="",0,L20),IF(N20="",0,N20)),"")</f>
        <v/>
      </c>
      <c r="DA20" s="50" t="str">
        <f>IF(MAX(EE20,EH20,FM20,FP20,GU20,GX20,IC20,IF20,JK20,JN20,KS20,KV20,MA20,MD20,NI20,NL20,OQ20,OT20,PY20,QB20,RG20,RJ20,SO20,SR20)-IF(N20="",0,N20)&gt;0.001,MAX(EE20,EH20,FM20,FP20,GU20,GX20,IC20,IF20,JK20,JN20,KS20,KV20,MA20,MD20,NI20,NL20,OQ20,OT20,PY20,QB20,RG20,RJ20,SO20,SR20)-IF(N20="",0,N20),"")</f>
        <v/>
      </c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40" t="str">
        <f>IF(DD20&gt;0,DD20,"")</f>
        <v/>
      </c>
      <c r="DW20" s="40" t="str">
        <f>IF(DE20&gt;0,DE20,"")</f>
        <v/>
      </c>
      <c r="DX20" s="40" t="str">
        <f>IF(SUM(DB20:DE20)-DF20&gt;0,SUM(DB20:DE20)-DF20,"")</f>
        <v/>
      </c>
      <c r="DY20" s="40" t="str">
        <f>IF(DI20&gt;0,DI20,"")</f>
        <v/>
      </c>
      <c r="DZ20" s="40" t="str">
        <f>IF(DJ20&gt;0,DJ20,"")</f>
        <v/>
      </c>
      <c r="EA20" s="40" t="str">
        <f>IF(SUM(DG20:DJ20)-DK20&gt;0,SUM(DG20:DJ20)-DK20,"")</f>
        <v/>
      </c>
      <c r="EB20" s="40" t="str">
        <f>IF(MAX(DX20,EA20)&gt;0,MAX(DX20,EA20),"")</f>
        <v/>
      </c>
      <c r="EC20" s="40" t="str">
        <f>IF(DN20&gt;0,DN20,"")</f>
        <v/>
      </c>
      <c r="ED20" s="40" t="str">
        <f>IF(DO20&gt;0,DO20,"")</f>
        <v/>
      </c>
      <c r="EE20" s="40" t="str">
        <f>IF(SUM(DL20:DO20)-DP20&gt;0,SUM(DL20:DO20)-DP20,"")</f>
        <v/>
      </c>
      <c r="EF20" s="40" t="str">
        <f>IF(DS20&gt;0,DS20,"")</f>
        <v/>
      </c>
      <c r="EG20" s="40" t="str">
        <f>IF(DT20&gt;0,DT20,"")</f>
        <v/>
      </c>
      <c r="EH20" s="40" t="str">
        <f>IF(SUM(DQ20:DT20)-DU20&gt;0,SUM(DQ20:DT20)-DU20,"")</f>
        <v/>
      </c>
      <c r="EI20" s="40" t="str">
        <f>IF(SUM(EB20,EH20)&gt;0,SUM(EB20,EH20),"")</f>
        <v/>
      </c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1" t="str">
        <f>IF(EL20&gt;0,EL20,"")</f>
        <v/>
      </c>
      <c r="FE20" s="11" t="str">
        <f>IF(EM20&gt;0,EM20,"")</f>
        <v/>
      </c>
      <c r="FF20" s="11" t="str">
        <f>IF(SUM(EJ20:EM20)-EN20&gt;0,SUM(EJ20:EM20)-EN20,"")</f>
        <v/>
      </c>
      <c r="FG20" s="11" t="str">
        <f>IF(EQ20&gt;0,EQ20,"")</f>
        <v/>
      </c>
      <c r="FH20" s="11" t="str">
        <f>IF(ER20&gt;0,ER20,"")</f>
        <v/>
      </c>
      <c r="FI20" s="11" t="str">
        <f>IF(SUM(EO20:ER20)-ES20&gt;0,SUM(EO20:ER20)-ES20,"")</f>
        <v/>
      </c>
      <c r="FJ20" s="11" t="str">
        <f>IF(MAX(FF20,FI20)&gt;0,MAX(FF20,FI20),"")</f>
        <v/>
      </c>
      <c r="FK20" s="11" t="str">
        <f>IF(EV20&gt;0,EV20,"")</f>
        <v/>
      </c>
      <c r="FL20" s="11" t="str">
        <f>IF(EW20&gt;0,EW20,"")</f>
        <v/>
      </c>
      <c r="FM20" s="11" t="str">
        <f>IF(SUM(ET20:EW20)-EX20&gt;0,SUM(ET20:EW20)-EX20,"")</f>
        <v/>
      </c>
      <c r="FN20" s="11" t="str">
        <f>IF(FA20&gt;0,FA20,"")</f>
        <v/>
      </c>
      <c r="FO20" s="11" t="str">
        <f>IF(FB20&gt;0,FB20,"")</f>
        <v/>
      </c>
      <c r="FP20" s="11" t="str">
        <f>IF(SUM(EY20:FB20)-FC20&gt;0,SUM(EY20:FB20)-FC20,"")</f>
        <v/>
      </c>
      <c r="FQ20" s="11" t="str">
        <f>IF(SUM(FJ20,FP20)&gt;0,SUM(FJ20,FP20),"")</f>
        <v/>
      </c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40" t="str">
        <f>IF(FT20&gt;0,FT20,"")</f>
        <v/>
      </c>
      <c r="GM20" s="40" t="str">
        <f>IF(FU20&gt;0,FU20,"")</f>
        <v/>
      </c>
      <c r="GN20" s="40" t="str">
        <f>IF(SUM(FR20:FU20)-FV20&gt;0,SUM(FR20:FU20)-FV20,"")</f>
        <v/>
      </c>
      <c r="GO20" s="40" t="str">
        <f>IF(FY20&gt;0,FY20,"")</f>
        <v/>
      </c>
      <c r="GP20" s="40" t="str">
        <f>IF(FZ20&gt;0,FZ20,"")</f>
        <v/>
      </c>
      <c r="GQ20" s="40" t="str">
        <f>IF(SUM(FW20:FZ20)-GA20&gt;0,SUM(FW20:FZ20)-GA20,"")</f>
        <v/>
      </c>
      <c r="GR20" s="40" t="str">
        <f>IF(MAX(GN20,GQ20)&gt;0,MAX(GN20,GQ20),"")</f>
        <v/>
      </c>
      <c r="GS20" s="40" t="str">
        <f>IF(GD20&gt;0,GD20,"")</f>
        <v/>
      </c>
      <c r="GT20" s="40" t="str">
        <f>IF(GE20&gt;0,GE20,"")</f>
        <v/>
      </c>
      <c r="GU20" s="40" t="str">
        <f>IF(SUM(GB20:GE20)-GF20&gt;0,SUM(GB20:GE20)-GF20,"")</f>
        <v/>
      </c>
      <c r="GV20" s="40" t="str">
        <f>IF(GI20&gt;0,GI20,"")</f>
        <v/>
      </c>
      <c r="GW20" s="40" t="str">
        <f>IF(GJ20&gt;0,GJ20,"")</f>
        <v/>
      </c>
      <c r="GX20" s="40" t="str">
        <f>IF(SUM(GG20:GJ20)-GK20&gt;0,SUM(GG20:GJ20)-GK20,"")</f>
        <v/>
      </c>
      <c r="GY20" s="40" t="str">
        <f>IF(SUM(GR20,GX20)&gt;0,SUM(GR20,GX20),"")</f>
        <v/>
      </c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1" t="str">
        <f>IF(HB20&gt;0,HB20,"")</f>
        <v/>
      </c>
      <c r="HU20" s="11" t="str">
        <f>IF(HC20&gt;0,HC20,"")</f>
        <v/>
      </c>
      <c r="HV20" s="11" t="str">
        <f>IF(SUM(GZ20:HC20)-HD20&gt;0,SUM(GZ20:HC20)-HD20,"")</f>
        <v/>
      </c>
      <c r="HW20" s="11" t="str">
        <f>IF(HG20&gt;0,HG20,"")</f>
        <v/>
      </c>
      <c r="HX20" s="11" t="str">
        <f>IF(HH20&gt;0,HH20,"")</f>
        <v/>
      </c>
      <c r="HY20" s="11" t="str">
        <f>IF(SUM(HE20:HH20)-HI20&gt;0,SUM(HE20:HH20)-HI20,"")</f>
        <v/>
      </c>
      <c r="HZ20" s="11" t="str">
        <f>IF(MAX(HV20,HY20)&gt;0,MAX(HV20,HY20),"")</f>
        <v/>
      </c>
      <c r="IA20" s="11" t="str">
        <f>IF(HL20&gt;0,HL20,"")</f>
        <v/>
      </c>
      <c r="IB20" s="11" t="str">
        <f>IF(HM20&gt;0,HM20,"")</f>
        <v/>
      </c>
      <c r="IC20" s="11" t="str">
        <f>IF(SUM(HJ20:HM20)-HN20&gt;0,SUM(HJ20:HM20)-HN20,"")</f>
        <v/>
      </c>
      <c r="ID20" s="11" t="str">
        <f>IF(HQ20&gt;0,HQ20,"")</f>
        <v/>
      </c>
      <c r="IE20" s="11" t="str">
        <f>IF(HR20&gt;0,HR20,"")</f>
        <v/>
      </c>
      <c r="IF20" s="11" t="str">
        <f>IF(SUM(HO20:HR20)-HS20&gt;0,SUM(HO20:HR20)-HS20,"")</f>
        <v/>
      </c>
      <c r="IG20" s="11" t="str">
        <f>IF(SUM(HZ20,IF20)&gt;0,SUM(HZ20,IF20),"")</f>
        <v/>
      </c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40" t="str">
        <f>IF(IJ20&gt;0,IJ20,"")</f>
        <v/>
      </c>
      <c r="JC20" s="40" t="str">
        <f>IF(IK20&gt;0,IK20,"")</f>
        <v/>
      </c>
      <c r="JD20" s="40" t="str">
        <f>IF(SUM(IH20:IK20)-IL20&gt;0,SUM(IH20:IK20)-IL20,"")</f>
        <v/>
      </c>
      <c r="JE20" s="40" t="str">
        <f>IF(IO20&gt;0,IO20,"")</f>
        <v/>
      </c>
      <c r="JF20" s="40" t="str">
        <f>IF(IP20&gt;0,IP20,"")</f>
        <v/>
      </c>
      <c r="JG20" s="40" t="str">
        <f>IF(SUM(IM20:IP20)-IQ20&gt;0,SUM(IM20:IP20)-IQ20,"")</f>
        <v/>
      </c>
      <c r="JH20" s="40" t="str">
        <f>IF(MAX(JD20,JG20)&gt;0,MAX(JD20,JG20),"")</f>
        <v/>
      </c>
      <c r="JI20" s="40" t="str">
        <f>IF(IT20&gt;0,IT20,"")</f>
        <v/>
      </c>
      <c r="JJ20" s="40" t="str">
        <f>IF(IU20&gt;0,IU20,"")</f>
        <v/>
      </c>
      <c r="JK20" s="40" t="str">
        <f>IF(SUM(IR20:IU20)-IV20&gt;0,SUM(IR20:IU20)-IV20,"")</f>
        <v/>
      </c>
      <c r="JL20" s="40" t="str">
        <f>IF(IY20&gt;0,IY20,"")</f>
        <v/>
      </c>
      <c r="JM20" s="40" t="str">
        <f>IF(IZ20&gt;0,IZ20,"")</f>
        <v/>
      </c>
      <c r="JN20" s="40" t="str">
        <f>IF(SUM(IW20:IZ20)-JA20&gt;0,SUM(IW20:IZ20)-JA20,"")</f>
        <v/>
      </c>
      <c r="JO20" s="40" t="str">
        <f>IF(SUM(JH20,JN20)&gt;0,SUM(JH20,JN20),"")</f>
        <v/>
      </c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1" t="str">
        <f>IF(JR20&gt;0,JR20,"")</f>
        <v/>
      </c>
      <c r="KK20" s="11" t="str">
        <f>IF(JS20&gt;0,JS20,"")</f>
        <v/>
      </c>
      <c r="KL20" s="11" t="str">
        <f>IF(SUM(JP20:JS20)-JT20&gt;0,SUM(JP20:JS20)-JT20,"")</f>
        <v/>
      </c>
      <c r="KM20" s="11" t="str">
        <f>IF(JW20&gt;0,JW20,"")</f>
        <v/>
      </c>
      <c r="KN20" s="11" t="str">
        <f>IF(JX20&gt;0,JX20,"")</f>
        <v/>
      </c>
      <c r="KO20" s="11" t="str">
        <f>IF(SUM(JU20:JX20)-JY20&gt;0,SUM(JU20:JX20)-JY20,"")</f>
        <v/>
      </c>
      <c r="KP20" s="11" t="str">
        <f>IF(MAX(KL20,KO20)&gt;0,MAX(KL20,KO20),"")</f>
        <v/>
      </c>
      <c r="KQ20" s="11" t="str">
        <f>IF(KB20&gt;0,KB20,"")</f>
        <v/>
      </c>
      <c r="KR20" s="11" t="str">
        <f>IF(KC20&gt;0,KC20,"")</f>
        <v/>
      </c>
      <c r="KS20" s="11" t="str">
        <f>IF(SUM(JZ20:KC20)-KD20&gt;0,SUM(JZ20:KC20)-KD20,"")</f>
        <v/>
      </c>
      <c r="KT20" s="11" t="str">
        <f>IF(KG20&gt;0,KG20,"")</f>
        <v/>
      </c>
      <c r="KU20" s="11" t="str">
        <f>IF(KH20&gt;0,KH20,"")</f>
        <v/>
      </c>
      <c r="KV20" s="11" t="str">
        <f>IF(SUM(KE20:KH20)-KI20&gt;0,SUM(KE20:KH20)-KI20,"")</f>
        <v/>
      </c>
      <c r="KW20" s="11" t="str">
        <f>IF(SUM(KP20,KV20)&gt;0,SUM(KP20,KV20),"")</f>
        <v/>
      </c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40" t="str">
        <f>IF(KZ20&gt;0,KZ20,"")</f>
        <v/>
      </c>
      <c r="LS20" s="40" t="str">
        <f>IF(LA20&gt;0,LA20,"")</f>
        <v/>
      </c>
      <c r="LT20" s="40" t="str">
        <f>IF(SUM(KX20:LA20)-LB20&gt;0,SUM(KX20:LA20)-LB20,"")</f>
        <v/>
      </c>
      <c r="LU20" s="40" t="str">
        <f>IF(LE20&gt;0,LE20,"")</f>
        <v/>
      </c>
      <c r="LV20" s="40" t="str">
        <f>IF(LF20&gt;0,LF20,"")</f>
        <v/>
      </c>
      <c r="LW20" s="40" t="str">
        <f>IF(SUM(LC20:LF20)-LG20&gt;0,SUM(LC20:LF20)-LG20,"")</f>
        <v/>
      </c>
      <c r="LX20" s="40" t="str">
        <f>IF(MAX(LT20,LW20)&gt;0,MAX(LT20,LW20),"")</f>
        <v/>
      </c>
      <c r="LY20" s="40" t="str">
        <f>IF(LJ20&gt;0,LJ20,"")</f>
        <v/>
      </c>
      <c r="LZ20" s="40" t="str">
        <f>IF(LK20&gt;0,LK20,"")</f>
        <v/>
      </c>
      <c r="MA20" s="40" t="str">
        <f>IF(SUM(LH20:LK20)-LL20&gt;0,SUM(LH20:LK20)-LL20,"")</f>
        <v/>
      </c>
      <c r="MB20" s="40" t="str">
        <f>IF(LO20&gt;0,LO20,"")</f>
        <v/>
      </c>
      <c r="MC20" s="40" t="str">
        <f>IF(LP20&gt;0,LP20,"")</f>
        <v/>
      </c>
      <c r="MD20" s="40" t="str">
        <f>IF(SUM(LM20:LP20)-LQ20&gt;0,SUM(LM20:LP20)-LQ20,"")</f>
        <v/>
      </c>
      <c r="ME20" s="40" t="str">
        <f>IF(SUM(LX20,MD20)&gt;0,SUM(LX20,MD20),"")</f>
        <v/>
      </c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1" t="str">
        <f>IF(MH20&gt;0,MH20,"")</f>
        <v/>
      </c>
      <c r="NA20" s="11" t="str">
        <f>IF(MI20&gt;0,MI20,"")</f>
        <v/>
      </c>
      <c r="NB20" s="11" t="str">
        <f>IF(SUM(MF20:MI20)-MJ20&gt;0,SUM(MF20:MI20)-MJ20,"")</f>
        <v/>
      </c>
      <c r="NC20" s="11" t="str">
        <f>IF(MM20&gt;0,MM20,"")</f>
        <v/>
      </c>
      <c r="ND20" s="11" t="str">
        <f>IF(MN20&gt;0,MN20,"")</f>
        <v/>
      </c>
      <c r="NE20" s="11" t="str">
        <f>IF(SUM(MK20:MN20)-MO20&gt;0,SUM(MK20:MN20)-MO20,"")</f>
        <v/>
      </c>
      <c r="NF20" s="11" t="str">
        <f>IF(MAX(NB20,NE20)&gt;0,MAX(NB20,NE20),"")</f>
        <v/>
      </c>
      <c r="NG20" s="11" t="str">
        <f>IF(MR20&gt;0,MR20,"")</f>
        <v/>
      </c>
      <c r="NH20" s="11" t="str">
        <f>IF(MS20&gt;0,MS20,"")</f>
        <v/>
      </c>
      <c r="NI20" s="11" t="str">
        <f>IF(SUM(MP20:MS20)-MT20&gt;0,SUM(MP20:MS20)-MT20,"")</f>
        <v/>
      </c>
      <c r="NJ20" s="11" t="str">
        <f>IF(MW20&gt;0,MW20,"")</f>
        <v/>
      </c>
      <c r="NK20" s="11" t="str">
        <f>IF(MX20&gt;0,MX20,"")</f>
        <v/>
      </c>
      <c r="NL20" s="11" t="str">
        <f>IF(SUM(MU20:MX20)-MY20&gt;0,SUM(MU20:MX20)-MY20,"")</f>
        <v/>
      </c>
      <c r="NM20" s="11" t="str">
        <f>IF(SUM(NF20,NL20)&gt;0,SUM(NF20,NL20),"")</f>
        <v/>
      </c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40" t="str">
        <f>IF(NP20&gt;0,NP20,"")</f>
        <v/>
      </c>
      <c r="OI20" s="40" t="str">
        <f>IF(NQ20&gt;0,NQ20,"")</f>
        <v/>
      </c>
      <c r="OJ20" s="40" t="str">
        <f>IF(SUM(NN20:NQ20)-NR20&gt;0,SUM(NN20:NQ20)-NR20,"")</f>
        <v/>
      </c>
      <c r="OK20" s="40" t="str">
        <f>IF(NU20&gt;0,NU20,"")</f>
        <v/>
      </c>
      <c r="OL20" s="40" t="str">
        <f>IF(NV20&gt;0,NV20,"")</f>
        <v/>
      </c>
      <c r="OM20" s="40" t="str">
        <f>IF(SUM(NS20:NV20)-NW20&gt;0,SUM(NS20:NV20)-NW20,"")</f>
        <v/>
      </c>
      <c r="ON20" s="40" t="str">
        <f>IF(MAX(OJ20,OM20)&gt;0,MAX(OJ20,OM20),"")</f>
        <v/>
      </c>
      <c r="OO20" s="40" t="str">
        <f>IF(NZ20&gt;0,NZ20,"")</f>
        <v/>
      </c>
      <c r="OP20" s="40" t="str">
        <f>IF(OA20&gt;0,OA20,"")</f>
        <v/>
      </c>
      <c r="OQ20" s="40" t="str">
        <f>IF(SUM(NX20:OA20)-OB20&gt;0,SUM(NX20:OA20)-OB20,"")</f>
        <v/>
      </c>
      <c r="OR20" s="40" t="str">
        <f>IF(OE20&gt;0,OE20,"")</f>
        <v/>
      </c>
      <c r="OS20" s="40" t="str">
        <f>IF(OF20&gt;0,OF20,"")</f>
        <v/>
      </c>
      <c r="OT20" s="40" t="str">
        <f>IF(SUM(OC20:OF20)-OG20&gt;0,SUM(OC20:OF20)-OG20,"")</f>
        <v/>
      </c>
      <c r="OU20" s="40" t="str">
        <f>IF(SUM(ON20,OT20)&gt;0,SUM(ON20,OT20),"")</f>
        <v/>
      </c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1" t="str">
        <f>IF(OX20&gt;0,OX20,"")</f>
        <v/>
      </c>
      <c r="PQ20" s="11" t="str">
        <f>IF(OY20&gt;0,OY20,"")</f>
        <v/>
      </c>
      <c r="PR20" s="11" t="str">
        <f>IF(SUM(OV20:OY20)-OZ20&gt;0,SUM(OV20:OY20)-OZ20,"")</f>
        <v/>
      </c>
      <c r="PS20" s="11" t="str">
        <f>IF(PC20&gt;0,PC20,"")</f>
        <v/>
      </c>
      <c r="PT20" s="11" t="str">
        <f>IF(PD20&gt;0,PD20,"")</f>
        <v/>
      </c>
      <c r="PU20" s="11" t="str">
        <f>IF(SUM(PA20:PD20)-PE20&gt;0,SUM(PA20:PD20)-PE20,"")</f>
        <v/>
      </c>
      <c r="PV20" s="11" t="str">
        <f>IF(MAX(PR20,PU20)&gt;0,MAX(PR20,PU20),"")</f>
        <v/>
      </c>
      <c r="PW20" s="11" t="str">
        <f>IF(PH20&gt;0,PH20,"")</f>
        <v/>
      </c>
      <c r="PX20" s="11" t="str">
        <f>IF(PI20&gt;0,PI20,"")</f>
        <v/>
      </c>
      <c r="PY20" s="11" t="str">
        <f>IF(SUM(PF20:PI20)-PJ20&gt;0,SUM(PF20:PI20)-PJ20,"")</f>
        <v/>
      </c>
      <c r="PZ20" s="11" t="str">
        <f>IF(PM20&gt;0,PM20,"")</f>
        <v/>
      </c>
      <c r="QA20" s="11" t="str">
        <f>IF(PN20&gt;0,PN20,"")</f>
        <v/>
      </c>
      <c r="QB20" s="11" t="str">
        <f>IF(SUM(PK20:PN20)-PO20&gt;0,SUM(PK20:PN20)-PO20,"")</f>
        <v/>
      </c>
      <c r="QC20" s="11" t="str">
        <f>IF(SUM(PV20,QB20)&gt;0,SUM(PV20,QB20),"")</f>
        <v/>
      </c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40" t="str">
        <f>IF(QF20&gt;0,QF20,"")</f>
        <v/>
      </c>
      <c r="QY20" s="40" t="str">
        <f>IF(QG20&gt;0,QG20,"")</f>
        <v/>
      </c>
      <c r="QZ20" s="40" t="str">
        <f>IF(SUM(QD20:QG20)-QH20&gt;0,SUM(QD20:QG20)-QH20,"")</f>
        <v/>
      </c>
      <c r="RA20" s="40" t="str">
        <f>IF(QK20&gt;0,QK20,"")</f>
        <v/>
      </c>
      <c r="RB20" s="40" t="str">
        <f>IF(QL20&gt;0,QL20,"")</f>
        <v/>
      </c>
      <c r="RC20" s="40" t="str">
        <f>IF(SUM(QI20:QL20)-QM20&gt;0,SUM(QI20:QL20)-QM20,"")</f>
        <v/>
      </c>
      <c r="RD20" s="40" t="str">
        <f>IF(MAX(QZ20,RC20)&gt;0,MAX(QZ20,RC20),"")</f>
        <v/>
      </c>
      <c r="RE20" s="40" t="str">
        <f>IF(QP20&gt;0,QP20,"")</f>
        <v/>
      </c>
      <c r="RF20" s="40" t="str">
        <f>IF(QQ20&gt;0,QQ20,"")</f>
        <v/>
      </c>
      <c r="RG20" s="40" t="str">
        <f>IF(SUM(QN20:QQ20)-QR20&gt;0,SUM(QN20:QQ20)-QR20,"")</f>
        <v/>
      </c>
      <c r="RH20" s="40" t="str">
        <f>IF(QU20&gt;0,QU20,"")</f>
        <v/>
      </c>
      <c r="RI20" s="40" t="str">
        <f>IF(QV20&gt;0,QV20,"")</f>
        <v/>
      </c>
      <c r="RJ20" s="40" t="str">
        <f>IF(SUM(QS20:QV20)-QW20&gt;0,SUM(QS20:QV20)-QW20,"")</f>
        <v/>
      </c>
      <c r="RK20" s="40" t="str">
        <f>IF(SUM(RD20,RJ20)&gt;0,SUM(RD20,RJ20),"")</f>
        <v/>
      </c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1" t="str">
        <f>IF(RN20&gt;0,RN20,"")</f>
        <v/>
      </c>
      <c r="SG20" s="11" t="str">
        <f>IF(RO20&gt;0,RO20,"")</f>
        <v/>
      </c>
      <c r="SH20" s="11" t="str">
        <f>IF(SUM(RL20:RO20)-RP20&gt;0,SUM(RL20:RO20)-RP20,"")</f>
        <v/>
      </c>
      <c r="SI20" s="11" t="str">
        <f>IF(RS20&gt;0,RS20,"")</f>
        <v/>
      </c>
      <c r="SJ20" s="11" t="str">
        <f>IF(RT20&gt;0,RT20,"")</f>
        <v/>
      </c>
      <c r="SK20" s="11" t="str">
        <f>IF(SUM(RQ20:RT20)-RU20&gt;0,SUM(RQ20:RT20)-RU20,"")</f>
        <v/>
      </c>
      <c r="SL20" s="11" t="str">
        <f>IF(MAX(SH20,SK20)&gt;0,MAX(SH20,SK20),"")</f>
        <v/>
      </c>
      <c r="SM20" s="11" t="str">
        <f>IF(RX20&gt;0,RX20,"")</f>
        <v/>
      </c>
      <c r="SN20" s="11" t="str">
        <f>IF(RY20&gt;0,RY20,"")</f>
        <v/>
      </c>
      <c r="SO20" s="11" t="str">
        <f>IF(SUM(RV20:RY20)-RZ20&gt;0,SUM(RV20:RY20)-RZ20,"")</f>
        <v/>
      </c>
      <c r="SP20" s="11" t="str">
        <f>IF(SC20&gt;0,SC20,"")</f>
        <v/>
      </c>
      <c r="SQ20" s="11" t="str">
        <f>IF(SD20&gt;0,SD20,"")</f>
        <v/>
      </c>
      <c r="SR20" s="11" t="str">
        <f>IF(SUM(SA20:SD20)-SE20&gt;0,SUM(SA20:SD20)-SE20,"")</f>
        <v/>
      </c>
      <c r="SS20" s="11" t="str">
        <f>IF(SUM(SL20,SR20)&gt;0,SUM(SL20,SR20),"")</f>
        <v/>
      </c>
      <c r="ST20" s="22">
        <f>IF($CN20="P",BY20,(BY20+AX20)/2)</f>
        <v>7.8</v>
      </c>
      <c r="SU20" s="22">
        <f>IF($CN20="P",BZ20,(BZ20+AY20)/2)</f>
        <v>4.8</v>
      </c>
      <c r="SV20" s="22">
        <f>IF($CN20="P",CA20,(CA20+AZ20)/2)</f>
        <v>4.55</v>
      </c>
      <c r="SW20" s="22">
        <f>IF($CN20="P",CB20,(CB20+BA20)/2)</f>
        <v>6.7750000000000004</v>
      </c>
      <c r="SX20" s="22">
        <f>IF($CN20="P",CC20,(CC20+BB20)/2)</f>
        <v>0</v>
      </c>
      <c r="SY20" s="22">
        <f>IF($CN20="P",CD20,(CD20+BC20)/2)</f>
        <v>2.8</v>
      </c>
      <c r="SZ20" s="22">
        <f>IF($CN20="P",CE20,(CE20+BD20)/2)</f>
        <v>1.7</v>
      </c>
      <c r="TA20" s="22">
        <f>IF($CN20="P",CF20,(CF20+BE20)/2)</f>
        <v>2.2000000000000002</v>
      </c>
      <c r="TB20" s="22">
        <f>IF($CN20="P",CG20,(CG20+BF20)/2)</f>
        <v>2.61</v>
      </c>
      <c r="TC20" s="22">
        <f>IF($CN20="P",CH20,(CH20+BG20)/2)</f>
        <v>0</v>
      </c>
      <c r="TD20" s="22">
        <f>IF($CN20="P",CI20,(CI20+BH20)/2)</f>
        <v>8.15</v>
      </c>
      <c r="TE20" s="22">
        <f>IF($CN20="P",CJ20,(CJ20+BI20)/2)</f>
        <v>4.8</v>
      </c>
      <c r="TF20" s="22">
        <f>IF($CN20="P",CK20,(CK20+BJ20)/2)</f>
        <v>4.55</v>
      </c>
      <c r="TG20" s="22">
        <f>IF($CN20="P",CL20,(CL20+BK20)/2)</f>
        <v>6.82</v>
      </c>
      <c r="TH20" s="22">
        <f>IF($CN20="P",CM20,(CM20+BL20)/2)</f>
        <v>0</v>
      </c>
      <c r="TI20" s="27" t="s">
        <v>46</v>
      </c>
      <c r="TJ20" s="40">
        <f>IF(SV20&gt;0,SV20,"")</f>
        <v>4.55</v>
      </c>
      <c r="TK20" s="40">
        <f>IF(SW20&gt;0,SW20,"")</f>
        <v>6.7750000000000004</v>
      </c>
      <c r="TL20" s="40">
        <f>IF(SUM(ST20:SW20)-SX20&gt;0,SUM(ST20:SW20)-SX20,"")</f>
        <v>23.924999999999997</v>
      </c>
      <c r="TM20" s="40">
        <f>IF(TA20&gt;0,TA20,"")</f>
        <v>2.2000000000000002</v>
      </c>
      <c r="TN20" s="40">
        <f>IF(TB20&gt;0,TB20,"")</f>
        <v>2.61</v>
      </c>
      <c r="TO20" s="40">
        <f>IF(SUM(SY20:TB20)-TC20&gt;0,SUM(SY20:TB20)-TC20,"")</f>
        <v>9.31</v>
      </c>
      <c r="TP20" s="40">
        <f>IF(MAX(TL20,TO20)&gt;0,MAX(TL20,TO20),"")</f>
        <v>23.924999999999997</v>
      </c>
      <c r="TQ20" s="40">
        <f>IF(TF20&gt;0,TF20,"")</f>
        <v>4.55</v>
      </c>
      <c r="TR20" s="40">
        <f>IF(TG20&gt;0,TG20,"")</f>
        <v>6.82</v>
      </c>
      <c r="TS20" s="40">
        <f>IF(SUM(TD20:TG20)-TH20&gt;0,SUM(TD20:TG20)-TH20,"")</f>
        <v>24.32</v>
      </c>
      <c r="TT20" s="40">
        <f>IF(SUM(TP20,TS20)&gt;0,SUM(TP20,TS20),"")</f>
        <v>48.244999999999997</v>
      </c>
    </row>
    <row r="21" spans="1:540" x14ac:dyDescent="0.2">
      <c r="A21" s="4" t="str" cm="1">
        <f t="array" ref="A21">IF(AND(H21&lt;&gt;"",H21&lt;&gt;"No DD"),SUMPRODUCT((H$4:H$35&lt;&gt;"")*(H$4:H$35&lt;&gt;"No DD")*(E$4:E$35&gt;E21))+1,IF(H21="No DD",SUMPRODUCT((H$4:H$35="No DD")*(E$4:E$35&gt;E21))+1+SUMPRODUCT((H$4:H$35&lt;&gt;"")*(H$4:H$35&lt;&gt;"No DD")),""))</f>
        <v/>
      </c>
      <c r="B21" s="5" t="s">
        <v>146</v>
      </c>
      <c r="C21" s="4" t="s">
        <v>3</v>
      </c>
      <c r="D21" s="4">
        <v>2005</v>
      </c>
      <c r="E21" s="9">
        <f>SUM(J21:T21)+SUM(J21:R21)*0.0000001+SUM(J21)*0.0000000000001</f>
        <v>123.24001232400383</v>
      </c>
      <c r="F21" s="3" t="str">
        <f>IF(OR(AND(AM21&gt;=AW$37,AM21&lt;&gt;"",AO21&gt;=AW$41,AO21&lt;&gt;"",AL21=""),AND(AP21&gt;=AW$37,AP21&lt;&gt;"",AR21&gt;=AW$41,AR21&lt;&gt;"",AL21=""),AND(AT21&gt;=AW$37,AT21&lt;&gt;"",AV21&gt;=AW$41,AV21&lt;&gt;"",AL21=""),AND(BN21&gt;=BX$37,BN21&lt;&gt;"",BP21&gt;=BX$41,BP21&lt;&gt;"",BM21=""),AND(BQ21&gt;=BX$37,BQ21&lt;&gt;"",BS21&gt;=BX$41,BS21&lt;&gt;"",BM21=""),AND(BU21&gt;=BX$37,BU21&lt;&gt;"",BW21&gt;=BX$41,BW21&lt;&gt;"",BM21=""),AND(CO21&gt;=CY$37,CO21&lt;&gt;"",CQ21&gt;=CY$41,CQ21&lt;&gt;"",CN21=""),AND(CR21&gt;=CY$37,CR21&lt;&gt;"",CT21&gt;=CY$41,CT21&lt;&gt;"",CN21=""),AND(CV21&gt;=CY$37,CV21&lt;&gt;"",CX21&gt;=CY$41,CX21&lt;&gt;"",CN21=""),AND(DV21&gt;=EI$37,DV21&lt;&gt;"",DX21&gt;=EI$41,DX21&lt;&gt;""),AND(DY21&gt;=EI$37,DY21&lt;&gt;"",EA21&gt;=EI$41,EA21&lt;&gt;""),AND(EC21&gt;=EI$37,EC21&lt;&gt;"",EE21&gt;=EI$41,EE21&lt;&gt;""),AND(EF21&gt;=EI$37,EF21&lt;&gt;"",EH21&gt;=EI$41,EH21&lt;&gt;""),AND(FD21&gt;=FQ$37,FD21&lt;&gt;"",FF21&gt;=FQ$41,FF21&lt;&gt;""),AND(FG21&gt;=FQ$37,FG21&lt;&gt;"",FI21&gt;=FQ$41,FI21&lt;&gt;""),AND(FK21&gt;=FQ$37,FK21&lt;&gt;"",FM21&gt;=FQ$41,FM21&lt;&gt;""),AND(FN21&gt;=FQ$37,FN21&lt;&gt;"",FP21&gt;=FQ$41,FP21&lt;&gt;""),AND(GL21&gt;=GY$37,GL21&lt;&gt;"",GN21&gt;=GY$41,GN21&lt;&gt;""),AND(GO21&gt;=GY$37,GO21&lt;&gt;"",GQ21&gt;=GY$41,GQ21&lt;&gt;""),AND(GS21&gt;=GY$37,GS21&lt;&gt;"",GU21&gt;=GY$41,GU21&lt;&gt;""),AND(GV21&gt;=GY$37,GV21&lt;&gt;"",GX21&gt;=GY$41,GX21&lt;&gt;""),AND(HT21&gt;=IG$37,HT21&lt;&gt;"",HV21&gt;=IG$41,HV21&lt;&gt;""),AND(HW21&gt;=IG$37,HW21&lt;&gt;"",HY21&gt;=IG$41,HY21&lt;&gt;""),AND(IA21&gt;=IG$37,IA21&lt;&gt;"",IC21&gt;=IG$41,IC21&lt;&gt;""),AND(ID21&gt;=IG$37,ID21&lt;&gt;"",IF21&gt;=IG$41,IF21&lt;&gt;""),AND(JB21&gt;=JO$37,JB21&lt;&gt;"",JD21&gt;=JO$41,JD21&lt;&gt;""),AND(JE21&gt;=JO$37,JE21&lt;&gt;"",JG21&gt;=JO$41,JG21&lt;&gt;""),AND(JI21&gt;=JO$37,JI21&lt;&gt;"",JK21&gt;=JO$41,JK21&lt;&gt;""),AND(JL21&gt;=JO$37,JL21&lt;&gt;"",JN21&gt;=JO$41,JN21&lt;&gt;""),AND(KJ21&gt;=KW$37,KJ21&lt;&gt;"",KL21&gt;=KW$41,KL21&lt;&gt;""),AND(KM21&gt;=KW$37,KM21&lt;&gt;"",KO21&gt;=KW$41,KO21&lt;&gt;""),AND(KQ21&gt;=KW$37,KQ21&lt;&gt;"",KS21&gt;=KW$41,KS21&lt;&gt;""),AND(KT21&gt;=KW$37,KT21&lt;&gt;"",KV21&gt;=KW$41,KV21&lt;&gt;""),AND(LR21&gt;=ME$37,LR21&lt;&gt;"",LT21&gt;=ME$41,LT21&lt;&gt;""),AND(LU21&gt;=ME$37,LU21&lt;&gt;"",LW21&gt;=ME$41,LW21&lt;&gt;""),AND(LY21&gt;=ME$37,LY21&lt;&gt;"",MA21&gt;=ME$41,MA21&lt;&gt;""),AND(MB21&gt;=ME$37,MB21&lt;&gt;"",MD21&gt;=ME$41,MD21&lt;&gt;""),AND(MZ21&gt;=NM$37,MZ21&lt;&gt;"",NB21&gt;=NM$41,NB21&lt;&gt;""),AND(NC21&gt;=NM$37,NC21&lt;&gt;"",NE21&gt;=NM$41,NE21&lt;&gt;""),AND(NG21&gt;=NM$37,NG21&lt;&gt;"",NI21&gt;=NM$41,NI21&lt;&gt;""),AND(NJ21&gt;=NM$37,NJ21&lt;&gt;"",NL21&gt;=NM$41,NL21&lt;&gt;""),AND(OH21&gt;=OU$37,OH21&lt;&gt;"",OJ21&gt;=OU$41,OJ21&lt;&gt;""),AND(OK21&gt;=OU$37,OK21&lt;&gt;"",OM21&gt;=OU$41,OM21&lt;&gt;""),AND(OO21&gt;=OU$37,OO21&lt;&gt;"",OQ21&gt;=OU$41,OQ21&lt;&gt;""),AND(OR21&gt;=OU$37,OR21&lt;&gt;"",OT21&gt;=OU$41,OT21&lt;&gt;""),AND(PP21&gt;=QC$37,PP21&lt;&gt;"",PR21&gt;=QC$41,PR21&lt;&gt;""),AND(PS21&gt;=QC$37,PS21&lt;&gt;"",PU21&gt;=QC$41,PU21&lt;&gt;""),AND(PW21&gt;=QC$37,PW21&lt;&gt;"",PY21&gt;=QC$41,PY21&lt;&gt;""),AND(PZ21&gt;=QC$37,PZ21&lt;&gt;"",QB21&gt;=QC$41,QB21&lt;&gt;""),AND(QX21&gt;=RK$37,QX21&lt;&gt;"",QZ21&gt;=RK$41,QZ21&lt;&gt;""),AND(RA21&gt;=RK$37,RA21&lt;&gt;"",RC21&gt;=RK$41,RC21&lt;&gt;""),AND(RE21&gt;=RK$37,RE21&lt;&gt;"",RG21&gt;=RK$41,RG21&lt;&gt;""),AND(RH21&gt;=RK$37,RH21&lt;&gt;"",RJ21&gt;=RK$41,RJ21&lt;&gt;""),AND(SF21&gt;=SS$37,SF21&lt;&gt;"",SH21&gt;=SS$41,SH21&lt;&gt;""),AND(SI21&gt;=SS$37,SI21&lt;&gt;"",SK21&gt;=SS$41,SK21&lt;&gt;""),AND(SM21&gt;=SS$37,SM21&lt;&gt;"",SO21&gt;=SS$41,SO21&lt;&gt;""),AND(SP21&gt;=SS$37,SP21&lt;&gt;"",SR21&gt;=SS$41,SR21&lt;&gt;"")),"P","")</f>
        <v/>
      </c>
      <c r="G21" s="3" t="str">
        <f>IF(OR(AND(AO21&gt;=AW$41,AO21&lt;&gt;"",AL21=""),AND(AR21&gt;=AW$41,AR21&lt;&gt;"",AL21=""),AND(AV21&gt;=AW$41,AV21&lt;&gt;"",AL21=""),AND(BP21&gt;=BX$41,BP21&lt;&gt;"",BM21=""),AND(BS21&gt;=BX$41,BS21&lt;&gt;"",BM21=""),AND(BW21&gt;=BX$41,BW21&lt;&gt;"",BM21=""),AND(CQ21&gt;=CY$41,CQ21&lt;&gt;"",CN21=""),AND(CT21&gt;=CY$41,CT21&lt;&gt;"",CN21=""),AND(CX21&gt;=CY$41,CX21&lt;&gt;"",CN21=""),AND(DX21&gt;=EI$41,DX21&lt;&gt;""),AND(EA21&gt;=EI$41,EA21&lt;&gt;""),AND(EE21&gt;=EI$41,EE21&lt;&gt;""),AND(EH21&gt;=EI$41,EH21&lt;&gt;""),AND(FF21&gt;=FQ$41,FF21&lt;&gt;""),AND(FI21&gt;=FQ$41,FI21&lt;&gt;""),AND(FM21&gt;=FQ$41,FM21&lt;&gt;""),AND(FP21&gt;=FQ$41,FP21&lt;&gt;""),AND(GN21&gt;=GY$41,GN21&lt;&gt;""),AND(GQ21&gt;=GY$41,GQ21&lt;&gt;""),AND(GU21&gt;=GY$41,GU21&lt;&gt;""),AND(GX21&gt;=GY$41,GX21&lt;&gt;""),AND(HV21&gt;=IG$41,HV21&lt;&gt;""),AND(HY21&gt;=IG$41,HY21&lt;&gt;""),AND(IC21&gt;=IG$41,IC21&lt;&gt;""),AND(IF21&gt;=IG$41,IF21&lt;&gt;""),AND(JD21&gt;=JO$41,JD21&lt;&gt;""),AND(JG21&gt;=JO$41,JG21&lt;&gt;""),AND(JK21&gt;=JO$41,JK21&lt;&gt;""),AND(JN21&gt;=JO$41,JN21&lt;&gt;""),AND(KL21&gt;=KW$41,KL21&lt;&gt;""),AND(KO21&gt;=KW$41,KO21&lt;&gt;""),AND(KS21&gt;=KW$41,KS21&lt;&gt;""),AND(KV21&gt;=KW$41,KV21&lt;&gt;""),AND(LT21&gt;=ME$41,LT21&lt;&gt;""),AND(LW21&gt;=ME$41,LW21&lt;&gt;""),AND(MA21&gt;=ME$41,MA21&lt;&gt;""),AND(MD21&gt;=ME$41,MD21&lt;&gt;""),AND(NB21&gt;=NM$41,NB21&lt;&gt;""),AND(NE21&gt;=NM$41,NE21&lt;&gt;""),AND(NI21&gt;=NM$41,NI21&lt;&gt;""),AND(NL21&gt;=NM$41,NL21&lt;&gt;""),AND(OJ21&gt;=OU$41,OJ21&lt;&gt;""),AND(OM21&gt;=OU$41,OM21&lt;&gt;""),AND(OQ21&gt;=OU$41,OQ21&lt;&gt;""),AND(OT21&gt;=OU$41,OT21&lt;&gt;""),AND(PR21&gt;=QC$41,PR21&lt;&gt;""),AND(PU21&gt;=QC$41,PU21&lt;&gt;""),AND(PY21&gt;=QC$41,PY21&lt;&gt;""),AND(QB21&gt;=QC$41,QB21&lt;&gt;""),AND(QZ21&gt;=RK$41,QZ21&lt;&gt;""),AND(RC21&gt;=RK$41,RC21&lt;&gt;""),AND(RG21&gt;=RK$41,RG21&lt;&gt;""),AND(RJ21&gt;=RK$41,RJ21&lt;&gt;""),AND(SH21&gt;=SS$41,SH21&lt;&gt;""),AND(SK21&gt;=SS$41,SK21&lt;&gt;""),AND(SO21&gt;=SS$41,SO21&lt;&gt;""),AND(SR21&gt;=SS$41,SR21&lt;&gt;"")),"P","")</f>
        <v/>
      </c>
      <c r="H21" s="36" t="str">
        <f>IF(AND(G21="P",F21=""),"No DD",IF(OR(AND(AM21&gt;=AW$40,AM21&lt;&gt;"",AO21&gt;=AW$44,AO21&lt;&gt;"",AL21=""),AND(AP21&gt;=AW$40,AP21&lt;&gt;"",AR21&gt;=AW$44,AR21&lt;&gt;"",AL21=""),AND(AT21&gt;=AW$40,AT21&lt;&gt;"",AV21&gt;=AW$44,AV21&lt;&gt;"",AL21=""),AND(BN21&gt;=BX$40,BN21&lt;&gt;"",BP21&gt;=BX$44,BP21&lt;&gt;"",BM21=""),AND(BQ21&gt;=BX$40,BQ21&lt;&gt;"",BS21&gt;=BX$44,BS21&lt;&gt;"",BM21=""),AND(BU21&gt;=BX$40,BU21&lt;&gt;"",BW21&gt;=BX$44,BW21&lt;&gt;"",BM21=""),AND(CO21&gt;=CY$40,CO21&lt;&gt;"",CQ21&gt;=CY$44,CQ21&lt;&gt;"",CN21=""),AND(CR21&gt;=CY$40,CR21&lt;&gt;"",CT21&gt;=CY$44,CT21&lt;&gt;"",CN21=""),AND(CV21&gt;=CY$40,CV21&lt;&gt;"",CX21&gt;=CY$44,CX21&lt;&gt;"",CN21=""),AND(DV21&gt;=EI$40,DV21&lt;&gt;"",DX21&gt;=EI$44,DX21&lt;&gt;""),AND(DY21&gt;=EI$40,DY21&lt;&gt;"",EA21&gt;=EI$44,EA21&lt;&gt;""),AND(EC21&gt;=EI$40,EC21&lt;&gt;"",EE21&gt;=EI$44,EE21&lt;&gt;""),AND(EF21&gt;=EI$40,EF21&lt;&gt;"",EH21&gt;=EI$44,EH21&lt;&gt;""),AND(FD21&gt;=FQ$40,FD21&lt;&gt;"",FF21&gt;=FQ$44,FF21&lt;&gt;""),AND(FG21&gt;=FQ$40,FG21&lt;&gt;"",FI21&gt;=FQ$44,FI21&lt;&gt;""),AND(FK21&gt;=FQ$40,FK21&lt;&gt;"",FM21&gt;=FQ$44,FM21&lt;&gt;""),AND(FN21&gt;=FQ$40,FN21&lt;&gt;"",FP21&gt;=FQ$44,FP21&lt;&gt;""),AND(GL21&gt;=GY$40,GL21&lt;&gt;"",GN21&gt;=GY$44,GN21&lt;&gt;""),AND(GO21&gt;=GY$40,GO21&lt;&gt;"",GQ21&gt;=GY$44,GQ21&lt;&gt;""),AND(GS21&gt;=GY$40,GS21&lt;&gt;"",GU21&gt;=GY$44,GU21&lt;&gt;""),AND(GV21&gt;=GY$40,GV21&lt;&gt;"",GX21&gt;=GY$44,GX21&lt;&gt;""),AND(HT21&gt;=IG$40,HT21&lt;&gt;"",HV21&gt;=IG$44,HV21&lt;&gt;""),AND(HW21&gt;=IG$40,HW21&lt;&gt;"",HY21&gt;=IG$44,HY21&lt;&gt;""),AND(IA21&gt;=IG$40,IA21&lt;&gt;"",IC21&gt;=IG$44,IC21&lt;&gt;""),AND(ID21&gt;=IG$40,ID21&lt;&gt;"",IF21&gt;=IG$44,IF21&lt;&gt;""),AND(JB21&gt;=JO$40,JB21&lt;&gt;"",JD21&gt;=JO$44,JD21&lt;&gt;""),AND(JE21&gt;=JO$40,JE21&lt;&gt;"",JG21&gt;=JO$44,JG21&lt;&gt;""),AND(JI21&gt;=JO$40,JI21&lt;&gt;"",JK21&gt;=JO$44,JK21&lt;&gt;""),AND(JL21&gt;=JO$40,JL21&lt;&gt;"",JN21&gt;=JO$44,JN21&lt;&gt;""),AND(KJ21&gt;=KW$40,KJ21&lt;&gt;"",KL21&gt;=KW$44,KL21&lt;&gt;""),AND(KM21&gt;=KW$40,KM21&lt;&gt;"",KO21&gt;=KW$44,KO21&lt;&gt;""),AND(KQ21&gt;=KW$40,KQ21&lt;&gt;"",KS21&gt;=KW$44,KS21&lt;&gt;""),AND(KT21&gt;=KW$40,KT21&lt;&gt;"",KV21&gt;=KW$44,KV21&lt;&gt;""),AND(LR21&gt;=ME$40,LR21&lt;&gt;"",LT21&gt;=ME$44,LT21&lt;&gt;""),AND(LU21&gt;=ME$40,LU21&lt;&gt;"",LW21&gt;=ME$44,LW21&lt;&gt;""),AND(LY21&gt;=ME$40,LY21&lt;&gt;"",MA21&gt;=ME$44,MA21&lt;&gt;""),AND(MB21&gt;=ME$40,MB21&lt;&gt;"",MD21&gt;=ME$44,MD21&lt;&gt;""),AND(MZ21&gt;=NM$40,MZ21&lt;&gt;"",NB21&gt;=NM$44,NB21&lt;&gt;""),AND(NC21&gt;=NM$40,NC21&lt;&gt;"",NE21&gt;=NM$44,NE21&lt;&gt;""),AND(NG21&gt;=NM$40,NG21&lt;&gt;"",NI21&gt;=NM$44,NI21&lt;&gt;""),AND(NJ21&gt;=NM$40,NJ21&lt;&gt;"",NL21&gt;=NM$44,NL21&lt;&gt;""),AND(OH21&gt;=OU$40,OH21&lt;&gt;"",OJ21&gt;=OU$44,OJ21&lt;&gt;""),AND(OK21&gt;=OU$40,OK21&lt;&gt;"",OM21&gt;=OU$44,OM21&lt;&gt;""),AND(OO21&gt;=OU$40,OO21&lt;&gt;"",OQ21&gt;=OU$44,OQ21&lt;&gt;""),AND(OR21&gt;=OU$40,OR21&lt;&gt;"",OT21&gt;=OU$44,OT21&lt;&gt;""),AND(PP21&gt;=QC$40,PP21&lt;&gt;"",PR21&gt;=QC$44,PR21&lt;&gt;""),AND(PS21&gt;=QC$40,PS21&lt;&gt;"",PU21&gt;=QC$44,PU21&lt;&gt;""),AND(PW21&gt;=QC$40,PW21&lt;&gt;"",PY21&gt;=QC$44,PY21&lt;&gt;""),AND(PZ21&gt;=QC$40,PZ21&lt;&gt;"",QB21&gt;=QC$44,QB21&lt;&gt;""),AND(QX21&gt;=RK$40,QX21&lt;&gt;"",QZ21&gt;=RK$44,QZ21&lt;&gt;""),AND(RA21&gt;=RK$40,RA21&lt;&gt;"",RC21&gt;=RK$44,RC21&lt;&gt;""),AND(RE21&gt;=RK$40,RE21&lt;&gt;"",RG21&gt;=RK$44,RG21&lt;&gt;""),AND(RH21&gt;=RK$40,RH21&lt;&gt;"",RJ21&gt;=RK$44,RJ21&lt;&gt;""),AND(SF21&gt;=SS$40,SF21&lt;&gt;"",SH21&gt;=SS$44,SH21&lt;&gt;""),AND(SI21&gt;=SS$40,SI21&lt;&gt;"",SK21&gt;=SS$44,SK21&lt;&gt;""),AND(SM21&gt;=SS$40,SM21&lt;&gt;"",SO21&gt;=SS$44,SO21&lt;&gt;""),AND(SP21&gt;=SS$40,SP21&lt;&gt;"",SR21&gt;=SS$44,SR21&lt;&gt;"")),"Merit",IF(OR(AND(AM21&gt;=AW$39,AM21&lt;&gt;"",AO21&gt;=AW$43,AO21&lt;&gt;"",AL21=""),AND(AP21&gt;=AW$39,AP21&lt;&gt;"",AR21&gt;=AW$43,AR21&lt;&gt;"",AL21=""),AND(AT21&gt;=AW$39,AT21&lt;&gt;"",AV21&gt;=AW$43,AV21&lt;&gt;"",AL21=""),AND(BN21&gt;=BX$39,BN21&lt;&gt;"",BP21&gt;=BX$43,BP21&lt;&gt;"",BM21=""),AND(BQ21&gt;=BX$39,BQ21&lt;&gt;"",BS21&gt;=BX$43,BS21&lt;&gt;"",BM21=""),AND(BU21&gt;=BX$39,BU21&lt;&gt;"",BW21&gt;=BX$43,BW21&lt;&gt;"",BM21=""),AND(CO21&gt;=CY$39,CO21&lt;&gt;"",CQ21&gt;=CY$43,CQ21&lt;&gt;"",CN21=""),AND(CR21&gt;=CY$39,CR21&lt;&gt;"",CT21&gt;=CY$43,CT21&lt;&gt;"",CN21=""),AND(CV21&gt;=CY$39,CV21&lt;&gt;"",CX21&gt;=CY$43,CX21&lt;&gt;"",CN21=""),AND(DV21&gt;=EI$39,DV21&lt;&gt;"",DX21&gt;=EI$43,DX21&lt;&gt;""),AND(DY21&gt;=EI$39,DY21&lt;&gt;"",EA21&gt;=EI$43,EA21&lt;&gt;""),AND(EC21&gt;=EI$39,EC21&lt;&gt;"",EE21&gt;=EI$43,EE21&lt;&gt;""),AND(EF21&gt;=EI$39,EF21&lt;&gt;"",EH21&gt;=EI$43,EH21&lt;&gt;""),AND(FD21&gt;=FQ$39,FD21&lt;&gt;"",FF21&gt;=FQ$43,FF21&lt;&gt;""),AND(FG21&gt;=FQ$39,FG21&lt;&gt;"",FI21&gt;=FQ$43,FI21&lt;&gt;""),AND(FK21&gt;=FQ$39,FK21&lt;&gt;"",FM21&gt;=FQ$43,FM21&lt;&gt;""),AND(FN21&gt;=FQ$39,FN21&lt;&gt;"",FP21&gt;=FQ$43,FP21&lt;&gt;""),AND(GL21&gt;=GY$39,GL21&lt;&gt;"",GN21&gt;=GY$43,GN21&lt;&gt;""),AND(GO21&gt;=GY$39,GO21&lt;&gt;"",GQ21&gt;=GY$43,GQ21&lt;&gt;""),AND(GS21&gt;=GY$39,GS21&lt;&gt;"",GU21&gt;=GY$43,GU21&lt;&gt;""),AND(GV21&gt;=GY$39,GV21&lt;&gt;"",GX21&gt;=GY$43,GX21&lt;&gt;""),AND(HT21&gt;=IG$39,HT21&lt;&gt;"",HV21&gt;=IG$43,HV21&lt;&gt;""),AND(HW21&gt;=IG$39,HW21&lt;&gt;"",HY21&gt;=IG$43,HY21&lt;&gt;""),AND(IA21&gt;=IG$39,IA21&lt;&gt;"",IC21&gt;=IG$43,IC21&lt;&gt;""),AND(ID21&gt;=IG$39,ID21&lt;&gt;"",IF21&gt;=IG$43,IF21&lt;&gt;""),AND(JB21&gt;=JO$39,JB21&lt;&gt;"",JD21&gt;=JO$43,JD21&lt;&gt;""),AND(JE21&gt;=JO$39,JE21&lt;&gt;"",JG21&gt;=JO$43,JG21&lt;&gt;""),AND(JI21&gt;=JO$39,JI21&lt;&gt;"",JK21&gt;=JO$43,JK21&lt;&gt;""),AND(JL21&gt;=JO$39,JL21&lt;&gt;"",JN21&gt;=JO$43,JN21&lt;&gt;""),AND(KJ21&gt;=KW$39,KJ21&lt;&gt;"",KL21&gt;=KW$43,KL21&lt;&gt;""),AND(KM21&gt;=KW$39,KM21&lt;&gt;"",KO21&gt;=KW$43,KO21&lt;&gt;""),AND(KQ21&gt;=KW$39,KQ21&lt;&gt;"",KS21&gt;=KW$43,KS21&lt;&gt;""),AND(KT21&gt;=KW$39,KT21&lt;&gt;"",KV21&gt;=KW$43,KV21&lt;&gt;""),AND(LR21&gt;=ME$39,LR21&lt;&gt;"",LT21&gt;=ME$43,LT21&lt;&gt;""),AND(LU21&gt;=ME$39,LU21&lt;&gt;"",LW21&gt;=ME$43,LW21&lt;&gt;""),AND(LY21&gt;=ME$39,LY21&lt;&gt;"",MA21&gt;=ME$43,MA21&lt;&gt;""),AND(MB21&gt;=ME$39,MB21&lt;&gt;"",MD21&gt;=ME$43,MD21&lt;&gt;""),AND(MZ21&gt;=NM$39,MZ21&lt;&gt;"",NB21&gt;=NM$43,NB21&lt;&gt;""),AND(NC21&gt;=NM$39,NC21&lt;&gt;"",NE21&gt;=NM$43,NE21&lt;&gt;""),AND(NG21&gt;=NM$39,NG21&lt;&gt;"",NI21&gt;=NM$43,NI21&lt;&gt;""),AND(NJ21&gt;=NM$39,NJ21&lt;&gt;"",NL21&gt;=NM$43,NL21&lt;&gt;""),AND(OH21&gt;=OU$39,OH21&lt;&gt;"",OJ21&gt;=OU$43,OJ21&lt;&gt;""),AND(OK21&gt;=OU$39,OK21&lt;&gt;"",OM21&gt;=OU$43,OM21&lt;&gt;""),AND(OO21&gt;=OU$39,OO21&lt;&gt;"",OQ21&gt;=OU$43,OQ21&lt;&gt;""),AND(OR21&gt;=OU$39,OR21&lt;&gt;"",OT21&gt;=OU$43,OT21&lt;&gt;""),AND(PP21&gt;=QC$39,PP21&lt;&gt;"",PR21&gt;=QC$43,PR21&lt;&gt;""),AND(PS21&gt;=QC$39,PS21&lt;&gt;"",PU21&gt;=QC$43,PU21&lt;&gt;""),AND(PW21&gt;=QC$39,PW21&lt;&gt;"",PY21&gt;=QC$43,PY21&lt;&gt;""),AND(PZ21&gt;=QC$39,PZ21&lt;&gt;"",QB21&gt;=QC$43,QB21&lt;&gt;""),AND(QX21&gt;=RK$39,QX21&lt;&gt;"",QZ21&gt;=RK$43,QZ21&lt;&gt;""),AND(RA21&gt;=RK$39,RA21&lt;&gt;"",RC21&gt;=RK$43,RC21&lt;&gt;""),AND(RE21&gt;=RK$39,RE21&lt;&gt;"",RG21&gt;=RK$43,RG21&lt;&gt;""),AND(RH21&gt;=RK$39,RH21&lt;&gt;"",RJ21&gt;=RK$43,RJ21&lt;&gt;""),AND(SF21&gt;=SS$39,SF21&lt;&gt;"",SH21&gt;=SS$43,SH21&lt;&gt;""),AND(SI21&gt;=SS$39,SI21&lt;&gt;"",SK21&gt;=SS$43,SK21&lt;&gt;""),AND(SM21&gt;=SS$39,SM21&lt;&gt;"",SO21&gt;=SS$43,SO21&lt;&gt;""),AND(SP21&gt;=SS$39,SP21&lt;&gt;"",SR21&gt;=SS$43,SR21&lt;&gt;"")),"Excellence",IF(I21="P","Worlds Team",IF(F21="P","National Team","")))))</f>
        <v/>
      </c>
      <c r="I21" s="3" t="str">
        <f>IF(OR(AND(AM21&gt;=AW$38,AM21&lt;&gt;"",AO21&gt;=AW$42,AO21&lt;&gt;"",AL21=""),AND(AP21&gt;=AW$38,AP21&lt;&gt;"",AR21&gt;=AW$42,AR21&lt;&gt;"",AL21=""),AND(AT21&gt;=AW$38,AT21&lt;&gt;"",AV21&gt;=AW$42,AV21&lt;&gt;"",AL21=""),AND(BN21&gt;=BX$38,BN21&lt;&gt;"",BP21&gt;=BX$42,BP21&lt;&gt;"",BM21=""),AND(BQ21&gt;=BX$38,BQ21&lt;&gt;"",BS21&gt;=BX$42,BS21&lt;&gt;"",BM21=""),AND(BU21&gt;=BX$38,BU21&lt;&gt;"",BW21&gt;=BX$42,BW21&lt;&gt;"",BM21=""),AND(CO21&gt;=CY$38,CO21&lt;&gt;"",CQ21&gt;=CY$42,CQ21&lt;&gt;"",CN21=""),AND(CR21&gt;=CY$38,CR21&lt;&gt;"",CT21&gt;=CY$42,CT21&lt;&gt;"",CN21=""),AND(CV21&gt;=CY$38,CV21&lt;&gt;"",CX21&gt;=CY$42,CX21&lt;&gt;"",CN21=""),AND(DV21&gt;=EI$38,DV21&lt;&gt;"",DX21&gt;=EI$42,DX21&lt;&gt;""),AND(DY21&gt;=EI$38,DY21&lt;&gt;"",EA21&gt;=EI$42,EA21&lt;&gt;""),AND(EC21&gt;=EI$38,EC21&lt;&gt;"",EE21&gt;=EI$42,EE21&lt;&gt;""),AND(EF21&gt;=EI$38,EF21&lt;&gt;"",EH21&gt;=EI$42,EH21&lt;&gt;""),AND(FD21&gt;=FQ$38,FD21&lt;&gt;"",FF21&gt;=FQ$42,FF21&lt;&gt;""),AND(FG21&gt;=FQ$38,FG21&lt;&gt;"",FI21&gt;=FQ$42,FI21&lt;&gt;""),AND(FK21&gt;=FQ$38,FK21&lt;&gt;"",FM21&gt;=FQ$42,FM21&lt;&gt;""),AND(FN21&gt;=FQ$38,FN21&lt;&gt;"",FP21&gt;=FQ$42,FP21&lt;&gt;""),AND(GL21&gt;=GY$38,GL21&lt;&gt;"",GN21&gt;=GY$42,GN21&lt;&gt;""),AND(GO21&gt;=GY$38,GO21&lt;&gt;"",GQ21&gt;=GY$42,GQ21&lt;&gt;""),AND(GS21&gt;=GY$38,GS21&lt;&gt;"",GU21&gt;=GY$42,GU21&lt;&gt;""),AND(GV21&gt;=GY$38,GV21&lt;&gt;"",GX21&gt;=GY$42,GX21&lt;&gt;""),AND(HT21&gt;=IG$38,HT21&lt;&gt;"",HV21&gt;=IG$42,HV21&lt;&gt;""),AND(HW21&gt;=IG$38,HW21&lt;&gt;"",HY21&gt;=IG$42,HY21&lt;&gt;""),AND(IA21&gt;=IG$38,IA21&lt;&gt;"",IC21&gt;=IG$42,IC21&lt;&gt;""),AND(ID21&gt;=IG$38,ID21&lt;&gt;"",IF21&gt;=IG$42,IF21&lt;&gt;""),AND(JB21&gt;=JO$38,JB21&lt;&gt;"",JD21&gt;=JO$42,JD21&lt;&gt;""),AND(JE21&gt;=JO$38,JE21&lt;&gt;"",JG21&gt;=JO$42,JG21&lt;&gt;""),AND(JI21&gt;=JO$38,JI21&lt;&gt;"",JK21&gt;=JO$42,JK21&lt;&gt;""),AND(JL21&gt;=JO$38,JL21&lt;&gt;"",JN21&gt;=JO$42,JN21&lt;&gt;""),AND(KJ21&gt;=KW$38,KJ21&lt;&gt;"",KL21&gt;=KW$42,KL21&lt;&gt;""),AND(KM21&gt;=KW$38,KM21&lt;&gt;"",KO21&gt;=KW$42,KO21&lt;&gt;""),AND(KQ21&gt;=KW$38,KQ21&lt;&gt;"",KS21&gt;=KW$42,KS21&lt;&gt;""),AND(KT21&gt;=KW$38,KT21&lt;&gt;"",KV21&gt;=KW$42,KV21&lt;&gt;""),AND(LR21&gt;=ME$38,LR21&lt;&gt;"",LT21&gt;=ME$42,LT21&lt;&gt;""),AND(LU21&gt;=ME$38,LU21&lt;&gt;"",LW21&gt;=ME$42,LW21&lt;&gt;""),AND(LY21&gt;=ME$38,LY21&lt;&gt;"",MA21&gt;=ME$42,MA21&lt;&gt;""),AND(MB21&gt;=ME$38,MB21&lt;&gt;"",MD21&gt;=ME$42,MD21&lt;&gt;""),AND(MZ21&gt;=NM$38,MZ21&lt;&gt;"",NB21&gt;=NM$42,NB21&lt;&gt;""),AND(NC21&gt;=NM$38,NC21&lt;&gt;"",NE21&gt;=NM$42,NE21&lt;&gt;""),AND(NG21&gt;=NM$38,NG21&lt;&gt;"",NI21&gt;=NM$42,NI21&lt;&gt;""),AND(NJ21&gt;=NM$38,NJ21&lt;&gt;"",NL21&gt;=NM$42,NL21&lt;&gt;""),AND(OH21&gt;=OU$38,OH21&lt;&gt;"",OJ21&gt;=OU$42,OJ21&lt;&gt;""),AND(OK21&gt;=OU$38,OK21&lt;&gt;"",OM21&gt;=OU$42,OM21&lt;&gt;""),AND(OO21&gt;=OU$38,OO21&lt;&gt;"",OQ21&gt;=OU$42,OQ21&lt;&gt;""),AND(OR21&gt;=OU$38,OR21&lt;&gt;"",OT21&gt;=OU$42,OT21&lt;&gt;""),AND(PP21&gt;=QC$38,PP21&lt;&gt;"",PR21&gt;=QC$42,PR21&lt;&gt;""),AND(PS21&gt;=QC$38,PS21&lt;&gt;"",PU21&gt;=QC$42,PU21&lt;&gt;""),AND(PW21&gt;=QC$38,PW21&lt;&gt;"",PY21&gt;=QC$42,PY21&lt;&gt;""),AND(PZ21&gt;=QC$38,PZ21&lt;&gt;"",QB21&gt;=QC$42,QB21&lt;&gt;""),AND(QX21&gt;=RK$38,QX21&lt;&gt;"",QZ21&gt;=RK$42,QZ21&lt;&gt;""),AND(RA21&gt;=RK$38,RA21&lt;&gt;"",RC21&gt;=RK$42,RC21&lt;&gt;""),AND(RE21&gt;=RK$38,RE21&lt;&gt;"",RG21&gt;=RK$42,RG21&lt;&gt;""),AND(RH21&gt;=RK$38,RH21&lt;&gt;"",RJ21&gt;=RK$42,RJ21&lt;&gt;""),AND(SF21&gt;=SS$38,SF21&lt;&gt;"",SH21&gt;=SS$42,SH21&lt;&gt;""),AND(SI21&gt;=SS$38,SI21&lt;&gt;"",SK21&gt;=SS$42,SK21&lt;&gt;""),AND(SM21&gt;=SS$38,SM21&lt;&gt;"",SO21&gt;=SS$42,SO21&lt;&gt;""),AND(SP21&gt;=SS$38,SP21&lt;&gt;"",SR21&gt;=SS$42,SR21&lt;&gt;"")),"P","")</f>
        <v/>
      </c>
      <c r="J21" s="8">
        <f>IF(COUNT(AO21,AR21,BP21,BS21,CQ21,CT21)&gt;0,LARGE((AO21,AR21,BP21,BS21,CQ21,CT21),1),0)</f>
        <v>38.299999999999997</v>
      </c>
      <c r="K21" s="8" t="str">
        <f>IF(J21="","",IF(OR(J21=CQ21,J21=CT21),$BY$1,IF(OR(J21=BP21,J21=BS21),$AX$1,IF(OR(J21=AO21,J21=AR21),$W$1,""))))</f>
        <v>2023 Elite Canada</v>
      </c>
      <c r="L21" s="8">
        <f>IF(COUNT(AO21,AR21,BP21,BS21,CQ21,CT21)&gt;1,LARGE((AO21,AR21,BP21,BS21,CQ21,CT21),2),0)</f>
        <v>38.15</v>
      </c>
      <c r="M21" s="8" t="str">
        <f>IF(L21="","",IF(OR(L21=CQ21,L21=CT21),$BY$1,IF(OR(L21=BP21,L21=BS21),$AX$1,IF(OR(L21=AO21,L21=AR21),$W$1,""))))</f>
        <v>2022 3rd Domestic Trial</v>
      </c>
      <c r="N21" s="8">
        <f>IF(COUNT(AO21,AR21,BP21,BS21,CQ21,CT21)&gt;2,MAX(AV21,BW21,CX21,LARGE((AO21,AR21,BP21,BS21,CQ21,CT21),3)),IF(MAX(AV21,BW21,CX21)&gt;0,MAX(AV21,BW21,CX21),0))</f>
        <v>38.99</v>
      </c>
      <c r="O21" s="8" t="str">
        <f>IF(N21="","",IF(OR(N21=CQ21,N21=CT21,N21=CX21),$BY$1,IF(OR(N21=BP21,N21=BS21,N21=BW21),$AX$1,IF(OR(N21=AO21,N21=AR21,N21=AV21),$W$1,""))))</f>
        <v>2022 3rd Domestic Trial</v>
      </c>
      <c r="P21" s="8">
        <f>IF(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&gt;0,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,0)</f>
        <v>7.8</v>
      </c>
      <c r="Q21" s="8" t="str">
        <f>IF(P21=0,"",IF(OR(P21=CO21,P21=CR21,P21=CV21),$BY$1,IF(OR(P21=BN21,P21=BQ21,P21=BU21),$AX$1,IF(OR(P21=AM21,P21=AP21,P21=AT21),$W$1,IF(OR(P21=SF21,P21=SI21,P21=SM21,P21=SP21),$RL$1,IF(OR(P21=QX21,P21=RA21,P21=RE21,P21=RH21),$QD$1,IF(OR(P21=PP21,P21=PS21,P21=PW21,P21=PZ21),$OV$1,IF(OR(P21=OH21,P21=OK21,P21=OO21,P21=OR21),$NN$1,IF(OR(P21=MZ21,P21=NC21,P21=NG21,P21=NJ21),$MF$1,IF(OR(P21=LR21,P21=LU21,P21=LY21,P21=MB21),$KX$1,IF(OR(P21=KJ21,P21=KM21,P21=KQ21,P21=KT21),$JP$1,IF(OR(P21=JB21,P21=JE21,P21=JI21,P21=JL21),$IH$1,IF(OR(P21=HT21,P21=HW21,P21=IA21,P21=ID21),$GZ$1,IF(OR(P21=GL21,P21=GO21,P21=GS21,P21=GV21),$FR$1,IF(OR(P21=FD21,P21=FG21,P21=FK21,P21=FN21),$EJ$1,IF(OR(P21=DV21,P21=DY21,P21=EC21,P21=EF21),$DB$1,""))))))))))))))))</f>
        <v>2023 Elite Canada</v>
      </c>
      <c r="R21" s="8">
        <f>IF(MAX(IF(AM21&gt;=$AW$37,AN21,0),IF(AP21&gt;=$AW$37,AQ21,0),IF(AT21&gt;=$AW$37,AU21,0),IF(BN21&gt;=$BX$37,BO21,0),IF(BQ21&gt;=$BX$37,BR21,0),IF(BU21&gt;=$BX$37,BV21,0),IF(CO21&gt;=$CY$37,CP21,0),IF(CR21&gt;=$CY$37,CS21,0),IF(CV21&gt;=$CY$37,CW21,0),IF(DV21&gt;=$EI$37,DW21,0),IF(DY21&gt;=$EI$37,DZ21,0),IF(EC21&gt;=$EI$37,ED21,0),IF(EF21&gt;=$EI$37,EG21,0),IF(FD21&gt;=$FQ$37,FE21,0),IF(FG21&gt;=$FQ$37,FH21,0),IF(FK21&gt;=$FQ$37,FL21,0),IF(FN21&gt;=$FQ$37,FO21,0),IF(GL21&gt;=$GY$37,GM21,0),IF(GO21&gt;=$GY$37,GP21,0),IF(GS21&gt;=$GY$37,GT21,0),IF(GV21&gt;=$GY$37,GW21,0),IF(HT21&gt;=$IG$37,HU21,0),IF(HW21&gt;=$IG$37,HX21,0),IF(IA21&gt;=$IG$37,IB21,0),IF(ID21&gt;=$IG$37,IE21,0),IF(JB21&gt;=$JO$37,JC21,0),IF(JE21&gt;=$JO$37,JF21,0),IF(JI21&gt;=$JO$37,JJ21,0),IF(JL21&gt;=$JO$37,JM21,0),IF(KJ21&gt;=$KW$37,KK21,0),IF(KM21&gt;=$KW$37,KN21,0),IF(KQ21&gt;=$KW$37,KR21,0),IF(KT21&gt;=$KW$37,KU21,0),IF(LR21&gt;=$ME$37,LS21,0),IF(LU21&gt;=$ME$37,LV21,0),IF(LY21&gt;=$ME$37,LZ21,0),IF(MB21&gt;=$ME$37,MC21,0),IF(MZ21&gt;=$NM$37,NA21,0),IF(NC21&gt;=$NM$37,ND21,0),IF(NG21&gt;=$NM$37,NH21,0),IF(NJ21&gt;=$NM$37,NK21,0),IF(OH21&gt;=$OU$37,OI21,0),IF(OK21&gt;=$OU$37,OL21,0),IF(OO21&gt;=$OU$37,OP21,0),IF(OR21&gt;=$OU$37,OS21,0),IF(PP21&gt;=$QC$37,PQ21,0),IF(PS21&gt;=$QC$37,PT21,0),IF(PW21&gt;=$QC$37,PX21,0),IF(PZ21&gt;=$QC$37,QA21,0),IF(QX21&gt;=$RK$37,QY21,0),IF(RA21&gt;=$RK$37,RB21,0),IF(RE21&gt;=$RK$37,RF21,0),IF(RH21&gt;=$RK$37,RI21,0),IF(SF21&gt;=$SS$37,SG21,0),IF(SI21&gt;=$SS$37,SJ21,0),IF(SM21&gt;=$SS$37,SN21,0),IF(SP21&gt;=$SS$37,SQ21,0))&gt;0,MAX(IF(AM21&gt;=$AW$37,AN21,0),IF(AP21&gt;=$AW$37,AQ21,0),IF(AT21&gt;=$AW$37,AU21,0),IF(BN21&gt;=$BX$37,BO21,0),IF(BQ21&gt;=$BX$37,BR21,0),IF(BU21&gt;=$BX$37,BV21,0),IF(CO21&gt;=$CY$37,CP21,0),IF(CR21&gt;=$CY$37,CS21,0),IF(CV21&gt;=$CY$37,CW21,0),IF(DV21&gt;=$EI$37,DW21,0),IF(DY21&gt;=$EI$37,DZ21,0),IF(EC21&gt;=$EI$37,ED21,0),IF(EF21&gt;=$EI$37,EG21,0),IF(FD21&gt;=$FQ$37,FE21,0),IF(FG21&gt;=$FQ$37,FH21,0),IF(FK21&gt;=$FQ$37,FL21,0),IF(FN21&gt;=$FQ$37,FO21,0),IF(GL21&gt;=$GY$37,GM21,0),IF(GO21&gt;=$GY$37,GP21,0),IF(GS21&gt;=$GY$37,GT21,0),IF(GV21&gt;=$GY$37,GW21,0),IF(HT21&gt;=$IG$37,HU21,0),IF(HW21&gt;=$IG$37,HX21,0),IF(IA21&gt;=$IG$37,IB21,0),IF(ID21&gt;=$IG$37,IE21,0),IF(JB21&gt;=$JO$37,JC21,0),IF(JE21&gt;=$JO$37,JF21,0),IF(JI21&gt;=$JO$37,JJ21,0),IF(JL21&gt;=$JO$37,JM21,0),IF(KJ21&gt;=$KW$37,KK21,0),IF(KM21&gt;=$KW$37,KN21,0),IF(KQ21&gt;=$KW$37,KR21,0),IF(KT21&gt;=$KW$37,KU21,0),IF(LR21&gt;=$ME$37,LS21,0),IF(LU21&gt;=$ME$37,LV21,0),IF(LY21&gt;=$ME$37,LZ21,0),IF(MB21&gt;=$ME$37,MC21,0),IF(MZ21&gt;=$NM$37,NA21,0),IF(NC21&gt;=$NM$37,ND21,0),IF(NG21&gt;=$NM$37,NH21,0),IF(NJ21&gt;=$NM$37,NK21,0),IF(OH21&gt;=$OU$37,OI21,0),IF(OK21&gt;=$OU$37,OL21,0),IF(OO21&gt;=$OU$37,OP21,0),IF(OR21&gt;=$OU$37,OS21,0),IF(PP21&gt;=$QC$37,PQ21,0),IF(PS21&gt;=$QC$37,PT21,0),IF(PW21&gt;=$QC$37,PX21,0),IF(PZ21&gt;=$QC$37,QA21,0),IF(QX21&gt;=$RK$37,QY21,0),IF(RA21&gt;=$RK$37,RB21,0),IF(RE21&gt;=$RK$37,RF21,0),IF(RH21&gt;=$RK$37,RI21,0),IF(SF21&gt;=$SS$37,SG21,0),IF(SI21&gt;=$SS$37,SJ21,0),IF(SM21&gt;=$SS$37,SN21,0),IF(SP21&gt;=$SS$37,SQ21,0)),0)</f>
        <v>0</v>
      </c>
      <c r="S21" s="8" t="str">
        <f>IF(R21=0,"",IF(OR(R21=CP21,R21=CS21,R21=CW21),$BY$1,IF(OR(R21=BO21,R21=BR21,R21=BV21),$AX$1,IF(OR(R21=AN21,R21=AQ21,R21=AU21),$W$1,IF(OR(R21=SG21,R21=SJ21,R21=SN21,R21=SQ21),$RL$1,IF(OR(R21=QY21,R21=RB21,R21=RF21,R21=RI21),$QD$1,IF(OR(R21=PQ21,R21=PT21,R21=PX21,R21=QA21),$OV$1,IF(OR(R21=OI21,R21=OL21,R21=OP21,R21=OS21),$NN$1,IF(OR(R21=NA21,R21=ND21,R21=NH21,R21=NK21),$MF$1,IF(OR(R21=LS21,R21=LV21,R21=LZ21,R21=MC21),$KX$1,IF(OR(R21=KK21,R21=KN21,R21=KR21,R21=KU21),$JP$1,IF(OR(R21=JC21,R21=JF21,R21=JJ21,R21=JM21),$IH$1,IF(OR(R21=HU21,R21=HX21,R21=IB21,R21=IE21),$GZ$1,IF(OR(R21=GM21,R21=GP21,R21=GT21,R21=GW21),$FR$1,IF(OR(R21=FE21,R21=FH21,R21=FL21,R21=FO21),$EJ$1,IF(OR(R21=DW21,R21=DZ21,R21=ED21,R21=EG21),$DB$1,""))))))))))))))))</f>
        <v/>
      </c>
      <c r="T21" s="8" t="str">
        <f>IF(MAX(CZ21,DA21)&gt;0,MAX(CZ21,DA21),"")</f>
        <v/>
      </c>
      <c r="U21" s="11" t="str">
        <f>IF(T21="","",IF(T21=CZ21,"("&amp;CZ$2&amp;")",IF(T21=DA21,"("&amp;DA$2&amp;")")))</f>
        <v/>
      </c>
      <c r="V21" s="8" t="str">
        <f>IF(T21="","",IF(T21=CZ21,IF(T21+IF(N21="",0,N21)=SL21,$RL$1,IF(T21+IF(N21="",0,N21)=RD21,$QD$1,IF(T21+IF(N21="",0,N21)=PV21,$OV$1,IF(T21+IF(N21="",0,N21)=ON21,$NN$1,IF(T21+IF(N21="",0,N21)=NF21,$MF$1,IF(T21+IF(N21="",0,N21)=LX21,$KX$1,IF(T21+IF(N21="",0,N21)=KP21,$JP$1,IF(T21+IF(N21="",0,N21)=JH21,$IH$1,IF(T21+IF(N21="",0,N21)=HZ21,$GZ$1,IF(T21+IF(N21="",0,N21)=GR21,$FR$1,IF(T21+IF(N21="",0,N21)=FJ21,$EJ$1,IF(T21+IF(N21="",0,N21)=EB21,$DB$1)))))))))))),IF(T21=DA21,IF(T21+IF(#REF!="",0,#REF!)=SR21,$RL$1,IF(T21+IF(#REF!="",0,#REF!)=RJ21,$QD$1,IF(T21+IF(#REF!="",0,#REF!)=QB21,$OV$1,IF(T21+IF(#REF!="",0,#REF!)=OT21,$NN$1,IF(T21+IF(#REF!="",0,#REF!)=NL21,$MF$1,IF(T21+IF(#REF!="",0,#REF!)=MD21,$KX$1,IF(T21+IF(#REF!="",0,#REF!)=KV21,$JP$1,IF(T21+IF(#REF!="",0,#REF!)=JN21,$IH$1,IF(T21+IF(#REF!="",0,#REF!)=IF21,$GZ$1,IF(T21+IF(#REF!="",0,#REF!)=GX21,$FR$1,IF(T21+IF(#REF!="",0,#REF!)=FP21,$EJ$1,IF(T21+IF(#REF!="",0,#REF!)=EH21,$DB$1,IF(T21+IF(#REF!="",0,#REF!)=SO21,$RL$1,IF(T21+IF(#REF!="",0,#REF!)=RG21,$QD$1,IF(T21+IF(#REF!="",0,#REF!)=PY21,$OV$1,IF(T21+IF(#REF!="",0,#REF!)=OQ21,$NN$1,IF(T21+IF(#REF!="",0,#REF!)=NI21,$MF$1,IF(T21+IF(#REF!="",0,#REF!)=MA21,$KX$1,IF(T21+IF(#REF!="",0,#REF!)=KS21,$JP$1,IF(T21+IF(#REF!="",0,#REF!)=JK21,$IH$1,IF(T21+IF(#REF!="",0,#REF!)=IC21,$GZ$1,IF(T21+IF(#REF!="",0,#REF!)=GU21,$FR$1,IF(T21+IF(#REF!="",0,#REF!)=FM21,$EJ$1,IF(T21+IF(#REF!="",0,#REF!)=EE21,$DB$1)))))))))))))))))))))))))))</f>
        <v/>
      </c>
      <c r="W21" s="22">
        <v>11.6</v>
      </c>
      <c r="X21" s="22">
        <v>8.5</v>
      </c>
      <c r="Y21" s="22">
        <v>7.1</v>
      </c>
      <c r="Z21" s="22">
        <v>12.65</v>
      </c>
      <c r="AA21" s="22">
        <v>1.7</v>
      </c>
      <c r="AB21" s="22"/>
      <c r="AC21" s="22"/>
      <c r="AD21" s="22"/>
      <c r="AE21" s="22"/>
      <c r="AF21" s="22"/>
      <c r="AG21" s="22">
        <v>12.2</v>
      </c>
      <c r="AH21" s="22">
        <v>8.9</v>
      </c>
      <c r="AI21" s="22">
        <v>7</v>
      </c>
      <c r="AJ21" s="22">
        <v>12.69</v>
      </c>
      <c r="AK21" s="22">
        <v>1.8</v>
      </c>
      <c r="AL21" s="27"/>
      <c r="AM21" s="38">
        <f>IF(Y21&gt;0,Y21,"")</f>
        <v>7.1</v>
      </c>
      <c r="AN21" s="38">
        <f>IF(Z21&gt;0,Z21,"")</f>
        <v>12.65</v>
      </c>
      <c r="AO21" s="40">
        <f>IF(SUM(W21:Z21)-AA21&gt;0,SUM(W21:Z21)-AA21,"")</f>
        <v>38.15</v>
      </c>
      <c r="AP21" s="40" t="str">
        <f>IF(AD21&gt;0,AD21,"")</f>
        <v/>
      </c>
      <c r="AQ21" s="40" t="str">
        <f>IF(AE21&gt;0,AE21,"")</f>
        <v/>
      </c>
      <c r="AR21" s="40" t="str">
        <f>IF(SUM(AB21:AE21)-AF21&gt;0,SUM(AB21:AE21)-AF21,"")</f>
        <v/>
      </c>
      <c r="AS21" s="40">
        <f>IF(AO21="","",MAX(AO21,AR21))</f>
        <v>38.15</v>
      </c>
      <c r="AT21" s="40">
        <f>IF(AI21&gt;0,AI21,"")</f>
        <v>7</v>
      </c>
      <c r="AU21" s="40">
        <f>IF(AJ21&gt;0,AJ21,"")</f>
        <v>12.69</v>
      </c>
      <c r="AV21" s="40">
        <f>IF(SUM(AG21:AJ21)-AK21&gt;0,SUM(AG21:AJ21)-AK21,"")</f>
        <v>38.99</v>
      </c>
      <c r="AW21" s="40">
        <f>IF(SUM(AS21,AV21)&gt;0,SUM(AS21,AV21),"")</f>
        <v>77.14</v>
      </c>
      <c r="AX21" s="26">
        <v>11.4</v>
      </c>
      <c r="AY21" s="26">
        <v>8.1</v>
      </c>
      <c r="AZ21" s="26">
        <v>7.8</v>
      </c>
      <c r="BA21" s="26">
        <v>11</v>
      </c>
      <c r="BB21" s="26">
        <v>0</v>
      </c>
      <c r="BC21" s="26">
        <v>11.8</v>
      </c>
      <c r="BD21" s="26">
        <v>8.6999999999999993</v>
      </c>
      <c r="BE21" s="26">
        <v>6.6</v>
      </c>
      <c r="BF21" s="26">
        <v>11.78</v>
      </c>
      <c r="BG21" s="26">
        <v>2.2000000000000002</v>
      </c>
      <c r="BH21" s="26"/>
      <c r="BI21" s="26"/>
      <c r="BJ21" s="26"/>
      <c r="BK21" s="26"/>
      <c r="BL21" s="26"/>
      <c r="BM21" s="28"/>
      <c r="BN21" s="39">
        <f>IF(AZ21&gt;0,AZ21,"")</f>
        <v>7.8</v>
      </c>
      <c r="BO21" s="39">
        <f>IF(BA21&gt;0,BA21,"")</f>
        <v>11</v>
      </c>
      <c r="BP21" s="11">
        <f>IF(SUM(AX21:BA21)-BB21&gt;0,SUM(AX21:BA21)-BB21,"")</f>
        <v>38.299999999999997</v>
      </c>
      <c r="BQ21" s="11">
        <f>IF(BE21&gt;0,BE21,"")</f>
        <v>6.6</v>
      </c>
      <c r="BR21" s="11">
        <f>IF(BF21&gt;0,BF21,"")</f>
        <v>11.78</v>
      </c>
      <c r="BS21" s="11">
        <f>IF(SUM(BC21:BF21)-BG21&gt;0,SUM(BC21:BF21)-BG21,"")</f>
        <v>36.68</v>
      </c>
      <c r="BT21" s="11">
        <f>IF(BP21="","",MAX(BP21,BS21))</f>
        <v>38.299999999999997</v>
      </c>
      <c r="BU21" s="11" t="str">
        <f>IF(BJ21&gt;0,BJ21,"")</f>
        <v/>
      </c>
      <c r="BV21" s="11" t="str">
        <f>IF(BK21&gt;0,BK21,"")</f>
        <v/>
      </c>
      <c r="BW21" s="11" t="str">
        <f>IF(SUM(BH21:BK21)-BL21&gt;0,SUM(BH21:BK21)-BL21,"")</f>
        <v/>
      </c>
      <c r="BX21" s="11">
        <f>IF(SUM(BT21,BW21)&gt;0,SUM(BT21,BW21),"")</f>
        <v>38.299999999999997</v>
      </c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7"/>
      <c r="CO21" s="38" t="str">
        <f>IF(CA21&gt;0,CA21,"")</f>
        <v/>
      </c>
      <c r="CP21" s="38" t="str">
        <f>IF(CB21&gt;0,CB21,"")</f>
        <v/>
      </c>
      <c r="CQ21" s="40" t="str">
        <f>IF(SUM(BY21:CB21)-CC21&gt;0,SUM(BY21:CB21)-CC21,"")</f>
        <v/>
      </c>
      <c r="CR21" s="40" t="str">
        <f>IF(CF21&gt;0,CF21,"")</f>
        <v/>
      </c>
      <c r="CS21" s="40" t="str">
        <f>IF(CG21&gt;0,CG21,"")</f>
        <v/>
      </c>
      <c r="CT21" s="40" t="str">
        <f>IF(SUM(CD21:CG21)-CH21&gt;0,SUM(CD21:CG21)-CH21,"")</f>
        <v/>
      </c>
      <c r="CU21" s="40" t="str">
        <f>IF(CQ21="","",MAX(CQ21,CT21))</f>
        <v/>
      </c>
      <c r="CV21" s="40" t="str">
        <f>IF(CK21&gt;0,CK21,"")</f>
        <v/>
      </c>
      <c r="CW21" s="40" t="str">
        <f>IF(CL21&gt;0,CL21,"")</f>
        <v/>
      </c>
      <c r="CX21" s="40" t="str">
        <f>IF(SUM(CI21:CL21)-CM21&gt;0,SUM(CI21:CL21)-CM21,"")</f>
        <v/>
      </c>
      <c r="CY21" s="40" t="str">
        <f>IF(SUM(CU21,CX21)&gt;0,SUM(CU21,CX21),"")</f>
        <v/>
      </c>
      <c r="CZ21" s="50" t="str">
        <f>IF(MAX(DX21,EA21,FF21,FI21,GN21,GQ21,HV21,HY21,JD21,JG21,KL21,KO21,LT21,LW21,NB21,NE21,OJ21,OM21,PR21,PU21,QZ21,RC21,SH21,SK21)-MIN(IF(L21="",0,L21),IF(N21="",0,N21))&gt;0.001,MAX(DX21,EA21,FF21,FI21,GN21,GQ21,HV21,HY21,JD21,JG21,KL21,KO21,LT21,LW21,NB21,NE21,OJ21,OM21,PR21,PU21,QZ21,RC21,SH21,SK21)-MIN(IF(L21="",0,L21),IF(N21="",0,N21)),"")</f>
        <v/>
      </c>
      <c r="DA21" s="50" t="str">
        <f>IF(MAX(EE21,EH21,FM21,FP21,GU21,GX21,IC21,IF21,JK21,JN21,KS21,KV21,MA21,MD21,NI21,NL21,OQ21,OT21,PY21,QB21,RG21,RJ21,SO21,SR21)-IF(N21="",0,N21)&gt;0.001,MAX(EE21,EH21,FM21,FP21,GU21,GX21,IC21,IF21,JK21,JN21,KS21,KV21,MA21,MD21,NI21,NL21,OQ21,OT21,PY21,QB21,RG21,RJ21,SO21,SR21)-IF(N21="",0,N21),"")</f>
        <v/>
      </c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40" t="str">
        <f>IF(DD21&gt;0,DD21,"")</f>
        <v/>
      </c>
      <c r="DW21" s="40" t="str">
        <f>IF(DE21&gt;0,DE21,"")</f>
        <v/>
      </c>
      <c r="DX21" s="40" t="str">
        <f>IF(SUM(DB21:DE21)-DF21&gt;0,SUM(DB21:DE21)-DF21,"")</f>
        <v/>
      </c>
      <c r="DY21" s="40" t="str">
        <f>IF(DI21&gt;0,DI21,"")</f>
        <v/>
      </c>
      <c r="DZ21" s="40" t="str">
        <f>IF(DJ21&gt;0,DJ21,"")</f>
        <v/>
      </c>
      <c r="EA21" s="40" t="str">
        <f>IF(SUM(DG21:DJ21)-DK21&gt;0,SUM(DG21:DJ21)-DK21,"")</f>
        <v/>
      </c>
      <c r="EB21" s="40" t="str">
        <f>IF(MAX(DX21,EA21)&gt;0,MAX(DX21,EA21),"")</f>
        <v/>
      </c>
      <c r="EC21" s="40" t="str">
        <f>IF(DN21&gt;0,DN21,"")</f>
        <v/>
      </c>
      <c r="ED21" s="40" t="str">
        <f>IF(DO21&gt;0,DO21,"")</f>
        <v/>
      </c>
      <c r="EE21" s="40" t="str">
        <f>IF(SUM(DL21:DO21)-DP21&gt;0,SUM(DL21:DO21)-DP21,"")</f>
        <v/>
      </c>
      <c r="EF21" s="40" t="str">
        <f>IF(DS21&gt;0,DS21,"")</f>
        <v/>
      </c>
      <c r="EG21" s="40" t="str">
        <f>IF(DT21&gt;0,DT21,"")</f>
        <v/>
      </c>
      <c r="EH21" s="40" t="str">
        <f>IF(SUM(DQ21:DT21)-DU21&gt;0,SUM(DQ21:DT21)-DU21,"")</f>
        <v/>
      </c>
      <c r="EI21" s="40" t="str">
        <f>IF(SUM(EB21,EH21)&gt;0,SUM(EB21,EH21),"")</f>
        <v/>
      </c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1" t="str">
        <f>IF(EL21&gt;0,EL21,"")</f>
        <v/>
      </c>
      <c r="FE21" s="11" t="str">
        <f>IF(EM21&gt;0,EM21,"")</f>
        <v/>
      </c>
      <c r="FF21" s="11" t="str">
        <f>IF(SUM(EJ21:EM21)-EN21&gt;0,SUM(EJ21:EM21)-EN21,"")</f>
        <v/>
      </c>
      <c r="FG21" s="11" t="str">
        <f>IF(EQ21&gt;0,EQ21,"")</f>
        <v/>
      </c>
      <c r="FH21" s="11" t="str">
        <f>IF(ER21&gt;0,ER21,"")</f>
        <v/>
      </c>
      <c r="FI21" s="11" t="str">
        <f>IF(SUM(EO21:ER21)-ES21&gt;0,SUM(EO21:ER21)-ES21,"")</f>
        <v/>
      </c>
      <c r="FJ21" s="11" t="str">
        <f>IF(MAX(FF21,FI21)&gt;0,MAX(FF21,FI21),"")</f>
        <v/>
      </c>
      <c r="FK21" s="11" t="str">
        <f>IF(EV21&gt;0,EV21,"")</f>
        <v/>
      </c>
      <c r="FL21" s="11" t="str">
        <f>IF(EW21&gt;0,EW21,"")</f>
        <v/>
      </c>
      <c r="FM21" s="11" t="str">
        <f>IF(SUM(ET21:EW21)-EX21&gt;0,SUM(ET21:EW21)-EX21,"")</f>
        <v/>
      </c>
      <c r="FN21" s="11" t="str">
        <f>IF(FA21&gt;0,FA21,"")</f>
        <v/>
      </c>
      <c r="FO21" s="11" t="str">
        <f>IF(FB21&gt;0,FB21,"")</f>
        <v/>
      </c>
      <c r="FP21" s="11" t="str">
        <f>IF(SUM(EY21:FB21)-FC21&gt;0,SUM(EY21:FB21)-FC21,"")</f>
        <v/>
      </c>
      <c r="FQ21" s="11" t="str">
        <f>IF(SUM(FJ21,FP21)&gt;0,SUM(FJ21,FP21),"")</f>
        <v/>
      </c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40" t="str">
        <f>IF(FT21&gt;0,FT21,"")</f>
        <v/>
      </c>
      <c r="GM21" s="40" t="str">
        <f>IF(FU21&gt;0,FU21,"")</f>
        <v/>
      </c>
      <c r="GN21" s="40" t="str">
        <f>IF(SUM(FR21:FU21)-FV21&gt;0,SUM(FR21:FU21)-FV21,"")</f>
        <v/>
      </c>
      <c r="GO21" s="40" t="str">
        <f>IF(FY21&gt;0,FY21,"")</f>
        <v/>
      </c>
      <c r="GP21" s="40" t="str">
        <f>IF(FZ21&gt;0,FZ21,"")</f>
        <v/>
      </c>
      <c r="GQ21" s="40" t="str">
        <f>IF(SUM(FW21:FZ21)-GA21&gt;0,SUM(FW21:FZ21)-GA21,"")</f>
        <v/>
      </c>
      <c r="GR21" s="40" t="str">
        <f>IF(MAX(GN21,GQ21)&gt;0,MAX(GN21,GQ21),"")</f>
        <v/>
      </c>
      <c r="GS21" s="40" t="str">
        <f>IF(GD21&gt;0,GD21,"")</f>
        <v/>
      </c>
      <c r="GT21" s="40" t="str">
        <f>IF(GE21&gt;0,GE21,"")</f>
        <v/>
      </c>
      <c r="GU21" s="40" t="str">
        <f>IF(SUM(GB21:GE21)-GF21&gt;0,SUM(GB21:GE21)-GF21,"")</f>
        <v/>
      </c>
      <c r="GV21" s="40" t="str">
        <f>IF(GI21&gt;0,GI21,"")</f>
        <v/>
      </c>
      <c r="GW21" s="40" t="str">
        <f>IF(GJ21&gt;0,GJ21,"")</f>
        <v/>
      </c>
      <c r="GX21" s="40" t="str">
        <f>IF(SUM(GG21:GJ21)-GK21&gt;0,SUM(GG21:GJ21)-GK21,"")</f>
        <v/>
      </c>
      <c r="GY21" s="40" t="str">
        <f>IF(SUM(GR21,GX21)&gt;0,SUM(GR21,GX21),"")</f>
        <v/>
      </c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1" t="str">
        <f>IF(HB21&gt;0,HB21,"")</f>
        <v/>
      </c>
      <c r="HU21" s="11" t="str">
        <f>IF(HC21&gt;0,HC21,"")</f>
        <v/>
      </c>
      <c r="HV21" s="11" t="str">
        <f>IF(SUM(GZ21:HC21)-HD21&gt;0,SUM(GZ21:HC21)-HD21,"")</f>
        <v/>
      </c>
      <c r="HW21" s="11" t="str">
        <f>IF(HG21&gt;0,HG21,"")</f>
        <v/>
      </c>
      <c r="HX21" s="11" t="str">
        <f>IF(HH21&gt;0,HH21,"")</f>
        <v/>
      </c>
      <c r="HY21" s="11" t="str">
        <f>IF(SUM(HE21:HH21)-HI21&gt;0,SUM(HE21:HH21)-HI21,"")</f>
        <v/>
      </c>
      <c r="HZ21" s="11" t="str">
        <f>IF(MAX(HV21,HY21)&gt;0,MAX(HV21,HY21),"")</f>
        <v/>
      </c>
      <c r="IA21" s="11" t="str">
        <f>IF(HL21&gt;0,HL21,"")</f>
        <v/>
      </c>
      <c r="IB21" s="11" t="str">
        <f>IF(HM21&gt;0,HM21,"")</f>
        <v/>
      </c>
      <c r="IC21" s="11" t="str">
        <f>IF(SUM(HJ21:HM21)-HN21&gt;0,SUM(HJ21:HM21)-HN21,"")</f>
        <v/>
      </c>
      <c r="ID21" s="11" t="str">
        <f>IF(HQ21&gt;0,HQ21,"")</f>
        <v/>
      </c>
      <c r="IE21" s="11" t="str">
        <f>IF(HR21&gt;0,HR21,"")</f>
        <v/>
      </c>
      <c r="IF21" s="11" t="str">
        <f>IF(SUM(HO21:HR21)-HS21&gt;0,SUM(HO21:HR21)-HS21,"")</f>
        <v/>
      </c>
      <c r="IG21" s="11" t="str">
        <f>IF(SUM(HZ21,IF21)&gt;0,SUM(HZ21,IF21),"")</f>
        <v/>
      </c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40" t="str">
        <f>IF(IJ21&gt;0,IJ21,"")</f>
        <v/>
      </c>
      <c r="JC21" s="40" t="str">
        <f>IF(IK21&gt;0,IK21,"")</f>
        <v/>
      </c>
      <c r="JD21" s="40" t="str">
        <f>IF(SUM(IH21:IK21)-IL21&gt;0,SUM(IH21:IK21)-IL21,"")</f>
        <v/>
      </c>
      <c r="JE21" s="40" t="str">
        <f>IF(IO21&gt;0,IO21,"")</f>
        <v/>
      </c>
      <c r="JF21" s="40" t="str">
        <f>IF(IP21&gt;0,IP21,"")</f>
        <v/>
      </c>
      <c r="JG21" s="40" t="str">
        <f>IF(SUM(IM21:IP21)-IQ21&gt;0,SUM(IM21:IP21)-IQ21,"")</f>
        <v/>
      </c>
      <c r="JH21" s="40" t="str">
        <f>IF(MAX(JD21,JG21)&gt;0,MAX(JD21,JG21),"")</f>
        <v/>
      </c>
      <c r="JI21" s="40" t="str">
        <f>IF(IT21&gt;0,IT21,"")</f>
        <v/>
      </c>
      <c r="JJ21" s="40" t="str">
        <f>IF(IU21&gt;0,IU21,"")</f>
        <v/>
      </c>
      <c r="JK21" s="40" t="str">
        <f>IF(SUM(IR21:IU21)-IV21&gt;0,SUM(IR21:IU21)-IV21,"")</f>
        <v/>
      </c>
      <c r="JL21" s="40" t="str">
        <f>IF(IY21&gt;0,IY21,"")</f>
        <v/>
      </c>
      <c r="JM21" s="40" t="str">
        <f>IF(IZ21&gt;0,IZ21,"")</f>
        <v/>
      </c>
      <c r="JN21" s="40" t="str">
        <f>IF(SUM(IW21:IZ21)-JA21&gt;0,SUM(IW21:IZ21)-JA21,"")</f>
        <v/>
      </c>
      <c r="JO21" s="40" t="str">
        <f>IF(SUM(JH21,JN21)&gt;0,SUM(JH21,JN21),"")</f>
        <v/>
      </c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1" t="str">
        <f>IF(JR21&gt;0,JR21,"")</f>
        <v/>
      </c>
      <c r="KK21" s="11" t="str">
        <f>IF(JS21&gt;0,JS21,"")</f>
        <v/>
      </c>
      <c r="KL21" s="11" t="str">
        <f>IF(SUM(JP21:JS21)-JT21&gt;0,SUM(JP21:JS21)-JT21,"")</f>
        <v/>
      </c>
      <c r="KM21" s="11" t="str">
        <f>IF(JW21&gt;0,JW21,"")</f>
        <v/>
      </c>
      <c r="KN21" s="11" t="str">
        <f>IF(JX21&gt;0,JX21,"")</f>
        <v/>
      </c>
      <c r="KO21" s="11" t="str">
        <f>IF(SUM(JU21:JX21)-JY21&gt;0,SUM(JU21:JX21)-JY21,"")</f>
        <v/>
      </c>
      <c r="KP21" s="11" t="str">
        <f>IF(MAX(KL21,KO21)&gt;0,MAX(KL21,KO21),"")</f>
        <v/>
      </c>
      <c r="KQ21" s="11" t="str">
        <f>IF(KB21&gt;0,KB21,"")</f>
        <v/>
      </c>
      <c r="KR21" s="11" t="str">
        <f>IF(KC21&gt;0,KC21,"")</f>
        <v/>
      </c>
      <c r="KS21" s="11" t="str">
        <f>IF(SUM(JZ21:KC21)-KD21&gt;0,SUM(JZ21:KC21)-KD21,"")</f>
        <v/>
      </c>
      <c r="KT21" s="11" t="str">
        <f>IF(KG21&gt;0,KG21,"")</f>
        <v/>
      </c>
      <c r="KU21" s="11" t="str">
        <f>IF(KH21&gt;0,KH21,"")</f>
        <v/>
      </c>
      <c r="KV21" s="11" t="str">
        <f>IF(SUM(KE21:KH21)-KI21&gt;0,SUM(KE21:KH21)-KI21,"")</f>
        <v/>
      </c>
      <c r="KW21" s="11" t="str">
        <f>IF(SUM(KP21,KV21)&gt;0,SUM(KP21,KV21),"")</f>
        <v/>
      </c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40" t="str">
        <f>IF(KZ21&gt;0,KZ21,"")</f>
        <v/>
      </c>
      <c r="LS21" s="40" t="str">
        <f>IF(LA21&gt;0,LA21,"")</f>
        <v/>
      </c>
      <c r="LT21" s="40" t="str">
        <f>IF(SUM(KX21:LA21)-LB21&gt;0,SUM(KX21:LA21)-LB21,"")</f>
        <v/>
      </c>
      <c r="LU21" s="40" t="str">
        <f>IF(LE21&gt;0,LE21,"")</f>
        <v/>
      </c>
      <c r="LV21" s="40" t="str">
        <f>IF(LF21&gt;0,LF21,"")</f>
        <v/>
      </c>
      <c r="LW21" s="40" t="str">
        <f>IF(SUM(LC21:LF21)-LG21&gt;0,SUM(LC21:LF21)-LG21,"")</f>
        <v/>
      </c>
      <c r="LX21" s="40" t="str">
        <f>IF(MAX(LT21,LW21)&gt;0,MAX(LT21,LW21),"")</f>
        <v/>
      </c>
      <c r="LY21" s="40" t="str">
        <f>IF(LJ21&gt;0,LJ21,"")</f>
        <v/>
      </c>
      <c r="LZ21" s="40" t="str">
        <f>IF(LK21&gt;0,LK21,"")</f>
        <v/>
      </c>
      <c r="MA21" s="40" t="str">
        <f>IF(SUM(LH21:LK21)-LL21&gt;0,SUM(LH21:LK21)-LL21,"")</f>
        <v/>
      </c>
      <c r="MB21" s="40" t="str">
        <f>IF(LO21&gt;0,LO21,"")</f>
        <v/>
      </c>
      <c r="MC21" s="40" t="str">
        <f>IF(LP21&gt;0,LP21,"")</f>
        <v/>
      </c>
      <c r="MD21" s="40" t="str">
        <f>IF(SUM(LM21:LP21)-LQ21&gt;0,SUM(LM21:LP21)-LQ21,"")</f>
        <v/>
      </c>
      <c r="ME21" s="40" t="str">
        <f>IF(SUM(LX21,MD21)&gt;0,SUM(LX21,MD21),"")</f>
        <v/>
      </c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1" t="str">
        <f>IF(MH21&gt;0,MH21,"")</f>
        <v/>
      </c>
      <c r="NA21" s="11" t="str">
        <f>IF(MI21&gt;0,MI21,"")</f>
        <v/>
      </c>
      <c r="NB21" s="11" t="str">
        <f>IF(SUM(MF21:MI21)-MJ21&gt;0,SUM(MF21:MI21)-MJ21,"")</f>
        <v/>
      </c>
      <c r="NC21" s="11" t="str">
        <f>IF(MM21&gt;0,MM21,"")</f>
        <v/>
      </c>
      <c r="ND21" s="11" t="str">
        <f>IF(MN21&gt;0,MN21,"")</f>
        <v/>
      </c>
      <c r="NE21" s="11" t="str">
        <f>IF(SUM(MK21:MN21)-MO21&gt;0,SUM(MK21:MN21)-MO21,"")</f>
        <v/>
      </c>
      <c r="NF21" s="11" t="str">
        <f>IF(MAX(NB21,NE21)&gt;0,MAX(NB21,NE21),"")</f>
        <v/>
      </c>
      <c r="NG21" s="11" t="str">
        <f>IF(MR21&gt;0,MR21,"")</f>
        <v/>
      </c>
      <c r="NH21" s="11" t="str">
        <f>IF(MS21&gt;0,MS21,"")</f>
        <v/>
      </c>
      <c r="NI21" s="11" t="str">
        <f>IF(SUM(MP21:MS21)-MT21&gt;0,SUM(MP21:MS21)-MT21,"")</f>
        <v/>
      </c>
      <c r="NJ21" s="11" t="str">
        <f>IF(MW21&gt;0,MW21,"")</f>
        <v/>
      </c>
      <c r="NK21" s="11" t="str">
        <f>IF(MX21&gt;0,MX21,"")</f>
        <v/>
      </c>
      <c r="NL21" s="11" t="str">
        <f>IF(SUM(MU21:MX21)-MY21&gt;0,SUM(MU21:MX21)-MY21,"")</f>
        <v/>
      </c>
      <c r="NM21" s="11" t="str">
        <f>IF(SUM(NF21,NL21)&gt;0,SUM(NF21,NL21),"")</f>
        <v/>
      </c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40" t="str">
        <f>IF(NP21&gt;0,NP21,"")</f>
        <v/>
      </c>
      <c r="OI21" s="40" t="str">
        <f>IF(NQ21&gt;0,NQ21,"")</f>
        <v/>
      </c>
      <c r="OJ21" s="40" t="str">
        <f>IF(SUM(NN21:NQ21)-NR21&gt;0,SUM(NN21:NQ21)-NR21,"")</f>
        <v/>
      </c>
      <c r="OK21" s="40" t="str">
        <f>IF(NU21&gt;0,NU21,"")</f>
        <v/>
      </c>
      <c r="OL21" s="40" t="str">
        <f>IF(NV21&gt;0,NV21,"")</f>
        <v/>
      </c>
      <c r="OM21" s="40" t="str">
        <f>IF(SUM(NS21:NV21)-NW21&gt;0,SUM(NS21:NV21)-NW21,"")</f>
        <v/>
      </c>
      <c r="ON21" s="40" t="str">
        <f>IF(MAX(OJ21,OM21)&gt;0,MAX(OJ21,OM21),"")</f>
        <v/>
      </c>
      <c r="OO21" s="40" t="str">
        <f>IF(NZ21&gt;0,NZ21,"")</f>
        <v/>
      </c>
      <c r="OP21" s="40" t="str">
        <f>IF(OA21&gt;0,OA21,"")</f>
        <v/>
      </c>
      <c r="OQ21" s="40" t="str">
        <f>IF(SUM(NX21:OA21)-OB21&gt;0,SUM(NX21:OA21)-OB21,"")</f>
        <v/>
      </c>
      <c r="OR21" s="40" t="str">
        <f>IF(OE21&gt;0,OE21,"")</f>
        <v/>
      </c>
      <c r="OS21" s="40" t="str">
        <f>IF(OF21&gt;0,OF21,"")</f>
        <v/>
      </c>
      <c r="OT21" s="40" t="str">
        <f>IF(SUM(OC21:OF21)-OG21&gt;0,SUM(OC21:OF21)-OG21,"")</f>
        <v/>
      </c>
      <c r="OU21" s="40" t="str">
        <f>IF(SUM(ON21,OT21)&gt;0,SUM(ON21,OT21),"")</f>
        <v/>
      </c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1" t="str">
        <f>IF(OX21&gt;0,OX21,"")</f>
        <v/>
      </c>
      <c r="PQ21" s="11" t="str">
        <f>IF(OY21&gt;0,OY21,"")</f>
        <v/>
      </c>
      <c r="PR21" s="11" t="str">
        <f>IF(SUM(OV21:OY21)-OZ21&gt;0,SUM(OV21:OY21)-OZ21,"")</f>
        <v/>
      </c>
      <c r="PS21" s="11" t="str">
        <f>IF(PC21&gt;0,PC21,"")</f>
        <v/>
      </c>
      <c r="PT21" s="11" t="str">
        <f>IF(PD21&gt;0,PD21,"")</f>
        <v/>
      </c>
      <c r="PU21" s="11" t="str">
        <f>IF(SUM(PA21:PD21)-PE21&gt;0,SUM(PA21:PD21)-PE21,"")</f>
        <v/>
      </c>
      <c r="PV21" s="11" t="str">
        <f>IF(MAX(PR21,PU21)&gt;0,MAX(PR21,PU21),"")</f>
        <v/>
      </c>
      <c r="PW21" s="11" t="str">
        <f>IF(PH21&gt;0,PH21,"")</f>
        <v/>
      </c>
      <c r="PX21" s="11" t="str">
        <f>IF(PI21&gt;0,PI21,"")</f>
        <v/>
      </c>
      <c r="PY21" s="11" t="str">
        <f>IF(SUM(PF21:PI21)-PJ21&gt;0,SUM(PF21:PI21)-PJ21,"")</f>
        <v/>
      </c>
      <c r="PZ21" s="11" t="str">
        <f>IF(PM21&gt;0,PM21,"")</f>
        <v/>
      </c>
      <c r="QA21" s="11" t="str">
        <f>IF(PN21&gt;0,PN21,"")</f>
        <v/>
      </c>
      <c r="QB21" s="11" t="str">
        <f>IF(SUM(PK21:PN21)-PO21&gt;0,SUM(PK21:PN21)-PO21,"")</f>
        <v/>
      </c>
      <c r="QC21" s="11" t="str">
        <f>IF(SUM(PV21,QB21)&gt;0,SUM(PV21,QB21),"")</f>
        <v/>
      </c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40" t="str">
        <f>IF(QF21&gt;0,QF21,"")</f>
        <v/>
      </c>
      <c r="QY21" s="40" t="str">
        <f>IF(QG21&gt;0,QG21,"")</f>
        <v/>
      </c>
      <c r="QZ21" s="40" t="str">
        <f>IF(SUM(QD21:QG21)-QH21&gt;0,SUM(QD21:QG21)-QH21,"")</f>
        <v/>
      </c>
      <c r="RA21" s="40" t="str">
        <f>IF(QK21&gt;0,QK21,"")</f>
        <v/>
      </c>
      <c r="RB21" s="40" t="str">
        <f>IF(QL21&gt;0,QL21,"")</f>
        <v/>
      </c>
      <c r="RC21" s="40" t="str">
        <f>IF(SUM(QI21:QL21)-QM21&gt;0,SUM(QI21:QL21)-QM21,"")</f>
        <v/>
      </c>
      <c r="RD21" s="40" t="str">
        <f>IF(MAX(QZ21,RC21)&gt;0,MAX(QZ21,RC21),"")</f>
        <v/>
      </c>
      <c r="RE21" s="40" t="str">
        <f>IF(QP21&gt;0,QP21,"")</f>
        <v/>
      </c>
      <c r="RF21" s="40" t="str">
        <f>IF(QQ21&gt;0,QQ21,"")</f>
        <v/>
      </c>
      <c r="RG21" s="40" t="str">
        <f>IF(SUM(QN21:QQ21)-QR21&gt;0,SUM(QN21:QQ21)-QR21,"")</f>
        <v/>
      </c>
      <c r="RH21" s="40" t="str">
        <f>IF(QU21&gt;0,QU21,"")</f>
        <v/>
      </c>
      <c r="RI21" s="40" t="str">
        <f>IF(QV21&gt;0,QV21,"")</f>
        <v/>
      </c>
      <c r="RJ21" s="40" t="str">
        <f>IF(SUM(QS21:QV21)-QW21&gt;0,SUM(QS21:QV21)-QW21,"")</f>
        <v/>
      </c>
      <c r="RK21" s="40" t="str">
        <f>IF(SUM(RD21,RJ21)&gt;0,SUM(RD21,RJ21),"")</f>
        <v/>
      </c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1" t="str">
        <f>IF(RN21&gt;0,RN21,"")</f>
        <v/>
      </c>
      <c r="SG21" s="11" t="str">
        <f>IF(RO21&gt;0,RO21,"")</f>
        <v/>
      </c>
      <c r="SH21" s="11" t="str">
        <f>IF(SUM(RL21:RO21)-RP21&gt;0,SUM(RL21:RO21)-RP21,"")</f>
        <v/>
      </c>
      <c r="SI21" s="11" t="str">
        <f>IF(RS21&gt;0,RS21,"")</f>
        <v/>
      </c>
      <c r="SJ21" s="11" t="str">
        <f>IF(RT21&gt;0,RT21,"")</f>
        <v/>
      </c>
      <c r="SK21" s="11" t="str">
        <f>IF(SUM(RQ21:RT21)-RU21&gt;0,SUM(RQ21:RT21)-RU21,"")</f>
        <v/>
      </c>
      <c r="SL21" s="11" t="str">
        <f>IF(MAX(SH21,SK21)&gt;0,MAX(SH21,SK21),"")</f>
        <v/>
      </c>
      <c r="SM21" s="11" t="str">
        <f>IF(RX21&gt;0,RX21,"")</f>
        <v/>
      </c>
      <c r="SN21" s="11" t="str">
        <f>IF(RY21&gt;0,RY21,"")</f>
        <v/>
      </c>
      <c r="SO21" s="11" t="str">
        <f>IF(SUM(RV21:RY21)-RZ21&gt;0,SUM(RV21:RY21)-RZ21,"")</f>
        <v/>
      </c>
      <c r="SP21" s="11" t="str">
        <f>IF(SC21&gt;0,SC21,"")</f>
        <v/>
      </c>
      <c r="SQ21" s="11" t="str">
        <f>IF(SD21&gt;0,SD21,"")</f>
        <v/>
      </c>
      <c r="SR21" s="11" t="str">
        <f>IF(SUM(SA21:SD21)-SE21&gt;0,SUM(SA21:SD21)-SE21,"")</f>
        <v/>
      </c>
      <c r="SS21" s="11" t="str">
        <f>IF(SUM(SL21,SR21)&gt;0,SUM(SL21,SR21),"")</f>
        <v/>
      </c>
      <c r="ST21" s="22">
        <f>IF($CN21="P",BY21,(BY21+AX21)/2)</f>
        <v>5.7</v>
      </c>
      <c r="SU21" s="22">
        <f>IF($CN21="P",BZ21,(BZ21+AY21)/2)</f>
        <v>4.05</v>
      </c>
      <c r="SV21" s="22">
        <f>IF($CN21="P",CA21,(CA21+AZ21)/2)</f>
        <v>3.9</v>
      </c>
      <c r="SW21" s="22">
        <f>IF($CN21="P",CB21,(CB21+BA21)/2)</f>
        <v>5.5</v>
      </c>
      <c r="SX21" s="22">
        <f>IF($CN21="P",CC21,(CC21+BB21)/2)</f>
        <v>0</v>
      </c>
      <c r="SY21" s="22">
        <f>IF($CN21="P",CD21,(CD21+BC21)/2)</f>
        <v>5.9</v>
      </c>
      <c r="SZ21" s="22">
        <f>IF($CN21="P",CE21,(CE21+BD21)/2)</f>
        <v>4.3499999999999996</v>
      </c>
      <c r="TA21" s="22">
        <f>IF($CN21="P",CF21,(CF21+BE21)/2)</f>
        <v>3.3</v>
      </c>
      <c r="TB21" s="22">
        <f>IF($CN21="P",CG21,(CG21+BF21)/2)</f>
        <v>5.89</v>
      </c>
      <c r="TC21" s="22">
        <f>IF($CN21="P",CH21,(CH21+BG21)/2)</f>
        <v>1.1000000000000001</v>
      </c>
      <c r="TD21" s="22">
        <f>IF($CN21="P",CI21,(CI21+BH21)/2)</f>
        <v>0</v>
      </c>
      <c r="TE21" s="22">
        <f>IF($CN21="P",CJ21,(CJ21+BI21)/2)</f>
        <v>0</v>
      </c>
      <c r="TF21" s="22">
        <f>IF($CN21="P",CK21,(CK21+BJ21)/2)</f>
        <v>0</v>
      </c>
      <c r="TG21" s="22">
        <f>IF($CN21="P",CL21,(CL21+BK21)/2)</f>
        <v>0</v>
      </c>
      <c r="TH21" s="22">
        <f>IF($CN21="P",CM21,(CM21+BL21)/2)</f>
        <v>0</v>
      </c>
      <c r="TI21" s="27" t="s">
        <v>46</v>
      </c>
      <c r="TJ21" s="40">
        <f>IF(SV21&gt;0,SV21,"")</f>
        <v>3.9</v>
      </c>
      <c r="TK21" s="40">
        <f>IF(SW21&gt;0,SW21,"")</f>
        <v>5.5</v>
      </c>
      <c r="TL21" s="40">
        <f>IF(SUM(ST21:SW21)-SX21&gt;0,SUM(ST21:SW21)-SX21,"")</f>
        <v>19.149999999999999</v>
      </c>
      <c r="TM21" s="40">
        <f>IF(TA21&gt;0,TA21,"")</f>
        <v>3.3</v>
      </c>
      <c r="TN21" s="40">
        <f>IF(TB21&gt;0,TB21,"")</f>
        <v>5.89</v>
      </c>
      <c r="TO21" s="40">
        <f>IF(SUM(SY21:TB21)-TC21&gt;0,SUM(SY21:TB21)-TC21,"")</f>
        <v>18.34</v>
      </c>
      <c r="TP21" s="40">
        <f>IF(MAX(TL21,TO21)&gt;0,MAX(TL21,TO21),"")</f>
        <v>19.149999999999999</v>
      </c>
      <c r="TQ21" s="40" t="str">
        <f>IF(TF21&gt;0,TF21,"")</f>
        <v/>
      </c>
      <c r="TR21" s="40" t="str">
        <f>IF(TG21&gt;0,TG21,"")</f>
        <v/>
      </c>
      <c r="TS21" s="40" t="str">
        <f>IF(SUM(TD21:TG21)-TH21&gt;0,SUM(TD21:TG21)-TH21,"")</f>
        <v/>
      </c>
      <c r="TT21" s="40">
        <f>IF(SUM(TP21,TS21)&gt;0,SUM(TP21,TS21),"")</f>
        <v>19.149999999999999</v>
      </c>
    </row>
    <row r="22" spans="1:540" x14ac:dyDescent="0.2">
      <c r="A22" s="4" t="str" cm="1">
        <f t="array" ref="A22">IF(AND(H22&lt;&gt;"",H22&lt;&gt;"No DD"),SUMPRODUCT((H$4:H$35&lt;&gt;"")*(H$4:H$35&lt;&gt;"No DD")*(E$4:E$35&gt;E22))+1,IF(H22="No DD",SUMPRODUCT((H$4:H$35="No DD")*(E$4:E$35&gt;E22))+1+SUMPRODUCT((H$4:H$35&lt;&gt;"")*(H$4:H$35&lt;&gt;"No DD")),""))</f>
        <v/>
      </c>
      <c r="B22" s="5" t="s">
        <v>144</v>
      </c>
      <c r="C22" s="4" t="s">
        <v>4</v>
      </c>
      <c r="D22" s="4">
        <v>2004</v>
      </c>
      <c r="E22" s="9">
        <f>SUM(J22:T22)+SUM(J22:R22)*0.0000001+SUM(J22)*0.0000000000001</f>
        <v>121.16001211600465</v>
      </c>
      <c r="F22" s="3" t="str">
        <f>IF(OR(AND(AM22&gt;=AW$37,AM22&lt;&gt;"",AO22&gt;=AW$41,AO22&lt;&gt;"",AL22=""),AND(AP22&gt;=AW$37,AP22&lt;&gt;"",AR22&gt;=AW$41,AR22&lt;&gt;"",AL22=""),AND(AT22&gt;=AW$37,AT22&lt;&gt;"",AV22&gt;=AW$41,AV22&lt;&gt;"",AL22=""),AND(BN22&gt;=BX$37,BN22&lt;&gt;"",BP22&gt;=BX$41,BP22&lt;&gt;"",BM22=""),AND(BQ22&gt;=BX$37,BQ22&lt;&gt;"",BS22&gt;=BX$41,BS22&lt;&gt;"",BM22=""),AND(BU22&gt;=BX$37,BU22&lt;&gt;"",BW22&gt;=BX$41,BW22&lt;&gt;"",BM22=""),AND(CO22&gt;=CY$37,CO22&lt;&gt;"",CQ22&gt;=CY$41,CQ22&lt;&gt;"",CN22=""),AND(CR22&gt;=CY$37,CR22&lt;&gt;"",CT22&gt;=CY$41,CT22&lt;&gt;"",CN22=""),AND(CV22&gt;=CY$37,CV22&lt;&gt;"",CX22&gt;=CY$41,CX22&lt;&gt;"",CN22=""),AND(DV22&gt;=EI$37,DV22&lt;&gt;"",DX22&gt;=EI$41,DX22&lt;&gt;""),AND(DY22&gt;=EI$37,DY22&lt;&gt;"",EA22&gt;=EI$41,EA22&lt;&gt;""),AND(EC22&gt;=EI$37,EC22&lt;&gt;"",EE22&gt;=EI$41,EE22&lt;&gt;""),AND(EF22&gt;=EI$37,EF22&lt;&gt;"",EH22&gt;=EI$41,EH22&lt;&gt;""),AND(FD22&gt;=FQ$37,FD22&lt;&gt;"",FF22&gt;=FQ$41,FF22&lt;&gt;""),AND(FG22&gt;=FQ$37,FG22&lt;&gt;"",FI22&gt;=FQ$41,FI22&lt;&gt;""),AND(FK22&gt;=FQ$37,FK22&lt;&gt;"",FM22&gt;=FQ$41,FM22&lt;&gt;""),AND(FN22&gt;=FQ$37,FN22&lt;&gt;"",FP22&gt;=FQ$41,FP22&lt;&gt;""),AND(GL22&gt;=GY$37,GL22&lt;&gt;"",GN22&gt;=GY$41,GN22&lt;&gt;""),AND(GO22&gt;=GY$37,GO22&lt;&gt;"",GQ22&gt;=GY$41,GQ22&lt;&gt;""),AND(GS22&gt;=GY$37,GS22&lt;&gt;"",GU22&gt;=GY$41,GU22&lt;&gt;""),AND(GV22&gt;=GY$37,GV22&lt;&gt;"",GX22&gt;=GY$41,GX22&lt;&gt;""),AND(HT22&gt;=IG$37,HT22&lt;&gt;"",HV22&gt;=IG$41,HV22&lt;&gt;""),AND(HW22&gt;=IG$37,HW22&lt;&gt;"",HY22&gt;=IG$41,HY22&lt;&gt;""),AND(IA22&gt;=IG$37,IA22&lt;&gt;"",IC22&gt;=IG$41,IC22&lt;&gt;""),AND(ID22&gt;=IG$37,ID22&lt;&gt;"",IF22&gt;=IG$41,IF22&lt;&gt;""),AND(JB22&gt;=JO$37,JB22&lt;&gt;"",JD22&gt;=JO$41,JD22&lt;&gt;""),AND(JE22&gt;=JO$37,JE22&lt;&gt;"",JG22&gt;=JO$41,JG22&lt;&gt;""),AND(JI22&gt;=JO$37,JI22&lt;&gt;"",JK22&gt;=JO$41,JK22&lt;&gt;""),AND(JL22&gt;=JO$37,JL22&lt;&gt;"",JN22&gt;=JO$41,JN22&lt;&gt;""),AND(KJ22&gt;=KW$37,KJ22&lt;&gt;"",KL22&gt;=KW$41,KL22&lt;&gt;""),AND(KM22&gt;=KW$37,KM22&lt;&gt;"",KO22&gt;=KW$41,KO22&lt;&gt;""),AND(KQ22&gt;=KW$37,KQ22&lt;&gt;"",KS22&gt;=KW$41,KS22&lt;&gt;""),AND(KT22&gt;=KW$37,KT22&lt;&gt;"",KV22&gt;=KW$41,KV22&lt;&gt;""),AND(LR22&gt;=ME$37,LR22&lt;&gt;"",LT22&gt;=ME$41,LT22&lt;&gt;""),AND(LU22&gt;=ME$37,LU22&lt;&gt;"",LW22&gt;=ME$41,LW22&lt;&gt;""),AND(LY22&gt;=ME$37,LY22&lt;&gt;"",MA22&gt;=ME$41,MA22&lt;&gt;""),AND(MB22&gt;=ME$37,MB22&lt;&gt;"",MD22&gt;=ME$41,MD22&lt;&gt;""),AND(MZ22&gt;=NM$37,MZ22&lt;&gt;"",NB22&gt;=NM$41,NB22&lt;&gt;""),AND(NC22&gt;=NM$37,NC22&lt;&gt;"",NE22&gt;=NM$41,NE22&lt;&gt;""),AND(NG22&gt;=NM$37,NG22&lt;&gt;"",NI22&gt;=NM$41,NI22&lt;&gt;""),AND(NJ22&gt;=NM$37,NJ22&lt;&gt;"",NL22&gt;=NM$41,NL22&lt;&gt;""),AND(OH22&gt;=OU$37,OH22&lt;&gt;"",OJ22&gt;=OU$41,OJ22&lt;&gt;""),AND(OK22&gt;=OU$37,OK22&lt;&gt;"",OM22&gt;=OU$41,OM22&lt;&gt;""),AND(OO22&gt;=OU$37,OO22&lt;&gt;"",OQ22&gt;=OU$41,OQ22&lt;&gt;""),AND(OR22&gt;=OU$37,OR22&lt;&gt;"",OT22&gt;=OU$41,OT22&lt;&gt;""),AND(PP22&gt;=QC$37,PP22&lt;&gt;"",PR22&gt;=QC$41,PR22&lt;&gt;""),AND(PS22&gt;=QC$37,PS22&lt;&gt;"",PU22&gt;=QC$41,PU22&lt;&gt;""),AND(PW22&gt;=QC$37,PW22&lt;&gt;"",PY22&gt;=QC$41,PY22&lt;&gt;""),AND(PZ22&gt;=QC$37,PZ22&lt;&gt;"",QB22&gt;=QC$41,QB22&lt;&gt;""),AND(QX22&gt;=RK$37,QX22&lt;&gt;"",QZ22&gt;=RK$41,QZ22&lt;&gt;""),AND(RA22&gt;=RK$37,RA22&lt;&gt;"",RC22&gt;=RK$41,RC22&lt;&gt;""),AND(RE22&gt;=RK$37,RE22&lt;&gt;"",RG22&gt;=RK$41,RG22&lt;&gt;""),AND(RH22&gt;=RK$37,RH22&lt;&gt;"",RJ22&gt;=RK$41,RJ22&lt;&gt;""),AND(SF22&gt;=SS$37,SF22&lt;&gt;"",SH22&gt;=SS$41,SH22&lt;&gt;""),AND(SI22&gt;=SS$37,SI22&lt;&gt;"",SK22&gt;=SS$41,SK22&lt;&gt;""),AND(SM22&gt;=SS$37,SM22&lt;&gt;"",SO22&gt;=SS$41,SO22&lt;&gt;""),AND(SP22&gt;=SS$37,SP22&lt;&gt;"",SR22&gt;=SS$41,SR22&lt;&gt;"")),"P","")</f>
        <v/>
      </c>
      <c r="G22" s="3" t="str">
        <f>IF(OR(AND(AO22&gt;=AW$41,AO22&lt;&gt;"",AL22=""),AND(AR22&gt;=AW$41,AR22&lt;&gt;"",AL22=""),AND(AV22&gt;=AW$41,AV22&lt;&gt;"",AL22=""),AND(BP22&gt;=BX$41,BP22&lt;&gt;"",BM22=""),AND(BS22&gt;=BX$41,BS22&lt;&gt;"",BM22=""),AND(BW22&gt;=BX$41,BW22&lt;&gt;"",BM22=""),AND(CQ22&gt;=CY$41,CQ22&lt;&gt;"",CN22=""),AND(CT22&gt;=CY$41,CT22&lt;&gt;"",CN22=""),AND(CX22&gt;=CY$41,CX22&lt;&gt;"",CN22=""),AND(DX22&gt;=EI$41,DX22&lt;&gt;""),AND(EA22&gt;=EI$41,EA22&lt;&gt;""),AND(EE22&gt;=EI$41,EE22&lt;&gt;""),AND(EH22&gt;=EI$41,EH22&lt;&gt;""),AND(FF22&gt;=FQ$41,FF22&lt;&gt;""),AND(FI22&gt;=FQ$41,FI22&lt;&gt;""),AND(FM22&gt;=FQ$41,FM22&lt;&gt;""),AND(FP22&gt;=FQ$41,FP22&lt;&gt;""),AND(GN22&gt;=GY$41,GN22&lt;&gt;""),AND(GQ22&gt;=GY$41,GQ22&lt;&gt;""),AND(GU22&gt;=GY$41,GU22&lt;&gt;""),AND(GX22&gt;=GY$41,GX22&lt;&gt;""),AND(HV22&gt;=IG$41,HV22&lt;&gt;""),AND(HY22&gt;=IG$41,HY22&lt;&gt;""),AND(IC22&gt;=IG$41,IC22&lt;&gt;""),AND(IF22&gt;=IG$41,IF22&lt;&gt;""),AND(JD22&gt;=JO$41,JD22&lt;&gt;""),AND(JG22&gt;=JO$41,JG22&lt;&gt;""),AND(JK22&gt;=JO$41,JK22&lt;&gt;""),AND(JN22&gt;=JO$41,JN22&lt;&gt;""),AND(KL22&gt;=KW$41,KL22&lt;&gt;""),AND(KO22&gt;=KW$41,KO22&lt;&gt;""),AND(KS22&gt;=KW$41,KS22&lt;&gt;""),AND(KV22&gt;=KW$41,KV22&lt;&gt;""),AND(LT22&gt;=ME$41,LT22&lt;&gt;""),AND(LW22&gt;=ME$41,LW22&lt;&gt;""),AND(MA22&gt;=ME$41,MA22&lt;&gt;""),AND(MD22&gt;=ME$41,MD22&lt;&gt;""),AND(NB22&gt;=NM$41,NB22&lt;&gt;""),AND(NE22&gt;=NM$41,NE22&lt;&gt;""),AND(NI22&gt;=NM$41,NI22&lt;&gt;""),AND(NL22&gt;=NM$41,NL22&lt;&gt;""),AND(OJ22&gt;=OU$41,OJ22&lt;&gt;""),AND(OM22&gt;=OU$41,OM22&lt;&gt;""),AND(OQ22&gt;=OU$41,OQ22&lt;&gt;""),AND(OT22&gt;=OU$41,OT22&lt;&gt;""),AND(PR22&gt;=QC$41,PR22&lt;&gt;""),AND(PU22&gt;=QC$41,PU22&lt;&gt;""),AND(PY22&gt;=QC$41,PY22&lt;&gt;""),AND(QB22&gt;=QC$41,QB22&lt;&gt;""),AND(QZ22&gt;=RK$41,QZ22&lt;&gt;""),AND(RC22&gt;=RK$41,RC22&lt;&gt;""),AND(RG22&gt;=RK$41,RG22&lt;&gt;""),AND(RJ22&gt;=RK$41,RJ22&lt;&gt;""),AND(SH22&gt;=SS$41,SH22&lt;&gt;""),AND(SK22&gt;=SS$41,SK22&lt;&gt;""),AND(SO22&gt;=SS$41,SO22&lt;&gt;""),AND(SR22&gt;=SS$41,SR22&lt;&gt;"")),"P","")</f>
        <v/>
      </c>
      <c r="H22" s="36" t="str">
        <f>IF(AND(G22="P",F22=""),"No DD",IF(OR(AND(AM22&gt;=AW$40,AM22&lt;&gt;"",AO22&gt;=AW$44,AO22&lt;&gt;"",AL22=""),AND(AP22&gt;=AW$40,AP22&lt;&gt;"",AR22&gt;=AW$44,AR22&lt;&gt;"",AL22=""),AND(AT22&gt;=AW$40,AT22&lt;&gt;"",AV22&gt;=AW$44,AV22&lt;&gt;"",AL22=""),AND(BN22&gt;=BX$40,BN22&lt;&gt;"",BP22&gt;=BX$44,BP22&lt;&gt;"",BM22=""),AND(BQ22&gt;=BX$40,BQ22&lt;&gt;"",BS22&gt;=BX$44,BS22&lt;&gt;"",BM22=""),AND(BU22&gt;=BX$40,BU22&lt;&gt;"",BW22&gt;=BX$44,BW22&lt;&gt;"",BM22=""),AND(CO22&gt;=CY$40,CO22&lt;&gt;"",CQ22&gt;=CY$44,CQ22&lt;&gt;"",CN22=""),AND(CR22&gt;=CY$40,CR22&lt;&gt;"",CT22&gt;=CY$44,CT22&lt;&gt;"",CN22=""),AND(CV22&gt;=CY$40,CV22&lt;&gt;"",CX22&gt;=CY$44,CX22&lt;&gt;"",CN22=""),AND(DV22&gt;=EI$40,DV22&lt;&gt;"",DX22&gt;=EI$44,DX22&lt;&gt;""),AND(DY22&gt;=EI$40,DY22&lt;&gt;"",EA22&gt;=EI$44,EA22&lt;&gt;""),AND(EC22&gt;=EI$40,EC22&lt;&gt;"",EE22&gt;=EI$44,EE22&lt;&gt;""),AND(EF22&gt;=EI$40,EF22&lt;&gt;"",EH22&gt;=EI$44,EH22&lt;&gt;""),AND(FD22&gt;=FQ$40,FD22&lt;&gt;"",FF22&gt;=FQ$44,FF22&lt;&gt;""),AND(FG22&gt;=FQ$40,FG22&lt;&gt;"",FI22&gt;=FQ$44,FI22&lt;&gt;""),AND(FK22&gt;=FQ$40,FK22&lt;&gt;"",FM22&gt;=FQ$44,FM22&lt;&gt;""),AND(FN22&gt;=FQ$40,FN22&lt;&gt;"",FP22&gt;=FQ$44,FP22&lt;&gt;""),AND(GL22&gt;=GY$40,GL22&lt;&gt;"",GN22&gt;=GY$44,GN22&lt;&gt;""),AND(GO22&gt;=GY$40,GO22&lt;&gt;"",GQ22&gt;=GY$44,GQ22&lt;&gt;""),AND(GS22&gt;=GY$40,GS22&lt;&gt;"",GU22&gt;=GY$44,GU22&lt;&gt;""),AND(GV22&gt;=GY$40,GV22&lt;&gt;"",GX22&gt;=GY$44,GX22&lt;&gt;""),AND(HT22&gt;=IG$40,HT22&lt;&gt;"",HV22&gt;=IG$44,HV22&lt;&gt;""),AND(HW22&gt;=IG$40,HW22&lt;&gt;"",HY22&gt;=IG$44,HY22&lt;&gt;""),AND(IA22&gt;=IG$40,IA22&lt;&gt;"",IC22&gt;=IG$44,IC22&lt;&gt;""),AND(ID22&gt;=IG$40,ID22&lt;&gt;"",IF22&gt;=IG$44,IF22&lt;&gt;""),AND(JB22&gt;=JO$40,JB22&lt;&gt;"",JD22&gt;=JO$44,JD22&lt;&gt;""),AND(JE22&gt;=JO$40,JE22&lt;&gt;"",JG22&gt;=JO$44,JG22&lt;&gt;""),AND(JI22&gt;=JO$40,JI22&lt;&gt;"",JK22&gt;=JO$44,JK22&lt;&gt;""),AND(JL22&gt;=JO$40,JL22&lt;&gt;"",JN22&gt;=JO$44,JN22&lt;&gt;""),AND(KJ22&gt;=KW$40,KJ22&lt;&gt;"",KL22&gt;=KW$44,KL22&lt;&gt;""),AND(KM22&gt;=KW$40,KM22&lt;&gt;"",KO22&gt;=KW$44,KO22&lt;&gt;""),AND(KQ22&gt;=KW$40,KQ22&lt;&gt;"",KS22&gt;=KW$44,KS22&lt;&gt;""),AND(KT22&gt;=KW$40,KT22&lt;&gt;"",KV22&gt;=KW$44,KV22&lt;&gt;""),AND(LR22&gt;=ME$40,LR22&lt;&gt;"",LT22&gt;=ME$44,LT22&lt;&gt;""),AND(LU22&gt;=ME$40,LU22&lt;&gt;"",LW22&gt;=ME$44,LW22&lt;&gt;""),AND(LY22&gt;=ME$40,LY22&lt;&gt;"",MA22&gt;=ME$44,MA22&lt;&gt;""),AND(MB22&gt;=ME$40,MB22&lt;&gt;"",MD22&gt;=ME$44,MD22&lt;&gt;""),AND(MZ22&gt;=NM$40,MZ22&lt;&gt;"",NB22&gt;=NM$44,NB22&lt;&gt;""),AND(NC22&gt;=NM$40,NC22&lt;&gt;"",NE22&gt;=NM$44,NE22&lt;&gt;""),AND(NG22&gt;=NM$40,NG22&lt;&gt;"",NI22&gt;=NM$44,NI22&lt;&gt;""),AND(NJ22&gt;=NM$40,NJ22&lt;&gt;"",NL22&gt;=NM$44,NL22&lt;&gt;""),AND(OH22&gt;=OU$40,OH22&lt;&gt;"",OJ22&gt;=OU$44,OJ22&lt;&gt;""),AND(OK22&gt;=OU$40,OK22&lt;&gt;"",OM22&gt;=OU$44,OM22&lt;&gt;""),AND(OO22&gt;=OU$40,OO22&lt;&gt;"",OQ22&gt;=OU$44,OQ22&lt;&gt;""),AND(OR22&gt;=OU$40,OR22&lt;&gt;"",OT22&gt;=OU$44,OT22&lt;&gt;""),AND(PP22&gt;=QC$40,PP22&lt;&gt;"",PR22&gt;=QC$44,PR22&lt;&gt;""),AND(PS22&gt;=QC$40,PS22&lt;&gt;"",PU22&gt;=QC$44,PU22&lt;&gt;""),AND(PW22&gt;=QC$40,PW22&lt;&gt;"",PY22&gt;=QC$44,PY22&lt;&gt;""),AND(PZ22&gt;=QC$40,PZ22&lt;&gt;"",QB22&gt;=QC$44,QB22&lt;&gt;""),AND(QX22&gt;=RK$40,QX22&lt;&gt;"",QZ22&gt;=RK$44,QZ22&lt;&gt;""),AND(RA22&gt;=RK$40,RA22&lt;&gt;"",RC22&gt;=RK$44,RC22&lt;&gt;""),AND(RE22&gt;=RK$40,RE22&lt;&gt;"",RG22&gt;=RK$44,RG22&lt;&gt;""),AND(RH22&gt;=RK$40,RH22&lt;&gt;"",RJ22&gt;=RK$44,RJ22&lt;&gt;""),AND(SF22&gt;=SS$40,SF22&lt;&gt;"",SH22&gt;=SS$44,SH22&lt;&gt;""),AND(SI22&gt;=SS$40,SI22&lt;&gt;"",SK22&gt;=SS$44,SK22&lt;&gt;""),AND(SM22&gt;=SS$40,SM22&lt;&gt;"",SO22&gt;=SS$44,SO22&lt;&gt;""),AND(SP22&gt;=SS$40,SP22&lt;&gt;"",SR22&gt;=SS$44,SR22&lt;&gt;"")),"Merit",IF(OR(AND(AM22&gt;=AW$39,AM22&lt;&gt;"",AO22&gt;=AW$43,AO22&lt;&gt;"",AL22=""),AND(AP22&gt;=AW$39,AP22&lt;&gt;"",AR22&gt;=AW$43,AR22&lt;&gt;"",AL22=""),AND(AT22&gt;=AW$39,AT22&lt;&gt;"",AV22&gt;=AW$43,AV22&lt;&gt;"",AL22=""),AND(BN22&gt;=BX$39,BN22&lt;&gt;"",BP22&gt;=BX$43,BP22&lt;&gt;"",BM22=""),AND(BQ22&gt;=BX$39,BQ22&lt;&gt;"",BS22&gt;=BX$43,BS22&lt;&gt;"",BM22=""),AND(BU22&gt;=BX$39,BU22&lt;&gt;"",BW22&gt;=BX$43,BW22&lt;&gt;"",BM22=""),AND(CO22&gt;=CY$39,CO22&lt;&gt;"",CQ22&gt;=CY$43,CQ22&lt;&gt;"",CN22=""),AND(CR22&gt;=CY$39,CR22&lt;&gt;"",CT22&gt;=CY$43,CT22&lt;&gt;"",CN22=""),AND(CV22&gt;=CY$39,CV22&lt;&gt;"",CX22&gt;=CY$43,CX22&lt;&gt;"",CN22=""),AND(DV22&gt;=EI$39,DV22&lt;&gt;"",DX22&gt;=EI$43,DX22&lt;&gt;""),AND(DY22&gt;=EI$39,DY22&lt;&gt;"",EA22&gt;=EI$43,EA22&lt;&gt;""),AND(EC22&gt;=EI$39,EC22&lt;&gt;"",EE22&gt;=EI$43,EE22&lt;&gt;""),AND(EF22&gt;=EI$39,EF22&lt;&gt;"",EH22&gt;=EI$43,EH22&lt;&gt;""),AND(FD22&gt;=FQ$39,FD22&lt;&gt;"",FF22&gt;=FQ$43,FF22&lt;&gt;""),AND(FG22&gt;=FQ$39,FG22&lt;&gt;"",FI22&gt;=FQ$43,FI22&lt;&gt;""),AND(FK22&gt;=FQ$39,FK22&lt;&gt;"",FM22&gt;=FQ$43,FM22&lt;&gt;""),AND(FN22&gt;=FQ$39,FN22&lt;&gt;"",FP22&gt;=FQ$43,FP22&lt;&gt;""),AND(GL22&gt;=GY$39,GL22&lt;&gt;"",GN22&gt;=GY$43,GN22&lt;&gt;""),AND(GO22&gt;=GY$39,GO22&lt;&gt;"",GQ22&gt;=GY$43,GQ22&lt;&gt;""),AND(GS22&gt;=GY$39,GS22&lt;&gt;"",GU22&gt;=GY$43,GU22&lt;&gt;""),AND(GV22&gt;=GY$39,GV22&lt;&gt;"",GX22&gt;=GY$43,GX22&lt;&gt;""),AND(HT22&gt;=IG$39,HT22&lt;&gt;"",HV22&gt;=IG$43,HV22&lt;&gt;""),AND(HW22&gt;=IG$39,HW22&lt;&gt;"",HY22&gt;=IG$43,HY22&lt;&gt;""),AND(IA22&gt;=IG$39,IA22&lt;&gt;"",IC22&gt;=IG$43,IC22&lt;&gt;""),AND(ID22&gt;=IG$39,ID22&lt;&gt;"",IF22&gt;=IG$43,IF22&lt;&gt;""),AND(JB22&gt;=JO$39,JB22&lt;&gt;"",JD22&gt;=JO$43,JD22&lt;&gt;""),AND(JE22&gt;=JO$39,JE22&lt;&gt;"",JG22&gt;=JO$43,JG22&lt;&gt;""),AND(JI22&gt;=JO$39,JI22&lt;&gt;"",JK22&gt;=JO$43,JK22&lt;&gt;""),AND(JL22&gt;=JO$39,JL22&lt;&gt;"",JN22&gt;=JO$43,JN22&lt;&gt;""),AND(KJ22&gt;=KW$39,KJ22&lt;&gt;"",KL22&gt;=KW$43,KL22&lt;&gt;""),AND(KM22&gt;=KW$39,KM22&lt;&gt;"",KO22&gt;=KW$43,KO22&lt;&gt;""),AND(KQ22&gt;=KW$39,KQ22&lt;&gt;"",KS22&gt;=KW$43,KS22&lt;&gt;""),AND(KT22&gt;=KW$39,KT22&lt;&gt;"",KV22&gt;=KW$43,KV22&lt;&gt;""),AND(LR22&gt;=ME$39,LR22&lt;&gt;"",LT22&gt;=ME$43,LT22&lt;&gt;""),AND(LU22&gt;=ME$39,LU22&lt;&gt;"",LW22&gt;=ME$43,LW22&lt;&gt;""),AND(LY22&gt;=ME$39,LY22&lt;&gt;"",MA22&gt;=ME$43,MA22&lt;&gt;""),AND(MB22&gt;=ME$39,MB22&lt;&gt;"",MD22&gt;=ME$43,MD22&lt;&gt;""),AND(MZ22&gt;=NM$39,MZ22&lt;&gt;"",NB22&gt;=NM$43,NB22&lt;&gt;""),AND(NC22&gt;=NM$39,NC22&lt;&gt;"",NE22&gt;=NM$43,NE22&lt;&gt;""),AND(NG22&gt;=NM$39,NG22&lt;&gt;"",NI22&gt;=NM$43,NI22&lt;&gt;""),AND(NJ22&gt;=NM$39,NJ22&lt;&gt;"",NL22&gt;=NM$43,NL22&lt;&gt;""),AND(OH22&gt;=OU$39,OH22&lt;&gt;"",OJ22&gt;=OU$43,OJ22&lt;&gt;""),AND(OK22&gt;=OU$39,OK22&lt;&gt;"",OM22&gt;=OU$43,OM22&lt;&gt;""),AND(OO22&gt;=OU$39,OO22&lt;&gt;"",OQ22&gt;=OU$43,OQ22&lt;&gt;""),AND(OR22&gt;=OU$39,OR22&lt;&gt;"",OT22&gt;=OU$43,OT22&lt;&gt;""),AND(PP22&gt;=QC$39,PP22&lt;&gt;"",PR22&gt;=QC$43,PR22&lt;&gt;""),AND(PS22&gt;=QC$39,PS22&lt;&gt;"",PU22&gt;=QC$43,PU22&lt;&gt;""),AND(PW22&gt;=QC$39,PW22&lt;&gt;"",PY22&gt;=QC$43,PY22&lt;&gt;""),AND(PZ22&gt;=QC$39,PZ22&lt;&gt;"",QB22&gt;=QC$43,QB22&lt;&gt;""),AND(QX22&gt;=RK$39,QX22&lt;&gt;"",QZ22&gt;=RK$43,QZ22&lt;&gt;""),AND(RA22&gt;=RK$39,RA22&lt;&gt;"",RC22&gt;=RK$43,RC22&lt;&gt;""),AND(RE22&gt;=RK$39,RE22&lt;&gt;"",RG22&gt;=RK$43,RG22&lt;&gt;""),AND(RH22&gt;=RK$39,RH22&lt;&gt;"",RJ22&gt;=RK$43,RJ22&lt;&gt;""),AND(SF22&gt;=SS$39,SF22&lt;&gt;"",SH22&gt;=SS$43,SH22&lt;&gt;""),AND(SI22&gt;=SS$39,SI22&lt;&gt;"",SK22&gt;=SS$43,SK22&lt;&gt;""),AND(SM22&gt;=SS$39,SM22&lt;&gt;"",SO22&gt;=SS$43,SO22&lt;&gt;""),AND(SP22&gt;=SS$39,SP22&lt;&gt;"",SR22&gt;=SS$43,SR22&lt;&gt;"")),"Excellence",IF(I22="P","Worlds Team",IF(F22="P","National Team","")))))</f>
        <v/>
      </c>
      <c r="I22" s="3" t="str">
        <f>IF(OR(AND(AM22&gt;=AW$38,AM22&lt;&gt;"",AO22&gt;=AW$42,AO22&lt;&gt;"",AL22=""),AND(AP22&gt;=AW$38,AP22&lt;&gt;"",AR22&gt;=AW$42,AR22&lt;&gt;"",AL22=""),AND(AT22&gt;=AW$38,AT22&lt;&gt;"",AV22&gt;=AW$42,AV22&lt;&gt;"",AL22=""),AND(BN22&gt;=BX$38,BN22&lt;&gt;"",BP22&gt;=BX$42,BP22&lt;&gt;"",BM22=""),AND(BQ22&gt;=BX$38,BQ22&lt;&gt;"",BS22&gt;=BX$42,BS22&lt;&gt;"",BM22=""),AND(BU22&gt;=BX$38,BU22&lt;&gt;"",BW22&gt;=BX$42,BW22&lt;&gt;"",BM22=""),AND(CO22&gt;=CY$38,CO22&lt;&gt;"",CQ22&gt;=CY$42,CQ22&lt;&gt;"",CN22=""),AND(CR22&gt;=CY$38,CR22&lt;&gt;"",CT22&gt;=CY$42,CT22&lt;&gt;"",CN22=""),AND(CV22&gt;=CY$38,CV22&lt;&gt;"",CX22&gt;=CY$42,CX22&lt;&gt;"",CN22=""),AND(DV22&gt;=EI$38,DV22&lt;&gt;"",DX22&gt;=EI$42,DX22&lt;&gt;""),AND(DY22&gt;=EI$38,DY22&lt;&gt;"",EA22&gt;=EI$42,EA22&lt;&gt;""),AND(EC22&gt;=EI$38,EC22&lt;&gt;"",EE22&gt;=EI$42,EE22&lt;&gt;""),AND(EF22&gt;=EI$38,EF22&lt;&gt;"",EH22&gt;=EI$42,EH22&lt;&gt;""),AND(FD22&gt;=FQ$38,FD22&lt;&gt;"",FF22&gt;=FQ$42,FF22&lt;&gt;""),AND(FG22&gt;=FQ$38,FG22&lt;&gt;"",FI22&gt;=FQ$42,FI22&lt;&gt;""),AND(FK22&gt;=FQ$38,FK22&lt;&gt;"",FM22&gt;=FQ$42,FM22&lt;&gt;""),AND(FN22&gt;=FQ$38,FN22&lt;&gt;"",FP22&gt;=FQ$42,FP22&lt;&gt;""),AND(GL22&gt;=GY$38,GL22&lt;&gt;"",GN22&gt;=GY$42,GN22&lt;&gt;""),AND(GO22&gt;=GY$38,GO22&lt;&gt;"",GQ22&gt;=GY$42,GQ22&lt;&gt;""),AND(GS22&gt;=GY$38,GS22&lt;&gt;"",GU22&gt;=GY$42,GU22&lt;&gt;""),AND(GV22&gt;=GY$38,GV22&lt;&gt;"",GX22&gt;=GY$42,GX22&lt;&gt;""),AND(HT22&gt;=IG$38,HT22&lt;&gt;"",HV22&gt;=IG$42,HV22&lt;&gt;""),AND(HW22&gt;=IG$38,HW22&lt;&gt;"",HY22&gt;=IG$42,HY22&lt;&gt;""),AND(IA22&gt;=IG$38,IA22&lt;&gt;"",IC22&gt;=IG$42,IC22&lt;&gt;""),AND(ID22&gt;=IG$38,ID22&lt;&gt;"",IF22&gt;=IG$42,IF22&lt;&gt;""),AND(JB22&gt;=JO$38,JB22&lt;&gt;"",JD22&gt;=JO$42,JD22&lt;&gt;""),AND(JE22&gt;=JO$38,JE22&lt;&gt;"",JG22&gt;=JO$42,JG22&lt;&gt;""),AND(JI22&gt;=JO$38,JI22&lt;&gt;"",JK22&gt;=JO$42,JK22&lt;&gt;""),AND(JL22&gt;=JO$38,JL22&lt;&gt;"",JN22&gt;=JO$42,JN22&lt;&gt;""),AND(KJ22&gt;=KW$38,KJ22&lt;&gt;"",KL22&gt;=KW$42,KL22&lt;&gt;""),AND(KM22&gt;=KW$38,KM22&lt;&gt;"",KO22&gt;=KW$42,KO22&lt;&gt;""),AND(KQ22&gt;=KW$38,KQ22&lt;&gt;"",KS22&gt;=KW$42,KS22&lt;&gt;""),AND(KT22&gt;=KW$38,KT22&lt;&gt;"",KV22&gt;=KW$42,KV22&lt;&gt;""),AND(LR22&gt;=ME$38,LR22&lt;&gt;"",LT22&gt;=ME$42,LT22&lt;&gt;""),AND(LU22&gt;=ME$38,LU22&lt;&gt;"",LW22&gt;=ME$42,LW22&lt;&gt;""),AND(LY22&gt;=ME$38,LY22&lt;&gt;"",MA22&gt;=ME$42,MA22&lt;&gt;""),AND(MB22&gt;=ME$38,MB22&lt;&gt;"",MD22&gt;=ME$42,MD22&lt;&gt;""),AND(MZ22&gt;=NM$38,MZ22&lt;&gt;"",NB22&gt;=NM$42,NB22&lt;&gt;""),AND(NC22&gt;=NM$38,NC22&lt;&gt;"",NE22&gt;=NM$42,NE22&lt;&gt;""),AND(NG22&gt;=NM$38,NG22&lt;&gt;"",NI22&gt;=NM$42,NI22&lt;&gt;""),AND(NJ22&gt;=NM$38,NJ22&lt;&gt;"",NL22&gt;=NM$42,NL22&lt;&gt;""),AND(OH22&gt;=OU$38,OH22&lt;&gt;"",OJ22&gt;=OU$42,OJ22&lt;&gt;""),AND(OK22&gt;=OU$38,OK22&lt;&gt;"",OM22&gt;=OU$42,OM22&lt;&gt;""),AND(OO22&gt;=OU$38,OO22&lt;&gt;"",OQ22&gt;=OU$42,OQ22&lt;&gt;""),AND(OR22&gt;=OU$38,OR22&lt;&gt;"",OT22&gt;=OU$42,OT22&lt;&gt;""),AND(PP22&gt;=QC$38,PP22&lt;&gt;"",PR22&gt;=QC$42,PR22&lt;&gt;""),AND(PS22&gt;=QC$38,PS22&lt;&gt;"",PU22&gt;=QC$42,PU22&lt;&gt;""),AND(PW22&gt;=QC$38,PW22&lt;&gt;"",PY22&gt;=QC$42,PY22&lt;&gt;""),AND(PZ22&gt;=QC$38,PZ22&lt;&gt;"",QB22&gt;=QC$42,QB22&lt;&gt;""),AND(QX22&gt;=RK$38,QX22&lt;&gt;"",QZ22&gt;=RK$42,QZ22&lt;&gt;""),AND(RA22&gt;=RK$38,RA22&lt;&gt;"",RC22&gt;=RK$42,RC22&lt;&gt;""),AND(RE22&gt;=RK$38,RE22&lt;&gt;"",RG22&gt;=RK$42,RG22&lt;&gt;""),AND(RH22&gt;=RK$38,RH22&lt;&gt;"",RJ22&gt;=RK$42,RJ22&lt;&gt;""),AND(SF22&gt;=SS$38,SF22&lt;&gt;"",SH22&gt;=SS$42,SH22&lt;&gt;""),AND(SI22&gt;=SS$38,SI22&lt;&gt;"",SK22&gt;=SS$42,SK22&lt;&gt;""),AND(SM22&gt;=SS$38,SM22&lt;&gt;"",SO22&gt;=SS$42,SO22&lt;&gt;""),AND(SP22&gt;=SS$38,SP22&lt;&gt;"",SR22&gt;=SS$42,SR22&lt;&gt;"")),"P","")</f>
        <v/>
      </c>
      <c r="J22" s="8">
        <f>IF(COUNT(AO22,AR22,BP22,BS22,CQ22,CT22)&gt;0,LARGE((AO22,AR22,BP22,BS22,CQ22,CT22),1),0)</f>
        <v>46.68</v>
      </c>
      <c r="K22" s="8" t="str">
        <f>IF(J22="","",IF(OR(J22=CQ22,J22=CT22),$BY$1,IF(OR(J22=BP22,J22=BS22),$AX$1,IF(OR(J22=AO22,J22=AR22),$W$1,""))))</f>
        <v>2023 Elite Canada</v>
      </c>
      <c r="L22" s="8">
        <f>IF(COUNT(AO22,AR22,BP22,BS22,CQ22,CT22)&gt;1,LARGE((AO22,AR22,BP22,BS22,CQ22,CT22),2),0)</f>
        <v>18.740000000000002</v>
      </c>
      <c r="M22" s="8" t="str">
        <f>IF(L22="","",IF(OR(L22=CQ22,L22=CT22),$BY$1,IF(OR(L22=BP22,L22=BS22),$AX$1,IF(OR(L22=AO22,L22=AR22),$W$1,""))))</f>
        <v>2023 Elite Canada</v>
      </c>
      <c r="N22" s="8">
        <f>IF(COUNT(AO22,AR22,BP22,BS22,CQ22,CT22)&gt;2,MAX(AV22,BW22,CX22,LARGE((AO22,AR22,BP22,BS22,CQ22,CT22),3)),IF(MAX(AV22,BW22,CX22)&gt;0,MAX(AV22,BW22,CX22),0))</f>
        <v>47.24</v>
      </c>
      <c r="O22" s="8" t="str">
        <f>IF(N22="","",IF(OR(N22=CQ22,N22=CT22,N22=CX22),$BY$1,IF(OR(N22=BP22,N22=BS22,N22=BW22),$AX$1,IF(OR(N22=AO22,N22=AR22,N22=AV22),$W$1,""))))</f>
        <v>2023 Elite Canada</v>
      </c>
      <c r="P22" s="8">
        <f>IF(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&gt;0,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,0)</f>
        <v>8.5</v>
      </c>
      <c r="Q22" s="8" t="str">
        <f>IF(P22=0,"",IF(OR(P22=CO22,P22=CR22,P22=CV22),$BY$1,IF(OR(P22=BN22,P22=BQ22,P22=BU22),$AX$1,IF(OR(P22=AM22,P22=AP22,P22=AT22),$W$1,IF(OR(P22=SF22,P22=SI22,P22=SM22,P22=SP22),$RL$1,IF(OR(P22=QX22,P22=RA22,P22=RE22,P22=RH22),$QD$1,IF(OR(P22=PP22,P22=PS22,P22=PW22,P22=PZ22),$OV$1,IF(OR(P22=OH22,P22=OK22,P22=OO22,P22=OR22),$NN$1,IF(OR(P22=MZ22,P22=NC22,P22=NG22,P22=NJ22),$MF$1,IF(OR(P22=LR22,P22=LU22,P22=LY22,P22=MB22),$KX$1,IF(OR(P22=KJ22,P22=KM22,P22=KQ22,P22=KT22),$JP$1,IF(OR(P22=JB22,P22=JE22,P22=JI22,P22=JL22),$IH$1,IF(OR(P22=HT22,P22=HW22,P22=IA22,P22=ID22),$GZ$1,IF(OR(P22=GL22,P22=GO22,P22=GS22,P22=GV22),$FR$1,IF(OR(P22=FD22,P22=FG22,P22=FK22,P22=FN22),$EJ$1,IF(OR(P22=DV22,P22=DY22,P22=EC22,P22=EF22),$DB$1,""))))))))))))))))</f>
        <v>2023 Elite Canada</v>
      </c>
      <c r="R22" s="8">
        <f>IF(MAX(IF(AM22&gt;=$AW$37,AN22,0),IF(AP22&gt;=$AW$37,AQ22,0),IF(AT22&gt;=$AW$37,AU22,0),IF(BN22&gt;=$BX$37,BO22,0),IF(BQ22&gt;=$BX$37,BR22,0),IF(BU22&gt;=$BX$37,BV22,0),IF(CO22&gt;=$CY$37,CP22,0),IF(CR22&gt;=$CY$37,CS22,0),IF(CV22&gt;=$CY$37,CW22,0),IF(DV22&gt;=$EI$37,DW22,0),IF(DY22&gt;=$EI$37,DZ22,0),IF(EC22&gt;=$EI$37,ED22,0),IF(EF22&gt;=$EI$37,EG22,0),IF(FD22&gt;=$FQ$37,FE22,0),IF(FG22&gt;=$FQ$37,FH22,0),IF(FK22&gt;=$FQ$37,FL22,0),IF(FN22&gt;=$FQ$37,FO22,0),IF(GL22&gt;=$GY$37,GM22,0),IF(GO22&gt;=$GY$37,GP22,0),IF(GS22&gt;=$GY$37,GT22,0),IF(GV22&gt;=$GY$37,GW22,0),IF(HT22&gt;=$IG$37,HU22,0),IF(HW22&gt;=$IG$37,HX22,0),IF(IA22&gt;=$IG$37,IB22,0),IF(ID22&gt;=$IG$37,IE22,0),IF(JB22&gt;=$JO$37,JC22,0),IF(JE22&gt;=$JO$37,JF22,0),IF(JI22&gt;=$JO$37,JJ22,0),IF(JL22&gt;=$JO$37,JM22,0),IF(KJ22&gt;=$KW$37,KK22,0),IF(KM22&gt;=$KW$37,KN22,0),IF(KQ22&gt;=$KW$37,KR22,0),IF(KT22&gt;=$KW$37,KU22,0),IF(LR22&gt;=$ME$37,LS22,0),IF(LU22&gt;=$ME$37,LV22,0),IF(LY22&gt;=$ME$37,LZ22,0),IF(MB22&gt;=$ME$37,MC22,0),IF(MZ22&gt;=$NM$37,NA22,0),IF(NC22&gt;=$NM$37,ND22,0),IF(NG22&gt;=$NM$37,NH22,0),IF(NJ22&gt;=$NM$37,NK22,0),IF(OH22&gt;=$OU$37,OI22,0),IF(OK22&gt;=$OU$37,OL22,0),IF(OO22&gt;=$OU$37,OP22,0),IF(OR22&gt;=$OU$37,OS22,0),IF(PP22&gt;=$QC$37,PQ22,0),IF(PS22&gt;=$QC$37,PT22,0),IF(PW22&gt;=$QC$37,PX22,0),IF(PZ22&gt;=$QC$37,QA22,0),IF(QX22&gt;=$RK$37,QY22,0),IF(RA22&gt;=$RK$37,RB22,0),IF(RE22&gt;=$RK$37,RF22,0),IF(RH22&gt;=$RK$37,RI22,0),IF(SF22&gt;=$SS$37,SG22,0),IF(SI22&gt;=$SS$37,SJ22,0),IF(SM22&gt;=$SS$37,SN22,0),IF(SP22&gt;=$SS$37,SQ22,0))&gt;0,MAX(IF(AM22&gt;=$AW$37,AN22,0),IF(AP22&gt;=$AW$37,AQ22,0),IF(AT22&gt;=$AW$37,AU22,0),IF(BN22&gt;=$BX$37,BO22,0),IF(BQ22&gt;=$BX$37,BR22,0),IF(BU22&gt;=$BX$37,BV22,0),IF(CO22&gt;=$CY$37,CP22,0),IF(CR22&gt;=$CY$37,CS22,0),IF(CV22&gt;=$CY$37,CW22,0),IF(DV22&gt;=$EI$37,DW22,0),IF(DY22&gt;=$EI$37,DZ22,0),IF(EC22&gt;=$EI$37,ED22,0),IF(EF22&gt;=$EI$37,EG22,0),IF(FD22&gt;=$FQ$37,FE22,0),IF(FG22&gt;=$FQ$37,FH22,0),IF(FK22&gt;=$FQ$37,FL22,0),IF(FN22&gt;=$FQ$37,FO22,0),IF(GL22&gt;=$GY$37,GM22,0),IF(GO22&gt;=$GY$37,GP22,0),IF(GS22&gt;=$GY$37,GT22,0),IF(GV22&gt;=$GY$37,GW22,0),IF(HT22&gt;=$IG$37,HU22,0),IF(HW22&gt;=$IG$37,HX22,0),IF(IA22&gt;=$IG$37,IB22,0),IF(ID22&gt;=$IG$37,IE22,0),IF(JB22&gt;=$JO$37,JC22,0),IF(JE22&gt;=$JO$37,JF22,0),IF(JI22&gt;=$JO$37,JJ22,0),IF(JL22&gt;=$JO$37,JM22,0),IF(KJ22&gt;=$KW$37,KK22,0),IF(KM22&gt;=$KW$37,KN22,0),IF(KQ22&gt;=$KW$37,KR22,0),IF(KT22&gt;=$KW$37,KU22,0),IF(LR22&gt;=$ME$37,LS22,0),IF(LU22&gt;=$ME$37,LV22,0),IF(LY22&gt;=$ME$37,LZ22,0),IF(MB22&gt;=$ME$37,MC22,0),IF(MZ22&gt;=$NM$37,NA22,0),IF(NC22&gt;=$NM$37,ND22,0),IF(NG22&gt;=$NM$37,NH22,0),IF(NJ22&gt;=$NM$37,NK22,0),IF(OH22&gt;=$OU$37,OI22,0),IF(OK22&gt;=$OU$37,OL22,0),IF(OO22&gt;=$OU$37,OP22,0),IF(OR22&gt;=$OU$37,OS22,0),IF(PP22&gt;=$QC$37,PQ22,0),IF(PS22&gt;=$QC$37,PT22,0),IF(PW22&gt;=$QC$37,PX22,0),IF(PZ22&gt;=$QC$37,QA22,0),IF(QX22&gt;=$RK$37,QY22,0),IF(RA22&gt;=$RK$37,RB22,0),IF(RE22&gt;=$RK$37,RF22,0),IF(RH22&gt;=$RK$37,RI22,0),IF(SF22&gt;=$SS$37,SG22,0),IF(SI22&gt;=$SS$37,SJ22,0),IF(SM22&gt;=$SS$37,SN22,0),IF(SP22&gt;=$SS$37,SQ22,0)),0)</f>
        <v>0</v>
      </c>
      <c r="S22" s="8" t="str">
        <f>IF(R22=0,"",IF(OR(R22=CP22,R22=CS22,R22=CW22),$BY$1,IF(OR(R22=BO22,R22=BR22,R22=BV22),$AX$1,IF(OR(R22=AN22,R22=AQ22,R22=AU22),$W$1,IF(OR(R22=SG22,R22=SJ22,R22=SN22,R22=SQ22),$RL$1,IF(OR(R22=QY22,R22=RB22,R22=RF22,R22=RI22),$QD$1,IF(OR(R22=PQ22,R22=PT22,R22=PX22,R22=QA22),$OV$1,IF(OR(R22=OI22,R22=OL22,R22=OP22,R22=OS22),$NN$1,IF(OR(R22=NA22,R22=ND22,R22=NH22,R22=NK22),$MF$1,IF(OR(R22=LS22,R22=LV22,R22=LZ22,R22=MC22),$KX$1,IF(OR(R22=KK22,R22=KN22,R22=KR22,R22=KU22),$JP$1,IF(OR(R22=JC22,R22=JF22,R22=JJ22,R22=JM22),$IH$1,IF(OR(R22=HU22,R22=HX22,R22=IB22,R22=IE22),$GZ$1,IF(OR(R22=GM22,R22=GP22,R22=GT22,R22=GW22),$FR$1,IF(OR(R22=FE22,R22=FH22,R22=FL22,R22=FO22),$EJ$1,IF(OR(R22=DW22,R22=DZ22,R22=ED22,R22=EG22),$DB$1,""))))))))))))))))</f>
        <v/>
      </c>
      <c r="T22" s="8" t="str">
        <f>IF(MAX(CZ22,DA22)&gt;0,MAX(CZ22,DA22),"")</f>
        <v/>
      </c>
      <c r="U22" s="11" t="str">
        <f>IF(T22="","",IF(T22=CZ22,"("&amp;CZ$2&amp;")",IF(T22=DA22,"("&amp;DA$2&amp;")")))</f>
        <v/>
      </c>
      <c r="V22" s="8" t="str">
        <f>IF(T22="","",IF(T22=CZ22,IF(T22+IF(N22="",0,N22)=SL22,$RL$1,IF(T22+IF(N22="",0,N22)=RD22,$QD$1,IF(T22+IF(N22="",0,N22)=PV22,$OV$1,IF(T22+IF(N22="",0,N22)=ON22,$NN$1,IF(T22+IF(N22="",0,N22)=NF22,$MF$1,IF(T22+IF(N22="",0,N22)=LX22,$KX$1,IF(T22+IF(N22="",0,N22)=KP22,$JP$1,IF(T22+IF(N22="",0,N22)=JH22,$IH$1,IF(T22+IF(N22="",0,N22)=HZ22,$GZ$1,IF(T22+IF(N22="",0,N22)=GR22,$FR$1,IF(T22+IF(N22="",0,N22)=FJ22,$EJ$1,IF(T22+IF(N22="",0,N22)=EB22,$DB$1)))))))))))),IF(T22=DA22,IF(T22+IF(#REF!="",0,#REF!)=SR22,$RL$1,IF(T22+IF(#REF!="",0,#REF!)=RJ22,$QD$1,IF(T22+IF(#REF!="",0,#REF!)=QB22,$OV$1,IF(T22+IF(#REF!="",0,#REF!)=OT22,$NN$1,IF(T22+IF(#REF!="",0,#REF!)=NL22,$MF$1,IF(T22+IF(#REF!="",0,#REF!)=MD22,$KX$1,IF(T22+IF(#REF!="",0,#REF!)=KV22,$JP$1,IF(T22+IF(#REF!="",0,#REF!)=JN22,$IH$1,IF(T22+IF(#REF!="",0,#REF!)=IF22,$GZ$1,IF(T22+IF(#REF!="",0,#REF!)=GX22,$FR$1,IF(T22+IF(#REF!="",0,#REF!)=FP22,$EJ$1,IF(T22+IF(#REF!="",0,#REF!)=EH22,$DB$1,IF(T22+IF(#REF!="",0,#REF!)=SO22,$RL$1,IF(T22+IF(#REF!="",0,#REF!)=RG22,$QD$1,IF(T22+IF(#REF!="",0,#REF!)=PY22,$OV$1,IF(T22+IF(#REF!="",0,#REF!)=OQ22,$NN$1,IF(T22+IF(#REF!="",0,#REF!)=NI22,$MF$1,IF(T22+IF(#REF!="",0,#REF!)=MA22,$KX$1,IF(T22+IF(#REF!="",0,#REF!)=KS22,$JP$1,IF(T22+IF(#REF!="",0,#REF!)=JK22,$IH$1,IF(T22+IF(#REF!="",0,#REF!)=IC22,$GZ$1,IF(T22+IF(#REF!="",0,#REF!)=GU22,$FR$1,IF(T22+IF(#REF!="",0,#REF!)=FM22,$EJ$1,IF(T22+IF(#REF!="",0,#REF!)=EE22,$DB$1)))))))))))))))))))))))))))</f>
        <v/>
      </c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7"/>
      <c r="AM22" s="38" t="str">
        <f>IF(Y22&gt;0,Y22,"")</f>
        <v/>
      </c>
      <c r="AN22" s="38" t="str">
        <f>IF(Z22&gt;0,Z22,"")</f>
        <v/>
      </c>
      <c r="AO22" s="40" t="str">
        <f>IF(SUM(W22:Z22)-AA22&gt;0,SUM(W22:Z22)-AA22,"")</f>
        <v/>
      </c>
      <c r="AP22" s="40" t="str">
        <f>IF(AD22&gt;0,AD22,"")</f>
        <v/>
      </c>
      <c r="AQ22" s="40" t="str">
        <f>IF(AE22&gt;0,AE22,"")</f>
        <v/>
      </c>
      <c r="AR22" s="40" t="str">
        <f>IF(SUM(AB22:AE22)-AF22&gt;0,SUM(AB22:AE22)-AF22,"")</f>
        <v/>
      </c>
      <c r="AS22" s="40" t="str">
        <f>IF(AO22="","",MAX(AO22,AR22))</f>
        <v/>
      </c>
      <c r="AT22" s="40" t="str">
        <f>IF(AI22&gt;0,AI22,"")</f>
        <v/>
      </c>
      <c r="AU22" s="40" t="str">
        <f>IF(AJ22&gt;0,AJ22,"")</f>
        <v/>
      </c>
      <c r="AV22" s="40" t="str">
        <f>IF(SUM(AG22:AJ22)-AK22&gt;0,SUM(AG22:AJ22)-AK22,"")</f>
        <v/>
      </c>
      <c r="AW22" s="40" t="str">
        <f>IF(SUM(AS22,AV22)&gt;0,SUM(AS22,AV22),"")</f>
        <v/>
      </c>
      <c r="AX22" s="26">
        <v>15.4</v>
      </c>
      <c r="AY22" s="26">
        <v>9.4</v>
      </c>
      <c r="AZ22" s="26">
        <v>8.5</v>
      </c>
      <c r="BA22" s="26">
        <v>13.68</v>
      </c>
      <c r="BB22" s="26">
        <v>0.3</v>
      </c>
      <c r="BC22" s="26">
        <v>5.9</v>
      </c>
      <c r="BD22" s="26">
        <v>3.5</v>
      </c>
      <c r="BE22" s="26">
        <v>3.9</v>
      </c>
      <c r="BF22" s="26">
        <v>5.44</v>
      </c>
      <c r="BG22" s="26">
        <v>0</v>
      </c>
      <c r="BH22" s="26">
        <v>16</v>
      </c>
      <c r="BI22" s="26">
        <v>9.3000000000000007</v>
      </c>
      <c r="BJ22" s="26">
        <v>8.5</v>
      </c>
      <c r="BK22" s="26">
        <v>13.74</v>
      </c>
      <c r="BL22" s="26">
        <v>0.3</v>
      </c>
      <c r="BM22" s="28"/>
      <c r="BN22" s="39">
        <f>IF(AZ22&gt;0,AZ22,"")</f>
        <v>8.5</v>
      </c>
      <c r="BO22" s="39">
        <f>IF(BA22&gt;0,BA22,"")</f>
        <v>13.68</v>
      </c>
      <c r="BP22" s="11">
        <f>IF(SUM(AX22:BA22)-BB22&gt;0,SUM(AX22:BA22)-BB22,"")</f>
        <v>46.68</v>
      </c>
      <c r="BQ22" s="11">
        <f>IF(BE22&gt;0,BE22,"")</f>
        <v>3.9</v>
      </c>
      <c r="BR22" s="11">
        <f>IF(BF22&gt;0,BF22,"")</f>
        <v>5.44</v>
      </c>
      <c r="BS22" s="11">
        <f>IF(SUM(BC22:BF22)-BG22&gt;0,SUM(BC22:BF22)-BG22,"")</f>
        <v>18.740000000000002</v>
      </c>
      <c r="BT22" s="11">
        <f>IF(BP22="","",MAX(BP22,BS22))</f>
        <v>46.68</v>
      </c>
      <c r="BU22" s="11">
        <f>IF(BJ22&gt;0,BJ22,"")</f>
        <v>8.5</v>
      </c>
      <c r="BV22" s="11">
        <f>IF(BK22&gt;0,BK22,"")</f>
        <v>13.74</v>
      </c>
      <c r="BW22" s="11">
        <f>IF(SUM(BH22:BK22)-BL22&gt;0,SUM(BH22:BK22)-BL22,"")</f>
        <v>47.24</v>
      </c>
      <c r="BX22" s="11">
        <f>IF(SUM(BT22,BW22)&gt;0,SUM(BT22,BW22),"")</f>
        <v>93.92</v>
      </c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7"/>
      <c r="CO22" s="38" t="str">
        <f>IF(CA22&gt;0,CA22,"")</f>
        <v/>
      </c>
      <c r="CP22" s="38" t="str">
        <f>IF(CB22&gt;0,CB22,"")</f>
        <v/>
      </c>
      <c r="CQ22" s="40" t="str">
        <f>IF(SUM(BY22:CB22)-CC22&gt;0,SUM(BY22:CB22)-CC22,"")</f>
        <v/>
      </c>
      <c r="CR22" s="40" t="str">
        <f>IF(CF22&gt;0,CF22,"")</f>
        <v/>
      </c>
      <c r="CS22" s="40" t="str">
        <f>IF(CG22&gt;0,CG22,"")</f>
        <v/>
      </c>
      <c r="CT22" s="40" t="str">
        <f>IF(SUM(CD22:CG22)-CH22&gt;0,SUM(CD22:CG22)-CH22,"")</f>
        <v/>
      </c>
      <c r="CU22" s="40" t="str">
        <f>IF(CQ22="","",MAX(CQ22,CT22))</f>
        <v/>
      </c>
      <c r="CV22" s="40" t="str">
        <f>IF(CK22&gt;0,CK22,"")</f>
        <v/>
      </c>
      <c r="CW22" s="40" t="str">
        <f>IF(CL22&gt;0,CL22,"")</f>
        <v/>
      </c>
      <c r="CX22" s="40" t="str">
        <f>IF(SUM(CI22:CL22)-CM22&gt;0,SUM(CI22:CL22)-CM22,"")</f>
        <v/>
      </c>
      <c r="CY22" s="40" t="str">
        <f>IF(SUM(CU22,CX22)&gt;0,SUM(CU22,CX22),"")</f>
        <v/>
      </c>
      <c r="CZ22" s="50" t="str">
        <f>IF(MAX(DX22,EA22,FF22,FI22,GN22,GQ22,HV22,HY22,JD22,JG22,KL22,KO22,LT22,LW22,NB22,NE22,OJ22,OM22,PR22,PU22,QZ22,RC22,SH22,SK22)-MIN(IF(L22="",0,L22),IF(N22="",0,N22))&gt;0.001,MAX(DX22,EA22,FF22,FI22,GN22,GQ22,HV22,HY22,JD22,JG22,KL22,KO22,LT22,LW22,NB22,NE22,OJ22,OM22,PR22,PU22,QZ22,RC22,SH22,SK22)-MIN(IF(L22="",0,L22),IF(N22="",0,N22)),"")</f>
        <v/>
      </c>
      <c r="DA22" s="50" t="str">
        <f>IF(MAX(EE22,EH22,FM22,FP22,GU22,GX22,IC22,IF22,JK22,JN22,KS22,KV22,MA22,MD22,NI22,NL22,OQ22,OT22,PY22,QB22,RG22,RJ22,SO22,SR22)-IF(N22="",0,N22)&gt;0.001,MAX(EE22,EH22,FM22,FP22,GU22,GX22,IC22,IF22,JK22,JN22,KS22,KV22,MA22,MD22,NI22,NL22,OQ22,OT22,PY22,QB22,RG22,RJ22,SO22,SR22)-IF(N22="",0,N22),"")</f>
        <v/>
      </c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40" t="str">
        <f>IF(DD22&gt;0,DD22,"")</f>
        <v/>
      </c>
      <c r="DW22" s="40" t="str">
        <f>IF(DE22&gt;0,DE22,"")</f>
        <v/>
      </c>
      <c r="DX22" s="40" t="str">
        <f>IF(SUM(DB22:DE22)-DF22&gt;0,SUM(DB22:DE22)-DF22,"")</f>
        <v/>
      </c>
      <c r="DY22" s="40" t="str">
        <f>IF(DI22&gt;0,DI22,"")</f>
        <v/>
      </c>
      <c r="DZ22" s="40" t="str">
        <f>IF(DJ22&gt;0,DJ22,"")</f>
        <v/>
      </c>
      <c r="EA22" s="40" t="str">
        <f>IF(SUM(DG22:DJ22)-DK22&gt;0,SUM(DG22:DJ22)-DK22,"")</f>
        <v/>
      </c>
      <c r="EB22" s="40" t="str">
        <f>IF(MAX(DX22,EA22)&gt;0,MAX(DX22,EA22),"")</f>
        <v/>
      </c>
      <c r="EC22" s="40" t="str">
        <f>IF(DN22&gt;0,DN22,"")</f>
        <v/>
      </c>
      <c r="ED22" s="40" t="str">
        <f>IF(DO22&gt;0,DO22,"")</f>
        <v/>
      </c>
      <c r="EE22" s="40" t="str">
        <f>IF(SUM(DL22:DO22)-DP22&gt;0,SUM(DL22:DO22)-DP22,"")</f>
        <v/>
      </c>
      <c r="EF22" s="40" t="str">
        <f>IF(DS22&gt;0,DS22,"")</f>
        <v/>
      </c>
      <c r="EG22" s="40" t="str">
        <f>IF(DT22&gt;0,DT22,"")</f>
        <v/>
      </c>
      <c r="EH22" s="40" t="str">
        <f>IF(SUM(DQ22:DT22)-DU22&gt;0,SUM(DQ22:DT22)-DU22,"")</f>
        <v/>
      </c>
      <c r="EI22" s="40" t="str">
        <f>IF(SUM(EB22,EH22)&gt;0,SUM(EB22,EH22),"")</f>
        <v/>
      </c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1" t="str">
        <f>IF(EL22&gt;0,EL22,"")</f>
        <v/>
      </c>
      <c r="FE22" s="11" t="str">
        <f>IF(EM22&gt;0,EM22,"")</f>
        <v/>
      </c>
      <c r="FF22" s="11" t="str">
        <f>IF(SUM(EJ22:EM22)-EN22&gt;0,SUM(EJ22:EM22)-EN22,"")</f>
        <v/>
      </c>
      <c r="FG22" s="11" t="str">
        <f>IF(EQ22&gt;0,EQ22,"")</f>
        <v/>
      </c>
      <c r="FH22" s="11" t="str">
        <f>IF(ER22&gt;0,ER22,"")</f>
        <v/>
      </c>
      <c r="FI22" s="11" t="str">
        <f>IF(SUM(EO22:ER22)-ES22&gt;0,SUM(EO22:ER22)-ES22,"")</f>
        <v/>
      </c>
      <c r="FJ22" s="11" t="str">
        <f>IF(MAX(FF22,FI22)&gt;0,MAX(FF22,FI22),"")</f>
        <v/>
      </c>
      <c r="FK22" s="11" t="str">
        <f>IF(EV22&gt;0,EV22,"")</f>
        <v/>
      </c>
      <c r="FL22" s="11" t="str">
        <f>IF(EW22&gt;0,EW22,"")</f>
        <v/>
      </c>
      <c r="FM22" s="11" t="str">
        <f>IF(SUM(ET22:EW22)-EX22&gt;0,SUM(ET22:EW22)-EX22,"")</f>
        <v/>
      </c>
      <c r="FN22" s="11" t="str">
        <f>IF(FA22&gt;0,FA22,"")</f>
        <v/>
      </c>
      <c r="FO22" s="11" t="str">
        <f>IF(FB22&gt;0,FB22,"")</f>
        <v/>
      </c>
      <c r="FP22" s="11" t="str">
        <f>IF(SUM(EY22:FB22)-FC22&gt;0,SUM(EY22:FB22)-FC22,"")</f>
        <v/>
      </c>
      <c r="FQ22" s="11" t="str">
        <f>IF(SUM(FJ22,FP22)&gt;0,SUM(FJ22,FP22),"")</f>
        <v/>
      </c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40" t="str">
        <f>IF(FT22&gt;0,FT22,"")</f>
        <v/>
      </c>
      <c r="GM22" s="40" t="str">
        <f>IF(FU22&gt;0,FU22,"")</f>
        <v/>
      </c>
      <c r="GN22" s="40" t="str">
        <f>IF(SUM(FR22:FU22)-FV22&gt;0,SUM(FR22:FU22)-FV22,"")</f>
        <v/>
      </c>
      <c r="GO22" s="40" t="str">
        <f>IF(FY22&gt;0,FY22,"")</f>
        <v/>
      </c>
      <c r="GP22" s="40" t="str">
        <f>IF(FZ22&gt;0,FZ22,"")</f>
        <v/>
      </c>
      <c r="GQ22" s="40" t="str">
        <f>IF(SUM(FW22:FZ22)-GA22&gt;0,SUM(FW22:FZ22)-GA22,"")</f>
        <v/>
      </c>
      <c r="GR22" s="40" t="str">
        <f>IF(MAX(GN22,GQ22)&gt;0,MAX(GN22,GQ22),"")</f>
        <v/>
      </c>
      <c r="GS22" s="40" t="str">
        <f>IF(GD22&gt;0,GD22,"")</f>
        <v/>
      </c>
      <c r="GT22" s="40" t="str">
        <f>IF(GE22&gt;0,GE22,"")</f>
        <v/>
      </c>
      <c r="GU22" s="40" t="str">
        <f>IF(SUM(GB22:GE22)-GF22&gt;0,SUM(GB22:GE22)-GF22,"")</f>
        <v/>
      </c>
      <c r="GV22" s="40" t="str">
        <f>IF(GI22&gt;0,GI22,"")</f>
        <v/>
      </c>
      <c r="GW22" s="40" t="str">
        <f>IF(GJ22&gt;0,GJ22,"")</f>
        <v/>
      </c>
      <c r="GX22" s="40" t="str">
        <f>IF(SUM(GG22:GJ22)-GK22&gt;0,SUM(GG22:GJ22)-GK22,"")</f>
        <v/>
      </c>
      <c r="GY22" s="40" t="str">
        <f>IF(SUM(GR22,GX22)&gt;0,SUM(GR22,GX22),"")</f>
        <v/>
      </c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1" t="str">
        <f>IF(HB22&gt;0,HB22,"")</f>
        <v/>
      </c>
      <c r="HU22" s="11" t="str">
        <f>IF(HC22&gt;0,HC22,"")</f>
        <v/>
      </c>
      <c r="HV22" s="11" t="str">
        <f>IF(SUM(GZ22:HC22)-HD22&gt;0,SUM(GZ22:HC22)-HD22,"")</f>
        <v/>
      </c>
      <c r="HW22" s="11" t="str">
        <f>IF(HG22&gt;0,HG22,"")</f>
        <v/>
      </c>
      <c r="HX22" s="11" t="str">
        <f>IF(HH22&gt;0,HH22,"")</f>
        <v/>
      </c>
      <c r="HY22" s="11" t="str">
        <f>IF(SUM(HE22:HH22)-HI22&gt;0,SUM(HE22:HH22)-HI22,"")</f>
        <v/>
      </c>
      <c r="HZ22" s="11" t="str">
        <f>IF(MAX(HV22,HY22)&gt;0,MAX(HV22,HY22),"")</f>
        <v/>
      </c>
      <c r="IA22" s="11" t="str">
        <f>IF(HL22&gt;0,HL22,"")</f>
        <v/>
      </c>
      <c r="IB22" s="11" t="str">
        <f>IF(HM22&gt;0,HM22,"")</f>
        <v/>
      </c>
      <c r="IC22" s="11" t="str">
        <f>IF(SUM(HJ22:HM22)-HN22&gt;0,SUM(HJ22:HM22)-HN22,"")</f>
        <v/>
      </c>
      <c r="ID22" s="11" t="str">
        <f>IF(HQ22&gt;0,HQ22,"")</f>
        <v/>
      </c>
      <c r="IE22" s="11" t="str">
        <f>IF(HR22&gt;0,HR22,"")</f>
        <v/>
      </c>
      <c r="IF22" s="11" t="str">
        <f>IF(SUM(HO22:HR22)-HS22&gt;0,SUM(HO22:HR22)-HS22,"")</f>
        <v/>
      </c>
      <c r="IG22" s="11" t="str">
        <f>IF(SUM(HZ22,IF22)&gt;0,SUM(HZ22,IF22),"")</f>
        <v/>
      </c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40" t="str">
        <f>IF(IJ22&gt;0,IJ22,"")</f>
        <v/>
      </c>
      <c r="JC22" s="40" t="str">
        <f>IF(IK22&gt;0,IK22,"")</f>
        <v/>
      </c>
      <c r="JD22" s="40" t="str">
        <f>IF(SUM(IH22:IK22)-IL22&gt;0,SUM(IH22:IK22)-IL22,"")</f>
        <v/>
      </c>
      <c r="JE22" s="40" t="str">
        <f>IF(IO22&gt;0,IO22,"")</f>
        <v/>
      </c>
      <c r="JF22" s="40" t="str">
        <f>IF(IP22&gt;0,IP22,"")</f>
        <v/>
      </c>
      <c r="JG22" s="40" t="str">
        <f>IF(SUM(IM22:IP22)-IQ22&gt;0,SUM(IM22:IP22)-IQ22,"")</f>
        <v/>
      </c>
      <c r="JH22" s="40" t="str">
        <f>IF(MAX(JD22,JG22)&gt;0,MAX(JD22,JG22),"")</f>
        <v/>
      </c>
      <c r="JI22" s="40" t="str">
        <f>IF(IT22&gt;0,IT22,"")</f>
        <v/>
      </c>
      <c r="JJ22" s="40" t="str">
        <f>IF(IU22&gt;0,IU22,"")</f>
        <v/>
      </c>
      <c r="JK22" s="40" t="str">
        <f>IF(SUM(IR22:IU22)-IV22&gt;0,SUM(IR22:IU22)-IV22,"")</f>
        <v/>
      </c>
      <c r="JL22" s="40" t="str">
        <f>IF(IY22&gt;0,IY22,"")</f>
        <v/>
      </c>
      <c r="JM22" s="40" t="str">
        <f>IF(IZ22&gt;0,IZ22,"")</f>
        <v/>
      </c>
      <c r="JN22" s="40" t="str">
        <f>IF(SUM(IW22:IZ22)-JA22&gt;0,SUM(IW22:IZ22)-JA22,"")</f>
        <v/>
      </c>
      <c r="JO22" s="40" t="str">
        <f>IF(SUM(JH22,JN22)&gt;0,SUM(JH22,JN22),"")</f>
        <v/>
      </c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1" t="str">
        <f>IF(JR22&gt;0,JR22,"")</f>
        <v/>
      </c>
      <c r="KK22" s="11" t="str">
        <f>IF(JS22&gt;0,JS22,"")</f>
        <v/>
      </c>
      <c r="KL22" s="11" t="str">
        <f>IF(SUM(JP22:JS22)-JT22&gt;0,SUM(JP22:JS22)-JT22,"")</f>
        <v/>
      </c>
      <c r="KM22" s="11" t="str">
        <f>IF(JW22&gt;0,JW22,"")</f>
        <v/>
      </c>
      <c r="KN22" s="11" t="str">
        <f>IF(JX22&gt;0,JX22,"")</f>
        <v/>
      </c>
      <c r="KO22" s="11" t="str">
        <f>IF(SUM(JU22:JX22)-JY22&gt;0,SUM(JU22:JX22)-JY22,"")</f>
        <v/>
      </c>
      <c r="KP22" s="11" t="str">
        <f>IF(MAX(KL22,KO22)&gt;0,MAX(KL22,KO22),"")</f>
        <v/>
      </c>
      <c r="KQ22" s="11" t="str">
        <f>IF(KB22&gt;0,KB22,"")</f>
        <v/>
      </c>
      <c r="KR22" s="11" t="str">
        <f>IF(KC22&gt;0,KC22,"")</f>
        <v/>
      </c>
      <c r="KS22" s="11" t="str">
        <f>IF(SUM(JZ22:KC22)-KD22&gt;0,SUM(JZ22:KC22)-KD22,"")</f>
        <v/>
      </c>
      <c r="KT22" s="11" t="str">
        <f>IF(KG22&gt;0,KG22,"")</f>
        <v/>
      </c>
      <c r="KU22" s="11" t="str">
        <f>IF(KH22&gt;0,KH22,"")</f>
        <v/>
      </c>
      <c r="KV22" s="11" t="str">
        <f>IF(SUM(KE22:KH22)-KI22&gt;0,SUM(KE22:KH22)-KI22,"")</f>
        <v/>
      </c>
      <c r="KW22" s="11" t="str">
        <f>IF(SUM(KP22,KV22)&gt;0,SUM(KP22,KV22),"")</f>
        <v/>
      </c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40" t="str">
        <f>IF(KZ22&gt;0,KZ22,"")</f>
        <v/>
      </c>
      <c r="LS22" s="40" t="str">
        <f>IF(LA22&gt;0,LA22,"")</f>
        <v/>
      </c>
      <c r="LT22" s="40" t="str">
        <f>IF(SUM(KX22:LA22)-LB22&gt;0,SUM(KX22:LA22)-LB22,"")</f>
        <v/>
      </c>
      <c r="LU22" s="40" t="str">
        <f>IF(LE22&gt;0,LE22,"")</f>
        <v/>
      </c>
      <c r="LV22" s="40" t="str">
        <f>IF(LF22&gt;0,LF22,"")</f>
        <v/>
      </c>
      <c r="LW22" s="40" t="str">
        <f>IF(SUM(LC22:LF22)-LG22&gt;0,SUM(LC22:LF22)-LG22,"")</f>
        <v/>
      </c>
      <c r="LX22" s="40" t="str">
        <f>IF(MAX(LT22,LW22)&gt;0,MAX(LT22,LW22),"")</f>
        <v/>
      </c>
      <c r="LY22" s="40" t="str">
        <f>IF(LJ22&gt;0,LJ22,"")</f>
        <v/>
      </c>
      <c r="LZ22" s="40" t="str">
        <f>IF(LK22&gt;0,LK22,"")</f>
        <v/>
      </c>
      <c r="MA22" s="40" t="str">
        <f>IF(SUM(LH22:LK22)-LL22&gt;0,SUM(LH22:LK22)-LL22,"")</f>
        <v/>
      </c>
      <c r="MB22" s="40" t="str">
        <f>IF(LO22&gt;0,LO22,"")</f>
        <v/>
      </c>
      <c r="MC22" s="40" t="str">
        <f>IF(LP22&gt;0,LP22,"")</f>
        <v/>
      </c>
      <c r="MD22" s="40" t="str">
        <f>IF(SUM(LM22:LP22)-LQ22&gt;0,SUM(LM22:LP22)-LQ22,"")</f>
        <v/>
      </c>
      <c r="ME22" s="40" t="str">
        <f>IF(SUM(LX22,MD22)&gt;0,SUM(LX22,MD22),"")</f>
        <v/>
      </c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1" t="str">
        <f>IF(MH22&gt;0,MH22,"")</f>
        <v/>
      </c>
      <c r="NA22" s="11" t="str">
        <f>IF(MI22&gt;0,MI22,"")</f>
        <v/>
      </c>
      <c r="NB22" s="11" t="str">
        <f>IF(SUM(MF22:MI22)-MJ22&gt;0,SUM(MF22:MI22)-MJ22,"")</f>
        <v/>
      </c>
      <c r="NC22" s="11" t="str">
        <f>IF(MM22&gt;0,MM22,"")</f>
        <v/>
      </c>
      <c r="ND22" s="11" t="str">
        <f>IF(MN22&gt;0,MN22,"")</f>
        <v/>
      </c>
      <c r="NE22" s="11" t="str">
        <f>IF(SUM(MK22:MN22)-MO22&gt;0,SUM(MK22:MN22)-MO22,"")</f>
        <v/>
      </c>
      <c r="NF22" s="11" t="str">
        <f>IF(MAX(NB22,NE22)&gt;0,MAX(NB22,NE22),"")</f>
        <v/>
      </c>
      <c r="NG22" s="11" t="str">
        <f>IF(MR22&gt;0,MR22,"")</f>
        <v/>
      </c>
      <c r="NH22" s="11" t="str">
        <f>IF(MS22&gt;0,MS22,"")</f>
        <v/>
      </c>
      <c r="NI22" s="11" t="str">
        <f>IF(SUM(MP22:MS22)-MT22&gt;0,SUM(MP22:MS22)-MT22,"")</f>
        <v/>
      </c>
      <c r="NJ22" s="11" t="str">
        <f>IF(MW22&gt;0,MW22,"")</f>
        <v/>
      </c>
      <c r="NK22" s="11" t="str">
        <f>IF(MX22&gt;0,MX22,"")</f>
        <v/>
      </c>
      <c r="NL22" s="11" t="str">
        <f>IF(SUM(MU22:MX22)-MY22&gt;0,SUM(MU22:MX22)-MY22,"")</f>
        <v/>
      </c>
      <c r="NM22" s="11" t="str">
        <f>IF(SUM(NF22,NL22)&gt;0,SUM(NF22,NL22),"")</f>
        <v/>
      </c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40" t="str">
        <f>IF(NP22&gt;0,NP22,"")</f>
        <v/>
      </c>
      <c r="OI22" s="40" t="str">
        <f>IF(NQ22&gt;0,NQ22,"")</f>
        <v/>
      </c>
      <c r="OJ22" s="40" t="str">
        <f>IF(SUM(NN22:NQ22)-NR22&gt;0,SUM(NN22:NQ22)-NR22,"")</f>
        <v/>
      </c>
      <c r="OK22" s="40" t="str">
        <f>IF(NU22&gt;0,NU22,"")</f>
        <v/>
      </c>
      <c r="OL22" s="40" t="str">
        <f>IF(NV22&gt;0,NV22,"")</f>
        <v/>
      </c>
      <c r="OM22" s="40" t="str">
        <f>IF(SUM(NS22:NV22)-NW22&gt;0,SUM(NS22:NV22)-NW22,"")</f>
        <v/>
      </c>
      <c r="ON22" s="40" t="str">
        <f>IF(MAX(OJ22,OM22)&gt;0,MAX(OJ22,OM22),"")</f>
        <v/>
      </c>
      <c r="OO22" s="40" t="str">
        <f>IF(NZ22&gt;0,NZ22,"")</f>
        <v/>
      </c>
      <c r="OP22" s="40" t="str">
        <f>IF(OA22&gt;0,OA22,"")</f>
        <v/>
      </c>
      <c r="OQ22" s="40" t="str">
        <f>IF(SUM(NX22:OA22)-OB22&gt;0,SUM(NX22:OA22)-OB22,"")</f>
        <v/>
      </c>
      <c r="OR22" s="40" t="str">
        <f>IF(OE22&gt;0,OE22,"")</f>
        <v/>
      </c>
      <c r="OS22" s="40" t="str">
        <f>IF(OF22&gt;0,OF22,"")</f>
        <v/>
      </c>
      <c r="OT22" s="40" t="str">
        <f>IF(SUM(OC22:OF22)-OG22&gt;0,SUM(OC22:OF22)-OG22,"")</f>
        <v/>
      </c>
      <c r="OU22" s="40" t="str">
        <f>IF(SUM(ON22,OT22)&gt;0,SUM(ON22,OT22),"")</f>
        <v/>
      </c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1" t="str">
        <f>IF(OX22&gt;0,OX22,"")</f>
        <v/>
      </c>
      <c r="PQ22" s="11" t="str">
        <f>IF(OY22&gt;0,OY22,"")</f>
        <v/>
      </c>
      <c r="PR22" s="11" t="str">
        <f>IF(SUM(OV22:OY22)-OZ22&gt;0,SUM(OV22:OY22)-OZ22,"")</f>
        <v/>
      </c>
      <c r="PS22" s="11" t="str">
        <f>IF(PC22&gt;0,PC22,"")</f>
        <v/>
      </c>
      <c r="PT22" s="11" t="str">
        <f>IF(PD22&gt;0,PD22,"")</f>
        <v/>
      </c>
      <c r="PU22" s="11" t="str">
        <f>IF(SUM(PA22:PD22)-PE22&gt;0,SUM(PA22:PD22)-PE22,"")</f>
        <v/>
      </c>
      <c r="PV22" s="11" t="str">
        <f>IF(MAX(PR22,PU22)&gt;0,MAX(PR22,PU22),"")</f>
        <v/>
      </c>
      <c r="PW22" s="11" t="str">
        <f>IF(PH22&gt;0,PH22,"")</f>
        <v/>
      </c>
      <c r="PX22" s="11" t="str">
        <f>IF(PI22&gt;0,PI22,"")</f>
        <v/>
      </c>
      <c r="PY22" s="11" t="str">
        <f>IF(SUM(PF22:PI22)-PJ22&gt;0,SUM(PF22:PI22)-PJ22,"")</f>
        <v/>
      </c>
      <c r="PZ22" s="11" t="str">
        <f>IF(PM22&gt;0,PM22,"")</f>
        <v/>
      </c>
      <c r="QA22" s="11" t="str">
        <f>IF(PN22&gt;0,PN22,"")</f>
        <v/>
      </c>
      <c r="QB22" s="11" t="str">
        <f>IF(SUM(PK22:PN22)-PO22&gt;0,SUM(PK22:PN22)-PO22,"")</f>
        <v/>
      </c>
      <c r="QC22" s="11" t="str">
        <f>IF(SUM(PV22,QB22)&gt;0,SUM(PV22,QB22),"")</f>
        <v/>
      </c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40" t="str">
        <f>IF(QF22&gt;0,QF22,"")</f>
        <v/>
      </c>
      <c r="QY22" s="40" t="str">
        <f>IF(QG22&gt;0,QG22,"")</f>
        <v/>
      </c>
      <c r="QZ22" s="40" t="str">
        <f>IF(SUM(QD22:QG22)-QH22&gt;0,SUM(QD22:QG22)-QH22,"")</f>
        <v/>
      </c>
      <c r="RA22" s="40" t="str">
        <f>IF(QK22&gt;0,QK22,"")</f>
        <v/>
      </c>
      <c r="RB22" s="40" t="str">
        <f>IF(QL22&gt;0,QL22,"")</f>
        <v/>
      </c>
      <c r="RC22" s="40" t="str">
        <f>IF(SUM(QI22:QL22)-QM22&gt;0,SUM(QI22:QL22)-QM22,"")</f>
        <v/>
      </c>
      <c r="RD22" s="40" t="str">
        <f>IF(MAX(QZ22,RC22)&gt;0,MAX(QZ22,RC22),"")</f>
        <v/>
      </c>
      <c r="RE22" s="40" t="str">
        <f>IF(QP22&gt;0,QP22,"")</f>
        <v/>
      </c>
      <c r="RF22" s="40" t="str">
        <f>IF(QQ22&gt;0,QQ22,"")</f>
        <v/>
      </c>
      <c r="RG22" s="40" t="str">
        <f>IF(SUM(QN22:QQ22)-QR22&gt;0,SUM(QN22:QQ22)-QR22,"")</f>
        <v/>
      </c>
      <c r="RH22" s="40" t="str">
        <f>IF(QU22&gt;0,QU22,"")</f>
        <v/>
      </c>
      <c r="RI22" s="40" t="str">
        <f>IF(QV22&gt;0,QV22,"")</f>
        <v/>
      </c>
      <c r="RJ22" s="40" t="str">
        <f>IF(SUM(QS22:QV22)-QW22&gt;0,SUM(QS22:QV22)-QW22,"")</f>
        <v/>
      </c>
      <c r="RK22" s="40" t="str">
        <f>IF(SUM(RD22,RJ22)&gt;0,SUM(RD22,RJ22),"")</f>
        <v/>
      </c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1" t="str">
        <f>IF(RN22&gt;0,RN22,"")</f>
        <v/>
      </c>
      <c r="SG22" s="11" t="str">
        <f>IF(RO22&gt;0,RO22,"")</f>
        <v/>
      </c>
      <c r="SH22" s="11" t="str">
        <f>IF(SUM(RL22:RO22)-RP22&gt;0,SUM(RL22:RO22)-RP22,"")</f>
        <v/>
      </c>
      <c r="SI22" s="11" t="str">
        <f>IF(RS22&gt;0,RS22,"")</f>
        <v/>
      </c>
      <c r="SJ22" s="11" t="str">
        <f>IF(RT22&gt;0,RT22,"")</f>
        <v/>
      </c>
      <c r="SK22" s="11" t="str">
        <f>IF(SUM(RQ22:RT22)-RU22&gt;0,SUM(RQ22:RT22)-RU22,"")</f>
        <v/>
      </c>
      <c r="SL22" s="11" t="str">
        <f>IF(MAX(SH22,SK22)&gt;0,MAX(SH22,SK22),"")</f>
        <v/>
      </c>
      <c r="SM22" s="11" t="str">
        <f>IF(RX22&gt;0,RX22,"")</f>
        <v/>
      </c>
      <c r="SN22" s="11" t="str">
        <f>IF(RY22&gt;0,RY22,"")</f>
        <v/>
      </c>
      <c r="SO22" s="11" t="str">
        <f>IF(SUM(RV22:RY22)-RZ22&gt;0,SUM(RV22:RY22)-RZ22,"")</f>
        <v/>
      </c>
      <c r="SP22" s="11" t="str">
        <f>IF(SC22&gt;0,SC22,"")</f>
        <v/>
      </c>
      <c r="SQ22" s="11" t="str">
        <f>IF(SD22&gt;0,SD22,"")</f>
        <v/>
      </c>
      <c r="SR22" s="11" t="str">
        <f>IF(SUM(SA22:SD22)-SE22&gt;0,SUM(SA22:SD22)-SE22,"")</f>
        <v/>
      </c>
      <c r="SS22" s="11" t="str">
        <f>IF(SUM(SL22,SR22)&gt;0,SUM(SL22,SR22),"")</f>
        <v/>
      </c>
      <c r="ST22" s="22">
        <f>IF($CN22="P",BY22,(BY22+AX22)/2)</f>
        <v>7.7</v>
      </c>
      <c r="SU22" s="22">
        <f>IF($CN22="P",BZ22,(BZ22+AY22)/2)</f>
        <v>4.7</v>
      </c>
      <c r="SV22" s="22">
        <f>IF($CN22="P",CA22,(CA22+AZ22)/2)</f>
        <v>4.25</v>
      </c>
      <c r="SW22" s="22">
        <f>IF($CN22="P",CB22,(CB22+BA22)/2)</f>
        <v>6.84</v>
      </c>
      <c r="SX22" s="22">
        <f>IF($CN22="P",CC22,(CC22+BB22)/2)</f>
        <v>0.15</v>
      </c>
      <c r="SY22" s="22">
        <f>IF($CN22="P",CD22,(CD22+BC22)/2)</f>
        <v>2.95</v>
      </c>
      <c r="SZ22" s="22">
        <f>IF($CN22="P",CE22,(CE22+BD22)/2)</f>
        <v>1.75</v>
      </c>
      <c r="TA22" s="22">
        <f>IF($CN22="P",CF22,(CF22+BE22)/2)</f>
        <v>1.95</v>
      </c>
      <c r="TB22" s="22">
        <f>IF($CN22="P",CG22,(CG22+BF22)/2)</f>
        <v>2.72</v>
      </c>
      <c r="TC22" s="22">
        <f>IF($CN22="P",CH22,(CH22+BG22)/2)</f>
        <v>0</v>
      </c>
      <c r="TD22" s="22">
        <f>IF($CN22="P",CI22,(CI22+BH22)/2)</f>
        <v>8</v>
      </c>
      <c r="TE22" s="22">
        <f>IF($CN22="P",CJ22,(CJ22+BI22)/2)</f>
        <v>4.6500000000000004</v>
      </c>
      <c r="TF22" s="22">
        <f>IF($CN22="P",CK22,(CK22+BJ22)/2)</f>
        <v>4.25</v>
      </c>
      <c r="TG22" s="22">
        <f>IF($CN22="P",CL22,(CL22+BK22)/2)</f>
        <v>6.87</v>
      </c>
      <c r="TH22" s="22">
        <f>IF($CN22="P",CM22,(CM22+BL22)/2)</f>
        <v>0.15</v>
      </c>
      <c r="TI22" s="27" t="s">
        <v>46</v>
      </c>
      <c r="TJ22" s="40">
        <f>IF(SV22&gt;0,SV22,"")</f>
        <v>4.25</v>
      </c>
      <c r="TK22" s="40">
        <f>IF(SW22&gt;0,SW22,"")</f>
        <v>6.84</v>
      </c>
      <c r="TL22" s="40">
        <f>IF(SUM(ST22:SW22)-SX22&gt;0,SUM(ST22:SW22)-SX22,"")</f>
        <v>23.34</v>
      </c>
      <c r="TM22" s="40">
        <f>IF(TA22&gt;0,TA22,"")</f>
        <v>1.95</v>
      </c>
      <c r="TN22" s="40">
        <f>IF(TB22&gt;0,TB22,"")</f>
        <v>2.72</v>
      </c>
      <c r="TO22" s="40">
        <f>IF(SUM(SY22:TB22)-TC22&gt;0,SUM(SY22:TB22)-TC22,"")</f>
        <v>9.370000000000001</v>
      </c>
      <c r="TP22" s="40">
        <f>IF(MAX(TL22,TO22)&gt;0,MAX(TL22,TO22),"")</f>
        <v>23.34</v>
      </c>
      <c r="TQ22" s="40">
        <f>IF(TF22&gt;0,TF22,"")</f>
        <v>4.25</v>
      </c>
      <c r="TR22" s="40">
        <f>IF(TG22&gt;0,TG22,"")</f>
        <v>6.87</v>
      </c>
      <c r="TS22" s="40">
        <f>IF(SUM(TD22:TG22)-TH22&gt;0,SUM(TD22:TG22)-TH22,"")</f>
        <v>23.62</v>
      </c>
      <c r="TT22" s="40">
        <f>IF(SUM(TP22,TS22)&gt;0,SUM(TP22,TS22),"")</f>
        <v>46.96</v>
      </c>
    </row>
    <row r="23" spans="1:540" x14ac:dyDescent="0.2">
      <c r="A23" s="4" t="str" cm="1">
        <f t="array" ref="A23">IF(AND(H23&lt;&gt;"",H23&lt;&gt;"No DD"),SUMPRODUCT((H$4:H$35&lt;&gt;"")*(H$4:H$35&lt;&gt;"No DD")*(E$4:E$35&gt;E23))+1,IF(H23="No DD",SUMPRODUCT((H$4:H$35="No DD")*(E$4:E$35&gt;E23))+1+SUMPRODUCT((H$4:H$35&lt;&gt;"")*(H$4:H$35&lt;&gt;"No DD")),""))</f>
        <v/>
      </c>
      <c r="B23" s="5" t="s">
        <v>220</v>
      </c>
      <c r="C23" s="4" t="s">
        <v>3</v>
      </c>
      <c r="D23" s="4">
        <v>2005</v>
      </c>
      <c r="E23" s="9">
        <f>SUM(J23:T23)+SUM(J23:R23)*0.0000001+SUM(J23)*0.0000000000001</f>
        <v>119.86001198600466</v>
      </c>
      <c r="F23" s="3" t="str">
        <f>IF(OR(AND(AM23&gt;=AW$37,AM23&lt;&gt;"",AO23&gt;=AW$41,AO23&lt;&gt;"",AL23=""),AND(AP23&gt;=AW$37,AP23&lt;&gt;"",AR23&gt;=AW$41,AR23&lt;&gt;"",AL23=""),AND(AT23&gt;=AW$37,AT23&lt;&gt;"",AV23&gt;=AW$41,AV23&lt;&gt;"",AL23=""),AND(BN23&gt;=BX$37,BN23&lt;&gt;"",BP23&gt;=BX$41,BP23&lt;&gt;"",BM23=""),AND(BQ23&gt;=BX$37,BQ23&lt;&gt;"",BS23&gt;=BX$41,BS23&lt;&gt;"",BM23=""),AND(BU23&gt;=BX$37,BU23&lt;&gt;"",BW23&gt;=BX$41,BW23&lt;&gt;"",BM23=""),AND(CO23&gt;=CY$37,CO23&lt;&gt;"",CQ23&gt;=CY$41,CQ23&lt;&gt;"",CN23=""),AND(CR23&gt;=CY$37,CR23&lt;&gt;"",CT23&gt;=CY$41,CT23&lt;&gt;"",CN23=""),AND(CV23&gt;=CY$37,CV23&lt;&gt;"",CX23&gt;=CY$41,CX23&lt;&gt;"",CN23=""),AND(DV23&gt;=EI$37,DV23&lt;&gt;"",DX23&gt;=EI$41,DX23&lt;&gt;""),AND(DY23&gt;=EI$37,DY23&lt;&gt;"",EA23&gt;=EI$41,EA23&lt;&gt;""),AND(EC23&gt;=EI$37,EC23&lt;&gt;"",EE23&gt;=EI$41,EE23&lt;&gt;""),AND(EF23&gt;=EI$37,EF23&lt;&gt;"",EH23&gt;=EI$41,EH23&lt;&gt;""),AND(FD23&gt;=FQ$37,FD23&lt;&gt;"",FF23&gt;=FQ$41,FF23&lt;&gt;""),AND(FG23&gt;=FQ$37,FG23&lt;&gt;"",FI23&gt;=FQ$41,FI23&lt;&gt;""),AND(FK23&gt;=FQ$37,FK23&lt;&gt;"",FM23&gt;=FQ$41,FM23&lt;&gt;""),AND(FN23&gt;=FQ$37,FN23&lt;&gt;"",FP23&gt;=FQ$41,FP23&lt;&gt;""),AND(GL23&gt;=GY$37,GL23&lt;&gt;"",GN23&gt;=GY$41,GN23&lt;&gt;""),AND(GO23&gt;=GY$37,GO23&lt;&gt;"",GQ23&gt;=GY$41,GQ23&lt;&gt;""),AND(GS23&gt;=GY$37,GS23&lt;&gt;"",GU23&gt;=GY$41,GU23&lt;&gt;""),AND(GV23&gt;=GY$37,GV23&lt;&gt;"",GX23&gt;=GY$41,GX23&lt;&gt;""),AND(HT23&gt;=IG$37,HT23&lt;&gt;"",HV23&gt;=IG$41,HV23&lt;&gt;""),AND(HW23&gt;=IG$37,HW23&lt;&gt;"",HY23&gt;=IG$41,HY23&lt;&gt;""),AND(IA23&gt;=IG$37,IA23&lt;&gt;"",IC23&gt;=IG$41,IC23&lt;&gt;""),AND(ID23&gt;=IG$37,ID23&lt;&gt;"",IF23&gt;=IG$41,IF23&lt;&gt;""),AND(JB23&gt;=JO$37,JB23&lt;&gt;"",JD23&gt;=JO$41,JD23&lt;&gt;""),AND(JE23&gt;=JO$37,JE23&lt;&gt;"",JG23&gt;=JO$41,JG23&lt;&gt;""),AND(JI23&gt;=JO$37,JI23&lt;&gt;"",JK23&gt;=JO$41,JK23&lt;&gt;""),AND(JL23&gt;=JO$37,JL23&lt;&gt;"",JN23&gt;=JO$41,JN23&lt;&gt;""),AND(KJ23&gt;=KW$37,KJ23&lt;&gt;"",KL23&gt;=KW$41,KL23&lt;&gt;""),AND(KM23&gt;=KW$37,KM23&lt;&gt;"",KO23&gt;=KW$41,KO23&lt;&gt;""),AND(KQ23&gt;=KW$37,KQ23&lt;&gt;"",KS23&gt;=KW$41,KS23&lt;&gt;""),AND(KT23&gt;=KW$37,KT23&lt;&gt;"",KV23&gt;=KW$41,KV23&lt;&gt;""),AND(LR23&gt;=ME$37,LR23&lt;&gt;"",LT23&gt;=ME$41,LT23&lt;&gt;""),AND(LU23&gt;=ME$37,LU23&lt;&gt;"",LW23&gt;=ME$41,LW23&lt;&gt;""),AND(LY23&gt;=ME$37,LY23&lt;&gt;"",MA23&gt;=ME$41,MA23&lt;&gt;""),AND(MB23&gt;=ME$37,MB23&lt;&gt;"",MD23&gt;=ME$41,MD23&lt;&gt;""),AND(MZ23&gt;=NM$37,MZ23&lt;&gt;"",NB23&gt;=NM$41,NB23&lt;&gt;""),AND(NC23&gt;=NM$37,NC23&lt;&gt;"",NE23&gt;=NM$41,NE23&lt;&gt;""),AND(NG23&gt;=NM$37,NG23&lt;&gt;"",NI23&gt;=NM$41,NI23&lt;&gt;""),AND(NJ23&gt;=NM$37,NJ23&lt;&gt;"",NL23&gt;=NM$41,NL23&lt;&gt;""),AND(OH23&gt;=OU$37,OH23&lt;&gt;"",OJ23&gt;=OU$41,OJ23&lt;&gt;""),AND(OK23&gt;=OU$37,OK23&lt;&gt;"",OM23&gt;=OU$41,OM23&lt;&gt;""),AND(OO23&gt;=OU$37,OO23&lt;&gt;"",OQ23&gt;=OU$41,OQ23&lt;&gt;""),AND(OR23&gt;=OU$37,OR23&lt;&gt;"",OT23&gt;=OU$41,OT23&lt;&gt;""),AND(PP23&gt;=QC$37,PP23&lt;&gt;"",PR23&gt;=QC$41,PR23&lt;&gt;""),AND(PS23&gt;=QC$37,PS23&lt;&gt;"",PU23&gt;=QC$41,PU23&lt;&gt;""),AND(PW23&gt;=QC$37,PW23&lt;&gt;"",PY23&gt;=QC$41,PY23&lt;&gt;""),AND(PZ23&gt;=QC$37,PZ23&lt;&gt;"",QB23&gt;=QC$41,QB23&lt;&gt;""),AND(QX23&gt;=RK$37,QX23&lt;&gt;"",QZ23&gt;=RK$41,QZ23&lt;&gt;""),AND(RA23&gt;=RK$37,RA23&lt;&gt;"",RC23&gt;=RK$41,RC23&lt;&gt;""),AND(RE23&gt;=RK$37,RE23&lt;&gt;"",RG23&gt;=RK$41,RG23&lt;&gt;""),AND(RH23&gt;=RK$37,RH23&lt;&gt;"",RJ23&gt;=RK$41,RJ23&lt;&gt;""),AND(SF23&gt;=SS$37,SF23&lt;&gt;"",SH23&gt;=SS$41,SH23&lt;&gt;""),AND(SI23&gt;=SS$37,SI23&lt;&gt;"",SK23&gt;=SS$41,SK23&lt;&gt;""),AND(SM23&gt;=SS$37,SM23&lt;&gt;"",SO23&gt;=SS$41,SO23&lt;&gt;""),AND(SP23&gt;=SS$37,SP23&lt;&gt;"",SR23&gt;=SS$41,SR23&lt;&gt;"")),"P","")</f>
        <v/>
      </c>
      <c r="G23" s="3" t="str">
        <f>IF(OR(AND(AO23&gt;=AW$41,AO23&lt;&gt;"",AL23=""),AND(AR23&gt;=AW$41,AR23&lt;&gt;"",AL23=""),AND(AV23&gt;=AW$41,AV23&lt;&gt;"",AL23=""),AND(BP23&gt;=BX$41,BP23&lt;&gt;"",BM23=""),AND(BS23&gt;=BX$41,BS23&lt;&gt;"",BM23=""),AND(BW23&gt;=BX$41,BW23&lt;&gt;"",BM23=""),AND(CQ23&gt;=CY$41,CQ23&lt;&gt;"",CN23=""),AND(CT23&gt;=CY$41,CT23&lt;&gt;"",CN23=""),AND(CX23&gt;=CY$41,CX23&lt;&gt;"",CN23=""),AND(DX23&gt;=EI$41,DX23&lt;&gt;""),AND(EA23&gt;=EI$41,EA23&lt;&gt;""),AND(EE23&gt;=EI$41,EE23&lt;&gt;""),AND(EH23&gt;=EI$41,EH23&lt;&gt;""),AND(FF23&gt;=FQ$41,FF23&lt;&gt;""),AND(FI23&gt;=FQ$41,FI23&lt;&gt;""),AND(FM23&gt;=FQ$41,FM23&lt;&gt;""),AND(FP23&gt;=FQ$41,FP23&lt;&gt;""),AND(GN23&gt;=GY$41,GN23&lt;&gt;""),AND(GQ23&gt;=GY$41,GQ23&lt;&gt;""),AND(GU23&gt;=GY$41,GU23&lt;&gt;""),AND(GX23&gt;=GY$41,GX23&lt;&gt;""),AND(HV23&gt;=IG$41,HV23&lt;&gt;""),AND(HY23&gt;=IG$41,HY23&lt;&gt;""),AND(IC23&gt;=IG$41,IC23&lt;&gt;""),AND(IF23&gt;=IG$41,IF23&lt;&gt;""),AND(JD23&gt;=JO$41,JD23&lt;&gt;""),AND(JG23&gt;=JO$41,JG23&lt;&gt;""),AND(JK23&gt;=JO$41,JK23&lt;&gt;""),AND(JN23&gt;=JO$41,JN23&lt;&gt;""),AND(KL23&gt;=KW$41,KL23&lt;&gt;""),AND(KO23&gt;=KW$41,KO23&lt;&gt;""),AND(KS23&gt;=KW$41,KS23&lt;&gt;""),AND(KV23&gt;=KW$41,KV23&lt;&gt;""),AND(LT23&gt;=ME$41,LT23&lt;&gt;""),AND(LW23&gt;=ME$41,LW23&lt;&gt;""),AND(MA23&gt;=ME$41,MA23&lt;&gt;""),AND(MD23&gt;=ME$41,MD23&lt;&gt;""),AND(NB23&gt;=NM$41,NB23&lt;&gt;""),AND(NE23&gt;=NM$41,NE23&lt;&gt;""),AND(NI23&gt;=NM$41,NI23&lt;&gt;""),AND(NL23&gt;=NM$41,NL23&lt;&gt;""),AND(OJ23&gt;=OU$41,OJ23&lt;&gt;""),AND(OM23&gt;=OU$41,OM23&lt;&gt;""),AND(OQ23&gt;=OU$41,OQ23&lt;&gt;""),AND(OT23&gt;=OU$41,OT23&lt;&gt;""),AND(PR23&gt;=QC$41,PR23&lt;&gt;""),AND(PU23&gt;=QC$41,PU23&lt;&gt;""),AND(PY23&gt;=QC$41,PY23&lt;&gt;""),AND(QB23&gt;=QC$41,QB23&lt;&gt;""),AND(QZ23&gt;=RK$41,QZ23&lt;&gt;""),AND(RC23&gt;=RK$41,RC23&lt;&gt;""),AND(RG23&gt;=RK$41,RG23&lt;&gt;""),AND(RJ23&gt;=RK$41,RJ23&lt;&gt;""),AND(SH23&gt;=SS$41,SH23&lt;&gt;""),AND(SK23&gt;=SS$41,SK23&lt;&gt;""),AND(SO23&gt;=SS$41,SO23&lt;&gt;""),AND(SR23&gt;=SS$41,SR23&lt;&gt;"")),"P","")</f>
        <v/>
      </c>
      <c r="H23" s="36" t="str">
        <f>IF(AND(G23="P",F23=""),"No DD",IF(OR(AND(AM23&gt;=AW$40,AM23&lt;&gt;"",AO23&gt;=AW$44,AO23&lt;&gt;"",AL23=""),AND(AP23&gt;=AW$40,AP23&lt;&gt;"",AR23&gt;=AW$44,AR23&lt;&gt;"",AL23=""),AND(AT23&gt;=AW$40,AT23&lt;&gt;"",AV23&gt;=AW$44,AV23&lt;&gt;"",AL23=""),AND(BN23&gt;=BX$40,BN23&lt;&gt;"",BP23&gt;=BX$44,BP23&lt;&gt;"",BM23=""),AND(BQ23&gt;=BX$40,BQ23&lt;&gt;"",BS23&gt;=BX$44,BS23&lt;&gt;"",BM23=""),AND(BU23&gt;=BX$40,BU23&lt;&gt;"",BW23&gt;=BX$44,BW23&lt;&gt;"",BM23=""),AND(CO23&gt;=CY$40,CO23&lt;&gt;"",CQ23&gt;=CY$44,CQ23&lt;&gt;"",CN23=""),AND(CR23&gt;=CY$40,CR23&lt;&gt;"",CT23&gt;=CY$44,CT23&lt;&gt;"",CN23=""),AND(CV23&gt;=CY$40,CV23&lt;&gt;"",CX23&gt;=CY$44,CX23&lt;&gt;"",CN23=""),AND(DV23&gt;=EI$40,DV23&lt;&gt;"",DX23&gt;=EI$44,DX23&lt;&gt;""),AND(DY23&gt;=EI$40,DY23&lt;&gt;"",EA23&gt;=EI$44,EA23&lt;&gt;""),AND(EC23&gt;=EI$40,EC23&lt;&gt;"",EE23&gt;=EI$44,EE23&lt;&gt;""),AND(EF23&gt;=EI$40,EF23&lt;&gt;"",EH23&gt;=EI$44,EH23&lt;&gt;""),AND(FD23&gt;=FQ$40,FD23&lt;&gt;"",FF23&gt;=FQ$44,FF23&lt;&gt;""),AND(FG23&gt;=FQ$40,FG23&lt;&gt;"",FI23&gt;=FQ$44,FI23&lt;&gt;""),AND(FK23&gt;=FQ$40,FK23&lt;&gt;"",FM23&gt;=FQ$44,FM23&lt;&gt;""),AND(FN23&gt;=FQ$40,FN23&lt;&gt;"",FP23&gt;=FQ$44,FP23&lt;&gt;""),AND(GL23&gt;=GY$40,GL23&lt;&gt;"",GN23&gt;=GY$44,GN23&lt;&gt;""),AND(GO23&gt;=GY$40,GO23&lt;&gt;"",GQ23&gt;=GY$44,GQ23&lt;&gt;""),AND(GS23&gt;=GY$40,GS23&lt;&gt;"",GU23&gt;=GY$44,GU23&lt;&gt;""),AND(GV23&gt;=GY$40,GV23&lt;&gt;"",GX23&gt;=GY$44,GX23&lt;&gt;""),AND(HT23&gt;=IG$40,HT23&lt;&gt;"",HV23&gt;=IG$44,HV23&lt;&gt;""),AND(HW23&gt;=IG$40,HW23&lt;&gt;"",HY23&gt;=IG$44,HY23&lt;&gt;""),AND(IA23&gt;=IG$40,IA23&lt;&gt;"",IC23&gt;=IG$44,IC23&lt;&gt;""),AND(ID23&gt;=IG$40,ID23&lt;&gt;"",IF23&gt;=IG$44,IF23&lt;&gt;""),AND(JB23&gt;=JO$40,JB23&lt;&gt;"",JD23&gt;=JO$44,JD23&lt;&gt;""),AND(JE23&gt;=JO$40,JE23&lt;&gt;"",JG23&gt;=JO$44,JG23&lt;&gt;""),AND(JI23&gt;=JO$40,JI23&lt;&gt;"",JK23&gt;=JO$44,JK23&lt;&gt;""),AND(JL23&gt;=JO$40,JL23&lt;&gt;"",JN23&gt;=JO$44,JN23&lt;&gt;""),AND(KJ23&gt;=KW$40,KJ23&lt;&gt;"",KL23&gt;=KW$44,KL23&lt;&gt;""),AND(KM23&gt;=KW$40,KM23&lt;&gt;"",KO23&gt;=KW$44,KO23&lt;&gt;""),AND(KQ23&gt;=KW$40,KQ23&lt;&gt;"",KS23&gt;=KW$44,KS23&lt;&gt;""),AND(KT23&gt;=KW$40,KT23&lt;&gt;"",KV23&gt;=KW$44,KV23&lt;&gt;""),AND(LR23&gt;=ME$40,LR23&lt;&gt;"",LT23&gt;=ME$44,LT23&lt;&gt;""),AND(LU23&gt;=ME$40,LU23&lt;&gt;"",LW23&gt;=ME$44,LW23&lt;&gt;""),AND(LY23&gt;=ME$40,LY23&lt;&gt;"",MA23&gt;=ME$44,MA23&lt;&gt;""),AND(MB23&gt;=ME$40,MB23&lt;&gt;"",MD23&gt;=ME$44,MD23&lt;&gt;""),AND(MZ23&gt;=NM$40,MZ23&lt;&gt;"",NB23&gt;=NM$44,NB23&lt;&gt;""),AND(NC23&gt;=NM$40,NC23&lt;&gt;"",NE23&gt;=NM$44,NE23&lt;&gt;""),AND(NG23&gt;=NM$40,NG23&lt;&gt;"",NI23&gt;=NM$44,NI23&lt;&gt;""),AND(NJ23&gt;=NM$40,NJ23&lt;&gt;"",NL23&gt;=NM$44,NL23&lt;&gt;""),AND(OH23&gt;=OU$40,OH23&lt;&gt;"",OJ23&gt;=OU$44,OJ23&lt;&gt;""),AND(OK23&gt;=OU$40,OK23&lt;&gt;"",OM23&gt;=OU$44,OM23&lt;&gt;""),AND(OO23&gt;=OU$40,OO23&lt;&gt;"",OQ23&gt;=OU$44,OQ23&lt;&gt;""),AND(OR23&gt;=OU$40,OR23&lt;&gt;"",OT23&gt;=OU$44,OT23&lt;&gt;""),AND(PP23&gt;=QC$40,PP23&lt;&gt;"",PR23&gt;=QC$44,PR23&lt;&gt;""),AND(PS23&gt;=QC$40,PS23&lt;&gt;"",PU23&gt;=QC$44,PU23&lt;&gt;""),AND(PW23&gt;=QC$40,PW23&lt;&gt;"",PY23&gt;=QC$44,PY23&lt;&gt;""),AND(PZ23&gt;=QC$40,PZ23&lt;&gt;"",QB23&gt;=QC$44,QB23&lt;&gt;""),AND(QX23&gt;=RK$40,QX23&lt;&gt;"",QZ23&gt;=RK$44,QZ23&lt;&gt;""),AND(RA23&gt;=RK$40,RA23&lt;&gt;"",RC23&gt;=RK$44,RC23&lt;&gt;""),AND(RE23&gt;=RK$40,RE23&lt;&gt;"",RG23&gt;=RK$44,RG23&lt;&gt;""),AND(RH23&gt;=RK$40,RH23&lt;&gt;"",RJ23&gt;=RK$44,RJ23&lt;&gt;""),AND(SF23&gt;=SS$40,SF23&lt;&gt;"",SH23&gt;=SS$44,SH23&lt;&gt;""),AND(SI23&gt;=SS$40,SI23&lt;&gt;"",SK23&gt;=SS$44,SK23&lt;&gt;""),AND(SM23&gt;=SS$40,SM23&lt;&gt;"",SO23&gt;=SS$44,SO23&lt;&gt;""),AND(SP23&gt;=SS$40,SP23&lt;&gt;"",SR23&gt;=SS$44,SR23&lt;&gt;"")),"Merit",IF(OR(AND(AM23&gt;=AW$39,AM23&lt;&gt;"",AO23&gt;=AW$43,AO23&lt;&gt;"",AL23=""),AND(AP23&gt;=AW$39,AP23&lt;&gt;"",AR23&gt;=AW$43,AR23&lt;&gt;"",AL23=""),AND(AT23&gt;=AW$39,AT23&lt;&gt;"",AV23&gt;=AW$43,AV23&lt;&gt;"",AL23=""),AND(BN23&gt;=BX$39,BN23&lt;&gt;"",BP23&gt;=BX$43,BP23&lt;&gt;"",BM23=""),AND(BQ23&gt;=BX$39,BQ23&lt;&gt;"",BS23&gt;=BX$43,BS23&lt;&gt;"",BM23=""),AND(BU23&gt;=BX$39,BU23&lt;&gt;"",BW23&gt;=BX$43,BW23&lt;&gt;"",BM23=""),AND(CO23&gt;=CY$39,CO23&lt;&gt;"",CQ23&gt;=CY$43,CQ23&lt;&gt;"",CN23=""),AND(CR23&gt;=CY$39,CR23&lt;&gt;"",CT23&gt;=CY$43,CT23&lt;&gt;"",CN23=""),AND(CV23&gt;=CY$39,CV23&lt;&gt;"",CX23&gt;=CY$43,CX23&lt;&gt;"",CN23=""),AND(DV23&gt;=EI$39,DV23&lt;&gt;"",DX23&gt;=EI$43,DX23&lt;&gt;""),AND(DY23&gt;=EI$39,DY23&lt;&gt;"",EA23&gt;=EI$43,EA23&lt;&gt;""),AND(EC23&gt;=EI$39,EC23&lt;&gt;"",EE23&gt;=EI$43,EE23&lt;&gt;""),AND(EF23&gt;=EI$39,EF23&lt;&gt;"",EH23&gt;=EI$43,EH23&lt;&gt;""),AND(FD23&gt;=FQ$39,FD23&lt;&gt;"",FF23&gt;=FQ$43,FF23&lt;&gt;""),AND(FG23&gt;=FQ$39,FG23&lt;&gt;"",FI23&gt;=FQ$43,FI23&lt;&gt;""),AND(FK23&gt;=FQ$39,FK23&lt;&gt;"",FM23&gt;=FQ$43,FM23&lt;&gt;""),AND(FN23&gt;=FQ$39,FN23&lt;&gt;"",FP23&gt;=FQ$43,FP23&lt;&gt;""),AND(GL23&gt;=GY$39,GL23&lt;&gt;"",GN23&gt;=GY$43,GN23&lt;&gt;""),AND(GO23&gt;=GY$39,GO23&lt;&gt;"",GQ23&gt;=GY$43,GQ23&lt;&gt;""),AND(GS23&gt;=GY$39,GS23&lt;&gt;"",GU23&gt;=GY$43,GU23&lt;&gt;""),AND(GV23&gt;=GY$39,GV23&lt;&gt;"",GX23&gt;=GY$43,GX23&lt;&gt;""),AND(HT23&gt;=IG$39,HT23&lt;&gt;"",HV23&gt;=IG$43,HV23&lt;&gt;""),AND(HW23&gt;=IG$39,HW23&lt;&gt;"",HY23&gt;=IG$43,HY23&lt;&gt;""),AND(IA23&gt;=IG$39,IA23&lt;&gt;"",IC23&gt;=IG$43,IC23&lt;&gt;""),AND(ID23&gt;=IG$39,ID23&lt;&gt;"",IF23&gt;=IG$43,IF23&lt;&gt;""),AND(JB23&gt;=JO$39,JB23&lt;&gt;"",JD23&gt;=JO$43,JD23&lt;&gt;""),AND(JE23&gt;=JO$39,JE23&lt;&gt;"",JG23&gt;=JO$43,JG23&lt;&gt;""),AND(JI23&gt;=JO$39,JI23&lt;&gt;"",JK23&gt;=JO$43,JK23&lt;&gt;""),AND(JL23&gt;=JO$39,JL23&lt;&gt;"",JN23&gt;=JO$43,JN23&lt;&gt;""),AND(KJ23&gt;=KW$39,KJ23&lt;&gt;"",KL23&gt;=KW$43,KL23&lt;&gt;""),AND(KM23&gt;=KW$39,KM23&lt;&gt;"",KO23&gt;=KW$43,KO23&lt;&gt;""),AND(KQ23&gt;=KW$39,KQ23&lt;&gt;"",KS23&gt;=KW$43,KS23&lt;&gt;""),AND(KT23&gt;=KW$39,KT23&lt;&gt;"",KV23&gt;=KW$43,KV23&lt;&gt;""),AND(LR23&gt;=ME$39,LR23&lt;&gt;"",LT23&gt;=ME$43,LT23&lt;&gt;""),AND(LU23&gt;=ME$39,LU23&lt;&gt;"",LW23&gt;=ME$43,LW23&lt;&gt;""),AND(LY23&gt;=ME$39,LY23&lt;&gt;"",MA23&gt;=ME$43,MA23&lt;&gt;""),AND(MB23&gt;=ME$39,MB23&lt;&gt;"",MD23&gt;=ME$43,MD23&lt;&gt;""),AND(MZ23&gt;=NM$39,MZ23&lt;&gt;"",NB23&gt;=NM$43,NB23&lt;&gt;""),AND(NC23&gt;=NM$39,NC23&lt;&gt;"",NE23&gt;=NM$43,NE23&lt;&gt;""),AND(NG23&gt;=NM$39,NG23&lt;&gt;"",NI23&gt;=NM$43,NI23&lt;&gt;""),AND(NJ23&gt;=NM$39,NJ23&lt;&gt;"",NL23&gt;=NM$43,NL23&lt;&gt;""),AND(OH23&gt;=OU$39,OH23&lt;&gt;"",OJ23&gt;=OU$43,OJ23&lt;&gt;""),AND(OK23&gt;=OU$39,OK23&lt;&gt;"",OM23&gt;=OU$43,OM23&lt;&gt;""),AND(OO23&gt;=OU$39,OO23&lt;&gt;"",OQ23&gt;=OU$43,OQ23&lt;&gt;""),AND(OR23&gt;=OU$39,OR23&lt;&gt;"",OT23&gt;=OU$43,OT23&lt;&gt;""),AND(PP23&gt;=QC$39,PP23&lt;&gt;"",PR23&gt;=QC$43,PR23&lt;&gt;""),AND(PS23&gt;=QC$39,PS23&lt;&gt;"",PU23&gt;=QC$43,PU23&lt;&gt;""),AND(PW23&gt;=QC$39,PW23&lt;&gt;"",PY23&gt;=QC$43,PY23&lt;&gt;""),AND(PZ23&gt;=QC$39,PZ23&lt;&gt;"",QB23&gt;=QC$43,QB23&lt;&gt;""),AND(QX23&gt;=RK$39,QX23&lt;&gt;"",QZ23&gt;=RK$43,QZ23&lt;&gt;""),AND(RA23&gt;=RK$39,RA23&lt;&gt;"",RC23&gt;=RK$43,RC23&lt;&gt;""),AND(RE23&gt;=RK$39,RE23&lt;&gt;"",RG23&gt;=RK$43,RG23&lt;&gt;""),AND(RH23&gt;=RK$39,RH23&lt;&gt;"",RJ23&gt;=RK$43,RJ23&lt;&gt;""),AND(SF23&gt;=SS$39,SF23&lt;&gt;"",SH23&gt;=SS$43,SH23&lt;&gt;""),AND(SI23&gt;=SS$39,SI23&lt;&gt;"",SK23&gt;=SS$43,SK23&lt;&gt;""),AND(SM23&gt;=SS$39,SM23&lt;&gt;"",SO23&gt;=SS$43,SO23&lt;&gt;""),AND(SP23&gt;=SS$39,SP23&lt;&gt;"",SR23&gt;=SS$43,SR23&lt;&gt;"")),"Excellence",IF(I23="P","Worlds Team",IF(F23="P","National Team","")))))</f>
        <v/>
      </c>
      <c r="I23" s="3" t="str">
        <f>IF(OR(AND(AM23&gt;=AW$38,AM23&lt;&gt;"",AO23&gt;=AW$42,AO23&lt;&gt;"",AL23=""),AND(AP23&gt;=AW$38,AP23&lt;&gt;"",AR23&gt;=AW$42,AR23&lt;&gt;"",AL23=""),AND(AT23&gt;=AW$38,AT23&lt;&gt;"",AV23&gt;=AW$42,AV23&lt;&gt;"",AL23=""),AND(BN23&gt;=BX$38,BN23&lt;&gt;"",BP23&gt;=BX$42,BP23&lt;&gt;"",BM23=""),AND(BQ23&gt;=BX$38,BQ23&lt;&gt;"",BS23&gt;=BX$42,BS23&lt;&gt;"",BM23=""),AND(BU23&gt;=BX$38,BU23&lt;&gt;"",BW23&gt;=BX$42,BW23&lt;&gt;"",BM23=""),AND(CO23&gt;=CY$38,CO23&lt;&gt;"",CQ23&gt;=CY$42,CQ23&lt;&gt;"",CN23=""),AND(CR23&gt;=CY$38,CR23&lt;&gt;"",CT23&gt;=CY$42,CT23&lt;&gt;"",CN23=""),AND(CV23&gt;=CY$38,CV23&lt;&gt;"",CX23&gt;=CY$42,CX23&lt;&gt;"",CN23=""),AND(DV23&gt;=EI$38,DV23&lt;&gt;"",DX23&gt;=EI$42,DX23&lt;&gt;""),AND(DY23&gt;=EI$38,DY23&lt;&gt;"",EA23&gt;=EI$42,EA23&lt;&gt;""),AND(EC23&gt;=EI$38,EC23&lt;&gt;"",EE23&gt;=EI$42,EE23&lt;&gt;""),AND(EF23&gt;=EI$38,EF23&lt;&gt;"",EH23&gt;=EI$42,EH23&lt;&gt;""),AND(FD23&gt;=FQ$38,FD23&lt;&gt;"",FF23&gt;=FQ$42,FF23&lt;&gt;""),AND(FG23&gt;=FQ$38,FG23&lt;&gt;"",FI23&gt;=FQ$42,FI23&lt;&gt;""),AND(FK23&gt;=FQ$38,FK23&lt;&gt;"",FM23&gt;=FQ$42,FM23&lt;&gt;""),AND(FN23&gt;=FQ$38,FN23&lt;&gt;"",FP23&gt;=FQ$42,FP23&lt;&gt;""),AND(GL23&gt;=GY$38,GL23&lt;&gt;"",GN23&gt;=GY$42,GN23&lt;&gt;""),AND(GO23&gt;=GY$38,GO23&lt;&gt;"",GQ23&gt;=GY$42,GQ23&lt;&gt;""),AND(GS23&gt;=GY$38,GS23&lt;&gt;"",GU23&gt;=GY$42,GU23&lt;&gt;""),AND(GV23&gt;=GY$38,GV23&lt;&gt;"",GX23&gt;=GY$42,GX23&lt;&gt;""),AND(HT23&gt;=IG$38,HT23&lt;&gt;"",HV23&gt;=IG$42,HV23&lt;&gt;""),AND(HW23&gt;=IG$38,HW23&lt;&gt;"",HY23&gt;=IG$42,HY23&lt;&gt;""),AND(IA23&gt;=IG$38,IA23&lt;&gt;"",IC23&gt;=IG$42,IC23&lt;&gt;""),AND(ID23&gt;=IG$38,ID23&lt;&gt;"",IF23&gt;=IG$42,IF23&lt;&gt;""),AND(JB23&gt;=JO$38,JB23&lt;&gt;"",JD23&gt;=JO$42,JD23&lt;&gt;""),AND(JE23&gt;=JO$38,JE23&lt;&gt;"",JG23&gt;=JO$42,JG23&lt;&gt;""),AND(JI23&gt;=JO$38,JI23&lt;&gt;"",JK23&gt;=JO$42,JK23&lt;&gt;""),AND(JL23&gt;=JO$38,JL23&lt;&gt;"",JN23&gt;=JO$42,JN23&lt;&gt;""),AND(KJ23&gt;=KW$38,KJ23&lt;&gt;"",KL23&gt;=KW$42,KL23&lt;&gt;""),AND(KM23&gt;=KW$38,KM23&lt;&gt;"",KO23&gt;=KW$42,KO23&lt;&gt;""),AND(KQ23&gt;=KW$38,KQ23&lt;&gt;"",KS23&gt;=KW$42,KS23&lt;&gt;""),AND(KT23&gt;=KW$38,KT23&lt;&gt;"",KV23&gt;=KW$42,KV23&lt;&gt;""),AND(LR23&gt;=ME$38,LR23&lt;&gt;"",LT23&gt;=ME$42,LT23&lt;&gt;""),AND(LU23&gt;=ME$38,LU23&lt;&gt;"",LW23&gt;=ME$42,LW23&lt;&gt;""),AND(LY23&gt;=ME$38,LY23&lt;&gt;"",MA23&gt;=ME$42,MA23&lt;&gt;""),AND(MB23&gt;=ME$38,MB23&lt;&gt;"",MD23&gt;=ME$42,MD23&lt;&gt;""),AND(MZ23&gt;=NM$38,MZ23&lt;&gt;"",NB23&gt;=NM$42,NB23&lt;&gt;""),AND(NC23&gt;=NM$38,NC23&lt;&gt;"",NE23&gt;=NM$42,NE23&lt;&gt;""),AND(NG23&gt;=NM$38,NG23&lt;&gt;"",NI23&gt;=NM$42,NI23&lt;&gt;""),AND(NJ23&gt;=NM$38,NJ23&lt;&gt;"",NL23&gt;=NM$42,NL23&lt;&gt;""),AND(OH23&gt;=OU$38,OH23&lt;&gt;"",OJ23&gt;=OU$42,OJ23&lt;&gt;""),AND(OK23&gt;=OU$38,OK23&lt;&gt;"",OM23&gt;=OU$42,OM23&lt;&gt;""),AND(OO23&gt;=OU$38,OO23&lt;&gt;"",OQ23&gt;=OU$42,OQ23&lt;&gt;""),AND(OR23&gt;=OU$38,OR23&lt;&gt;"",OT23&gt;=OU$42,OT23&lt;&gt;""),AND(PP23&gt;=QC$38,PP23&lt;&gt;"",PR23&gt;=QC$42,PR23&lt;&gt;""),AND(PS23&gt;=QC$38,PS23&lt;&gt;"",PU23&gt;=QC$42,PU23&lt;&gt;""),AND(PW23&gt;=QC$38,PW23&lt;&gt;"",PY23&gt;=QC$42,PY23&lt;&gt;""),AND(PZ23&gt;=QC$38,PZ23&lt;&gt;"",QB23&gt;=QC$42,QB23&lt;&gt;""),AND(QX23&gt;=RK$38,QX23&lt;&gt;"",QZ23&gt;=RK$42,QZ23&lt;&gt;""),AND(RA23&gt;=RK$38,RA23&lt;&gt;"",RC23&gt;=RK$42,RC23&lt;&gt;""),AND(RE23&gt;=RK$38,RE23&lt;&gt;"",RG23&gt;=RK$42,RG23&lt;&gt;""),AND(RH23&gt;=RK$38,RH23&lt;&gt;"",RJ23&gt;=RK$42,RJ23&lt;&gt;""),AND(SF23&gt;=SS$38,SF23&lt;&gt;"",SH23&gt;=SS$42,SH23&lt;&gt;""),AND(SI23&gt;=SS$38,SI23&lt;&gt;"",SK23&gt;=SS$42,SK23&lt;&gt;""),AND(SM23&gt;=SS$38,SM23&lt;&gt;"",SO23&gt;=SS$42,SO23&lt;&gt;""),AND(SP23&gt;=SS$38,SP23&lt;&gt;"",SR23&gt;=SS$42,SR23&lt;&gt;"")),"P","")</f>
        <v/>
      </c>
      <c r="J23" s="8">
        <f>IF(COUNT(AO23,AR23,BP23,BS23,CQ23,CT23)&gt;0,LARGE((AO23,AR23,BP23,BS23,CQ23,CT23),1),0)</f>
        <v>46.400000000000006</v>
      </c>
      <c r="K23" s="8" t="str">
        <f>IF(J23="","",IF(OR(J23=CQ23,J23=CT23),$BY$1,IF(OR(J23=BP23,J23=BS23),$AX$1,IF(OR(J23=AO23,J23=AR23),$W$1,""))))</f>
        <v>2023 Nationals</v>
      </c>
      <c r="L23" s="8">
        <f>IF(COUNT(AO23,AR23,BP23,BS23,CQ23,CT23)&gt;1,LARGE((AO23,AR23,BP23,BS23,CQ23,CT23),2),0)</f>
        <v>45.75</v>
      </c>
      <c r="M23" s="8" t="str">
        <f>IF(L23="","",IF(OR(L23=CQ23,L23=CT23),$BY$1,IF(OR(L23=BP23,L23=BS23),$AX$1,IF(OR(L23=AO23,L23=AR23),$W$1,""))))</f>
        <v>2023 Nationals</v>
      </c>
      <c r="N23" s="8">
        <f>IF(COUNT(AO23,AR23,BP23,BS23,CQ23,CT23)&gt;2,MAX(AV23,BW23,CX23,LARGE((AO23,AR23,BP23,BS23,CQ23,CT23),3)),IF(MAX(AV23,BW23,CX23)&gt;0,MAX(AV23,BW23,CX23),0))</f>
        <v>18.810000000000002</v>
      </c>
      <c r="O23" s="8" t="str">
        <f>IF(N23="","",IF(OR(N23=CQ23,N23=CT23,N23=CX23),$BY$1,IF(OR(N23=BP23,N23=BS23,N23=BW23),$AX$1,IF(OR(N23=AO23,N23=AR23,N23=AV23),$W$1,""))))</f>
        <v>2023 Nationals</v>
      </c>
      <c r="P23" s="8">
        <f>IF(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&gt;0,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,0)</f>
        <v>8.9</v>
      </c>
      <c r="Q23" s="8" t="str">
        <f>IF(P23=0,"",IF(OR(P23=CO23,P23=CR23,P23=CV23),$BY$1,IF(OR(P23=BN23,P23=BQ23,P23=BU23),$AX$1,IF(OR(P23=AM23,P23=AP23,P23=AT23),$W$1,IF(OR(P23=SF23,P23=SI23,P23=SM23,P23=SP23),$RL$1,IF(OR(P23=QX23,P23=RA23,P23=RE23,P23=RH23),$QD$1,IF(OR(P23=PP23,P23=PS23,P23=PW23,P23=PZ23),$OV$1,IF(OR(P23=OH23,P23=OK23,P23=OO23,P23=OR23),$NN$1,IF(OR(P23=MZ23,P23=NC23,P23=NG23,P23=NJ23),$MF$1,IF(OR(P23=LR23,P23=LU23,P23=LY23,P23=MB23),$KX$1,IF(OR(P23=KJ23,P23=KM23,P23=KQ23,P23=KT23),$JP$1,IF(OR(P23=JB23,P23=JE23,P23=JI23,P23=JL23),$IH$1,IF(OR(P23=HT23,P23=HW23,P23=IA23,P23=ID23),$GZ$1,IF(OR(P23=GL23,P23=GO23,P23=GS23,P23=GV23),$FR$1,IF(OR(P23=FD23,P23=FG23,P23=FK23,P23=FN23),$EJ$1,IF(OR(P23=DV23,P23=DY23,P23=EC23,P23=EF23),$DB$1,""))))))))))))))))</f>
        <v>2023 Nationals</v>
      </c>
      <c r="R23" s="8">
        <f>IF(MAX(IF(AM23&gt;=$AW$37,AN23,0),IF(AP23&gt;=$AW$37,AQ23,0),IF(AT23&gt;=$AW$37,AU23,0),IF(BN23&gt;=$BX$37,BO23,0),IF(BQ23&gt;=$BX$37,BR23,0),IF(BU23&gt;=$BX$37,BV23,0),IF(CO23&gt;=$CY$37,CP23,0),IF(CR23&gt;=$CY$37,CS23,0),IF(CV23&gt;=$CY$37,CW23,0),IF(DV23&gt;=$EI$37,DW23,0),IF(DY23&gt;=$EI$37,DZ23,0),IF(EC23&gt;=$EI$37,ED23,0),IF(EF23&gt;=$EI$37,EG23,0),IF(FD23&gt;=$FQ$37,FE23,0),IF(FG23&gt;=$FQ$37,FH23,0),IF(FK23&gt;=$FQ$37,FL23,0),IF(FN23&gt;=$FQ$37,FO23,0),IF(GL23&gt;=$GY$37,GM23,0),IF(GO23&gt;=$GY$37,GP23,0),IF(GS23&gt;=$GY$37,GT23,0),IF(GV23&gt;=$GY$37,GW23,0),IF(HT23&gt;=$IG$37,HU23,0),IF(HW23&gt;=$IG$37,HX23,0),IF(IA23&gt;=$IG$37,IB23,0),IF(ID23&gt;=$IG$37,IE23,0),IF(JB23&gt;=$JO$37,JC23,0),IF(JE23&gt;=$JO$37,JF23,0),IF(JI23&gt;=$JO$37,JJ23,0),IF(JL23&gt;=$JO$37,JM23,0),IF(KJ23&gt;=$KW$37,KK23,0),IF(KM23&gt;=$KW$37,KN23,0),IF(KQ23&gt;=$KW$37,KR23,0),IF(KT23&gt;=$KW$37,KU23,0),IF(LR23&gt;=$ME$37,LS23,0),IF(LU23&gt;=$ME$37,LV23,0),IF(LY23&gt;=$ME$37,LZ23,0),IF(MB23&gt;=$ME$37,MC23,0),IF(MZ23&gt;=$NM$37,NA23,0),IF(NC23&gt;=$NM$37,ND23,0),IF(NG23&gt;=$NM$37,NH23,0),IF(NJ23&gt;=$NM$37,NK23,0),IF(OH23&gt;=$OU$37,OI23,0),IF(OK23&gt;=$OU$37,OL23,0),IF(OO23&gt;=$OU$37,OP23,0),IF(OR23&gt;=$OU$37,OS23,0),IF(PP23&gt;=$QC$37,PQ23,0),IF(PS23&gt;=$QC$37,PT23,0),IF(PW23&gt;=$QC$37,PX23,0),IF(PZ23&gt;=$QC$37,QA23,0),IF(QX23&gt;=$RK$37,QY23,0),IF(RA23&gt;=$RK$37,RB23,0),IF(RE23&gt;=$RK$37,RF23,0),IF(RH23&gt;=$RK$37,RI23,0),IF(SF23&gt;=$SS$37,SG23,0),IF(SI23&gt;=$SS$37,SJ23,0),IF(SM23&gt;=$SS$37,SN23,0),IF(SP23&gt;=$SS$37,SQ23,0))&gt;0,MAX(IF(AM23&gt;=$AW$37,AN23,0),IF(AP23&gt;=$AW$37,AQ23,0),IF(AT23&gt;=$AW$37,AU23,0),IF(BN23&gt;=$BX$37,BO23,0),IF(BQ23&gt;=$BX$37,BR23,0),IF(BU23&gt;=$BX$37,BV23,0),IF(CO23&gt;=$CY$37,CP23,0),IF(CR23&gt;=$CY$37,CS23,0),IF(CV23&gt;=$CY$37,CW23,0),IF(DV23&gt;=$EI$37,DW23,0),IF(DY23&gt;=$EI$37,DZ23,0),IF(EC23&gt;=$EI$37,ED23,0),IF(EF23&gt;=$EI$37,EG23,0),IF(FD23&gt;=$FQ$37,FE23,0),IF(FG23&gt;=$FQ$37,FH23,0),IF(FK23&gt;=$FQ$37,FL23,0),IF(FN23&gt;=$FQ$37,FO23,0),IF(GL23&gt;=$GY$37,GM23,0),IF(GO23&gt;=$GY$37,GP23,0),IF(GS23&gt;=$GY$37,GT23,0),IF(GV23&gt;=$GY$37,GW23,0),IF(HT23&gt;=$IG$37,HU23,0),IF(HW23&gt;=$IG$37,HX23,0),IF(IA23&gt;=$IG$37,IB23,0),IF(ID23&gt;=$IG$37,IE23,0),IF(JB23&gt;=$JO$37,JC23,0),IF(JE23&gt;=$JO$37,JF23,0),IF(JI23&gt;=$JO$37,JJ23,0),IF(JL23&gt;=$JO$37,JM23,0),IF(KJ23&gt;=$KW$37,KK23,0),IF(KM23&gt;=$KW$37,KN23,0),IF(KQ23&gt;=$KW$37,KR23,0),IF(KT23&gt;=$KW$37,KU23,0),IF(LR23&gt;=$ME$37,LS23,0),IF(LU23&gt;=$ME$37,LV23,0),IF(LY23&gt;=$ME$37,LZ23,0),IF(MB23&gt;=$ME$37,MC23,0),IF(MZ23&gt;=$NM$37,NA23,0),IF(NC23&gt;=$NM$37,ND23,0),IF(NG23&gt;=$NM$37,NH23,0),IF(NJ23&gt;=$NM$37,NK23,0),IF(OH23&gt;=$OU$37,OI23,0),IF(OK23&gt;=$OU$37,OL23,0),IF(OO23&gt;=$OU$37,OP23,0),IF(OR23&gt;=$OU$37,OS23,0),IF(PP23&gt;=$QC$37,PQ23,0),IF(PS23&gt;=$QC$37,PT23,0),IF(PW23&gt;=$QC$37,PX23,0),IF(PZ23&gt;=$QC$37,QA23,0),IF(QX23&gt;=$RK$37,QY23,0),IF(RA23&gt;=$RK$37,RB23,0),IF(RE23&gt;=$RK$37,RF23,0),IF(RH23&gt;=$RK$37,RI23,0),IF(SF23&gt;=$SS$37,SG23,0),IF(SI23&gt;=$SS$37,SJ23,0),IF(SM23&gt;=$SS$37,SN23,0),IF(SP23&gt;=$SS$37,SQ23,0)),0)</f>
        <v>0</v>
      </c>
      <c r="S23" s="8" t="str">
        <f>IF(R23=0,"",IF(OR(R23=CP23,R23=CS23,R23=CW23),$BY$1,IF(OR(R23=BO23,R23=BR23,R23=BV23),$AX$1,IF(OR(R23=AN23,R23=AQ23,R23=AU23),$W$1,IF(OR(R23=SG23,R23=SJ23,R23=SN23,R23=SQ23),$RL$1,IF(OR(R23=QY23,R23=RB23,R23=RF23,R23=RI23),$QD$1,IF(OR(R23=PQ23,R23=PT23,R23=PX23,R23=QA23),$OV$1,IF(OR(R23=OI23,R23=OL23,R23=OP23,R23=OS23),$NN$1,IF(OR(R23=NA23,R23=ND23,R23=NH23,R23=NK23),$MF$1,IF(OR(R23=LS23,R23=LV23,R23=LZ23,R23=MC23),$KX$1,IF(OR(R23=KK23,R23=KN23,R23=KR23,R23=KU23),$JP$1,IF(OR(R23=JC23,R23=JF23,R23=JJ23,R23=JM23),$IH$1,IF(OR(R23=HU23,R23=HX23,R23=IB23,R23=IE23),$GZ$1,IF(OR(R23=GM23,R23=GP23,R23=GT23,R23=GW23),$FR$1,IF(OR(R23=FE23,R23=FH23,R23=FL23,R23=FO23),$EJ$1,IF(OR(R23=DW23,R23=DZ23,R23=ED23,R23=EG23),$DB$1,""))))))))))))))))</f>
        <v/>
      </c>
      <c r="T23" s="8" t="str">
        <f>IF(MAX(CZ23,DA23)&gt;0,MAX(CZ23,DA23),"")</f>
        <v/>
      </c>
      <c r="U23" s="11" t="str">
        <f>IF(T23="","",IF(T23=CZ23,"("&amp;CZ$2&amp;")",IF(T23=DA23,"("&amp;DA$2&amp;")")))</f>
        <v/>
      </c>
      <c r="V23" s="8" t="str">
        <f>IF(T23="","",IF(T23=CZ23,IF(T23+IF(N23="",0,N23)=SL23,$RL$1,IF(T23+IF(N23="",0,N23)=RD23,$QD$1,IF(T23+IF(N23="",0,N23)=PV23,$OV$1,IF(T23+IF(N23="",0,N23)=ON23,$NN$1,IF(T23+IF(N23="",0,N23)=NF23,$MF$1,IF(T23+IF(N23="",0,N23)=LX23,$KX$1,IF(T23+IF(N23="",0,N23)=KP23,$JP$1,IF(T23+IF(N23="",0,N23)=JH23,$IH$1,IF(T23+IF(N23="",0,N23)=HZ23,$GZ$1,IF(T23+IF(N23="",0,N23)=GR23,$FR$1,IF(T23+IF(N23="",0,N23)=FJ23,$EJ$1,IF(T23+IF(N23="",0,N23)=EB23,$DB$1)))))))))))),IF(T23=DA23,IF(T23+IF(#REF!="",0,#REF!)=SR23,$RL$1,IF(T23+IF(#REF!="",0,#REF!)=RJ23,$QD$1,IF(T23+IF(#REF!="",0,#REF!)=QB23,$OV$1,IF(T23+IF(#REF!="",0,#REF!)=OT23,$NN$1,IF(T23+IF(#REF!="",0,#REF!)=NL23,$MF$1,IF(T23+IF(#REF!="",0,#REF!)=MD23,$KX$1,IF(T23+IF(#REF!="",0,#REF!)=KV23,$JP$1,IF(T23+IF(#REF!="",0,#REF!)=JN23,$IH$1,IF(T23+IF(#REF!="",0,#REF!)=IF23,$GZ$1,IF(T23+IF(#REF!="",0,#REF!)=GX23,$FR$1,IF(T23+IF(#REF!="",0,#REF!)=FP23,$EJ$1,IF(T23+IF(#REF!="",0,#REF!)=EH23,$DB$1,IF(T23+IF(#REF!="",0,#REF!)=SO23,$RL$1,IF(T23+IF(#REF!="",0,#REF!)=RG23,$QD$1,IF(T23+IF(#REF!="",0,#REF!)=PY23,$OV$1,IF(T23+IF(#REF!="",0,#REF!)=OQ23,$NN$1,IF(T23+IF(#REF!="",0,#REF!)=NI23,$MF$1,IF(T23+IF(#REF!="",0,#REF!)=MA23,$KX$1,IF(T23+IF(#REF!="",0,#REF!)=KS23,$JP$1,IF(T23+IF(#REF!="",0,#REF!)=JK23,$IH$1,IF(T23+IF(#REF!="",0,#REF!)=IC23,$GZ$1,IF(T23+IF(#REF!="",0,#REF!)=GU23,$FR$1,IF(T23+IF(#REF!="",0,#REF!)=FM23,$EJ$1,IF(T23+IF(#REF!="",0,#REF!)=EE23,$DB$1)))))))))))))))))))))))))))</f>
        <v/>
      </c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7"/>
      <c r="AM23" s="38" t="str">
        <f>IF(Y23&gt;0,Y23,"")</f>
        <v/>
      </c>
      <c r="AN23" s="38" t="str">
        <f>IF(Z23&gt;0,Z23,"")</f>
        <v/>
      </c>
      <c r="AO23" s="40" t="str">
        <f>IF(SUM(W23:Z23)-AA23&gt;0,SUM(W23:Z23)-AA23,"")</f>
        <v/>
      </c>
      <c r="AP23" s="40" t="str">
        <f>IF(AD23&gt;0,AD23,"")</f>
        <v/>
      </c>
      <c r="AQ23" s="40" t="str">
        <f>IF(AE23&gt;0,AE23,"")</f>
        <v/>
      </c>
      <c r="AR23" s="40" t="str">
        <f>IF(SUM(AB23:AE23)-AF23&gt;0,SUM(AB23:AE23)-AF23,"")</f>
        <v/>
      </c>
      <c r="AS23" s="40" t="str">
        <f>IF(AO23="","",MAX(AO23,AR23))</f>
        <v/>
      </c>
      <c r="AT23" s="40" t="str">
        <f>IF(AI23&gt;0,AI23,"")</f>
        <v/>
      </c>
      <c r="AU23" s="40" t="str">
        <f>IF(AJ23&gt;0,AJ23,"")</f>
        <v/>
      </c>
      <c r="AV23" s="40" t="str">
        <f>IF(SUM(AG23:AJ23)-AK23&gt;0,SUM(AG23:AJ23)-AK23,"")</f>
        <v/>
      </c>
      <c r="AW23" s="40" t="str">
        <f>IF(SUM(AS23,AV23)&gt;0,SUM(AS23,AV23),"")</f>
        <v/>
      </c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8"/>
      <c r="BN23" s="39" t="str">
        <f>IF(AZ23&gt;0,AZ23,"")</f>
        <v/>
      </c>
      <c r="BO23" s="39" t="str">
        <f>IF(BA23&gt;0,BA23,"")</f>
        <v/>
      </c>
      <c r="BP23" s="11" t="str">
        <f>IF(SUM(AX23:BA23)-BB23&gt;0,SUM(AX23:BA23)-BB23,"")</f>
        <v/>
      </c>
      <c r="BQ23" s="11" t="str">
        <f>IF(BE23&gt;0,BE23,"")</f>
        <v/>
      </c>
      <c r="BR23" s="11" t="str">
        <f>IF(BF23&gt;0,BF23,"")</f>
        <v/>
      </c>
      <c r="BS23" s="11" t="str">
        <f>IF(SUM(BC23:BF23)-BG23&gt;0,SUM(BC23:BF23)-BG23,"")</f>
        <v/>
      </c>
      <c r="BT23" s="11" t="str">
        <f>IF(BP23="","",MAX(BP23,BS23))</f>
        <v/>
      </c>
      <c r="BU23" s="11" t="str">
        <f>IF(BJ23&gt;0,BJ23,"")</f>
        <v/>
      </c>
      <c r="BV23" s="11" t="str">
        <f>IF(BK23&gt;0,BK23,"")</f>
        <v/>
      </c>
      <c r="BW23" s="11" t="str">
        <f>IF(SUM(BH23:BK23)-BL23&gt;0,SUM(BH23:BK23)-BL23,"")</f>
        <v/>
      </c>
      <c r="BX23" s="11" t="str">
        <f>IF(SUM(BT23,BW23)&gt;0,SUM(BT23,BW23),"")</f>
        <v/>
      </c>
      <c r="BY23" s="22">
        <v>14.8</v>
      </c>
      <c r="BZ23" s="22">
        <v>9.4</v>
      </c>
      <c r="CA23" s="22">
        <v>8.9</v>
      </c>
      <c r="CB23" s="22">
        <v>13.3</v>
      </c>
      <c r="CC23" s="22">
        <v>0</v>
      </c>
      <c r="CD23" s="22">
        <v>14.7</v>
      </c>
      <c r="CE23" s="22">
        <v>8.6999999999999993</v>
      </c>
      <c r="CF23" s="22">
        <v>8.9</v>
      </c>
      <c r="CG23" s="22">
        <v>13.45</v>
      </c>
      <c r="CH23" s="22">
        <v>0</v>
      </c>
      <c r="CI23" s="22">
        <v>6.3</v>
      </c>
      <c r="CJ23" s="22">
        <v>3.5</v>
      </c>
      <c r="CK23" s="22">
        <v>3.5</v>
      </c>
      <c r="CL23" s="22">
        <v>5.51</v>
      </c>
      <c r="CM23" s="22">
        <v>0</v>
      </c>
      <c r="CN23" s="27"/>
      <c r="CO23" s="38">
        <f>IF(CA23&gt;0,CA23,"")</f>
        <v>8.9</v>
      </c>
      <c r="CP23" s="38">
        <f>IF(CB23&gt;0,CB23,"")</f>
        <v>13.3</v>
      </c>
      <c r="CQ23" s="40">
        <f>IF(SUM(BY23:CB23)-CC23&gt;0,SUM(BY23:CB23)-CC23,"")</f>
        <v>46.400000000000006</v>
      </c>
      <c r="CR23" s="40">
        <f>IF(CF23&gt;0,CF23,"")</f>
        <v>8.9</v>
      </c>
      <c r="CS23" s="40">
        <f>IF(CG23&gt;0,CG23,"")</f>
        <v>13.45</v>
      </c>
      <c r="CT23" s="40">
        <f>IF(SUM(CD23:CG23)-CH23&gt;0,SUM(CD23:CG23)-CH23,"")</f>
        <v>45.75</v>
      </c>
      <c r="CU23" s="40">
        <f>IF(CQ23="","",MAX(CQ23,CT23))</f>
        <v>46.400000000000006</v>
      </c>
      <c r="CV23" s="40">
        <f>IF(CK23&gt;0,CK23,"")</f>
        <v>3.5</v>
      </c>
      <c r="CW23" s="40">
        <f>IF(CL23&gt;0,CL23,"")</f>
        <v>5.51</v>
      </c>
      <c r="CX23" s="40">
        <f>IF(SUM(CI23:CL23)-CM23&gt;0,SUM(CI23:CL23)-CM23,"")</f>
        <v>18.810000000000002</v>
      </c>
      <c r="CY23" s="40">
        <f>IF(SUM(CU23,CX23)&gt;0,SUM(CU23,CX23),"")</f>
        <v>65.210000000000008</v>
      </c>
      <c r="CZ23" s="50" t="str">
        <f>IF(MAX(DX23,EA23,FF23,FI23,GN23,GQ23,HV23,HY23,JD23,JG23,KL23,KO23,LT23,LW23,NB23,NE23,OJ23,OM23,PR23,PU23,QZ23,RC23,SH23,SK23)-MIN(IF(L23="",0,L23),IF(N23="",0,N23))&gt;0.001,MAX(DX23,EA23,FF23,FI23,GN23,GQ23,HV23,HY23,JD23,JG23,KL23,KO23,LT23,LW23,NB23,NE23,OJ23,OM23,PR23,PU23,QZ23,RC23,SH23,SK23)-MIN(IF(L23="",0,L23),IF(N23="",0,N23)),"")</f>
        <v/>
      </c>
      <c r="DA23" s="50" t="str">
        <f>IF(MAX(EE23,EH23,FM23,FP23,GU23,GX23,IC23,IF23,JK23,JN23,KS23,KV23,MA23,MD23,NI23,NL23,OQ23,OT23,PY23,QB23,RG23,RJ23,SO23,SR23)-IF(N23="",0,N23)&gt;0.001,MAX(EE23,EH23,FM23,FP23,GU23,GX23,IC23,IF23,JK23,JN23,KS23,KV23,MA23,MD23,NI23,NL23,OQ23,OT23,PY23,QB23,RG23,RJ23,SO23,SR23)-IF(N23="",0,N23),"")</f>
        <v/>
      </c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40" t="str">
        <f>IF(DD23&gt;0,DD23,"")</f>
        <v/>
      </c>
      <c r="DW23" s="40" t="str">
        <f>IF(DE23&gt;0,DE23,"")</f>
        <v/>
      </c>
      <c r="DX23" s="40" t="str">
        <f>IF(SUM(DB23:DE23)-DF23&gt;0,SUM(DB23:DE23)-DF23,"")</f>
        <v/>
      </c>
      <c r="DY23" s="40" t="str">
        <f>IF(DI23&gt;0,DI23,"")</f>
        <v/>
      </c>
      <c r="DZ23" s="40" t="str">
        <f>IF(DJ23&gt;0,DJ23,"")</f>
        <v/>
      </c>
      <c r="EA23" s="40" t="str">
        <f>IF(SUM(DG23:DJ23)-DK23&gt;0,SUM(DG23:DJ23)-DK23,"")</f>
        <v/>
      </c>
      <c r="EB23" s="40" t="str">
        <f>IF(MAX(DX23,EA23)&gt;0,MAX(DX23,EA23),"")</f>
        <v/>
      </c>
      <c r="EC23" s="40" t="str">
        <f>IF(DN23&gt;0,DN23,"")</f>
        <v/>
      </c>
      <c r="ED23" s="40" t="str">
        <f>IF(DO23&gt;0,DO23,"")</f>
        <v/>
      </c>
      <c r="EE23" s="40" t="str">
        <f>IF(SUM(DL23:DO23)-DP23&gt;0,SUM(DL23:DO23)-DP23,"")</f>
        <v/>
      </c>
      <c r="EF23" s="40" t="str">
        <f>IF(DS23&gt;0,DS23,"")</f>
        <v/>
      </c>
      <c r="EG23" s="40" t="str">
        <f>IF(DT23&gt;0,DT23,"")</f>
        <v/>
      </c>
      <c r="EH23" s="40" t="str">
        <f>IF(SUM(DQ23:DT23)-DU23&gt;0,SUM(DQ23:DT23)-DU23,"")</f>
        <v/>
      </c>
      <c r="EI23" s="40" t="str">
        <f>IF(SUM(EB23,EH23)&gt;0,SUM(EB23,EH23),"")</f>
        <v/>
      </c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1" t="str">
        <f>IF(EL23&gt;0,EL23,"")</f>
        <v/>
      </c>
      <c r="FE23" s="11" t="str">
        <f>IF(EM23&gt;0,EM23,"")</f>
        <v/>
      </c>
      <c r="FF23" s="11" t="str">
        <f>IF(SUM(EJ23:EM23)-EN23&gt;0,SUM(EJ23:EM23)-EN23,"")</f>
        <v/>
      </c>
      <c r="FG23" s="11" t="str">
        <f>IF(EQ23&gt;0,EQ23,"")</f>
        <v/>
      </c>
      <c r="FH23" s="11" t="str">
        <f>IF(ER23&gt;0,ER23,"")</f>
        <v/>
      </c>
      <c r="FI23" s="11" t="str">
        <f>IF(SUM(EO23:ER23)-ES23&gt;0,SUM(EO23:ER23)-ES23,"")</f>
        <v/>
      </c>
      <c r="FJ23" s="11" t="str">
        <f>IF(MAX(FF23,FI23)&gt;0,MAX(FF23,FI23),"")</f>
        <v/>
      </c>
      <c r="FK23" s="11" t="str">
        <f>IF(EV23&gt;0,EV23,"")</f>
        <v/>
      </c>
      <c r="FL23" s="11" t="str">
        <f>IF(EW23&gt;0,EW23,"")</f>
        <v/>
      </c>
      <c r="FM23" s="11" t="str">
        <f>IF(SUM(ET23:EW23)-EX23&gt;0,SUM(ET23:EW23)-EX23,"")</f>
        <v/>
      </c>
      <c r="FN23" s="11" t="str">
        <f>IF(FA23&gt;0,FA23,"")</f>
        <v/>
      </c>
      <c r="FO23" s="11" t="str">
        <f>IF(FB23&gt;0,FB23,"")</f>
        <v/>
      </c>
      <c r="FP23" s="11" t="str">
        <f>IF(SUM(EY23:FB23)-FC23&gt;0,SUM(EY23:FB23)-FC23,"")</f>
        <v/>
      </c>
      <c r="FQ23" s="11" t="str">
        <f>IF(SUM(FJ23,FP23)&gt;0,SUM(FJ23,FP23),"")</f>
        <v/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40" t="str">
        <f>IF(FT23&gt;0,FT23,"")</f>
        <v/>
      </c>
      <c r="GM23" s="40" t="str">
        <f>IF(FU23&gt;0,FU23,"")</f>
        <v/>
      </c>
      <c r="GN23" s="40" t="str">
        <f>IF(SUM(FR23:FU23)-FV23&gt;0,SUM(FR23:FU23)-FV23,"")</f>
        <v/>
      </c>
      <c r="GO23" s="40" t="str">
        <f>IF(FY23&gt;0,FY23,"")</f>
        <v/>
      </c>
      <c r="GP23" s="40" t="str">
        <f>IF(FZ23&gt;0,FZ23,"")</f>
        <v/>
      </c>
      <c r="GQ23" s="40" t="str">
        <f>IF(SUM(FW23:FZ23)-GA23&gt;0,SUM(FW23:FZ23)-GA23,"")</f>
        <v/>
      </c>
      <c r="GR23" s="40" t="str">
        <f>IF(MAX(GN23,GQ23)&gt;0,MAX(GN23,GQ23),"")</f>
        <v/>
      </c>
      <c r="GS23" s="40" t="str">
        <f>IF(GD23&gt;0,GD23,"")</f>
        <v/>
      </c>
      <c r="GT23" s="40" t="str">
        <f>IF(GE23&gt;0,GE23,"")</f>
        <v/>
      </c>
      <c r="GU23" s="40" t="str">
        <f>IF(SUM(GB23:GE23)-GF23&gt;0,SUM(GB23:GE23)-GF23,"")</f>
        <v/>
      </c>
      <c r="GV23" s="40" t="str">
        <f>IF(GI23&gt;0,GI23,"")</f>
        <v/>
      </c>
      <c r="GW23" s="40" t="str">
        <f>IF(GJ23&gt;0,GJ23,"")</f>
        <v/>
      </c>
      <c r="GX23" s="40" t="str">
        <f>IF(SUM(GG23:GJ23)-GK23&gt;0,SUM(GG23:GJ23)-GK23,"")</f>
        <v/>
      </c>
      <c r="GY23" s="40" t="str">
        <f>IF(SUM(GR23,GX23)&gt;0,SUM(GR23,GX23),"")</f>
        <v/>
      </c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1" t="str">
        <f>IF(HB23&gt;0,HB23,"")</f>
        <v/>
      </c>
      <c r="HU23" s="11" t="str">
        <f>IF(HC23&gt;0,HC23,"")</f>
        <v/>
      </c>
      <c r="HV23" s="11" t="str">
        <f>IF(SUM(GZ23:HC23)-HD23&gt;0,SUM(GZ23:HC23)-HD23,"")</f>
        <v/>
      </c>
      <c r="HW23" s="11" t="str">
        <f>IF(HG23&gt;0,HG23,"")</f>
        <v/>
      </c>
      <c r="HX23" s="11" t="str">
        <f>IF(HH23&gt;0,HH23,"")</f>
        <v/>
      </c>
      <c r="HY23" s="11" t="str">
        <f>IF(SUM(HE23:HH23)-HI23&gt;0,SUM(HE23:HH23)-HI23,"")</f>
        <v/>
      </c>
      <c r="HZ23" s="11" t="str">
        <f>IF(MAX(HV23,HY23)&gt;0,MAX(HV23,HY23),"")</f>
        <v/>
      </c>
      <c r="IA23" s="11" t="str">
        <f>IF(HL23&gt;0,HL23,"")</f>
        <v/>
      </c>
      <c r="IB23" s="11" t="str">
        <f>IF(HM23&gt;0,HM23,"")</f>
        <v/>
      </c>
      <c r="IC23" s="11" t="str">
        <f>IF(SUM(HJ23:HM23)-HN23&gt;0,SUM(HJ23:HM23)-HN23,"")</f>
        <v/>
      </c>
      <c r="ID23" s="11" t="str">
        <f>IF(HQ23&gt;0,HQ23,"")</f>
        <v/>
      </c>
      <c r="IE23" s="11" t="str">
        <f>IF(HR23&gt;0,HR23,"")</f>
        <v/>
      </c>
      <c r="IF23" s="11" t="str">
        <f>IF(SUM(HO23:HR23)-HS23&gt;0,SUM(HO23:HR23)-HS23,"")</f>
        <v/>
      </c>
      <c r="IG23" s="11" t="str">
        <f>IF(SUM(HZ23,IF23)&gt;0,SUM(HZ23,IF23),"")</f>
        <v/>
      </c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40" t="str">
        <f>IF(IJ23&gt;0,IJ23,"")</f>
        <v/>
      </c>
      <c r="JC23" s="40" t="str">
        <f>IF(IK23&gt;0,IK23,"")</f>
        <v/>
      </c>
      <c r="JD23" s="40" t="str">
        <f>IF(SUM(IH23:IK23)-IL23&gt;0,SUM(IH23:IK23)-IL23,"")</f>
        <v/>
      </c>
      <c r="JE23" s="40" t="str">
        <f>IF(IO23&gt;0,IO23,"")</f>
        <v/>
      </c>
      <c r="JF23" s="40" t="str">
        <f>IF(IP23&gt;0,IP23,"")</f>
        <v/>
      </c>
      <c r="JG23" s="40" t="str">
        <f>IF(SUM(IM23:IP23)-IQ23&gt;0,SUM(IM23:IP23)-IQ23,"")</f>
        <v/>
      </c>
      <c r="JH23" s="40" t="str">
        <f>IF(MAX(JD23,JG23)&gt;0,MAX(JD23,JG23),"")</f>
        <v/>
      </c>
      <c r="JI23" s="40" t="str">
        <f>IF(IT23&gt;0,IT23,"")</f>
        <v/>
      </c>
      <c r="JJ23" s="40" t="str">
        <f>IF(IU23&gt;0,IU23,"")</f>
        <v/>
      </c>
      <c r="JK23" s="40" t="str">
        <f>IF(SUM(IR23:IU23)-IV23&gt;0,SUM(IR23:IU23)-IV23,"")</f>
        <v/>
      </c>
      <c r="JL23" s="40" t="str">
        <f>IF(IY23&gt;0,IY23,"")</f>
        <v/>
      </c>
      <c r="JM23" s="40" t="str">
        <f>IF(IZ23&gt;0,IZ23,"")</f>
        <v/>
      </c>
      <c r="JN23" s="40" t="str">
        <f>IF(SUM(IW23:IZ23)-JA23&gt;0,SUM(IW23:IZ23)-JA23,"")</f>
        <v/>
      </c>
      <c r="JO23" s="40" t="str">
        <f>IF(SUM(JH23,JN23)&gt;0,SUM(JH23,JN23),"")</f>
        <v/>
      </c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1" t="str">
        <f>IF(JR23&gt;0,JR23,"")</f>
        <v/>
      </c>
      <c r="KK23" s="11" t="str">
        <f>IF(JS23&gt;0,JS23,"")</f>
        <v/>
      </c>
      <c r="KL23" s="11" t="str">
        <f>IF(SUM(JP23:JS23)-JT23&gt;0,SUM(JP23:JS23)-JT23,"")</f>
        <v/>
      </c>
      <c r="KM23" s="11" t="str">
        <f>IF(JW23&gt;0,JW23,"")</f>
        <v/>
      </c>
      <c r="KN23" s="11" t="str">
        <f>IF(JX23&gt;0,JX23,"")</f>
        <v/>
      </c>
      <c r="KO23" s="11" t="str">
        <f>IF(SUM(JU23:JX23)-JY23&gt;0,SUM(JU23:JX23)-JY23,"")</f>
        <v/>
      </c>
      <c r="KP23" s="11" t="str">
        <f>IF(MAX(KL23,KO23)&gt;0,MAX(KL23,KO23),"")</f>
        <v/>
      </c>
      <c r="KQ23" s="11" t="str">
        <f>IF(KB23&gt;0,KB23,"")</f>
        <v/>
      </c>
      <c r="KR23" s="11" t="str">
        <f>IF(KC23&gt;0,KC23,"")</f>
        <v/>
      </c>
      <c r="KS23" s="11" t="str">
        <f>IF(SUM(JZ23:KC23)-KD23&gt;0,SUM(JZ23:KC23)-KD23,"")</f>
        <v/>
      </c>
      <c r="KT23" s="11" t="str">
        <f>IF(KG23&gt;0,KG23,"")</f>
        <v/>
      </c>
      <c r="KU23" s="11" t="str">
        <f>IF(KH23&gt;0,KH23,"")</f>
        <v/>
      </c>
      <c r="KV23" s="11" t="str">
        <f>IF(SUM(KE23:KH23)-KI23&gt;0,SUM(KE23:KH23)-KI23,"")</f>
        <v/>
      </c>
      <c r="KW23" s="11" t="str">
        <f>IF(SUM(KP23,KV23)&gt;0,SUM(KP23,KV23),"")</f>
        <v/>
      </c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40" t="str">
        <f>IF(KZ23&gt;0,KZ23,"")</f>
        <v/>
      </c>
      <c r="LS23" s="40" t="str">
        <f>IF(LA23&gt;0,LA23,"")</f>
        <v/>
      </c>
      <c r="LT23" s="40" t="str">
        <f>IF(SUM(KX23:LA23)-LB23&gt;0,SUM(KX23:LA23)-LB23,"")</f>
        <v/>
      </c>
      <c r="LU23" s="40" t="str">
        <f>IF(LE23&gt;0,LE23,"")</f>
        <v/>
      </c>
      <c r="LV23" s="40" t="str">
        <f>IF(LF23&gt;0,LF23,"")</f>
        <v/>
      </c>
      <c r="LW23" s="40" t="str">
        <f>IF(SUM(LC23:LF23)-LG23&gt;0,SUM(LC23:LF23)-LG23,"")</f>
        <v/>
      </c>
      <c r="LX23" s="40" t="str">
        <f>IF(MAX(LT23,LW23)&gt;0,MAX(LT23,LW23),"")</f>
        <v/>
      </c>
      <c r="LY23" s="40" t="str">
        <f>IF(LJ23&gt;0,LJ23,"")</f>
        <v/>
      </c>
      <c r="LZ23" s="40" t="str">
        <f>IF(LK23&gt;0,LK23,"")</f>
        <v/>
      </c>
      <c r="MA23" s="40" t="str">
        <f>IF(SUM(LH23:LK23)-LL23&gt;0,SUM(LH23:LK23)-LL23,"")</f>
        <v/>
      </c>
      <c r="MB23" s="40" t="str">
        <f>IF(LO23&gt;0,LO23,"")</f>
        <v/>
      </c>
      <c r="MC23" s="40" t="str">
        <f>IF(LP23&gt;0,LP23,"")</f>
        <v/>
      </c>
      <c r="MD23" s="40" t="str">
        <f>IF(SUM(LM23:LP23)-LQ23&gt;0,SUM(LM23:LP23)-LQ23,"")</f>
        <v/>
      </c>
      <c r="ME23" s="40" t="str">
        <f>IF(SUM(LX23,MD23)&gt;0,SUM(LX23,MD23),"")</f>
        <v/>
      </c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1" t="str">
        <f>IF(MH23&gt;0,MH23,"")</f>
        <v/>
      </c>
      <c r="NA23" s="11" t="str">
        <f>IF(MI23&gt;0,MI23,"")</f>
        <v/>
      </c>
      <c r="NB23" s="11" t="str">
        <f>IF(SUM(MF23:MI23)-MJ23&gt;0,SUM(MF23:MI23)-MJ23,"")</f>
        <v/>
      </c>
      <c r="NC23" s="11" t="str">
        <f>IF(MM23&gt;0,MM23,"")</f>
        <v/>
      </c>
      <c r="ND23" s="11" t="str">
        <f>IF(MN23&gt;0,MN23,"")</f>
        <v/>
      </c>
      <c r="NE23" s="11" t="str">
        <f>IF(SUM(MK23:MN23)-MO23&gt;0,SUM(MK23:MN23)-MO23,"")</f>
        <v/>
      </c>
      <c r="NF23" s="11" t="str">
        <f>IF(MAX(NB23,NE23)&gt;0,MAX(NB23,NE23),"")</f>
        <v/>
      </c>
      <c r="NG23" s="11" t="str">
        <f>IF(MR23&gt;0,MR23,"")</f>
        <v/>
      </c>
      <c r="NH23" s="11" t="str">
        <f>IF(MS23&gt;0,MS23,"")</f>
        <v/>
      </c>
      <c r="NI23" s="11" t="str">
        <f>IF(SUM(MP23:MS23)-MT23&gt;0,SUM(MP23:MS23)-MT23,"")</f>
        <v/>
      </c>
      <c r="NJ23" s="11" t="str">
        <f>IF(MW23&gt;0,MW23,"")</f>
        <v/>
      </c>
      <c r="NK23" s="11" t="str">
        <f>IF(MX23&gt;0,MX23,"")</f>
        <v/>
      </c>
      <c r="NL23" s="11" t="str">
        <f>IF(SUM(MU23:MX23)-MY23&gt;0,SUM(MU23:MX23)-MY23,"")</f>
        <v/>
      </c>
      <c r="NM23" s="11" t="str">
        <f>IF(SUM(NF23,NL23)&gt;0,SUM(NF23,NL23),"")</f>
        <v/>
      </c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40" t="str">
        <f>IF(NP23&gt;0,NP23,"")</f>
        <v/>
      </c>
      <c r="OI23" s="40" t="str">
        <f>IF(NQ23&gt;0,NQ23,"")</f>
        <v/>
      </c>
      <c r="OJ23" s="40" t="str">
        <f>IF(SUM(NN23:NQ23)-NR23&gt;0,SUM(NN23:NQ23)-NR23,"")</f>
        <v/>
      </c>
      <c r="OK23" s="40" t="str">
        <f>IF(NU23&gt;0,NU23,"")</f>
        <v/>
      </c>
      <c r="OL23" s="40" t="str">
        <f>IF(NV23&gt;0,NV23,"")</f>
        <v/>
      </c>
      <c r="OM23" s="40" t="str">
        <f>IF(SUM(NS23:NV23)-NW23&gt;0,SUM(NS23:NV23)-NW23,"")</f>
        <v/>
      </c>
      <c r="ON23" s="40" t="str">
        <f>IF(MAX(OJ23,OM23)&gt;0,MAX(OJ23,OM23),"")</f>
        <v/>
      </c>
      <c r="OO23" s="40" t="str">
        <f>IF(NZ23&gt;0,NZ23,"")</f>
        <v/>
      </c>
      <c r="OP23" s="40" t="str">
        <f>IF(OA23&gt;0,OA23,"")</f>
        <v/>
      </c>
      <c r="OQ23" s="40" t="str">
        <f>IF(SUM(NX23:OA23)-OB23&gt;0,SUM(NX23:OA23)-OB23,"")</f>
        <v/>
      </c>
      <c r="OR23" s="40" t="str">
        <f>IF(OE23&gt;0,OE23,"")</f>
        <v/>
      </c>
      <c r="OS23" s="40" t="str">
        <f>IF(OF23&gt;0,OF23,"")</f>
        <v/>
      </c>
      <c r="OT23" s="40" t="str">
        <f>IF(SUM(OC23:OF23)-OG23&gt;0,SUM(OC23:OF23)-OG23,"")</f>
        <v/>
      </c>
      <c r="OU23" s="40" t="str">
        <f>IF(SUM(ON23,OT23)&gt;0,SUM(ON23,OT23),"")</f>
        <v/>
      </c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1" t="str">
        <f>IF(OX23&gt;0,OX23,"")</f>
        <v/>
      </c>
      <c r="PQ23" s="11" t="str">
        <f>IF(OY23&gt;0,OY23,"")</f>
        <v/>
      </c>
      <c r="PR23" s="11" t="str">
        <f>IF(SUM(OV23:OY23)-OZ23&gt;0,SUM(OV23:OY23)-OZ23,"")</f>
        <v/>
      </c>
      <c r="PS23" s="11" t="str">
        <f>IF(PC23&gt;0,PC23,"")</f>
        <v/>
      </c>
      <c r="PT23" s="11" t="str">
        <f>IF(PD23&gt;0,PD23,"")</f>
        <v/>
      </c>
      <c r="PU23" s="11" t="str">
        <f>IF(SUM(PA23:PD23)-PE23&gt;0,SUM(PA23:PD23)-PE23,"")</f>
        <v/>
      </c>
      <c r="PV23" s="11" t="str">
        <f>IF(MAX(PR23,PU23)&gt;0,MAX(PR23,PU23),"")</f>
        <v/>
      </c>
      <c r="PW23" s="11" t="str">
        <f>IF(PH23&gt;0,PH23,"")</f>
        <v/>
      </c>
      <c r="PX23" s="11" t="str">
        <f>IF(PI23&gt;0,PI23,"")</f>
        <v/>
      </c>
      <c r="PY23" s="11" t="str">
        <f>IF(SUM(PF23:PI23)-PJ23&gt;0,SUM(PF23:PI23)-PJ23,"")</f>
        <v/>
      </c>
      <c r="PZ23" s="11" t="str">
        <f>IF(PM23&gt;0,PM23,"")</f>
        <v/>
      </c>
      <c r="QA23" s="11" t="str">
        <f>IF(PN23&gt;0,PN23,"")</f>
        <v/>
      </c>
      <c r="QB23" s="11" t="str">
        <f>IF(SUM(PK23:PN23)-PO23&gt;0,SUM(PK23:PN23)-PO23,"")</f>
        <v/>
      </c>
      <c r="QC23" s="11" t="str">
        <f>IF(SUM(PV23,QB23)&gt;0,SUM(PV23,QB23),"")</f>
        <v/>
      </c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40" t="str">
        <f>IF(QF23&gt;0,QF23,"")</f>
        <v/>
      </c>
      <c r="QY23" s="40" t="str">
        <f>IF(QG23&gt;0,QG23,"")</f>
        <v/>
      </c>
      <c r="QZ23" s="40" t="str">
        <f>IF(SUM(QD23:QG23)-QH23&gt;0,SUM(QD23:QG23)-QH23,"")</f>
        <v/>
      </c>
      <c r="RA23" s="40" t="str">
        <f>IF(QK23&gt;0,QK23,"")</f>
        <v/>
      </c>
      <c r="RB23" s="40" t="str">
        <f>IF(QL23&gt;0,QL23,"")</f>
        <v/>
      </c>
      <c r="RC23" s="40" t="str">
        <f>IF(SUM(QI23:QL23)-QM23&gt;0,SUM(QI23:QL23)-QM23,"")</f>
        <v/>
      </c>
      <c r="RD23" s="40" t="str">
        <f>IF(MAX(QZ23,RC23)&gt;0,MAX(QZ23,RC23),"")</f>
        <v/>
      </c>
      <c r="RE23" s="40" t="str">
        <f>IF(QP23&gt;0,QP23,"")</f>
        <v/>
      </c>
      <c r="RF23" s="40" t="str">
        <f>IF(QQ23&gt;0,QQ23,"")</f>
        <v/>
      </c>
      <c r="RG23" s="40" t="str">
        <f>IF(SUM(QN23:QQ23)-QR23&gt;0,SUM(QN23:QQ23)-QR23,"")</f>
        <v/>
      </c>
      <c r="RH23" s="40" t="str">
        <f>IF(QU23&gt;0,QU23,"")</f>
        <v/>
      </c>
      <c r="RI23" s="40" t="str">
        <f>IF(QV23&gt;0,QV23,"")</f>
        <v/>
      </c>
      <c r="RJ23" s="40" t="str">
        <f>IF(SUM(QS23:QV23)-QW23&gt;0,SUM(QS23:QV23)-QW23,"")</f>
        <v/>
      </c>
      <c r="RK23" s="40" t="str">
        <f>IF(SUM(RD23,RJ23)&gt;0,SUM(RD23,RJ23),"")</f>
        <v/>
      </c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1" t="str">
        <f>IF(RN23&gt;0,RN23,"")</f>
        <v/>
      </c>
      <c r="SG23" s="11" t="str">
        <f>IF(RO23&gt;0,RO23,"")</f>
        <v/>
      </c>
      <c r="SH23" s="11" t="str">
        <f>IF(SUM(RL23:RO23)-RP23&gt;0,SUM(RL23:RO23)-RP23,"")</f>
        <v/>
      </c>
      <c r="SI23" s="11" t="str">
        <f>IF(RS23&gt;0,RS23,"")</f>
        <v/>
      </c>
      <c r="SJ23" s="11" t="str">
        <f>IF(RT23&gt;0,RT23,"")</f>
        <v/>
      </c>
      <c r="SK23" s="11" t="str">
        <f>IF(SUM(RQ23:RT23)-RU23&gt;0,SUM(RQ23:RT23)-RU23,"")</f>
        <v/>
      </c>
      <c r="SL23" s="11" t="str">
        <f>IF(MAX(SH23,SK23)&gt;0,MAX(SH23,SK23),"")</f>
        <v/>
      </c>
      <c r="SM23" s="11" t="str">
        <f>IF(RX23&gt;0,RX23,"")</f>
        <v/>
      </c>
      <c r="SN23" s="11" t="str">
        <f>IF(RY23&gt;0,RY23,"")</f>
        <v/>
      </c>
      <c r="SO23" s="11" t="str">
        <f>IF(SUM(RV23:RY23)-RZ23&gt;0,SUM(RV23:RY23)-RZ23,"")</f>
        <v/>
      </c>
      <c r="SP23" s="11" t="str">
        <f>IF(SC23&gt;0,SC23,"")</f>
        <v/>
      </c>
      <c r="SQ23" s="11" t="str">
        <f>IF(SD23&gt;0,SD23,"")</f>
        <v/>
      </c>
      <c r="SR23" s="11" t="str">
        <f>IF(SUM(SA23:SD23)-SE23&gt;0,SUM(SA23:SD23)-SE23,"")</f>
        <v/>
      </c>
      <c r="SS23" s="11" t="str">
        <f>IF(SUM(SL23,SR23)&gt;0,SUM(SL23,SR23),"")</f>
        <v/>
      </c>
      <c r="ST23" s="22">
        <f>IF($CN23="P",BY23,(BY23+AX23)/2)</f>
        <v>7.4</v>
      </c>
      <c r="SU23" s="22">
        <f>IF($CN23="P",BZ23,(BZ23+AY23)/2)</f>
        <v>4.7</v>
      </c>
      <c r="SV23" s="22">
        <f>IF($CN23="P",CA23,(CA23+AZ23)/2)</f>
        <v>4.45</v>
      </c>
      <c r="SW23" s="22">
        <f>IF($CN23="P",CB23,(CB23+BA23)/2)</f>
        <v>6.65</v>
      </c>
      <c r="SX23" s="22">
        <f>IF($CN23="P",CC23,(CC23+BB23)/2)</f>
        <v>0</v>
      </c>
      <c r="SY23" s="22">
        <f>IF($CN23="P",CD23,(CD23+BC23)/2)</f>
        <v>7.35</v>
      </c>
      <c r="SZ23" s="22">
        <f>IF($CN23="P",CE23,(CE23+BD23)/2)</f>
        <v>4.3499999999999996</v>
      </c>
      <c r="TA23" s="22">
        <f>IF($CN23="P",CF23,(CF23+BE23)/2)</f>
        <v>4.45</v>
      </c>
      <c r="TB23" s="22">
        <f>IF($CN23="P",CG23,(CG23+BF23)/2)</f>
        <v>6.7249999999999996</v>
      </c>
      <c r="TC23" s="22">
        <f>IF($CN23="P",CH23,(CH23+BG23)/2)</f>
        <v>0</v>
      </c>
      <c r="TD23" s="22">
        <f>IF($CN23="P",CI23,(CI23+BH23)/2)</f>
        <v>3.15</v>
      </c>
      <c r="TE23" s="22">
        <f>IF($CN23="P",CJ23,(CJ23+BI23)/2)</f>
        <v>1.75</v>
      </c>
      <c r="TF23" s="22">
        <f>IF($CN23="P",CK23,(CK23+BJ23)/2)</f>
        <v>1.75</v>
      </c>
      <c r="TG23" s="22">
        <f>IF($CN23="P",CL23,(CL23+BK23)/2)</f>
        <v>2.7549999999999999</v>
      </c>
      <c r="TH23" s="22">
        <f>IF($CN23="P",CM23,(CM23+BL23)/2)</f>
        <v>0</v>
      </c>
      <c r="TI23" s="27" t="s">
        <v>46</v>
      </c>
      <c r="TJ23" s="40">
        <f>IF(SV23&gt;0,SV23,"")</f>
        <v>4.45</v>
      </c>
      <c r="TK23" s="40">
        <f>IF(SW23&gt;0,SW23,"")</f>
        <v>6.65</v>
      </c>
      <c r="TL23" s="40">
        <f>IF(SUM(ST23:SW23)-SX23&gt;0,SUM(ST23:SW23)-SX23,"")</f>
        <v>23.200000000000003</v>
      </c>
      <c r="TM23" s="40">
        <f>IF(TA23&gt;0,TA23,"")</f>
        <v>4.45</v>
      </c>
      <c r="TN23" s="40">
        <f>IF(TB23&gt;0,TB23,"")</f>
        <v>6.7249999999999996</v>
      </c>
      <c r="TO23" s="40">
        <f>IF(SUM(SY23:TB23)-TC23&gt;0,SUM(SY23:TB23)-TC23,"")</f>
        <v>22.875</v>
      </c>
      <c r="TP23" s="40">
        <f>IF(MAX(TL23,TO23)&gt;0,MAX(TL23,TO23),"")</f>
        <v>23.200000000000003</v>
      </c>
      <c r="TQ23" s="40">
        <f>IF(TF23&gt;0,TF23,"")</f>
        <v>1.75</v>
      </c>
      <c r="TR23" s="40">
        <f>IF(TG23&gt;0,TG23,"")</f>
        <v>2.7549999999999999</v>
      </c>
      <c r="TS23" s="40">
        <f>IF(SUM(TD23:TG23)-TH23&gt;0,SUM(TD23:TG23)-TH23,"")</f>
        <v>9.4050000000000011</v>
      </c>
      <c r="TT23" s="40">
        <f>IF(SUM(TP23,TS23)&gt;0,SUM(TP23,TS23),"")</f>
        <v>32.605000000000004</v>
      </c>
    </row>
    <row r="24" spans="1:540" x14ac:dyDescent="0.2">
      <c r="A24" s="4" t="str" cm="1">
        <f t="array" ref="A24">IF(AND(H24&lt;&gt;"",H24&lt;&gt;"No DD"),SUMPRODUCT((H$4:H$35&lt;&gt;"")*(H$4:H$35&lt;&gt;"No DD")*(E$4:E$35&gt;E24))+1,IF(H24="No DD",SUMPRODUCT((H$4:H$35="No DD")*(E$4:E$35&gt;E24))+1+SUMPRODUCT((H$4:H$35&lt;&gt;"")*(H$4:H$35&lt;&gt;"No DD")),""))</f>
        <v/>
      </c>
      <c r="B24" s="5" t="s">
        <v>147</v>
      </c>
      <c r="C24" s="4" t="s">
        <v>6</v>
      </c>
      <c r="D24" s="4">
        <v>2002</v>
      </c>
      <c r="E24" s="9">
        <f>SUM(J24:T24)+SUM(J24:R24)*0.0000001+SUM(J24)*0.0000000000001</f>
        <v>115.3400115340048</v>
      </c>
      <c r="F24" s="3" t="str">
        <f>IF(OR(AND(AM24&gt;=AW$37,AM24&lt;&gt;"",AO24&gt;=AW$41,AO24&lt;&gt;"",AL24=""),AND(AP24&gt;=AW$37,AP24&lt;&gt;"",AR24&gt;=AW$41,AR24&lt;&gt;"",AL24=""),AND(AT24&gt;=AW$37,AT24&lt;&gt;"",AV24&gt;=AW$41,AV24&lt;&gt;"",AL24=""),AND(BN24&gt;=BX$37,BN24&lt;&gt;"",BP24&gt;=BX$41,BP24&lt;&gt;"",BM24=""),AND(BQ24&gt;=BX$37,BQ24&lt;&gt;"",BS24&gt;=BX$41,BS24&lt;&gt;"",BM24=""),AND(BU24&gt;=BX$37,BU24&lt;&gt;"",BW24&gt;=BX$41,BW24&lt;&gt;"",BM24=""),AND(CO24&gt;=CY$37,CO24&lt;&gt;"",CQ24&gt;=CY$41,CQ24&lt;&gt;"",CN24=""),AND(CR24&gt;=CY$37,CR24&lt;&gt;"",CT24&gt;=CY$41,CT24&lt;&gt;"",CN24=""),AND(CV24&gt;=CY$37,CV24&lt;&gt;"",CX24&gt;=CY$41,CX24&lt;&gt;"",CN24=""),AND(DV24&gt;=EI$37,DV24&lt;&gt;"",DX24&gt;=EI$41,DX24&lt;&gt;""),AND(DY24&gt;=EI$37,DY24&lt;&gt;"",EA24&gt;=EI$41,EA24&lt;&gt;""),AND(EC24&gt;=EI$37,EC24&lt;&gt;"",EE24&gt;=EI$41,EE24&lt;&gt;""),AND(EF24&gt;=EI$37,EF24&lt;&gt;"",EH24&gt;=EI$41,EH24&lt;&gt;""),AND(FD24&gt;=FQ$37,FD24&lt;&gt;"",FF24&gt;=FQ$41,FF24&lt;&gt;""),AND(FG24&gt;=FQ$37,FG24&lt;&gt;"",FI24&gt;=FQ$41,FI24&lt;&gt;""),AND(FK24&gt;=FQ$37,FK24&lt;&gt;"",FM24&gt;=FQ$41,FM24&lt;&gt;""),AND(FN24&gt;=FQ$37,FN24&lt;&gt;"",FP24&gt;=FQ$41,FP24&lt;&gt;""),AND(GL24&gt;=GY$37,GL24&lt;&gt;"",GN24&gt;=GY$41,GN24&lt;&gt;""),AND(GO24&gt;=GY$37,GO24&lt;&gt;"",GQ24&gt;=GY$41,GQ24&lt;&gt;""),AND(GS24&gt;=GY$37,GS24&lt;&gt;"",GU24&gt;=GY$41,GU24&lt;&gt;""),AND(GV24&gt;=GY$37,GV24&lt;&gt;"",GX24&gt;=GY$41,GX24&lt;&gt;""),AND(HT24&gt;=IG$37,HT24&lt;&gt;"",HV24&gt;=IG$41,HV24&lt;&gt;""),AND(HW24&gt;=IG$37,HW24&lt;&gt;"",HY24&gt;=IG$41,HY24&lt;&gt;""),AND(IA24&gt;=IG$37,IA24&lt;&gt;"",IC24&gt;=IG$41,IC24&lt;&gt;""),AND(ID24&gt;=IG$37,ID24&lt;&gt;"",IF24&gt;=IG$41,IF24&lt;&gt;""),AND(JB24&gt;=JO$37,JB24&lt;&gt;"",JD24&gt;=JO$41,JD24&lt;&gt;""),AND(JE24&gt;=JO$37,JE24&lt;&gt;"",JG24&gt;=JO$41,JG24&lt;&gt;""),AND(JI24&gt;=JO$37,JI24&lt;&gt;"",JK24&gt;=JO$41,JK24&lt;&gt;""),AND(JL24&gt;=JO$37,JL24&lt;&gt;"",JN24&gt;=JO$41,JN24&lt;&gt;""),AND(KJ24&gt;=KW$37,KJ24&lt;&gt;"",KL24&gt;=KW$41,KL24&lt;&gt;""),AND(KM24&gt;=KW$37,KM24&lt;&gt;"",KO24&gt;=KW$41,KO24&lt;&gt;""),AND(KQ24&gt;=KW$37,KQ24&lt;&gt;"",KS24&gt;=KW$41,KS24&lt;&gt;""),AND(KT24&gt;=KW$37,KT24&lt;&gt;"",KV24&gt;=KW$41,KV24&lt;&gt;""),AND(LR24&gt;=ME$37,LR24&lt;&gt;"",LT24&gt;=ME$41,LT24&lt;&gt;""),AND(LU24&gt;=ME$37,LU24&lt;&gt;"",LW24&gt;=ME$41,LW24&lt;&gt;""),AND(LY24&gt;=ME$37,LY24&lt;&gt;"",MA24&gt;=ME$41,MA24&lt;&gt;""),AND(MB24&gt;=ME$37,MB24&lt;&gt;"",MD24&gt;=ME$41,MD24&lt;&gt;""),AND(MZ24&gt;=NM$37,MZ24&lt;&gt;"",NB24&gt;=NM$41,NB24&lt;&gt;""),AND(NC24&gt;=NM$37,NC24&lt;&gt;"",NE24&gt;=NM$41,NE24&lt;&gt;""),AND(NG24&gt;=NM$37,NG24&lt;&gt;"",NI24&gt;=NM$41,NI24&lt;&gt;""),AND(NJ24&gt;=NM$37,NJ24&lt;&gt;"",NL24&gt;=NM$41,NL24&lt;&gt;""),AND(OH24&gt;=OU$37,OH24&lt;&gt;"",OJ24&gt;=OU$41,OJ24&lt;&gt;""),AND(OK24&gt;=OU$37,OK24&lt;&gt;"",OM24&gt;=OU$41,OM24&lt;&gt;""),AND(OO24&gt;=OU$37,OO24&lt;&gt;"",OQ24&gt;=OU$41,OQ24&lt;&gt;""),AND(OR24&gt;=OU$37,OR24&lt;&gt;"",OT24&gt;=OU$41,OT24&lt;&gt;""),AND(PP24&gt;=QC$37,PP24&lt;&gt;"",PR24&gt;=QC$41,PR24&lt;&gt;""),AND(PS24&gt;=QC$37,PS24&lt;&gt;"",PU24&gt;=QC$41,PU24&lt;&gt;""),AND(PW24&gt;=QC$37,PW24&lt;&gt;"",PY24&gt;=QC$41,PY24&lt;&gt;""),AND(PZ24&gt;=QC$37,PZ24&lt;&gt;"",QB24&gt;=QC$41,QB24&lt;&gt;""),AND(QX24&gt;=RK$37,QX24&lt;&gt;"",QZ24&gt;=RK$41,QZ24&lt;&gt;""),AND(RA24&gt;=RK$37,RA24&lt;&gt;"",RC24&gt;=RK$41,RC24&lt;&gt;""),AND(RE24&gt;=RK$37,RE24&lt;&gt;"",RG24&gt;=RK$41,RG24&lt;&gt;""),AND(RH24&gt;=RK$37,RH24&lt;&gt;"",RJ24&gt;=RK$41,RJ24&lt;&gt;""),AND(SF24&gt;=SS$37,SF24&lt;&gt;"",SH24&gt;=SS$41,SH24&lt;&gt;""),AND(SI24&gt;=SS$37,SI24&lt;&gt;"",SK24&gt;=SS$41,SK24&lt;&gt;""),AND(SM24&gt;=SS$37,SM24&lt;&gt;"",SO24&gt;=SS$41,SO24&lt;&gt;""),AND(SP24&gt;=SS$37,SP24&lt;&gt;"",SR24&gt;=SS$41,SR24&lt;&gt;"")),"P","")</f>
        <v/>
      </c>
      <c r="G24" s="3" t="str">
        <f>IF(OR(AND(AO24&gt;=AW$41,AO24&lt;&gt;"",AL24=""),AND(AR24&gt;=AW$41,AR24&lt;&gt;"",AL24=""),AND(AV24&gt;=AW$41,AV24&lt;&gt;"",AL24=""),AND(BP24&gt;=BX$41,BP24&lt;&gt;"",BM24=""),AND(BS24&gt;=BX$41,BS24&lt;&gt;"",BM24=""),AND(BW24&gt;=BX$41,BW24&lt;&gt;"",BM24=""),AND(CQ24&gt;=CY$41,CQ24&lt;&gt;"",CN24=""),AND(CT24&gt;=CY$41,CT24&lt;&gt;"",CN24=""),AND(CX24&gt;=CY$41,CX24&lt;&gt;"",CN24=""),AND(DX24&gt;=EI$41,DX24&lt;&gt;""),AND(EA24&gt;=EI$41,EA24&lt;&gt;""),AND(EE24&gt;=EI$41,EE24&lt;&gt;""),AND(EH24&gt;=EI$41,EH24&lt;&gt;""),AND(FF24&gt;=FQ$41,FF24&lt;&gt;""),AND(FI24&gt;=FQ$41,FI24&lt;&gt;""),AND(FM24&gt;=FQ$41,FM24&lt;&gt;""),AND(FP24&gt;=FQ$41,FP24&lt;&gt;""),AND(GN24&gt;=GY$41,GN24&lt;&gt;""),AND(GQ24&gt;=GY$41,GQ24&lt;&gt;""),AND(GU24&gt;=GY$41,GU24&lt;&gt;""),AND(GX24&gt;=GY$41,GX24&lt;&gt;""),AND(HV24&gt;=IG$41,HV24&lt;&gt;""),AND(HY24&gt;=IG$41,HY24&lt;&gt;""),AND(IC24&gt;=IG$41,IC24&lt;&gt;""),AND(IF24&gt;=IG$41,IF24&lt;&gt;""),AND(JD24&gt;=JO$41,JD24&lt;&gt;""),AND(JG24&gt;=JO$41,JG24&lt;&gt;""),AND(JK24&gt;=JO$41,JK24&lt;&gt;""),AND(JN24&gt;=JO$41,JN24&lt;&gt;""),AND(KL24&gt;=KW$41,KL24&lt;&gt;""),AND(KO24&gt;=KW$41,KO24&lt;&gt;""),AND(KS24&gt;=KW$41,KS24&lt;&gt;""),AND(KV24&gt;=KW$41,KV24&lt;&gt;""),AND(LT24&gt;=ME$41,LT24&lt;&gt;""),AND(LW24&gt;=ME$41,LW24&lt;&gt;""),AND(MA24&gt;=ME$41,MA24&lt;&gt;""),AND(MD24&gt;=ME$41,MD24&lt;&gt;""),AND(NB24&gt;=NM$41,NB24&lt;&gt;""),AND(NE24&gt;=NM$41,NE24&lt;&gt;""),AND(NI24&gt;=NM$41,NI24&lt;&gt;""),AND(NL24&gt;=NM$41,NL24&lt;&gt;""),AND(OJ24&gt;=OU$41,OJ24&lt;&gt;""),AND(OM24&gt;=OU$41,OM24&lt;&gt;""),AND(OQ24&gt;=OU$41,OQ24&lt;&gt;""),AND(OT24&gt;=OU$41,OT24&lt;&gt;""),AND(PR24&gt;=QC$41,PR24&lt;&gt;""),AND(PU24&gt;=QC$41,PU24&lt;&gt;""),AND(PY24&gt;=QC$41,PY24&lt;&gt;""),AND(QB24&gt;=QC$41,QB24&lt;&gt;""),AND(QZ24&gt;=RK$41,QZ24&lt;&gt;""),AND(RC24&gt;=RK$41,RC24&lt;&gt;""),AND(RG24&gt;=RK$41,RG24&lt;&gt;""),AND(RJ24&gt;=RK$41,RJ24&lt;&gt;""),AND(SH24&gt;=SS$41,SH24&lt;&gt;""),AND(SK24&gt;=SS$41,SK24&lt;&gt;""),AND(SO24&gt;=SS$41,SO24&lt;&gt;""),AND(SR24&gt;=SS$41,SR24&lt;&gt;"")),"P","")</f>
        <v/>
      </c>
      <c r="H24" s="36" t="str">
        <f>IF(AND(G24="P",F24=""),"No DD",IF(OR(AND(AM24&gt;=AW$40,AM24&lt;&gt;"",AO24&gt;=AW$44,AO24&lt;&gt;"",AL24=""),AND(AP24&gt;=AW$40,AP24&lt;&gt;"",AR24&gt;=AW$44,AR24&lt;&gt;"",AL24=""),AND(AT24&gt;=AW$40,AT24&lt;&gt;"",AV24&gt;=AW$44,AV24&lt;&gt;"",AL24=""),AND(BN24&gt;=BX$40,BN24&lt;&gt;"",BP24&gt;=BX$44,BP24&lt;&gt;"",BM24=""),AND(BQ24&gt;=BX$40,BQ24&lt;&gt;"",BS24&gt;=BX$44,BS24&lt;&gt;"",BM24=""),AND(BU24&gt;=BX$40,BU24&lt;&gt;"",BW24&gt;=BX$44,BW24&lt;&gt;"",BM24=""),AND(CO24&gt;=CY$40,CO24&lt;&gt;"",CQ24&gt;=CY$44,CQ24&lt;&gt;"",CN24=""),AND(CR24&gt;=CY$40,CR24&lt;&gt;"",CT24&gt;=CY$44,CT24&lt;&gt;"",CN24=""),AND(CV24&gt;=CY$40,CV24&lt;&gt;"",CX24&gt;=CY$44,CX24&lt;&gt;"",CN24=""),AND(DV24&gt;=EI$40,DV24&lt;&gt;"",DX24&gt;=EI$44,DX24&lt;&gt;""),AND(DY24&gt;=EI$40,DY24&lt;&gt;"",EA24&gt;=EI$44,EA24&lt;&gt;""),AND(EC24&gt;=EI$40,EC24&lt;&gt;"",EE24&gt;=EI$44,EE24&lt;&gt;""),AND(EF24&gt;=EI$40,EF24&lt;&gt;"",EH24&gt;=EI$44,EH24&lt;&gt;""),AND(FD24&gt;=FQ$40,FD24&lt;&gt;"",FF24&gt;=FQ$44,FF24&lt;&gt;""),AND(FG24&gt;=FQ$40,FG24&lt;&gt;"",FI24&gt;=FQ$44,FI24&lt;&gt;""),AND(FK24&gt;=FQ$40,FK24&lt;&gt;"",FM24&gt;=FQ$44,FM24&lt;&gt;""),AND(FN24&gt;=FQ$40,FN24&lt;&gt;"",FP24&gt;=FQ$44,FP24&lt;&gt;""),AND(GL24&gt;=GY$40,GL24&lt;&gt;"",GN24&gt;=GY$44,GN24&lt;&gt;""),AND(GO24&gt;=GY$40,GO24&lt;&gt;"",GQ24&gt;=GY$44,GQ24&lt;&gt;""),AND(GS24&gt;=GY$40,GS24&lt;&gt;"",GU24&gt;=GY$44,GU24&lt;&gt;""),AND(GV24&gt;=GY$40,GV24&lt;&gt;"",GX24&gt;=GY$44,GX24&lt;&gt;""),AND(HT24&gt;=IG$40,HT24&lt;&gt;"",HV24&gt;=IG$44,HV24&lt;&gt;""),AND(HW24&gt;=IG$40,HW24&lt;&gt;"",HY24&gt;=IG$44,HY24&lt;&gt;""),AND(IA24&gt;=IG$40,IA24&lt;&gt;"",IC24&gt;=IG$44,IC24&lt;&gt;""),AND(ID24&gt;=IG$40,ID24&lt;&gt;"",IF24&gt;=IG$44,IF24&lt;&gt;""),AND(JB24&gt;=JO$40,JB24&lt;&gt;"",JD24&gt;=JO$44,JD24&lt;&gt;""),AND(JE24&gt;=JO$40,JE24&lt;&gt;"",JG24&gt;=JO$44,JG24&lt;&gt;""),AND(JI24&gt;=JO$40,JI24&lt;&gt;"",JK24&gt;=JO$44,JK24&lt;&gt;""),AND(JL24&gt;=JO$40,JL24&lt;&gt;"",JN24&gt;=JO$44,JN24&lt;&gt;""),AND(KJ24&gt;=KW$40,KJ24&lt;&gt;"",KL24&gt;=KW$44,KL24&lt;&gt;""),AND(KM24&gt;=KW$40,KM24&lt;&gt;"",KO24&gt;=KW$44,KO24&lt;&gt;""),AND(KQ24&gt;=KW$40,KQ24&lt;&gt;"",KS24&gt;=KW$44,KS24&lt;&gt;""),AND(KT24&gt;=KW$40,KT24&lt;&gt;"",KV24&gt;=KW$44,KV24&lt;&gt;""),AND(LR24&gt;=ME$40,LR24&lt;&gt;"",LT24&gt;=ME$44,LT24&lt;&gt;""),AND(LU24&gt;=ME$40,LU24&lt;&gt;"",LW24&gt;=ME$44,LW24&lt;&gt;""),AND(LY24&gt;=ME$40,LY24&lt;&gt;"",MA24&gt;=ME$44,MA24&lt;&gt;""),AND(MB24&gt;=ME$40,MB24&lt;&gt;"",MD24&gt;=ME$44,MD24&lt;&gt;""),AND(MZ24&gt;=NM$40,MZ24&lt;&gt;"",NB24&gt;=NM$44,NB24&lt;&gt;""),AND(NC24&gt;=NM$40,NC24&lt;&gt;"",NE24&gt;=NM$44,NE24&lt;&gt;""),AND(NG24&gt;=NM$40,NG24&lt;&gt;"",NI24&gt;=NM$44,NI24&lt;&gt;""),AND(NJ24&gt;=NM$40,NJ24&lt;&gt;"",NL24&gt;=NM$44,NL24&lt;&gt;""),AND(OH24&gt;=OU$40,OH24&lt;&gt;"",OJ24&gt;=OU$44,OJ24&lt;&gt;""),AND(OK24&gt;=OU$40,OK24&lt;&gt;"",OM24&gt;=OU$44,OM24&lt;&gt;""),AND(OO24&gt;=OU$40,OO24&lt;&gt;"",OQ24&gt;=OU$44,OQ24&lt;&gt;""),AND(OR24&gt;=OU$40,OR24&lt;&gt;"",OT24&gt;=OU$44,OT24&lt;&gt;""),AND(PP24&gt;=QC$40,PP24&lt;&gt;"",PR24&gt;=QC$44,PR24&lt;&gt;""),AND(PS24&gt;=QC$40,PS24&lt;&gt;"",PU24&gt;=QC$44,PU24&lt;&gt;""),AND(PW24&gt;=QC$40,PW24&lt;&gt;"",PY24&gt;=QC$44,PY24&lt;&gt;""),AND(PZ24&gt;=QC$40,PZ24&lt;&gt;"",QB24&gt;=QC$44,QB24&lt;&gt;""),AND(QX24&gt;=RK$40,QX24&lt;&gt;"",QZ24&gt;=RK$44,QZ24&lt;&gt;""),AND(RA24&gt;=RK$40,RA24&lt;&gt;"",RC24&gt;=RK$44,RC24&lt;&gt;""),AND(RE24&gt;=RK$40,RE24&lt;&gt;"",RG24&gt;=RK$44,RG24&lt;&gt;""),AND(RH24&gt;=RK$40,RH24&lt;&gt;"",RJ24&gt;=RK$44,RJ24&lt;&gt;""),AND(SF24&gt;=SS$40,SF24&lt;&gt;"",SH24&gt;=SS$44,SH24&lt;&gt;""),AND(SI24&gt;=SS$40,SI24&lt;&gt;"",SK24&gt;=SS$44,SK24&lt;&gt;""),AND(SM24&gt;=SS$40,SM24&lt;&gt;"",SO24&gt;=SS$44,SO24&lt;&gt;""),AND(SP24&gt;=SS$40,SP24&lt;&gt;"",SR24&gt;=SS$44,SR24&lt;&gt;"")),"Merit",IF(OR(AND(AM24&gt;=AW$39,AM24&lt;&gt;"",AO24&gt;=AW$43,AO24&lt;&gt;"",AL24=""),AND(AP24&gt;=AW$39,AP24&lt;&gt;"",AR24&gt;=AW$43,AR24&lt;&gt;"",AL24=""),AND(AT24&gt;=AW$39,AT24&lt;&gt;"",AV24&gt;=AW$43,AV24&lt;&gt;"",AL24=""),AND(BN24&gt;=BX$39,BN24&lt;&gt;"",BP24&gt;=BX$43,BP24&lt;&gt;"",BM24=""),AND(BQ24&gt;=BX$39,BQ24&lt;&gt;"",BS24&gt;=BX$43,BS24&lt;&gt;"",BM24=""),AND(BU24&gt;=BX$39,BU24&lt;&gt;"",BW24&gt;=BX$43,BW24&lt;&gt;"",BM24=""),AND(CO24&gt;=CY$39,CO24&lt;&gt;"",CQ24&gt;=CY$43,CQ24&lt;&gt;"",CN24=""),AND(CR24&gt;=CY$39,CR24&lt;&gt;"",CT24&gt;=CY$43,CT24&lt;&gt;"",CN24=""),AND(CV24&gt;=CY$39,CV24&lt;&gt;"",CX24&gt;=CY$43,CX24&lt;&gt;"",CN24=""),AND(DV24&gt;=EI$39,DV24&lt;&gt;"",DX24&gt;=EI$43,DX24&lt;&gt;""),AND(DY24&gt;=EI$39,DY24&lt;&gt;"",EA24&gt;=EI$43,EA24&lt;&gt;""),AND(EC24&gt;=EI$39,EC24&lt;&gt;"",EE24&gt;=EI$43,EE24&lt;&gt;""),AND(EF24&gt;=EI$39,EF24&lt;&gt;"",EH24&gt;=EI$43,EH24&lt;&gt;""),AND(FD24&gt;=FQ$39,FD24&lt;&gt;"",FF24&gt;=FQ$43,FF24&lt;&gt;""),AND(FG24&gt;=FQ$39,FG24&lt;&gt;"",FI24&gt;=FQ$43,FI24&lt;&gt;""),AND(FK24&gt;=FQ$39,FK24&lt;&gt;"",FM24&gt;=FQ$43,FM24&lt;&gt;""),AND(FN24&gt;=FQ$39,FN24&lt;&gt;"",FP24&gt;=FQ$43,FP24&lt;&gt;""),AND(GL24&gt;=GY$39,GL24&lt;&gt;"",GN24&gt;=GY$43,GN24&lt;&gt;""),AND(GO24&gt;=GY$39,GO24&lt;&gt;"",GQ24&gt;=GY$43,GQ24&lt;&gt;""),AND(GS24&gt;=GY$39,GS24&lt;&gt;"",GU24&gt;=GY$43,GU24&lt;&gt;""),AND(GV24&gt;=GY$39,GV24&lt;&gt;"",GX24&gt;=GY$43,GX24&lt;&gt;""),AND(HT24&gt;=IG$39,HT24&lt;&gt;"",HV24&gt;=IG$43,HV24&lt;&gt;""),AND(HW24&gt;=IG$39,HW24&lt;&gt;"",HY24&gt;=IG$43,HY24&lt;&gt;""),AND(IA24&gt;=IG$39,IA24&lt;&gt;"",IC24&gt;=IG$43,IC24&lt;&gt;""),AND(ID24&gt;=IG$39,ID24&lt;&gt;"",IF24&gt;=IG$43,IF24&lt;&gt;""),AND(JB24&gt;=JO$39,JB24&lt;&gt;"",JD24&gt;=JO$43,JD24&lt;&gt;""),AND(JE24&gt;=JO$39,JE24&lt;&gt;"",JG24&gt;=JO$43,JG24&lt;&gt;""),AND(JI24&gt;=JO$39,JI24&lt;&gt;"",JK24&gt;=JO$43,JK24&lt;&gt;""),AND(JL24&gt;=JO$39,JL24&lt;&gt;"",JN24&gt;=JO$43,JN24&lt;&gt;""),AND(KJ24&gt;=KW$39,KJ24&lt;&gt;"",KL24&gt;=KW$43,KL24&lt;&gt;""),AND(KM24&gt;=KW$39,KM24&lt;&gt;"",KO24&gt;=KW$43,KO24&lt;&gt;""),AND(KQ24&gt;=KW$39,KQ24&lt;&gt;"",KS24&gt;=KW$43,KS24&lt;&gt;""),AND(KT24&gt;=KW$39,KT24&lt;&gt;"",KV24&gt;=KW$43,KV24&lt;&gt;""),AND(LR24&gt;=ME$39,LR24&lt;&gt;"",LT24&gt;=ME$43,LT24&lt;&gt;""),AND(LU24&gt;=ME$39,LU24&lt;&gt;"",LW24&gt;=ME$43,LW24&lt;&gt;""),AND(LY24&gt;=ME$39,LY24&lt;&gt;"",MA24&gt;=ME$43,MA24&lt;&gt;""),AND(MB24&gt;=ME$39,MB24&lt;&gt;"",MD24&gt;=ME$43,MD24&lt;&gt;""),AND(MZ24&gt;=NM$39,MZ24&lt;&gt;"",NB24&gt;=NM$43,NB24&lt;&gt;""),AND(NC24&gt;=NM$39,NC24&lt;&gt;"",NE24&gt;=NM$43,NE24&lt;&gt;""),AND(NG24&gt;=NM$39,NG24&lt;&gt;"",NI24&gt;=NM$43,NI24&lt;&gt;""),AND(NJ24&gt;=NM$39,NJ24&lt;&gt;"",NL24&gt;=NM$43,NL24&lt;&gt;""),AND(OH24&gt;=OU$39,OH24&lt;&gt;"",OJ24&gt;=OU$43,OJ24&lt;&gt;""),AND(OK24&gt;=OU$39,OK24&lt;&gt;"",OM24&gt;=OU$43,OM24&lt;&gt;""),AND(OO24&gt;=OU$39,OO24&lt;&gt;"",OQ24&gt;=OU$43,OQ24&lt;&gt;""),AND(OR24&gt;=OU$39,OR24&lt;&gt;"",OT24&gt;=OU$43,OT24&lt;&gt;""),AND(PP24&gt;=QC$39,PP24&lt;&gt;"",PR24&gt;=QC$43,PR24&lt;&gt;""),AND(PS24&gt;=QC$39,PS24&lt;&gt;"",PU24&gt;=QC$43,PU24&lt;&gt;""),AND(PW24&gt;=QC$39,PW24&lt;&gt;"",PY24&gt;=QC$43,PY24&lt;&gt;""),AND(PZ24&gt;=QC$39,PZ24&lt;&gt;"",QB24&gt;=QC$43,QB24&lt;&gt;""),AND(QX24&gt;=RK$39,QX24&lt;&gt;"",QZ24&gt;=RK$43,QZ24&lt;&gt;""),AND(RA24&gt;=RK$39,RA24&lt;&gt;"",RC24&gt;=RK$43,RC24&lt;&gt;""),AND(RE24&gt;=RK$39,RE24&lt;&gt;"",RG24&gt;=RK$43,RG24&lt;&gt;""),AND(RH24&gt;=RK$39,RH24&lt;&gt;"",RJ24&gt;=RK$43,RJ24&lt;&gt;""),AND(SF24&gt;=SS$39,SF24&lt;&gt;"",SH24&gt;=SS$43,SH24&lt;&gt;""),AND(SI24&gt;=SS$39,SI24&lt;&gt;"",SK24&gt;=SS$43,SK24&lt;&gt;""),AND(SM24&gt;=SS$39,SM24&lt;&gt;"",SO24&gt;=SS$43,SO24&lt;&gt;""),AND(SP24&gt;=SS$39,SP24&lt;&gt;"",SR24&gt;=SS$43,SR24&lt;&gt;"")),"Excellence",IF(I24="P","Worlds Team",IF(F24="P","National Team","")))))</f>
        <v/>
      </c>
      <c r="I24" s="3" t="str">
        <f>IF(OR(AND(AM24&gt;=AW$38,AM24&lt;&gt;"",AO24&gt;=AW$42,AO24&lt;&gt;"",AL24=""),AND(AP24&gt;=AW$38,AP24&lt;&gt;"",AR24&gt;=AW$42,AR24&lt;&gt;"",AL24=""),AND(AT24&gt;=AW$38,AT24&lt;&gt;"",AV24&gt;=AW$42,AV24&lt;&gt;"",AL24=""),AND(BN24&gt;=BX$38,BN24&lt;&gt;"",BP24&gt;=BX$42,BP24&lt;&gt;"",BM24=""),AND(BQ24&gt;=BX$38,BQ24&lt;&gt;"",BS24&gt;=BX$42,BS24&lt;&gt;"",BM24=""),AND(BU24&gt;=BX$38,BU24&lt;&gt;"",BW24&gt;=BX$42,BW24&lt;&gt;"",BM24=""),AND(CO24&gt;=CY$38,CO24&lt;&gt;"",CQ24&gt;=CY$42,CQ24&lt;&gt;"",CN24=""),AND(CR24&gt;=CY$38,CR24&lt;&gt;"",CT24&gt;=CY$42,CT24&lt;&gt;"",CN24=""),AND(CV24&gt;=CY$38,CV24&lt;&gt;"",CX24&gt;=CY$42,CX24&lt;&gt;"",CN24=""),AND(DV24&gt;=EI$38,DV24&lt;&gt;"",DX24&gt;=EI$42,DX24&lt;&gt;""),AND(DY24&gt;=EI$38,DY24&lt;&gt;"",EA24&gt;=EI$42,EA24&lt;&gt;""),AND(EC24&gt;=EI$38,EC24&lt;&gt;"",EE24&gt;=EI$42,EE24&lt;&gt;""),AND(EF24&gt;=EI$38,EF24&lt;&gt;"",EH24&gt;=EI$42,EH24&lt;&gt;""),AND(FD24&gt;=FQ$38,FD24&lt;&gt;"",FF24&gt;=FQ$42,FF24&lt;&gt;""),AND(FG24&gt;=FQ$38,FG24&lt;&gt;"",FI24&gt;=FQ$42,FI24&lt;&gt;""),AND(FK24&gt;=FQ$38,FK24&lt;&gt;"",FM24&gt;=FQ$42,FM24&lt;&gt;""),AND(FN24&gt;=FQ$38,FN24&lt;&gt;"",FP24&gt;=FQ$42,FP24&lt;&gt;""),AND(GL24&gt;=GY$38,GL24&lt;&gt;"",GN24&gt;=GY$42,GN24&lt;&gt;""),AND(GO24&gt;=GY$38,GO24&lt;&gt;"",GQ24&gt;=GY$42,GQ24&lt;&gt;""),AND(GS24&gt;=GY$38,GS24&lt;&gt;"",GU24&gt;=GY$42,GU24&lt;&gt;""),AND(GV24&gt;=GY$38,GV24&lt;&gt;"",GX24&gt;=GY$42,GX24&lt;&gt;""),AND(HT24&gt;=IG$38,HT24&lt;&gt;"",HV24&gt;=IG$42,HV24&lt;&gt;""),AND(HW24&gt;=IG$38,HW24&lt;&gt;"",HY24&gt;=IG$42,HY24&lt;&gt;""),AND(IA24&gt;=IG$38,IA24&lt;&gt;"",IC24&gt;=IG$42,IC24&lt;&gt;""),AND(ID24&gt;=IG$38,ID24&lt;&gt;"",IF24&gt;=IG$42,IF24&lt;&gt;""),AND(JB24&gt;=JO$38,JB24&lt;&gt;"",JD24&gt;=JO$42,JD24&lt;&gt;""),AND(JE24&gt;=JO$38,JE24&lt;&gt;"",JG24&gt;=JO$42,JG24&lt;&gt;""),AND(JI24&gt;=JO$38,JI24&lt;&gt;"",JK24&gt;=JO$42,JK24&lt;&gt;""),AND(JL24&gt;=JO$38,JL24&lt;&gt;"",JN24&gt;=JO$42,JN24&lt;&gt;""),AND(KJ24&gt;=KW$38,KJ24&lt;&gt;"",KL24&gt;=KW$42,KL24&lt;&gt;""),AND(KM24&gt;=KW$38,KM24&lt;&gt;"",KO24&gt;=KW$42,KO24&lt;&gt;""),AND(KQ24&gt;=KW$38,KQ24&lt;&gt;"",KS24&gt;=KW$42,KS24&lt;&gt;""),AND(KT24&gt;=KW$38,KT24&lt;&gt;"",KV24&gt;=KW$42,KV24&lt;&gt;""),AND(LR24&gt;=ME$38,LR24&lt;&gt;"",LT24&gt;=ME$42,LT24&lt;&gt;""),AND(LU24&gt;=ME$38,LU24&lt;&gt;"",LW24&gt;=ME$42,LW24&lt;&gt;""),AND(LY24&gt;=ME$38,LY24&lt;&gt;"",MA24&gt;=ME$42,MA24&lt;&gt;""),AND(MB24&gt;=ME$38,MB24&lt;&gt;"",MD24&gt;=ME$42,MD24&lt;&gt;""),AND(MZ24&gt;=NM$38,MZ24&lt;&gt;"",NB24&gt;=NM$42,NB24&lt;&gt;""),AND(NC24&gt;=NM$38,NC24&lt;&gt;"",NE24&gt;=NM$42,NE24&lt;&gt;""),AND(NG24&gt;=NM$38,NG24&lt;&gt;"",NI24&gt;=NM$42,NI24&lt;&gt;""),AND(NJ24&gt;=NM$38,NJ24&lt;&gt;"",NL24&gt;=NM$42,NL24&lt;&gt;""),AND(OH24&gt;=OU$38,OH24&lt;&gt;"",OJ24&gt;=OU$42,OJ24&lt;&gt;""),AND(OK24&gt;=OU$38,OK24&lt;&gt;"",OM24&gt;=OU$42,OM24&lt;&gt;""),AND(OO24&gt;=OU$38,OO24&lt;&gt;"",OQ24&gt;=OU$42,OQ24&lt;&gt;""),AND(OR24&gt;=OU$38,OR24&lt;&gt;"",OT24&gt;=OU$42,OT24&lt;&gt;""),AND(PP24&gt;=QC$38,PP24&lt;&gt;"",PR24&gt;=QC$42,PR24&lt;&gt;""),AND(PS24&gt;=QC$38,PS24&lt;&gt;"",PU24&gt;=QC$42,PU24&lt;&gt;""),AND(PW24&gt;=QC$38,PW24&lt;&gt;"",PY24&gt;=QC$42,PY24&lt;&gt;""),AND(PZ24&gt;=QC$38,PZ24&lt;&gt;"",QB24&gt;=QC$42,QB24&lt;&gt;""),AND(QX24&gt;=RK$38,QX24&lt;&gt;"",QZ24&gt;=RK$42,QZ24&lt;&gt;""),AND(RA24&gt;=RK$38,RA24&lt;&gt;"",RC24&gt;=RK$42,RC24&lt;&gt;""),AND(RE24&gt;=RK$38,RE24&lt;&gt;"",RG24&gt;=RK$42,RG24&lt;&gt;""),AND(RH24&gt;=RK$38,RH24&lt;&gt;"",RJ24&gt;=RK$42,RJ24&lt;&gt;""),AND(SF24&gt;=SS$38,SF24&lt;&gt;"",SH24&gt;=SS$42,SH24&lt;&gt;""),AND(SI24&gt;=SS$38,SI24&lt;&gt;"",SK24&gt;=SS$42,SK24&lt;&gt;""),AND(SM24&gt;=SS$38,SM24&lt;&gt;"",SO24&gt;=SS$42,SO24&lt;&gt;""),AND(SP24&gt;=SS$38,SP24&lt;&gt;"",SR24&gt;=SS$42,SR24&lt;&gt;"")),"P","")</f>
        <v/>
      </c>
      <c r="J24" s="8">
        <f>IF(COUNT(AO24,AR24,BP24,BS24,CQ24,CT24)&gt;0,LARGE((AO24,AR24,BP24,BS24,CQ24,CT24),1),0)</f>
        <v>48.06</v>
      </c>
      <c r="K24" s="8" t="str">
        <f>IF(J24="","",IF(OR(J24=CQ24,J24=CT24),$BY$1,IF(OR(J24=BP24,J24=BS24),$AX$1,IF(OR(J24=AO24,J24=AR24),$W$1,""))))</f>
        <v>2023 Nationals</v>
      </c>
      <c r="L24" s="8">
        <f>IF(COUNT(AO24,AR24,BP24,BS24,CQ24,CT24)&gt;1,LARGE((AO24,AR24,BP24,BS24,CQ24,CT24),2),0)</f>
        <v>10.649999999999999</v>
      </c>
      <c r="M24" s="8" t="str">
        <f>IF(L24="","",IF(OR(L24=CQ24,L24=CT24),$BY$1,IF(OR(L24=BP24,L24=BS24),$AX$1,IF(OR(L24=AO24,L24=AR24),$W$1,""))))</f>
        <v>2023 Nationals</v>
      </c>
      <c r="N24" s="8">
        <f>IF(COUNT(AO24,AR24,BP24,BS24,CQ24,CT24)&gt;2,MAX(AV24,BW24,CX24,LARGE((AO24,AR24,BP24,BS24,CQ24,CT24),3)),IF(MAX(AV24,BW24,CX24)&gt;0,MAX(AV24,BW24,CX24),0))</f>
        <v>47.63</v>
      </c>
      <c r="O24" s="8" t="str">
        <f>IF(N24="","",IF(OR(N24=CQ24,N24=CT24,N24=CX24),$BY$1,IF(OR(N24=BP24,N24=BS24,N24=BW24),$AX$1,IF(OR(N24=AO24,N24=AR24,N24=AV24),$W$1,""))))</f>
        <v>2023 Nationals</v>
      </c>
      <c r="P24" s="8">
        <f>IF(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&gt;0,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,0)</f>
        <v>9</v>
      </c>
      <c r="Q24" s="8" t="str">
        <f>IF(P24=0,"",IF(OR(P24=CO24,P24=CR24,P24=CV24),$BY$1,IF(OR(P24=BN24,P24=BQ24,P24=BU24),$AX$1,IF(OR(P24=AM24,P24=AP24,P24=AT24),$W$1,IF(OR(P24=SF24,P24=SI24,P24=SM24,P24=SP24),$RL$1,IF(OR(P24=QX24,P24=RA24,P24=RE24,P24=RH24),$QD$1,IF(OR(P24=PP24,P24=PS24,P24=PW24,P24=PZ24),$OV$1,IF(OR(P24=OH24,P24=OK24,P24=OO24,P24=OR24),$NN$1,IF(OR(P24=MZ24,P24=NC24,P24=NG24,P24=NJ24),$MF$1,IF(OR(P24=LR24,P24=LU24,P24=LY24,P24=MB24),$KX$1,IF(OR(P24=KJ24,P24=KM24,P24=KQ24,P24=KT24),$JP$1,IF(OR(P24=JB24,P24=JE24,P24=JI24,P24=JL24),$IH$1,IF(OR(P24=HT24,P24=HW24,P24=IA24,P24=ID24),$GZ$1,IF(OR(P24=GL24,P24=GO24,P24=GS24,P24=GV24),$FR$1,IF(OR(P24=FD24,P24=FG24,P24=FK24,P24=FN24),$EJ$1,IF(OR(P24=DV24,P24=DY24,P24=EC24,P24=EF24),$DB$1,""))))))))))))))))</f>
        <v>2023 Nationals</v>
      </c>
      <c r="R24" s="8">
        <f>IF(MAX(IF(AM24&gt;=$AW$37,AN24,0),IF(AP24&gt;=$AW$37,AQ24,0),IF(AT24&gt;=$AW$37,AU24,0),IF(BN24&gt;=$BX$37,BO24,0),IF(BQ24&gt;=$BX$37,BR24,0),IF(BU24&gt;=$BX$37,BV24,0),IF(CO24&gt;=$CY$37,CP24,0),IF(CR24&gt;=$CY$37,CS24,0),IF(CV24&gt;=$CY$37,CW24,0),IF(DV24&gt;=$EI$37,DW24,0),IF(DY24&gt;=$EI$37,DZ24,0),IF(EC24&gt;=$EI$37,ED24,0),IF(EF24&gt;=$EI$37,EG24,0),IF(FD24&gt;=$FQ$37,FE24,0),IF(FG24&gt;=$FQ$37,FH24,0),IF(FK24&gt;=$FQ$37,FL24,0),IF(FN24&gt;=$FQ$37,FO24,0),IF(GL24&gt;=$GY$37,GM24,0),IF(GO24&gt;=$GY$37,GP24,0),IF(GS24&gt;=$GY$37,GT24,0),IF(GV24&gt;=$GY$37,GW24,0),IF(HT24&gt;=$IG$37,HU24,0),IF(HW24&gt;=$IG$37,HX24,0),IF(IA24&gt;=$IG$37,IB24,0),IF(ID24&gt;=$IG$37,IE24,0),IF(JB24&gt;=$JO$37,JC24,0),IF(JE24&gt;=$JO$37,JF24,0),IF(JI24&gt;=$JO$37,JJ24,0),IF(JL24&gt;=$JO$37,JM24,0),IF(KJ24&gt;=$KW$37,KK24,0),IF(KM24&gt;=$KW$37,KN24,0),IF(KQ24&gt;=$KW$37,KR24,0),IF(KT24&gt;=$KW$37,KU24,0),IF(LR24&gt;=$ME$37,LS24,0),IF(LU24&gt;=$ME$37,LV24,0),IF(LY24&gt;=$ME$37,LZ24,0),IF(MB24&gt;=$ME$37,MC24,0),IF(MZ24&gt;=$NM$37,NA24,0),IF(NC24&gt;=$NM$37,ND24,0),IF(NG24&gt;=$NM$37,NH24,0),IF(NJ24&gt;=$NM$37,NK24,0),IF(OH24&gt;=$OU$37,OI24,0),IF(OK24&gt;=$OU$37,OL24,0),IF(OO24&gt;=$OU$37,OP24,0),IF(OR24&gt;=$OU$37,OS24,0),IF(PP24&gt;=$QC$37,PQ24,0),IF(PS24&gt;=$QC$37,PT24,0),IF(PW24&gt;=$QC$37,PX24,0),IF(PZ24&gt;=$QC$37,QA24,0),IF(QX24&gt;=$RK$37,QY24,0),IF(RA24&gt;=$RK$37,RB24,0),IF(RE24&gt;=$RK$37,RF24,0),IF(RH24&gt;=$RK$37,RI24,0),IF(SF24&gt;=$SS$37,SG24,0),IF(SI24&gt;=$SS$37,SJ24,0),IF(SM24&gt;=$SS$37,SN24,0),IF(SP24&gt;=$SS$37,SQ24,0))&gt;0,MAX(IF(AM24&gt;=$AW$37,AN24,0),IF(AP24&gt;=$AW$37,AQ24,0),IF(AT24&gt;=$AW$37,AU24,0),IF(BN24&gt;=$BX$37,BO24,0),IF(BQ24&gt;=$BX$37,BR24,0),IF(BU24&gt;=$BX$37,BV24,0),IF(CO24&gt;=$CY$37,CP24,0),IF(CR24&gt;=$CY$37,CS24,0),IF(CV24&gt;=$CY$37,CW24,0),IF(DV24&gt;=$EI$37,DW24,0),IF(DY24&gt;=$EI$37,DZ24,0),IF(EC24&gt;=$EI$37,ED24,0),IF(EF24&gt;=$EI$37,EG24,0),IF(FD24&gt;=$FQ$37,FE24,0),IF(FG24&gt;=$FQ$37,FH24,0),IF(FK24&gt;=$FQ$37,FL24,0),IF(FN24&gt;=$FQ$37,FO24,0),IF(GL24&gt;=$GY$37,GM24,0),IF(GO24&gt;=$GY$37,GP24,0),IF(GS24&gt;=$GY$37,GT24,0),IF(GV24&gt;=$GY$37,GW24,0),IF(HT24&gt;=$IG$37,HU24,0),IF(HW24&gt;=$IG$37,HX24,0),IF(IA24&gt;=$IG$37,IB24,0),IF(ID24&gt;=$IG$37,IE24,0),IF(JB24&gt;=$JO$37,JC24,0),IF(JE24&gt;=$JO$37,JF24,0),IF(JI24&gt;=$JO$37,JJ24,0),IF(JL24&gt;=$JO$37,JM24,0),IF(KJ24&gt;=$KW$37,KK24,0),IF(KM24&gt;=$KW$37,KN24,0),IF(KQ24&gt;=$KW$37,KR24,0),IF(KT24&gt;=$KW$37,KU24,0),IF(LR24&gt;=$ME$37,LS24,0),IF(LU24&gt;=$ME$37,LV24,0),IF(LY24&gt;=$ME$37,LZ24,0),IF(MB24&gt;=$ME$37,MC24,0),IF(MZ24&gt;=$NM$37,NA24,0),IF(NC24&gt;=$NM$37,ND24,0),IF(NG24&gt;=$NM$37,NH24,0),IF(NJ24&gt;=$NM$37,NK24,0),IF(OH24&gt;=$OU$37,OI24,0),IF(OK24&gt;=$OU$37,OL24,0),IF(OO24&gt;=$OU$37,OP24,0),IF(OR24&gt;=$OU$37,OS24,0),IF(PP24&gt;=$QC$37,PQ24,0),IF(PS24&gt;=$QC$37,PT24,0),IF(PW24&gt;=$QC$37,PX24,0),IF(PZ24&gt;=$QC$37,QA24,0),IF(QX24&gt;=$RK$37,QY24,0),IF(RA24&gt;=$RK$37,RB24,0),IF(RE24&gt;=$RK$37,RF24,0),IF(RH24&gt;=$RK$37,RI24,0),IF(SF24&gt;=$SS$37,SG24,0),IF(SI24&gt;=$SS$37,SJ24,0),IF(SM24&gt;=$SS$37,SN24,0),IF(SP24&gt;=$SS$37,SQ24,0)),0)</f>
        <v>0</v>
      </c>
      <c r="S24" s="8" t="str">
        <f>IF(R24=0,"",IF(OR(R24=CP24,R24=CS24,R24=CW24),$BY$1,IF(OR(R24=BO24,R24=BR24,R24=BV24),$AX$1,IF(OR(R24=AN24,R24=AQ24,R24=AU24),$W$1,IF(OR(R24=SG24,R24=SJ24,R24=SN24,R24=SQ24),$RL$1,IF(OR(R24=QY24,R24=RB24,R24=RF24,R24=RI24),$QD$1,IF(OR(R24=PQ24,R24=PT24,R24=PX24,R24=QA24),$OV$1,IF(OR(R24=OI24,R24=OL24,R24=OP24,R24=OS24),$NN$1,IF(OR(R24=NA24,R24=ND24,R24=NH24,R24=NK24),$MF$1,IF(OR(R24=LS24,R24=LV24,R24=LZ24,R24=MC24),$KX$1,IF(OR(R24=KK24,R24=KN24,R24=KR24,R24=KU24),$JP$1,IF(OR(R24=JC24,R24=JF24,R24=JJ24,R24=JM24),$IH$1,IF(OR(R24=HU24,R24=HX24,R24=IB24,R24=IE24),$GZ$1,IF(OR(R24=GM24,R24=GP24,R24=GT24,R24=GW24),$FR$1,IF(OR(R24=FE24,R24=FH24,R24=FL24,R24=FO24),$EJ$1,IF(OR(R24=DW24,R24=DZ24,R24=ED24,R24=EG24),$DB$1,""))))))))))))))))</f>
        <v/>
      </c>
      <c r="T24" s="8" t="str">
        <f>IF(MAX(CZ24,DA24)&gt;0,MAX(CZ24,DA24),"")</f>
        <v/>
      </c>
      <c r="U24" s="11" t="str">
        <f>IF(T24="","",IF(T24=CZ24,"("&amp;CZ$2&amp;")",IF(T24=DA24,"("&amp;DA$2&amp;")")))</f>
        <v/>
      </c>
      <c r="V24" s="8" t="str">
        <f>IF(T24="","",IF(T24=CZ24,IF(T24+IF(N24="",0,N24)=SL24,$RL$1,IF(T24+IF(N24="",0,N24)=RD24,$QD$1,IF(T24+IF(N24="",0,N24)=PV24,$OV$1,IF(T24+IF(N24="",0,N24)=ON24,$NN$1,IF(T24+IF(N24="",0,N24)=NF24,$MF$1,IF(T24+IF(N24="",0,N24)=LX24,$KX$1,IF(T24+IF(N24="",0,N24)=KP24,$JP$1,IF(T24+IF(N24="",0,N24)=JH24,$IH$1,IF(T24+IF(N24="",0,N24)=HZ24,$GZ$1,IF(T24+IF(N24="",0,N24)=GR24,$FR$1,IF(T24+IF(N24="",0,N24)=FJ24,$EJ$1,IF(T24+IF(N24="",0,N24)=EB24,$DB$1)))))))))))),IF(T24=DA24,IF(T24+IF(#REF!="",0,#REF!)=SR24,$RL$1,IF(T24+IF(#REF!="",0,#REF!)=RJ24,$QD$1,IF(T24+IF(#REF!="",0,#REF!)=QB24,$OV$1,IF(T24+IF(#REF!="",0,#REF!)=OT24,$NN$1,IF(T24+IF(#REF!="",0,#REF!)=NL24,$MF$1,IF(T24+IF(#REF!="",0,#REF!)=MD24,$KX$1,IF(T24+IF(#REF!="",0,#REF!)=KV24,$JP$1,IF(T24+IF(#REF!="",0,#REF!)=JN24,$IH$1,IF(T24+IF(#REF!="",0,#REF!)=IF24,$GZ$1,IF(T24+IF(#REF!="",0,#REF!)=GX24,$FR$1,IF(T24+IF(#REF!="",0,#REF!)=FP24,$EJ$1,IF(T24+IF(#REF!="",0,#REF!)=EH24,$DB$1,IF(T24+IF(#REF!="",0,#REF!)=SO24,$RL$1,IF(T24+IF(#REF!="",0,#REF!)=RG24,$QD$1,IF(T24+IF(#REF!="",0,#REF!)=PY24,$OV$1,IF(T24+IF(#REF!="",0,#REF!)=OQ24,$NN$1,IF(T24+IF(#REF!="",0,#REF!)=NI24,$MF$1,IF(T24+IF(#REF!="",0,#REF!)=MA24,$KX$1,IF(T24+IF(#REF!="",0,#REF!)=KS24,$JP$1,IF(T24+IF(#REF!="",0,#REF!)=JK24,$IH$1,IF(T24+IF(#REF!="",0,#REF!)=IC24,$GZ$1,IF(T24+IF(#REF!="",0,#REF!)=GU24,$FR$1,IF(T24+IF(#REF!="",0,#REF!)=FM24,$EJ$1,IF(T24+IF(#REF!="",0,#REF!)=EE24,$DB$1)))))))))))))))))))))))))))</f>
        <v/>
      </c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7"/>
      <c r="AM24" s="38" t="str">
        <f>IF(Y24&gt;0,Y24,"")</f>
        <v/>
      </c>
      <c r="AN24" s="38" t="str">
        <f>IF(Z24&gt;0,Z24,"")</f>
        <v/>
      </c>
      <c r="AO24" s="40" t="str">
        <f>IF(SUM(W24:Z24)-AA24&gt;0,SUM(W24:Z24)-AA24,"")</f>
        <v/>
      </c>
      <c r="AP24" s="40" t="str">
        <f>IF(AD24&gt;0,AD24,"")</f>
        <v/>
      </c>
      <c r="AQ24" s="40" t="str">
        <f>IF(AE24&gt;0,AE24,"")</f>
        <v/>
      </c>
      <c r="AR24" s="40" t="str">
        <f>IF(SUM(AB24:AE24)-AF24&gt;0,SUM(AB24:AE24)-AF24,"")</f>
        <v/>
      </c>
      <c r="AS24" s="40" t="str">
        <f>IF(AO24="","",MAX(AO24,AR24))</f>
        <v/>
      </c>
      <c r="AT24" s="40" t="str">
        <f>IF(AI24&gt;0,AI24,"")</f>
        <v/>
      </c>
      <c r="AU24" s="40" t="str">
        <f>IF(AJ24&gt;0,AJ24,"")</f>
        <v/>
      </c>
      <c r="AV24" s="40" t="str">
        <f>IF(SUM(AG24:AJ24)-AK24&gt;0,SUM(AG24:AJ24)-AK24,"")</f>
        <v/>
      </c>
      <c r="AW24" s="40" t="str">
        <f>IF(SUM(AS24,AV24)&gt;0,SUM(AS24,AV24),"")</f>
        <v/>
      </c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8"/>
      <c r="BN24" s="39" t="str">
        <f>IF(AZ24&gt;0,AZ24,"")</f>
        <v/>
      </c>
      <c r="BO24" s="39" t="str">
        <f>IF(BA24&gt;0,BA24,"")</f>
        <v/>
      </c>
      <c r="BP24" s="11" t="str">
        <f>IF(SUM(AX24:BA24)-BB24&gt;0,SUM(AX24:BA24)-BB24,"")</f>
        <v/>
      </c>
      <c r="BQ24" s="11" t="str">
        <f>IF(BE24&gt;0,BE24,"")</f>
        <v/>
      </c>
      <c r="BR24" s="11" t="str">
        <f>IF(BF24&gt;0,BF24,"")</f>
        <v/>
      </c>
      <c r="BS24" s="11" t="str">
        <f>IF(SUM(BC24:BF24)-BG24&gt;0,SUM(BC24:BF24)-BG24,"")</f>
        <v/>
      </c>
      <c r="BT24" s="11" t="str">
        <f>IF(BP24="","",MAX(BP24,BS24))</f>
        <v/>
      </c>
      <c r="BU24" s="11" t="str">
        <f>IF(BJ24&gt;0,BJ24,"")</f>
        <v/>
      </c>
      <c r="BV24" s="11" t="str">
        <f>IF(BK24&gt;0,BK24,"")</f>
        <v/>
      </c>
      <c r="BW24" s="11" t="str">
        <f>IF(SUM(BH24:BK24)-BL24&gt;0,SUM(BH24:BK24)-BL24,"")</f>
        <v/>
      </c>
      <c r="BX24" s="11" t="str">
        <f>IF(SUM(BT24,BW24)&gt;0,SUM(BT24,BW24),"")</f>
        <v/>
      </c>
      <c r="BY24" s="22">
        <v>3.4</v>
      </c>
      <c r="BZ24" s="22">
        <v>1.9</v>
      </c>
      <c r="CA24" s="22">
        <v>2.2999999999999998</v>
      </c>
      <c r="CB24" s="22">
        <v>3.05</v>
      </c>
      <c r="CC24" s="22">
        <v>0</v>
      </c>
      <c r="CD24" s="22">
        <v>15.5</v>
      </c>
      <c r="CE24" s="22">
        <v>9.4</v>
      </c>
      <c r="CF24" s="22">
        <v>9</v>
      </c>
      <c r="CG24" s="22">
        <v>14.16</v>
      </c>
      <c r="CH24" s="22">
        <v>0</v>
      </c>
      <c r="CI24" s="22">
        <v>15.6</v>
      </c>
      <c r="CJ24" s="22">
        <v>8.9</v>
      </c>
      <c r="CK24" s="22">
        <v>9</v>
      </c>
      <c r="CL24" s="22">
        <v>14.13</v>
      </c>
      <c r="CM24" s="22">
        <v>0</v>
      </c>
      <c r="CN24" s="27"/>
      <c r="CO24" s="38">
        <f>IF(CA24&gt;0,CA24,"")</f>
        <v>2.2999999999999998</v>
      </c>
      <c r="CP24" s="38">
        <f>IF(CB24&gt;0,CB24,"")</f>
        <v>3.05</v>
      </c>
      <c r="CQ24" s="40">
        <f>IF(SUM(BY24:CB24)-CC24&gt;0,SUM(BY24:CB24)-CC24,"")</f>
        <v>10.649999999999999</v>
      </c>
      <c r="CR24" s="40">
        <f>IF(CF24&gt;0,CF24,"")</f>
        <v>9</v>
      </c>
      <c r="CS24" s="40">
        <f>IF(CG24&gt;0,CG24,"")</f>
        <v>14.16</v>
      </c>
      <c r="CT24" s="40">
        <f>IF(SUM(CD24:CG24)-CH24&gt;0,SUM(CD24:CG24)-CH24,"")</f>
        <v>48.06</v>
      </c>
      <c r="CU24" s="40">
        <f>IF(CQ24="","",MAX(CQ24,CT24))</f>
        <v>48.06</v>
      </c>
      <c r="CV24" s="40">
        <f>IF(CK24&gt;0,CK24,"")</f>
        <v>9</v>
      </c>
      <c r="CW24" s="40">
        <f>IF(CL24&gt;0,CL24,"")</f>
        <v>14.13</v>
      </c>
      <c r="CX24" s="40">
        <f>IF(SUM(CI24:CL24)-CM24&gt;0,SUM(CI24:CL24)-CM24,"")</f>
        <v>47.63</v>
      </c>
      <c r="CY24" s="40">
        <f>IF(SUM(CU24,CX24)&gt;0,SUM(CU24,CX24),"")</f>
        <v>95.69</v>
      </c>
      <c r="CZ24" s="50" t="str">
        <f>IF(MAX(DX24,EA24,FF24,FI24,GN24,GQ24,HV24,HY24,JD24,JG24,KL24,KO24,LT24,LW24,NB24,NE24,OJ24,OM24,PR24,PU24,QZ24,RC24,SH24,SK24)-MIN(IF(L24="",0,L24),IF(N24="",0,N24))&gt;0.001,MAX(DX24,EA24,FF24,FI24,GN24,GQ24,HV24,HY24,JD24,JG24,KL24,KO24,LT24,LW24,NB24,NE24,OJ24,OM24,PR24,PU24,QZ24,RC24,SH24,SK24)-MIN(IF(L24="",0,L24),IF(N24="",0,N24)),"")</f>
        <v/>
      </c>
      <c r="DA24" s="50" t="str">
        <f>IF(MAX(EE24,EH24,FM24,FP24,GU24,GX24,IC24,IF24,JK24,JN24,KS24,KV24,MA24,MD24,NI24,NL24,OQ24,OT24,PY24,QB24,RG24,RJ24,SO24,SR24)-IF(N24="",0,N24)&gt;0.001,MAX(EE24,EH24,FM24,FP24,GU24,GX24,IC24,IF24,JK24,JN24,KS24,KV24,MA24,MD24,NI24,NL24,OQ24,OT24,PY24,QB24,RG24,RJ24,SO24,SR24)-IF(N24="",0,N24),"")</f>
        <v/>
      </c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40" t="str">
        <f>IF(DD24&gt;0,DD24,"")</f>
        <v/>
      </c>
      <c r="DW24" s="40" t="str">
        <f>IF(DE24&gt;0,DE24,"")</f>
        <v/>
      </c>
      <c r="DX24" s="40" t="str">
        <f>IF(SUM(DB24:DE24)-DF24&gt;0,SUM(DB24:DE24)-DF24,"")</f>
        <v/>
      </c>
      <c r="DY24" s="40" t="str">
        <f>IF(DI24&gt;0,DI24,"")</f>
        <v/>
      </c>
      <c r="DZ24" s="40" t="str">
        <f>IF(DJ24&gt;0,DJ24,"")</f>
        <v/>
      </c>
      <c r="EA24" s="40" t="str">
        <f>IF(SUM(DG24:DJ24)-DK24&gt;0,SUM(DG24:DJ24)-DK24,"")</f>
        <v/>
      </c>
      <c r="EB24" s="40" t="str">
        <f>IF(MAX(DX24,EA24)&gt;0,MAX(DX24,EA24),"")</f>
        <v/>
      </c>
      <c r="EC24" s="40" t="str">
        <f>IF(DN24&gt;0,DN24,"")</f>
        <v/>
      </c>
      <c r="ED24" s="40" t="str">
        <f>IF(DO24&gt;0,DO24,"")</f>
        <v/>
      </c>
      <c r="EE24" s="40" t="str">
        <f>IF(SUM(DL24:DO24)-DP24&gt;0,SUM(DL24:DO24)-DP24,"")</f>
        <v/>
      </c>
      <c r="EF24" s="40" t="str">
        <f>IF(DS24&gt;0,DS24,"")</f>
        <v/>
      </c>
      <c r="EG24" s="40" t="str">
        <f>IF(DT24&gt;0,DT24,"")</f>
        <v/>
      </c>
      <c r="EH24" s="40" t="str">
        <f>IF(SUM(DQ24:DT24)-DU24&gt;0,SUM(DQ24:DT24)-DU24,"")</f>
        <v/>
      </c>
      <c r="EI24" s="40" t="str">
        <f>IF(SUM(EB24,EH24)&gt;0,SUM(EB24,EH24),"")</f>
        <v/>
      </c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1" t="str">
        <f>IF(EL24&gt;0,EL24,"")</f>
        <v/>
      </c>
      <c r="FE24" s="11" t="str">
        <f>IF(EM24&gt;0,EM24,"")</f>
        <v/>
      </c>
      <c r="FF24" s="11" t="str">
        <f>IF(SUM(EJ24:EM24)-EN24&gt;0,SUM(EJ24:EM24)-EN24,"")</f>
        <v/>
      </c>
      <c r="FG24" s="11" t="str">
        <f>IF(EQ24&gt;0,EQ24,"")</f>
        <v/>
      </c>
      <c r="FH24" s="11" t="str">
        <f>IF(ER24&gt;0,ER24,"")</f>
        <v/>
      </c>
      <c r="FI24" s="11" t="str">
        <f>IF(SUM(EO24:ER24)-ES24&gt;0,SUM(EO24:ER24)-ES24,"")</f>
        <v/>
      </c>
      <c r="FJ24" s="11" t="str">
        <f>IF(MAX(FF24,FI24)&gt;0,MAX(FF24,FI24),"")</f>
        <v/>
      </c>
      <c r="FK24" s="11" t="str">
        <f>IF(EV24&gt;0,EV24,"")</f>
        <v/>
      </c>
      <c r="FL24" s="11" t="str">
        <f>IF(EW24&gt;0,EW24,"")</f>
        <v/>
      </c>
      <c r="FM24" s="11" t="str">
        <f>IF(SUM(ET24:EW24)-EX24&gt;0,SUM(ET24:EW24)-EX24,"")</f>
        <v/>
      </c>
      <c r="FN24" s="11" t="str">
        <f>IF(FA24&gt;0,FA24,"")</f>
        <v/>
      </c>
      <c r="FO24" s="11" t="str">
        <f>IF(FB24&gt;0,FB24,"")</f>
        <v/>
      </c>
      <c r="FP24" s="11" t="str">
        <f>IF(SUM(EY24:FB24)-FC24&gt;0,SUM(EY24:FB24)-FC24,"")</f>
        <v/>
      </c>
      <c r="FQ24" s="11" t="str">
        <f>IF(SUM(FJ24,FP24)&gt;0,SUM(FJ24,FP24),"")</f>
        <v/>
      </c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40" t="str">
        <f>IF(FT24&gt;0,FT24,"")</f>
        <v/>
      </c>
      <c r="GM24" s="40" t="str">
        <f>IF(FU24&gt;0,FU24,"")</f>
        <v/>
      </c>
      <c r="GN24" s="40" t="str">
        <f>IF(SUM(FR24:FU24)-FV24&gt;0,SUM(FR24:FU24)-FV24,"")</f>
        <v/>
      </c>
      <c r="GO24" s="40" t="str">
        <f>IF(FY24&gt;0,FY24,"")</f>
        <v/>
      </c>
      <c r="GP24" s="40" t="str">
        <f>IF(FZ24&gt;0,FZ24,"")</f>
        <v/>
      </c>
      <c r="GQ24" s="40" t="str">
        <f>IF(SUM(FW24:FZ24)-GA24&gt;0,SUM(FW24:FZ24)-GA24,"")</f>
        <v/>
      </c>
      <c r="GR24" s="40" t="str">
        <f>IF(MAX(GN24,GQ24)&gt;0,MAX(GN24,GQ24),"")</f>
        <v/>
      </c>
      <c r="GS24" s="40" t="str">
        <f>IF(GD24&gt;0,GD24,"")</f>
        <v/>
      </c>
      <c r="GT24" s="40" t="str">
        <f>IF(GE24&gt;0,GE24,"")</f>
        <v/>
      </c>
      <c r="GU24" s="40" t="str">
        <f>IF(SUM(GB24:GE24)-GF24&gt;0,SUM(GB24:GE24)-GF24,"")</f>
        <v/>
      </c>
      <c r="GV24" s="40" t="str">
        <f>IF(GI24&gt;0,GI24,"")</f>
        <v/>
      </c>
      <c r="GW24" s="40" t="str">
        <f>IF(GJ24&gt;0,GJ24,"")</f>
        <v/>
      </c>
      <c r="GX24" s="40" t="str">
        <f>IF(SUM(GG24:GJ24)-GK24&gt;0,SUM(GG24:GJ24)-GK24,"")</f>
        <v/>
      </c>
      <c r="GY24" s="40" t="str">
        <f>IF(SUM(GR24,GX24)&gt;0,SUM(GR24,GX24),"")</f>
        <v/>
      </c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1" t="str">
        <f>IF(HB24&gt;0,HB24,"")</f>
        <v/>
      </c>
      <c r="HU24" s="11" t="str">
        <f>IF(HC24&gt;0,HC24,"")</f>
        <v/>
      </c>
      <c r="HV24" s="11" t="str">
        <f>IF(SUM(GZ24:HC24)-HD24&gt;0,SUM(GZ24:HC24)-HD24,"")</f>
        <v/>
      </c>
      <c r="HW24" s="11" t="str">
        <f>IF(HG24&gt;0,HG24,"")</f>
        <v/>
      </c>
      <c r="HX24" s="11" t="str">
        <f>IF(HH24&gt;0,HH24,"")</f>
        <v/>
      </c>
      <c r="HY24" s="11" t="str">
        <f>IF(SUM(HE24:HH24)-HI24&gt;0,SUM(HE24:HH24)-HI24,"")</f>
        <v/>
      </c>
      <c r="HZ24" s="11" t="str">
        <f>IF(MAX(HV24,HY24)&gt;0,MAX(HV24,HY24),"")</f>
        <v/>
      </c>
      <c r="IA24" s="11" t="str">
        <f>IF(HL24&gt;0,HL24,"")</f>
        <v/>
      </c>
      <c r="IB24" s="11" t="str">
        <f>IF(HM24&gt;0,HM24,"")</f>
        <v/>
      </c>
      <c r="IC24" s="11" t="str">
        <f>IF(SUM(HJ24:HM24)-HN24&gt;0,SUM(HJ24:HM24)-HN24,"")</f>
        <v/>
      </c>
      <c r="ID24" s="11" t="str">
        <f>IF(HQ24&gt;0,HQ24,"")</f>
        <v/>
      </c>
      <c r="IE24" s="11" t="str">
        <f>IF(HR24&gt;0,HR24,"")</f>
        <v/>
      </c>
      <c r="IF24" s="11" t="str">
        <f>IF(SUM(HO24:HR24)-HS24&gt;0,SUM(HO24:HR24)-HS24,"")</f>
        <v/>
      </c>
      <c r="IG24" s="11" t="str">
        <f>IF(SUM(HZ24,IF24)&gt;0,SUM(HZ24,IF24),"")</f>
        <v/>
      </c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40" t="str">
        <f>IF(IJ24&gt;0,IJ24,"")</f>
        <v/>
      </c>
      <c r="JC24" s="40" t="str">
        <f>IF(IK24&gt;0,IK24,"")</f>
        <v/>
      </c>
      <c r="JD24" s="40" t="str">
        <f>IF(SUM(IH24:IK24)-IL24&gt;0,SUM(IH24:IK24)-IL24,"")</f>
        <v/>
      </c>
      <c r="JE24" s="40" t="str">
        <f>IF(IO24&gt;0,IO24,"")</f>
        <v/>
      </c>
      <c r="JF24" s="40" t="str">
        <f>IF(IP24&gt;0,IP24,"")</f>
        <v/>
      </c>
      <c r="JG24" s="40" t="str">
        <f>IF(SUM(IM24:IP24)-IQ24&gt;0,SUM(IM24:IP24)-IQ24,"")</f>
        <v/>
      </c>
      <c r="JH24" s="40" t="str">
        <f>IF(MAX(JD24,JG24)&gt;0,MAX(JD24,JG24),"")</f>
        <v/>
      </c>
      <c r="JI24" s="40" t="str">
        <f>IF(IT24&gt;0,IT24,"")</f>
        <v/>
      </c>
      <c r="JJ24" s="40" t="str">
        <f>IF(IU24&gt;0,IU24,"")</f>
        <v/>
      </c>
      <c r="JK24" s="40" t="str">
        <f>IF(SUM(IR24:IU24)-IV24&gt;0,SUM(IR24:IU24)-IV24,"")</f>
        <v/>
      </c>
      <c r="JL24" s="40" t="str">
        <f>IF(IY24&gt;0,IY24,"")</f>
        <v/>
      </c>
      <c r="JM24" s="40" t="str">
        <f>IF(IZ24&gt;0,IZ24,"")</f>
        <v/>
      </c>
      <c r="JN24" s="40" t="str">
        <f>IF(SUM(IW24:IZ24)-JA24&gt;0,SUM(IW24:IZ24)-JA24,"")</f>
        <v/>
      </c>
      <c r="JO24" s="40" t="str">
        <f>IF(SUM(JH24,JN24)&gt;0,SUM(JH24,JN24),"")</f>
        <v/>
      </c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1" t="str">
        <f>IF(JR24&gt;0,JR24,"")</f>
        <v/>
      </c>
      <c r="KK24" s="11" t="str">
        <f>IF(JS24&gt;0,JS24,"")</f>
        <v/>
      </c>
      <c r="KL24" s="11" t="str">
        <f>IF(SUM(JP24:JS24)-JT24&gt;0,SUM(JP24:JS24)-JT24,"")</f>
        <v/>
      </c>
      <c r="KM24" s="11" t="str">
        <f>IF(JW24&gt;0,JW24,"")</f>
        <v/>
      </c>
      <c r="KN24" s="11" t="str">
        <f>IF(JX24&gt;0,JX24,"")</f>
        <v/>
      </c>
      <c r="KO24" s="11" t="str">
        <f>IF(SUM(JU24:JX24)-JY24&gt;0,SUM(JU24:JX24)-JY24,"")</f>
        <v/>
      </c>
      <c r="KP24" s="11" t="str">
        <f>IF(MAX(KL24,KO24)&gt;0,MAX(KL24,KO24),"")</f>
        <v/>
      </c>
      <c r="KQ24" s="11" t="str">
        <f>IF(KB24&gt;0,KB24,"")</f>
        <v/>
      </c>
      <c r="KR24" s="11" t="str">
        <f>IF(KC24&gt;0,KC24,"")</f>
        <v/>
      </c>
      <c r="KS24" s="11" t="str">
        <f>IF(SUM(JZ24:KC24)-KD24&gt;0,SUM(JZ24:KC24)-KD24,"")</f>
        <v/>
      </c>
      <c r="KT24" s="11" t="str">
        <f>IF(KG24&gt;0,KG24,"")</f>
        <v/>
      </c>
      <c r="KU24" s="11" t="str">
        <f>IF(KH24&gt;0,KH24,"")</f>
        <v/>
      </c>
      <c r="KV24" s="11" t="str">
        <f>IF(SUM(KE24:KH24)-KI24&gt;0,SUM(KE24:KH24)-KI24,"")</f>
        <v/>
      </c>
      <c r="KW24" s="11" t="str">
        <f>IF(SUM(KP24,KV24)&gt;0,SUM(KP24,KV24),"")</f>
        <v/>
      </c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40" t="str">
        <f>IF(KZ24&gt;0,KZ24,"")</f>
        <v/>
      </c>
      <c r="LS24" s="40" t="str">
        <f>IF(LA24&gt;0,LA24,"")</f>
        <v/>
      </c>
      <c r="LT24" s="40" t="str">
        <f>IF(SUM(KX24:LA24)-LB24&gt;0,SUM(KX24:LA24)-LB24,"")</f>
        <v/>
      </c>
      <c r="LU24" s="40" t="str">
        <f>IF(LE24&gt;0,LE24,"")</f>
        <v/>
      </c>
      <c r="LV24" s="40" t="str">
        <f>IF(LF24&gt;0,LF24,"")</f>
        <v/>
      </c>
      <c r="LW24" s="40" t="str">
        <f>IF(SUM(LC24:LF24)-LG24&gt;0,SUM(LC24:LF24)-LG24,"")</f>
        <v/>
      </c>
      <c r="LX24" s="40" t="str">
        <f>IF(MAX(LT24,LW24)&gt;0,MAX(LT24,LW24),"")</f>
        <v/>
      </c>
      <c r="LY24" s="40" t="str">
        <f>IF(LJ24&gt;0,LJ24,"")</f>
        <v/>
      </c>
      <c r="LZ24" s="40" t="str">
        <f>IF(LK24&gt;0,LK24,"")</f>
        <v/>
      </c>
      <c r="MA24" s="40" t="str">
        <f>IF(SUM(LH24:LK24)-LL24&gt;0,SUM(LH24:LK24)-LL24,"")</f>
        <v/>
      </c>
      <c r="MB24" s="40" t="str">
        <f>IF(LO24&gt;0,LO24,"")</f>
        <v/>
      </c>
      <c r="MC24" s="40" t="str">
        <f>IF(LP24&gt;0,LP24,"")</f>
        <v/>
      </c>
      <c r="MD24" s="40" t="str">
        <f>IF(SUM(LM24:LP24)-LQ24&gt;0,SUM(LM24:LP24)-LQ24,"")</f>
        <v/>
      </c>
      <c r="ME24" s="40" t="str">
        <f>IF(SUM(LX24,MD24)&gt;0,SUM(LX24,MD24),"")</f>
        <v/>
      </c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1" t="str">
        <f>IF(MH24&gt;0,MH24,"")</f>
        <v/>
      </c>
      <c r="NA24" s="11" t="str">
        <f>IF(MI24&gt;0,MI24,"")</f>
        <v/>
      </c>
      <c r="NB24" s="11" t="str">
        <f>IF(SUM(MF24:MI24)-MJ24&gt;0,SUM(MF24:MI24)-MJ24,"")</f>
        <v/>
      </c>
      <c r="NC24" s="11" t="str">
        <f>IF(MM24&gt;0,MM24,"")</f>
        <v/>
      </c>
      <c r="ND24" s="11" t="str">
        <f>IF(MN24&gt;0,MN24,"")</f>
        <v/>
      </c>
      <c r="NE24" s="11" t="str">
        <f>IF(SUM(MK24:MN24)-MO24&gt;0,SUM(MK24:MN24)-MO24,"")</f>
        <v/>
      </c>
      <c r="NF24" s="11" t="str">
        <f>IF(MAX(NB24,NE24)&gt;0,MAX(NB24,NE24),"")</f>
        <v/>
      </c>
      <c r="NG24" s="11" t="str">
        <f>IF(MR24&gt;0,MR24,"")</f>
        <v/>
      </c>
      <c r="NH24" s="11" t="str">
        <f>IF(MS24&gt;0,MS24,"")</f>
        <v/>
      </c>
      <c r="NI24" s="11" t="str">
        <f>IF(SUM(MP24:MS24)-MT24&gt;0,SUM(MP24:MS24)-MT24,"")</f>
        <v/>
      </c>
      <c r="NJ24" s="11" t="str">
        <f>IF(MW24&gt;0,MW24,"")</f>
        <v/>
      </c>
      <c r="NK24" s="11" t="str">
        <f>IF(MX24&gt;0,MX24,"")</f>
        <v/>
      </c>
      <c r="NL24" s="11" t="str">
        <f>IF(SUM(MU24:MX24)-MY24&gt;0,SUM(MU24:MX24)-MY24,"")</f>
        <v/>
      </c>
      <c r="NM24" s="11" t="str">
        <f>IF(SUM(NF24,NL24)&gt;0,SUM(NF24,NL24),"")</f>
        <v/>
      </c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40" t="str">
        <f>IF(NP24&gt;0,NP24,"")</f>
        <v/>
      </c>
      <c r="OI24" s="40" t="str">
        <f>IF(NQ24&gt;0,NQ24,"")</f>
        <v/>
      </c>
      <c r="OJ24" s="40" t="str">
        <f>IF(SUM(NN24:NQ24)-NR24&gt;0,SUM(NN24:NQ24)-NR24,"")</f>
        <v/>
      </c>
      <c r="OK24" s="40" t="str">
        <f>IF(NU24&gt;0,NU24,"")</f>
        <v/>
      </c>
      <c r="OL24" s="40" t="str">
        <f>IF(NV24&gt;0,NV24,"")</f>
        <v/>
      </c>
      <c r="OM24" s="40" t="str">
        <f>IF(SUM(NS24:NV24)-NW24&gt;0,SUM(NS24:NV24)-NW24,"")</f>
        <v/>
      </c>
      <c r="ON24" s="40" t="str">
        <f>IF(MAX(OJ24,OM24)&gt;0,MAX(OJ24,OM24),"")</f>
        <v/>
      </c>
      <c r="OO24" s="40" t="str">
        <f>IF(NZ24&gt;0,NZ24,"")</f>
        <v/>
      </c>
      <c r="OP24" s="40" t="str">
        <f>IF(OA24&gt;0,OA24,"")</f>
        <v/>
      </c>
      <c r="OQ24" s="40" t="str">
        <f>IF(SUM(NX24:OA24)-OB24&gt;0,SUM(NX24:OA24)-OB24,"")</f>
        <v/>
      </c>
      <c r="OR24" s="40" t="str">
        <f>IF(OE24&gt;0,OE24,"")</f>
        <v/>
      </c>
      <c r="OS24" s="40" t="str">
        <f>IF(OF24&gt;0,OF24,"")</f>
        <v/>
      </c>
      <c r="OT24" s="40" t="str">
        <f>IF(SUM(OC24:OF24)-OG24&gt;0,SUM(OC24:OF24)-OG24,"")</f>
        <v/>
      </c>
      <c r="OU24" s="40" t="str">
        <f>IF(SUM(ON24,OT24)&gt;0,SUM(ON24,OT24),"")</f>
        <v/>
      </c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1" t="str">
        <f>IF(OX24&gt;0,OX24,"")</f>
        <v/>
      </c>
      <c r="PQ24" s="11" t="str">
        <f>IF(OY24&gt;0,OY24,"")</f>
        <v/>
      </c>
      <c r="PR24" s="11" t="str">
        <f>IF(SUM(OV24:OY24)-OZ24&gt;0,SUM(OV24:OY24)-OZ24,"")</f>
        <v/>
      </c>
      <c r="PS24" s="11" t="str">
        <f>IF(PC24&gt;0,PC24,"")</f>
        <v/>
      </c>
      <c r="PT24" s="11" t="str">
        <f>IF(PD24&gt;0,PD24,"")</f>
        <v/>
      </c>
      <c r="PU24" s="11" t="str">
        <f>IF(SUM(PA24:PD24)-PE24&gt;0,SUM(PA24:PD24)-PE24,"")</f>
        <v/>
      </c>
      <c r="PV24" s="11" t="str">
        <f>IF(MAX(PR24,PU24)&gt;0,MAX(PR24,PU24),"")</f>
        <v/>
      </c>
      <c r="PW24" s="11" t="str">
        <f>IF(PH24&gt;0,PH24,"")</f>
        <v/>
      </c>
      <c r="PX24" s="11" t="str">
        <f>IF(PI24&gt;0,PI24,"")</f>
        <v/>
      </c>
      <c r="PY24" s="11" t="str">
        <f>IF(SUM(PF24:PI24)-PJ24&gt;0,SUM(PF24:PI24)-PJ24,"")</f>
        <v/>
      </c>
      <c r="PZ24" s="11" t="str">
        <f>IF(PM24&gt;0,PM24,"")</f>
        <v/>
      </c>
      <c r="QA24" s="11" t="str">
        <f>IF(PN24&gt;0,PN24,"")</f>
        <v/>
      </c>
      <c r="QB24" s="11" t="str">
        <f>IF(SUM(PK24:PN24)-PO24&gt;0,SUM(PK24:PN24)-PO24,"")</f>
        <v/>
      </c>
      <c r="QC24" s="11" t="str">
        <f>IF(SUM(PV24,QB24)&gt;0,SUM(PV24,QB24),"")</f>
        <v/>
      </c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40" t="str">
        <f>IF(QF24&gt;0,QF24,"")</f>
        <v/>
      </c>
      <c r="QY24" s="40" t="str">
        <f>IF(QG24&gt;0,QG24,"")</f>
        <v/>
      </c>
      <c r="QZ24" s="40" t="str">
        <f>IF(SUM(QD24:QG24)-QH24&gt;0,SUM(QD24:QG24)-QH24,"")</f>
        <v/>
      </c>
      <c r="RA24" s="40" t="str">
        <f>IF(QK24&gt;0,QK24,"")</f>
        <v/>
      </c>
      <c r="RB24" s="40" t="str">
        <f>IF(QL24&gt;0,QL24,"")</f>
        <v/>
      </c>
      <c r="RC24" s="40" t="str">
        <f>IF(SUM(QI24:QL24)-QM24&gt;0,SUM(QI24:QL24)-QM24,"")</f>
        <v/>
      </c>
      <c r="RD24" s="40" t="str">
        <f>IF(MAX(QZ24,RC24)&gt;0,MAX(QZ24,RC24),"")</f>
        <v/>
      </c>
      <c r="RE24" s="40" t="str">
        <f>IF(QP24&gt;0,QP24,"")</f>
        <v/>
      </c>
      <c r="RF24" s="40" t="str">
        <f>IF(QQ24&gt;0,QQ24,"")</f>
        <v/>
      </c>
      <c r="RG24" s="40" t="str">
        <f>IF(SUM(QN24:QQ24)-QR24&gt;0,SUM(QN24:QQ24)-QR24,"")</f>
        <v/>
      </c>
      <c r="RH24" s="40" t="str">
        <f>IF(QU24&gt;0,QU24,"")</f>
        <v/>
      </c>
      <c r="RI24" s="40" t="str">
        <f>IF(QV24&gt;0,QV24,"")</f>
        <v/>
      </c>
      <c r="RJ24" s="40" t="str">
        <f>IF(SUM(QS24:QV24)-QW24&gt;0,SUM(QS24:QV24)-QW24,"")</f>
        <v/>
      </c>
      <c r="RK24" s="40" t="str">
        <f>IF(SUM(RD24,RJ24)&gt;0,SUM(RD24,RJ24),"")</f>
        <v/>
      </c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1" t="str">
        <f>IF(RN24&gt;0,RN24,"")</f>
        <v/>
      </c>
      <c r="SG24" s="11" t="str">
        <f>IF(RO24&gt;0,RO24,"")</f>
        <v/>
      </c>
      <c r="SH24" s="11" t="str">
        <f>IF(SUM(RL24:RO24)-RP24&gt;0,SUM(RL24:RO24)-RP24,"")</f>
        <v/>
      </c>
      <c r="SI24" s="11" t="str">
        <f>IF(RS24&gt;0,RS24,"")</f>
        <v/>
      </c>
      <c r="SJ24" s="11" t="str">
        <f>IF(RT24&gt;0,RT24,"")</f>
        <v/>
      </c>
      <c r="SK24" s="11" t="str">
        <f>IF(SUM(RQ24:RT24)-RU24&gt;0,SUM(RQ24:RT24)-RU24,"")</f>
        <v/>
      </c>
      <c r="SL24" s="11" t="str">
        <f>IF(MAX(SH24,SK24)&gt;0,MAX(SH24,SK24),"")</f>
        <v/>
      </c>
      <c r="SM24" s="11" t="str">
        <f>IF(RX24&gt;0,RX24,"")</f>
        <v/>
      </c>
      <c r="SN24" s="11" t="str">
        <f>IF(RY24&gt;0,RY24,"")</f>
        <v/>
      </c>
      <c r="SO24" s="11" t="str">
        <f>IF(SUM(RV24:RY24)-RZ24&gt;0,SUM(RV24:RY24)-RZ24,"")</f>
        <v/>
      </c>
      <c r="SP24" s="11" t="str">
        <f>IF(SC24&gt;0,SC24,"")</f>
        <v/>
      </c>
      <c r="SQ24" s="11" t="str">
        <f>IF(SD24&gt;0,SD24,"")</f>
        <v/>
      </c>
      <c r="SR24" s="11" t="str">
        <f>IF(SUM(SA24:SD24)-SE24&gt;0,SUM(SA24:SD24)-SE24,"")</f>
        <v/>
      </c>
      <c r="SS24" s="11" t="str">
        <f>IF(SUM(SL24,SR24)&gt;0,SUM(SL24,SR24),"")</f>
        <v/>
      </c>
      <c r="ST24" s="22">
        <f>IF($CN24="P",BY24,(BY24+AX24)/2)</f>
        <v>1.7</v>
      </c>
      <c r="SU24" s="22">
        <f>IF($CN24="P",BZ24,(BZ24+AY24)/2)</f>
        <v>0.95</v>
      </c>
      <c r="SV24" s="22">
        <f>IF($CN24="P",CA24,(CA24+AZ24)/2)</f>
        <v>1.1499999999999999</v>
      </c>
      <c r="SW24" s="22">
        <f>IF($CN24="P",CB24,(CB24+BA24)/2)</f>
        <v>1.5249999999999999</v>
      </c>
      <c r="SX24" s="22">
        <f>IF($CN24="P",CC24,(CC24+BB24)/2)</f>
        <v>0</v>
      </c>
      <c r="SY24" s="22">
        <f>IF($CN24="P",CD24,(CD24+BC24)/2)</f>
        <v>7.75</v>
      </c>
      <c r="SZ24" s="22">
        <f>IF($CN24="P",CE24,(CE24+BD24)/2)</f>
        <v>4.7</v>
      </c>
      <c r="TA24" s="22">
        <f>IF($CN24="P",CF24,(CF24+BE24)/2)</f>
        <v>4.5</v>
      </c>
      <c r="TB24" s="22">
        <f>IF($CN24="P",CG24,(CG24+BF24)/2)</f>
        <v>7.08</v>
      </c>
      <c r="TC24" s="22">
        <f>IF($CN24="P",CH24,(CH24+BG24)/2)</f>
        <v>0</v>
      </c>
      <c r="TD24" s="22">
        <f>IF($CN24="P",CI24,(CI24+BH24)/2)</f>
        <v>7.8</v>
      </c>
      <c r="TE24" s="22">
        <f>IF($CN24="P",CJ24,(CJ24+BI24)/2)</f>
        <v>4.45</v>
      </c>
      <c r="TF24" s="22">
        <f>IF($CN24="P",CK24,(CK24+BJ24)/2)</f>
        <v>4.5</v>
      </c>
      <c r="TG24" s="22">
        <f>IF($CN24="P",CL24,(CL24+BK24)/2)</f>
        <v>7.0650000000000004</v>
      </c>
      <c r="TH24" s="22">
        <f>IF($CN24="P",CM24,(CM24+BL24)/2)</f>
        <v>0</v>
      </c>
      <c r="TI24" s="27" t="s">
        <v>46</v>
      </c>
      <c r="TJ24" s="40">
        <f>IF(SV24&gt;0,SV24,"")</f>
        <v>1.1499999999999999</v>
      </c>
      <c r="TK24" s="40">
        <f>IF(SW24&gt;0,SW24,"")</f>
        <v>1.5249999999999999</v>
      </c>
      <c r="TL24" s="40">
        <f>IF(SUM(ST24:SW24)-SX24&gt;0,SUM(ST24:SW24)-SX24,"")</f>
        <v>5.3249999999999993</v>
      </c>
      <c r="TM24" s="40">
        <f>IF(TA24&gt;0,TA24,"")</f>
        <v>4.5</v>
      </c>
      <c r="TN24" s="40">
        <f>IF(TB24&gt;0,TB24,"")</f>
        <v>7.08</v>
      </c>
      <c r="TO24" s="40">
        <f>IF(SUM(SY24:TB24)-TC24&gt;0,SUM(SY24:TB24)-TC24,"")</f>
        <v>24.03</v>
      </c>
      <c r="TP24" s="40">
        <f>IF(MAX(TL24,TO24)&gt;0,MAX(TL24,TO24),"")</f>
        <v>24.03</v>
      </c>
      <c r="TQ24" s="40">
        <f>IF(TF24&gt;0,TF24,"")</f>
        <v>4.5</v>
      </c>
      <c r="TR24" s="40">
        <f>IF(TG24&gt;0,TG24,"")</f>
        <v>7.0650000000000004</v>
      </c>
      <c r="TS24" s="40">
        <f>IF(SUM(TD24:TG24)-TH24&gt;0,SUM(TD24:TG24)-TH24,"")</f>
        <v>23.815000000000001</v>
      </c>
      <c r="TT24" s="40">
        <f>IF(SUM(TP24,TS24)&gt;0,SUM(TP24,TS24),"")</f>
        <v>47.844999999999999</v>
      </c>
    </row>
    <row r="25" spans="1:540" x14ac:dyDescent="0.2">
      <c r="A25" s="4" t="str" cm="1">
        <f t="array" ref="A25">IF(AND(H25&lt;&gt;"",H25&lt;&gt;"No DD"),SUMPRODUCT((H$4:H$35&lt;&gt;"")*(H$4:H$35&lt;&gt;"No DD")*(E$4:E$35&gt;E25))+1,IF(H25="No DD",SUMPRODUCT((H$4:H$35="No DD")*(E$4:E$35&gt;E25))+1+SUMPRODUCT((H$4:H$35&lt;&gt;"")*(H$4:H$35&lt;&gt;"No DD")),""))</f>
        <v/>
      </c>
      <c r="B25" s="5" t="s">
        <v>222</v>
      </c>
      <c r="C25" s="4" t="s">
        <v>221</v>
      </c>
      <c r="D25" s="4">
        <v>2003</v>
      </c>
      <c r="E25" s="9">
        <f>SUM(J25:T25)+SUM(J25:R25)*0.0000001+SUM(J25)*0.0000000000001</f>
        <v>100.28001002800461</v>
      </c>
      <c r="F25" s="3" t="str">
        <f>IF(OR(AND(AM25&gt;=AW$37,AM25&lt;&gt;"",AO25&gt;=AW$41,AO25&lt;&gt;"",AL25=""),AND(AP25&gt;=AW$37,AP25&lt;&gt;"",AR25&gt;=AW$41,AR25&lt;&gt;"",AL25=""),AND(AT25&gt;=AW$37,AT25&lt;&gt;"",AV25&gt;=AW$41,AV25&lt;&gt;"",AL25=""),AND(BN25&gt;=BX$37,BN25&lt;&gt;"",BP25&gt;=BX$41,BP25&lt;&gt;"",BM25=""),AND(BQ25&gt;=BX$37,BQ25&lt;&gt;"",BS25&gt;=BX$41,BS25&lt;&gt;"",BM25=""),AND(BU25&gt;=BX$37,BU25&lt;&gt;"",BW25&gt;=BX$41,BW25&lt;&gt;"",BM25=""),AND(CO25&gt;=CY$37,CO25&lt;&gt;"",CQ25&gt;=CY$41,CQ25&lt;&gt;"",CN25=""),AND(CR25&gt;=CY$37,CR25&lt;&gt;"",CT25&gt;=CY$41,CT25&lt;&gt;"",CN25=""),AND(CV25&gt;=CY$37,CV25&lt;&gt;"",CX25&gt;=CY$41,CX25&lt;&gt;"",CN25=""),AND(DV25&gt;=EI$37,DV25&lt;&gt;"",DX25&gt;=EI$41,DX25&lt;&gt;""),AND(DY25&gt;=EI$37,DY25&lt;&gt;"",EA25&gt;=EI$41,EA25&lt;&gt;""),AND(EC25&gt;=EI$37,EC25&lt;&gt;"",EE25&gt;=EI$41,EE25&lt;&gt;""),AND(EF25&gt;=EI$37,EF25&lt;&gt;"",EH25&gt;=EI$41,EH25&lt;&gt;""),AND(FD25&gt;=FQ$37,FD25&lt;&gt;"",FF25&gt;=FQ$41,FF25&lt;&gt;""),AND(FG25&gt;=FQ$37,FG25&lt;&gt;"",FI25&gt;=FQ$41,FI25&lt;&gt;""),AND(FK25&gt;=FQ$37,FK25&lt;&gt;"",FM25&gt;=FQ$41,FM25&lt;&gt;""),AND(FN25&gt;=FQ$37,FN25&lt;&gt;"",FP25&gt;=FQ$41,FP25&lt;&gt;""),AND(GL25&gt;=GY$37,GL25&lt;&gt;"",GN25&gt;=GY$41,GN25&lt;&gt;""),AND(GO25&gt;=GY$37,GO25&lt;&gt;"",GQ25&gt;=GY$41,GQ25&lt;&gt;""),AND(GS25&gt;=GY$37,GS25&lt;&gt;"",GU25&gt;=GY$41,GU25&lt;&gt;""),AND(GV25&gt;=GY$37,GV25&lt;&gt;"",GX25&gt;=GY$41,GX25&lt;&gt;""),AND(HT25&gt;=IG$37,HT25&lt;&gt;"",HV25&gt;=IG$41,HV25&lt;&gt;""),AND(HW25&gt;=IG$37,HW25&lt;&gt;"",HY25&gt;=IG$41,HY25&lt;&gt;""),AND(IA25&gt;=IG$37,IA25&lt;&gt;"",IC25&gt;=IG$41,IC25&lt;&gt;""),AND(ID25&gt;=IG$37,ID25&lt;&gt;"",IF25&gt;=IG$41,IF25&lt;&gt;""),AND(JB25&gt;=JO$37,JB25&lt;&gt;"",JD25&gt;=JO$41,JD25&lt;&gt;""),AND(JE25&gt;=JO$37,JE25&lt;&gt;"",JG25&gt;=JO$41,JG25&lt;&gt;""),AND(JI25&gt;=JO$37,JI25&lt;&gt;"",JK25&gt;=JO$41,JK25&lt;&gt;""),AND(JL25&gt;=JO$37,JL25&lt;&gt;"",JN25&gt;=JO$41,JN25&lt;&gt;""),AND(KJ25&gt;=KW$37,KJ25&lt;&gt;"",KL25&gt;=KW$41,KL25&lt;&gt;""),AND(KM25&gt;=KW$37,KM25&lt;&gt;"",KO25&gt;=KW$41,KO25&lt;&gt;""),AND(KQ25&gt;=KW$37,KQ25&lt;&gt;"",KS25&gt;=KW$41,KS25&lt;&gt;""),AND(KT25&gt;=KW$37,KT25&lt;&gt;"",KV25&gt;=KW$41,KV25&lt;&gt;""),AND(LR25&gt;=ME$37,LR25&lt;&gt;"",LT25&gt;=ME$41,LT25&lt;&gt;""),AND(LU25&gt;=ME$37,LU25&lt;&gt;"",LW25&gt;=ME$41,LW25&lt;&gt;""),AND(LY25&gt;=ME$37,LY25&lt;&gt;"",MA25&gt;=ME$41,MA25&lt;&gt;""),AND(MB25&gt;=ME$37,MB25&lt;&gt;"",MD25&gt;=ME$41,MD25&lt;&gt;""),AND(MZ25&gt;=NM$37,MZ25&lt;&gt;"",NB25&gt;=NM$41,NB25&lt;&gt;""),AND(NC25&gt;=NM$37,NC25&lt;&gt;"",NE25&gt;=NM$41,NE25&lt;&gt;""),AND(NG25&gt;=NM$37,NG25&lt;&gt;"",NI25&gt;=NM$41,NI25&lt;&gt;""),AND(NJ25&gt;=NM$37,NJ25&lt;&gt;"",NL25&gt;=NM$41,NL25&lt;&gt;""),AND(OH25&gt;=OU$37,OH25&lt;&gt;"",OJ25&gt;=OU$41,OJ25&lt;&gt;""),AND(OK25&gt;=OU$37,OK25&lt;&gt;"",OM25&gt;=OU$41,OM25&lt;&gt;""),AND(OO25&gt;=OU$37,OO25&lt;&gt;"",OQ25&gt;=OU$41,OQ25&lt;&gt;""),AND(OR25&gt;=OU$37,OR25&lt;&gt;"",OT25&gt;=OU$41,OT25&lt;&gt;""),AND(PP25&gt;=QC$37,PP25&lt;&gt;"",PR25&gt;=QC$41,PR25&lt;&gt;""),AND(PS25&gt;=QC$37,PS25&lt;&gt;"",PU25&gt;=QC$41,PU25&lt;&gt;""),AND(PW25&gt;=QC$37,PW25&lt;&gt;"",PY25&gt;=QC$41,PY25&lt;&gt;""),AND(PZ25&gt;=QC$37,PZ25&lt;&gt;"",QB25&gt;=QC$41,QB25&lt;&gt;""),AND(QX25&gt;=RK$37,QX25&lt;&gt;"",QZ25&gt;=RK$41,QZ25&lt;&gt;""),AND(RA25&gt;=RK$37,RA25&lt;&gt;"",RC25&gt;=RK$41,RC25&lt;&gt;""),AND(RE25&gt;=RK$37,RE25&lt;&gt;"",RG25&gt;=RK$41,RG25&lt;&gt;""),AND(RH25&gt;=RK$37,RH25&lt;&gt;"",RJ25&gt;=RK$41,RJ25&lt;&gt;""),AND(SF25&gt;=SS$37,SF25&lt;&gt;"",SH25&gt;=SS$41,SH25&lt;&gt;""),AND(SI25&gt;=SS$37,SI25&lt;&gt;"",SK25&gt;=SS$41,SK25&lt;&gt;""),AND(SM25&gt;=SS$37,SM25&lt;&gt;"",SO25&gt;=SS$41,SO25&lt;&gt;""),AND(SP25&gt;=SS$37,SP25&lt;&gt;"",SR25&gt;=SS$41,SR25&lt;&gt;"")),"P","")</f>
        <v/>
      </c>
      <c r="G25" s="3" t="str">
        <f>IF(OR(AND(AO25&gt;=AW$41,AO25&lt;&gt;"",AL25=""),AND(AR25&gt;=AW$41,AR25&lt;&gt;"",AL25=""),AND(AV25&gt;=AW$41,AV25&lt;&gt;"",AL25=""),AND(BP25&gt;=BX$41,BP25&lt;&gt;"",BM25=""),AND(BS25&gt;=BX$41,BS25&lt;&gt;"",BM25=""),AND(BW25&gt;=BX$41,BW25&lt;&gt;"",BM25=""),AND(CQ25&gt;=CY$41,CQ25&lt;&gt;"",CN25=""),AND(CT25&gt;=CY$41,CT25&lt;&gt;"",CN25=""),AND(CX25&gt;=CY$41,CX25&lt;&gt;"",CN25=""),AND(DX25&gt;=EI$41,DX25&lt;&gt;""),AND(EA25&gt;=EI$41,EA25&lt;&gt;""),AND(EE25&gt;=EI$41,EE25&lt;&gt;""),AND(EH25&gt;=EI$41,EH25&lt;&gt;""),AND(FF25&gt;=FQ$41,FF25&lt;&gt;""),AND(FI25&gt;=FQ$41,FI25&lt;&gt;""),AND(FM25&gt;=FQ$41,FM25&lt;&gt;""),AND(FP25&gt;=FQ$41,FP25&lt;&gt;""),AND(GN25&gt;=GY$41,GN25&lt;&gt;""),AND(GQ25&gt;=GY$41,GQ25&lt;&gt;""),AND(GU25&gt;=GY$41,GU25&lt;&gt;""),AND(GX25&gt;=GY$41,GX25&lt;&gt;""),AND(HV25&gt;=IG$41,HV25&lt;&gt;""),AND(HY25&gt;=IG$41,HY25&lt;&gt;""),AND(IC25&gt;=IG$41,IC25&lt;&gt;""),AND(IF25&gt;=IG$41,IF25&lt;&gt;""),AND(JD25&gt;=JO$41,JD25&lt;&gt;""),AND(JG25&gt;=JO$41,JG25&lt;&gt;""),AND(JK25&gt;=JO$41,JK25&lt;&gt;""),AND(JN25&gt;=JO$41,JN25&lt;&gt;""),AND(KL25&gt;=KW$41,KL25&lt;&gt;""),AND(KO25&gt;=KW$41,KO25&lt;&gt;""),AND(KS25&gt;=KW$41,KS25&lt;&gt;""),AND(KV25&gt;=KW$41,KV25&lt;&gt;""),AND(LT25&gt;=ME$41,LT25&lt;&gt;""),AND(LW25&gt;=ME$41,LW25&lt;&gt;""),AND(MA25&gt;=ME$41,MA25&lt;&gt;""),AND(MD25&gt;=ME$41,MD25&lt;&gt;""),AND(NB25&gt;=NM$41,NB25&lt;&gt;""),AND(NE25&gt;=NM$41,NE25&lt;&gt;""),AND(NI25&gt;=NM$41,NI25&lt;&gt;""),AND(NL25&gt;=NM$41,NL25&lt;&gt;""),AND(OJ25&gt;=OU$41,OJ25&lt;&gt;""),AND(OM25&gt;=OU$41,OM25&lt;&gt;""),AND(OQ25&gt;=OU$41,OQ25&lt;&gt;""),AND(OT25&gt;=OU$41,OT25&lt;&gt;""),AND(PR25&gt;=QC$41,PR25&lt;&gt;""),AND(PU25&gt;=QC$41,PU25&lt;&gt;""),AND(PY25&gt;=QC$41,PY25&lt;&gt;""),AND(QB25&gt;=QC$41,QB25&lt;&gt;""),AND(QZ25&gt;=RK$41,QZ25&lt;&gt;""),AND(RC25&gt;=RK$41,RC25&lt;&gt;""),AND(RG25&gt;=RK$41,RG25&lt;&gt;""),AND(RJ25&gt;=RK$41,RJ25&lt;&gt;""),AND(SH25&gt;=SS$41,SH25&lt;&gt;""),AND(SK25&gt;=SS$41,SK25&lt;&gt;""),AND(SO25&gt;=SS$41,SO25&lt;&gt;""),AND(SR25&gt;=SS$41,SR25&lt;&gt;"")),"P","")</f>
        <v/>
      </c>
      <c r="H25" s="36" t="str">
        <f>IF(AND(G25="P",F25=""),"No DD",IF(OR(AND(AM25&gt;=AW$40,AM25&lt;&gt;"",AO25&gt;=AW$44,AO25&lt;&gt;"",AL25=""),AND(AP25&gt;=AW$40,AP25&lt;&gt;"",AR25&gt;=AW$44,AR25&lt;&gt;"",AL25=""),AND(AT25&gt;=AW$40,AT25&lt;&gt;"",AV25&gt;=AW$44,AV25&lt;&gt;"",AL25=""),AND(BN25&gt;=BX$40,BN25&lt;&gt;"",BP25&gt;=BX$44,BP25&lt;&gt;"",BM25=""),AND(BQ25&gt;=BX$40,BQ25&lt;&gt;"",BS25&gt;=BX$44,BS25&lt;&gt;"",BM25=""),AND(BU25&gt;=BX$40,BU25&lt;&gt;"",BW25&gt;=BX$44,BW25&lt;&gt;"",BM25=""),AND(CO25&gt;=CY$40,CO25&lt;&gt;"",CQ25&gt;=CY$44,CQ25&lt;&gt;"",CN25=""),AND(CR25&gt;=CY$40,CR25&lt;&gt;"",CT25&gt;=CY$44,CT25&lt;&gt;"",CN25=""),AND(CV25&gt;=CY$40,CV25&lt;&gt;"",CX25&gt;=CY$44,CX25&lt;&gt;"",CN25=""),AND(DV25&gt;=EI$40,DV25&lt;&gt;"",DX25&gt;=EI$44,DX25&lt;&gt;""),AND(DY25&gt;=EI$40,DY25&lt;&gt;"",EA25&gt;=EI$44,EA25&lt;&gt;""),AND(EC25&gt;=EI$40,EC25&lt;&gt;"",EE25&gt;=EI$44,EE25&lt;&gt;""),AND(EF25&gt;=EI$40,EF25&lt;&gt;"",EH25&gt;=EI$44,EH25&lt;&gt;""),AND(FD25&gt;=FQ$40,FD25&lt;&gt;"",FF25&gt;=FQ$44,FF25&lt;&gt;""),AND(FG25&gt;=FQ$40,FG25&lt;&gt;"",FI25&gt;=FQ$44,FI25&lt;&gt;""),AND(FK25&gt;=FQ$40,FK25&lt;&gt;"",FM25&gt;=FQ$44,FM25&lt;&gt;""),AND(FN25&gt;=FQ$40,FN25&lt;&gt;"",FP25&gt;=FQ$44,FP25&lt;&gt;""),AND(GL25&gt;=GY$40,GL25&lt;&gt;"",GN25&gt;=GY$44,GN25&lt;&gt;""),AND(GO25&gt;=GY$40,GO25&lt;&gt;"",GQ25&gt;=GY$44,GQ25&lt;&gt;""),AND(GS25&gt;=GY$40,GS25&lt;&gt;"",GU25&gt;=GY$44,GU25&lt;&gt;""),AND(GV25&gt;=GY$40,GV25&lt;&gt;"",GX25&gt;=GY$44,GX25&lt;&gt;""),AND(HT25&gt;=IG$40,HT25&lt;&gt;"",HV25&gt;=IG$44,HV25&lt;&gt;""),AND(HW25&gt;=IG$40,HW25&lt;&gt;"",HY25&gt;=IG$44,HY25&lt;&gt;""),AND(IA25&gt;=IG$40,IA25&lt;&gt;"",IC25&gt;=IG$44,IC25&lt;&gt;""),AND(ID25&gt;=IG$40,ID25&lt;&gt;"",IF25&gt;=IG$44,IF25&lt;&gt;""),AND(JB25&gt;=JO$40,JB25&lt;&gt;"",JD25&gt;=JO$44,JD25&lt;&gt;""),AND(JE25&gt;=JO$40,JE25&lt;&gt;"",JG25&gt;=JO$44,JG25&lt;&gt;""),AND(JI25&gt;=JO$40,JI25&lt;&gt;"",JK25&gt;=JO$44,JK25&lt;&gt;""),AND(JL25&gt;=JO$40,JL25&lt;&gt;"",JN25&gt;=JO$44,JN25&lt;&gt;""),AND(KJ25&gt;=KW$40,KJ25&lt;&gt;"",KL25&gt;=KW$44,KL25&lt;&gt;""),AND(KM25&gt;=KW$40,KM25&lt;&gt;"",KO25&gt;=KW$44,KO25&lt;&gt;""),AND(KQ25&gt;=KW$40,KQ25&lt;&gt;"",KS25&gt;=KW$44,KS25&lt;&gt;""),AND(KT25&gt;=KW$40,KT25&lt;&gt;"",KV25&gt;=KW$44,KV25&lt;&gt;""),AND(LR25&gt;=ME$40,LR25&lt;&gt;"",LT25&gt;=ME$44,LT25&lt;&gt;""),AND(LU25&gt;=ME$40,LU25&lt;&gt;"",LW25&gt;=ME$44,LW25&lt;&gt;""),AND(LY25&gt;=ME$40,LY25&lt;&gt;"",MA25&gt;=ME$44,MA25&lt;&gt;""),AND(MB25&gt;=ME$40,MB25&lt;&gt;"",MD25&gt;=ME$44,MD25&lt;&gt;""),AND(MZ25&gt;=NM$40,MZ25&lt;&gt;"",NB25&gt;=NM$44,NB25&lt;&gt;""),AND(NC25&gt;=NM$40,NC25&lt;&gt;"",NE25&gt;=NM$44,NE25&lt;&gt;""),AND(NG25&gt;=NM$40,NG25&lt;&gt;"",NI25&gt;=NM$44,NI25&lt;&gt;""),AND(NJ25&gt;=NM$40,NJ25&lt;&gt;"",NL25&gt;=NM$44,NL25&lt;&gt;""),AND(OH25&gt;=OU$40,OH25&lt;&gt;"",OJ25&gt;=OU$44,OJ25&lt;&gt;""),AND(OK25&gt;=OU$40,OK25&lt;&gt;"",OM25&gt;=OU$44,OM25&lt;&gt;""),AND(OO25&gt;=OU$40,OO25&lt;&gt;"",OQ25&gt;=OU$44,OQ25&lt;&gt;""),AND(OR25&gt;=OU$40,OR25&lt;&gt;"",OT25&gt;=OU$44,OT25&lt;&gt;""),AND(PP25&gt;=QC$40,PP25&lt;&gt;"",PR25&gt;=QC$44,PR25&lt;&gt;""),AND(PS25&gt;=QC$40,PS25&lt;&gt;"",PU25&gt;=QC$44,PU25&lt;&gt;""),AND(PW25&gt;=QC$40,PW25&lt;&gt;"",PY25&gt;=QC$44,PY25&lt;&gt;""),AND(PZ25&gt;=QC$40,PZ25&lt;&gt;"",QB25&gt;=QC$44,QB25&lt;&gt;""),AND(QX25&gt;=RK$40,QX25&lt;&gt;"",QZ25&gt;=RK$44,QZ25&lt;&gt;""),AND(RA25&gt;=RK$40,RA25&lt;&gt;"",RC25&gt;=RK$44,RC25&lt;&gt;""),AND(RE25&gt;=RK$40,RE25&lt;&gt;"",RG25&gt;=RK$44,RG25&lt;&gt;""),AND(RH25&gt;=RK$40,RH25&lt;&gt;"",RJ25&gt;=RK$44,RJ25&lt;&gt;""),AND(SF25&gt;=SS$40,SF25&lt;&gt;"",SH25&gt;=SS$44,SH25&lt;&gt;""),AND(SI25&gt;=SS$40,SI25&lt;&gt;"",SK25&gt;=SS$44,SK25&lt;&gt;""),AND(SM25&gt;=SS$40,SM25&lt;&gt;"",SO25&gt;=SS$44,SO25&lt;&gt;""),AND(SP25&gt;=SS$40,SP25&lt;&gt;"",SR25&gt;=SS$44,SR25&lt;&gt;"")),"Merit",IF(OR(AND(AM25&gt;=AW$39,AM25&lt;&gt;"",AO25&gt;=AW$43,AO25&lt;&gt;"",AL25=""),AND(AP25&gt;=AW$39,AP25&lt;&gt;"",AR25&gt;=AW$43,AR25&lt;&gt;"",AL25=""),AND(AT25&gt;=AW$39,AT25&lt;&gt;"",AV25&gt;=AW$43,AV25&lt;&gt;"",AL25=""),AND(BN25&gt;=BX$39,BN25&lt;&gt;"",BP25&gt;=BX$43,BP25&lt;&gt;"",BM25=""),AND(BQ25&gt;=BX$39,BQ25&lt;&gt;"",BS25&gt;=BX$43,BS25&lt;&gt;"",BM25=""),AND(BU25&gt;=BX$39,BU25&lt;&gt;"",BW25&gt;=BX$43,BW25&lt;&gt;"",BM25=""),AND(CO25&gt;=CY$39,CO25&lt;&gt;"",CQ25&gt;=CY$43,CQ25&lt;&gt;"",CN25=""),AND(CR25&gt;=CY$39,CR25&lt;&gt;"",CT25&gt;=CY$43,CT25&lt;&gt;"",CN25=""),AND(CV25&gt;=CY$39,CV25&lt;&gt;"",CX25&gt;=CY$43,CX25&lt;&gt;"",CN25=""),AND(DV25&gt;=EI$39,DV25&lt;&gt;"",DX25&gt;=EI$43,DX25&lt;&gt;""),AND(DY25&gt;=EI$39,DY25&lt;&gt;"",EA25&gt;=EI$43,EA25&lt;&gt;""),AND(EC25&gt;=EI$39,EC25&lt;&gt;"",EE25&gt;=EI$43,EE25&lt;&gt;""),AND(EF25&gt;=EI$39,EF25&lt;&gt;"",EH25&gt;=EI$43,EH25&lt;&gt;""),AND(FD25&gt;=FQ$39,FD25&lt;&gt;"",FF25&gt;=FQ$43,FF25&lt;&gt;""),AND(FG25&gt;=FQ$39,FG25&lt;&gt;"",FI25&gt;=FQ$43,FI25&lt;&gt;""),AND(FK25&gt;=FQ$39,FK25&lt;&gt;"",FM25&gt;=FQ$43,FM25&lt;&gt;""),AND(FN25&gt;=FQ$39,FN25&lt;&gt;"",FP25&gt;=FQ$43,FP25&lt;&gt;""),AND(GL25&gt;=GY$39,GL25&lt;&gt;"",GN25&gt;=GY$43,GN25&lt;&gt;""),AND(GO25&gt;=GY$39,GO25&lt;&gt;"",GQ25&gt;=GY$43,GQ25&lt;&gt;""),AND(GS25&gt;=GY$39,GS25&lt;&gt;"",GU25&gt;=GY$43,GU25&lt;&gt;""),AND(GV25&gt;=GY$39,GV25&lt;&gt;"",GX25&gt;=GY$43,GX25&lt;&gt;""),AND(HT25&gt;=IG$39,HT25&lt;&gt;"",HV25&gt;=IG$43,HV25&lt;&gt;""),AND(HW25&gt;=IG$39,HW25&lt;&gt;"",HY25&gt;=IG$43,HY25&lt;&gt;""),AND(IA25&gt;=IG$39,IA25&lt;&gt;"",IC25&gt;=IG$43,IC25&lt;&gt;""),AND(ID25&gt;=IG$39,ID25&lt;&gt;"",IF25&gt;=IG$43,IF25&lt;&gt;""),AND(JB25&gt;=JO$39,JB25&lt;&gt;"",JD25&gt;=JO$43,JD25&lt;&gt;""),AND(JE25&gt;=JO$39,JE25&lt;&gt;"",JG25&gt;=JO$43,JG25&lt;&gt;""),AND(JI25&gt;=JO$39,JI25&lt;&gt;"",JK25&gt;=JO$43,JK25&lt;&gt;""),AND(JL25&gt;=JO$39,JL25&lt;&gt;"",JN25&gt;=JO$43,JN25&lt;&gt;""),AND(KJ25&gt;=KW$39,KJ25&lt;&gt;"",KL25&gt;=KW$43,KL25&lt;&gt;""),AND(KM25&gt;=KW$39,KM25&lt;&gt;"",KO25&gt;=KW$43,KO25&lt;&gt;""),AND(KQ25&gt;=KW$39,KQ25&lt;&gt;"",KS25&gt;=KW$43,KS25&lt;&gt;""),AND(KT25&gt;=KW$39,KT25&lt;&gt;"",KV25&gt;=KW$43,KV25&lt;&gt;""),AND(LR25&gt;=ME$39,LR25&lt;&gt;"",LT25&gt;=ME$43,LT25&lt;&gt;""),AND(LU25&gt;=ME$39,LU25&lt;&gt;"",LW25&gt;=ME$43,LW25&lt;&gt;""),AND(LY25&gt;=ME$39,LY25&lt;&gt;"",MA25&gt;=ME$43,MA25&lt;&gt;""),AND(MB25&gt;=ME$39,MB25&lt;&gt;"",MD25&gt;=ME$43,MD25&lt;&gt;""),AND(MZ25&gt;=NM$39,MZ25&lt;&gt;"",NB25&gt;=NM$43,NB25&lt;&gt;""),AND(NC25&gt;=NM$39,NC25&lt;&gt;"",NE25&gt;=NM$43,NE25&lt;&gt;""),AND(NG25&gt;=NM$39,NG25&lt;&gt;"",NI25&gt;=NM$43,NI25&lt;&gt;""),AND(NJ25&gt;=NM$39,NJ25&lt;&gt;"",NL25&gt;=NM$43,NL25&lt;&gt;""),AND(OH25&gt;=OU$39,OH25&lt;&gt;"",OJ25&gt;=OU$43,OJ25&lt;&gt;""),AND(OK25&gt;=OU$39,OK25&lt;&gt;"",OM25&gt;=OU$43,OM25&lt;&gt;""),AND(OO25&gt;=OU$39,OO25&lt;&gt;"",OQ25&gt;=OU$43,OQ25&lt;&gt;""),AND(OR25&gt;=OU$39,OR25&lt;&gt;"",OT25&gt;=OU$43,OT25&lt;&gt;""),AND(PP25&gt;=QC$39,PP25&lt;&gt;"",PR25&gt;=QC$43,PR25&lt;&gt;""),AND(PS25&gt;=QC$39,PS25&lt;&gt;"",PU25&gt;=QC$43,PU25&lt;&gt;""),AND(PW25&gt;=QC$39,PW25&lt;&gt;"",PY25&gt;=QC$43,PY25&lt;&gt;""),AND(PZ25&gt;=QC$39,PZ25&lt;&gt;"",QB25&gt;=QC$43,QB25&lt;&gt;""),AND(QX25&gt;=RK$39,QX25&lt;&gt;"",QZ25&gt;=RK$43,QZ25&lt;&gt;""),AND(RA25&gt;=RK$39,RA25&lt;&gt;"",RC25&gt;=RK$43,RC25&lt;&gt;""),AND(RE25&gt;=RK$39,RE25&lt;&gt;"",RG25&gt;=RK$43,RG25&lt;&gt;""),AND(RH25&gt;=RK$39,RH25&lt;&gt;"",RJ25&gt;=RK$43,RJ25&lt;&gt;""),AND(SF25&gt;=SS$39,SF25&lt;&gt;"",SH25&gt;=SS$43,SH25&lt;&gt;""),AND(SI25&gt;=SS$39,SI25&lt;&gt;"",SK25&gt;=SS$43,SK25&lt;&gt;""),AND(SM25&gt;=SS$39,SM25&lt;&gt;"",SO25&gt;=SS$43,SO25&lt;&gt;""),AND(SP25&gt;=SS$39,SP25&lt;&gt;"",SR25&gt;=SS$43,SR25&lt;&gt;"")),"Excellence",IF(I25="P","Worlds Team",IF(F25="P","National Team","")))))</f>
        <v/>
      </c>
      <c r="I25" s="3" t="str">
        <f>IF(OR(AND(AM25&gt;=AW$38,AM25&lt;&gt;"",AO25&gt;=AW$42,AO25&lt;&gt;"",AL25=""),AND(AP25&gt;=AW$38,AP25&lt;&gt;"",AR25&gt;=AW$42,AR25&lt;&gt;"",AL25=""),AND(AT25&gt;=AW$38,AT25&lt;&gt;"",AV25&gt;=AW$42,AV25&lt;&gt;"",AL25=""),AND(BN25&gt;=BX$38,BN25&lt;&gt;"",BP25&gt;=BX$42,BP25&lt;&gt;"",BM25=""),AND(BQ25&gt;=BX$38,BQ25&lt;&gt;"",BS25&gt;=BX$42,BS25&lt;&gt;"",BM25=""),AND(BU25&gt;=BX$38,BU25&lt;&gt;"",BW25&gt;=BX$42,BW25&lt;&gt;"",BM25=""),AND(CO25&gt;=CY$38,CO25&lt;&gt;"",CQ25&gt;=CY$42,CQ25&lt;&gt;"",CN25=""),AND(CR25&gt;=CY$38,CR25&lt;&gt;"",CT25&gt;=CY$42,CT25&lt;&gt;"",CN25=""),AND(CV25&gt;=CY$38,CV25&lt;&gt;"",CX25&gt;=CY$42,CX25&lt;&gt;"",CN25=""),AND(DV25&gt;=EI$38,DV25&lt;&gt;"",DX25&gt;=EI$42,DX25&lt;&gt;""),AND(DY25&gt;=EI$38,DY25&lt;&gt;"",EA25&gt;=EI$42,EA25&lt;&gt;""),AND(EC25&gt;=EI$38,EC25&lt;&gt;"",EE25&gt;=EI$42,EE25&lt;&gt;""),AND(EF25&gt;=EI$38,EF25&lt;&gt;"",EH25&gt;=EI$42,EH25&lt;&gt;""),AND(FD25&gt;=FQ$38,FD25&lt;&gt;"",FF25&gt;=FQ$42,FF25&lt;&gt;""),AND(FG25&gt;=FQ$38,FG25&lt;&gt;"",FI25&gt;=FQ$42,FI25&lt;&gt;""),AND(FK25&gt;=FQ$38,FK25&lt;&gt;"",FM25&gt;=FQ$42,FM25&lt;&gt;""),AND(FN25&gt;=FQ$38,FN25&lt;&gt;"",FP25&gt;=FQ$42,FP25&lt;&gt;""),AND(GL25&gt;=GY$38,GL25&lt;&gt;"",GN25&gt;=GY$42,GN25&lt;&gt;""),AND(GO25&gt;=GY$38,GO25&lt;&gt;"",GQ25&gt;=GY$42,GQ25&lt;&gt;""),AND(GS25&gt;=GY$38,GS25&lt;&gt;"",GU25&gt;=GY$42,GU25&lt;&gt;""),AND(GV25&gt;=GY$38,GV25&lt;&gt;"",GX25&gt;=GY$42,GX25&lt;&gt;""),AND(HT25&gt;=IG$38,HT25&lt;&gt;"",HV25&gt;=IG$42,HV25&lt;&gt;""),AND(HW25&gt;=IG$38,HW25&lt;&gt;"",HY25&gt;=IG$42,HY25&lt;&gt;""),AND(IA25&gt;=IG$38,IA25&lt;&gt;"",IC25&gt;=IG$42,IC25&lt;&gt;""),AND(ID25&gt;=IG$38,ID25&lt;&gt;"",IF25&gt;=IG$42,IF25&lt;&gt;""),AND(JB25&gt;=JO$38,JB25&lt;&gt;"",JD25&gt;=JO$42,JD25&lt;&gt;""),AND(JE25&gt;=JO$38,JE25&lt;&gt;"",JG25&gt;=JO$42,JG25&lt;&gt;""),AND(JI25&gt;=JO$38,JI25&lt;&gt;"",JK25&gt;=JO$42,JK25&lt;&gt;""),AND(JL25&gt;=JO$38,JL25&lt;&gt;"",JN25&gt;=JO$42,JN25&lt;&gt;""),AND(KJ25&gt;=KW$38,KJ25&lt;&gt;"",KL25&gt;=KW$42,KL25&lt;&gt;""),AND(KM25&gt;=KW$38,KM25&lt;&gt;"",KO25&gt;=KW$42,KO25&lt;&gt;""),AND(KQ25&gt;=KW$38,KQ25&lt;&gt;"",KS25&gt;=KW$42,KS25&lt;&gt;""),AND(KT25&gt;=KW$38,KT25&lt;&gt;"",KV25&gt;=KW$42,KV25&lt;&gt;""),AND(LR25&gt;=ME$38,LR25&lt;&gt;"",LT25&gt;=ME$42,LT25&lt;&gt;""),AND(LU25&gt;=ME$38,LU25&lt;&gt;"",LW25&gt;=ME$42,LW25&lt;&gt;""),AND(LY25&gt;=ME$38,LY25&lt;&gt;"",MA25&gt;=ME$42,MA25&lt;&gt;""),AND(MB25&gt;=ME$38,MB25&lt;&gt;"",MD25&gt;=ME$42,MD25&lt;&gt;""),AND(MZ25&gt;=NM$38,MZ25&lt;&gt;"",NB25&gt;=NM$42,NB25&lt;&gt;""),AND(NC25&gt;=NM$38,NC25&lt;&gt;"",NE25&gt;=NM$42,NE25&lt;&gt;""),AND(NG25&gt;=NM$38,NG25&lt;&gt;"",NI25&gt;=NM$42,NI25&lt;&gt;""),AND(NJ25&gt;=NM$38,NJ25&lt;&gt;"",NL25&gt;=NM$42,NL25&lt;&gt;""),AND(OH25&gt;=OU$38,OH25&lt;&gt;"",OJ25&gt;=OU$42,OJ25&lt;&gt;""),AND(OK25&gt;=OU$38,OK25&lt;&gt;"",OM25&gt;=OU$42,OM25&lt;&gt;""),AND(OO25&gt;=OU$38,OO25&lt;&gt;"",OQ25&gt;=OU$42,OQ25&lt;&gt;""),AND(OR25&gt;=OU$38,OR25&lt;&gt;"",OT25&gt;=OU$42,OT25&lt;&gt;""),AND(PP25&gt;=QC$38,PP25&lt;&gt;"",PR25&gt;=QC$42,PR25&lt;&gt;""),AND(PS25&gt;=QC$38,PS25&lt;&gt;"",PU25&gt;=QC$42,PU25&lt;&gt;""),AND(PW25&gt;=QC$38,PW25&lt;&gt;"",PY25&gt;=QC$42,PY25&lt;&gt;""),AND(PZ25&gt;=QC$38,PZ25&lt;&gt;"",QB25&gt;=QC$42,QB25&lt;&gt;""),AND(QX25&gt;=RK$38,QX25&lt;&gt;"",QZ25&gt;=RK$42,QZ25&lt;&gt;""),AND(RA25&gt;=RK$38,RA25&lt;&gt;"",RC25&gt;=RK$42,RC25&lt;&gt;""),AND(RE25&gt;=RK$38,RE25&lt;&gt;"",RG25&gt;=RK$42,RG25&lt;&gt;""),AND(RH25&gt;=RK$38,RH25&lt;&gt;"",RJ25&gt;=RK$42,RJ25&lt;&gt;""),AND(SF25&gt;=SS$38,SF25&lt;&gt;"",SH25&gt;=SS$42,SH25&lt;&gt;""),AND(SI25&gt;=SS$38,SI25&lt;&gt;"",SK25&gt;=SS$42,SK25&lt;&gt;""),AND(SM25&gt;=SS$38,SM25&lt;&gt;"",SO25&gt;=SS$42,SO25&lt;&gt;""),AND(SP25&gt;=SS$38,SP25&lt;&gt;"",SR25&gt;=SS$42,SR25&lt;&gt;"")),"P","")</f>
        <v/>
      </c>
      <c r="J25" s="8">
        <f>IF(COUNT(AO25,AR25,BP25,BS25,CQ25,CT25)&gt;0,LARGE((AO25,AR25,BP25,BS25,CQ25,CT25),1),0)</f>
        <v>46.05</v>
      </c>
      <c r="K25" s="8" t="str">
        <f>IF(J25="","",IF(OR(J25=CQ25,J25=CT25),$BY$1,IF(OR(J25=BP25,J25=BS25),$AX$1,IF(OR(J25=AO25,J25=AR25),$W$1,""))))</f>
        <v>2023 Nationals</v>
      </c>
      <c r="L25" s="8">
        <f>IF(COUNT(AO25,AR25,BP25,BS25,CQ25,CT25)&gt;1,LARGE((AO25,AR25,BP25,BS25,CQ25,CT25),2),0)</f>
        <v>44.83</v>
      </c>
      <c r="M25" s="8" t="str">
        <f>IF(L25="","",IF(OR(L25=CQ25,L25=CT25),$BY$1,IF(OR(L25=BP25,L25=BS25),$AX$1,IF(OR(L25=AO25,L25=AR25),$W$1,""))))</f>
        <v>2023 Nationals</v>
      </c>
      <c r="N25" s="8">
        <f>IF(COUNT(AO25,AR25,BP25,BS25,CQ25,CT25)&gt;2,MAX(AV25,BW25,CX25,LARGE((AO25,AR25,BP25,BS25,CQ25,CT25),3)),IF(MAX(AV25,BW25,CX25)&gt;0,MAX(AV25,BW25,CX25),0))</f>
        <v>0</v>
      </c>
      <c r="O25" s="8" t="str">
        <f>IF(N25="","",IF(OR(N25=CQ25,N25=CT25,N25=CX25),$BY$1,IF(OR(N25=BP25,N25=BS25,N25=BW25),$AX$1,IF(OR(N25=AO25,N25=AR25,N25=AV25),$W$1,""))))</f>
        <v/>
      </c>
      <c r="P25" s="8">
        <f>IF(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&gt;0,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,0)</f>
        <v>9.4</v>
      </c>
      <c r="Q25" s="8" t="str">
        <f>IF(P25=0,"",IF(OR(P25=CO25,P25=CR25,P25=CV25),$BY$1,IF(OR(P25=BN25,P25=BQ25,P25=BU25),$AX$1,IF(OR(P25=AM25,P25=AP25,P25=AT25),$W$1,IF(OR(P25=SF25,P25=SI25,P25=SM25,P25=SP25),$RL$1,IF(OR(P25=QX25,P25=RA25,P25=RE25,P25=RH25),$QD$1,IF(OR(P25=PP25,P25=PS25,P25=PW25,P25=PZ25),$OV$1,IF(OR(P25=OH25,P25=OK25,P25=OO25,P25=OR25),$NN$1,IF(OR(P25=MZ25,P25=NC25,P25=NG25,P25=NJ25),$MF$1,IF(OR(P25=LR25,P25=LU25,P25=LY25,P25=MB25),$KX$1,IF(OR(P25=KJ25,P25=KM25,P25=KQ25,P25=KT25),$JP$1,IF(OR(P25=JB25,P25=JE25,P25=JI25,P25=JL25),$IH$1,IF(OR(P25=HT25,P25=HW25,P25=IA25,P25=ID25),$GZ$1,IF(OR(P25=GL25,P25=GO25,P25=GS25,P25=GV25),$FR$1,IF(OR(P25=FD25,P25=FG25,P25=FK25,P25=FN25),$EJ$1,IF(OR(P25=DV25,P25=DY25,P25=EC25,P25=EF25),$DB$1,""))))))))))))))))</f>
        <v>2023 Nationals</v>
      </c>
      <c r="R25" s="8">
        <f>IF(MAX(IF(AM25&gt;=$AW$37,AN25,0),IF(AP25&gt;=$AW$37,AQ25,0),IF(AT25&gt;=$AW$37,AU25,0),IF(BN25&gt;=$BX$37,BO25,0),IF(BQ25&gt;=$BX$37,BR25,0),IF(BU25&gt;=$BX$37,BV25,0),IF(CO25&gt;=$CY$37,CP25,0),IF(CR25&gt;=$CY$37,CS25,0),IF(CV25&gt;=$CY$37,CW25,0),IF(DV25&gt;=$EI$37,DW25,0),IF(DY25&gt;=$EI$37,DZ25,0),IF(EC25&gt;=$EI$37,ED25,0),IF(EF25&gt;=$EI$37,EG25,0),IF(FD25&gt;=$FQ$37,FE25,0),IF(FG25&gt;=$FQ$37,FH25,0),IF(FK25&gt;=$FQ$37,FL25,0),IF(FN25&gt;=$FQ$37,FO25,0),IF(GL25&gt;=$GY$37,GM25,0),IF(GO25&gt;=$GY$37,GP25,0),IF(GS25&gt;=$GY$37,GT25,0),IF(GV25&gt;=$GY$37,GW25,0),IF(HT25&gt;=$IG$37,HU25,0),IF(HW25&gt;=$IG$37,HX25,0),IF(IA25&gt;=$IG$37,IB25,0),IF(ID25&gt;=$IG$37,IE25,0),IF(JB25&gt;=$JO$37,JC25,0),IF(JE25&gt;=$JO$37,JF25,0),IF(JI25&gt;=$JO$37,JJ25,0),IF(JL25&gt;=$JO$37,JM25,0),IF(KJ25&gt;=$KW$37,KK25,0),IF(KM25&gt;=$KW$37,KN25,0),IF(KQ25&gt;=$KW$37,KR25,0),IF(KT25&gt;=$KW$37,KU25,0),IF(LR25&gt;=$ME$37,LS25,0),IF(LU25&gt;=$ME$37,LV25,0),IF(LY25&gt;=$ME$37,LZ25,0),IF(MB25&gt;=$ME$37,MC25,0),IF(MZ25&gt;=$NM$37,NA25,0),IF(NC25&gt;=$NM$37,ND25,0),IF(NG25&gt;=$NM$37,NH25,0),IF(NJ25&gt;=$NM$37,NK25,0),IF(OH25&gt;=$OU$37,OI25,0),IF(OK25&gt;=$OU$37,OL25,0),IF(OO25&gt;=$OU$37,OP25,0),IF(OR25&gt;=$OU$37,OS25,0),IF(PP25&gt;=$QC$37,PQ25,0),IF(PS25&gt;=$QC$37,PT25,0),IF(PW25&gt;=$QC$37,PX25,0),IF(PZ25&gt;=$QC$37,QA25,0),IF(QX25&gt;=$RK$37,QY25,0),IF(RA25&gt;=$RK$37,RB25,0),IF(RE25&gt;=$RK$37,RF25,0),IF(RH25&gt;=$RK$37,RI25,0),IF(SF25&gt;=$SS$37,SG25,0),IF(SI25&gt;=$SS$37,SJ25,0),IF(SM25&gt;=$SS$37,SN25,0),IF(SP25&gt;=$SS$37,SQ25,0))&gt;0,MAX(IF(AM25&gt;=$AW$37,AN25,0),IF(AP25&gt;=$AW$37,AQ25,0),IF(AT25&gt;=$AW$37,AU25,0),IF(BN25&gt;=$BX$37,BO25,0),IF(BQ25&gt;=$BX$37,BR25,0),IF(BU25&gt;=$BX$37,BV25,0),IF(CO25&gt;=$CY$37,CP25,0),IF(CR25&gt;=$CY$37,CS25,0),IF(CV25&gt;=$CY$37,CW25,0),IF(DV25&gt;=$EI$37,DW25,0),IF(DY25&gt;=$EI$37,DZ25,0),IF(EC25&gt;=$EI$37,ED25,0),IF(EF25&gt;=$EI$37,EG25,0),IF(FD25&gt;=$FQ$37,FE25,0),IF(FG25&gt;=$FQ$37,FH25,0),IF(FK25&gt;=$FQ$37,FL25,0),IF(FN25&gt;=$FQ$37,FO25,0),IF(GL25&gt;=$GY$37,GM25,0),IF(GO25&gt;=$GY$37,GP25,0),IF(GS25&gt;=$GY$37,GT25,0),IF(GV25&gt;=$GY$37,GW25,0),IF(HT25&gt;=$IG$37,HU25,0),IF(HW25&gt;=$IG$37,HX25,0),IF(IA25&gt;=$IG$37,IB25,0),IF(ID25&gt;=$IG$37,IE25,0),IF(JB25&gt;=$JO$37,JC25,0),IF(JE25&gt;=$JO$37,JF25,0),IF(JI25&gt;=$JO$37,JJ25,0),IF(JL25&gt;=$JO$37,JM25,0),IF(KJ25&gt;=$KW$37,KK25,0),IF(KM25&gt;=$KW$37,KN25,0),IF(KQ25&gt;=$KW$37,KR25,0),IF(KT25&gt;=$KW$37,KU25,0),IF(LR25&gt;=$ME$37,LS25,0),IF(LU25&gt;=$ME$37,LV25,0),IF(LY25&gt;=$ME$37,LZ25,0),IF(MB25&gt;=$ME$37,MC25,0),IF(MZ25&gt;=$NM$37,NA25,0),IF(NC25&gt;=$NM$37,ND25,0),IF(NG25&gt;=$NM$37,NH25,0),IF(NJ25&gt;=$NM$37,NK25,0),IF(OH25&gt;=$OU$37,OI25,0),IF(OK25&gt;=$OU$37,OL25,0),IF(OO25&gt;=$OU$37,OP25,0),IF(OR25&gt;=$OU$37,OS25,0),IF(PP25&gt;=$QC$37,PQ25,0),IF(PS25&gt;=$QC$37,PT25,0),IF(PW25&gt;=$QC$37,PX25,0),IF(PZ25&gt;=$QC$37,QA25,0),IF(QX25&gt;=$RK$37,QY25,0),IF(RA25&gt;=$RK$37,RB25,0),IF(RE25&gt;=$RK$37,RF25,0),IF(RH25&gt;=$RK$37,RI25,0),IF(SF25&gt;=$SS$37,SG25,0),IF(SI25&gt;=$SS$37,SJ25,0),IF(SM25&gt;=$SS$37,SN25,0),IF(SP25&gt;=$SS$37,SQ25,0)),0)</f>
        <v>0</v>
      </c>
      <c r="S25" s="8" t="str">
        <f>IF(R25=0,"",IF(OR(R25=CP25,R25=CS25,R25=CW25),$BY$1,IF(OR(R25=BO25,R25=BR25,R25=BV25),$AX$1,IF(OR(R25=AN25,R25=AQ25,R25=AU25),$W$1,IF(OR(R25=SG25,R25=SJ25,R25=SN25,R25=SQ25),$RL$1,IF(OR(R25=QY25,R25=RB25,R25=RF25,R25=RI25),$QD$1,IF(OR(R25=PQ25,R25=PT25,R25=PX25,R25=QA25),$OV$1,IF(OR(R25=OI25,R25=OL25,R25=OP25,R25=OS25),$NN$1,IF(OR(R25=NA25,R25=ND25,R25=NH25,R25=NK25),$MF$1,IF(OR(R25=LS25,R25=LV25,R25=LZ25,R25=MC25),$KX$1,IF(OR(R25=KK25,R25=KN25,R25=KR25,R25=KU25),$JP$1,IF(OR(R25=JC25,R25=JF25,R25=JJ25,R25=JM25),$IH$1,IF(OR(R25=HU25,R25=HX25,R25=IB25,R25=IE25),$GZ$1,IF(OR(R25=GM25,R25=GP25,R25=GT25,R25=GW25),$FR$1,IF(OR(R25=FE25,R25=FH25,R25=FL25,R25=FO25),$EJ$1,IF(OR(R25=DW25,R25=DZ25,R25=ED25,R25=EG25),$DB$1,""))))))))))))))))</f>
        <v/>
      </c>
      <c r="T25" s="8" t="str">
        <f>IF(MAX(CZ25,DA25)&gt;0,MAX(CZ25,DA25),"")</f>
        <v/>
      </c>
      <c r="U25" s="11" t="str">
        <f>IF(T25="","",IF(T25=CZ25,"("&amp;CZ$2&amp;")",IF(T25=DA25,"("&amp;DA$2&amp;")")))</f>
        <v/>
      </c>
      <c r="V25" s="8" t="str">
        <f>IF(T25="","",IF(T25=CZ25,IF(T25+IF(N25="",0,N25)=SL25,$RL$1,IF(T25+IF(N25="",0,N25)=RD25,$QD$1,IF(T25+IF(N25="",0,N25)=PV25,$OV$1,IF(T25+IF(N25="",0,N25)=ON25,$NN$1,IF(T25+IF(N25="",0,N25)=NF25,$MF$1,IF(T25+IF(N25="",0,N25)=LX25,$KX$1,IF(T25+IF(N25="",0,N25)=KP25,$JP$1,IF(T25+IF(N25="",0,N25)=JH25,$IH$1,IF(T25+IF(N25="",0,N25)=HZ25,$GZ$1,IF(T25+IF(N25="",0,N25)=GR25,$FR$1,IF(T25+IF(N25="",0,N25)=FJ25,$EJ$1,IF(T25+IF(N25="",0,N25)=EB25,$DB$1)))))))))))),IF(T25=DA25,IF(T25+IF(#REF!="",0,#REF!)=SR25,$RL$1,IF(T25+IF(#REF!="",0,#REF!)=RJ25,$QD$1,IF(T25+IF(#REF!="",0,#REF!)=QB25,$OV$1,IF(T25+IF(#REF!="",0,#REF!)=OT25,$NN$1,IF(T25+IF(#REF!="",0,#REF!)=NL25,$MF$1,IF(T25+IF(#REF!="",0,#REF!)=MD25,$KX$1,IF(T25+IF(#REF!="",0,#REF!)=KV25,$JP$1,IF(T25+IF(#REF!="",0,#REF!)=JN25,$IH$1,IF(T25+IF(#REF!="",0,#REF!)=IF25,$GZ$1,IF(T25+IF(#REF!="",0,#REF!)=GX25,$FR$1,IF(T25+IF(#REF!="",0,#REF!)=FP25,$EJ$1,IF(T25+IF(#REF!="",0,#REF!)=EH25,$DB$1,IF(T25+IF(#REF!="",0,#REF!)=SO25,$RL$1,IF(T25+IF(#REF!="",0,#REF!)=RG25,$QD$1,IF(T25+IF(#REF!="",0,#REF!)=PY25,$OV$1,IF(T25+IF(#REF!="",0,#REF!)=OQ25,$NN$1,IF(T25+IF(#REF!="",0,#REF!)=NI25,$MF$1,IF(T25+IF(#REF!="",0,#REF!)=MA25,$KX$1,IF(T25+IF(#REF!="",0,#REF!)=KS25,$JP$1,IF(T25+IF(#REF!="",0,#REF!)=JK25,$IH$1,IF(T25+IF(#REF!="",0,#REF!)=IC25,$GZ$1,IF(T25+IF(#REF!="",0,#REF!)=GU25,$FR$1,IF(T25+IF(#REF!="",0,#REF!)=FM25,$EJ$1,IF(T25+IF(#REF!="",0,#REF!)=EE25,$DB$1)))))))))))))))))))))))))))</f>
        <v/>
      </c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7"/>
      <c r="AM25" s="38" t="str">
        <f>IF(Y25&gt;0,Y25,"")</f>
        <v/>
      </c>
      <c r="AN25" s="38" t="str">
        <f>IF(Z25&gt;0,Z25,"")</f>
        <v/>
      </c>
      <c r="AO25" s="40" t="str">
        <f>IF(SUM(W25:Z25)-AA25&gt;0,SUM(W25:Z25)-AA25,"")</f>
        <v/>
      </c>
      <c r="AP25" s="40" t="str">
        <f>IF(AD25&gt;0,AD25,"")</f>
        <v/>
      </c>
      <c r="AQ25" s="40" t="str">
        <f>IF(AE25&gt;0,AE25,"")</f>
        <v/>
      </c>
      <c r="AR25" s="40" t="str">
        <f>IF(SUM(AB25:AE25)-AF25&gt;0,SUM(AB25:AE25)-AF25,"")</f>
        <v/>
      </c>
      <c r="AS25" s="40" t="str">
        <f>IF(AO25="","",MAX(AO25,AR25))</f>
        <v/>
      </c>
      <c r="AT25" s="40" t="str">
        <f>IF(AI25&gt;0,AI25,"")</f>
        <v/>
      </c>
      <c r="AU25" s="40" t="str">
        <f>IF(AJ25&gt;0,AJ25,"")</f>
        <v/>
      </c>
      <c r="AV25" s="40" t="str">
        <f>IF(SUM(AG25:AJ25)-AK25&gt;0,SUM(AG25:AJ25)-AK25,"")</f>
        <v/>
      </c>
      <c r="AW25" s="40" t="str">
        <f>IF(SUM(AS25,AV25)&gt;0,SUM(AS25,AV25),"")</f>
        <v/>
      </c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8"/>
      <c r="BN25" s="39" t="str">
        <f>IF(AZ25&gt;0,AZ25,"")</f>
        <v/>
      </c>
      <c r="BO25" s="39" t="str">
        <f>IF(BA25&gt;0,BA25,"")</f>
        <v/>
      </c>
      <c r="BP25" s="11" t="str">
        <f>IF(SUM(AX25:BA25)-BB25&gt;0,SUM(AX25:BA25)-BB25,"")</f>
        <v/>
      </c>
      <c r="BQ25" s="11" t="str">
        <f>IF(BE25&gt;0,BE25,"")</f>
        <v/>
      </c>
      <c r="BR25" s="11" t="str">
        <f>IF(BF25&gt;0,BF25,"")</f>
        <v/>
      </c>
      <c r="BS25" s="11" t="str">
        <f>IF(SUM(BC25:BF25)-BG25&gt;0,SUM(BC25:BF25)-BG25,"")</f>
        <v/>
      </c>
      <c r="BT25" s="11" t="str">
        <f>IF(BP25="","",MAX(BP25,BS25))</f>
        <v/>
      </c>
      <c r="BU25" s="11" t="str">
        <f>IF(BJ25&gt;0,BJ25,"")</f>
        <v/>
      </c>
      <c r="BV25" s="11" t="str">
        <f>IF(BK25&gt;0,BK25,"")</f>
        <v/>
      </c>
      <c r="BW25" s="11" t="str">
        <f>IF(SUM(BH25:BK25)-BL25&gt;0,SUM(BH25:BK25)-BL25,"")</f>
        <v/>
      </c>
      <c r="BX25" s="11" t="str">
        <f>IF(SUM(BT25,BW25)&gt;0,SUM(BT25,BW25),"")</f>
        <v/>
      </c>
      <c r="BY25" s="22">
        <v>13.7</v>
      </c>
      <c r="BZ25" s="22">
        <v>8.6999999999999993</v>
      </c>
      <c r="CA25" s="22">
        <v>9</v>
      </c>
      <c r="CB25" s="22">
        <v>13.43</v>
      </c>
      <c r="CC25" s="22">
        <v>0</v>
      </c>
      <c r="CD25" s="22">
        <v>14.4</v>
      </c>
      <c r="CE25" s="22">
        <v>8.8000000000000007</v>
      </c>
      <c r="CF25" s="22">
        <v>9.4</v>
      </c>
      <c r="CG25" s="22">
        <v>13.45</v>
      </c>
      <c r="CH25" s="22">
        <v>0</v>
      </c>
      <c r="CI25" s="22"/>
      <c r="CJ25" s="22"/>
      <c r="CK25" s="22"/>
      <c r="CL25" s="22"/>
      <c r="CM25" s="22"/>
      <c r="CN25" s="27"/>
      <c r="CO25" s="38">
        <f>IF(CA25&gt;0,CA25,"")</f>
        <v>9</v>
      </c>
      <c r="CP25" s="38">
        <f>IF(CB25&gt;0,CB25,"")</f>
        <v>13.43</v>
      </c>
      <c r="CQ25" s="40">
        <f>IF(SUM(BY25:CB25)-CC25&gt;0,SUM(BY25:CB25)-CC25,"")</f>
        <v>44.83</v>
      </c>
      <c r="CR25" s="40">
        <f>IF(CF25&gt;0,CF25,"")</f>
        <v>9.4</v>
      </c>
      <c r="CS25" s="40">
        <f>IF(CG25&gt;0,CG25,"")</f>
        <v>13.45</v>
      </c>
      <c r="CT25" s="40">
        <f>IF(SUM(CD25:CG25)-CH25&gt;0,SUM(CD25:CG25)-CH25,"")</f>
        <v>46.05</v>
      </c>
      <c r="CU25" s="40">
        <f>IF(CQ25="","",MAX(CQ25,CT25))</f>
        <v>46.05</v>
      </c>
      <c r="CV25" s="40" t="str">
        <f>IF(CK25&gt;0,CK25,"")</f>
        <v/>
      </c>
      <c r="CW25" s="40" t="str">
        <f>IF(CL25&gt;0,CL25,"")</f>
        <v/>
      </c>
      <c r="CX25" s="40" t="str">
        <f>IF(SUM(CI25:CL25)-CM25&gt;0,SUM(CI25:CL25)-CM25,"")</f>
        <v/>
      </c>
      <c r="CY25" s="40">
        <f>IF(SUM(CU25,CX25)&gt;0,SUM(CU25,CX25),"")</f>
        <v>46.05</v>
      </c>
      <c r="CZ25" s="50" t="str">
        <f>IF(MAX(DX25,EA25,FF25,FI25,GN25,GQ25,HV25,HY25,JD25,JG25,KL25,KO25,LT25,LW25,NB25,NE25,OJ25,OM25,PR25,PU25,QZ25,RC25,SH25,SK25)-MIN(IF(L25="",0,L25),IF(N25="",0,N25))&gt;0.001,MAX(DX25,EA25,FF25,FI25,GN25,GQ25,HV25,HY25,JD25,JG25,KL25,KO25,LT25,LW25,NB25,NE25,OJ25,OM25,PR25,PU25,QZ25,RC25,SH25,SK25)-MIN(IF(L25="",0,L25),IF(N25="",0,N25)),"")</f>
        <v/>
      </c>
      <c r="DA25" s="50" t="str">
        <f>IF(MAX(EE25,EH25,FM25,FP25,GU25,GX25,IC25,IF25,JK25,JN25,KS25,KV25,MA25,MD25,NI25,NL25,OQ25,OT25,PY25,QB25,RG25,RJ25,SO25,SR25)-IF(N25="",0,N25)&gt;0.001,MAX(EE25,EH25,FM25,FP25,GU25,GX25,IC25,IF25,JK25,JN25,KS25,KV25,MA25,MD25,NI25,NL25,OQ25,OT25,PY25,QB25,RG25,RJ25,SO25,SR25)-IF(N25="",0,N25),"")</f>
        <v/>
      </c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40" t="str">
        <f>IF(DD25&gt;0,DD25,"")</f>
        <v/>
      </c>
      <c r="DW25" s="40" t="str">
        <f>IF(DE25&gt;0,DE25,"")</f>
        <v/>
      </c>
      <c r="DX25" s="40" t="str">
        <f>IF(SUM(DB25:DE25)-DF25&gt;0,SUM(DB25:DE25)-DF25,"")</f>
        <v/>
      </c>
      <c r="DY25" s="40" t="str">
        <f>IF(DI25&gt;0,DI25,"")</f>
        <v/>
      </c>
      <c r="DZ25" s="40" t="str">
        <f>IF(DJ25&gt;0,DJ25,"")</f>
        <v/>
      </c>
      <c r="EA25" s="40" t="str">
        <f>IF(SUM(DG25:DJ25)-DK25&gt;0,SUM(DG25:DJ25)-DK25,"")</f>
        <v/>
      </c>
      <c r="EB25" s="40" t="str">
        <f>IF(MAX(DX25,EA25)&gt;0,MAX(DX25,EA25),"")</f>
        <v/>
      </c>
      <c r="EC25" s="40" t="str">
        <f>IF(DN25&gt;0,DN25,"")</f>
        <v/>
      </c>
      <c r="ED25" s="40" t="str">
        <f>IF(DO25&gt;0,DO25,"")</f>
        <v/>
      </c>
      <c r="EE25" s="40" t="str">
        <f>IF(SUM(DL25:DO25)-DP25&gt;0,SUM(DL25:DO25)-DP25,"")</f>
        <v/>
      </c>
      <c r="EF25" s="40" t="str">
        <f>IF(DS25&gt;0,DS25,"")</f>
        <v/>
      </c>
      <c r="EG25" s="40" t="str">
        <f>IF(DT25&gt;0,DT25,"")</f>
        <v/>
      </c>
      <c r="EH25" s="40" t="str">
        <f>IF(SUM(DQ25:DT25)-DU25&gt;0,SUM(DQ25:DT25)-DU25,"")</f>
        <v/>
      </c>
      <c r="EI25" s="40" t="str">
        <f>IF(SUM(EB25,EH25)&gt;0,SUM(EB25,EH25),"")</f>
        <v/>
      </c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1" t="str">
        <f>IF(EL25&gt;0,EL25,"")</f>
        <v/>
      </c>
      <c r="FE25" s="11" t="str">
        <f>IF(EM25&gt;0,EM25,"")</f>
        <v/>
      </c>
      <c r="FF25" s="11" t="str">
        <f>IF(SUM(EJ25:EM25)-EN25&gt;0,SUM(EJ25:EM25)-EN25,"")</f>
        <v/>
      </c>
      <c r="FG25" s="11" t="str">
        <f>IF(EQ25&gt;0,EQ25,"")</f>
        <v/>
      </c>
      <c r="FH25" s="11" t="str">
        <f>IF(ER25&gt;0,ER25,"")</f>
        <v/>
      </c>
      <c r="FI25" s="11" t="str">
        <f>IF(SUM(EO25:ER25)-ES25&gt;0,SUM(EO25:ER25)-ES25,"")</f>
        <v/>
      </c>
      <c r="FJ25" s="11" t="str">
        <f>IF(MAX(FF25,FI25)&gt;0,MAX(FF25,FI25),"")</f>
        <v/>
      </c>
      <c r="FK25" s="11" t="str">
        <f>IF(EV25&gt;0,EV25,"")</f>
        <v/>
      </c>
      <c r="FL25" s="11" t="str">
        <f>IF(EW25&gt;0,EW25,"")</f>
        <v/>
      </c>
      <c r="FM25" s="11" t="str">
        <f>IF(SUM(ET25:EW25)-EX25&gt;0,SUM(ET25:EW25)-EX25,"")</f>
        <v/>
      </c>
      <c r="FN25" s="11" t="str">
        <f>IF(FA25&gt;0,FA25,"")</f>
        <v/>
      </c>
      <c r="FO25" s="11" t="str">
        <f>IF(FB25&gt;0,FB25,"")</f>
        <v/>
      </c>
      <c r="FP25" s="11" t="str">
        <f>IF(SUM(EY25:FB25)-FC25&gt;0,SUM(EY25:FB25)-FC25,"")</f>
        <v/>
      </c>
      <c r="FQ25" s="11" t="str">
        <f>IF(SUM(FJ25,FP25)&gt;0,SUM(FJ25,FP25),"")</f>
        <v/>
      </c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40" t="str">
        <f>IF(FT25&gt;0,FT25,"")</f>
        <v/>
      </c>
      <c r="GM25" s="40" t="str">
        <f>IF(FU25&gt;0,FU25,"")</f>
        <v/>
      </c>
      <c r="GN25" s="40" t="str">
        <f>IF(SUM(FR25:FU25)-FV25&gt;0,SUM(FR25:FU25)-FV25,"")</f>
        <v/>
      </c>
      <c r="GO25" s="40" t="str">
        <f>IF(FY25&gt;0,FY25,"")</f>
        <v/>
      </c>
      <c r="GP25" s="40" t="str">
        <f>IF(FZ25&gt;0,FZ25,"")</f>
        <v/>
      </c>
      <c r="GQ25" s="40" t="str">
        <f>IF(SUM(FW25:FZ25)-GA25&gt;0,SUM(FW25:FZ25)-GA25,"")</f>
        <v/>
      </c>
      <c r="GR25" s="40" t="str">
        <f>IF(MAX(GN25,GQ25)&gt;0,MAX(GN25,GQ25),"")</f>
        <v/>
      </c>
      <c r="GS25" s="40" t="str">
        <f>IF(GD25&gt;0,GD25,"")</f>
        <v/>
      </c>
      <c r="GT25" s="40" t="str">
        <f>IF(GE25&gt;0,GE25,"")</f>
        <v/>
      </c>
      <c r="GU25" s="40" t="str">
        <f>IF(SUM(GB25:GE25)-GF25&gt;0,SUM(GB25:GE25)-GF25,"")</f>
        <v/>
      </c>
      <c r="GV25" s="40" t="str">
        <f>IF(GI25&gt;0,GI25,"")</f>
        <v/>
      </c>
      <c r="GW25" s="40" t="str">
        <f>IF(GJ25&gt;0,GJ25,"")</f>
        <v/>
      </c>
      <c r="GX25" s="40" t="str">
        <f>IF(SUM(GG25:GJ25)-GK25&gt;0,SUM(GG25:GJ25)-GK25,"")</f>
        <v/>
      </c>
      <c r="GY25" s="40" t="str">
        <f>IF(SUM(GR25,GX25)&gt;0,SUM(GR25,GX25),"")</f>
        <v/>
      </c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1" t="str">
        <f>IF(HB25&gt;0,HB25,"")</f>
        <v/>
      </c>
      <c r="HU25" s="11" t="str">
        <f>IF(HC25&gt;0,HC25,"")</f>
        <v/>
      </c>
      <c r="HV25" s="11" t="str">
        <f>IF(SUM(GZ25:HC25)-HD25&gt;0,SUM(GZ25:HC25)-HD25,"")</f>
        <v/>
      </c>
      <c r="HW25" s="11" t="str">
        <f>IF(HG25&gt;0,HG25,"")</f>
        <v/>
      </c>
      <c r="HX25" s="11" t="str">
        <f>IF(HH25&gt;0,HH25,"")</f>
        <v/>
      </c>
      <c r="HY25" s="11" t="str">
        <f>IF(SUM(HE25:HH25)-HI25&gt;0,SUM(HE25:HH25)-HI25,"")</f>
        <v/>
      </c>
      <c r="HZ25" s="11" t="str">
        <f>IF(MAX(HV25,HY25)&gt;0,MAX(HV25,HY25),"")</f>
        <v/>
      </c>
      <c r="IA25" s="11" t="str">
        <f>IF(HL25&gt;0,HL25,"")</f>
        <v/>
      </c>
      <c r="IB25" s="11" t="str">
        <f>IF(HM25&gt;0,HM25,"")</f>
        <v/>
      </c>
      <c r="IC25" s="11" t="str">
        <f>IF(SUM(HJ25:HM25)-HN25&gt;0,SUM(HJ25:HM25)-HN25,"")</f>
        <v/>
      </c>
      <c r="ID25" s="11" t="str">
        <f>IF(HQ25&gt;0,HQ25,"")</f>
        <v/>
      </c>
      <c r="IE25" s="11" t="str">
        <f>IF(HR25&gt;0,HR25,"")</f>
        <v/>
      </c>
      <c r="IF25" s="11" t="str">
        <f>IF(SUM(HO25:HR25)-HS25&gt;0,SUM(HO25:HR25)-HS25,"")</f>
        <v/>
      </c>
      <c r="IG25" s="11" t="str">
        <f>IF(SUM(HZ25,IF25)&gt;0,SUM(HZ25,IF25),"")</f>
        <v/>
      </c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40" t="str">
        <f>IF(IJ25&gt;0,IJ25,"")</f>
        <v/>
      </c>
      <c r="JC25" s="40" t="str">
        <f>IF(IK25&gt;0,IK25,"")</f>
        <v/>
      </c>
      <c r="JD25" s="40" t="str">
        <f>IF(SUM(IH25:IK25)-IL25&gt;0,SUM(IH25:IK25)-IL25,"")</f>
        <v/>
      </c>
      <c r="JE25" s="40" t="str">
        <f>IF(IO25&gt;0,IO25,"")</f>
        <v/>
      </c>
      <c r="JF25" s="40" t="str">
        <f>IF(IP25&gt;0,IP25,"")</f>
        <v/>
      </c>
      <c r="JG25" s="40" t="str">
        <f>IF(SUM(IM25:IP25)-IQ25&gt;0,SUM(IM25:IP25)-IQ25,"")</f>
        <v/>
      </c>
      <c r="JH25" s="40" t="str">
        <f>IF(MAX(JD25,JG25)&gt;0,MAX(JD25,JG25),"")</f>
        <v/>
      </c>
      <c r="JI25" s="40" t="str">
        <f>IF(IT25&gt;0,IT25,"")</f>
        <v/>
      </c>
      <c r="JJ25" s="40" t="str">
        <f>IF(IU25&gt;0,IU25,"")</f>
        <v/>
      </c>
      <c r="JK25" s="40" t="str">
        <f>IF(SUM(IR25:IU25)-IV25&gt;0,SUM(IR25:IU25)-IV25,"")</f>
        <v/>
      </c>
      <c r="JL25" s="40" t="str">
        <f>IF(IY25&gt;0,IY25,"")</f>
        <v/>
      </c>
      <c r="JM25" s="40" t="str">
        <f>IF(IZ25&gt;0,IZ25,"")</f>
        <v/>
      </c>
      <c r="JN25" s="40" t="str">
        <f>IF(SUM(IW25:IZ25)-JA25&gt;0,SUM(IW25:IZ25)-JA25,"")</f>
        <v/>
      </c>
      <c r="JO25" s="40" t="str">
        <f>IF(SUM(JH25,JN25)&gt;0,SUM(JH25,JN25),"")</f>
        <v/>
      </c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1" t="str">
        <f>IF(JR25&gt;0,JR25,"")</f>
        <v/>
      </c>
      <c r="KK25" s="11" t="str">
        <f>IF(JS25&gt;0,JS25,"")</f>
        <v/>
      </c>
      <c r="KL25" s="11" t="str">
        <f>IF(SUM(JP25:JS25)-JT25&gt;0,SUM(JP25:JS25)-JT25,"")</f>
        <v/>
      </c>
      <c r="KM25" s="11" t="str">
        <f>IF(JW25&gt;0,JW25,"")</f>
        <v/>
      </c>
      <c r="KN25" s="11" t="str">
        <f>IF(JX25&gt;0,JX25,"")</f>
        <v/>
      </c>
      <c r="KO25" s="11" t="str">
        <f>IF(SUM(JU25:JX25)-JY25&gt;0,SUM(JU25:JX25)-JY25,"")</f>
        <v/>
      </c>
      <c r="KP25" s="11" t="str">
        <f>IF(MAX(KL25,KO25)&gt;0,MAX(KL25,KO25),"")</f>
        <v/>
      </c>
      <c r="KQ25" s="11" t="str">
        <f>IF(KB25&gt;0,KB25,"")</f>
        <v/>
      </c>
      <c r="KR25" s="11" t="str">
        <f>IF(KC25&gt;0,KC25,"")</f>
        <v/>
      </c>
      <c r="KS25" s="11" t="str">
        <f>IF(SUM(JZ25:KC25)-KD25&gt;0,SUM(JZ25:KC25)-KD25,"")</f>
        <v/>
      </c>
      <c r="KT25" s="11" t="str">
        <f>IF(KG25&gt;0,KG25,"")</f>
        <v/>
      </c>
      <c r="KU25" s="11" t="str">
        <f>IF(KH25&gt;0,KH25,"")</f>
        <v/>
      </c>
      <c r="KV25" s="11" t="str">
        <f>IF(SUM(KE25:KH25)-KI25&gt;0,SUM(KE25:KH25)-KI25,"")</f>
        <v/>
      </c>
      <c r="KW25" s="11" t="str">
        <f>IF(SUM(KP25,KV25)&gt;0,SUM(KP25,KV25),"")</f>
        <v/>
      </c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40" t="str">
        <f>IF(KZ25&gt;0,KZ25,"")</f>
        <v/>
      </c>
      <c r="LS25" s="40" t="str">
        <f>IF(LA25&gt;0,LA25,"")</f>
        <v/>
      </c>
      <c r="LT25" s="40" t="str">
        <f>IF(SUM(KX25:LA25)-LB25&gt;0,SUM(KX25:LA25)-LB25,"")</f>
        <v/>
      </c>
      <c r="LU25" s="40" t="str">
        <f>IF(LE25&gt;0,LE25,"")</f>
        <v/>
      </c>
      <c r="LV25" s="40" t="str">
        <f>IF(LF25&gt;0,LF25,"")</f>
        <v/>
      </c>
      <c r="LW25" s="40" t="str">
        <f>IF(SUM(LC25:LF25)-LG25&gt;0,SUM(LC25:LF25)-LG25,"")</f>
        <v/>
      </c>
      <c r="LX25" s="40" t="str">
        <f>IF(MAX(LT25,LW25)&gt;0,MAX(LT25,LW25),"")</f>
        <v/>
      </c>
      <c r="LY25" s="40" t="str">
        <f>IF(LJ25&gt;0,LJ25,"")</f>
        <v/>
      </c>
      <c r="LZ25" s="40" t="str">
        <f>IF(LK25&gt;0,LK25,"")</f>
        <v/>
      </c>
      <c r="MA25" s="40" t="str">
        <f>IF(SUM(LH25:LK25)-LL25&gt;0,SUM(LH25:LK25)-LL25,"")</f>
        <v/>
      </c>
      <c r="MB25" s="40" t="str">
        <f>IF(LO25&gt;0,LO25,"")</f>
        <v/>
      </c>
      <c r="MC25" s="40" t="str">
        <f>IF(LP25&gt;0,LP25,"")</f>
        <v/>
      </c>
      <c r="MD25" s="40" t="str">
        <f>IF(SUM(LM25:LP25)-LQ25&gt;0,SUM(LM25:LP25)-LQ25,"")</f>
        <v/>
      </c>
      <c r="ME25" s="40" t="str">
        <f>IF(SUM(LX25,MD25)&gt;0,SUM(LX25,MD25),"")</f>
        <v/>
      </c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1" t="str">
        <f>IF(MH25&gt;0,MH25,"")</f>
        <v/>
      </c>
      <c r="NA25" s="11" t="str">
        <f>IF(MI25&gt;0,MI25,"")</f>
        <v/>
      </c>
      <c r="NB25" s="11" t="str">
        <f>IF(SUM(MF25:MI25)-MJ25&gt;0,SUM(MF25:MI25)-MJ25,"")</f>
        <v/>
      </c>
      <c r="NC25" s="11" t="str">
        <f>IF(MM25&gt;0,MM25,"")</f>
        <v/>
      </c>
      <c r="ND25" s="11" t="str">
        <f>IF(MN25&gt;0,MN25,"")</f>
        <v/>
      </c>
      <c r="NE25" s="11" t="str">
        <f>IF(SUM(MK25:MN25)-MO25&gt;0,SUM(MK25:MN25)-MO25,"")</f>
        <v/>
      </c>
      <c r="NF25" s="11" t="str">
        <f>IF(MAX(NB25,NE25)&gt;0,MAX(NB25,NE25),"")</f>
        <v/>
      </c>
      <c r="NG25" s="11" t="str">
        <f>IF(MR25&gt;0,MR25,"")</f>
        <v/>
      </c>
      <c r="NH25" s="11" t="str">
        <f>IF(MS25&gt;0,MS25,"")</f>
        <v/>
      </c>
      <c r="NI25" s="11" t="str">
        <f>IF(SUM(MP25:MS25)-MT25&gt;0,SUM(MP25:MS25)-MT25,"")</f>
        <v/>
      </c>
      <c r="NJ25" s="11" t="str">
        <f>IF(MW25&gt;0,MW25,"")</f>
        <v/>
      </c>
      <c r="NK25" s="11" t="str">
        <f>IF(MX25&gt;0,MX25,"")</f>
        <v/>
      </c>
      <c r="NL25" s="11" t="str">
        <f>IF(SUM(MU25:MX25)-MY25&gt;0,SUM(MU25:MX25)-MY25,"")</f>
        <v/>
      </c>
      <c r="NM25" s="11" t="str">
        <f>IF(SUM(NF25,NL25)&gt;0,SUM(NF25,NL25),"")</f>
        <v/>
      </c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40" t="str">
        <f>IF(NP25&gt;0,NP25,"")</f>
        <v/>
      </c>
      <c r="OI25" s="40" t="str">
        <f>IF(NQ25&gt;0,NQ25,"")</f>
        <v/>
      </c>
      <c r="OJ25" s="40" t="str">
        <f>IF(SUM(NN25:NQ25)-NR25&gt;0,SUM(NN25:NQ25)-NR25,"")</f>
        <v/>
      </c>
      <c r="OK25" s="40" t="str">
        <f>IF(NU25&gt;0,NU25,"")</f>
        <v/>
      </c>
      <c r="OL25" s="40" t="str">
        <f>IF(NV25&gt;0,NV25,"")</f>
        <v/>
      </c>
      <c r="OM25" s="40" t="str">
        <f>IF(SUM(NS25:NV25)-NW25&gt;0,SUM(NS25:NV25)-NW25,"")</f>
        <v/>
      </c>
      <c r="ON25" s="40" t="str">
        <f>IF(MAX(OJ25,OM25)&gt;0,MAX(OJ25,OM25),"")</f>
        <v/>
      </c>
      <c r="OO25" s="40" t="str">
        <f>IF(NZ25&gt;0,NZ25,"")</f>
        <v/>
      </c>
      <c r="OP25" s="40" t="str">
        <f>IF(OA25&gt;0,OA25,"")</f>
        <v/>
      </c>
      <c r="OQ25" s="40" t="str">
        <f>IF(SUM(NX25:OA25)-OB25&gt;0,SUM(NX25:OA25)-OB25,"")</f>
        <v/>
      </c>
      <c r="OR25" s="40" t="str">
        <f>IF(OE25&gt;0,OE25,"")</f>
        <v/>
      </c>
      <c r="OS25" s="40" t="str">
        <f>IF(OF25&gt;0,OF25,"")</f>
        <v/>
      </c>
      <c r="OT25" s="40" t="str">
        <f>IF(SUM(OC25:OF25)-OG25&gt;0,SUM(OC25:OF25)-OG25,"")</f>
        <v/>
      </c>
      <c r="OU25" s="40" t="str">
        <f>IF(SUM(ON25,OT25)&gt;0,SUM(ON25,OT25),"")</f>
        <v/>
      </c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1" t="str">
        <f>IF(OX25&gt;0,OX25,"")</f>
        <v/>
      </c>
      <c r="PQ25" s="11" t="str">
        <f>IF(OY25&gt;0,OY25,"")</f>
        <v/>
      </c>
      <c r="PR25" s="11" t="str">
        <f>IF(SUM(OV25:OY25)-OZ25&gt;0,SUM(OV25:OY25)-OZ25,"")</f>
        <v/>
      </c>
      <c r="PS25" s="11" t="str">
        <f>IF(PC25&gt;0,PC25,"")</f>
        <v/>
      </c>
      <c r="PT25" s="11" t="str">
        <f>IF(PD25&gt;0,PD25,"")</f>
        <v/>
      </c>
      <c r="PU25" s="11" t="str">
        <f>IF(SUM(PA25:PD25)-PE25&gt;0,SUM(PA25:PD25)-PE25,"")</f>
        <v/>
      </c>
      <c r="PV25" s="11" t="str">
        <f>IF(MAX(PR25,PU25)&gt;0,MAX(PR25,PU25),"")</f>
        <v/>
      </c>
      <c r="PW25" s="11" t="str">
        <f>IF(PH25&gt;0,PH25,"")</f>
        <v/>
      </c>
      <c r="PX25" s="11" t="str">
        <f>IF(PI25&gt;0,PI25,"")</f>
        <v/>
      </c>
      <c r="PY25" s="11" t="str">
        <f>IF(SUM(PF25:PI25)-PJ25&gt;0,SUM(PF25:PI25)-PJ25,"")</f>
        <v/>
      </c>
      <c r="PZ25" s="11" t="str">
        <f>IF(PM25&gt;0,PM25,"")</f>
        <v/>
      </c>
      <c r="QA25" s="11" t="str">
        <f>IF(PN25&gt;0,PN25,"")</f>
        <v/>
      </c>
      <c r="QB25" s="11" t="str">
        <f>IF(SUM(PK25:PN25)-PO25&gt;0,SUM(PK25:PN25)-PO25,"")</f>
        <v/>
      </c>
      <c r="QC25" s="11" t="str">
        <f>IF(SUM(PV25,QB25)&gt;0,SUM(PV25,QB25),"")</f>
        <v/>
      </c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40" t="str">
        <f>IF(QF25&gt;0,QF25,"")</f>
        <v/>
      </c>
      <c r="QY25" s="40" t="str">
        <f>IF(QG25&gt;0,QG25,"")</f>
        <v/>
      </c>
      <c r="QZ25" s="40" t="str">
        <f>IF(SUM(QD25:QG25)-QH25&gt;0,SUM(QD25:QG25)-QH25,"")</f>
        <v/>
      </c>
      <c r="RA25" s="40" t="str">
        <f>IF(QK25&gt;0,QK25,"")</f>
        <v/>
      </c>
      <c r="RB25" s="40" t="str">
        <f>IF(QL25&gt;0,QL25,"")</f>
        <v/>
      </c>
      <c r="RC25" s="40" t="str">
        <f>IF(SUM(QI25:QL25)-QM25&gt;0,SUM(QI25:QL25)-QM25,"")</f>
        <v/>
      </c>
      <c r="RD25" s="40" t="str">
        <f>IF(MAX(QZ25,RC25)&gt;0,MAX(QZ25,RC25),"")</f>
        <v/>
      </c>
      <c r="RE25" s="40" t="str">
        <f>IF(QP25&gt;0,QP25,"")</f>
        <v/>
      </c>
      <c r="RF25" s="40" t="str">
        <f>IF(QQ25&gt;0,QQ25,"")</f>
        <v/>
      </c>
      <c r="RG25" s="40" t="str">
        <f>IF(SUM(QN25:QQ25)-QR25&gt;0,SUM(QN25:QQ25)-QR25,"")</f>
        <v/>
      </c>
      <c r="RH25" s="40" t="str">
        <f>IF(QU25&gt;0,QU25,"")</f>
        <v/>
      </c>
      <c r="RI25" s="40" t="str">
        <f>IF(QV25&gt;0,QV25,"")</f>
        <v/>
      </c>
      <c r="RJ25" s="40" t="str">
        <f>IF(SUM(QS25:QV25)-QW25&gt;0,SUM(QS25:QV25)-QW25,"")</f>
        <v/>
      </c>
      <c r="RK25" s="40" t="str">
        <f>IF(SUM(RD25,RJ25)&gt;0,SUM(RD25,RJ25),"")</f>
        <v/>
      </c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1" t="str">
        <f>IF(RN25&gt;0,RN25,"")</f>
        <v/>
      </c>
      <c r="SG25" s="11" t="str">
        <f>IF(RO25&gt;0,RO25,"")</f>
        <v/>
      </c>
      <c r="SH25" s="11" t="str">
        <f>IF(SUM(RL25:RO25)-RP25&gt;0,SUM(RL25:RO25)-RP25,"")</f>
        <v/>
      </c>
      <c r="SI25" s="11" t="str">
        <f>IF(RS25&gt;0,RS25,"")</f>
        <v/>
      </c>
      <c r="SJ25" s="11" t="str">
        <f>IF(RT25&gt;0,RT25,"")</f>
        <v/>
      </c>
      <c r="SK25" s="11" t="str">
        <f>IF(SUM(RQ25:RT25)-RU25&gt;0,SUM(RQ25:RT25)-RU25,"")</f>
        <v/>
      </c>
      <c r="SL25" s="11" t="str">
        <f>IF(MAX(SH25,SK25)&gt;0,MAX(SH25,SK25),"")</f>
        <v/>
      </c>
      <c r="SM25" s="11" t="str">
        <f>IF(RX25&gt;0,RX25,"")</f>
        <v/>
      </c>
      <c r="SN25" s="11" t="str">
        <f>IF(RY25&gt;0,RY25,"")</f>
        <v/>
      </c>
      <c r="SO25" s="11" t="str">
        <f>IF(SUM(RV25:RY25)-RZ25&gt;0,SUM(RV25:RY25)-RZ25,"")</f>
        <v/>
      </c>
      <c r="SP25" s="11" t="str">
        <f>IF(SC25&gt;0,SC25,"")</f>
        <v/>
      </c>
      <c r="SQ25" s="11" t="str">
        <f>IF(SD25&gt;0,SD25,"")</f>
        <v/>
      </c>
      <c r="SR25" s="11" t="str">
        <f>IF(SUM(SA25:SD25)-SE25&gt;0,SUM(SA25:SD25)-SE25,"")</f>
        <v/>
      </c>
      <c r="SS25" s="11" t="str">
        <f>IF(SUM(SL25,SR25)&gt;0,SUM(SL25,SR25),"")</f>
        <v/>
      </c>
      <c r="ST25" s="22">
        <f>IF($CN25="P",BY25,(BY25+AX25)/2)</f>
        <v>6.85</v>
      </c>
      <c r="SU25" s="22">
        <f>IF($CN25="P",BZ25,(BZ25+AY25)/2)</f>
        <v>4.3499999999999996</v>
      </c>
      <c r="SV25" s="22">
        <f>IF($CN25="P",CA25,(CA25+AZ25)/2)</f>
        <v>4.5</v>
      </c>
      <c r="SW25" s="22">
        <f>IF($CN25="P",CB25,(CB25+BA25)/2)</f>
        <v>6.7149999999999999</v>
      </c>
      <c r="SX25" s="22">
        <f>IF($CN25="P",CC25,(CC25+BB25)/2)</f>
        <v>0</v>
      </c>
      <c r="SY25" s="22">
        <f>IF($CN25="P",CD25,(CD25+BC25)/2)</f>
        <v>7.2</v>
      </c>
      <c r="SZ25" s="22">
        <f>IF($CN25="P",CE25,(CE25+BD25)/2)</f>
        <v>4.4000000000000004</v>
      </c>
      <c r="TA25" s="22">
        <f>IF($CN25="P",CF25,(CF25+BE25)/2)</f>
        <v>4.7</v>
      </c>
      <c r="TB25" s="22">
        <f>IF($CN25="P",CG25,(CG25+BF25)/2)</f>
        <v>6.7249999999999996</v>
      </c>
      <c r="TC25" s="22">
        <f>IF($CN25="P",CH25,(CH25+BG25)/2)</f>
        <v>0</v>
      </c>
      <c r="TD25" s="22">
        <f>IF($CN25="P",CI25,(CI25+BH25)/2)</f>
        <v>0</v>
      </c>
      <c r="TE25" s="22">
        <f>IF($CN25="P",CJ25,(CJ25+BI25)/2)</f>
        <v>0</v>
      </c>
      <c r="TF25" s="22">
        <f>IF($CN25="P",CK25,(CK25+BJ25)/2)</f>
        <v>0</v>
      </c>
      <c r="TG25" s="22">
        <f>IF($CN25="P",CL25,(CL25+BK25)/2)</f>
        <v>0</v>
      </c>
      <c r="TH25" s="22">
        <f>IF($CN25="P",CM25,(CM25+BL25)/2)</f>
        <v>0</v>
      </c>
      <c r="TI25" s="27" t="s">
        <v>46</v>
      </c>
      <c r="TJ25" s="40">
        <f>IF(SV25&gt;0,SV25,"")</f>
        <v>4.5</v>
      </c>
      <c r="TK25" s="40">
        <f>IF(SW25&gt;0,SW25,"")</f>
        <v>6.7149999999999999</v>
      </c>
      <c r="TL25" s="40">
        <f>IF(SUM(ST25:SW25)-SX25&gt;0,SUM(ST25:SW25)-SX25,"")</f>
        <v>22.414999999999999</v>
      </c>
      <c r="TM25" s="40">
        <f>IF(TA25&gt;0,TA25,"")</f>
        <v>4.7</v>
      </c>
      <c r="TN25" s="40">
        <f>IF(TB25&gt;0,TB25,"")</f>
        <v>6.7249999999999996</v>
      </c>
      <c r="TO25" s="40">
        <f>IF(SUM(SY25:TB25)-TC25&gt;0,SUM(SY25:TB25)-TC25,"")</f>
        <v>23.024999999999999</v>
      </c>
      <c r="TP25" s="40">
        <f>IF(MAX(TL25,TO25)&gt;0,MAX(TL25,TO25),"")</f>
        <v>23.024999999999999</v>
      </c>
      <c r="TQ25" s="40" t="str">
        <f>IF(TF25&gt;0,TF25,"")</f>
        <v/>
      </c>
      <c r="TR25" s="40" t="str">
        <f>IF(TG25&gt;0,TG25,"")</f>
        <v/>
      </c>
      <c r="TS25" s="40" t="str">
        <f>IF(SUM(TD25:TG25)-TH25&gt;0,SUM(TD25:TG25)-TH25,"")</f>
        <v/>
      </c>
      <c r="TT25" s="40">
        <f>IF(SUM(TP25,TS25)&gt;0,SUM(TP25,TS25),"")</f>
        <v>23.024999999999999</v>
      </c>
    </row>
    <row r="26" spans="1:540" x14ac:dyDescent="0.2">
      <c r="A26" s="4" t="str" cm="1">
        <f t="array" ref="A26">IF(AND(H26&lt;&gt;"",H26&lt;&gt;"No DD"),SUMPRODUCT((H$4:H$35&lt;&gt;"")*(H$4:H$35&lt;&gt;"No DD")*(E$4:E$35&gt;E26))+1,IF(H26="No DD",SUMPRODUCT((H$4:H$35="No DD")*(E$4:E$35&gt;E26))+1+SUMPRODUCT((H$4:H$35&lt;&gt;"")*(H$4:H$35&lt;&gt;"No DD")),""))</f>
        <v/>
      </c>
      <c r="B26" s="5" t="s">
        <v>228</v>
      </c>
      <c r="C26" s="4" t="s">
        <v>6</v>
      </c>
      <c r="D26" s="4">
        <v>2006</v>
      </c>
      <c r="E26" s="9">
        <f>SUM(J26:T26)+SUM(J26:R26)*0.0000001+SUM(J26)*0.0000000000001</f>
        <v>91.230009123004251</v>
      </c>
      <c r="F26" s="3" t="str">
        <f>IF(OR(AND(AM26&gt;=AW$37,AM26&lt;&gt;"",AO26&gt;=AW$41,AO26&lt;&gt;"",AL26=""),AND(AP26&gt;=AW$37,AP26&lt;&gt;"",AR26&gt;=AW$41,AR26&lt;&gt;"",AL26=""),AND(AT26&gt;=AW$37,AT26&lt;&gt;"",AV26&gt;=AW$41,AV26&lt;&gt;"",AL26=""),AND(BN26&gt;=BX$37,BN26&lt;&gt;"",BP26&gt;=BX$41,BP26&lt;&gt;"",BM26=""),AND(BQ26&gt;=BX$37,BQ26&lt;&gt;"",BS26&gt;=BX$41,BS26&lt;&gt;"",BM26=""),AND(BU26&gt;=BX$37,BU26&lt;&gt;"",BW26&gt;=BX$41,BW26&lt;&gt;"",BM26=""),AND(CO26&gt;=CY$37,CO26&lt;&gt;"",CQ26&gt;=CY$41,CQ26&lt;&gt;"",CN26=""),AND(CR26&gt;=CY$37,CR26&lt;&gt;"",CT26&gt;=CY$41,CT26&lt;&gt;"",CN26=""),AND(CV26&gt;=CY$37,CV26&lt;&gt;"",CX26&gt;=CY$41,CX26&lt;&gt;"",CN26=""),AND(DV26&gt;=EI$37,DV26&lt;&gt;"",DX26&gt;=EI$41,DX26&lt;&gt;""),AND(DY26&gt;=EI$37,DY26&lt;&gt;"",EA26&gt;=EI$41,EA26&lt;&gt;""),AND(EC26&gt;=EI$37,EC26&lt;&gt;"",EE26&gt;=EI$41,EE26&lt;&gt;""),AND(EF26&gt;=EI$37,EF26&lt;&gt;"",EH26&gt;=EI$41,EH26&lt;&gt;""),AND(FD26&gt;=FQ$37,FD26&lt;&gt;"",FF26&gt;=FQ$41,FF26&lt;&gt;""),AND(FG26&gt;=FQ$37,FG26&lt;&gt;"",FI26&gt;=FQ$41,FI26&lt;&gt;""),AND(FK26&gt;=FQ$37,FK26&lt;&gt;"",FM26&gt;=FQ$41,FM26&lt;&gt;""),AND(FN26&gt;=FQ$37,FN26&lt;&gt;"",FP26&gt;=FQ$41,FP26&lt;&gt;""),AND(GL26&gt;=GY$37,GL26&lt;&gt;"",GN26&gt;=GY$41,GN26&lt;&gt;""),AND(GO26&gt;=GY$37,GO26&lt;&gt;"",GQ26&gt;=GY$41,GQ26&lt;&gt;""),AND(GS26&gt;=GY$37,GS26&lt;&gt;"",GU26&gt;=GY$41,GU26&lt;&gt;""),AND(GV26&gt;=GY$37,GV26&lt;&gt;"",GX26&gt;=GY$41,GX26&lt;&gt;""),AND(HT26&gt;=IG$37,HT26&lt;&gt;"",HV26&gt;=IG$41,HV26&lt;&gt;""),AND(HW26&gt;=IG$37,HW26&lt;&gt;"",HY26&gt;=IG$41,HY26&lt;&gt;""),AND(IA26&gt;=IG$37,IA26&lt;&gt;"",IC26&gt;=IG$41,IC26&lt;&gt;""),AND(ID26&gt;=IG$37,ID26&lt;&gt;"",IF26&gt;=IG$41,IF26&lt;&gt;""),AND(JB26&gt;=JO$37,JB26&lt;&gt;"",JD26&gt;=JO$41,JD26&lt;&gt;""),AND(JE26&gt;=JO$37,JE26&lt;&gt;"",JG26&gt;=JO$41,JG26&lt;&gt;""),AND(JI26&gt;=JO$37,JI26&lt;&gt;"",JK26&gt;=JO$41,JK26&lt;&gt;""),AND(JL26&gt;=JO$37,JL26&lt;&gt;"",JN26&gt;=JO$41,JN26&lt;&gt;""),AND(KJ26&gt;=KW$37,KJ26&lt;&gt;"",KL26&gt;=KW$41,KL26&lt;&gt;""),AND(KM26&gt;=KW$37,KM26&lt;&gt;"",KO26&gt;=KW$41,KO26&lt;&gt;""),AND(KQ26&gt;=KW$37,KQ26&lt;&gt;"",KS26&gt;=KW$41,KS26&lt;&gt;""),AND(KT26&gt;=KW$37,KT26&lt;&gt;"",KV26&gt;=KW$41,KV26&lt;&gt;""),AND(LR26&gt;=ME$37,LR26&lt;&gt;"",LT26&gt;=ME$41,LT26&lt;&gt;""),AND(LU26&gt;=ME$37,LU26&lt;&gt;"",LW26&gt;=ME$41,LW26&lt;&gt;""),AND(LY26&gt;=ME$37,LY26&lt;&gt;"",MA26&gt;=ME$41,MA26&lt;&gt;""),AND(MB26&gt;=ME$37,MB26&lt;&gt;"",MD26&gt;=ME$41,MD26&lt;&gt;""),AND(MZ26&gt;=NM$37,MZ26&lt;&gt;"",NB26&gt;=NM$41,NB26&lt;&gt;""),AND(NC26&gt;=NM$37,NC26&lt;&gt;"",NE26&gt;=NM$41,NE26&lt;&gt;""),AND(NG26&gt;=NM$37,NG26&lt;&gt;"",NI26&gt;=NM$41,NI26&lt;&gt;""),AND(NJ26&gt;=NM$37,NJ26&lt;&gt;"",NL26&gt;=NM$41,NL26&lt;&gt;""),AND(OH26&gt;=OU$37,OH26&lt;&gt;"",OJ26&gt;=OU$41,OJ26&lt;&gt;""),AND(OK26&gt;=OU$37,OK26&lt;&gt;"",OM26&gt;=OU$41,OM26&lt;&gt;""),AND(OO26&gt;=OU$37,OO26&lt;&gt;"",OQ26&gt;=OU$41,OQ26&lt;&gt;""),AND(OR26&gt;=OU$37,OR26&lt;&gt;"",OT26&gt;=OU$41,OT26&lt;&gt;""),AND(PP26&gt;=QC$37,PP26&lt;&gt;"",PR26&gt;=QC$41,PR26&lt;&gt;""),AND(PS26&gt;=QC$37,PS26&lt;&gt;"",PU26&gt;=QC$41,PU26&lt;&gt;""),AND(PW26&gt;=QC$37,PW26&lt;&gt;"",PY26&gt;=QC$41,PY26&lt;&gt;""),AND(PZ26&gt;=QC$37,PZ26&lt;&gt;"",QB26&gt;=QC$41,QB26&lt;&gt;""),AND(QX26&gt;=RK$37,QX26&lt;&gt;"",QZ26&gt;=RK$41,QZ26&lt;&gt;""),AND(RA26&gt;=RK$37,RA26&lt;&gt;"",RC26&gt;=RK$41,RC26&lt;&gt;""),AND(RE26&gt;=RK$37,RE26&lt;&gt;"",RG26&gt;=RK$41,RG26&lt;&gt;""),AND(RH26&gt;=RK$37,RH26&lt;&gt;"",RJ26&gt;=RK$41,RJ26&lt;&gt;""),AND(SF26&gt;=SS$37,SF26&lt;&gt;"",SH26&gt;=SS$41,SH26&lt;&gt;""),AND(SI26&gt;=SS$37,SI26&lt;&gt;"",SK26&gt;=SS$41,SK26&lt;&gt;""),AND(SM26&gt;=SS$37,SM26&lt;&gt;"",SO26&gt;=SS$41,SO26&lt;&gt;""),AND(SP26&gt;=SS$37,SP26&lt;&gt;"",SR26&gt;=SS$41,SR26&lt;&gt;"")),"P","")</f>
        <v/>
      </c>
      <c r="G26" s="3" t="str">
        <f>IF(OR(AND(AO26&gt;=AW$41,AO26&lt;&gt;"",AL26=""),AND(AR26&gt;=AW$41,AR26&lt;&gt;"",AL26=""),AND(AV26&gt;=AW$41,AV26&lt;&gt;"",AL26=""),AND(BP26&gt;=BX$41,BP26&lt;&gt;"",BM26=""),AND(BS26&gt;=BX$41,BS26&lt;&gt;"",BM26=""),AND(BW26&gt;=BX$41,BW26&lt;&gt;"",BM26=""),AND(CQ26&gt;=CY$41,CQ26&lt;&gt;"",CN26=""),AND(CT26&gt;=CY$41,CT26&lt;&gt;"",CN26=""),AND(CX26&gt;=CY$41,CX26&lt;&gt;"",CN26=""),AND(DX26&gt;=EI$41,DX26&lt;&gt;""),AND(EA26&gt;=EI$41,EA26&lt;&gt;""),AND(EE26&gt;=EI$41,EE26&lt;&gt;""),AND(EH26&gt;=EI$41,EH26&lt;&gt;""),AND(FF26&gt;=FQ$41,FF26&lt;&gt;""),AND(FI26&gt;=FQ$41,FI26&lt;&gt;""),AND(FM26&gt;=FQ$41,FM26&lt;&gt;""),AND(FP26&gt;=FQ$41,FP26&lt;&gt;""),AND(GN26&gt;=GY$41,GN26&lt;&gt;""),AND(GQ26&gt;=GY$41,GQ26&lt;&gt;""),AND(GU26&gt;=GY$41,GU26&lt;&gt;""),AND(GX26&gt;=GY$41,GX26&lt;&gt;""),AND(HV26&gt;=IG$41,HV26&lt;&gt;""),AND(HY26&gt;=IG$41,HY26&lt;&gt;""),AND(IC26&gt;=IG$41,IC26&lt;&gt;""),AND(IF26&gt;=IG$41,IF26&lt;&gt;""),AND(JD26&gt;=JO$41,JD26&lt;&gt;""),AND(JG26&gt;=JO$41,JG26&lt;&gt;""),AND(JK26&gt;=JO$41,JK26&lt;&gt;""),AND(JN26&gt;=JO$41,JN26&lt;&gt;""),AND(KL26&gt;=KW$41,KL26&lt;&gt;""),AND(KO26&gt;=KW$41,KO26&lt;&gt;""),AND(KS26&gt;=KW$41,KS26&lt;&gt;""),AND(KV26&gt;=KW$41,KV26&lt;&gt;""),AND(LT26&gt;=ME$41,LT26&lt;&gt;""),AND(LW26&gt;=ME$41,LW26&lt;&gt;""),AND(MA26&gt;=ME$41,MA26&lt;&gt;""),AND(MD26&gt;=ME$41,MD26&lt;&gt;""),AND(NB26&gt;=NM$41,NB26&lt;&gt;""),AND(NE26&gt;=NM$41,NE26&lt;&gt;""),AND(NI26&gt;=NM$41,NI26&lt;&gt;""),AND(NL26&gt;=NM$41,NL26&lt;&gt;""),AND(OJ26&gt;=OU$41,OJ26&lt;&gt;""),AND(OM26&gt;=OU$41,OM26&lt;&gt;""),AND(OQ26&gt;=OU$41,OQ26&lt;&gt;""),AND(OT26&gt;=OU$41,OT26&lt;&gt;""),AND(PR26&gt;=QC$41,PR26&lt;&gt;""),AND(PU26&gt;=QC$41,PU26&lt;&gt;""),AND(PY26&gt;=QC$41,PY26&lt;&gt;""),AND(QB26&gt;=QC$41,QB26&lt;&gt;""),AND(QZ26&gt;=RK$41,QZ26&lt;&gt;""),AND(RC26&gt;=RK$41,RC26&lt;&gt;""),AND(RG26&gt;=RK$41,RG26&lt;&gt;""),AND(RJ26&gt;=RK$41,RJ26&lt;&gt;""),AND(SH26&gt;=SS$41,SH26&lt;&gt;""),AND(SK26&gt;=SS$41,SK26&lt;&gt;""),AND(SO26&gt;=SS$41,SO26&lt;&gt;""),AND(SR26&gt;=SS$41,SR26&lt;&gt;"")),"P","")</f>
        <v/>
      </c>
      <c r="H26" s="36" t="str">
        <f>IF(AND(G26="P",F26=""),"No DD",IF(OR(AND(AM26&gt;=AW$40,AM26&lt;&gt;"",AO26&gt;=AW$44,AO26&lt;&gt;"",AL26=""),AND(AP26&gt;=AW$40,AP26&lt;&gt;"",AR26&gt;=AW$44,AR26&lt;&gt;"",AL26=""),AND(AT26&gt;=AW$40,AT26&lt;&gt;"",AV26&gt;=AW$44,AV26&lt;&gt;"",AL26=""),AND(BN26&gt;=BX$40,BN26&lt;&gt;"",BP26&gt;=BX$44,BP26&lt;&gt;"",BM26=""),AND(BQ26&gt;=BX$40,BQ26&lt;&gt;"",BS26&gt;=BX$44,BS26&lt;&gt;"",BM26=""),AND(BU26&gt;=BX$40,BU26&lt;&gt;"",BW26&gt;=BX$44,BW26&lt;&gt;"",BM26=""),AND(CO26&gt;=CY$40,CO26&lt;&gt;"",CQ26&gt;=CY$44,CQ26&lt;&gt;"",CN26=""),AND(CR26&gt;=CY$40,CR26&lt;&gt;"",CT26&gt;=CY$44,CT26&lt;&gt;"",CN26=""),AND(CV26&gt;=CY$40,CV26&lt;&gt;"",CX26&gt;=CY$44,CX26&lt;&gt;"",CN26=""),AND(DV26&gt;=EI$40,DV26&lt;&gt;"",DX26&gt;=EI$44,DX26&lt;&gt;""),AND(DY26&gt;=EI$40,DY26&lt;&gt;"",EA26&gt;=EI$44,EA26&lt;&gt;""),AND(EC26&gt;=EI$40,EC26&lt;&gt;"",EE26&gt;=EI$44,EE26&lt;&gt;""),AND(EF26&gt;=EI$40,EF26&lt;&gt;"",EH26&gt;=EI$44,EH26&lt;&gt;""),AND(FD26&gt;=FQ$40,FD26&lt;&gt;"",FF26&gt;=FQ$44,FF26&lt;&gt;""),AND(FG26&gt;=FQ$40,FG26&lt;&gt;"",FI26&gt;=FQ$44,FI26&lt;&gt;""),AND(FK26&gt;=FQ$40,FK26&lt;&gt;"",FM26&gt;=FQ$44,FM26&lt;&gt;""),AND(FN26&gt;=FQ$40,FN26&lt;&gt;"",FP26&gt;=FQ$44,FP26&lt;&gt;""),AND(GL26&gt;=GY$40,GL26&lt;&gt;"",GN26&gt;=GY$44,GN26&lt;&gt;""),AND(GO26&gt;=GY$40,GO26&lt;&gt;"",GQ26&gt;=GY$44,GQ26&lt;&gt;""),AND(GS26&gt;=GY$40,GS26&lt;&gt;"",GU26&gt;=GY$44,GU26&lt;&gt;""),AND(GV26&gt;=GY$40,GV26&lt;&gt;"",GX26&gt;=GY$44,GX26&lt;&gt;""),AND(HT26&gt;=IG$40,HT26&lt;&gt;"",HV26&gt;=IG$44,HV26&lt;&gt;""),AND(HW26&gt;=IG$40,HW26&lt;&gt;"",HY26&gt;=IG$44,HY26&lt;&gt;""),AND(IA26&gt;=IG$40,IA26&lt;&gt;"",IC26&gt;=IG$44,IC26&lt;&gt;""),AND(ID26&gt;=IG$40,ID26&lt;&gt;"",IF26&gt;=IG$44,IF26&lt;&gt;""),AND(JB26&gt;=JO$40,JB26&lt;&gt;"",JD26&gt;=JO$44,JD26&lt;&gt;""),AND(JE26&gt;=JO$40,JE26&lt;&gt;"",JG26&gt;=JO$44,JG26&lt;&gt;""),AND(JI26&gt;=JO$40,JI26&lt;&gt;"",JK26&gt;=JO$44,JK26&lt;&gt;""),AND(JL26&gt;=JO$40,JL26&lt;&gt;"",JN26&gt;=JO$44,JN26&lt;&gt;""),AND(KJ26&gt;=KW$40,KJ26&lt;&gt;"",KL26&gt;=KW$44,KL26&lt;&gt;""),AND(KM26&gt;=KW$40,KM26&lt;&gt;"",KO26&gt;=KW$44,KO26&lt;&gt;""),AND(KQ26&gt;=KW$40,KQ26&lt;&gt;"",KS26&gt;=KW$44,KS26&lt;&gt;""),AND(KT26&gt;=KW$40,KT26&lt;&gt;"",KV26&gt;=KW$44,KV26&lt;&gt;""),AND(LR26&gt;=ME$40,LR26&lt;&gt;"",LT26&gt;=ME$44,LT26&lt;&gt;""),AND(LU26&gt;=ME$40,LU26&lt;&gt;"",LW26&gt;=ME$44,LW26&lt;&gt;""),AND(LY26&gt;=ME$40,LY26&lt;&gt;"",MA26&gt;=ME$44,MA26&lt;&gt;""),AND(MB26&gt;=ME$40,MB26&lt;&gt;"",MD26&gt;=ME$44,MD26&lt;&gt;""),AND(MZ26&gt;=NM$40,MZ26&lt;&gt;"",NB26&gt;=NM$44,NB26&lt;&gt;""),AND(NC26&gt;=NM$40,NC26&lt;&gt;"",NE26&gt;=NM$44,NE26&lt;&gt;""),AND(NG26&gt;=NM$40,NG26&lt;&gt;"",NI26&gt;=NM$44,NI26&lt;&gt;""),AND(NJ26&gt;=NM$40,NJ26&lt;&gt;"",NL26&gt;=NM$44,NL26&lt;&gt;""),AND(OH26&gt;=OU$40,OH26&lt;&gt;"",OJ26&gt;=OU$44,OJ26&lt;&gt;""),AND(OK26&gt;=OU$40,OK26&lt;&gt;"",OM26&gt;=OU$44,OM26&lt;&gt;""),AND(OO26&gt;=OU$40,OO26&lt;&gt;"",OQ26&gt;=OU$44,OQ26&lt;&gt;""),AND(OR26&gt;=OU$40,OR26&lt;&gt;"",OT26&gt;=OU$44,OT26&lt;&gt;""),AND(PP26&gt;=QC$40,PP26&lt;&gt;"",PR26&gt;=QC$44,PR26&lt;&gt;""),AND(PS26&gt;=QC$40,PS26&lt;&gt;"",PU26&gt;=QC$44,PU26&lt;&gt;""),AND(PW26&gt;=QC$40,PW26&lt;&gt;"",PY26&gt;=QC$44,PY26&lt;&gt;""),AND(PZ26&gt;=QC$40,PZ26&lt;&gt;"",QB26&gt;=QC$44,QB26&lt;&gt;""),AND(QX26&gt;=RK$40,QX26&lt;&gt;"",QZ26&gt;=RK$44,QZ26&lt;&gt;""),AND(RA26&gt;=RK$40,RA26&lt;&gt;"",RC26&gt;=RK$44,RC26&lt;&gt;""),AND(RE26&gt;=RK$40,RE26&lt;&gt;"",RG26&gt;=RK$44,RG26&lt;&gt;""),AND(RH26&gt;=RK$40,RH26&lt;&gt;"",RJ26&gt;=RK$44,RJ26&lt;&gt;""),AND(SF26&gt;=SS$40,SF26&lt;&gt;"",SH26&gt;=SS$44,SH26&lt;&gt;""),AND(SI26&gt;=SS$40,SI26&lt;&gt;"",SK26&gt;=SS$44,SK26&lt;&gt;""),AND(SM26&gt;=SS$40,SM26&lt;&gt;"",SO26&gt;=SS$44,SO26&lt;&gt;""),AND(SP26&gt;=SS$40,SP26&lt;&gt;"",SR26&gt;=SS$44,SR26&lt;&gt;"")),"Merit",IF(OR(AND(AM26&gt;=AW$39,AM26&lt;&gt;"",AO26&gt;=AW$43,AO26&lt;&gt;"",AL26=""),AND(AP26&gt;=AW$39,AP26&lt;&gt;"",AR26&gt;=AW$43,AR26&lt;&gt;"",AL26=""),AND(AT26&gt;=AW$39,AT26&lt;&gt;"",AV26&gt;=AW$43,AV26&lt;&gt;"",AL26=""),AND(BN26&gt;=BX$39,BN26&lt;&gt;"",BP26&gt;=BX$43,BP26&lt;&gt;"",BM26=""),AND(BQ26&gt;=BX$39,BQ26&lt;&gt;"",BS26&gt;=BX$43,BS26&lt;&gt;"",BM26=""),AND(BU26&gt;=BX$39,BU26&lt;&gt;"",BW26&gt;=BX$43,BW26&lt;&gt;"",BM26=""),AND(CO26&gt;=CY$39,CO26&lt;&gt;"",CQ26&gt;=CY$43,CQ26&lt;&gt;"",CN26=""),AND(CR26&gt;=CY$39,CR26&lt;&gt;"",CT26&gt;=CY$43,CT26&lt;&gt;"",CN26=""),AND(CV26&gt;=CY$39,CV26&lt;&gt;"",CX26&gt;=CY$43,CX26&lt;&gt;"",CN26=""),AND(DV26&gt;=EI$39,DV26&lt;&gt;"",DX26&gt;=EI$43,DX26&lt;&gt;""),AND(DY26&gt;=EI$39,DY26&lt;&gt;"",EA26&gt;=EI$43,EA26&lt;&gt;""),AND(EC26&gt;=EI$39,EC26&lt;&gt;"",EE26&gt;=EI$43,EE26&lt;&gt;""),AND(EF26&gt;=EI$39,EF26&lt;&gt;"",EH26&gt;=EI$43,EH26&lt;&gt;""),AND(FD26&gt;=FQ$39,FD26&lt;&gt;"",FF26&gt;=FQ$43,FF26&lt;&gt;""),AND(FG26&gt;=FQ$39,FG26&lt;&gt;"",FI26&gt;=FQ$43,FI26&lt;&gt;""),AND(FK26&gt;=FQ$39,FK26&lt;&gt;"",FM26&gt;=FQ$43,FM26&lt;&gt;""),AND(FN26&gt;=FQ$39,FN26&lt;&gt;"",FP26&gt;=FQ$43,FP26&lt;&gt;""),AND(GL26&gt;=GY$39,GL26&lt;&gt;"",GN26&gt;=GY$43,GN26&lt;&gt;""),AND(GO26&gt;=GY$39,GO26&lt;&gt;"",GQ26&gt;=GY$43,GQ26&lt;&gt;""),AND(GS26&gt;=GY$39,GS26&lt;&gt;"",GU26&gt;=GY$43,GU26&lt;&gt;""),AND(GV26&gt;=GY$39,GV26&lt;&gt;"",GX26&gt;=GY$43,GX26&lt;&gt;""),AND(HT26&gt;=IG$39,HT26&lt;&gt;"",HV26&gt;=IG$43,HV26&lt;&gt;""),AND(HW26&gt;=IG$39,HW26&lt;&gt;"",HY26&gt;=IG$43,HY26&lt;&gt;""),AND(IA26&gt;=IG$39,IA26&lt;&gt;"",IC26&gt;=IG$43,IC26&lt;&gt;""),AND(ID26&gt;=IG$39,ID26&lt;&gt;"",IF26&gt;=IG$43,IF26&lt;&gt;""),AND(JB26&gt;=JO$39,JB26&lt;&gt;"",JD26&gt;=JO$43,JD26&lt;&gt;""),AND(JE26&gt;=JO$39,JE26&lt;&gt;"",JG26&gt;=JO$43,JG26&lt;&gt;""),AND(JI26&gt;=JO$39,JI26&lt;&gt;"",JK26&gt;=JO$43,JK26&lt;&gt;""),AND(JL26&gt;=JO$39,JL26&lt;&gt;"",JN26&gt;=JO$43,JN26&lt;&gt;""),AND(KJ26&gt;=KW$39,KJ26&lt;&gt;"",KL26&gt;=KW$43,KL26&lt;&gt;""),AND(KM26&gt;=KW$39,KM26&lt;&gt;"",KO26&gt;=KW$43,KO26&lt;&gt;""),AND(KQ26&gt;=KW$39,KQ26&lt;&gt;"",KS26&gt;=KW$43,KS26&lt;&gt;""),AND(KT26&gt;=KW$39,KT26&lt;&gt;"",KV26&gt;=KW$43,KV26&lt;&gt;""),AND(LR26&gt;=ME$39,LR26&lt;&gt;"",LT26&gt;=ME$43,LT26&lt;&gt;""),AND(LU26&gt;=ME$39,LU26&lt;&gt;"",LW26&gt;=ME$43,LW26&lt;&gt;""),AND(LY26&gt;=ME$39,LY26&lt;&gt;"",MA26&gt;=ME$43,MA26&lt;&gt;""),AND(MB26&gt;=ME$39,MB26&lt;&gt;"",MD26&gt;=ME$43,MD26&lt;&gt;""),AND(MZ26&gt;=NM$39,MZ26&lt;&gt;"",NB26&gt;=NM$43,NB26&lt;&gt;""),AND(NC26&gt;=NM$39,NC26&lt;&gt;"",NE26&gt;=NM$43,NE26&lt;&gt;""),AND(NG26&gt;=NM$39,NG26&lt;&gt;"",NI26&gt;=NM$43,NI26&lt;&gt;""),AND(NJ26&gt;=NM$39,NJ26&lt;&gt;"",NL26&gt;=NM$43,NL26&lt;&gt;""),AND(OH26&gt;=OU$39,OH26&lt;&gt;"",OJ26&gt;=OU$43,OJ26&lt;&gt;""),AND(OK26&gt;=OU$39,OK26&lt;&gt;"",OM26&gt;=OU$43,OM26&lt;&gt;""),AND(OO26&gt;=OU$39,OO26&lt;&gt;"",OQ26&gt;=OU$43,OQ26&lt;&gt;""),AND(OR26&gt;=OU$39,OR26&lt;&gt;"",OT26&gt;=OU$43,OT26&lt;&gt;""),AND(PP26&gt;=QC$39,PP26&lt;&gt;"",PR26&gt;=QC$43,PR26&lt;&gt;""),AND(PS26&gt;=QC$39,PS26&lt;&gt;"",PU26&gt;=QC$43,PU26&lt;&gt;""),AND(PW26&gt;=QC$39,PW26&lt;&gt;"",PY26&gt;=QC$43,PY26&lt;&gt;""),AND(PZ26&gt;=QC$39,PZ26&lt;&gt;"",QB26&gt;=QC$43,QB26&lt;&gt;""),AND(QX26&gt;=RK$39,QX26&lt;&gt;"",QZ26&gt;=RK$43,QZ26&lt;&gt;""),AND(RA26&gt;=RK$39,RA26&lt;&gt;"",RC26&gt;=RK$43,RC26&lt;&gt;""),AND(RE26&gt;=RK$39,RE26&lt;&gt;"",RG26&gt;=RK$43,RG26&lt;&gt;""),AND(RH26&gt;=RK$39,RH26&lt;&gt;"",RJ26&gt;=RK$43,RJ26&lt;&gt;""),AND(SF26&gt;=SS$39,SF26&lt;&gt;"",SH26&gt;=SS$43,SH26&lt;&gt;""),AND(SI26&gt;=SS$39,SI26&lt;&gt;"",SK26&gt;=SS$43,SK26&lt;&gt;""),AND(SM26&gt;=SS$39,SM26&lt;&gt;"",SO26&gt;=SS$43,SO26&lt;&gt;""),AND(SP26&gt;=SS$39,SP26&lt;&gt;"",SR26&gt;=SS$43,SR26&lt;&gt;"")),"Excellence",IF(I26="P","Worlds Team",IF(F26="P","National Team","")))))</f>
        <v/>
      </c>
      <c r="I26" s="3" t="str">
        <f>IF(OR(AND(AM26&gt;=AW$38,AM26&lt;&gt;"",AO26&gt;=AW$42,AO26&lt;&gt;"",AL26=""),AND(AP26&gt;=AW$38,AP26&lt;&gt;"",AR26&gt;=AW$42,AR26&lt;&gt;"",AL26=""),AND(AT26&gt;=AW$38,AT26&lt;&gt;"",AV26&gt;=AW$42,AV26&lt;&gt;"",AL26=""),AND(BN26&gt;=BX$38,BN26&lt;&gt;"",BP26&gt;=BX$42,BP26&lt;&gt;"",BM26=""),AND(BQ26&gt;=BX$38,BQ26&lt;&gt;"",BS26&gt;=BX$42,BS26&lt;&gt;"",BM26=""),AND(BU26&gt;=BX$38,BU26&lt;&gt;"",BW26&gt;=BX$42,BW26&lt;&gt;"",BM26=""),AND(CO26&gt;=CY$38,CO26&lt;&gt;"",CQ26&gt;=CY$42,CQ26&lt;&gt;"",CN26=""),AND(CR26&gt;=CY$38,CR26&lt;&gt;"",CT26&gt;=CY$42,CT26&lt;&gt;"",CN26=""),AND(CV26&gt;=CY$38,CV26&lt;&gt;"",CX26&gt;=CY$42,CX26&lt;&gt;"",CN26=""),AND(DV26&gt;=EI$38,DV26&lt;&gt;"",DX26&gt;=EI$42,DX26&lt;&gt;""),AND(DY26&gt;=EI$38,DY26&lt;&gt;"",EA26&gt;=EI$42,EA26&lt;&gt;""),AND(EC26&gt;=EI$38,EC26&lt;&gt;"",EE26&gt;=EI$42,EE26&lt;&gt;""),AND(EF26&gt;=EI$38,EF26&lt;&gt;"",EH26&gt;=EI$42,EH26&lt;&gt;""),AND(FD26&gt;=FQ$38,FD26&lt;&gt;"",FF26&gt;=FQ$42,FF26&lt;&gt;""),AND(FG26&gt;=FQ$38,FG26&lt;&gt;"",FI26&gt;=FQ$42,FI26&lt;&gt;""),AND(FK26&gt;=FQ$38,FK26&lt;&gt;"",FM26&gt;=FQ$42,FM26&lt;&gt;""),AND(FN26&gt;=FQ$38,FN26&lt;&gt;"",FP26&gt;=FQ$42,FP26&lt;&gt;""),AND(GL26&gt;=GY$38,GL26&lt;&gt;"",GN26&gt;=GY$42,GN26&lt;&gt;""),AND(GO26&gt;=GY$38,GO26&lt;&gt;"",GQ26&gt;=GY$42,GQ26&lt;&gt;""),AND(GS26&gt;=GY$38,GS26&lt;&gt;"",GU26&gt;=GY$42,GU26&lt;&gt;""),AND(GV26&gt;=GY$38,GV26&lt;&gt;"",GX26&gt;=GY$42,GX26&lt;&gt;""),AND(HT26&gt;=IG$38,HT26&lt;&gt;"",HV26&gt;=IG$42,HV26&lt;&gt;""),AND(HW26&gt;=IG$38,HW26&lt;&gt;"",HY26&gt;=IG$42,HY26&lt;&gt;""),AND(IA26&gt;=IG$38,IA26&lt;&gt;"",IC26&gt;=IG$42,IC26&lt;&gt;""),AND(ID26&gt;=IG$38,ID26&lt;&gt;"",IF26&gt;=IG$42,IF26&lt;&gt;""),AND(JB26&gt;=JO$38,JB26&lt;&gt;"",JD26&gt;=JO$42,JD26&lt;&gt;""),AND(JE26&gt;=JO$38,JE26&lt;&gt;"",JG26&gt;=JO$42,JG26&lt;&gt;""),AND(JI26&gt;=JO$38,JI26&lt;&gt;"",JK26&gt;=JO$42,JK26&lt;&gt;""),AND(JL26&gt;=JO$38,JL26&lt;&gt;"",JN26&gt;=JO$42,JN26&lt;&gt;""),AND(KJ26&gt;=KW$38,KJ26&lt;&gt;"",KL26&gt;=KW$42,KL26&lt;&gt;""),AND(KM26&gt;=KW$38,KM26&lt;&gt;"",KO26&gt;=KW$42,KO26&lt;&gt;""),AND(KQ26&gt;=KW$38,KQ26&lt;&gt;"",KS26&gt;=KW$42,KS26&lt;&gt;""),AND(KT26&gt;=KW$38,KT26&lt;&gt;"",KV26&gt;=KW$42,KV26&lt;&gt;""),AND(LR26&gt;=ME$38,LR26&lt;&gt;"",LT26&gt;=ME$42,LT26&lt;&gt;""),AND(LU26&gt;=ME$38,LU26&lt;&gt;"",LW26&gt;=ME$42,LW26&lt;&gt;""),AND(LY26&gt;=ME$38,LY26&lt;&gt;"",MA26&gt;=ME$42,MA26&lt;&gt;""),AND(MB26&gt;=ME$38,MB26&lt;&gt;"",MD26&gt;=ME$42,MD26&lt;&gt;""),AND(MZ26&gt;=NM$38,MZ26&lt;&gt;"",NB26&gt;=NM$42,NB26&lt;&gt;""),AND(NC26&gt;=NM$38,NC26&lt;&gt;"",NE26&gt;=NM$42,NE26&lt;&gt;""),AND(NG26&gt;=NM$38,NG26&lt;&gt;"",NI26&gt;=NM$42,NI26&lt;&gt;""),AND(NJ26&gt;=NM$38,NJ26&lt;&gt;"",NL26&gt;=NM$42,NL26&lt;&gt;""),AND(OH26&gt;=OU$38,OH26&lt;&gt;"",OJ26&gt;=OU$42,OJ26&lt;&gt;""),AND(OK26&gt;=OU$38,OK26&lt;&gt;"",OM26&gt;=OU$42,OM26&lt;&gt;""),AND(OO26&gt;=OU$38,OO26&lt;&gt;"",OQ26&gt;=OU$42,OQ26&lt;&gt;""),AND(OR26&gt;=OU$38,OR26&lt;&gt;"",OT26&gt;=OU$42,OT26&lt;&gt;""),AND(PP26&gt;=QC$38,PP26&lt;&gt;"",PR26&gt;=QC$42,PR26&lt;&gt;""),AND(PS26&gt;=QC$38,PS26&lt;&gt;"",PU26&gt;=QC$42,PU26&lt;&gt;""),AND(PW26&gt;=QC$38,PW26&lt;&gt;"",PY26&gt;=QC$42,PY26&lt;&gt;""),AND(PZ26&gt;=QC$38,PZ26&lt;&gt;"",QB26&gt;=QC$42,QB26&lt;&gt;""),AND(QX26&gt;=RK$38,QX26&lt;&gt;"",QZ26&gt;=RK$42,QZ26&lt;&gt;""),AND(RA26&gt;=RK$38,RA26&lt;&gt;"",RC26&gt;=RK$42,RC26&lt;&gt;""),AND(RE26&gt;=RK$38,RE26&lt;&gt;"",RG26&gt;=RK$42,RG26&lt;&gt;""),AND(RH26&gt;=RK$38,RH26&lt;&gt;"",RJ26&gt;=RK$42,RJ26&lt;&gt;""),AND(SF26&gt;=SS$38,SF26&lt;&gt;"",SH26&gt;=SS$42,SH26&lt;&gt;""),AND(SI26&gt;=SS$38,SI26&lt;&gt;"",SK26&gt;=SS$42,SK26&lt;&gt;""),AND(SM26&gt;=SS$38,SM26&lt;&gt;"",SO26&gt;=SS$42,SO26&lt;&gt;""),AND(SP26&gt;=SS$38,SP26&lt;&gt;"",SR26&gt;=SS$42,SR26&lt;&gt;"")),"P","")</f>
        <v/>
      </c>
      <c r="J26" s="8">
        <f>IF(COUNT(AO26,AR26,BP26,BS26,CQ26,CT26)&gt;0,LARGE((AO26,AR26,BP26,BS26,CQ26,CT26),1),0)</f>
        <v>42.58</v>
      </c>
      <c r="K26" s="8" t="str">
        <f>IF(J26="","",IF(OR(J26=CQ26,J26=CT26),$BY$1,IF(OR(J26=BP26,J26=BS26),$AX$1,IF(OR(J26=AO26,J26=AR26),$W$1,""))))</f>
        <v>2023 Nationals</v>
      </c>
      <c r="L26" s="8">
        <f>IF(COUNT(AO26,AR26,BP26,BS26,CQ26,CT26)&gt;1,LARGE((AO26,AR26,BP26,BS26,CQ26,CT26),2),0)</f>
        <v>40.549999999999997</v>
      </c>
      <c r="M26" s="8" t="str">
        <f>IF(L26="","",IF(OR(L26=CQ26,L26=CT26),$BY$1,IF(OR(L26=BP26,L26=BS26),$AX$1,IF(OR(L26=AO26,L26=AR26),$W$1,""))))</f>
        <v>2023 Nationals</v>
      </c>
      <c r="N26" s="8">
        <f>IF(COUNT(AO26,AR26,BP26,BS26,CQ26,CT26)&gt;2,MAX(AV26,BW26,CX26,LARGE((AO26,AR26,BP26,BS26,CQ26,CT26),3)),IF(MAX(AV26,BW26,CX26)&gt;0,MAX(AV26,BW26,CX26),0))</f>
        <v>0</v>
      </c>
      <c r="O26" s="8" t="str">
        <f>IF(N26="","",IF(OR(N26=CQ26,N26=CT26,N26=CX26),$BY$1,IF(OR(N26=BP26,N26=BS26,N26=BW26),$AX$1,IF(OR(N26=AO26,N26=AR26,N26=AV26),$W$1,""))))</f>
        <v/>
      </c>
      <c r="P26" s="8">
        <f>IF(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&gt;0,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,0)</f>
        <v>8.1</v>
      </c>
      <c r="Q26" s="8" t="str">
        <f>IF(P26=0,"",IF(OR(P26=CO26,P26=CR26,P26=CV26),$BY$1,IF(OR(P26=BN26,P26=BQ26,P26=BU26),$AX$1,IF(OR(P26=AM26,P26=AP26,P26=AT26),$W$1,IF(OR(P26=SF26,P26=SI26,P26=SM26,P26=SP26),$RL$1,IF(OR(P26=QX26,P26=RA26,P26=RE26,P26=RH26),$QD$1,IF(OR(P26=PP26,P26=PS26,P26=PW26,P26=PZ26),$OV$1,IF(OR(P26=OH26,P26=OK26,P26=OO26,P26=OR26),$NN$1,IF(OR(P26=MZ26,P26=NC26,P26=NG26,P26=NJ26),$MF$1,IF(OR(P26=LR26,P26=LU26,P26=LY26,P26=MB26),$KX$1,IF(OR(P26=KJ26,P26=KM26,P26=KQ26,P26=KT26),$JP$1,IF(OR(P26=JB26,P26=JE26,P26=JI26,P26=JL26),$IH$1,IF(OR(P26=HT26,P26=HW26,P26=IA26,P26=ID26),$GZ$1,IF(OR(P26=GL26,P26=GO26,P26=GS26,P26=GV26),$FR$1,IF(OR(P26=FD26,P26=FG26,P26=FK26,P26=FN26),$EJ$1,IF(OR(P26=DV26,P26=DY26,P26=EC26,P26=EF26),$DB$1,""))))))))))))))))</f>
        <v>2023 Nationals</v>
      </c>
      <c r="R26" s="8">
        <f>IF(MAX(IF(AM26&gt;=$AW$37,AN26,0),IF(AP26&gt;=$AW$37,AQ26,0),IF(AT26&gt;=$AW$37,AU26,0),IF(BN26&gt;=$BX$37,BO26,0),IF(BQ26&gt;=$BX$37,BR26,0),IF(BU26&gt;=$BX$37,BV26,0),IF(CO26&gt;=$CY$37,CP26,0),IF(CR26&gt;=$CY$37,CS26,0),IF(CV26&gt;=$CY$37,CW26,0),IF(DV26&gt;=$EI$37,DW26,0),IF(DY26&gt;=$EI$37,DZ26,0),IF(EC26&gt;=$EI$37,ED26,0),IF(EF26&gt;=$EI$37,EG26,0),IF(FD26&gt;=$FQ$37,FE26,0),IF(FG26&gt;=$FQ$37,FH26,0),IF(FK26&gt;=$FQ$37,FL26,0),IF(FN26&gt;=$FQ$37,FO26,0),IF(GL26&gt;=$GY$37,GM26,0),IF(GO26&gt;=$GY$37,GP26,0),IF(GS26&gt;=$GY$37,GT26,0),IF(GV26&gt;=$GY$37,GW26,0),IF(HT26&gt;=$IG$37,HU26,0),IF(HW26&gt;=$IG$37,HX26,0),IF(IA26&gt;=$IG$37,IB26,0),IF(ID26&gt;=$IG$37,IE26,0),IF(JB26&gt;=$JO$37,JC26,0),IF(JE26&gt;=$JO$37,JF26,0),IF(JI26&gt;=$JO$37,JJ26,0),IF(JL26&gt;=$JO$37,JM26,0),IF(KJ26&gt;=$KW$37,KK26,0),IF(KM26&gt;=$KW$37,KN26,0),IF(KQ26&gt;=$KW$37,KR26,0),IF(KT26&gt;=$KW$37,KU26,0),IF(LR26&gt;=$ME$37,LS26,0),IF(LU26&gt;=$ME$37,LV26,0),IF(LY26&gt;=$ME$37,LZ26,0),IF(MB26&gt;=$ME$37,MC26,0),IF(MZ26&gt;=$NM$37,NA26,0),IF(NC26&gt;=$NM$37,ND26,0),IF(NG26&gt;=$NM$37,NH26,0),IF(NJ26&gt;=$NM$37,NK26,0),IF(OH26&gt;=$OU$37,OI26,0),IF(OK26&gt;=$OU$37,OL26,0),IF(OO26&gt;=$OU$37,OP26,0),IF(OR26&gt;=$OU$37,OS26,0),IF(PP26&gt;=$QC$37,PQ26,0),IF(PS26&gt;=$QC$37,PT26,0),IF(PW26&gt;=$QC$37,PX26,0),IF(PZ26&gt;=$QC$37,QA26,0),IF(QX26&gt;=$RK$37,QY26,0),IF(RA26&gt;=$RK$37,RB26,0),IF(RE26&gt;=$RK$37,RF26,0),IF(RH26&gt;=$RK$37,RI26,0),IF(SF26&gt;=$SS$37,SG26,0),IF(SI26&gt;=$SS$37,SJ26,0),IF(SM26&gt;=$SS$37,SN26,0),IF(SP26&gt;=$SS$37,SQ26,0))&gt;0,MAX(IF(AM26&gt;=$AW$37,AN26,0),IF(AP26&gt;=$AW$37,AQ26,0),IF(AT26&gt;=$AW$37,AU26,0),IF(BN26&gt;=$BX$37,BO26,0),IF(BQ26&gt;=$BX$37,BR26,0),IF(BU26&gt;=$BX$37,BV26,0),IF(CO26&gt;=$CY$37,CP26,0),IF(CR26&gt;=$CY$37,CS26,0),IF(CV26&gt;=$CY$37,CW26,0),IF(DV26&gt;=$EI$37,DW26,0),IF(DY26&gt;=$EI$37,DZ26,0),IF(EC26&gt;=$EI$37,ED26,0),IF(EF26&gt;=$EI$37,EG26,0),IF(FD26&gt;=$FQ$37,FE26,0),IF(FG26&gt;=$FQ$37,FH26,0),IF(FK26&gt;=$FQ$37,FL26,0),IF(FN26&gt;=$FQ$37,FO26,0),IF(GL26&gt;=$GY$37,GM26,0),IF(GO26&gt;=$GY$37,GP26,0),IF(GS26&gt;=$GY$37,GT26,0),IF(GV26&gt;=$GY$37,GW26,0),IF(HT26&gt;=$IG$37,HU26,0),IF(HW26&gt;=$IG$37,HX26,0),IF(IA26&gt;=$IG$37,IB26,0),IF(ID26&gt;=$IG$37,IE26,0),IF(JB26&gt;=$JO$37,JC26,0),IF(JE26&gt;=$JO$37,JF26,0),IF(JI26&gt;=$JO$37,JJ26,0),IF(JL26&gt;=$JO$37,JM26,0),IF(KJ26&gt;=$KW$37,KK26,0),IF(KM26&gt;=$KW$37,KN26,0),IF(KQ26&gt;=$KW$37,KR26,0),IF(KT26&gt;=$KW$37,KU26,0),IF(LR26&gt;=$ME$37,LS26,0),IF(LU26&gt;=$ME$37,LV26,0),IF(LY26&gt;=$ME$37,LZ26,0),IF(MB26&gt;=$ME$37,MC26,0),IF(MZ26&gt;=$NM$37,NA26,0),IF(NC26&gt;=$NM$37,ND26,0),IF(NG26&gt;=$NM$37,NH26,0),IF(NJ26&gt;=$NM$37,NK26,0),IF(OH26&gt;=$OU$37,OI26,0),IF(OK26&gt;=$OU$37,OL26,0),IF(OO26&gt;=$OU$37,OP26,0),IF(OR26&gt;=$OU$37,OS26,0),IF(PP26&gt;=$QC$37,PQ26,0),IF(PS26&gt;=$QC$37,PT26,0),IF(PW26&gt;=$QC$37,PX26,0),IF(PZ26&gt;=$QC$37,QA26,0),IF(QX26&gt;=$RK$37,QY26,0),IF(RA26&gt;=$RK$37,RB26,0),IF(RE26&gt;=$RK$37,RF26,0),IF(RH26&gt;=$RK$37,RI26,0),IF(SF26&gt;=$SS$37,SG26,0),IF(SI26&gt;=$SS$37,SJ26,0),IF(SM26&gt;=$SS$37,SN26,0),IF(SP26&gt;=$SS$37,SQ26,0)),0)</f>
        <v>0</v>
      </c>
      <c r="S26" s="8" t="str">
        <f>IF(R26=0,"",IF(OR(R26=CP26,R26=CS26,R26=CW26),$BY$1,IF(OR(R26=BO26,R26=BR26,R26=BV26),$AX$1,IF(OR(R26=AN26,R26=AQ26,R26=AU26),$W$1,IF(OR(R26=SG26,R26=SJ26,R26=SN26,R26=SQ26),$RL$1,IF(OR(R26=QY26,R26=RB26,R26=RF26,R26=RI26),$QD$1,IF(OR(R26=PQ26,R26=PT26,R26=PX26,R26=QA26),$OV$1,IF(OR(R26=OI26,R26=OL26,R26=OP26,R26=OS26),$NN$1,IF(OR(R26=NA26,R26=ND26,R26=NH26,R26=NK26),$MF$1,IF(OR(R26=LS26,R26=LV26,R26=LZ26,R26=MC26),$KX$1,IF(OR(R26=KK26,R26=KN26,R26=KR26,R26=KU26),$JP$1,IF(OR(R26=JC26,R26=JF26,R26=JJ26,R26=JM26),$IH$1,IF(OR(R26=HU26,R26=HX26,R26=IB26,R26=IE26),$GZ$1,IF(OR(R26=GM26,R26=GP26,R26=GT26,R26=GW26),$FR$1,IF(OR(R26=FE26,R26=FH26,R26=FL26,R26=FO26),$EJ$1,IF(OR(R26=DW26,R26=DZ26,R26=ED26,R26=EG26),$DB$1,""))))))))))))))))</f>
        <v/>
      </c>
      <c r="T26" s="8" t="str">
        <f>IF(MAX(CZ26,DA26)&gt;0,MAX(CZ26,DA26),"")</f>
        <v/>
      </c>
      <c r="U26" s="11" t="str">
        <f>IF(T26="","",IF(T26=CZ26,"("&amp;CZ$2&amp;")",IF(T26=DA26,"("&amp;DA$2&amp;")")))</f>
        <v/>
      </c>
      <c r="V26" s="8" t="str">
        <f>IF(T26="","",IF(T26=CZ26,IF(T26+IF(N26="",0,N26)=SL26,$RL$1,IF(T26+IF(N26="",0,N26)=RD26,$QD$1,IF(T26+IF(N26="",0,N26)=PV26,$OV$1,IF(T26+IF(N26="",0,N26)=ON26,$NN$1,IF(T26+IF(N26="",0,N26)=NF26,$MF$1,IF(T26+IF(N26="",0,N26)=LX26,$KX$1,IF(T26+IF(N26="",0,N26)=KP26,$JP$1,IF(T26+IF(N26="",0,N26)=JH26,$IH$1,IF(T26+IF(N26="",0,N26)=HZ26,$GZ$1,IF(T26+IF(N26="",0,N26)=GR26,$FR$1,IF(T26+IF(N26="",0,N26)=FJ26,$EJ$1,IF(T26+IF(N26="",0,N26)=EB26,$DB$1)))))))))))),IF(T26=DA26,IF(T26+IF(#REF!="",0,#REF!)=SR26,$RL$1,IF(T26+IF(#REF!="",0,#REF!)=RJ26,$QD$1,IF(T26+IF(#REF!="",0,#REF!)=QB26,$OV$1,IF(T26+IF(#REF!="",0,#REF!)=OT26,$NN$1,IF(T26+IF(#REF!="",0,#REF!)=NL26,$MF$1,IF(T26+IF(#REF!="",0,#REF!)=MD26,$KX$1,IF(T26+IF(#REF!="",0,#REF!)=KV26,$JP$1,IF(T26+IF(#REF!="",0,#REF!)=JN26,$IH$1,IF(T26+IF(#REF!="",0,#REF!)=IF26,$GZ$1,IF(T26+IF(#REF!="",0,#REF!)=GX26,$FR$1,IF(T26+IF(#REF!="",0,#REF!)=FP26,$EJ$1,IF(T26+IF(#REF!="",0,#REF!)=EH26,$DB$1,IF(T26+IF(#REF!="",0,#REF!)=SO26,$RL$1,IF(T26+IF(#REF!="",0,#REF!)=RG26,$QD$1,IF(T26+IF(#REF!="",0,#REF!)=PY26,$OV$1,IF(T26+IF(#REF!="",0,#REF!)=OQ26,$NN$1,IF(T26+IF(#REF!="",0,#REF!)=NI26,$MF$1,IF(T26+IF(#REF!="",0,#REF!)=MA26,$KX$1,IF(T26+IF(#REF!="",0,#REF!)=KS26,$JP$1,IF(T26+IF(#REF!="",0,#REF!)=JK26,$IH$1,IF(T26+IF(#REF!="",0,#REF!)=IC26,$GZ$1,IF(T26+IF(#REF!="",0,#REF!)=GU26,$FR$1,IF(T26+IF(#REF!="",0,#REF!)=FM26,$EJ$1,IF(T26+IF(#REF!="",0,#REF!)=EE26,$DB$1)))))))))))))))))))))))))))</f>
        <v/>
      </c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7"/>
      <c r="AM26" s="38" t="str">
        <f>IF(Y26&gt;0,Y26,"")</f>
        <v/>
      </c>
      <c r="AN26" s="38" t="str">
        <f>IF(Z26&gt;0,Z26,"")</f>
        <v/>
      </c>
      <c r="AO26" s="40" t="str">
        <f>IF(SUM(W26:Z26)-AA26&gt;0,SUM(W26:Z26)-AA26,"")</f>
        <v/>
      </c>
      <c r="AP26" s="40" t="str">
        <f>IF(AD26&gt;0,AD26,"")</f>
        <v/>
      </c>
      <c r="AQ26" s="40" t="str">
        <f>IF(AE26&gt;0,AE26,"")</f>
        <v/>
      </c>
      <c r="AR26" s="40" t="str">
        <f>IF(SUM(AB26:AE26)-AF26&gt;0,SUM(AB26:AE26)-AF26,"")</f>
        <v/>
      </c>
      <c r="AS26" s="40" t="str">
        <f>IF(AO26="","",MAX(AO26,AR26))</f>
        <v/>
      </c>
      <c r="AT26" s="40" t="str">
        <f>IF(AI26&gt;0,AI26,"")</f>
        <v/>
      </c>
      <c r="AU26" s="40" t="str">
        <f>IF(AJ26&gt;0,AJ26,"")</f>
        <v/>
      </c>
      <c r="AV26" s="40" t="str">
        <f>IF(SUM(AG26:AJ26)-AK26&gt;0,SUM(AG26:AJ26)-AK26,"")</f>
        <v/>
      </c>
      <c r="AW26" s="40" t="str">
        <f>IF(SUM(AS26,AV26)&gt;0,SUM(AS26,AV26),"")</f>
        <v/>
      </c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8"/>
      <c r="BN26" s="39" t="str">
        <f>IF(AZ26&gt;0,AZ26,"")</f>
        <v/>
      </c>
      <c r="BO26" s="39" t="str">
        <f>IF(BA26&gt;0,BA26,"")</f>
        <v/>
      </c>
      <c r="BP26" s="11" t="str">
        <f>IF(SUM(AX26:BA26)-BB26&gt;0,SUM(AX26:BA26)-BB26,"")</f>
        <v/>
      </c>
      <c r="BQ26" s="11" t="str">
        <f>IF(BE26&gt;0,BE26,"")</f>
        <v/>
      </c>
      <c r="BR26" s="11" t="str">
        <f>IF(BF26&gt;0,BF26,"")</f>
        <v/>
      </c>
      <c r="BS26" s="11" t="str">
        <f>IF(SUM(BC26:BF26)-BG26&gt;0,SUM(BC26:BF26)-BG26,"")</f>
        <v/>
      </c>
      <c r="BT26" s="11" t="str">
        <f>IF(BP26="","",MAX(BP26,BS26))</f>
        <v/>
      </c>
      <c r="BU26" s="11" t="str">
        <f>IF(BJ26&gt;0,BJ26,"")</f>
        <v/>
      </c>
      <c r="BV26" s="11" t="str">
        <f>IF(BK26&gt;0,BK26,"")</f>
        <v/>
      </c>
      <c r="BW26" s="11" t="str">
        <f>IF(SUM(BH26:BK26)-BL26&gt;0,SUM(BH26:BK26)-BL26,"")</f>
        <v/>
      </c>
      <c r="BX26" s="11" t="str">
        <f>IF(SUM(BT26,BW26)&gt;0,SUM(BT26,BW26),"")</f>
        <v/>
      </c>
      <c r="BY26" s="22">
        <v>13.2</v>
      </c>
      <c r="BZ26" s="22">
        <v>8.4</v>
      </c>
      <c r="CA26" s="22">
        <v>7.2</v>
      </c>
      <c r="CB26" s="22">
        <v>11.75</v>
      </c>
      <c r="CC26" s="22">
        <v>0</v>
      </c>
      <c r="CD26" s="22">
        <v>14.3</v>
      </c>
      <c r="CE26" s="22">
        <v>8.5</v>
      </c>
      <c r="CF26" s="22">
        <v>8.1</v>
      </c>
      <c r="CG26" s="22">
        <v>12.38</v>
      </c>
      <c r="CH26" s="22">
        <v>0.7</v>
      </c>
      <c r="CI26" s="22"/>
      <c r="CJ26" s="22"/>
      <c r="CK26" s="22"/>
      <c r="CL26" s="22"/>
      <c r="CM26" s="22"/>
      <c r="CN26" s="27"/>
      <c r="CO26" s="38">
        <f>IF(CA26&gt;0,CA26,"")</f>
        <v>7.2</v>
      </c>
      <c r="CP26" s="38">
        <f>IF(CB26&gt;0,CB26,"")</f>
        <v>11.75</v>
      </c>
      <c r="CQ26" s="40">
        <f>IF(SUM(BY26:CB26)-CC26&gt;0,SUM(BY26:CB26)-CC26,"")</f>
        <v>40.549999999999997</v>
      </c>
      <c r="CR26" s="40">
        <f>IF(CF26&gt;0,CF26,"")</f>
        <v>8.1</v>
      </c>
      <c r="CS26" s="40">
        <f>IF(CG26&gt;0,CG26,"")</f>
        <v>12.38</v>
      </c>
      <c r="CT26" s="40">
        <f>IF(SUM(CD26:CG26)-CH26&gt;0,SUM(CD26:CG26)-CH26,"")</f>
        <v>42.58</v>
      </c>
      <c r="CU26" s="40">
        <f>IF(CQ26="","",MAX(CQ26,CT26))</f>
        <v>42.58</v>
      </c>
      <c r="CV26" s="40" t="str">
        <f>IF(CK26&gt;0,CK26,"")</f>
        <v/>
      </c>
      <c r="CW26" s="40" t="str">
        <f>IF(CL26&gt;0,CL26,"")</f>
        <v/>
      </c>
      <c r="CX26" s="40" t="str">
        <f>IF(SUM(CI26:CL26)-CM26&gt;0,SUM(CI26:CL26)-CM26,"")</f>
        <v/>
      </c>
      <c r="CY26" s="40">
        <f>IF(SUM(CU26,CX26)&gt;0,SUM(CU26,CX26),"")</f>
        <v>42.58</v>
      </c>
      <c r="CZ26" s="50" t="str">
        <f>IF(MAX(DX26,EA26,FF26,FI26,GN26,GQ26,HV26,HY26,JD26,JG26,KL26,KO26,LT26,LW26,NB26,NE26,OJ26,OM26,PR26,PU26,QZ26,RC26,SH26,SK26)-MIN(IF(L26="",0,L26),IF(N26="",0,N26))&gt;0.001,MAX(DX26,EA26,FF26,FI26,GN26,GQ26,HV26,HY26,JD26,JG26,KL26,KO26,LT26,LW26,NB26,NE26,OJ26,OM26,PR26,PU26,QZ26,RC26,SH26,SK26)-MIN(IF(L26="",0,L26),IF(N26="",0,N26)),"")</f>
        <v/>
      </c>
      <c r="DA26" s="50" t="str">
        <f>IF(MAX(EE26,EH26,FM26,FP26,GU26,GX26,IC26,IF26,JK26,JN26,KS26,KV26,MA26,MD26,NI26,NL26,OQ26,OT26,PY26,QB26,RG26,RJ26,SO26,SR26)-IF(N26="",0,N26)&gt;0.001,MAX(EE26,EH26,FM26,FP26,GU26,GX26,IC26,IF26,JK26,JN26,KS26,KV26,MA26,MD26,NI26,NL26,OQ26,OT26,PY26,QB26,RG26,RJ26,SO26,SR26)-IF(N26="",0,N26),"")</f>
        <v/>
      </c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40" t="str">
        <f>IF(DD26&gt;0,DD26,"")</f>
        <v/>
      </c>
      <c r="DW26" s="40" t="str">
        <f>IF(DE26&gt;0,DE26,"")</f>
        <v/>
      </c>
      <c r="DX26" s="40" t="str">
        <f>IF(SUM(DB26:DE26)-DF26&gt;0,SUM(DB26:DE26)-DF26,"")</f>
        <v/>
      </c>
      <c r="DY26" s="40" t="str">
        <f>IF(DI26&gt;0,DI26,"")</f>
        <v/>
      </c>
      <c r="DZ26" s="40" t="str">
        <f>IF(DJ26&gt;0,DJ26,"")</f>
        <v/>
      </c>
      <c r="EA26" s="40" t="str">
        <f>IF(SUM(DG26:DJ26)-DK26&gt;0,SUM(DG26:DJ26)-DK26,"")</f>
        <v/>
      </c>
      <c r="EB26" s="40" t="str">
        <f>IF(MAX(DX26,EA26)&gt;0,MAX(DX26,EA26),"")</f>
        <v/>
      </c>
      <c r="EC26" s="40" t="str">
        <f>IF(DN26&gt;0,DN26,"")</f>
        <v/>
      </c>
      <c r="ED26" s="40" t="str">
        <f>IF(DO26&gt;0,DO26,"")</f>
        <v/>
      </c>
      <c r="EE26" s="40" t="str">
        <f>IF(SUM(DL26:DO26)-DP26&gt;0,SUM(DL26:DO26)-DP26,"")</f>
        <v/>
      </c>
      <c r="EF26" s="40" t="str">
        <f>IF(DS26&gt;0,DS26,"")</f>
        <v/>
      </c>
      <c r="EG26" s="40" t="str">
        <f>IF(DT26&gt;0,DT26,"")</f>
        <v/>
      </c>
      <c r="EH26" s="40" t="str">
        <f>IF(SUM(DQ26:DT26)-DU26&gt;0,SUM(DQ26:DT26)-DU26,"")</f>
        <v/>
      </c>
      <c r="EI26" s="40" t="str">
        <f>IF(SUM(EB26,EH26)&gt;0,SUM(EB26,EH26),"")</f>
        <v/>
      </c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1" t="str">
        <f>IF(EL26&gt;0,EL26,"")</f>
        <v/>
      </c>
      <c r="FE26" s="11" t="str">
        <f>IF(EM26&gt;0,EM26,"")</f>
        <v/>
      </c>
      <c r="FF26" s="11" t="str">
        <f>IF(SUM(EJ26:EM26)-EN26&gt;0,SUM(EJ26:EM26)-EN26,"")</f>
        <v/>
      </c>
      <c r="FG26" s="11" t="str">
        <f>IF(EQ26&gt;0,EQ26,"")</f>
        <v/>
      </c>
      <c r="FH26" s="11" t="str">
        <f>IF(ER26&gt;0,ER26,"")</f>
        <v/>
      </c>
      <c r="FI26" s="11" t="str">
        <f>IF(SUM(EO26:ER26)-ES26&gt;0,SUM(EO26:ER26)-ES26,"")</f>
        <v/>
      </c>
      <c r="FJ26" s="11" t="str">
        <f>IF(MAX(FF26,FI26)&gt;0,MAX(FF26,FI26),"")</f>
        <v/>
      </c>
      <c r="FK26" s="11" t="str">
        <f>IF(EV26&gt;0,EV26,"")</f>
        <v/>
      </c>
      <c r="FL26" s="11" t="str">
        <f>IF(EW26&gt;0,EW26,"")</f>
        <v/>
      </c>
      <c r="FM26" s="11" t="str">
        <f>IF(SUM(ET26:EW26)-EX26&gt;0,SUM(ET26:EW26)-EX26,"")</f>
        <v/>
      </c>
      <c r="FN26" s="11" t="str">
        <f>IF(FA26&gt;0,FA26,"")</f>
        <v/>
      </c>
      <c r="FO26" s="11" t="str">
        <f>IF(FB26&gt;0,FB26,"")</f>
        <v/>
      </c>
      <c r="FP26" s="11" t="str">
        <f>IF(SUM(EY26:FB26)-FC26&gt;0,SUM(EY26:FB26)-FC26,"")</f>
        <v/>
      </c>
      <c r="FQ26" s="11" t="str">
        <f>IF(SUM(FJ26,FP26)&gt;0,SUM(FJ26,FP26),"")</f>
        <v/>
      </c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40" t="str">
        <f>IF(FT26&gt;0,FT26,"")</f>
        <v/>
      </c>
      <c r="GM26" s="40" t="str">
        <f>IF(FU26&gt;0,FU26,"")</f>
        <v/>
      </c>
      <c r="GN26" s="40" t="str">
        <f>IF(SUM(FR26:FU26)-FV26&gt;0,SUM(FR26:FU26)-FV26,"")</f>
        <v/>
      </c>
      <c r="GO26" s="40" t="str">
        <f>IF(FY26&gt;0,FY26,"")</f>
        <v/>
      </c>
      <c r="GP26" s="40" t="str">
        <f>IF(FZ26&gt;0,FZ26,"")</f>
        <v/>
      </c>
      <c r="GQ26" s="40" t="str">
        <f>IF(SUM(FW26:FZ26)-GA26&gt;0,SUM(FW26:FZ26)-GA26,"")</f>
        <v/>
      </c>
      <c r="GR26" s="40" t="str">
        <f>IF(MAX(GN26,GQ26)&gt;0,MAX(GN26,GQ26),"")</f>
        <v/>
      </c>
      <c r="GS26" s="40" t="str">
        <f>IF(GD26&gt;0,GD26,"")</f>
        <v/>
      </c>
      <c r="GT26" s="40" t="str">
        <f>IF(GE26&gt;0,GE26,"")</f>
        <v/>
      </c>
      <c r="GU26" s="40" t="str">
        <f>IF(SUM(GB26:GE26)-GF26&gt;0,SUM(GB26:GE26)-GF26,"")</f>
        <v/>
      </c>
      <c r="GV26" s="40" t="str">
        <f>IF(GI26&gt;0,GI26,"")</f>
        <v/>
      </c>
      <c r="GW26" s="40" t="str">
        <f>IF(GJ26&gt;0,GJ26,"")</f>
        <v/>
      </c>
      <c r="GX26" s="40" t="str">
        <f>IF(SUM(GG26:GJ26)-GK26&gt;0,SUM(GG26:GJ26)-GK26,"")</f>
        <v/>
      </c>
      <c r="GY26" s="40" t="str">
        <f>IF(SUM(GR26,GX26)&gt;0,SUM(GR26,GX26),"")</f>
        <v/>
      </c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1" t="str">
        <f>IF(HB26&gt;0,HB26,"")</f>
        <v/>
      </c>
      <c r="HU26" s="11" t="str">
        <f>IF(HC26&gt;0,HC26,"")</f>
        <v/>
      </c>
      <c r="HV26" s="11" t="str">
        <f>IF(SUM(GZ26:HC26)-HD26&gt;0,SUM(GZ26:HC26)-HD26,"")</f>
        <v/>
      </c>
      <c r="HW26" s="11" t="str">
        <f>IF(HG26&gt;0,HG26,"")</f>
        <v/>
      </c>
      <c r="HX26" s="11" t="str">
        <f>IF(HH26&gt;0,HH26,"")</f>
        <v/>
      </c>
      <c r="HY26" s="11" t="str">
        <f>IF(SUM(HE26:HH26)-HI26&gt;0,SUM(HE26:HH26)-HI26,"")</f>
        <v/>
      </c>
      <c r="HZ26" s="11" t="str">
        <f>IF(MAX(HV26,HY26)&gt;0,MAX(HV26,HY26),"")</f>
        <v/>
      </c>
      <c r="IA26" s="11" t="str">
        <f>IF(HL26&gt;0,HL26,"")</f>
        <v/>
      </c>
      <c r="IB26" s="11" t="str">
        <f>IF(HM26&gt;0,HM26,"")</f>
        <v/>
      </c>
      <c r="IC26" s="11" t="str">
        <f>IF(SUM(HJ26:HM26)-HN26&gt;0,SUM(HJ26:HM26)-HN26,"")</f>
        <v/>
      </c>
      <c r="ID26" s="11" t="str">
        <f>IF(HQ26&gt;0,HQ26,"")</f>
        <v/>
      </c>
      <c r="IE26" s="11" t="str">
        <f>IF(HR26&gt;0,HR26,"")</f>
        <v/>
      </c>
      <c r="IF26" s="11" t="str">
        <f>IF(SUM(HO26:HR26)-HS26&gt;0,SUM(HO26:HR26)-HS26,"")</f>
        <v/>
      </c>
      <c r="IG26" s="11" t="str">
        <f>IF(SUM(HZ26,IF26)&gt;0,SUM(HZ26,IF26),"")</f>
        <v/>
      </c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40" t="str">
        <f>IF(IJ26&gt;0,IJ26,"")</f>
        <v/>
      </c>
      <c r="JC26" s="40" t="str">
        <f>IF(IK26&gt;0,IK26,"")</f>
        <v/>
      </c>
      <c r="JD26" s="40" t="str">
        <f>IF(SUM(IH26:IK26)-IL26&gt;0,SUM(IH26:IK26)-IL26,"")</f>
        <v/>
      </c>
      <c r="JE26" s="40" t="str">
        <f>IF(IO26&gt;0,IO26,"")</f>
        <v/>
      </c>
      <c r="JF26" s="40" t="str">
        <f>IF(IP26&gt;0,IP26,"")</f>
        <v/>
      </c>
      <c r="JG26" s="40" t="str">
        <f>IF(SUM(IM26:IP26)-IQ26&gt;0,SUM(IM26:IP26)-IQ26,"")</f>
        <v/>
      </c>
      <c r="JH26" s="40" t="str">
        <f>IF(MAX(JD26,JG26)&gt;0,MAX(JD26,JG26),"")</f>
        <v/>
      </c>
      <c r="JI26" s="40" t="str">
        <f>IF(IT26&gt;0,IT26,"")</f>
        <v/>
      </c>
      <c r="JJ26" s="40" t="str">
        <f>IF(IU26&gt;0,IU26,"")</f>
        <v/>
      </c>
      <c r="JK26" s="40" t="str">
        <f>IF(SUM(IR26:IU26)-IV26&gt;0,SUM(IR26:IU26)-IV26,"")</f>
        <v/>
      </c>
      <c r="JL26" s="40" t="str">
        <f>IF(IY26&gt;0,IY26,"")</f>
        <v/>
      </c>
      <c r="JM26" s="40" t="str">
        <f>IF(IZ26&gt;0,IZ26,"")</f>
        <v/>
      </c>
      <c r="JN26" s="40" t="str">
        <f>IF(SUM(IW26:IZ26)-JA26&gt;0,SUM(IW26:IZ26)-JA26,"")</f>
        <v/>
      </c>
      <c r="JO26" s="40" t="str">
        <f>IF(SUM(JH26,JN26)&gt;0,SUM(JH26,JN26),"")</f>
        <v/>
      </c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1" t="str">
        <f>IF(JR26&gt;0,JR26,"")</f>
        <v/>
      </c>
      <c r="KK26" s="11" t="str">
        <f>IF(JS26&gt;0,JS26,"")</f>
        <v/>
      </c>
      <c r="KL26" s="11" t="str">
        <f>IF(SUM(JP26:JS26)-JT26&gt;0,SUM(JP26:JS26)-JT26,"")</f>
        <v/>
      </c>
      <c r="KM26" s="11" t="str">
        <f>IF(JW26&gt;0,JW26,"")</f>
        <v/>
      </c>
      <c r="KN26" s="11" t="str">
        <f>IF(JX26&gt;0,JX26,"")</f>
        <v/>
      </c>
      <c r="KO26" s="11" t="str">
        <f>IF(SUM(JU26:JX26)-JY26&gt;0,SUM(JU26:JX26)-JY26,"")</f>
        <v/>
      </c>
      <c r="KP26" s="11" t="str">
        <f>IF(MAX(KL26,KO26)&gt;0,MAX(KL26,KO26),"")</f>
        <v/>
      </c>
      <c r="KQ26" s="11" t="str">
        <f>IF(KB26&gt;0,KB26,"")</f>
        <v/>
      </c>
      <c r="KR26" s="11" t="str">
        <f>IF(KC26&gt;0,KC26,"")</f>
        <v/>
      </c>
      <c r="KS26" s="11" t="str">
        <f>IF(SUM(JZ26:KC26)-KD26&gt;0,SUM(JZ26:KC26)-KD26,"")</f>
        <v/>
      </c>
      <c r="KT26" s="11" t="str">
        <f>IF(KG26&gt;0,KG26,"")</f>
        <v/>
      </c>
      <c r="KU26" s="11" t="str">
        <f>IF(KH26&gt;0,KH26,"")</f>
        <v/>
      </c>
      <c r="KV26" s="11" t="str">
        <f>IF(SUM(KE26:KH26)-KI26&gt;0,SUM(KE26:KH26)-KI26,"")</f>
        <v/>
      </c>
      <c r="KW26" s="11" t="str">
        <f>IF(SUM(KP26,KV26)&gt;0,SUM(KP26,KV26),"")</f>
        <v/>
      </c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40" t="str">
        <f>IF(KZ26&gt;0,KZ26,"")</f>
        <v/>
      </c>
      <c r="LS26" s="40" t="str">
        <f>IF(LA26&gt;0,LA26,"")</f>
        <v/>
      </c>
      <c r="LT26" s="40" t="str">
        <f>IF(SUM(KX26:LA26)-LB26&gt;0,SUM(KX26:LA26)-LB26,"")</f>
        <v/>
      </c>
      <c r="LU26" s="40" t="str">
        <f>IF(LE26&gt;0,LE26,"")</f>
        <v/>
      </c>
      <c r="LV26" s="40" t="str">
        <f>IF(LF26&gt;0,LF26,"")</f>
        <v/>
      </c>
      <c r="LW26" s="40" t="str">
        <f>IF(SUM(LC26:LF26)-LG26&gt;0,SUM(LC26:LF26)-LG26,"")</f>
        <v/>
      </c>
      <c r="LX26" s="40" t="str">
        <f>IF(MAX(LT26,LW26)&gt;0,MAX(LT26,LW26),"")</f>
        <v/>
      </c>
      <c r="LY26" s="40" t="str">
        <f>IF(LJ26&gt;0,LJ26,"")</f>
        <v/>
      </c>
      <c r="LZ26" s="40" t="str">
        <f>IF(LK26&gt;0,LK26,"")</f>
        <v/>
      </c>
      <c r="MA26" s="40" t="str">
        <f>IF(SUM(LH26:LK26)-LL26&gt;0,SUM(LH26:LK26)-LL26,"")</f>
        <v/>
      </c>
      <c r="MB26" s="40" t="str">
        <f>IF(LO26&gt;0,LO26,"")</f>
        <v/>
      </c>
      <c r="MC26" s="40" t="str">
        <f>IF(LP26&gt;0,LP26,"")</f>
        <v/>
      </c>
      <c r="MD26" s="40" t="str">
        <f>IF(SUM(LM26:LP26)-LQ26&gt;0,SUM(LM26:LP26)-LQ26,"")</f>
        <v/>
      </c>
      <c r="ME26" s="40" t="str">
        <f>IF(SUM(LX26,MD26)&gt;0,SUM(LX26,MD26),"")</f>
        <v/>
      </c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1" t="str">
        <f>IF(MH26&gt;0,MH26,"")</f>
        <v/>
      </c>
      <c r="NA26" s="11" t="str">
        <f>IF(MI26&gt;0,MI26,"")</f>
        <v/>
      </c>
      <c r="NB26" s="11" t="str">
        <f>IF(SUM(MF26:MI26)-MJ26&gt;0,SUM(MF26:MI26)-MJ26,"")</f>
        <v/>
      </c>
      <c r="NC26" s="11" t="str">
        <f>IF(MM26&gt;0,MM26,"")</f>
        <v/>
      </c>
      <c r="ND26" s="11" t="str">
        <f>IF(MN26&gt;0,MN26,"")</f>
        <v/>
      </c>
      <c r="NE26" s="11" t="str">
        <f>IF(SUM(MK26:MN26)-MO26&gt;0,SUM(MK26:MN26)-MO26,"")</f>
        <v/>
      </c>
      <c r="NF26" s="11" t="str">
        <f>IF(MAX(NB26,NE26)&gt;0,MAX(NB26,NE26),"")</f>
        <v/>
      </c>
      <c r="NG26" s="11" t="str">
        <f>IF(MR26&gt;0,MR26,"")</f>
        <v/>
      </c>
      <c r="NH26" s="11" t="str">
        <f>IF(MS26&gt;0,MS26,"")</f>
        <v/>
      </c>
      <c r="NI26" s="11" t="str">
        <f>IF(SUM(MP26:MS26)-MT26&gt;0,SUM(MP26:MS26)-MT26,"")</f>
        <v/>
      </c>
      <c r="NJ26" s="11" t="str">
        <f>IF(MW26&gt;0,MW26,"")</f>
        <v/>
      </c>
      <c r="NK26" s="11" t="str">
        <f>IF(MX26&gt;0,MX26,"")</f>
        <v/>
      </c>
      <c r="NL26" s="11" t="str">
        <f>IF(SUM(MU26:MX26)-MY26&gt;0,SUM(MU26:MX26)-MY26,"")</f>
        <v/>
      </c>
      <c r="NM26" s="11" t="str">
        <f>IF(SUM(NF26,NL26)&gt;0,SUM(NF26,NL26),"")</f>
        <v/>
      </c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40" t="str">
        <f>IF(NP26&gt;0,NP26,"")</f>
        <v/>
      </c>
      <c r="OI26" s="40" t="str">
        <f>IF(NQ26&gt;0,NQ26,"")</f>
        <v/>
      </c>
      <c r="OJ26" s="40" t="str">
        <f>IF(SUM(NN26:NQ26)-NR26&gt;0,SUM(NN26:NQ26)-NR26,"")</f>
        <v/>
      </c>
      <c r="OK26" s="40" t="str">
        <f>IF(NU26&gt;0,NU26,"")</f>
        <v/>
      </c>
      <c r="OL26" s="40" t="str">
        <f>IF(NV26&gt;0,NV26,"")</f>
        <v/>
      </c>
      <c r="OM26" s="40" t="str">
        <f>IF(SUM(NS26:NV26)-NW26&gt;0,SUM(NS26:NV26)-NW26,"")</f>
        <v/>
      </c>
      <c r="ON26" s="40" t="str">
        <f>IF(MAX(OJ26,OM26)&gt;0,MAX(OJ26,OM26),"")</f>
        <v/>
      </c>
      <c r="OO26" s="40" t="str">
        <f>IF(NZ26&gt;0,NZ26,"")</f>
        <v/>
      </c>
      <c r="OP26" s="40" t="str">
        <f>IF(OA26&gt;0,OA26,"")</f>
        <v/>
      </c>
      <c r="OQ26" s="40" t="str">
        <f>IF(SUM(NX26:OA26)-OB26&gt;0,SUM(NX26:OA26)-OB26,"")</f>
        <v/>
      </c>
      <c r="OR26" s="40" t="str">
        <f>IF(OE26&gt;0,OE26,"")</f>
        <v/>
      </c>
      <c r="OS26" s="40" t="str">
        <f>IF(OF26&gt;0,OF26,"")</f>
        <v/>
      </c>
      <c r="OT26" s="40" t="str">
        <f>IF(SUM(OC26:OF26)-OG26&gt;0,SUM(OC26:OF26)-OG26,"")</f>
        <v/>
      </c>
      <c r="OU26" s="40" t="str">
        <f>IF(SUM(ON26,OT26)&gt;0,SUM(ON26,OT26),"")</f>
        <v/>
      </c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1" t="str">
        <f>IF(OX26&gt;0,OX26,"")</f>
        <v/>
      </c>
      <c r="PQ26" s="11" t="str">
        <f>IF(OY26&gt;0,OY26,"")</f>
        <v/>
      </c>
      <c r="PR26" s="11" t="str">
        <f>IF(SUM(OV26:OY26)-OZ26&gt;0,SUM(OV26:OY26)-OZ26,"")</f>
        <v/>
      </c>
      <c r="PS26" s="11" t="str">
        <f>IF(PC26&gt;0,PC26,"")</f>
        <v/>
      </c>
      <c r="PT26" s="11" t="str">
        <f>IF(PD26&gt;0,PD26,"")</f>
        <v/>
      </c>
      <c r="PU26" s="11" t="str">
        <f>IF(SUM(PA26:PD26)-PE26&gt;0,SUM(PA26:PD26)-PE26,"")</f>
        <v/>
      </c>
      <c r="PV26" s="11" t="str">
        <f>IF(MAX(PR26,PU26)&gt;0,MAX(PR26,PU26),"")</f>
        <v/>
      </c>
      <c r="PW26" s="11" t="str">
        <f>IF(PH26&gt;0,PH26,"")</f>
        <v/>
      </c>
      <c r="PX26" s="11" t="str">
        <f>IF(PI26&gt;0,PI26,"")</f>
        <v/>
      </c>
      <c r="PY26" s="11" t="str">
        <f>IF(SUM(PF26:PI26)-PJ26&gt;0,SUM(PF26:PI26)-PJ26,"")</f>
        <v/>
      </c>
      <c r="PZ26" s="11" t="str">
        <f>IF(PM26&gt;0,PM26,"")</f>
        <v/>
      </c>
      <c r="QA26" s="11" t="str">
        <f>IF(PN26&gt;0,PN26,"")</f>
        <v/>
      </c>
      <c r="QB26" s="11" t="str">
        <f>IF(SUM(PK26:PN26)-PO26&gt;0,SUM(PK26:PN26)-PO26,"")</f>
        <v/>
      </c>
      <c r="QC26" s="11" t="str">
        <f>IF(SUM(PV26,QB26)&gt;0,SUM(PV26,QB26),"")</f>
        <v/>
      </c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40" t="str">
        <f>IF(QF26&gt;0,QF26,"")</f>
        <v/>
      </c>
      <c r="QY26" s="40" t="str">
        <f>IF(QG26&gt;0,QG26,"")</f>
        <v/>
      </c>
      <c r="QZ26" s="40" t="str">
        <f>IF(SUM(QD26:QG26)-QH26&gt;0,SUM(QD26:QG26)-QH26,"")</f>
        <v/>
      </c>
      <c r="RA26" s="40" t="str">
        <f>IF(QK26&gt;0,QK26,"")</f>
        <v/>
      </c>
      <c r="RB26" s="40" t="str">
        <f>IF(QL26&gt;0,QL26,"")</f>
        <v/>
      </c>
      <c r="RC26" s="40" t="str">
        <f>IF(SUM(QI26:QL26)-QM26&gt;0,SUM(QI26:QL26)-QM26,"")</f>
        <v/>
      </c>
      <c r="RD26" s="40" t="str">
        <f>IF(MAX(QZ26,RC26)&gt;0,MAX(QZ26,RC26),"")</f>
        <v/>
      </c>
      <c r="RE26" s="40" t="str">
        <f>IF(QP26&gt;0,QP26,"")</f>
        <v/>
      </c>
      <c r="RF26" s="40" t="str">
        <f>IF(QQ26&gt;0,QQ26,"")</f>
        <v/>
      </c>
      <c r="RG26" s="40" t="str">
        <f>IF(SUM(QN26:QQ26)-QR26&gt;0,SUM(QN26:QQ26)-QR26,"")</f>
        <v/>
      </c>
      <c r="RH26" s="40" t="str">
        <f>IF(QU26&gt;0,QU26,"")</f>
        <v/>
      </c>
      <c r="RI26" s="40" t="str">
        <f>IF(QV26&gt;0,QV26,"")</f>
        <v/>
      </c>
      <c r="RJ26" s="40" t="str">
        <f>IF(SUM(QS26:QV26)-QW26&gt;0,SUM(QS26:QV26)-QW26,"")</f>
        <v/>
      </c>
      <c r="RK26" s="40" t="str">
        <f>IF(SUM(RD26,RJ26)&gt;0,SUM(RD26,RJ26),"")</f>
        <v/>
      </c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1" t="str">
        <f>IF(RN26&gt;0,RN26,"")</f>
        <v/>
      </c>
      <c r="SG26" s="11" t="str">
        <f>IF(RO26&gt;0,RO26,"")</f>
        <v/>
      </c>
      <c r="SH26" s="11" t="str">
        <f>IF(SUM(RL26:RO26)-RP26&gt;0,SUM(RL26:RO26)-RP26,"")</f>
        <v/>
      </c>
      <c r="SI26" s="11" t="str">
        <f>IF(RS26&gt;0,RS26,"")</f>
        <v/>
      </c>
      <c r="SJ26" s="11" t="str">
        <f>IF(RT26&gt;0,RT26,"")</f>
        <v/>
      </c>
      <c r="SK26" s="11" t="str">
        <f>IF(SUM(RQ26:RT26)-RU26&gt;0,SUM(RQ26:RT26)-RU26,"")</f>
        <v/>
      </c>
      <c r="SL26" s="11" t="str">
        <f>IF(MAX(SH26,SK26)&gt;0,MAX(SH26,SK26),"")</f>
        <v/>
      </c>
      <c r="SM26" s="11" t="str">
        <f>IF(RX26&gt;0,RX26,"")</f>
        <v/>
      </c>
      <c r="SN26" s="11" t="str">
        <f>IF(RY26&gt;0,RY26,"")</f>
        <v/>
      </c>
      <c r="SO26" s="11" t="str">
        <f>IF(SUM(RV26:RY26)-RZ26&gt;0,SUM(RV26:RY26)-RZ26,"")</f>
        <v/>
      </c>
      <c r="SP26" s="11" t="str">
        <f>IF(SC26&gt;0,SC26,"")</f>
        <v/>
      </c>
      <c r="SQ26" s="11" t="str">
        <f>IF(SD26&gt;0,SD26,"")</f>
        <v/>
      </c>
      <c r="SR26" s="11" t="str">
        <f>IF(SUM(SA26:SD26)-SE26&gt;0,SUM(SA26:SD26)-SE26,"")</f>
        <v/>
      </c>
      <c r="SS26" s="11" t="str">
        <f>IF(SUM(SL26,SR26)&gt;0,SUM(SL26,SR26),"")</f>
        <v/>
      </c>
      <c r="ST26" s="22">
        <f>IF($CN26="P",BY26,(BY26+AX26)/2)</f>
        <v>6.6</v>
      </c>
      <c r="SU26" s="22">
        <f>IF($CN26="P",BZ26,(BZ26+AY26)/2)</f>
        <v>4.2</v>
      </c>
      <c r="SV26" s="22">
        <f>IF($CN26="P",CA26,(CA26+AZ26)/2)</f>
        <v>3.6</v>
      </c>
      <c r="SW26" s="22">
        <f>IF($CN26="P",CB26,(CB26+BA26)/2)</f>
        <v>5.875</v>
      </c>
      <c r="SX26" s="22">
        <f>IF($CN26="P",CC26,(CC26+BB26)/2)</f>
        <v>0</v>
      </c>
      <c r="SY26" s="22">
        <f>IF($CN26="P",CD26,(CD26+BC26)/2)</f>
        <v>7.15</v>
      </c>
      <c r="SZ26" s="22">
        <f>IF($CN26="P",CE26,(CE26+BD26)/2)</f>
        <v>4.25</v>
      </c>
      <c r="TA26" s="22">
        <f>IF($CN26="P",CF26,(CF26+BE26)/2)</f>
        <v>4.05</v>
      </c>
      <c r="TB26" s="22">
        <f>IF($CN26="P",CG26,(CG26+BF26)/2)</f>
        <v>6.19</v>
      </c>
      <c r="TC26" s="22">
        <f>IF($CN26="P",CH26,(CH26+BG26)/2)</f>
        <v>0.35</v>
      </c>
      <c r="TD26" s="22">
        <f>IF($CN26="P",CI26,(CI26+BH26)/2)</f>
        <v>0</v>
      </c>
      <c r="TE26" s="22">
        <f>IF($CN26="P",CJ26,(CJ26+BI26)/2)</f>
        <v>0</v>
      </c>
      <c r="TF26" s="22">
        <f>IF($CN26="P",CK26,(CK26+BJ26)/2)</f>
        <v>0</v>
      </c>
      <c r="TG26" s="22">
        <f>IF($CN26="P",CL26,(CL26+BK26)/2)</f>
        <v>0</v>
      </c>
      <c r="TH26" s="22">
        <f>IF($CN26="P",CM26,(CM26+BL26)/2)</f>
        <v>0</v>
      </c>
      <c r="TI26" s="27" t="s">
        <v>46</v>
      </c>
      <c r="TJ26" s="40">
        <f>IF(SV26&gt;0,SV26,"")</f>
        <v>3.6</v>
      </c>
      <c r="TK26" s="40">
        <f>IF(SW26&gt;0,SW26,"")</f>
        <v>5.875</v>
      </c>
      <c r="TL26" s="40">
        <f>IF(SUM(ST26:SW26)-SX26&gt;0,SUM(ST26:SW26)-SX26,"")</f>
        <v>20.274999999999999</v>
      </c>
      <c r="TM26" s="40">
        <f>IF(TA26&gt;0,TA26,"")</f>
        <v>4.05</v>
      </c>
      <c r="TN26" s="40">
        <f>IF(TB26&gt;0,TB26,"")</f>
        <v>6.19</v>
      </c>
      <c r="TO26" s="40">
        <f>IF(SUM(SY26:TB26)-TC26&gt;0,SUM(SY26:TB26)-TC26,"")</f>
        <v>21.29</v>
      </c>
      <c r="TP26" s="40">
        <f>IF(MAX(TL26,TO26)&gt;0,MAX(TL26,TO26),"")</f>
        <v>21.29</v>
      </c>
      <c r="TQ26" s="40" t="str">
        <f>IF(TF26&gt;0,TF26,"")</f>
        <v/>
      </c>
      <c r="TR26" s="40" t="str">
        <f>IF(TG26&gt;0,TG26,"")</f>
        <v/>
      </c>
      <c r="TS26" s="40" t="str">
        <f>IF(SUM(TD26:TG26)-TH26&gt;0,SUM(TD26:TG26)-TH26,"")</f>
        <v/>
      </c>
      <c r="TT26" s="40">
        <f>IF(SUM(TP26,TS26)&gt;0,SUM(TP26,TS26),"")</f>
        <v>21.29</v>
      </c>
    </row>
    <row r="27" spans="1:540" x14ac:dyDescent="0.2">
      <c r="A27" s="4" t="str" cm="1">
        <f t="array" ref="A27">IF(AND(H27&lt;&gt;"",H27&lt;&gt;"No DD"),SUMPRODUCT((H$4:H$35&lt;&gt;"")*(H$4:H$35&lt;&gt;"No DD")*(E$4:E$35&gt;E27))+1,IF(H27="No DD",SUMPRODUCT((H$4:H$35="No DD")*(E$4:E$35&gt;E27))+1+SUMPRODUCT((H$4:H$35&lt;&gt;"")*(H$4:H$35&lt;&gt;"No DD")),""))</f>
        <v/>
      </c>
      <c r="B27" s="5" t="s">
        <v>225</v>
      </c>
      <c r="C27" s="4" t="s">
        <v>3</v>
      </c>
      <c r="D27" s="4">
        <v>2005</v>
      </c>
      <c r="E27" s="9">
        <f>SUM(J27:T27)+SUM(J27:R27)*0.0000001+SUM(J27)*0.0000000000001</f>
        <v>90.450009045004393</v>
      </c>
      <c r="F27" s="3" t="str">
        <f>IF(OR(AND(AM27&gt;=AW$37,AM27&lt;&gt;"",AO27&gt;=AW$41,AO27&lt;&gt;"",AL27=""),AND(AP27&gt;=AW$37,AP27&lt;&gt;"",AR27&gt;=AW$41,AR27&lt;&gt;"",AL27=""),AND(AT27&gt;=AW$37,AT27&lt;&gt;"",AV27&gt;=AW$41,AV27&lt;&gt;"",AL27=""),AND(BN27&gt;=BX$37,BN27&lt;&gt;"",BP27&gt;=BX$41,BP27&lt;&gt;"",BM27=""),AND(BQ27&gt;=BX$37,BQ27&lt;&gt;"",BS27&gt;=BX$41,BS27&lt;&gt;"",BM27=""),AND(BU27&gt;=BX$37,BU27&lt;&gt;"",BW27&gt;=BX$41,BW27&lt;&gt;"",BM27=""),AND(CO27&gt;=CY$37,CO27&lt;&gt;"",CQ27&gt;=CY$41,CQ27&lt;&gt;"",CN27=""),AND(CR27&gt;=CY$37,CR27&lt;&gt;"",CT27&gt;=CY$41,CT27&lt;&gt;"",CN27=""),AND(CV27&gt;=CY$37,CV27&lt;&gt;"",CX27&gt;=CY$41,CX27&lt;&gt;"",CN27=""),AND(DV27&gt;=EI$37,DV27&lt;&gt;"",DX27&gt;=EI$41,DX27&lt;&gt;""),AND(DY27&gt;=EI$37,DY27&lt;&gt;"",EA27&gt;=EI$41,EA27&lt;&gt;""),AND(EC27&gt;=EI$37,EC27&lt;&gt;"",EE27&gt;=EI$41,EE27&lt;&gt;""),AND(EF27&gt;=EI$37,EF27&lt;&gt;"",EH27&gt;=EI$41,EH27&lt;&gt;""),AND(FD27&gt;=FQ$37,FD27&lt;&gt;"",FF27&gt;=FQ$41,FF27&lt;&gt;""),AND(FG27&gt;=FQ$37,FG27&lt;&gt;"",FI27&gt;=FQ$41,FI27&lt;&gt;""),AND(FK27&gt;=FQ$37,FK27&lt;&gt;"",FM27&gt;=FQ$41,FM27&lt;&gt;""),AND(FN27&gt;=FQ$37,FN27&lt;&gt;"",FP27&gt;=FQ$41,FP27&lt;&gt;""),AND(GL27&gt;=GY$37,GL27&lt;&gt;"",GN27&gt;=GY$41,GN27&lt;&gt;""),AND(GO27&gt;=GY$37,GO27&lt;&gt;"",GQ27&gt;=GY$41,GQ27&lt;&gt;""),AND(GS27&gt;=GY$37,GS27&lt;&gt;"",GU27&gt;=GY$41,GU27&lt;&gt;""),AND(GV27&gt;=GY$37,GV27&lt;&gt;"",GX27&gt;=GY$41,GX27&lt;&gt;""),AND(HT27&gt;=IG$37,HT27&lt;&gt;"",HV27&gt;=IG$41,HV27&lt;&gt;""),AND(HW27&gt;=IG$37,HW27&lt;&gt;"",HY27&gt;=IG$41,HY27&lt;&gt;""),AND(IA27&gt;=IG$37,IA27&lt;&gt;"",IC27&gt;=IG$41,IC27&lt;&gt;""),AND(ID27&gt;=IG$37,ID27&lt;&gt;"",IF27&gt;=IG$41,IF27&lt;&gt;""),AND(JB27&gt;=JO$37,JB27&lt;&gt;"",JD27&gt;=JO$41,JD27&lt;&gt;""),AND(JE27&gt;=JO$37,JE27&lt;&gt;"",JG27&gt;=JO$41,JG27&lt;&gt;""),AND(JI27&gt;=JO$37,JI27&lt;&gt;"",JK27&gt;=JO$41,JK27&lt;&gt;""),AND(JL27&gt;=JO$37,JL27&lt;&gt;"",JN27&gt;=JO$41,JN27&lt;&gt;""),AND(KJ27&gt;=KW$37,KJ27&lt;&gt;"",KL27&gt;=KW$41,KL27&lt;&gt;""),AND(KM27&gt;=KW$37,KM27&lt;&gt;"",KO27&gt;=KW$41,KO27&lt;&gt;""),AND(KQ27&gt;=KW$37,KQ27&lt;&gt;"",KS27&gt;=KW$41,KS27&lt;&gt;""),AND(KT27&gt;=KW$37,KT27&lt;&gt;"",KV27&gt;=KW$41,KV27&lt;&gt;""),AND(LR27&gt;=ME$37,LR27&lt;&gt;"",LT27&gt;=ME$41,LT27&lt;&gt;""),AND(LU27&gt;=ME$37,LU27&lt;&gt;"",LW27&gt;=ME$41,LW27&lt;&gt;""),AND(LY27&gt;=ME$37,LY27&lt;&gt;"",MA27&gt;=ME$41,MA27&lt;&gt;""),AND(MB27&gt;=ME$37,MB27&lt;&gt;"",MD27&gt;=ME$41,MD27&lt;&gt;""),AND(MZ27&gt;=NM$37,MZ27&lt;&gt;"",NB27&gt;=NM$41,NB27&lt;&gt;""),AND(NC27&gt;=NM$37,NC27&lt;&gt;"",NE27&gt;=NM$41,NE27&lt;&gt;""),AND(NG27&gt;=NM$37,NG27&lt;&gt;"",NI27&gt;=NM$41,NI27&lt;&gt;""),AND(NJ27&gt;=NM$37,NJ27&lt;&gt;"",NL27&gt;=NM$41,NL27&lt;&gt;""),AND(OH27&gt;=OU$37,OH27&lt;&gt;"",OJ27&gt;=OU$41,OJ27&lt;&gt;""),AND(OK27&gt;=OU$37,OK27&lt;&gt;"",OM27&gt;=OU$41,OM27&lt;&gt;""),AND(OO27&gt;=OU$37,OO27&lt;&gt;"",OQ27&gt;=OU$41,OQ27&lt;&gt;""),AND(OR27&gt;=OU$37,OR27&lt;&gt;"",OT27&gt;=OU$41,OT27&lt;&gt;""),AND(PP27&gt;=QC$37,PP27&lt;&gt;"",PR27&gt;=QC$41,PR27&lt;&gt;""),AND(PS27&gt;=QC$37,PS27&lt;&gt;"",PU27&gt;=QC$41,PU27&lt;&gt;""),AND(PW27&gt;=QC$37,PW27&lt;&gt;"",PY27&gt;=QC$41,PY27&lt;&gt;""),AND(PZ27&gt;=QC$37,PZ27&lt;&gt;"",QB27&gt;=QC$41,QB27&lt;&gt;""),AND(QX27&gt;=RK$37,QX27&lt;&gt;"",QZ27&gt;=RK$41,QZ27&lt;&gt;""),AND(RA27&gt;=RK$37,RA27&lt;&gt;"",RC27&gt;=RK$41,RC27&lt;&gt;""),AND(RE27&gt;=RK$37,RE27&lt;&gt;"",RG27&gt;=RK$41,RG27&lt;&gt;""),AND(RH27&gt;=RK$37,RH27&lt;&gt;"",RJ27&gt;=RK$41,RJ27&lt;&gt;""),AND(SF27&gt;=SS$37,SF27&lt;&gt;"",SH27&gt;=SS$41,SH27&lt;&gt;""),AND(SI27&gt;=SS$37,SI27&lt;&gt;"",SK27&gt;=SS$41,SK27&lt;&gt;""),AND(SM27&gt;=SS$37,SM27&lt;&gt;"",SO27&gt;=SS$41,SO27&lt;&gt;""),AND(SP27&gt;=SS$37,SP27&lt;&gt;"",SR27&gt;=SS$41,SR27&lt;&gt;"")),"P","")</f>
        <v/>
      </c>
      <c r="G27" s="3" t="str">
        <f>IF(OR(AND(AO27&gt;=AW$41,AO27&lt;&gt;"",AL27=""),AND(AR27&gt;=AW$41,AR27&lt;&gt;"",AL27=""),AND(AV27&gt;=AW$41,AV27&lt;&gt;"",AL27=""),AND(BP27&gt;=BX$41,BP27&lt;&gt;"",BM27=""),AND(BS27&gt;=BX$41,BS27&lt;&gt;"",BM27=""),AND(BW27&gt;=BX$41,BW27&lt;&gt;"",BM27=""),AND(CQ27&gt;=CY$41,CQ27&lt;&gt;"",CN27=""),AND(CT27&gt;=CY$41,CT27&lt;&gt;"",CN27=""),AND(CX27&gt;=CY$41,CX27&lt;&gt;"",CN27=""),AND(DX27&gt;=EI$41,DX27&lt;&gt;""),AND(EA27&gt;=EI$41,EA27&lt;&gt;""),AND(EE27&gt;=EI$41,EE27&lt;&gt;""),AND(EH27&gt;=EI$41,EH27&lt;&gt;""),AND(FF27&gt;=FQ$41,FF27&lt;&gt;""),AND(FI27&gt;=FQ$41,FI27&lt;&gt;""),AND(FM27&gt;=FQ$41,FM27&lt;&gt;""),AND(FP27&gt;=FQ$41,FP27&lt;&gt;""),AND(GN27&gt;=GY$41,GN27&lt;&gt;""),AND(GQ27&gt;=GY$41,GQ27&lt;&gt;""),AND(GU27&gt;=GY$41,GU27&lt;&gt;""),AND(GX27&gt;=GY$41,GX27&lt;&gt;""),AND(HV27&gt;=IG$41,HV27&lt;&gt;""),AND(HY27&gt;=IG$41,HY27&lt;&gt;""),AND(IC27&gt;=IG$41,IC27&lt;&gt;""),AND(IF27&gt;=IG$41,IF27&lt;&gt;""),AND(JD27&gt;=JO$41,JD27&lt;&gt;""),AND(JG27&gt;=JO$41,JG27&lt;&gt;""),AND(JK27&gt;=JO$41,JK27&lt;&gt;""),AND(JN27&gt;=JO$41,JN27&lt;&gt;""),AND(KL27&gt;=KW$41,KL27&lt;&gt;""),AND(KO27&gt;=KW$41,KO27&lt;&gt;""),AND(KS27&gt;=KW$41,KS27&lt;&gt;""),AND(KV27&gt;=KW$41,KV27&lt;&gt;""),AND(LT27&gt;=ME$41,LT27&lt;&gt;""),AND(LW27&gt;=ME$41,LW27&lt;&gt;""),AND(MA27&gt;=ME$41,MA27&lt;&gt;""),AND(MD27&gt;=ME$41,MD27&lt;&gt;""),AND(NB27&gt;=NM$41,NB27&lt;&gt;""),AND(NE27&gt;=NM$41,NE27&lt;&gt;""),AND(NI27&gt;=NM$41,NI27&lt;&gt;""),AND(NL27&gt;=NM$41,NL27&lt;&gt;""),AND(OJ27&gt;=OU$41,OJ27&lt;&gt;""),AND(OM27&gt;=OU$41,OM27&lt;&gt;""),AND(OQ27&gt;=OU$41,OQ27&lt;&gt;""),AND(OT27&gt;=OU$41,OT27&lt;&gt;""),AND(PR27&gt;=QC$41,PR27&lt;&gt;""),AND(PU27&gt;=QC$41,PU27&lt;&gt;""),AND(PY27&gt;=QC$41,PY27&lt;&gt;""),AND(QB27&gt;=QC$41,QB27&lt;&gt;""),AND(QZ27&gt;=RK$41,QZ27&lt;&gt;""),AND(RC27&gt;=RK$41,RC27&lt;&gt;""),AND(RG27&gt;=RK$41,RG27&lt;&gt;""),AND(RJ27&gt;=RK$41,RJ27&lt;&gt;""),AND(SH27&gt;=SS$41,SH27&lt;&gt;""),AND(SK27&gt;=SS$41,SK27&lt;&gt;""),AND(SO27&gt;=SS$41,SO27&lt;&gt;""),AND(SR27&gt;=SS$41,SR27&lt;&gt;"")),"P","")</f>
        <v/>
      </c>
      <c r="H27" s="36" t="str">
        <f>IF(AND(G27="P",F27=""),"No DD",IF(OR(AND(AM27&gt;=AW$40,AM27&lt;&gt;"",AO27&gt;=AW$44,AO27&lt;&gt;"",AL27=""),AND(AP27&gt;=AW$40,AP27&lt;&gt;"",AR27&gt;=AW$44,AR27&lt;&gt;"",AL27=""),AND(AT27&gt;=AW$40,AT27&lt;&gt;"",AV27&gt;=AW$44,AV27&lt;&gt;"",AL27=""),AND(BN27&gt;=BX$40,BN27&lt;&gt;"",BP27&gt;=BX$44,BP27&lt;&gt;"",BM27=""),AND(BQ27&gt;=BX$40,BQ27&lt;&gt;"",BS27&gt;=BX$44,BS27&lt;&gt;"",BM27=""),AND(BU27&gt;=BX$40,BU27&lt;&gt;"",BW27&gt;=BX$44,BW27&lt;&gt;"",BM27=""),AND(CO27&gt;=CY$40,CO27&lt;&gt;"",CQ27&gt;=CY$44,CQ27&lt;&gt;"",CN27=""),AND(CR27&gt;=CY$40,CR27&lt;&gt;"",CT27&gt;=CY$44,CT27&lt;&gt;"",CN27=""),AND(CV27&gt;=CY$40,CV27&lt;&gt;"",CX27&gt;=CY$44,CX27&lt;&gt;"",CN27=""),AND(DV27&gt;=EI$40,DV27&lt;&gt;"",DX27&gt;=EI$44,DX27&lt;&gt;""),AND(DY27&gt;=EI$40,DY27&lt;&gt;"",EA27&gt;=EI$44,EA27&lt;&gt;""),AND(EC27&gt;=EI$40,EC27&lt;&gt;"",EE27&gt;=EI$44,EE27&lt;&gt;""),AND(EF27&gt;=EI$40,EF27&lt;&gt;"",EH27&gt;=EI$44,EH27&lt;&gt;""),AND(FD27&gt;=FQ$40,FD27&lt;&gt;"",FF27&gt;=FQ$44,FF27&lt;&gt;""),AND(FG27&gt;=FQ$40,FG27&lt;&gt;"",FI27&gt;=FQ$44,FI27&lt;&gt;""),AND(FK27&gt;=FQ$40,FK27&lt;&gt;"",FM27&gt;=FQ$44,FM27&lt;&gt;""),AND(FN27&gt;=FQ$40,FN27&lt;&gt;"",FP27&gt;=FQ$44,FP27&lt;&gt;""),AND(GL27&gt;=GY$40,GL27&lt;&gt;"",GN27&gt;=GY$44,GN27&lt;&gt;""),AND(GO27&gt;=GY$40,GO27&lt;&gt;"",GQ27&gt;=GY$44,GQ27&lt;&gt;""),AND(GS27&gt;=GY$40,GS27&lt;&gt;"",GU27&gt;=GY$44,GU27&lt;&gt;""),AND(GV27&gt;=GY$40,GV27&lt;&gt;"",GX27&gt;=GY$44,GX27&lt;&gt;""),AND(HT27&gt;=IG$40,HT27&lt;&gt;"",HV27&gt;=IG$44,HV27&lt;&gt;""),AND(HW27&gt;=IG$40,HW27&lt;&gt;"",HY27&gt;=IG$44,HY27&lt;&gt;""),AND(IA27&gt;=IG$40,IA27&lt;&gt;"",IC27&gt;=IG$44,IC27&lt;&gt;""),AND(ID27&gt;=IG$40,ID27&lt;&gt;"",IF27&gt;=IG$44,IF27&lt;&gt;""),AND(JB27&gt;=JO$40,JB27&lt;&gt;"",JD27&gt;=JO$44,JD27&lt;&gt;""),AND(JE27&gt;=JO$40,JE27&lt;&gt;"",JG27&gt;=JO$44,JG27&lt;&gt;""),AND(JI27&gt;=JO$40,JI27&lt;&gt;"",JK27&gt;=JO$44,JK27&lt;&gt;""),AND(JL27&gt;=JO$40,JL27&lt;&gt;"",JN27&gt;=JO$44,JN27&lt;&gt;""),AND(KJ27&gt;=KW$40,KJ27&lt;&gt;"",KL27&gt;=KW$44,KL27&lt;&gt;""),AND(KM27&gt;=KW$40,KM27&lt;&gt;"",KO27&gt;=KW$44,KO27&lt;&gt;""),AND(KQ27&gt;=KW$40,KQ27&lt;&gt;"",KS27&gt;=KW$44,KS27&lt;&gt;""),AND(KT27&gt;=KW$40,KT27&lt;&gt;"",KV27&gt;=KW$44,KV27&lt;&gt;""),AND(LR27&gt;=ME$40,LR27&lt;&gt;"",LT27&gt;=ME$44,LT27&lt;&gt;""),AND(LU27&gt;=ME$40,LU27&lt;&gt;"",LW27&gt;=ME$44,LW27&lt;&gt;""),AND(LY27&gt;=ME$40,LY27&lt;&gt;"",MA27&gt;=ME$44,MA27&lt;&gt;""),AND(MB27&gt;=ME$40,MB27&lt;&gt;"",MD27&gt;=ME$44,MD27&lt;&gt;""),AND(MZ27&gt;=NM$40,MZ27&lt;&gt;"",NB27&gt;=NM$44,NB27&lt;&gt;""),AND(NC27&gt;=NM$40,NC27&lt;&gt;"",NE27&gt;=NM$44,NE27&lt;&gt;""),AND(NG27&gt;=NM$40,NG27&lt;&gt;"",NI27&gt;=NM$44,NI27&lt;&gt;""),AND(NJ27&gt;=NM$40,NJ27&lt;&gt;"",NL27&gt;=NM$44,NL27&lt;&gt;""),AND(OH27&gt;=OU$40,OH27&lt;&gt;"",OJ27&gt;=OU$44,OJ27&lt;&gt;""),AND(OK27&gt;=OU$40,OK27&lt;&gt;"",OM27&gt;=OU$44,OM27&lt;&gt;""),AND(OO27&gt;=OU$40,OO27&lt;&gt;"",OQ27&gt;=OU$44,OQ27&lt;&gt;""),AND(OR27&gt;=OU$40,OR27&lt;&gt;"",OT27&gt;=OU$44,OT27&lt;&gt;""),AND(PP27&gt;=QC$40,PP27&lt;&gt;"",PR27&gt;=QC$44,PR27&lt;&gt;""),AND(PS27&gt;=QC$40,PS27&lt;&gt;"",PU27&gt;=QC$44,PU27&lt;&gt;""),AND(PW27&gt;=QC$40,PW27&lt;&gt;"",PY27&gt;=QC$44,PY27&lt;&gt;""),AND(PZ27&gt;=QC$40,PZ27&lt;&gt;"",QB27&gt;=QC$44,QB27&lt;&gt;""),AND(QX27&gt;=RK$40,QX27&lt;&gt;"",QZ27&gt;=RK$44,QZ27&lt;&gt;""),AND(RA27&gt;=RK$40,RA27&lt;&gt;"",RC27&gt;=RK$44,RC27&lt;&gt;""),AND(RE27&gt;=RK$40,RE27&lt;&gt;"",RG27&gt;=RK$44,RG27&lt;&gt;""),AND(RH27&gt;=RK$40,RH27&lt;&gt;"",RJ27&gt;=RK$44,RJ27&lt;&gt;""),AND(SF27&gt;=SS$40,SF27&lt;&gt;"",SH27&gt;=SS$44,SH27&lt;&gt;""),AND(SI27&gt;=SS$40,SI27&lt;&gt;"",SK27&gt;=SS$44,SK27&lt;&gt;""),AND(SM27&gt;=SS$40,SM27&lt;&gt;"",SO27&gt;=SS$44,SO27&lt;&gt;""),AND(SP27&gt;=SS$40,SP27&lt;&gt;"",SR27&gt;=SS$44,SR27&lt;&gt;"")),"Merit",IF(OR(AND(AM27&gt;=AW$39,AM27&lt;&gt;"",AO27&gt;=AW$43,AO27&lt;&gt;"",AL27=""),AND(AP27&gt;=AW$39,AP27&lt;&gt;"",AR27&gt;=AW$43,AR27&lt;&gt;"",AL27=""),AND(AT27&gt;=AW$39,AT27&lt;&gt;"",AV27&gt;=AW$43,AV27&lt;&gt;"",AL27=""),AND(BN27&gt;=BX$39,BN27&lt;&gt;"",BP27&gt;=BX$43,BP27&lt;&gt;"",BM27=""),AND(BQ27&gt;=BX$39,BQ27&lt;&gt;"",BS27&gt;=BX$43,BS27&lt;&gt;"",BM27=""),AND(BU27&gt;=BX$39,BU27&lt;&gt;"",BW27&gt;=BX$43,BW27&lt;&gt;"",BM27=""),AND(CO27&gt;=CY$39,CO27&lt;&gt;"",CQ27&gt;=CY$43,CQ27&lt;&gt;"",CN27=""),AND(CR27&gt;=CY$39,CR27&lt;&gt;"",CT27&gt;=CY$43,CT27&lt;&gt;"",CN27=""),AND(CV27&gt;=CY$39,CV27&lt;&gt;"",CX27&gt;=CY$43,CX27&lt;&gt;"",CN27=""),AND(DV27&gt;=EI$39,DV27&lt;&gt;"",DX27&gt;=EI$43,DX27&lt;&gt;""),AND(DY27&gt;=EI$39,DY27&lt;&gt;"",EA27&gt;=EI$43,EA27&lt;&gt;""),AND(EC27&gt;=EI$39,EC27&lt;&gt;"",EE27&gt;=EI$43,EE27&lt;&gt;""),AND(EF27&gt;=EI$39,EF27&lt;&gt;"",EH27&gt;=EI$43,EH27&lt;&gt;""),AND(FD27&gt;=FQ$39,FD27&lt;&gt;"",FF27&gt;=FQ$43,FF27&lt;&gt;""),AND(FG27&gt;=FQ$39,FG27&lt;&gt;"",FI27&gt;=FQ$43,FI27&lt;&gt;""),AND(FK27&gt;=FQ$39,FK27&lt;&gt;"",FM27&gt;=FQ$43,FM27&lt;&gt;""),AND(FN27&gt;=FQ$39,FN27&lt;&gt;"",FP27&gt;=FQ$43,FP27&lt;&gt;""),AND(GL27&gt;=GY$39,GL27&lt;&gt;"",GN27&gt;=GY$43,GN27&lt;&gt;""),AND(GO27&gt;=GY$39,GO27&lt;&gt;"",GQ27&gt;=GY$43,GQ27&lt;&gt;""),AND(GS27&gt;=GY$39,GS27&lt;&gt;"",GU27&gt;=GY$43,GU27&lt;&gt;""),AND(GV27&gt;=GY$39,GV27&lt;&gt;"",GX27&gt;=GY$43,GX27&lt;&gt;""),AND(HT27&gt;=IG$39,HT27&lt;&gt;"",HV27&gt;=IG$43,HV27&lt;&gt;""),AND(HW27&gt;=IG$39,HW27&lt;&gt;"",HY27&gt;=IG$43,HY27&lt;&gt;""),AND(IA27&gt;=IG$39,IA27&lt;&gt;"",IC27&gt;=IG$43,IC27&lt;&gt;""),AND(ID27&gt;=IG$39,ID27&lt;&gt;"",IF27&gt;=IG$43,IF27&lt;&gt;""),AND(JB27&gt;=JO$39,JB27&lt;&gt;"",JD27&gt;=JO$43,JD27&lt;&gt;""),AND(JE27&gt;=JO$39,JE27&lt;&gt;"",JG27&gt;=JO$43,JG27&lt;&gt;""),AND(JI27&gt;=JO$39,JI27&lt;&gt;"",JK27&gt;=JO$43,JK27&lt;&gt;""),AND(JL27&gt;=JO$39,JL27&lt;&gt;"",JN27&gt;=JO$43,JN27&lt;&gt;""),AND(KJ27&gt;=KW$39,KJ27&lt;&gt;"",KL27&gt;=KW$43,KL27&lt;&gt;""),AND(KM27&gt;=KW$39,KM27&lt;&gt;"",KO27&gt;=KW$43,KO27&lt;&gt;""),AND(KQ27&gt;=KW$39,KQ27&lt;&gt;"",KS27&gt;=KW$43,KS27&lt;&gt;""),AND(KT27&gt;=KW$39,KT27&lt;&gt;"",KV27&gt;=KW$43,KV27&lt;&gt;""),AND(LR27&gt;=ME$39,LR27&lt;&gt;"",LT27&gt;=ME$43,LT27&lt;&gt;""),AND(LU27&gt;=ME$39,LU27&lt;&gt;"",LW27&gt;=ME$43,LW27&lt;&gt;""),AND(LY27&gt;=ME$39,LY27&lt;&gt;"",MA27&gt;=ME$43,MA27&lt;&gt;""),AND(MB27&gt;=ME$39,MB27&lt;&gt;"",MD27&gt;=ME$43,MD27&lt;&gt;""),AND(MZ27&gt;=NM$39,MZ27&lt;&gt;"",NB27&gt;=NM$43,NB27&lt;&gt;""),AND(NC27&gt;=NM$39,NC27&lt;&gt;"",NE27&gt;=NM$43,NE27&lt;&gt;""),AND(NG27&gt;=NM$39,NG27&lt;&gt;"",NI27&gt;=NM$43,NI27&lt;&gt;""),AND(NJ27&gt;=NM$39,NJ27&lt;&gt;"",NL27&gt;=NM$43,NL27&lt;&gt;""),AND(OH27&gt;=OU$39,OH27&lt;&gt;"",OJ27&gt;=OU$43,OJ27&lt;&gt;""),AND(OK27&gt;=OU$39,OK27&lt;&gt;"",OM27&gt;=OU$43,OM27&lt;&gt;""),AND(OO27&gt;=OU$39,OO27&lt;&gt;"",OQ27&gt;=OU$43,OQ27&lt;&gt;""),AND(OR27&gt;=OU$39,OR27&lt;&gt;"",OT27&gt;=OU$43,OT27&lt;&gt;""),AND(PP27&gt;=QC$39,PP27&lt;&gt;"",PR27&gt;=QC$43,PR27&lt;&gt;""),AND(PS27&gt;=QC$39,PS27&lt;&gt;"",PU27&gt;=QC$43,PU27&lt;&gt;""),AND(PW27&gt;=QC$39,PW27&lt;&gt;"",PY27&gt;=QC$43,PY27&lt;&gt;""),AND(PZ27&gt;=QC$39,PZ27&lt;&gt;"",QB27&gt;=QC$43,QB27&lt;&gt;""),AND(QX27&gt;=RK$39,QX27&lt;&gt;"",QZ27&gt;=RK$43,QZ27&lt;&gt;""),AND(RA27&gt;=RK$39,RA27&lt;&gt;"",RC27&gt;=RK$43,RC27&lt;&gt;""),AND(RE27&gt;=RK$39,RE27&lt;&gt;"",RG27&gt;=RK$43,RG27&lt;&gt;""),AND(RH27&gt;=RK$39,RH27&lt;&gt;"",RJ27&gt;=RK$43,RJ27&lt;&gt;""),AND(SF27&gt;=SS$39,SF27&lt;&gt;"",SH27&gt;=SS$43,SH27&lt;&gt;""),AND(SI27&gt;=SS$39,SI27&lt;&gt;"",SK27&gt;=SS$43,SK27&lt;&gt;""),AND(SM27&gt;=SS$39,SM27&lt;&gt;"",SO27&gt;=SS$43,SO27&lt;&gt;""),AND(SP27&gt;=SS$39,SP27&lt;&gt;"",SR27&gt;=SS$43,SR27&lt;&gt;"")),"Excellence",IF(I27="P","Worlds Team",IF(F27="P","National Team","")))))</f>
        <v/>
      </c>
      <c r="I27" s="3" t="str">
        <f>IF(OR(AND(AM27&gt;=AW$38,AM27&lt;&gt;"",AO27&gt;=AW$42,AO27&lt;&gt;"",AL27=""),AND(AP27&gt;=AW$38,AP27&lt;&gt;"",AR27&gt;=AW$42,AR27&lt;&gt;"",AL27=""),AND(AT27&gt;=AW$38,AT27&lt;&gt;"",AV27&gt;=AW$42,AV27&lt;&gt;"",AL27=""),AND(BN27&gt;=BX$38,BN27&lt;&gt;"",BP27&gt;=BX$42,BP27&lt;&gt;"",BM27=""),AND(BQ27&gt;=BX$38,BQ27&lt;&gt;"",BS27&gt;=BX$42,BS27&lt;&gt;"",BM27=""),AND(BU27&gt;=BX$38,BU27&lt;&gt;"",BW27&gt;=BX$42,BW27&lt;&gt;"",BM27=""),AND(CO27&gt;=CY$38,CO27&lt;&gt;"",CQ27&gt;=CY$42,CQ27&lt;&gt;"",CN27=""),AND(CR27&gt;=CY$38,CR27&lt;&gt;"",CT27&gt;=CY$42,CT27&lt;&gt;"",CN27=""),AND(CV27&gt;=CY$38,CV27&lt;&gt;"",CX27&gt;=CY$42,CX27&lt;&gt;"",CN27=""),AND(DV27&gt;=EI$38,DV27&lt;&gt;"",DX27&gt;=EI$42,DX27&lt;&gt;""),AND(DY27&gt;=EI$38,DY27&lt;&gt;"",EA27&gt;=EI$42,EA27&lt;&gt;""),AND(EC27&gt;=EI$38,EC27&lt;&gt;"",EE27&gt;=EI$42,EE27&lt;&gt;""),AND(EF27&gt;=EI$38,EF27&lt;&gt;"",EH27&gt;=EI$42,EH27&lt;&gt;""),AND(FD27&gt;=FQ$38,FD27&lt;&gt;"",FF27&gt;=FQ$42,FF27&lt;&gt;""),AND(FG27&gt;=FQ$38,FG27&lt;&gt;"",FI27&gt;=FQ$42,FI27&lt;&gt;""),AND(FK27&gt;=FQ$38,FK27&lt;&gt;"",FM27&gt;=FQ$42,FM27&lt;&gt;""),AND(FN27&gt;=FQ$38,FN27&lt;&gt;"",FP27&gt;=FQ$42,FP27&lt;&gt;""),AND(GL27&gt;=GY$38,GL27&lt;&gt;"",GN27&gt;=GY$42,GN27&lt;&gt;""),AND(GO27&gt;=GY$38,GO27&lt;&gt;"",GQ27&gt;=GY$42,GQ27&lt;&gt;""),AND(GS27&gt;=GY$38,GS27&lt;&gt;"",GU27&gt;=GY$42,GU27&lt;&gt;""),AND(GV27&gt;=GY$38,GV27&lt;&gt;"",GX27&gt;=GY$42,GX27&lt;&gt;""),AND(HT27&gt;=IG$38,HT27&lt;&gt;"",HV27&gt;=IG$42,HV27&lt;&gt;""),AND(HW27&gt;=IG$38,HW27&lt;&gt;"",HY27&gt;=IG$42,HY27&lt;&gt;""),AND(IA27&gt;=IG$38,IA27&lt;&gt;"",IC27&gt;=IG$42,IC27&lt;&gt;""),AND(ID27&gt;=IG$38,ID27&lt;&gt;"",IF27&gt;=IG$42,IF27&lt;&gt;""),AND(JB27&gt;=JO$38,JB27&lt;&gt;"",JD27&gt;=JO$42,JD27&lt;&gt;""),AND(JE27&gt;=JO$38,JE27&lt;&gt;"",JG27&gt;=JO$42,JG27&lt;&gt;""),AND(JI27&gt;=JO$38,JI27&lt;&gt;"",JK27&gt;=JO$42,JK27&lt;&gt;""),AND(JL27&gt;=JO$38,JL27&lt;&gt;"",JN27&gt;=JO$42,JN27&lt;&gt;""),AND(KJ27&gt;=KW$38,KJ27&lt;&gt;"",KL27&gt;=KW$42,KL27&lt;&gt;""),AND(KM27&gt;=KW$38,KM27&lt;&gt;"",KO27&gt;=KW$42,KO27&lt;&gt;""),AND(KQ27&gt;=KW$38,KQ27&lt;&gt;"",KS27&gt;=KW$42,KS27&lt;&gt;""),AND(KT27&gt;=KW$38,KT27&lt;&gt;"",KV27&gt;=KW$42,KV27&lt;&gt;""),AND(LR27&gt;=ME$38,LR27&lt;&gt;"",LT27&gt;=ME$42,LT27&lt;&gt;""),AND(LU27&gt;=ME$38,LU27&lt;&gt;"",LW27&gt;=ME$42,LW27&lt;&gt;""),AND(LY27&gt;=ME$38,LY27&lt;&gt;"",MA27&gt;=ME$42,MA27&lt;&gt;""),AND(MB27&gt;=ME$38,MB27&lt;&gt;"",MD27&gt;=ME$42,MD27&lt;&gt;""),AND(MZ27&gt;=NM$38,MZ27&lt;&gt;"",NB27&gt;=NM$42,NB27&lt;&gt;""),AND(NC27&gt;=NM$38,NC27&lt;&gt;"",NE27&gt;=NM$42,NE27&lt;&gt;""),AND(NG27&gt;=NM$38,NG27&lt;&gt;"",NI27&gt;=NM$42,NI27&lt;&gt;""),AND(NJ27&gt;=NM$38,NJ27&lt;&gt;"",NL27&gt;=NM$42,NL27&lt;&gt;""),AND(OH27&gt;=OU$38,OH27&lt;&gt;"",OJ27&gt;=OU$42,OJ27&lt;&gt;""),AND(OK27&gt;=OU$38,OK27&lt;&gt;"",OM27&gt;=OU$42,OM27&lt;&gt;""),AND(OO27&gt;=OU$38,OO27&lt;&gt;"",OQ27&gt;=OU$42,OQ27&lt;&gt;""),AND(OR27&gt;=OU$38,OR27&lt;&gt;"",OT27&gt;=OU$42,OT27&lt;&gt;""),AND(PP27&gt;=QC$38,PP27&lt;&gt;"",PR27&gt;=QC$42,PR27&lt;&gt;""),AND(PS27&gt;=QC$38,PS27&lt;&gt;"",PU27&gt;=QC$42,PU27&lt;&gt;""),AND(PW27&gt;=QC$38,PW27&lt;&gt;"",PY27&gt;=QC$42,PY27&lt;&gt;""),AND(PZ27&gt;=QC$38,PZ27&lt;&gt;"",QB27&gt;=QC$42,QB27&lt;&gt;""),AND(QX27&gt;=RK$38,QX27&lt;&gt;"",QZ27&gt;=RK$42,QZ27&lt;&gt;""),AND(RA27&gt;=RK$38,RA27&lt;&gt;"",RC27&gt;=RK$42,RC27&lt;&gt;""),AND(RE27&gt;=RK$38,RE27&lt;&gt;"",RG27&gt;=RK$42,RG27&lt;&gt;""),AND(RH27&gt;=RK$38,RH27&lt;&gt;"",RJ27&gt;=RK$42,RJ27&lt;&gt;""),AND(SF27&gt;=SS$38,SF27&lt;&gt;"",SH27&gt;=SS$42,SH27&lt;&gt;""),AND(SI27&gt;=SS$38,SI27&lt;&gt;"",SK27&gt;=SS$42,SK27&lt;&gt;""),AND(SM27&gt;=SS$38,SM27&lt;&gt;"",SO27&gt;=SS$42,SO27&lt;&gt;""),AND(SP27&gt;=SS$38,SP27&lt;&gt;"",SR27&gt;=SS$42,SR27&lt;&gt;"")),"P","")</f>
        <v/>
      </c>
      <c r="J27" s="8">
        <f>IF(COUNT(AO27,AR27,BP27,BS27,CQ27,CT27)&gt;0,LARGE((AO27,AR27,BP27,BS27,CQ27,CT27),1),0)</f>
        <v>43.99</v>
      </c>
      <c r="K27" s="8" t="str">
        <f>IF(J27="","",IF(OR(J27=CQ27,J27=CT27),$BY$1,IF(OR(J27=BP27,J27=BS27),$AX$1,IF(OR(J27=AO27,J27=AR27),$W$1,""))))</f>
        <v>2023 Nationals</v>
      </c>
      <c r="L27" s="8">
        <f>IF(COUNT(AO27,AR27,BP27,BS27,CQ27,CT27)&gt;1,LARGE((AO27,AR27,BP27,BS27,CQ27,CT27),2),0)</f>
        <v>37.36</v>
      </c>
      <c r="M27" s="8" t="str">
        <f>IF(L27="","",IF(OR(L27=CQ27,L27=CT27),$BY$1,IF(OR(L27=BP27,L27=BS27),$AX$1,IF(OR(L27=AO27,L27=AR27),$W$1,""))))</f>
        <v>2023 Nationals</v>
      </c>
      <c r="N27" s="8">
        <f>IF(COUNT(AO27,AR27,BP27,BS27,CQ27,CT27)&gt;2,MAX(AV27,BW27,CX27,LARGE((AO27,AR27,BP27,BS27,CQ27,CT27),3)),IF(MAX(AV27,BW27,CX27)&gt;0,MAX(AV27,BW27,CX27),0))</f>
        <v>0</v>
      </c>
      <c r="O27" s="8" t="str">
        <f>IF(N27="","",IF(OR(N27=CQ27,N27=CT27,N27=CX27),$BY$1,IF(OR(N27=BP27,N27=BS27,N27=BW27),$AX$1,IF(OR(N27=AO27,N27=AR27,N27=AV27),$W$1,""))))</f>
        <v/>
      </c>
      <c r="P27" s="8">
        <f>IF(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&gt;0,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,0)</f>
        <v>9.1</v>
      </c>
      <c r="Q27" s="8" t="str">
        <f>IF(P27=0,"",IF(OR(P27=CO27,P27=CR27,P27=CV27),$BY$1,IF(OR(P27=BN27,P27=BQ27,P27=BU27),$AX$1,IF(OR(P27=AM27,P27=AP27,P27=AT27),$W$1,IF(OR(P27=SF27,P27=SI27,P27=SM27,P27=SP27),$RL$1,IF(OR(P27=QX27,P27=RA27,P27=RE27,P27=RH27),$QD$1,IF(OR(P27=PP27,P27=PS27,P27=PW27,P27=PZ27),$OV$1,IF(OR(P27=OH27,P27=OK27,P27=OO27,P27=OR27),$NN$1,IF(OR(P27=MZ27,P27=NC27,P27=NG27,P27=NJ27),$MF$1,IF(OR(P27=LR27,P27=LU27,P27=LY27,P27=MB27),$KX$1,IF(OR(P27=KJ27,P27=KM27,P27=KQ27,P27=KT27),$JP$1,IF(OR(P27=JB27,P27=JE27,P27=JI27,P27=JL27),$IH$1,IF(OR(P27=HT27,P27=HW27,P27=IA27,P27=ID27),$GZ$1,IF(OR(P27=GL27,P27=GO27,P27=GS27,P27=GV27),$FR$1,IF(OR(P27=FD27,P27=FG27,P27=FK27,P27=FN27),$EJ$1,IF(OR(P27=DV27,P27=DY27,P27=EC27,P27=EF27),$DB$1,""))))))))))))))))</f>
        <v>2023 Nationals</v>
      </c>
      <c r="R27" s="8">
        <f>IF(MAX(IF(AM27&gt;=$AW$37,AN27,0),IF(AP27&gt;=$AW$37,AQ27,0),IF(AT27&gt;=$AW$37,AU27,0),IF(BN27&gt;=$BX$37,BO27,0),IF(BQ27&gt;=$BX$37,BR27,0),IF(BU27&gt;=$BX$37,BV27,0),IF(CO27&gt;=$CY$37,CP27,0),IF(CR27&gt;=$CY$37,CS27,0),IF(CV27&gt;=$CY$37,CW27,0),IF(DV27&gt;=$EI$37,DW27,0),IF(DY27&gt;=$EI$37,DZ27,0),IF(EC27&gt;=$EI$37,ED27,0),IF(EF27&gt;=$EI$37,EG27,0),IF(FD27&gt;=$FQ$37,FE27,0),IF(FG27&gt;=$FQ$37,FH27,0),IF(FK27&gt;=$FQ$37,FL27,0),IF(FN27&gt;=$FQ$37,FO27,0),IF(GL27&gt;=$GY$37,GM27,0),IF(GO27&gt;=$GY$37,GP27,0),IF(GS27&gt;=$GY$37,GT27,0),IF(GV27&gt;=$GY$37,GW27,0),IF(HT27&gt;=$IG$37,HU27,0),IF(HW27&gt;=$IG$37,HX27,0),IF(IA27&gt;=$IG$37,IB27,0),IF(ID27&gt;=$IG$37,IE27,0),IF(JB27&gt;=$JO$37,JC27,0),IF(JE27&gt;=$JO$37,JF27,0),IF(JI27&gt;=$JO$37,JJ27,0),IF(JL27&gt;=$JO$37,JM27,0),IF(KJ27&gt;=$KW$37,KK27,0),IF(KM27&gt;=$KW$37,KN27,0),IF(KQ27&gt;=$KW$37,KR27,0),IF(KT27&gt;=$KW$37,KU27,0),IF(LR27&gt;=$ME$37,LS27,0),IF(LU27&gt;=$ME$37,LV27,0),IF(LY27&gt;=$ME$37,LZ27,0),IF(MB27&gt;=$ME$37,MC27,0),IF(MZ27&gt;=$NM$37,NA27,0),IF(NC27&gt;=$NM$37,ND27,0),IF(NG27&gt;=$NM$37,NH27,0),IF(NJ27&gt;=$NM$37,NK27,0),IF(OH27&gt;=$OU$37,OI27,0),IF(OK27&gt;=$OU$37,OL27,0),IF(OO27&gt;=$OU$37,OP27,0),IF(OR27&gt;=$OU$37,OS27,0),IF(PP27&gt;=$QC$37,PQ27,0),IF(PS27&gt;=$QC$37,PT27,0),IF(PW27&gt;=$QC$37,PX27,0),IF(PZ27&gt;=$QC$37,QA27,0),IF(QX27&gt;=$RK$37,QY27,0),IF(RA27&gt;=$RK$37,RB27,0),IF(RE27&gt;=$RK$37,RF27,0),IF(RH27&gt;=$RK$37,RI27,0),IF(SF27&gt;=$SS$37,SG27,0),IF(SI27&gt;=$SS$37,SJ27,0),IF(SM27&gt;=$SS$37,SN27,0),IF(SP27&gt;=$SS$37,SQ27,0))&gt;0,MAX(IF(AM27&gt;=$AW$37,AN27,0),IF(AP27&gt;=$AW$37,AQ27,0),IF(AT27&gt;=$AW$37,AU27,0),IF(BN27&gt;=$BX$37,BO27,0),IF(BQ27&gt;=$BX$37,BR27,0),IF(BU27&gt;=$BX$37,BV27,0),IF(CO27&gt;=$CY$37,CP27,0),IF(CR27&gt;=$CY$37,CS27,0),IF(CV27&gt;=$CY$37,CW27,0),IF(DV27&gt;=$EI$37,DW27,0),IF(DY27&gt;=$EI$37,DZ27,0),IF(EC27&gt;=$EI$37,ED27,0),IF(EF27&gt;=$EI$37,EG27,0),IF(FD27&gt;=$FQ$37,FE27,0),IF(FG27&gt;=$FQ$37,FH27,0),IF(FK27&gt;=$FQ$37,FL27,0),IF(FN27&gt;=$FQ$37,FO27,0),IF(GL27&gt;=$GY$37,GM27,0),IF(GO27&gt;=$GY$37,GP27,0),IF(GS27&gt;=$GY$37,GT27,0),IF(GV27&gt;=$GY$37,GW27,0),IF(HT27&gt;=$IG$37,HU27,0),IF(HW27&gt;=$IG$37,HX27,0),IF(IA27&gt;=$IG$37,IB27,0),IF(ID27&gt;=$IG$37,IE27,0),IF(JB27&gt;=$JO$37,JC27,0),IF(JE27&gt;=$JO$37,JF27,0),IF(JI27&gt;=$JO$37,JJ27,0),IF(JL27&gt;=$JO$37,JM27,0),IF(KJ27&gt;=$KW$37,KK27,0),IF(KM27&gt;=$KW$37,KN27,0),IF(KQ27&gt;=$KW$37,KR27,0),IF(KT27&gt;=$KW$37,KU27,0),IF(LR27&gt;=$ME$37,LS27,0),IF(LU27&gt;=$ME$37,LV27,0),IF(LY27&gt;=$ME$37,LZ27,0),IF(MB27&gt;=$ME$37,MC27,0),IF(MZ27&gt;=$NM$37,NA27,0),IF(NC27&gt;=$NM$37,ND27,0),IF(NG27&gt;=$NM$37,NH27,0),IF(NJ27&gt;=$NM$37,NK27,0),IF(OH27&gt;=$OU$37,OI27,0),IF(OK27&gt;=$OU$37,OL27,0),IF(OO27&gt;=$OU$37,OP27,0),IF(OR27&gt;=$OU$37,OS27,0),IF(PP27&gt;=$QC$37,PQ27,0),IF(PS27&gt;=$QC$37,PT27,0),IF(PW27&gt;=$QC$37,PX27,0),IF(PZ27&gt;=$QC$37,QA27,0),IF(QX27&gt;=$RK$37,QY27,0),IF(RA27&gt;=$RK$37,RB27,0),IF(RE27&gt;=$RK$37,RF27,0),IF(RH27&gt;=$RK$37,RI27,0),IF(SF27&gt;=$SS$37,SG27,0),IF(SI27&gt;=$SS$37,SJ27,0),IF(SM27&gt;=$SS$37,SN27,0),IF(SP27&gt;=$SS$37,SQ27,0)),0)</f>
        <v>0</v>
      </c>
      <c r="S27" s="8" t="str">
        <f>IF(R27=0,"",IF(OR(R27=CP27,R27=CS27,R27=CW27),$BY$1,IF(OR(R27=BO27,R27=BR27,R27=BV27),$AX$1,IF(OR(R27=AN27,R27=AQ27,R27=AU27),$W$1,IF(OR(R27=SG27,R27=SJ27,R27=SN27,R27=SQ27),$RL$1,IF(OR(R27=QY27,R27=RB27,R27=RF27,R27=RI27),$QD$1,IF(OR(R27=PQ27,R27=PT27,R27=PX27,R27=QA27),$OV$1,IF(OR(R27=OI27,R27=OL27,R27=OP27,R27=OS27),$NN$1,IF(OR(R27=NA27,R27=ND27,R27=NH27,R27=NK27),$MF$1,IF(OR(R27=LS27,R27=LV27,R27=LZ27,R27=MC27),$KX$1,IF(OR(R27=KK27,R27=KN27,R27=KR27,R27=KU27),$JP$1,IF(OR(R27=JC27,R27=JF27,R27=JJ27,R27=JM27),$IH$1,IF(OR(R27=HU27,R27=HX27,R27=IB27,R27=IE27),$GZ$1,IF(OR(R27=GM27,R27=GP27,R27=GT27,R27=GW27),$FR$1,IF(OR(R27=FE27,R27=FH27,R27=FL27,R27=FO27),$EJ$1,IF(OR(R27=DW27,R27=DZ27,R27=ED27,R27=EG27),$DB$1,""))))))))))))))))</f>
        <v/>
      </c>
      <c r="T27" s="8" t="str">
        <f>IF(MAX(CZ27,DA27)&gt;0,MAX(CZ27,DA27),"")</f>
        <v/>
      </c>
      <c r="U27" s="11" t="str">
        <f>IF(T27="","",IF(T27=CZ27,"("&amp;CZ$2&amp;")",IF(T27=DA27,"("&amp;DA$2&amp;")")))</f>
        <v/>
      </c>
      <c r="V27" s="8" t="str">
        <f>IF(T27="","",IF(T27=CZ27,IF(T27+IF(N27="",0,N27)=SL27,$RL$1,IF(T27+IF(N27="",0,N27)=RD27,$QD$1,IF(T27+IF(N27="",0,N27)=PV27,$OV$1,IF(T27+IF(N27="",0,N27)=ON27,$NN$1,IF(T27+IF(N27="",0,N27)=NF27,$MF$1,IF(T27+IF(N27="",0,N27)=LX27,$KX$1,IF(T27+IF(N27="",0,N27)=KP27,$JP$1,IF(T27+IF(N27="",0,N27)=JH27,$IH$1,IF(T27+IF(N27="",0,N27)=HZ27,$GZ$1,IF(T27+IF(N27="",0,N27)=GR27,$FR$1,IF(T27+IF(N27="",0,N27)=FJ27,$EJ$1,IF(T27+IF(N27="",0,N27)=EB27,$DB$1)))))))))))),IF(T27=DA27,IF(T27+IF(#REF!="",0,#REF!)=SR27,$RL$1,IF(T27+IF(#REF!="",0,#REF!)=RJ27,$QD$1,IF(T27+IF(#REF!="",0,#REF!)=QB27,$OV$1,IF(T27+IF(#REF!="",0,#REF!)=OT27,$NN$1,IF(T27+IF(#REF!="",0,#REF!)=NL27,$MF$1,IF(T27+IF(#REF!="",0,#REF!)=MD27,$KX$1,IF(T27+IF(#REF!="",0,#REF!)=KV27,$JP$1,IF(T27+IF(#REF!="",0,#REF!)=JN27,$IH$1,IF(T27+IF(#REF!="",0,#REF!)=IF27,$GZ$1,IF(T27+IF(#REF!="",0,#REF!)=GX27,$FR$1,IF(T27+IF(#REF!="",0,#REF!)=FP27,$EJ$1,IF(T27+IF(#REF!="",0,#REF!)=EH27,$DB$1,IF(T27+IF(#REF!="",0,#REF!)=SO27,$RL$1,IF(T27+IF(#REF!="",0,#REF!)=RG27,$QD$1,IF(T27+IF(#REF!="",0,#REF!)=PY27,$OV$1,IF(T27+IF(#REF!="",0,#REF!)=OQ27,$NN$1,IF(T27+IF(#REF!="",0,#REF!)=NI27,$MF$1,IF(T27+IF(#REF!="",0,#REF!)=MA27,$KX$1,IF(T27+IF(#REF!="",0,#REF!)=KS27,$JP$1,IF(T27+IF(#REF!="",0,#REF!)=JK27,$IH$1,IF(T27+IF(#REF!="",0,#REF!)=IC27,$GZ$1,IF(T27+IF(#REF!="",0,#REF!)=GU27,$FR$1,IF(T27+IF(#REF!="",0,#REF!)=FM27,$EJ$1,IF(T27+IF(#REF!="",0,#REF!)=EE27,$DB$1)))))))))))))))))))))))))))</f>
        <v/>
      </c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7"/>
      <c r="AM27" s="38" t="str">
        <f>IF(Y27&gt;0,Y27,"")</f>
        <v/>
      </c>
      <c r="AN27" s="38" t="str">
        <f>IF(Z27&gt;0,Z27,"")</f>
        <v/>
      </c>
      <c r="AO27" s="40" t="str">
        <f>IF(SUM(W27:Z27)-AA27&gt;0,SUM(W27:Z27)-AA27,"")</f>
        <v/>
      </c>
      <c r="AP27" s="40" t="str">
        <f>IF(AD27&gt;0,AD27,"")</f>
        <v/>
      </c>
      <c r="AQ27" s="40" t="str">
        <f>IF(AE27&gt;0,AE27,"")</f>
        <v/>
      </c>
      <c r="AR27" s="40" t="str">
        <f>IF(SUM(AB27:AE27)-AF27&gt;0,SUM(AB27:AE27)-AF27,"")</f>
        <v/>
      </c>
      <c r="AS27" s="40" t="str">
        <f>IF(AO27="","",MAX(AO27,AR27))</f>
        <v/>
      </c>
      <c r="AT27" s="40" t="str">
        <f>IF(AI27&gt;0,AI27,"")</f>
        <v/>
      </c>
      <c r="AU27" s="40" t="str">
        <f>IF(AJ27&gt;0,AJ27,"")</f>
        <v/>
      </c>
      <c r="AV27" s="40" t="str">
        <f>IF(SUM(AG27:AJ27)-AK27&gt;0,SUM(AG27:AJ27)-AK27,"")</f>
        <v/>
      </c>
      <c r="AW27" s="40" t="str">
        <f>IF(SUM(AS27,AV27)&gt;0,SUM(AS27,AV27),"")</f>
        <v/>
      </c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8"/>
      <c r="BN27" s="39" t="str">
        <f>IF(AZ27&gt;0,AZ27,"")</f>
        <v/>
      </c>
      <c r="BO27" s="39" t="str">
        <f>IF(BA27&gt;0,BA27,"")</f>
        <v/>
      </c>
      <c r="BP27" s="11" t="str">
        <f>IF(SUM(AX27:BA27)-BB27&gt;0,SUM(AX27:BA27)-BB27,"")</f>
        <v/>
      </c>
      <c r="BQ27" s="11" t="str">
        <f>IF(BE27&gt;0,BE27,"")</f>
        <v/>
      </c>
      <c r="BR27" s="11" t="str">
        <f>IF(BF27&gt;0,BF27,"")</f>
        <v/>
      </c>
      <c r="BS27" s="11" t="str">
        <f>IF(SUM(BC27:BF27)-BG27&gt;0,SUM(BC27:BF27)-BG27,"")</f>
        <v/>
      </c>
      <c r="BT27" s="11" t="str">
        <f>IF(BP27="","",MAX(BP27,BS27))</f>
        <v/>
      </c>
      <c r="BU27" s="11" t="str">
        <f>IF(BJ27&gt;0,BJ27,"")</f>
        <v/>
      </c>
      <c r="BV27" s="11" t="str">
        <f>IF(BK27&gt;0,BK27,"")</f>
        <v/>
      </c>
      <c r="BW27" s="11" t="str">
        <f>IF(SUM(BH27:BK27)-BL27&gt;0,SUM(BH27:BK27)-BL27,"")</f>
        <v/>
      </c>
      <c r="BX27" s="11" t="str">
        <f>IF(SUM(BT27,BW27)&gt;0,SUM(BT27,BW27),"")</f>
        <v/>
      </c>
      <c r="BY27" s="22">
        <v>11</v>
      </c>
      <c r="BZ27" s="22">
        <v>7.8</v>
      </c>
      <c r="CA27" s="22">
        <v>6.9</v>
      </c>
      <c r="CB27" s="22">
        <v>11.66</v>
      </c>
      <c r="CC27" s="22">
        <v>0</v>
      </c>
      <c r="CD27" s="22">
        <v>13.5</v>
      </c>
      <c r="CE27" s="22">
        <v>8.6</v>
      </c>
      <c r="CF27" s="22">
        <v>9.1</v>
      </c>
      <c r="CG27" s="22">
        <v>12.79</v>
      </c>
      <c r="CH27" s="22">
        <v>0</v>
      </c>
      <c r="CI27" s="22"/>
      <c r="CJ27" s="22"/>
      <c r="CK27" s="22"/>
      <c r="CL27" s="22"/>
      <c r="CM27" s="22"/>
      <c r="CN27" s="27"/>
      <c r="CO27" s="38">
        <f>IF(CA27&gt;0,CA27,"")</f>
        <v>6.9</v>
      </c>
      <c r="CP27" s="38">
        <f>IF(CB27&gt;0,CB27,"")</f>
        <v>11.66</v>
      </c>
      <c r="CQ27" s="40">
        <f>IF(SUM(BY27:CB27)-CC27&gt;0,SUM(BY27:CB27)-CC27,"")</f>
        <v>37.36</v>
      </c>
      <c r="CR27" s="40">
        <f>IF(CF27&gt;0,CF27,"")</f>
        <v>9.1</v>
      </c>
      <c r="CS27" s="40">
        <f>IF(CG27&gt;0,CG27,"")</f>
        <v>12.79</v>
      </c>
      <c r="CT27" s="40">
        <f>IF(SUM(CD27:CG27)-CH27&gt;0,SUM(CD27:CG27)-CH27,"")</f>
        <v>43.99</v>
      </c>
      <c r="CU27" s="40">
        <f>IF(CQ27="","",MAX(CQ27,CT27))</f>
        <v>43.99</v>
      </c>
      <c r="CV27" s="40" t="str">
        <f>IF(CK27&gt;0,CK27,"")</f>
        <v/>
      </c>
      <c r="CW27" s="40" t="str">
        <f>IF(CL27&gt;0,CL27,"")</f>
        <v/>
      </c>
      <c r="CX27" s="40" t="str">
        <f>IF(SUM(CI27:CL27)-CM27&gt;0,SUM(CI27:CL27)-CM27,"")</f>
        <v/>
      </c>
      <c r="CY27" s="40">
        <f>IF(SUM(CU27,CX27)&gt;0,SUM(CU27,CX27),"")</f>
        <v>43.99</v>
      </c>
      <c r="CZ27" s="50" t="str">
        <f>IF(MAX(DX27,EA27,FF27,FI27,GN27,GQ27,HV27,HY27,JD27,JG27,KL27,KO27,LT27,LW27,NB27,NE27,OJ27,OM27,PR27,PU27,QZ27,RC27,SH27,SK27)-MIN(IF(L27="",0,L27),IF(N27="",0,N27))&gt;0.001,MAX(DX27,EA27,FF27,FI27,GN27,GQ27,HV27,HY27,JD27,JG27,KL27,KO27,LT27,LW27,NB27,NE27,OJ27,OM27,PR27,PU27,QZ27,RC27,SH27,SK27)-MIN(IF(L27="",0,L27),IF(N27="",0,N27)),"")</f>
        <v/>
      </c>
      <c r="DA27" s="50" t="str">
        <f>IF(MAX(EE27,EH27,FM27,FP27,GU27,GX27,IC27,IF27,JK27,JN27,KS27,KV27,MA27,MD27,NI27,NL27,OQ27,OT27,PY27,QB27,RG27,RJ27,SO27,SR27)-IF(N27="",0,N27)&gt;0.001,MAX(EE27,EH27,FM27,FP27,GU27,GX27,IC27,IF27,JK27,JN27,KS27,KV27,MA27,MD27,NI27,NL27,OQ27,OT27,PY27,QB27,RG27,RJ27,SO27,SR27)-IF(N27="",0,N27),"")</f>
        <v/>
      </c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40" t="str">
        <f>IF(DD27&gt;0,DD27,"")</f>
        <v/>
      </c>
      <c r="DW27" s="40" t="str">
        <f>IF(DE27&gt;0,DE27,"")</f>
        <v/>
      </c>
      <c r="DX27" s="40" t="str">
        <f>IF(SUM(DB27:DE27)-DF27&gt;0,SUM(DB27:DE27)-DF27,"")</f>
        <v/>
      </c>
      <c r="DY27" s="40" t="str">
        <f>IF(DI27&gt;0,DI27,"")</f>
        <v/>
      </c>
      <c r="DZ27" s="40" t="str">
        <f>IF(DJ27&gt;0,DJ27,"")</f>
        <v/>
      </c>
      <c r="EA27" s="40" t="str">
        <f>IF(SUM(DG27:DJ27)-DK27&gt;0,SUM(DG27:DJ27)-DK27,"")</f>
        <v/>
      </c>
      <c r="EB27" s="40" t="str">
        <f>IF(MAX(DX27,EA27)&gt;0,MAX(DX27,EA27),"")</f>
        <v/>
      </c>
      <c r="EC27" s="40" t="str">
        <f>IF(DN27&gt;0,DN27,"")</f>
        <v/>
      </c>
      <c r="ED27" s="40" t="str">
        <f>IF(DO27&gt;0,DO27,"")</f>
        <v/>
      </c>
      <c r="EE27" s="40" t="str">
        <f>IF(SUM(DL27:DO27)-DP27&gt;0,SUM(DL27:DO27)-DP27,"")</f>
        <v/>
      </c>
      <c r="EF27" s="40" t="str">
        <f>IF(DS27&gt;0,DS27,"")</f>
        <v/>
      </c>
      <c r="EG27" s="40" t="str">
        <f>IF(DT27&gt;0,DT27,"")</f>
        <v/>
      </c>
      <c r="EH27" s="40" t="str">
        <f>IF(SUM(DQ27:DT27)-DU27&gt;0,SUM(DQ27:DT27)-DU27,"")</f>
        <v/>
      </c>
      <c r="EI27" s="40" t="str">
        <f>IF(SUM(EB27,EH27)&gt;0,SUM(EB27,EH27),"")</f>
        <v/>
      </c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1" t="str">
        <f>IF(EL27&gt;0,EL27,"")</f>
        <v/>
      </c>
      <c r="FE27" s="11" t="str">
        <f>IF(EM27&gt;0,EM27,"")</f>
        <v/>
      </c>
      <c r="FF27" s="11" t="str">
        <f>IF(SUM(EJ27:EM27)-EN27&gt;0,SUM(EJ27:EM27)-EN27,"")</f>
        <v/>
      </c>
      <c r="FG27" s="11" t="str">
        <f>IF(EQ27&gt;0,EQ27,"")</f>
        <v/>
      </c>
      <c r="FH27" s="11" t="str">
        <f>IF(ER27&gt;0,ER27,"")</f>
        <v/>
      </c>
      <c r="FI27" s="11" t="str">
        <f>IF(SUM(EO27:ER27)-ES27&gt;0,SUM(EO27:ER27)-ES27,"")</f>
        <v/>
      </c>
      <c r="FJ27" s="11" t="str">
        <f>IF(MAX(FF27,FI27)&gt;0,MAX(FF27,FI27),"")</f>
        <v/>
      </c>
      <c r="FK27" s="11" t="str">
        <f>IF(EV27&gt;0,EV27,"")</f>
        <v/>
      </c>
      <c r="FL27" s="11" t="str">
        <f>IF(EW27&gt;0,EW27,"")</f>
        <v/>
      </c>
      <c r="FM27" s="11" t="str">
        <f>IF(SUM(ET27:EW27)-EX27&gt;0,SUM(ET27:EW27)-EX27,"")</f>
        <v/>
      </c>
      <c r="FN27" s="11" t="str">
        <f>IF(FA27&gt;0,FA27,"")</f>
        <v/>
      </c>
      <c r="FO27" s="11" t="str">
        <f>IF(FB27&gt;0,FB27,"")</f>
        <v/>
      </c>
      <c r="FP27" s="11" t="str">
        <f>IF(SUM(EY27:FB27)-FC27&gt;0,SUM(EY27:FB27)-FC27,"")</f>
        <v/>
      </c>
      <c r="FQ27" s="11" t="str">
        <f>IF(SUM(FJ27,FP27)&gt;0,SUM(FJ27,FP27),"")</f>
        <v/>
      </c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40" t="str">
        <f>IF(FT27&gt;0,FT27,"")</f>
        <v/>
      </c>
      <c r="GM27" s="40" t="str">
        <f>IF(FU27&gt;0,FU27,"")</f>
        <v/>
      </c>
      <c r="GN27" s="40" t="str">
        <f>IF(SUM(FR27:FU27)-FV27&gt;0,SUM(FR27:FU27)-FV27,"")</f>
        <v/>
      </c>
      <c r="GO27" s="40" t="str">
        <f>IF(FY27&gt;0,FY27,"")</f>
        <v/>
      </c>
      <c r="GP27" s="40" t="str">
        <f>IF(FZ27&gt;0,FZ27,"")</f>
        <v/>
      </c>
      <c r="GQ27" s="40" t="str">
        <f>IF(SUM(FW27:FZ27)-GA27&gt;0,SUM(FW27:FZ27)-GA27,"")</f>
        <v/>
      </c>
      <c r="GR27" s="40" t="str">
        <f>IF(MAX(GN27,GQ27)&gt;0,MAX(GN27,GQ27),"")</f>
        <v/>
      </c>
      <c r="GS27" s="40" t="str">
        <f>IF(GD27&gt;0,GD27,"")</f>
        <v/>
      </c>
      <c r="GT27" s="40" t="str">
        <f>IF(GE27&gt;0,GE27,"")</f>
        <v/>
      </c>
      <c r="GU27" s="40" t="str">
        <f>IF(SUM(GB27:GE27)-GF27&gt;0,SUM(GB27:GE27)-GF27,"")</f>
        <v/>
      </c>
      <c r="GV27" s="40" t="str">
        <f>IF(GI27&gt;0,GI27,"")</f>
        <v/>
      </c>
      <c r="GW27" s="40" t="str">
        <f>IF(GJ27&gt;0,GJ27,"")</f>
        <v/>
      </c>
      <c r="GX27" s="40" t="str">
        <f>IF(SUM(GG27:GJ27)-GK27&gt;0,SUM(GG27:GJ27)-GK27,"")</f>
        <v/>
      </c>
      <c r="GY27" s="40" t="str">
        <f>IF(SUM(GR27,GX27)&gt;0,SUM(GR27,GX27),"")</f>
        <v/>
      </c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1" t="str">
        <f>IF(HB27&gt;0,HB27,"")</f>
        <v/>
      </c>
      <c r="HU27" s="11" t="str">
        <f>IF(HC27&gt;0,HC27,"")</f>
        <v/>
      </c>
      <c r="HV27" s="11" t="str">
        <f>IF(SUM(GZ27:HC27)-HD27&gt;0,SUM(GZ27:HC27)-HD27,"")</f>
        <v/>
      </c>
      <c r="HW27" s="11" t="str">
        <f>IF(HG27&gt;0,HG27,"")</f>
        <v/>
      </c>
      <c r="HX27" s="11" t="str">
        <f>IF(HH27&gt;0,HH27,"")</f>
        <v/>
      </c>
      <c r="HY27" s="11" t="str">
        <f>IF(SUM(HE27:HH27)-HI27&gt;0,SUM(HE27:HH27)-HI27,"")</f>
        <v/>
      </c>
      <c r="HZ27" s="11" t="str">
        <f>IF(MAX(HV27,HY27)&gt;0,MAX(HV27,HY27),"")</f>
        <v/>
      </c>
      <c r="IA27" s="11" t="str">
        <f>IF(HL27&gt;0,HL27,"")</f>
        <v/>
      </c>
      <c r="IB27" s="11" t="str">
        <f>IF(HM27&gt;0,HM27,"")</f>
        <v/>
      </c>
      <c r="IC27" s="11" t="str">
        <f>IF(SUM(HJ27:HM27)-HN27&gt;0,SUM(HJ27:HM27)-HN27,"")</f>
        <v/>
      </c>
      <c r="ID27" s="11" t="str">
        <f>IF(HQ27&gt;0,HQ27,"")</f>
        <v/>
      </c>
      <c r="IE27" s="11" t="str">
        <f>IF(HR27&gt;0,HR27,"")</f>
        <v/>
      </c>
      <c r="IF27" s="11" t="str">
        <f>IF(SUM(HO27:HR27)-HS27&gt;0,SUM(HO27:HR27)-HS27,"")</f>
        <v/>
      </c>
      <c r="IG27" s="11" t="str">
        <f>IF(SUM(HZ27,IF27)&gt;0,SUM(HZ27,IF27),"")</f>
        <v/>
      </c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40" t="str">
        <f>IF(IJ27&gt;0,IJ27,"")</f>
        <v/>
      </c>
      <c r="JC27" s="40" t="str">
        <f>IF(IK27&gt;0,IK27,"")</f>
        <v/>
      </c>
      <c r="JD27" s="40" t="str">
        <f>IF(SUM(IH27:IK27)-IL27&gt;0,SUM(IH27:IK27)-IL27,"")</f>
        <v/>
      </c>
      <c r="JE27" s="40" t="str">
        <f>IF(IO27&gt;0,IO27,"")</f>
        <v/>
      </c>
      <c r="JF27" s="40" t="str">
        <f>IF(IP27&gt;0,IP27,"")</f>
        <v/>
      </c>
      <c r="JG27" s="40" t="str">
        <f>IF(SUM(IM27:IP27)-IQ27&gt;0,SUM(IM27:IP27)-IQ27,"")</f>
        <v/>
      </c>
      <c r="JH27" s="40" t="str">
        <f>IF(MAX(JD27,JG27)&gt;0,MAX(JD27,JG27),"")</f>
        <v/>
      </c>
      <c r="JI27" s="40" t="str">
        <f>IF(IT27&gt;0,IT27,"")</f>
        <v/>
      </c>
      <c r="JJ27" s="40" t="str">
        <f>IF(IU27&gt;0,IU27,"")</f>
        <v/>
      </c>
      <c r="JK27" s="40" t="str">
        <f>IF(SUM(IR27:IU27)-IV27&gt;0,SUM(IR27:IU27)-IV27,"")</f>
        <v/>
      </c>
      <c r="JL27" s="40" t="str">
        <f>IF(IY27&gt;0,IY27,"")</f>
        <v/>
      </c>
      <c r="JM27" s="40" t="str">
        <f>IF(IZ27&gt;0,IZ27,"")</f>
        <v/>
      </c>
      <c r="JN27" s="40" t="str">
        <f>IF(SUM(IW27:IZ27)-JA27&gt;0,SUM(IW27:IZ27)-JA27,"")</f>
        <v/>
      </c>
      <c r="JO27" s="40" t="str">
        <f>IF(SUM(JH27,JN27)&gt;0,SUM(JH27,JN27),"")</f>
        <v/>
      </c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1" t="str">
        <f>IF(JR27&gt;0,JR27,"")</f>
        <v/>
      </c>
      <c r="KK27" s="11" t="str">
        <f>IF(JS27&gt;0,JS27,"")</f>
        <v/>
      </c>
      <c r="KL27" s="11" t="str">
        <f>IF(SUM(JP27:JS27)-JT27&gt;0,SUM(JP27:JS27)-JT27,"")</f>
        <v/>
      </c>
      <c r="KM27" s="11" t="str">
        <f>IF(JW27&gt;0,JW27,"")</f>
        <v/>
      </c>
      <c r="KN27" s="11" t="str">
        <f>IF(JX27&gt;0,JX27,"")</f>
        <v/>
      </c>
      <c r="KO27" s="11" t="str">
        <f>IF(SUM(JU27:JX27)-JY27&gt;0,SUM(JU27:JX27)-JY27,"")</f>
        <v/>
      </c>
      <c r="KP27" s="11" t="str">
        <f>IF(MAX(KL27,KO27)&gt;0,MAX(KL27,KO27),"")</f>
        <v/>
      </c>
      <c r="KQ27" s="11" t="str">
        <f>IF(KB27&gt;0,KB27,"")</f>
        <v/>
      </c>
      <c r="KR27" s="11" t="str">
        <f>IF(KC27&gt;0,KC27,"")</f>
        <v/>
      </c>
      <c r="KS27" s="11" t="str">
        <f>IF(SUM(JZ27:KC27)-KD27&gt;0,SUM(JZ27:KC27)-KD27,"")</f>
        <v/>
      </c>
      <c r="KT27" s="11" t="str">
        <f>IF(KG27&gt;0,KG27,"")</f>
        <v/>
      </c>
      <c r="KU27" s="11" t="str">
        <f>IF(KH27&gt;0,KH27,"")</f>
        <v/>
      </c>
      <c r="KV27" s="11" t="str">
        <f>IF(SUM(KE27:KH27)-KI27&gt;0,SUM(KE27:KH27)-KI27,"")</f>
        <v/>
      </c>
      <c r="KW27" s="11" t="str">
        <f>IF(SUM(KP27,KV27)&gt;0,SUM(KP27,KV27),"")</f>
        <v/>
      </c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40" t="str">
        <f>IF(KZ27&gt;0,KZ27,"")</f>
        <v/>
      </c>
      <c r="LS27" s="40" t="str">
        <f>IF(LA27&gt;0,LA27,"")</f>
        <v/>
      </c>
      <c r="LT27" s="40" t="str">
        <f>IF(SUM(KX27:LA27)-LB27&gt;0,SUM(KX27:LA27)-LB27,"")</f>
        <v/>
      </c>
      <c r="LU27" s="40" t="str">
        <f>IF(LE27&gt;0,LE27,"")</f>
        <v/>
      </c>
      <c r="LV27" s="40" t="str">
        <f>IF(LF27&gt;0,LF27,"")</f>
        <v/>
      </c>
      <c r="LW27" s="40" t="str">
        <f>IF(SUM(LC27:LF27)-LG27&gt;0,SUM(LC27:LF27)-LG27,"")</f>
        <v/>
      </c>
      <c r="LX27" s="40" t="str">
        <f>IF(MAX(LT27,LW27)&gt;0,MAX(LT27,LW27),"")</f>
        <v/>
      </c>
      <c r="LY27" s="40" t="str">
        <f>IF(LJ27&gt;0,LJ27,"")</f>
        <v/>
      </c>
      <c r="LZ27" s="40" t="str">
        <f>IF(LK27&gt;0,LK27,"")</f>
        <v/>
      </c>
      <c r="MA27" s="40" t="str">
        <f>IF(SUM(LH27:LK27)-LL27&gt;0,SUM(LH27:LK27)-LL27,"")</f>
        <v/>
      </c>
      <c r="MB27" s="40" t="str">
        <f>IF(LO27&gt;0,LO27,"")</f>
        <v/>
      </c>
      <c r="MC27" s="40" t="str">
        <f>IF(LP27&gt;0,LP27,"")</f>
        <v/>
      </c>
      <c r="MD27" s="40" t="str">
        <f>IF(SUM(LM27:LP27)-LQ27&gt;0,SUM(LM27:LP27)-LQ27,"")</f>
        <v/>
      </c>
      <c r="ME27" s="40" t="str">
        <f>IF(SUM(LX27,MD27)&gt;0,SUM(LX27,MD27),"")</f>
        <v/>
      </c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1" t="str">
        <f>IF(MH27&gt;0,MH27,"")</f>
        <v/>
      </c>
      <c r="NA27" s="11" t="str">
        <f>IF(MI27&gt;0,MI27,"")</f>
        <v/>
      </c>
      <c r="NB27" s="11" t="str">
        <f>IF(SUM(MF27:MI27)-MJ27&gt;0,SUM(MF27:MI27)-MJ27,"")</f>
        <v/>
      </c>
      <c r="NC27" s="11" t="str">
        <f>IF(MM27&gt;0,MM27,"")</f>
        <v/>
      </c>
      <c r="ND27" s="11" t="str">
        <f>IF(MN27&gt;0,MN27,"")</f>
        <v/>
      </c>
      <c r="NE27" s="11" t="str">
        <f>IF(SUM(MK27:MN27)-MO27&gt;0,SUM(MK27:MN27)-MO27,"")</f>
        <v/>
      </c>
      <c r="NF27" s="11" t="str">
        <f>IF(MAX(NB27,NE27)&gt;0,MAX(NB27,NE27),"")</f>
        <v/>
      </c>
      <c r="NG27" s="11" t="str">
        <f>IF(MR27&gt;0,MR27,"")</f>
        <v/>
      </c>
      <c r="NH27" s="11" t="str">
        <f>IF(MS27&gt;0,MS27,"")</f>
        <v/>
      </c>
      <c r="NI27" s="11" t="str">
        <f>IF(SUM(MP27:MS27)-MT27&gt;0,SUM(MP27:MS27)-MT27,"")</f>
        <v/>
      </c>
      <c r="NJ27" s="11" t="str">
        <f>IF(MW27&gt;0,MW27,"")</f>
        <v/>
      </c>
      <c r="NK27" s="11" t="str">
        <f>IF(MX27&gt;0,MX27,"")</f>
        <v/>
      </c>
      <c r="NL27" s="11" t="str">
        <f>IF(SUM(MU27:MX27)-MY27&gt;0,SUM(MU27:MX27)-MY27,"")</f>
        <v/>
      </c>
      <c r="NM27" s="11" t="str">
        <f>IF(SUM(NF27,NL27)&gt;0,SUM(NF27,NL27),"")</f>
        <v/>
      </c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40" t="str">
        <f>IF(NP27&gt;0,NP27,"")</f>
        <v/>
      </c>
      <c r="OI27" s="40" t="str">
        <f>IF(NQ27&gt;0,NQ27,"")</f>
        <v/>
      </c>
      <c r="OJ27" s="40" t="str">
        <f>IF(SUM(NN27:NQ27)-NR27&gt;0,SUM(NN27:NQ27)-NR27,"")</f>
        <v/>
      </c>
      <c r="OK27" s="40" t="str">
        <f>IF(NU27&gt;0,NU27,"")</f>
        <v/>
      </c>
      <c r="OL27" s="40" t="str">
        <f>IF(NV27&gt;0,NV27,"")</f>
        <v/>
      </c>
      <c r="OM27" s="40" t="str">
        <f>IF(SUM(NS27:NV27)-NW27&gt;0,SUM(NS27:NV27)-NW27,"")</f>
        <v/>
      </c>
      <c r="ON27" s="40" t="str">
        <f>IF(MAX(OJ27,OM27)&gt;0,MAX(OJ27,OM27),"")</f>
        <v/>
      </c>
      <c r="OO27" s="40" t="str">
        <f>IF(NZ27&gt;0,NZ27,"")</f>
        <v/>
      </c>
      <c r="OP27" s="40" t="str">
        <f>IF(OA27&gt;0,OA27,"")</f>
        <v/>
      </c>
      <c r="OQ27" s="40" t="str">
        <f>IF(SUM(NX27:OA27)-OB27&gt;0,SUM(NX27:OA27)-OB27,"")</f>
        <v/>
      </c>
      <c r="OR27" s="40" t="str">
        <f>IF(OE27&gt;0,OE27,"")</f>
        <v/>
      </c>
      <c r="OS27" s="40" t="str">
        <f>IF(OF27&gt;0,OF27,"")</f>
        <v/>
      </c>
      <c r="OT27" s="40" t="str">
        <f>IF(SUM(OC27:OF27)-OG27&gt;0,SUM(OC27:OF27)-OG27,"")</f>
        <v/>
      </c>
      <c r="OU27" s="40" t="str">
        <f>IF(SUM(ON27,OT27)&gt;0,SUM(ON27,OT27),"")</f>
        <v/>
      </c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1" t="str">
        <f>IF(OX27&gt;0,OX27,"")</f>
        <v/>
      </c>
      <c r="PQ27" s="11" t="str">
        <f>IF(OY27&gt;0,OY27,"")</f>
        <v/>
      </c>
      <c r="PR27" s="11" t="str">
        <f>IF(SUM(OV27:OY27)-OZ27&gt;0,SUM(OV27:OY27)-OZ27,"")</f>
        <v/>
      </c>
      <c r="PS27" s="11" t="str">
        <f>IF(PC27&gt;0,PC27,"")</f>
        <v/>
      </c>
      <c r="PT27" s="11" t="str">
        <f>IF(PD27&gt;0,PD27,"")</f>
        <v/>
      </c>
      <c r="PU27" s="11" t="str">
        <f>IF(SUM(PA27:PD27)-PE27&gt;0,SUM(PA27:PD27)-PE27,"")</f>
        <v/>
      </c>
      <c r="PV27" s="11" t="str">
        <f>IF(MAX(PR27,PU27)&gt;0,MAX(PR27,PU27),"")</f>
        <v/>
      </c>
      <c r="PW27" s="11" t="str">
        <f>IF(PH27&gt;0,PH27,"")</f>
        <v/>
      </c>
      <c r="PX27" s="11" t="str">
        <f>IF(PI27&gt;0,PI27,"")</f>
        <v/>
      </c>
      <c r="PY27" s="11" t="str">
        <f>IF(SUM(PF27:PI27)-PJ27&gt;0,SUM(PF27:PI27)-PJ27,"")</f>
        <v/>
      </c>
      <c r="PZ27" s="11" t="str">
        <f>IF(PM27&gt;0,PM27,"")</f>
        <v/>
      </c>
      <c r="QA27" s="11" t="str">
        <f>IF(PN27&gt;0,PN27,"")</f>
        <v/>
      </c>
      <c r="QB27" s="11" t="str">
        <f>IF(SUM(PK27:PN27)-PO27&gt;0,SUM(PK27:PN27)-PO27,"")</f>
        <v/>
      </c>
      <c r="QC27" s="11" t="str">
        <f>IF(SUM(PV27,QB27)&gt;0,SUM(PV27,QB27),"")</f>
        <v/>
      </c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40" t="str">
        <f>IF(QF27&gt;0,QF27,"")</f>
        <v/>
      </c>
      <c r="QY27" s="40" t="str">
        <f>IF(QG27&gt;0,QG27,"")</f>
        <v/>
      </c>
      <c r="QZ27" s="40" t="str">
        <f>IF(SUM(QD27:QG27)-QH27&gt;0,SUM(QD27:QG27)-QH27,"")</f>
        <v/>
      </c>
      <c r="RA27" s="40" t="str">
        <f>IF(QK27&gt;0,QK27,"")</f>
        <v/>
      </c>
      <c r="RB27" s="40" t="str">
        <f>IF(QL27&gt;0,QL27,"")</f>
        <v/>
      </c>
      <c r="RC27" s="40" t="str">
        <f>IF(SUM(QI27:QL27)-QM27&gt;0,SUM(QI27:QL27)-QM27,"")</f>
        <v/>
      </c>
      <c r="RD27" s="40" t="str">
        <f>IF(MAX(QZ27,RC27)&gt;0,MAX(QZ27,RC27),"")</f>
        <v/>
      </c>
      <c r="RE27" s="40" t="str">
        <f>IF(QP27&gt;0,QP27,"")</f>
        <v/>
      </c>
      <c r="RF27" s="40" t="str">
        <f>IF(QQ27&gt;0,QQ27,"")</f>
        <v/>
      </c>
      <c r="RG27" s="40" t="str">
        <f>IF(SUM(QN27:QQ27)-QR27&gt;0,SUM(QN27:QQ27)-QR27,"")</f>
        <v/>
      </c>
      <c r="RH27" s="40" t="str">
        <f>IF(QU27&gt;0,QU27,"")</f>
        <v/>
      </c>
      <c r="RI27" s="40" t="str">
        <f>IF(QV27&gt;0,QV27,"")</f>
        <v/>
      </c>
      <c r="RJ27" s="40" t="str">
        <f>IF(SUM(QS27:QV27)-QW27&gt;0,SUM(QS27:QV27)-QW27,"")</f>
        <v/>
      </c>
      <c r="RK27" s="40" t="str">
        <f>IF(SUM(RD27,RJ27)&gt;0,SUM(RD27,RJ27),"")</f>
        <v/>
      </c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1" t="str">
        <f>IF(RN27&gt;0,RN27,"")</f>
        <v/>
      </c>
      <c r="SG27" s="11" t="str">
        <f>IF(RO27&gt;0,RO27,"")</f>
        <v/>
      </c>
      <c r="SH27" s="11" t="str">
        <f>IF(SUM(RL27:RO27)-RP27&gt;0,SUM(RL27:RO27)-RP27,"")</f>
        <v/>
      </c>
      <c r="SI27" s="11" t="str">
        <f>IF(RS27&gt;0,RS27,"")</f>
        <v/>
      </c>
      <c r="SJ27" s="11" t="str">
        <f>IF(RT27&gt;0,RT27,"")</f>
        <v/>
      </c>
      <c r="SK27" s="11" t="str">
        <f>IF(SUM(RQ27:RT27)-RU27&gt;0,SUM(RQ27:RT27)-RU27,"")</f>
        <v/>
      </c>
      <c r="SL27" s="11" t="str">
        <f>IF(MAX(SH27,SK27)&gt;0,MAX(SH27,SK27),"")</f>
        <v/>
      </c>
      <c r="SM27" s="11" t="str">
        <f>IF(RX27&gt;0,RX27,"")</f>
        <v/>
      </c>
      <c r="SN27" s="11" t="str">
        <f>IF(RY27&gt;0,RY27,"")</f>
        <v/>
      </c>
      <c r="SO27" s="11" t="str">
        <f>IF(SUM(RV27:RY27)-RZ27&gt;0,SUM(RV27:RY27)-RZ27,"")</f>
        <v/>
      </c>
      <c r="SP27" s="11" t="str">
        <f>IF(SC27&gt;0,SC27,"")</f>
        <v/>
      </c>
      <c r="SQ27" s="11" t="str">
        <f>IF(SD27&gt;0,SD27,"")</f>
        <v/>
      </c>
      <c r="SR27" s="11" t="str">
        <f>IF(SUM(SA27:SD27)-SE27&gt;0,SUM(SA27:SD27)-SE27,"")</f>
        <v/>
      </c>
      <c r="SS27" s="11" t="str">
        <f>IF(SUM(SL27,SR27)&gt;0,SUM(SL27,SR27),"")</f>
        <v/>
      </c>
      <c r="ST27" s="22">
        <f>IF($CN27="P",BY27,(BY27+AX27)/2)</f>
        <v>5.5</v>
      </c>
      <c r="SU27" s="22">
        <f>IF($CN27="P",BZ27,(BZ27+AY27)/2)</f>
        <v>3.9</v>
      </c>
      <c r="SV27" s="22">
        <f>IF($CN27="P",CA27,(CA27+AZ27)/2)</f>
        <v>3.45</v>
      </c>
      <c r="SW27" s="22">
        <f>IF($CN27="P",CB27,(CB27+BA27)/2)</f>
        <v>5.83</v>
      </c>
      <c r="SX27" s="22">
        <f>IF($CN27="P",CC27,(CC27+BB27)/2)</f>
        <v>0</v>
      </c>
      <c r="SY27" s="22">
        <f>IF($CN27="P",CD27,(CD27+BC27)/2)</f>
        <v>6.75</v>
      </c>
      <c r="SZ27" s="22">
        <f>IF($CN27="P",CE27,(CE27+BD27)/2)</f>
        <v>4.3</v>
      </c>
      <c r="TA27" s="22">
        <f>IF($CN27="P",CF27,(CF27+BE27)/2)</f>
        <v>4.55</v>
      </c>
      <c r="TB27" s="22">
        <f>IF($CN27="P",CG27,(CG27+BF27)/2)</f>
        <v>6.3949999999999996</v>
      </c>
      <c r="TC27" s="22">
        <f>IF($CN27="P",CH27,(CH27+BG27)/2)</f>
        <v>0</v>
      </c>
      <c r="TD27" s="22">
        <f>IF($CN27="P",CI27,(CI27+BH27)/2)</f>
        <v>0</v>
      </c>
      <c r="TE27" s="22">
        <f>IF($CN27="P",CJ27,(CJ27+BI27)/2)</f>
        <v>0</v>
      </c>
      <c r="TF27" s="22">
        <f>IF($CN27="P",CK27,(CK27+BJ27)/2)</f>
        <v>0</v>
      </c>
      <c r="TG27" s="22">
        <f>IF($CN27="P",CL27,(CL27+BK27)/2)</f>
        <v>0</v>
      </c>
      <c r="TH27" s="22">
        <f>IF($CN27="P",CM27,(CM27+BL27)/2)</f>
        <v>0</v>
      </c>
      <c r="TI27" s="27" t="s">
        <v>46</v>
      </c>
      <c r="TJ27" s="40">
        <f>IF(SV27&gt;0,SV27,"")</f>
        <v>3.45</v>
      </c>
      <c r="TK27" s="40">
        <f>IF(SW27&gt;0,SW27,"")</f>
        <v>5.83</v>
      </c>
      <c r="TL27" s="40">
        <f>IF(SUM(ST27:SW27)-SX27&gt;0,SUM(ST27:SW27)-SX27,"")</f>
        <v>18.68</v>
      </c>
      <c r="TM27" s="40">
        <f>IF(TA27&gt;0,TA27,"")</f>
        <v>4.55</v>
      </c>
      <c r="TN27" s="40">
        <f>IF(TB27&gt;0,TB27,"")</f>
        <v>6.3949999999999996</v>
      </c>
      <c r="TO27" s="40">
        <f>IF(SUM(SY27:TB27)-TC27&gt;0,SUM(SY27:TB27)-TC27,"")</f>
        <v>21.995000000000001</v>
      </c>
      <c r="TP27" s="40">
        <f>IF(MAX(TL27,TO27)&gt;0,MAX(TL27,TO27),"")</f>
        <v>21.995000000000001</v>
      </c>
      <c r="TQ27" s="40" t="str">
        <f>IF(TF27&gt;0,TF27,"")</f>
        <v/>
      </c>
      <c r="TR27" s="40" t="str">
        <f>IF(TG27&gt;0,TG27,"")</f>
        <v/>
      </c>
      <c r="TS27" s="40" t="str">
        <f>IF(SUM(TD27:TG27)-TH27&gt;0,SUM(TD27:TG27)-TH27,"")</f>
        <v/>
      </c>
      <c r="TT27" s="40">
        <f>IF(SUM(TP27,TS27)&gt;0,SUM(TP27,TS27),"")</f>
        <v>21.995000000000001</v>
      </c>
    </row>
    <row r="28" spans="1:540" x14ac:dyDescent="0.2">
      <c r="A28" s="4" t="str" cm="1">
        <f t="array" ref="A28">IF(AND(H28&lt;&gt;"",H28&lt;&gt;"No DD"),SUMPRODUCT((H$4:H$35&lt;&gt;"")*(H$4:H$35&lt;&gt;"No DD")*(E$4:E$35&gt;E28))+1,IF(H28="No DD",SUMPRODUCT((H$4:H$35="No DD")*(E$4:E$35&gt;E28))+1+SUMPRODUCT((H$4:H$35&lt;&gt;"")*(H$4:H$35&lt;&gt;"No DD")),""))</f>
        <v/>
      </c>
      <c r="B28" s="5" t="s">
        <v>148</v>
      </c>
      <c r="C28" s="4" t="s">
        <v>31</v>
      </c>
      <c r="D28" s="4">
        <v>2003</v>
      </c>
      <c r="E28" s="9">
        <f>SUM(J28:T28)+SUM(J28:R28)*0.0000001+SUM(J28)*0.0000000000001</f>
        <v>88.220008822003948</v>
      </c>
      <c r="F28" s="3" t="str">
        <f>IF(OR(AND(AM28&gt;=AW$37,AM28&lt;&gt;"",AO28&gt;=AW$41,AO28&lt;&gt;"",AL28=""),AND(AP28&gt;=AW$37,AP28&lt;&gt;"",AR28&gt;=AW$41,AR28&lt;&gt;"",AL28=""),AND(AT28&gt;=AW$37,AT28&lt;&gt;"",AV28&gt;=AW$41,AV28&lt;&gt;"",AL28=""),AND(BN28&gt;=BX$37,BN28&lt;&gt;"",BP28&gt;=BX$41,BP28&lt;&gt;"",BM28=""),AND(BQ28&gt;=BX$37,BQ28&lt;&gt;"",BS28&gt;=BX$41,BS28&lt;&gt;"",BM28=""),AND(BU28&gt;=BX$37,BU28&lt;&gt;"",BW28&gt;=BX$41,BW28&lt;&gt;"",BM28=""),AND(CO28&gt;=CY$37,CO28&lt;&gt;"",CQ28&gt;=CY$41,CQ28&lt;&gt;"",CN28=""),AND(CR28&gt;=CY$37,CR28&lt;&gt;"",CT28&gt;=CY$41,CT28&lt;&gt;"",CN28=""),AND(CV28&gt;=CY$37,CV28&lt;&gt;"",CX28&gt;=CY$41,CX28&lt;&gt;"",CN28=""),AND(DV28&gt;=EI$37,DV28&lt;&gt;"",DX28&gt;=EI$41,DX28&lt;&gt;""),AND(DY28&gt;=EI$37,DY28&lt;&gt;"",EA28&gt;=EI$41,EA28&lt;&gt;""),AND(EC28&gt;=EI$37,EC28&lt;&gt;"",EE28&gt;=EI$41,EE28&lt;&gt;""),AND(EF28&gt;=EI$37,EF28&lt;&gt;"",EH28&gt;=EI$41,EH28&lt;&gt;""),AND(FD28&gt;=FQ$37,FD28&lt;&gt;"",FF28&gt;=FQ$41,FF28&lt;&gt;""),AND(FG28&gt;=FQ$37,FG28&lt;&gt;"",FI28&gt;=FQ$41,FI28&lt;&gt;""),AND(FK28&gt;=FQ$37,FK28&lt;&gt;"",FM28&gt;=FQ$41,FM28&lt;&gt;""),AND(FN28&gt;=FQ$37,FN28&lt;&gt;"",FP28&gt;=FQ$41,FP28&lt;&gt;""),AND(GL28&gt;=GY$37,GL28&lt;&gt;"",GN28&gt;=GY$41,GN28&lt;&gt;""),AND(GO28&gt;=GY$37,GO28&lt;&gt;"",GQ28&gt;=GY$41,GQ28&lt;&gt;""),AND(GS28&gt;=GY$37,GS28&lt;&gt;"",GU28&gt;=GY$41,GU28&lt;&gt;""),AND(GV28&gt;=GY$37,GV28&lt;&gt;"",GX28&gt;=GY$41,GX28&lt;&gt;""),AND(HT28&gt;=IG$37,HT28&lt;&gt;"",HV28&gt;=IG$41,HV28&lt;&gt;""),AND(HW28&gt;=IG$37,HW28&lt;&gt;"",HY28&gt;=IG$41,HY28&lt;&gt;""),AND(IA28&gt;=IG$37,IA28&lt;&gt;"",IC28&gt;=IG$41,IC28&lt;&gt;""),AND(ID28&gt;=IG$37,ID28&lt;&gt;"",IF28&gt;=IG$41,IF28&lt;&gt;""),AND(JB28&gt;=JO$37,JB28&lt;&gt;"",JD28&gt;=JO$41,JD28&lt;&gt;""),AND(JE28&gt;=JO$37,JE28&lt;&gt;"",JG28&gt;=JO$41,JG28&lt;&gt;""),AND(JI28&gt;=JO$37,JI28&lt;&gt;"",JK28&gt;=JO$41,JK28&lt;&gt;""),AND(JL28&gt;=JO$37,JL28&lt;&gt;"",JN28&gt;=JO$41,JN28&lt;&gt;""),AND(KJ28&gt;=KW$37,KJ28&lt;&gt;"",KL28&gt;=KW$41,KL28&lt;&gt;""),AND(KM28&gt;=KW$37,KM28&lt;&gt;"",KO28&gt;=KW$41,KO28&lt;&gt;""),AND(KQ28&gt;=KW$37,KQ28&lt;&gt;"",KS28&gt;=KW$41,KS28&lt;&gt;""),AND(KT28&gt;=KW$37,KT28&lt;&gt;"",KV28&gt;=KW$41,KV28&lt;&gt;""),AND(LR28&gt;=ME$37,LR28&lt;&gt;"",LT28&gt;=ME$41,LT28&lt;&gt;""),AND(LU28&gt;=ME$37,LU28&lt;&gt;"",LW28&gt;=ME$41,LW28&lt;&gt;""),AND(LY28&gt;=ME$37,LY28&lt;&gt;"",MA28&gt;=ME$41,MA28&lt;&gt;""),AND(MB28&gt;=ME$37,MB28&lt;&gt;"",MD28&gt;=ME$41,MD28&lt;&gt;""),AND(MZ28&gt;=NM$37,MZ28&lt;&gt;"",NB28&gt;=NM$41,NB28&lt;&gt;""),AND(NC28&gt;=NM$37,NC28&lt;&gt;"",NE28&gt;=NM$41,NE28&lt;&gt;""),AND(NG28&gt;=NM$37,NG28&lt;&gt;"",NI28&gt;=NM$41,NI28&lt;&gt;""),AND(NJ28&gt;=NM$37,NJ28&lt;&gt;"",NL28&gt;=NM$41,NL28&lt;&gt;""),AND(OH28&gt;=OU$37,OH28&lt;&gt;"",OJ28&gt;=OU$41,OJ28&lt;&gt;""),AND(OK28&gt;=OU$37,OK28&lt;&gt;"",OM28&gt;=OU$41,OM28&lt;&gt;""),AND(OO28&gt;=OU$37,OO28&lt;&gt;"",OQ28&gt;=OU$41,OQ28&lt;&gt;""),AND(OR28&gt;=OU$37,OR28&lt;&gt;"",OT28&gt;=OU$41,OT28&lt;&gt;""),AND(PP28&gt;=QC$37,PP28&lt;&gt;"",PR28&gt;=QC$41,PR28&lt;&gt;""),AND(PS28&gt;=QC$37,PS28&lt;&gt;"",PU28&gt;=QC$41,PU28&lt;&gt;""),AND(PW28&gt;=QC$37,PW28&lt;&gt;"",PY28&gt;=QC$41,PY28&lt;&gt;""),AND(PZ28&gt;=QC$37,PZ28&lt;&gt;"",QB28&gt;=QC$41,QB28&lt;&gt;""),AND(QX28&gt;=RK$37,QX28&lt;&gt;"",QZ28&gt;=RK$41,QZ28&lt;&gt;""),AND(RA28&gt;=RK$37,RA28&lt;&gt;"",RC28&gt;=RK$41,RC28&lt;&gt;""),AND(RE28&gt;=RK$37,RE28&lt;&gt;"",RG28&gt;=RK$41,RG28&lt;&gt;""),AND(RH28&gt;=RK$37,RH28&lt;&gt;"",RJ28&gt;=RK$41,RJ28&lt;&gt;""),AND(SF28&gt;=SS$37,SF28&lt;&gt;"",SH28&gt;=SS$41,SH28&lt;&gt;""),AND(SI28&gt;=SS$37,SI28&lt;&gt;"",SK28&gt;=SS$41,SK28&lt;&gt;""),AND(SM28&gt;=SS$37,SM28&lt;&gt;"",SO28&gt;=SS$41,SO28&lt;&gt;""),AND(SP28&gt;=SS$37,SP28&lt;&gt;"",SR28&gt;=SS$41,SR28&lt;&gt;"")),"P","")</f>
        <v/>
      </c>
      <c r="G28" s="3" t="str">
        <f>IF(OR(AND(AO28&gt;=AW$41,AO28&lt;&gt;"",AL28=""),AND(AR28&gt;=AW$41,AR28&lt;&gt;"",AL28=""),AND(AV28&gt;=AW$41,AV28&lt;&gt;"",AL28=""),AND(BP28&gt;=BX$41,BP28&lt;&gt;"",BM28=""),AND(BS28&gt;=BX$41,BS28&lt;&gt;"",BM28=""),AND(BW28&gt;=BX$41,BW28&lt;&gt;"",BM28=""),AND(CQ28&gt;=CY$41,CQ28&lt;&gt;"",CN28=""),AND(CT28&gt;=CY$41,CT28&lt;&gt;"",CN28=""),AND(CX28&gt;=CY$41,CX28&lt;&gt;"",CN28=""),AND(DX28&gt;=EI$41,DX28&lt;&gt;""),AND(EA28&gt;=EI$41,EA28&lt;&gt;""),AND(EE28&gt;=EI$41,EE28&lt;&gt;""),AND(EH28&gt;=EI$41,EH28&lt;&gt;""),AND(FF28&gt;=FQ$41,FF28&lt;&gt;""),AND(FI28&gt;=FQ$41,FI28&lt;&gt;""),AND(FM28&gt;=FQ$41,FM28&lt;&gt;""),AND(FP28&gt;=FQ$41,FP28&lt;&gt;""),AND(GN28&gt;=GY$41,GN28&lt;&gt;""),AND(GQ28&gt;=GY$41,GQ28&lt;&gt;""),AND(GU28&gt;=GY$41,GU28&lt;&gt;""),AND(GX28&gt;=GY$41,GX28&lt;&gt;""),AND(HV28&gt;=IG$41,HV28&lt;&gt;""),AND(HY28&gt;=IG$41,HY28&lt;&gt;""),AND(IC28&gt;=IG$41,IC28&lt;&gt;""),AND(IF28&gt;=IG$41,IF28&lt;&gt;""),AND(JD28&gt;=JO$41,JD28&lt;&gt;""),AND(JG28&gt;=JO$41,JG28&lt;&gt;""),AND(JK28&gt;=JO$41,JK28&lt;&gt;""),AND(JN28&gt;=JO$41,JN28&lt;&gt;""),AND(KL28&gt;=KW$41,KL28&lt;&gt;""),AND(KO28&gt;=KW$41,KO28&lt;&gt;""),AND(KS28&gt;=KW$41,KS28&lt;&gt;""),AND(KV28&gt;=KW$41,KV28&lt;&gt;""),AND(LT28&gt;=ME$41,LT28&lt;&gt;""),AND(LW28&gt;=ME$41,LW28&lt;&gt;""),AND(MA28&gt;=ME$41,MA28&lt;&gt;""),AND(MD28&gt;=ME$41,MD28&lt;&gt;""),AND(NB28&gt;=NM$41,NB28&lt;&gt;""),AND(NE28&gt;=NM$41,NE28&lt;&gt;""),AND(NI28&gt;=NM$41,NI28&lt;&gt;""),AND(NL28&gt;=NM$41,NL28&lt;&gt;""),AND(OJ28&gt;=OU$41,OJ28&lt;&gt;""),AND(OM28&gt;=OU$41,OM28&lt;&gt;""),AND(OQ28&gt;=OU$41,OQ28&lt;&gt;""),AND(OT28&gt;=OU$41,OT28&lt;&gt;""),AND(PR28&gt;=QC$41,PR28&lt;&gt;""),AND(PU28&gt;=QC$41,PU28&lt;&gt;""),AND(PY28&gt;=QC$41,PY28&lt;&gt;""),AND(QB28&gt;=QC$41,QB28&lt;&gt;""),AND(QZ28&gt;=RK$41,QZ28&lt;&gt;""),AND(RC28&gt;=RK$41,RC28&lt;&gt;""),AND(RG28&gt;=RK$41,RG28&lt;&gt;""),AND(RJ28&gt;=RK$41,RJ28&lt;&gt;""),AND(SH28&gt;=SS$41,SH28&lt;&gt;""),AND(SK28&gt;=SS$41,SK28&lt;&gt;""),AND(SO28&gt;=SS$41,SO28&lt;&gt;""),AND(SR28&gt;=SS$41,SR28&lt;&gt;"")),"P","")</f>
        <v/>
      </c>
      <c r="H28" s="36" t="str">
        <f>IF(AND(G28="P",F28=""),"No DD",IF(OR(AND(AM28&gt;=AW$40,AM28&lt;&gt;"",AO28&gt;=AW$44,AO28&lt;&gt;"",AL28=""),AND(AP28&gt;=AW$40,AP28&lt;&gt;"",AR28&gt;=AW$44,AR28&lt;&gt;"",AL28=""),AND(AT28&gt;=AW$40,AT28&lt;&gt;"",AV28&gt;=AW$44,AV28&lt;&gt;"",AL28=""),AND(BN28&gt;=BX$40,BN28&lt;&gt;"",BP28&gt;=BX$44,BP28&lt;&gt;"",BM28=""),AND(BQ28&gt;=BX$40,BQ28&lt;&gt;"",BS28&gt;=BX$44,BS28&lt;&gt;"",BM28=""),AND(BU28&gt;=BX$40,BU28&lt;&gt;"",BW28&gt;=BX$44,BW28&lt;&gt;"",BM28=""),AND(CO28&gt;=CY$40,CO28&lt;&gt;"",CQ28&gt;=CY$44,CQ28&lt;&gt;"",CN28=""),AND(CR28&gt;=CY$40,CR28&lt;&gt;"",CT28&gt;=CY$44,CT28&lt;&gt;"",CN28=""),AND(CV28&gt;=CY$40,CV28&lt;&gt;"",CX28&gt;=CY$44,CX28&lt;&gt;"",CN28=""),AND(DV28&gt;=EI$40,DV28&lt;&gt;"",DX28&gt;=EI$44,DX28&lt;&gt;""),AND(DY28&gt;=EI$40,DY28&lt;&gt;"",EA28&gt;=EI$44,EA28&lt;&gt;""),AND(EC28&gt;=EI$40,EC28&lt;&gt;"",EE28&gt;=EI$44,EE28&lt;&gt;""),AND(EF28&gt;=EI$40,EF28&lt;&gt;"",EH28&gt;=EI$44,EH28&lt;&gt;""),AND(FD28&gt;=FQ$40,FD28&lt;&gt;"",FF28&gt;=FQ$44,FF28&lt;&gt;""),AND(FG28&gt;=FQ$40,FG28&lt;&gt;"",FI28&gt;=FQ$44,FI28&lt;&gt;""),AND(FK28&gt;=FQ$40,FK28&lt;&gt;"",FM28&gt;=FQ$44,FM28&lt;&gt;""),AND(FN28&gt;=FQ$40,FN28&lt;&gt;"",FP28&gt;=FQ$44,FP28&lt;&gt;""),AND(GL28&gt;=GY$40,GL28&lt;&gt;"",GN28&gt;=GY$44,GN28&lt;&gt;""),AND(GO28&gt;=GY$40,GO28&lt;&gt;"",GQ28&gt;=GY$44,GQ28&lt;&gt;""),AND(GS28&gt;=GY$40,GS28&lt;&gt;"",GU28&gt;=GY$44,GU28&lt;&gt;""),AND(GV28&gt;=GY$40,GV28&lt;&gt;"",GX28&gt;=GY$44,GX28&lt;&gt;""),AND(HT28&gt;=IG$40,HT28&lt;&gt;"",HV28&gt;=IG$44,HV28&lt;&gt;""),AND(HW28&gt;=IG$40,HW28&lt;&gt;"",HY28&gt;=IG$44,HY28&lt;&gt;""),AND(IA28&gt;=IG$40,IA28&lt;&gt;"",IC28&gt;=IG$44,IC28&lt;&gt;""),AND(ID28&gt;=IG$40,ID28&lt;&gt;"",IF28&gt;=IG$44,IF28&lt;&gt;""),AND(JB28&gt;=JO$40,JB28&lt;&gt;"",JD28&gt;=JO$44,JD28&lt;&gt;""),AND(JE28&gt;=JO$40,JE28&lt;&gt;"",JG28&gt;=JO$44,JG28&lt;&gt;""),AND(JI28&gt;=JO$40,JI28&lt;&gt;"",JK28&gt;=JO$44,JK28&lt;&gt;""),AND(JL28&gt;=JO$40,JL28&lt;&gt;"",JN28&gt;=JO$44,JN28&lt;&gt;""),AND(KJ28&gt;=KW$40,KJ28&lt;&gt;"",KL28&gt;=KW$44,KL28&lt;&gt;""),AND(KM28&gt;=KW$40,KM28&lt;&gt;"",KO28&gt;=KW$44,KO28&lt;&gt;""),AND(KQ28&gt;=KW$40,KQ28&lt;&gt;"",KS28&gt;=KW$44,KS28&lt;&gt;""),AND(KT28&gt;=KW$40,KT28&lt;&gt;"",KV28&gt;=KW$44,KV28&lt;&gt;""),AND(LR28&gt;=ME$40,LR28&lt;&gt;"",LT28&gt;=ME$44,LT28&lt;&gt;""),AND(LU28&gt;=ME$40,LU28&lt;&gt;"",LW28&gt;=ME$44,LW28&lt;&gt;""),AND(LY28&gt;=ME$40,LY28&lt;&gt;"",MA28&gt;=ME$44,MA28&lt;&gt;""),AND(MB28&gt;=ME$40,MB28&lt;&gt;"",MD28&gt;=ME$44,MD28&lt;&gt;""),AND(MZ28&gt;=NM$40,MZ28&lt;&gt;"",NB28&gt;=NM$44,NB28&lt;&gt;""),AND(NC28&gt;=NM$40,NC28&lt;&gt;"",NE28&gt;=NM$44,NE28&lt;&gt;""),AND(NG28&gt;=NM$40,NG28&lt;&gt;"",NI28&gt;=NM$44,NI28&lt;&gt;""),AND(NJ28&gt;=NM$40,NJ28&lt;&gt;"",NL28&gt;=NM$44,NL28&lt;&gt;""),AND(OH28&gt;=OU$40,OH28&lt;&gt;"",OJ28&gt;=OU$44,OJ28&lt;&gt;""),AND(OK28&gt;=OU$40,OK28&lt;&gt;"",OM28&gt;=OU$44,OM28&lt;&gt;""),AND(OO28&gt;=OU$40,OO28&lt;&gt;"",OQ28&gt;=OU$44,OQ28&lt;&gt;""),AND(OR28&gt;=OU$40,OR28&lt;&gt;"",OT28&gt;=OU$44,OT28&lt;&gt;""),AND(PP28&gt;=QC$40,PP28&lt;&gt;"",PR28&gt;=QC$44,PR28&lt;&gt;""),AND(PS28&gt;=QC$40,PS28&lt;&gt;"",PU28&gt;=QC$44,PU28&lt;&gt;""),AND(PW28&gt;=QC$40,PW28&lt;&gt;"",PY28&gt;=QC$44,PY28&lt;&gt;""),AND(PZ28&gt;=QC$40,PZ28&lt;&gt;"",QB28&gt;=QC$44,QB28&lt;&gt;""),AND(QX28&gt;=RK$40,QX28&lt;&gt;"",QZ28&gt;=RK$44,QZ28&lt;&gt;""),AND(RA28&gt;=RK$40,RA28&lt;&gt;"",RC28&gt;=RK$44,RC28&lt;&gt;""),AND(RE28&gt;=RK$40,RE28&lt;&gt;"",RG28&gt;=RK$44,RG28&lt;&gt;""),AND(RH28&gt;=RK$40,RH28&lt;&gt;"",RJ28&gt;=RK$44,RJ28&lt;&gt;""),AND(SF28&gt;=SS$40,SF28&lt;&gt;"",SH28&gt;=SS$44,SH28&lt;&gt;""),AND(SI28&gt;=SS$40,SI28&lt;&gt;"",SK28&gt;=SS$44,SK28&lt;&gt;""),AND(SM28&gt;=SS$40,SM28&lt;&gt;"",SO28&gt;=SS$44,SO28&lt;&gt;""),AND(SP28&gt;=SS$40,SP28&lt;&gt;"",SR28&gt;=SS$44,SR28&lt;&gt;"")),"Merit",IF(OR(AND(AM28&gt;=AW$39,AM28&lt;&gt;"",AO28&gt;=AW$43,AO28&lt;&gt;"",AL28=""),AND(AP28&gt;=AW$39,AP28&lt;&gt;"",AR28&gt;=AW$43,AR28&lt;&gt;"",AL28=""),AND(AT28&gt;=AW$39,AT28&lt;&gt;"",AV28&gt;=AW$43,AV28&lt;&gt;"",AL28=""),AND(BN28&gt;=BX$39,BN28&lt;&gt;"",BP28&gt;=BX$43,BP28&lt;&gt;"",BM28=""),AND(BQ28&gt;=BX$39,BQ28&lt;&gt;"",BS28&gt;=BX$43,BS28&lt;&gt;"",BM28=""),AND(BU28&gt;=BX$39,BU28&lt;&gt;"",BW28&gt;=BX$43,BW28&lt;&gt;"",BM28=""),AND(CO28&gt;=CY$39,CO28&lt;&gt;"",CQ28&gt;=CY$43,CQ28&lt;&gt;"",CN28=""),AND(CR28&gt;=CY$39,CR28&lt;&gt;"",CT28&gt;=CY$43,CT28&lt;&gt;"",CN28=""),AND(CV28&gt;=CY$39,CV28&lt;&gt;"",CX28&gt;=CY$43,CX28&lt;&gt;"",CN28=""),AND(DV28&gt;=EI$39,DV28&lt;&gt;"",DX28&gt;=EI$43,DX28&lt;&gt;""),AND(DY28&gt;=EI$39,DY28&lt;&gt;"",EA28&gt;=EI$43,EA28&lt;&gt;""),AND(EC28&gt;=EI$39,EC28&lt;&gt;"",EE28&gt;=EI$43,EE28&lt;&gt;""),AND(EF28&gt;=EI$39,EF28&lt;&gt;"",EH28&gt;=EI$43,EH28&lt;&gt;""),AND(FD28&gt;=FQ$39,FD28&lt;&gt;"",FF28&gt;=FQ$43,FF28&lt;&gt;""),AND(FG28&gt;=FQ$39,FG28&lt;&gt;"",FI28&gt;=FQ$43,FI28&lt;&gt;""),AND(FK28&gt;=FQ$39,FK28&lt;&gt;"",FM28&gt;=FQ$43,FM28&lt;&gt;""),AND(FN28&gt;=FQ$39,FN28&lt;&gt;"",FP28&gt;=FQ$43,FP28&lt;&gt;""),AND(GL28&gt;=GY$39,GL28&lt;&gt;"",GN28&gt;=GY$43,GN28&lt;&gt;""),AND(GO28&gt;=GY$39,GO28&lt;&gt;"",GQ28&gt;=GY$43,GQ28&lt;&gt;""),AND(GS28&gt;=GY$39,GS28&lt;&gt;"",GU28&gt;=GY$43,GU28&lt;&gt;""),AND(GV28&gt;=GY$39,GV28&lt;&gt;"",GX28&gt;=GY$43,GX28&lt;&gt;""),AND(HT28&gt;=IG$39,HT28&lt;&gt;"",HV28&gt;=IG$43,HV28&lt;&gt;""),AND(HW28&gt;=IG$39,HW28&lt;&gt;"",HY28&gt;=IG$43,HY28&lt;&gt;""),AND(IA28&gt;=IG$39,IA28&lt;&gt;"",IC28&gt;=IG$43,IC28&lt;&gt;""),AND(ID28&gt;=IG$39,ID28&lt;&gt;"",IF28&gt;=IG$43,IF28&lt;&gt;""),AND(JB28&gt;=JO$39,JB28&lt;&gt;"",JD28&gt;=JO$43,JD28&lt;&gt;""),AND(JE28&gt;=JO$39,JE28&lt;&gt;"",JG28&gt;=JO$43,JG28&lt;&gt;""),AND(JI28&gt;=JO$39,JI28&lt;&gt;"",JK28&gt;=JO$43,JK28&lt;&gt;""),AND(JL28&gt;=JO$39,JL28&lt;&gt;"",JN28&gt;=JO$43,JN28&lt;&gt;""),AND(KJ28&gt;=KW$39,KJ28&lt;&gt;"",KL28&gt;=KW$43,KL28&lt;&gt;""),AND(KM28&gt;=KW$39,KM28&lt;&gt;"",KO28&gt;=KW$43,KO28&lt;&gt;""),AND(KQ28&gt;=KW$39,KQ28&lt;&gt;"",KS28&gt;=KW$43,KS28&lt;&gt;""),AND(KT28&gt;=KW$39,KT28&lt;&gt;"",KV28&gt;=KW$43,KV28&lt;&gt;""),AND(LR28&gt;=ME$39,LR28&lt;&gt;"",LT28&gt;=ME$43,LT28&lt;&gt;""),AND(LU28&gt;=ME$39,LU28&lt;&gt;"",LW28&gt;=ME$43,LW28&lt;&gt;""),AND(LY28&gt;=ME$39,LY28&lt;&gt;"",MA28&gt;=ME$43,MA28&lt;&gt;""),AND(MB28&gt;=ME$39,MB28&lt;&gt;"",MD28&gt;=ME$43,MD28&lt;&gt;""),AND(MZ28&gt;=NM$39,MZ28&lt;&gt;"",NB28&gt;=NM$43,NB28&lt;&gt;""),AND(NC28&gt;=NM$39,NC28&lt;&gt;"",NE28&gt;=NM$43,NE28&lt;&gt;""),AND(NG28&gt;=NM$39,NG28&lt;&gt;"",NI28&gt;=NM$43,NI28&lt;&gt;""),AND(NJ28&gt;=NM$39,NJ28&lt;&gt;"",NL28&gt;=NM$43,NL28&lt;&gt;""),AND(OH28&gt;=OU$39,OH28&lt;&gt;"",OJ28&gt;=OU$43,OJ28&lt;&gt;""),AND(OK28&gt;=OU$39,OK28&lt;&gt;"",OM28&gt;=OU$43,OM28&lt;&gt;""),AND(OO28&gt;=OU$39,OO28&lt;&gt;"",OQ28&gt;=OU$43,OQ28&lt;&gt;""),AND(OR28&gt;=OU$39,OR28&lt;&gt;"",OT28&gt;=OU$43,OT28&lt;&gt;""),AND(PP28&gt;=QC$39,PP28&lt;&gt;"",PR28&gt;=QC$43,PR28&lt;&gt;""),AND(PS28&gt;=QC$39,PS28&lt;&gt;"",PU28&gt;=QC$43,PU28&lt;&gt;""),AND(PW28&gt;=QC$39,PW28&lt;&gt;"",PY28&gt;=QC$43,PY28&lt;&gt;""),AND(PZ28&gt;=QC$39,PZ28&lt;&gt;"",QB28&gt;=QC$43,QB28&lt;&gt;""),AND(QX28&gt;=RK$39,QX28&lt;&gt;"",QZ28&gt;=RK$43,QZ28&lt;&gt;""),AND(RA28&gt;=RK$39,RA28&lt;&gt;"",RC28&gt;=RK$43,RC28&lt;&gt;""),AND(RE28&gt;=RK$39,RE28&lt;&gt;"",RG28&gt;=RK$43,RG28&lt;&gt;""),AND(RH28&gt;=RK$39,RH28&lt;&gt;"",RJ28&gt;=RK$43,RJ28&lt;&gt;""),AND(SF28&gt;=SS$39,SF28&lt;&gt;"",SH28&gt;=SS$43,SH28&lt;&gt;""),AND(SI28&gt;=SS$39,SI28&lt;&gt;"",SK28&gt;=SS$43,SK28&lt;&gt;""),AND(SM28&gt;=SS$39,SM28&lt;&gt;"",SO28&gt;=SS$43,SO28&lt;&gt;""),AND(SP28&gt;=SS$39,SP28&lt;&gt;"",SR28&gt;=SS$43,SR28&lt;&gt;"")),"Excellence",IF(I28="P","Worlds Team",IF(F28="P","National Team","")))))</f>
        <v/>
      </c>
      <c r="I28" s="3" t="str">
        <f>IF(OR(AND(AM28&gt;=AW$38,AM28&lt;&gt;"",AO28&gt;=AW$42,AO28&lt;&gt;"",AL28=""),AND(AP28&gt;=AW$38,AP28&lt;&gt;"",AR28&gt;=AW$42,AR28&lt;&gt;"",AL28=""),AND(AT28&gt;=AW$38,AT28&lt;&gt;"",AV28&gt;=AW$42,AV28&lt;&gt;"",AL28=""),AND(BN28&gt;=BX$38,BN28&lt;&gt;"",BP28&gt;=BX$42,BP28&lt;&gt;"",BM28=""),AND(BQ28&gt;=BX$38,BQ28&lt;&gt;"",BS28&gt;=BX$42,BS28&lt;&gt;"",BM28=""),AND(BU28&gt;=BX$38,BU28&lt;&gt;"",BW28&gt;=BX$42,BW28&lt;&gt;"",BM28=""),AND(CO28&gt;=CY$38,CO28&lt;&gt;"",CQ28&gt;=CY$42,CQ28&lt;&gt;"",CN28=""),AND(CR28&gt;=CY$38,CR28&lt;&gt;"",CT28&gt;=CY$42,CT28&lt;&gt;"",CN28=""),AND(CV28&gt;=CY$38,CV28&lt;&gt;"",CX28&gt;=CY$42,CX28&lt;&gt;"",CN28=""),AND(DV28&gt;=EI$38,DV28&lt;&gt;"",DX28&gt;=EI$42,DX28&lt;&gt;""),AND(DY28&gt;=EI$38,DY28&lt;&gt;"",EA28&gt;=EI$42,EA28&lt;&gt;""),AND(EC28&gt;=EI$38,EC28&lt;&gt;"",EE28&gt;=EI$42,EE28&lt;&gt;""),AND(EF28&gt;=EI$38,EF28&lt;&gt;"",EH28&gt;=EI$42,EH28&lt;&gt;""),AND(FD28&gt;=FQ$38,FD28&lt;&gt;"",FF28&gt;=FQ$42,FF28&lt;&gt;""),AND(FG28&gt;=FQ$38,FG28&lt;&gt;"",FI28&gt;=FQ$42,FI28&lt;&gt;""),AND(FK28&gt;=FQ$38,FK28&lt;&gt;"",FM28&gt;=FQ$42,FM28&lt;&gt;""),AND(FN28&gt;=FQ$38,FN28&lt;&gt;"",FP28&gt;=FQ$42,FP28&lt;&gt;""),AND(GL28&gt;=GY$38,GL28&lt;&gt;"",GN28&gt;=GY$42,GN28&lt;&gt;""),AND(GO28&gt;=GY$38,GO28&lt;&gt;"",GQ28&gt;=GY$42,GQ28&lt;&gt;""),AND(GS28&gt;=GY$38,GS28&lt;&gt;"",GU28&gt;=GY$42,GU28&lt;&gt;""),AND(GV28&gt;=GY$38,GV28&lt;&gt;"",GX28&gt;=GY$42,GX28&lt;&gt;""),AND(HT28&gt;=IG$38,HT28&lt;&gt;"",HV28&gt;=IG$42,HV28&lt;&gt;""),AND(HW28&gt;=IG$38,HW28&lt;&gt;"",HY28&gt;=IG$42,HY28&lt;&gt;""),AND(IA28&gt;=IG$38,IA28&lt;&gt;"",IC28&gt;=IG$42,IC28&lt;&gt;""),AND(ID28&gt;=IG$38,ID28&lt;&gt;"",IF28&gt;=IG$42,IF28&lt;&gt;""),AND(JB28&gt;=JO$38,JB28&lt;&gt;"",JD28&gt;=JO$42,JD28&lt;&gt;""),AND(JE28&gt;=JO$38,JE28&lt;&gt;"",JG28&gt;=JO$42,JG28&lt;&gt;""),AND(JI28&gt;=JO$38,JI28&lt;&gt;"",JK28&gt;=JO$42,JK28&lt;&gt;""),AND(JL28&gt;=JO$38,JL28&lt;&gt;"",JN28&gt;=JO$42,JN28&lt;&gt;""),AND(KJ28&gt;=KW$38,KJ28&lt;&gt;"",KL28&gt;=KW$42,KL28&lt;&gt;""),AND(KM28&gt;=KW$38,KM28&lt;&gt;"",KO28&gt;=KW$42,KO28&lt;&gt;""),AND(KQ28&gt;=KW$38,KQ28&lt;&gt;"",KS28&gt;=KW$42,KS28&lt;&gt;""),AND(KT28&gt;=KW$38,KT28&lt;&gt;"",KV28&gt;=KW$42,KV28&lt;&gt;""),AND(LR28&gt;=ME$38,LR28&lt;&gt;"",LT28&gt;=ME$42,LT28&lt;&gt;""),AND(LU28&gt;=ME$38,LU28&lt;&gt;"",LW28&gt;=ME$42,LW28&lt;&gt;""),AND(LY28&gt;=ME$38,LY28&lt;&gt;"",MA28&gt;=ME$42,MA28&lt;&gt;""),AND(MB28&gt;=ME$38,MB28&lt;&gt;"",MD28&gt;=ME$42,MD28&lt;&gt;""),AND(MZ28&gt;=NM$38,MZ28&lt;&gt;"",NB28&gt;=NM$42,NB28&lt;&gt;""),AND(NC28&gt;=NM$38,NC28&lt;&gt;"",NE28&gt;=NM$42,NE28&lt;&gt;""),AND(NG28&gt;=NM$38,NG28&lt;&gt;"",NI28&gt;=NM$42,NI28&lt;&gt;""),AND(NJ28&gt;=NM$38,NJ28&lt;&gt;"",NL28&gt;=NM$42,NL28&lt;&gt;""),AND(OH28&gt;=OU$38,OH28&lt;&gt;"",OJ28&gt;=OU$42,OJ28&lt;&gt;""),AND(OK28&gt;=OU$38,OK28&lt;&gt;"",OM28&gt;=OU$42,OM28&lt;&gt;""),AND(OO28&gt;=OU$38,OO28&lt;&gt;"",OQ28&gt;=OU$42,OQ28&lt;&gt;""),AND(OR28&gt;=OU$38,OR28&lt;&gt;"",OT28&gt;=OU$42,OT28&lt;&gt;""),AND(PP28&gt;=QC$38,PP28&lt;&gt;"",PR28&gt;=QC$42,PR28&lt;&gt;""),AND(PS28&gt;=QC$38,PS28&lt;&gt;"",PU28&gt;=QC$42,PU28&lt;&gt;""),AND(PW28&gt;=QC$38,PW28&lt;&gt;"",PY28&gt;=QC$42,PY28&lt;&gt;""),AND(PZ28&gt;=QC$38,PZ28&lt;&gt;"",QB28&gt;=QC$42,QB28&lt;&gt;""),AND(QX28&gt;=RK$38,QX28&lt;&gt;"",QZ28&gt;=RK$42,QZ28&lt;&gt;""),AND(RA28&gt;=RK$38,RA28&lt;&gt;"",RC28&gt;=RK$42,RC28&lt;&gt;""),AND(RE28&gt;=RK$38,RE28&lt;&gt;"",RG28&gt;=RK$42,RG28&lt;&gt;""),AND(RH28&gt;=RK$38,RH28&lt;&gt;"",RJ28&gt;=RK$42,RJ28&lt;&gt;""),AND(SF28&gt;=SS$38,SF28&lt;&gt;"",SH28&gt;=SS$42,SH28&lt;&gt;""),AND(SI28&gt;=SS$38,SI28&lt;&gt;"",SK28&gt;=SS$42,SK28&lt;&gt;""),AND(SM28&gt;=SS$38,SM28&lt;&gt;"",SO28&gt;=SS$42,SO28&lt;&gt;""),AND(SP28&gt;=SS$38,SP28&lt;&gt;"",SR28&gt;=SS$42,SR28&lt;&gt;"")),"P","")</f>
        <v/>
      </c>
      <c r="J28" s="8">
        <f>IF(COUNT(AO28,AR28,BP28,BS28,CQ28,CT28)&gt;0,LARGE((AO28,AR28,BP28,BS28,CQ28,CT28),1),0)</f>
        <v>39.51</v>
      </c>
      <c r="K28" s="8" t="str">
        <f>IF(J28="","",IF(OR(J28=CQ28,J28=CT28),$BY$1,IF(OR(J28=BP28,J28=BS28),$AX$1,IF(OR(J28=AO28,J28=AR28),$W$1,""))))</f>
        <v>2023 Elite Canada</v>
      </c>
      <c r="L28" s="8">
        <f>IF(COUNT(AO28,AR28,BP28,BS28,CQ28,CT28)&gt;1,LARGE((AO28,AR28,BP28,BS28,CQ28,CT28),2),0)</f>
        <v>35.08</v>
      </c>
      <c r="M28" s="8" t="str">
        <f>IF(L28="","",IF(OR(L28=CQ28,L28=CT28),$BY$1,IF(OR(L28=BP28,L28=BS28),$AX$1,IF(OR(L28=AO28,L28=AR28),$W$1,""))))</f>
        <v>2023 Nationals</v>
      </c>
      <c r="N28" s="8">
        <f>IF(COUNT(AO28,AR28,BP28,BS28,CQ28,CT28)&gt;2,MAX(AV28,BW28,CX28,LARGE((AO28,AR28,BP28,BS28,CQ28,CT28),3)),IF(MAX(AV28,BW28,CX28)&gt;0,MAX(AV28,BW28,CX28),0))</f>
        <v>5.13</v>
      </c>
      <c r="O28" s="8" t="str">
        <f>IF(N28="","",IF(OR(N28=CQ28,N28=CT28,N28=CX28),$BY$1,IF(OR(N28=BP28,N28=BS28,N28=BW28),$AX$1,IF(OR(N28=AO28,N28=AR28,N28=AV28),$W$1,""))))</f>
        <v>2023 Nationals</v>
      </c>
      <c r="P28" s="8">
        <f>IF(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&gt;0,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,0)</f>
        <v>8.5</v>
      </c>
      <c r="Q28" s="8" t="str">
        <f>IF(P28=0,"",IF(OR(P28=CO28,P28=CR28,P28=CV28),$BY$1,IF(OR(P28=BN28,P28=BQ28,P28=BU28),$AX$1,IF(OR(P28=AM28,P28=AP28,P28=AT28),$W$1,IF(OR(P28=SF28,P28=SI28,P28=SM28,P28=SP28),$RL$1,IF(OR(P28=QX28,P28=RA28,P28=RE28,P28=RH28),$QD$1,IF(OR(P28=PP28,P28=PS28,P28=PW28,P28=PZ28),$OV$1,IF(OR(P28=OH28,P28=OK28,P28=OO28,P28=OR28),$NN$1,IF(OR(P28=MZ28,P28=NC28,P28=NG28,P28=NJ28),$MF$1,IF(OR(P28=LR28,P28=LU28,P28=LY28,P28=MB28),$KX$1,IF(OR(P28=KJ28,P28=KM28,P28=KQ28,P28=KT28),$JP$1,IF(OR(P28=JB28,P28=JE28,P28=JI28,P28=JL28),$IH$1,IF(OR(P28=HT28,P28=HW28,P28=IA28,P28=ID28),$GZ$1,IF(OR(P28=GL28,P28=GO28,P28=GS28,P28=GV28),$FR$1,IF(OR(P28=FD28,P28=FG28,P28=FK28,P28=FN28),$EJ$1,IF(OR(P28=DV28,P28=DY28,P28=EC28,P28=EF28),$DB$1,""))))))))))))))))</f>
        <v>2023 Elite Canada</v>
      </c>
      <c r="R28" s="8">
        <f>IF(MAX(IF(AM28&gt;=$AW$37,AN28,0),IF(AP28&gt;=$AW$37,AQ28,0),IF(AT28&gt;=$AW$37,AU28,0),IF(BN28&gt;=$BX$37,BO28,0),IF(BQ28&gt;=$BX$37,BR28,0),IF(BU28&gt;=$BX$37,BV28,0),IF(CO28&gt;=$CY$37,CP28,0),IF(CR28&gt;=$CY$37,CS28,0),IF(CV28&gt;=$CY$37,CW28,0),IF(DV28&gt;=$EI$37,DW28,0),IF(DY28&gt;=$EI$37,DZ28,0),IF(EC28&gt;=$EI$37,ED28,0),IF(EF28&gt;=$EI$37,EG28,0),IF(FD28&gt;=$FQ$37,FE28,0),IF(FG28&gt;=$FQ$37,FH28,0),IF(FK28&gt;=$FQ$37,FL28,0),IF(FN28&gt;=$FQ$37,FO28,0),IF(GL28&gt;=$GY$37,GM28,0),IF(GO28&gt;=$GY$37,GP28,0),IF(GS28&gt;=$GY$37,GT28,0),IF(GV28&gt;=$GY$37,GW28,0),IF(HT28&gt;=$IG$37,HU28,0),IF(HW28&gt;=$IG$37,HX28,0),IF(IA28&gt;=$IG$37,IB28,0),IF(ID28&gt;=$IG$37,IE28,0),IF(JB28&gt;=$JO$37,JC28,0),IF(JE28&gt;=$JO$37,JF28,0),IF(JI28&gt;=$JO$37,JJ28,0),IF(JL28&gt;=$JO$37,JM28,0),IF(KJ28&gt;=$KW$37,KK28,0),IF(KM28&gt;=$KW$37,KN28,0),IF(KQ28&gt;=$KW$37,KR28,0),IF(KT28&gt;=$KW$37,KU28,0),IF(LR28&gt;=$ME$37,LS28,0),IF(LU28&gt;=$ME$37,LV28,0),IF(LY28&gt;=$ME$37,LZ28,0),IF(MB28&gt;=$ME$37,MC28,0),IF(MZ28&gt;=$NM$37,NA28,0),IF(NC28&gt;=$NM$37,ND28,0),IF(NG28&gt;=$NM$37,NH28,0),IF(NJ28&gt;=$NM$37,NK28,0),IF(OH28&gt;=$OU$37,OI28,0),IF(OK28&gt;=$OU$37,OL28,0),IF(OO28&gt;=$OU$37,OP28,0),IF(OR28&gt;=$OU$37,OS28,0),IF(PP28&gt;=$QC$37,PQ28,0),IF(PS28&gt;=$QC$37,PT28,0),IF(PW28&gt;=$QC$37,PX28,0),IF(PZ28&gt;=$QC$37,QA28,0),IF(QX28&gt;=$RK$37,QY28,0),IF(RA28&gt;=$RK$37,RB28,0),IF(RE28&gt;=$RK$37,RF28,0),IF(RH28&gt;=$RK$37,RI28,0),IF(SF28&gt;=$SS$37,SG28,0),IF(SI28&gt;=$SS$37,SJ28,0),IF(SM28&gt;=$SS$37,SN28,0),IF(SP28&gt;=$SS$37,SQ28,0))&gt;0,MAX(IF(AM28&gt;=$AW$37,AN28,0),IF(AP28&gt;=$AW$37,AQ28,0),IF(AT28&gt;=$AW$37,AU28,0),IF(BN28&gt;=$BX$37,BO28,0),IF(BQ28&gt;=$BX$37,BR28,0),IF(BU28&gt;=$BX$37,BV28,0),IF(CO28&gt;=$CY$37,CP28,0),IF(CR28&gt;=$CY$37,CS28,0),IF(CV28&gt;=$CY$37,CW28,0),IF(DV28&gt;=$EI$37,DW28,0),IF(DY28&gt;=$EI$37,DZ28,0),IF(EC28&gt;=$EI$37,ED28,0),IF(EF28&gt;=$EI$37,EG28,0),IF(FD28&gt;=$FQ$37,FE28,0),IF(FG28&gt;=$FQ$37,FH28,0),IF(FK28&gt;=$FQ$37,FL28,0),IF(FN28&gt;=$FQ$37,FO28,0),IF(GL28&gt;=$GY$37,GM28,0),IF(GO28&gt;=$GY$37,GP28,0),IF(GS28&gt;=$GY$37,GT28,0),IF(GV28&gt;=$GY$37,GW28,0),IF(HT28&gt;=$IG$37,HU28,0),IF(HW28&gt;=$IG$37,HX28,0),IF(IA28&gt;=$IG$37,IB28,0),IF(ID28&gt;=$IG$37,IE28,0),IF(JB28&gt;=$JO$37,JC28,0),IF(JE28&gt;=$JO$37,JF28,0),IF(JI28&gt;=$JO$37,JJ28,0),IF(JL28&gt;=$JO$37,JM28,0),IF(KJ28&gt;=$KW$37,KK28,0),IF(KM28&gt;=$KW$37,KN28,0),IF(KQ28&gt;=$KW$37,KR28,0),IF(KT28&gt;=$KW$37,KU28,0),IF(LR28&gt;=$ME$37,LS28,0),IF(LU28&gt;=$ME$37,LV28,0),IF(LY28&gt;=$ME$37,LZ28,0),IF(MB28&gt;=$ME$37,MC28,0),IF(MZ28&gt;=$NM$37,NA28,0),IF(NC28&gt;=$NM$37,ND28,0),IF(NG28&gt;=$NM$37,NH28,0),IF(NJ28&gt;=$NM$37,NK28,0),IF(OH28&gt;=$OU$37,OI28,0),IF(OK28&gt;=$OU$37,OL28,0),IF(OO28&gt;=$OU$37,OP28,0),IF(OR28&gt;=$OU$37,OS28,0),IF(PP28&gt;=$QC$37,PQ28,0),IF(PS28&gt;=$QC$37,PT28,0),IF(PW28&gt;=$QC$37,PX28,0),IF(PZ28&gt;=$QC$37,QA28,0),IF(QX28&gt;=$RK$37,QY28,0),IF(RA28&gt;=$RK$37,RB28,0),IF(RE28&gt;=$RK$37,RF28,0),IF(RH28&gt;=$RK$37,RI28,0),IF(SF28&gt;=$SS$37,SG28,0),IF(SI28&gt;=$SS$37,SJ28,0),IF(SM28&gt;=$SS$37,SN28,0),IF(SP28&gt;=$SS$37,SQ28,0)),0)</f>
        <v>0</v>
      </c>
      <c r="S28" s="8" t="str">
        <f>IF(R28=0,"",IF(OR(R28=CP28,R28=CS28,R28=CW28),$BY$1,IF(OR(R28=BO28,R28=BR28,R28=BV28),$AX$1,IF(OR(R28=AN28,R28=AQ28,R28=AU28),$W$1,IF(OR(R28=SG28,R28=SJ28,R28=SN28,R28=SQ28),$RL$1,IF(OR(R28=QY28,R28=RB28,R28=RF28,R28=RI28),$QD$1,IF(OR(R28=PQ28,R28=PT28,R28=PX28,R28=QA28),$OV$1,IF(OR(R28=OI28,R28=OL28,R28=OP28,R28=OS28),$NN$1,IF(OR(R28=NA28,R28=ND28,R28=NH28,R28=NK28),$MF$1,IF(OR(R28=LS28,R28=LV28,R28=LZ28,R28=MC28),$KX$1,IF(OR(R28=KK28,R28=KN28,R28=KR28,R28=KU28),$JP$1,IF(OR(R28=JC28,R28=JF28,R28=JJ28,R28=JM28),$IH$1,IF(OR(R28=HU28,R28=HX28,R28=IB28,R28=IE28),$GZ$1,IF(OR(R28=GM28,R28=GP28,R28=GT28,R28=GW28),$FR$1,IF(OR(R28=FE28,R28=FH28,R28=FL28,R28=FO28),$EJ$1,IF(OR(R28=DW28,R28=DZ28,R28=ED28,R28=EG28),$DB$1,""))))))))))))))))</f>
        <v/>
      </c>
      <c r="T28" s="8" t="str">
        <f>IF(MAX(CZ28,DA28)&gt;0,MAX(CZ28,DA28),"")</f>
        <v/>
      </c>
      <c r="U28" s="11" t="str">
        <f>IF(T28="","",IF(T28=CZ28,"("&amp;CZ$2&amp;")",IF(T28=DA28,"("&amp;DA$2&amp;")")))</f>
        <v/>
      </c>
      <c r="V28" s="8" t="str">
        <f>IF(T28="","",IF(T28=CZ28,IF(T28+IF(N28="",0,N28)=SL28,$RL$1,IF(T28+IF(N28="",0,N28)=RD28,$QD$1,IF(T28+IF(N28="",0,N28)=PV28,$OV$1,IF(T28+IF(N28="",0,N28)=ON28,$NN$1,IF(T28+IF(N28="",0,N28)=NF28,$MF$1,IF(T28+IF(N28="",0,N28)=LX28,$KX$1,IF(T28+IF(N28="",0,N28)=KP28,$JP$1,IF(T28+IF(N28="",0,N28)=JH28,$IH$1,IF(T28+IF(N28="",0,N28)=HZ28,$GZ$1,IF(T28+IF(N28="",0,N28)=GR28,$FR$1,IF(T28+IF(N28="",0,N28)=FJ28,$EJ$1,IF(T28+IF(N28="",0,N28)=EB28,$DB$1)))))))))))),IF(T28=DA28,IF(T28+IF(#REF!="",0,#REF!)=SR28,$RL$1,IF(T28+IF(#REF!="",0,#REF!)=RJ28,$QD$1,IF(T28+IF(#REF!="",0,#REF!)=QB28,$OV$1,IF(T28+IF(#REF!="",0,#REF!)=OT28,$NN$1,IF(T28+IF(#REF!="",0,#REF!)=NL28,$MF$1,IF(T28+IF(#REF!="",0,#REF!)=MD28,$KX$1,IF(T28+IF(#REF!="",0,#REF!)=KV28,$JP$1,IF(T28+IF(#REF!="",0,#REF!)=JN28,$IH$1,IF(T28+IF(#REF!="",0,#REF!)=IF28,$GZ$1,IF(T28+IF(#REF!="",0,#REF!)=GX28,$FR$1,IF(T28+IF(#REF!="",0,#REF!)=FP28,$EJ$1,IF(T28+IF(#REF!="",0,#REF!)=EH28,$DB$1,IF(T28+IF(#REF!="",0,#REF!)=SO28,$RL$1,IF(T28+IF(#REF!="",0,#REF!)=RG28,$QD$1,IF(T28+IF(#REF!="",0,#REF!)=PY28,$OV$1,IF(T28+IF(#REF!="",0,#REF!)=OQ28,$NN$1,IF(T28+IF(#REF!="",0,#REF!)=NI28,$MF$1,IF(T28+IF(#REF!="",0,#REF!)=MA28,$KX$1,IF(T28+IF(#REF!="",0,#REF!)=KS28,$JP$1,IF(T28+IF(#REF!="",0,#REF!)=JK28,$IH$1,IF(T28+IF(#REF!="",0,#REF!)=IC28,$GZ$1,IF(T28+IF(#REF!="",0,#REF!)=GU28,$FR$1,IF(T28+IF(#REF!="",0,#REF!)=FM28,$EJ$1,IF(T28+IF(#REF!="",0,#REF!)=EE28,$DB$1)))))))))))))))))))))))))))</f>
        <v/>
      </c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7"/>
      <c r="AM28" s="38" t="str">
        <f>IF(Y28&gt;0,Y28,"")</f>
        <v/>
      </c>
      <c r="AN28" s="38" t="str">
        <f>IF(Z28&gt;0,Z28,"")</f>
        <v/>
      </c>
      <c r="AO28" s="40" t="str">
        <f>IF(SUM(W28:Z28)-AA28&gt;0,SUM(W28:Z28)-AA28,"")</f>
        <v/>
      </c>
      <c r="AP28" s="40" t="str">
        <f>IF(AD28&gt;0,AD28,"")</f>
        <v/>
      </c>
      <c r="AQ28" s="40" t="str">
        <f>IF(AE28&gt;0,AE28,"")</f>
        <v/>
      </c>
      <c r="AR28" s="40" t="str">
        <f>IF(SUM(AB28:AE28)-AF28&gt;0,SUM(AB28:AE28)-AF28,"")</f>
        <v/>
      </c>
      <c r="AS28" s="40" t="str">
        <f>IF(AO28="","",MAX(AO28,AR28))</f>
        <v/>
      </c>
      <c r="AT28" s="40" t="str">
        <f>IF(AI28&gt;0,AI28,"")</f>
        <v/>
      </c>
      <c r="AU28" s="40" t="str">
        <f>IF(AJ28&gt;0,AJ28,"")</f>
        <v/>
      </c>
      <c r="AV28" s="40" t="str">
        <f>IF(SUM(AG28:AJ28)-AK28&gt;0,SUM(AG28:AJ28)-AK28,"")</f>
        <v/>
      </c>
      <c r="AW28" s="40" t="str">
        <f>IF(SUM(AS28,AV28)&gt;0,SUM(AS28,AV28),"")</f>
        <v/>
      </c>
      <c r="AX28" s="26">
        <v>1.2</v>
      </c>
      <c r="AY28" s="26">
        <v>0.8</v>
      </c>
      <c r="AZ28" s="26">
        <v>1.5</v>
      </c>
      <c r="BA28" s="26">
        <v>1.32</v>
      </c>
      <c r="BB28" s="26">
        <v>0</v>
      </c>
      <c r="BC28" s="26">
        <v>11.6</v>
      </c>
      <c r="BD28" s="26">
        <v>8.3000000000000007</v>
      </c>
      <c r="BE28" s="26">
        <v>8.5</v>
      </c>
      <c r="BF28" s="26">
        <v>11.11</v>
      </c>
      <c r="BG28" s="26">
        <v>0</v>
      </c>
      <c r="BH28" s="26"/>
      <c r="BI28" s="26"/>
      <c r="BJ28" s="26"/>
      <c r="BK28" s="26"/>
      <c r="BL28" s="26"/>
      <c r="BM28" s="28"/>
      <c r="BN28" s="39">
        <f>IF(AZ28&gt;0,AZ28,"")</f>
        <v>1.5</v>
      </c>
      <c r="BO28" s="39">
        <f>IF(BA28&gt;0,BA28,"")</f>
        <v>1.32</v>
      </c>
      <c r="BP28" s="11">
        <f>IF(SUM(AX28:BA28)-BB28&gt;0,SUM(AX28:BA28)-BB28,"")</f>
        <v>4.82</v>
      </c>
      <c r="BQ28" s="11">
        <f>IF(BE28&gt;0,BE28,"")</f>
        <v>8.5</v>
      </c>
      <c r="BR28" s="11">
        <f>IF(BF28&gt;0,BF28,"")</f>
        <v>11.11</v>
      </c>
      <c r="BS28" s="11">
        <f>IF(SUM(BC28:BF28)-BG28&gt;0,SUM(BC28:BF28)-BG28,"")</f>
        <v>39.51</v>
      </c>
      <c r="BT28" s="11">
        <f>IF(BP28="","",MAX(BP28,BS28))</f>
        <v>39.51</v>
      </c>
      <c r="BU28" s="11" t="str">
        <f>IF(BJ28&gt;0,BJ28,"")</f>
        <v/>
      </c>
      <c r="BV28" s="11" t="str">
        <f>IF(BK28&gt;0,BK28,"")</f>
        <v/>
      </c>
      <c r="BW28" s="11" t="str">
        <f>IF(SUM(BH28:BK28)-BL28&gt;0,SUM(BH28:BK28)-BL28,"")</f>
        <v/>
      </c>
      <c r="BX28" s="11">
        <f>IF(SUM(BT28,BW28)&gt;0,SUM(BT28,BW28),"")</f>
        <v>39.51</v>
      </c>
      <c r="BY28" s="22">
        <v>10.6</v>
      </c>
      <c r="BZ28" s="22">
        <v>6.8</v>
      </c>
      <c r="CA28" s="22">
        <v>7.4</v>
      </c>
      <c r="CB28" s="22">
        <v>10.28</v>
      </c>
      <c r="CC28" s="22">
        <v>0</v>
      </c>
      <c r="CD28" s="22">
        <v>1.4</v>
      </c>
      <c r="CE28" s="22">
        <v>0.9</v>
      </c>
      <c r="CF28" s="22">
        <v>1.5</v>
      </c>
      <c r="CG28" s="22">
        <v>1.33</v>
      </c>
      <c r="CH28" s="22">
        <v>0</v>
      </c>
      <c r="CI28" s="22"/>
      <c r="CJ28" s="22"/>
      <c r="CK28" s="22"/>
      <c r="CL28" s="22"/>
      <c r="CM28" s="22"/>
      <c r="CN28" s="27"/>
      <c r="CO28" s="38">
        <f>IF(CA28&gt;0,CA28,"")</f>
        <v>7.4</v>
      </c>
      <c r="CP28" s="38">
        <f>IF(CB28&gt;0,CB28,"")</f>
        <v>10.28</v>
      </c>
      <c r="CQ28" s="40">
        <f>IF(SUM(BY28:CB28)-CC28&gt;0,SUM(BY28:CB28)-CC28,"")</f>
        <v>35.08</v>
      </c>
      <c r="CR28" s="40">
        <f>IF(CF28&gt;0,CF28,"")</f>
        <v>1.5</v>
      </c>
      <c r="CS28" s="40">
        <f>IF(CG28&gt;0,CG28,"")</f>
        <v>1.33</v>
      </c>
      <c r="CT28" s="40">
        <f>IF(SUM(CD28:CG28)-CH28&gt;0,SUM(CD28:CG28)-CH28,"")</f>
        <v>5.13</v>
      </c>
      <c r="CU28" s="40">
        <f>IF(CQ28="","",MAX(CQ28,CT28))</f>
        <v>35.08</v>
      </c>
      <c r="CV28" s="40" t="str">
        <f>IF(CK28&gt;0,CK28,"")</f>
        <v/>
      </c>
      <c r="CW28" s="40" t="str">
        <f>IF(CL28&gt;0,CL28,"")</f>
        <v/>
      </c>
      <c r="CX28" s="40" t="str">
        <f>IF(SUM(CI28:CL28)-CM28&gt;0,SUM(CI28:CL28)-CM28,"")</f>
        <v/>
      </c>
      <c r="CY28" s="40">
        <f>IF(SUM(CU28,CX28)&gt;0,SUM(CU28,CX28),"")</f>
        <v>35.08</v>
      </c>
      <c r="CZ28" s="50" t="str">
        <f>IF(MAX(DX28,EA28,FF28,FI28,GN28,GQ28,HV28,HY28,JD28,JG28,KL28,KO28,LT28,LW28,NB28,NE28,OJ28,OM28,PR28,PU28,QZ28,RC28,SH28,SK28)-MIN(IF(L28="",0,L28),IF(N28="",0,N28))&gt;0.001,MAX(DX28,EA28,FF28,FI28,GN28,GQ28,HV28,HY28,JD28,JG28,KL28,KO28,LT28,LW28,NB28,NE28,OJ28,OM28,PR28,PU28,QZ28,RC28,SH28,SK28)-MIN(IF(L28="",0,L28),IF(N28="",0,N28)),"")</f>
        <v/>
      </c>
      <c r="DA28" s="50" t="str">
        <f>IF(MAX(EE28,EH28,FM28,FP28,GU28,GX28,IC28,IF28,JK28,JN28,KS28,KV28,MA28,MD28,NI28,NL28,OQ28,OT28,PY28,QB28,RG28,RJ28,SO28,SR28)-IF(N28="",0,N28)&gt;0.001,MAX(EE28,EH28,FM28,FP28,GU28,GX28,IC28,IF28,JK28,JN28,KS28,KV28,MA28,MD28,NI28,NL28,OQ28,OT28,PY28,QB28,RG28,RJ28,SO28,SR28)-IF(N28="",0,N28),"")</f>
        <v/>
      </c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40" t="str">
        <f>IF(DD28&gt;0,DD28,"")</f>
        <v/>
      </c>
      <c r="DW28" s="40" t="str">
        <f>IF(DE28&gt;0,DE28,"")</f>
        <v/>
      </c>
      <c r="DX28" s="40" t="str">
        <f>IF(SUM(DB28:DE28)-DF28&gt;0,SUM(DB28:DE28)-DF28,"")</f>
        <v/>
      </c>
      <c r="DY28" s="40" t="str">
        <f>IF(DI28&gt;0,DI28,"")</f>
        <v/>
      </c>
      <c r="DZ28" s="40" t="str">
        <f>IF(DJ28&gt;0,DJ28,"")</f>
        <v/>
      </c>
      <c r="EA28" s="40" t="str">
        <f>IF(SUM(DG28:DJ28)-DK28&gt;0,SUM(DG28:DJ28)-DK28,"")</f>
        <v/>
      </c>
      <c r="EB28" s="40" t="str">
        <f>IF(MAX(DX28,EA28)&gt;0,MAX(DX28,EA28),"")</f>
        <v/>
      </c>
      <c r="EC28" s="40" t="str">
        <f>IF(DN28&gt;0,DN28,"")</f>
        <v/>
      </c>
      <c r="ED28" s="40" t="str">
        <f>IF(DO28&gt;0,DO28,"")</f>
        <v/>
      </c>
      <c r="EE28" s="40" t="str">
        <f>IF(SUM(DL28:DO28)-DP28&gt;0,SUM(DL28:DO28)-DP28,"")</f>
        <v/>
      </c>
      <c r="EF28" s="40" t="str">
        <f>IF(DS28&gt;0,DS28,"")</f>
        <v/>
      </c>
      <c r="EG28" s="40" t="str">
        <f>IF(DT28&gt;0,DT28,"")</f>
        <v/>
      </c>
      <c r="EH28" s="40" t="str">
        <f>IF(SUM(DQ28:DT28)-DU28&gt;0,SUM(DQ28:DT28)-DU28,"")</f>
        <v/>
      </c>
      <c r="EI28" s="40" t="str">
        <f>IF(SUM(EB28,EH28)&gt;0,SUM(EB28,EH28),"")</f>
        <v/>
      </c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1" t="str">
        <f>IF(EL28&gt;0,EL28,"")</f>
        <v/>
      </c>
      <c r="FE28" s="11" t="str">
        <f>IF(EM28&gt;0,EM28,"")</f>
        <v/>
      </c>
      <c r="FF28" s="11" t="str">
        <f>IF(SUM(EJ28:EM28)-EN28&gt;0,SUM(EJ28:EM28)-EN28,"")</f>
        <v/>
      </c>
      <c r="FG28" s="11" t="str">
        <f>IF(EQ28&gt;0,EQ28,"")</f>
        <v/>
      </c>
      <c r="FH28" s="11" t="str">
        <f>IF(ER28&gt;0,ER28,"")</f>
        <v/>
      </c>
      <c r="FI28" s="11" t="str">
        <f>IF(SUM(EO28:ER28)-ES28&gt;0,SUM(EO28:ER28)-ES28,"")</f>
        <v/>
      </c>
      <c r="FJ28" s="11" t="str">
        <f>IF(MAX(FF28,FI28)&gt;0,MAX(FF28,FI28),"")</f>
        <v/>
      </c>
      <c r="FK28" s="11" t="str">
        <f>IF(EV28&gt;0,EV28,"")</f>
        <v/>
      </c>
      <c r="FL28" s="11" t="str">
        <f>IF(EW28&gt;0,EW28,"")</f>
        <v/>
      </c>
      <c r="FM28" s="11" t="str">
        <f>IF(SUM(ET28:EW28)-EX28&gt;0,SUM(ET28:EW28)-EX28,"")</f>
        <v/>
      </c>
      <c r="FN28" s="11" t="str">
        <f>IF(FA28&gt;0,FA28,"")</f>
        <v/>
      </c>
      <c r="FO28" s="11" t="str">
        <f>IF(FB28&gt;0,FB28,"")</f>
        <v/>
      </c>
      <c r="FP28" s="11" t="str">
        <f>IF(SUM(EY28:FB28)-FC28&gt;0,SUM(EY28:FB28)-FC28,"")</f>
        <v/>
      </c>
      <c r="FQ28" s="11" t="str">
        <f>IF(SUM(FJ28,FP28)&gt;0,SUM(FJ28,FP28),"")</f>
        <v/>
      </c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40" t="str">
        <f>IF(FT28&gt;0,FT28,"")</f>
        <v/>
      </c>
      <c r="GM28" s="40" t="str">
        <f>IF(FU28&gt;0,FU28,"")</f>
        <v/>
      </c>
      <c r="GN28" s="40" t="str">
        <f>IF(SUM(FR28:FU28)-FV28&gt;0,SUM(FR28:FU28)-FV28,"")</f>
        <v/>
      </c>
      <c r="GO28" s="40" t="str">
        <f>IF(FY28&gt;0,FY28,"")</f>
        <v/>
      </c>
      <c r="GP28" s="40" t="str">
        <f>IF(FZ28&gt;0,FZ28,"")</f>
        <v/>
      </c>
      <c r="GQ28" s="40" t="str">
        <f>IF(SUM(FW28:FZ28)-GA28&gt;0,SUM(FW28:FZ28)-GA28,"")</f>
        <v/>
      </c>
      <c r="GR28" s="40" t="str">
        <f>IF(MAX(GN28,GQ28)&gt;0,MAX(GN28,GQ28),"")</f>
        <v/>
      </c>
      <c r="GS28" s="40" t="str">
        <f>IF(GD28&gt;0,GD28,"")</f>
        <v/>
      </c>
      <c r="GT28" s="40" t="str">
        <f>IF(GE28&gt;0,GE28,"")</f>
        <v/>
      </c>
      <c r="GU28" s="40" t="str">
        <f>IF(SUM(GB28:GE28)-GF28&gt;0,SUM(GB28:GE28)-GF28,"")</f>
        <v/>
      </c>
      <c r="GV28" s="40" t="str">
        <f>IF(GI28&gt;0,GI28,"")</f>
        <v/>
      </c>
      <c r="GW28" s="40" t="str">
        <f>IF(GJ28&gt;0,GJ28,"")</f>
        <v/>
      </c>
      <c r="GX28" s="40" t="str">
        <f>IF(SUM(GG28:GJ28)-GK28&gt;0,SUM(GG28:GJ28)-GK28,"")</f>
        <v/>
      </c>
      <c r="GY28" s="40" t="str">
        <f>IF(SUM(GR28,GX28)&gt;0,SUM(GR28,GX28),"")</f>
        <v/>
      </c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1" t="str">
        <f>IF(HB28&gt;0,HB28,"")</f>
        <v/>
      </c>
      <c r="HU28" s="11" t="str">
        <f>IF(HC28&gt;0,HC28,"")</f>
        <v/>
      </c>
      <c r="HV28" s="11" t="str">
        <f>IF(SUM(GZ28:HC28)-HD28&gt;0,SUM(GZ28:HC28)-HD28,"")</f>
        <v/>
      </c>
      <c r="HW28" s="11" t="str">
        <f>IF(HG28&gt;0,HG28,"")</f>
        <v/>
      </c>
      <c r="HX28" s="11" t="str">
        <f>IF(HH28&gt;0,HH28,"")</f>
        <v/>
      </c>
      <c r="HY28" s="11" t="str">
        <f>IF(SUM(HE28:HH28)-HI28&gt;0,SUM(HE28:HH28)-HI28,"")</f>
        <v/>
      </c>
      <c r="HZ28" s="11" t="str">
        <f>IF(MAX(HV28,HY28)&gt;0,MAX(HV28,HY28),"")</f>
        <v/>
      </c>
      <c r="IA28" s="11" t="str">
        <f>IF(HL28&gt;0,HL28,"")</f>
        <v/>
      </c>
      <c r="IB28" s="11" t="str">
        <f>IF(HM28&gt;0,HM28,"")</f>
        <v/>
      </c>
      <c r="IC28" s="11" t="str">
        <f>IF(SUM(HJ28:HM28)-HN28&gt;0,SUM(HJ28:HM28)-HN28,"")</f>
        <v/>
      </c>
      <c r="ID28" s="11" t="str">
        <f>IF(HQ28&gt;0,HQ28,"")</f>
        <v/>
      </c>
      <c r="IE28" s="11" t="str">
        <f>IF(HR28&gt;0,HR28,"")</f>
        <v/>
      </c>
      <c r="IF28" s="11" t="str">
        <f>IF(SUM(HO28:HR28)-HS28&gt;0,SUM(HO28:HR28)-HS28,"")</f>
        <v/>
      </c>
      <c r="IG28" s="11" t="str">
        <f>IF(SUM(HZ28,IF28)&gt;0,SUM(HZ28,IF28),"")</f>
        <v/>
      </c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40" t="str">
        <f>IF(IJ28&gt;0,IJ28,"")</f>
        <v/>
      </c>
      <c r="JC28" s="40" t="str">
        <f>IF(IK28&gt;0,IK28,"")</f>
        <v/>
      </c>
      <c r="JD28" s="40" t="str">
        <f>IF(SUM(IH28:IK28)-IL28&gt;0,SUM(IH28:IK28)-IL28,"")</f>
        <v/>
      </c>
      <c r="JE28" s="40" t="str">
        <f>IF(IO28&gt;0,IO28,"")</f>
        <v/>
      </c>
      <c r="JF28" s="40" t="str">
        <f>IF(IP28&gt;0,IP28,"")</f>
        <v/>
      </c>
      <c r="JG28" s="40" t="str">
        <f>IF(SUM(IM28:IP28)-IQ28&gt;0,SUM(IM28:IP28)-IQ28,"")</f>
        <v/>
      </c>
      <c r="JH28" s="40" t="str">
        <f>IF(MAX(JD28,JG28)&gt;0,MAX(JD28,JG28),"")</f>
        <v/>
      </c>
      <c r="JI28" s="40" t="str">
        <f>IF(IT28&gt;0,IT28,"")</f>
        <v/>
      </c>
      <c r="JJ28" s="40" t="str">
        <f>IF(IU28&gt;0,IU28,"")</f>
        <v/>
      </c>
      <c r="JK28" s="40" t="str">
        <f>IF(SUM(IR28:IU28)-IV28&gt;0,SUM(IR28:IU28)-IV28,"")</f>
        <v/>
      </c>
      <c r="JL28" s="40" t="str">
        <f>IF(IY28&gt;0,IY28,"")</f>
        <v/>
      </c>
      <c r="JM28" s="40" t="str">
        <f>IF(IZ28&gt;0,IZ28,"")</f>
        <v/>
      </c>
      <c r="JN28" s="40" t="str">
        <f>IF(SUM(IW28:IZ28)-JA28&gt;0,SUM(IW28:IZ28)-JA28,"")</f>
        <v/>
      </c>
      <c r="JO28" s="40" t="str">
        <f>IF(SUM(JH28,JN28)&gt;0,SUM(JH28,JN28),"")</f>
        <v/>
      </c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1" t="str">
        <f>IF(JR28&gt;0,JR28,"")</f>
        <v/>
      </c>
      <c r="KK28" s="11" t="str">
        <f>IF(JS28&gt;0,JS28,"")</f>
        <v/>
      </c>
      <c r="KL28" s="11" t="str">
        <f>IF(SUM(JP28:JS28)-JT28&gt;0,SUM(JP28:JS28)-JT28,"")</f>
        <v/>
      </c>
      <c r="KM28" s="11" t="str">
        <f>IF(JW28&gt;0,JW28,"")</f>
        <v/>
      </c>
      <c r="KN28" s="11" t="str">
        <f>IF(JX28&gt;0,JX28,"")</f>
        <v/>
      </c>
      <c r="KO28" s="11" t="str">
        <f>IF(SUM(JU28:JX28)-JY28&gt;0,SUM(JU28:JX28)-JY28,"")</f>
        <v/>
      </c>
      <c r="KP28" s="11" t="str">
        <f>IF(MAX(KL28,KO28)&gt;0,MAX(KL28,KO28),"")</f>
        <v/>
      </c>
      <c r="KQ28" s="11" t="str">
        <f>IF(KB28&gt;0,KB28,"")</f>
        <v/>
      </c>
      <c r="KR28" s="11" t="str">
        <f>IF(KC28&gt;0,KC28,"")</f>
        <v/>
      </c>
      <c r="KS28" s="11" t="str">
        <f>IF(SUM(JZ28:KC28)-KD28&gt;0,SUM(JZ28:KC28)-KD28,"")</f>
        <v/>
      </c>
      <c r="KT28" s="11" t="str">
        <f>IF(KG28&gt;0,KG28,"")</f>
        <v/>
      </c>
      <c r="KU28" s="11" t="str">
        <f>IF(KH28&gt;0,KH28,"")</f>
        <v/>
      </c>
      <c r="KV28" s="11" t="str">
        <f>IF(SUM(KE28:KH28)-KI28&gt;0,SUM(KE28:KH28)-KI28,"")</f>
        <v/>
      </c>
      <c r="KW28" s="11" t="str">
        <f>IF(SUM(KP28,KV28)&gt;0,SUM(KP28,KV28),"")</f>
        <v/>
      </c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40" t="str">
        <f>IF(KZ28&gt;0,KZ28,"")</f>
        <v/>
      </c>
      <c r="LS28" s="40" t="str">
        <f>IF(LA28&gt;0,LA28,"")</f>
        <v/>
      </c>
      <c r="LT28" s="40" t="str">
        <f>IF(SUM(KX28:LA28)-LB28&gt;0,SUM(KX28:LA28)-LB28,"")</f>
        <v/>
      </c>
      <c r="LU28" s="40" t="str">
        <f>IF(LE28&gt;0,LE28,"")</f>
        <v/>
      </c>
      <c r="LV28" s="40" t="str">
        <f>IF(LF28&gt;0,LF28,"")</f>
        <v/>
      </c>
      <c r="LW28" s="40" t="str">
        <f>IF(SUM(LC28:LF28)-LG28&gt;0,SUM(LC28:LF28)-LG28,"")</f>
        <v/>
      </c>
      <c r="LX28" s="40" t="str">
        <f>IF(MAX(LT28,LW28)&gt;0,MAX(LT28,LW28),"")</f>
        <v/>
      </c>
      <c r="LY28" s="40" t="str">
        <f>IF(LJ28&gt;0,LJ28,"")</f>
        <v/>
      </c>
      <c r="LZ28" s="40" t="str">
        <f>IF(LK28&gt;0,LK28,"")</f>
        <v/>
      </c>
      <c r="MA28" s="40" t="str">
        <f>IF(SUM(LH28:LK28)-LL28&gt;0,SUM(LH28:LK28)-LL28,"")</f>
        <v/>
      </c>
      <c r="MB28" s="40" t="str">
        <f>IF(LO28&gt;0,LO28,"")</f>
        <v/>
      </c>
      <c r="MC28" s="40" t="str">
        <f>IF(LP28&gt;0,LP28,"")</f>
        <v/>
      </c>
      <c r="MD28" s="40" t="str">
        <f>IF(SUM(LM28:LP28)-LQ28&gt;0,SUM(LM28:LP28)-LQ28,"")</f>
        <v/>
      </c>
      <c r="ME28" s="40" t="str">
        <f>IF(SUM(LX28,MD28)&gt;0,SUM(LX28,MD28),"")</f>
        <v/>
      </c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1" t="str">
        <f>IF(MH28&gt;0,MH28,"")</f>
        <v/>
      </c>
      <c r="NA28" s="11" t="str">
        <f>IF(MI28&gt;0,MI28,"")</f>
        <v/>
      </c>
      <c r="NB28" s="11" t="str">
        <f>IF(SUM(MF28:MI28)-MJ28&gt;0,SUM(MF28:MI28)-MJ28,"")</f>
        <v/>
      </c>
      <c r="NC28" s="11" t="str">
        <f>IF(MM28&gt;0,MM28,"")</f>
        <v/>
      </c>
      <c r="ND28" s="11" t="str">
        <f>IF(MN28&gt;0,MN28,"")</f>
        <v/>
      </c>
      <c r="NE28" s="11" t="str">
        <f>IF(SUM(MK28:MN28)-MO28&gt;0,SUM(MK28:MN28)-MO28,"")</f>
        <v/>
      </c>
      <c r="NF28" s="11" t="str">
        <f>IF(MAX(NB28,NE28)&gt;0,MAX(NB28,NE28),"")</f>
        <v/>
      </c>
      <c r="NG28" s="11" t="str">
        <f>IF(MR28&gt;0,MR28,"")</f>
        <v/>
      </c>
      <c r="NH28" s="11" t="str">
        <f>IF(MS28&gt;0,MS28,"")</f>
        <v/>
      </c>
      <c r="NI28" s="11" t="str">
        <f>IF(SUM(MP28:MS28)-MT28&gt;0,SUM(MP28:MS28)-MT28,"")</f>
        <v/>
      </c>
      <c r="NJ28" s="11" t="str">
        <f>IF(MW28&gt;0,MW28,"")</f>
        <v/>
      </c>
      <c r="NK28" s="11" t="str">
        <f>IF(MX28&gt;0,MX28,"")</f>
        <v/>
      </c>
      <c r="NL28" s="11" t="str">
        <f>IF(SUM(MU28:MX28)-MY28&gt;0,SUM(MU28:MX28)-MY28,"")</f>
        <v/>
      </c>
      <c r="NM28" s="11" t="str">
        <f>IF(SUM(NF28,NL28)&gt;0,SUM(NF28,NL28),"")</f>
        <v/>
      </c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40" t="str">
        <f>IF(NP28&gt;0,NP28,"")</f>
        <v/>
      </c>
      <c r="OI28" s="40" t="str">
        <f>IF(NQ28&gt;0,NQ28,"")</f>
        <v/>
      </c>
      <c r="OJ28" s="40" t="str">
        <f>IF(SUM(NN28:NQ28)-NR28&gt;0,SUM(NN28:NQ28)-NR28,"")</f>
        <v/>
      </c>
      <c r="OK28" s="40" t="str">
        <f>IF(NU28&gt;0,NU28,"")</f>
        <v/>
      </c>
      <c r="OL28" s="40" t="str">
        <f>IF(NV28&gt;0,NV28,"")</f>
        <v/>
      </c>
      <c r="OM28" s="40" t="str">
        <f>IF(SUM(NS28:NV28)-NW28&gt;0,SUM(NS28:NV28)-NW28,"")</f>
        <v/>
      </c>
      <c r="ON28" s="40" t="str">
        <f>IF(MAX(OJ28,OM28)&gt;0,MAX(OJ28,OM28),"")</f>
        <v/>
      </c>
      <c r="OO28" s="40" t="str">
        <f>IF(NZ28&gt;0,NZ28,"")</f>
        <v/>
      </c>
      <c r="OP28" s="40" t="str">
        <f>IF(OA28&gt;0,OA28,"")</f>
        <v/>
      </c>
      <c r="OQ28" s="40" t="str">
        <f>IF(SUM(NX28:OA28)-OB28&gt;0,SUM(NX28:OA28)-OB28,"")</f>
        <v/>
      </c>
      <c r="OR28" s="40" t="str">
        <f>IF(OE28&gt;0,OE28,"")</f>
        <v/>
      </c>
      <c r="OS28" s="40" t="str">
        <f>IF(OF28&gt;0,OF28,"")</f>
        <v/>
      </c>
      <c r="OT28" s="40" t="str">
        <f>IF(SUM(OC28:OF28)-OG28&gt;0,SUM(OC28:OF28)-OG28,"")</f>
        <v/>
      </c>
      <c r="OU28" s="40" t="str">
        <f>IF(SUM(ON28,OT28)&gt;0,SUM(ON28,OT28),"")</f>
        <v/>
      </c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1" t="str">
        <f>IF(OX28&gt;0,OX28,"")</f>
        <v/>
      </c>
      <c r="PQ28" s="11" t="str">
        <f>IF(OY28&gt;0,OY28,"")</f>
        <v/>
      </c>
      <c r="PR28" s="11" t="str">
        <f>IF(SUM(OV28:OY28)-OZ28&gt;0,SUM(OV28:OY28)-OZ28,"")</f>
        <v/>
      </c>
      <c r="PS28" s="11" t="str">
        <f>IF(PC28&gt;0,PC28,"")</f>
        <v/>
      </c>
      <c r="PT28" s="11" t="str">
        <f>IF(PD28&gt;0,PD28,"")</f>
        <v/>
      </c>
      <c r="PU28" s="11" t="str">
        <f>IF(SUM(PA28:PD28)-PE28&gt;0,SUM(PA28:PD28)-PE28,"")</f>
        <v/>
      </c>
      <c r="PV28" s="11" t="str">
        <f>IF(MAX(PR28,PU28)&gt;0,MAX(PR28,PU28),"")</f>
        <v/>
      </c>
      <c r="PW28" s="11" t="str">
        <f>IF(PH28&gt;0,PH28,"")</f>
        <v/>
      </c>
      <c r="PX28" s="11" t="str">
        <f>IF(PI28&gt;0,PI28,"")</f>
        <v/>
      </c>
      <c r="PY28" s="11" t="str">
        <f>IF(SUM(PF28:PI28)-PJ28&gt;0,SUM(PF28:PI28)-PJ28,"")</f>
        <v/>
      </c>
      <c r="PZ28" s="11" t="str">
        <f>IF(PM28&gt;0,PM28,"")</f>
        <v/>
      </c>
      <c r="QA28" s="11" t="str">
        <f>IF(PN28&gt;0,PN28,"")</f>
        <v/>
      </c>
      <c r="QB28" s="11" t="str">
        <f>IF(SUM(PK28:PN28)-PO28&gt;0,SUM(PK28:PN28)-PO28,"")</f>
        <v/>
      </c>
      <c r="QC28" s="11" t="str">
        <f>IF(SUM(PV28,QB28)&gt;0,SUM(PV28,QB28),"")</f>
        <v/>
      </c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40" t="str">
        <f>IF(QF28&gt;0,QF28,"")</f>
        <v/>
      </c>
      <c r="QY28" s="40" t="str">
        <f>IF(QG28&gt;0,QG28,"")</f>
        <v/>
      </c>
      <c r="QZ28" s="40" t="str">
        <f>IF(SUM(QD28:QG28)-QH28&gt;0,SUM(QD28:QG28)-QH28,"")</f>
        <v/>
      </c>
      <c r="RA28" s="40" t="str">
        <f>IF(QK28&gt;0,QK28,"")</f>
        <v/>
      </c>
      <c r="RB28" s="40" t="str">
        <f>IF(QL28&gt;0,QL28,"")</f>
        <v/>
      </c>
      <c r="RC28" s="40" t="str">
        <f>IF(SUM(QI28:QL28)-QM28&gt;0,SUM(QI28:QL28)-QM28,"")</f>
        <v/>
      </c>
      <c r="RD28" s="40" t="str">
        <f>IF(MAX(QZ28,RC28)&gt;0,MAX(QZ28,RC28),"")</f>
        <v/>
      </c>
      <c r="RE28" s="40" t="str">
        <f>IF(QP28&gt;0,QP28,"")</f>
        <v/>
      </c>
      <c r="RF28" s="40" t="str">
        <f>IF(QQ28&gt;0,QQ28,"")</f>
        <v/>
      </c>
      <c r="RG28" s="40" t="str">
        <f>IF(SUM(QN28:QQ28)-QR28&gt;0,SUM(QN28:QQ28)-QR28,"")</f>
        <v/>
      </c>
      <c r="RH28" s="40" t="str">
        <f>IF(QU28&gt;0,QU28,"")</f>
        <v/>
      </c>
      <c r="RI28" s="40" t="str">
        <f>IF(QV28&gt;0,QV28,"")</f>
        <v/>
      </c>
      <c r="RJ28" s="40" t="str">
        <f>IF(SUM(QS28:QV28)-QW28&gt;0,SUM(QS28:QV28)-QW28,"")</f>
        <v/>
      </c>
      <c r="RK28" s="40" t="str">
        <f>IF(SUM(RD28,RJ28)&gt;0,SUM(RD28,RJ28),"")</f>
        <v/>
      </c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1" t="str">
        <f>IF(RN28&gt;0,RN28,"")</f>
        <v/>
      </c>
      <c r="SG28" s="11" t="str">
        <f>IF(RO28&gt;0,RO28,"")</f>
        <v/>
      </c>
      <c r="SH28" s="11" t="str">
        <f>IF(SUM(RL28:RO28)-RP28&gt;0,SUM(RL28:RO28)-RP28,"")</f>
        <v/>
      </c>
      <c r="SI28" s="11" t="str">
        <f>IF(RS28&gt;0,RS28,"")</f>
        <v/>
      </c>
      <c r="SJ28" s="11" t="str">
        <f>IF(RT28&gt;0,RT28,"")</f>
        <v/>
      </c>
      <c r="SK28" s="11" t="str">
        <f>IF(SUM(RQ28:RT28)-RU28&gt;0,SUM(RQ28:RT28)-RU28,"")</f>
        <v/>
      </c>
      <c r="SL28" s="11" t="str">
        <f>IF(MAX(SH28,SK28)&gt;0,MAX(SH28,SK28),"")</f>
        <v/>
      </c>
      <c r="SM28" s="11" t="str">
        <f>IF(RX28&gt;0,RX28,"")</f>
        <v/>
      </c>
      <c r="SN28" s="11" t="str">
        <f>IF(RY28&gt;0,RY28,"")</f>
        <v/>
      </c>
      <c r="SO28" s="11" t="str">
        <f>IF(SUM(RV28:RY28)-RZ28&gt;0,SUM(RV28:RY28)-RZ28,"")</f>
        <v/>
      </c>
      <c r="SP28" s="11" t="str">
        <f>IF(SC28&gt;0,SC28,"")</f>
        <v/>
      </c>
      <c r="SQ28" s="11" t="str">
        <f>IF(SD28&gt;0,SD28,"")</f>
        <v/>
      </c>
      <c r="SR28" s="11" t="str">
        <f>IF(SUM(SA28:SD28)-SE28&gt;0,SUM(SA28:SD28)-SE28,"")</f>
        <v/>
      </c>
      <c r="SS28" s="11" t="str">
        <f>IF(SUM(SL28,SR28)&gt;0,SUM(SL28,SR28),"")</f>
        <v/>
      </c>
      <c r="ST28" s="22">
        <f>IF($CN28="P",BY28,(BY28+AX28)/2)</f>
        <v>5.8999999999999995</v>
      </c>
      <c r="SU28" s="22">
        <f>IF($CN28="P",BZ28,(BZ28+AY28)/2)</f>
        <v>3.8</v>
      </c>
      <c r="SV28" s="22">
        <f>IF($CN28="P",CA28,(CA28+AZ28)/2)</f>
        <v>4.45</v>
      </c>
      <c r="SW28" s="22">
        <f>IF($CN28="P",CB28,(CB28+BA28)/2)</f>
        <v>5.8</v>
      </c>
      <c r="SX28" s="22">
        <f>IF($CN28="P",CC28,(CC28+BB28)/2)</f>
        <v>0</v>
      </c>
      <c r="SY28" s="22">
        <f>IF($CN28="P",CD28,(CD28+BC28)/2)</f>
        <v>6.5</v>
      </c>
      <c r="SZ28" s="22">
        <f>IF($CN28="P",CE28,(CE28+BD28)/2)</f>
        <v>4.6000000000000005</v>
      </c>
      <c r="TA28" s="22">
        <f>IF($CN28="P",CF28,(CF28+BE28)/2)</f>
        <v>5</v>
      </c>
      <c r="TB28" s="22">
        <f>IF($CN28="P",CG28,(CG28+BF28)/2)</f>
        <v>6.22</v>
      </c>
      <c r="TC28" s="22">
        <f>IF($CN28="P",CH28,(CH28+BG28)/2)</f>
        <v>0</v>
      </c>
      <c r="TD28" s="22">
        <f>IF($CN28="P",CI28,(CI28+BH28)/2)</f>
        <v>0</v>
      </c>
      <c r="TE28" s="22">
        <f>IF($CN28="P",CJ28,(CJ28+BI28)/2)</f>
        <v>0</v>
      </c>
      <c r="TF28" s="22">
        <f>IF($CN28="P",CK28,(CK28+BJ28)/2)</f>
        <v>0</v>
      </c>
      <c r="TG28" s="22">
        <f>IF($CN28="P",CL28,(CL28+BK28)/2)</f>
        <v>0</v>
      </c>
      <c r="TH28" s="22">
        <f>IF($CN28="P",CM28,(CM28+BL28)/2)</f>
        <v>0</v>
      </c>
      <c r="TI28" s="27" t="s">
        <v>46</v>
      </c>
      <c r="TJ28" s="40">
        <f>IF(SV28&gt;0,SV28,"")</f>
        <v>4.45</v>
      </c>
      <c r="TK28" s="40">
        <f>IF(SW28&gt;0,SW28,"")</f>
        <v>5.8</v>
      </c>
      <c r="TL28" s="40">
        <f>IF(SUM(ST28:SW28)-SX28&gt;0,SUM(ST28:SW28)-SX28,"")</f>
        <v>19.95</v>
      </c>
      <c r="TM28" s="40">
        <f>IF(TA28&gt;0,TA28,"")</f>
        <v>5</v>
      </c>
      <c r="TN28" s="40">
        <f>IF(TB28&gt;0,TB28,"")</f>
        <v>6.22</v>
      </c>
      <c r="TO28" s="40">
        <f>IF(SUM(SY28:TB28)-TC28&gt;0,SUM(SY28:TB28)-TC28,"")</f>
        <v>22.32</v>
      </c>
      <c r="TP28" s="40">
        <f>IF(MAX(TL28,TO28)&gt;0,MAX(TL28,TO28),"")</f>
        <v>22.32</v>
      </c>
      <c r="TQ28" s="40" t="str">
        <f>IF(TF28&gt;0,TF28,"")</f>
        <v/>
      </c>
      <c r="TR28" s="40" t="str">
        <f>IF(TG28&gt;0,TG28,"")</f>
        <v/>
      </c>
      <c r="TS28" s="40" t="str">
        <f>IF(SUM(TD28:TG28)-TH28&gt;0,SUM(TD28:TG28)-TH28,"")</f>
        <v/>
      </c>
      <c r="TT28" s="40">
        <f>IF(SUM(TP28,TS28)&gt;0,SUM(TP28,TS28),"")</f>
        <v>22.32</v>
      </c>
    </row>
    <row r="29" spans="1:540" x14ac:dyDescent="0.2">
      <c r="A29" s="4" t="str" cm="1">
        <f t="array" ref="A29">IF(AND(H29&lt;&gt;"",H29&lt;&gt;"No DD"),SUMPRODUCT((H$4:H$35&lt;&gt;"")*(H$4:H$35&lt;&gt;"No DD")*(E$4:E$35&gt;E29))+1,IF(H29="No DD",SUMPRODUCT((H$4:H$35="No DD")*(E$4:E$35&gt;E29))+1+SUMPRODUCT((H$4:H$35&lt;&gt;"")*(H$4:H$35&lt;&gt;"No DD")),""))</f>
        <v/>
      </c>
      <c r="B29" s="5" t="s">
        <v>151</v>
      </c>
      <c r="C29" s="4" t="s">
        <v>3</v>
      </c>
      <c r="D29" s="4">
        <v>2002</v>
      </c>
      <c r="E29" s="9">
        <f>SUM(J29:T29)+SUM(J29:R29)*0.0000001+SUM(J29)*0.0000000000001</f>
        <v>78.110007811004536</v>
      </c>
      <c r="F29" s="3" t="str">
        <f>IF(OR(AND(AM29&gt;=AW$37,AM29&lt;&gt;"",AO29&gt;=AW$41,AO29&lt;&gt;"",AL29=""),AND(AP29&gt;=AW$37,AP29&lt;&gt;"",AR29&gt;=AW$41,AR29&lt;&gt;"",AL29=""),AND(AT29&gt;=AW$37,AT29&lt;&gt;"",AV29&gt;=AW$41,AV29&lt;&gt;"",AL29=""),AND(BN29&gt;=BX$37,BN29&lt;&gt;"",BP29&gt;=BX$41,BP29&lt;&gt;"",BM29=""),AND(BQ29&gt;=BX$37,BQ29&lt;&gt;"",BS29&gt;=BX$41,BS29&lt;&gt;"",BM29=""),AND(BU29&gt;=BX$37,BU29&lt;&gt;"",BW29&gt;=BX$41,BW29&lt;&gt;"",BM29=""),AND(CO29&gt;=CY$37,CO29&lt;&gt;"",CQ29&gt;=CY$41,CQ29&lt;&gt;"",CN29=""),AND(CR29&gt;=CY$37,CR29&lt;&gt;"",CT29&gt;=CY$41,CT29&lt;&gt;"",CN29=""),AND(CV29&gt;=CY$37,CV29&lt;&gt;"",CX29&gt;=CY$41,CX29&lt;&gt;"",CN29=""),AND(DV29&gt;=EI$37,DV29&lt;&gt;"",DX29&gt;=EI$41,DX29&lt;&gt;""),AND(DY29&gt;=EI$37,DY29&lt;&gt;"",EA29&gt;=EI$41,EA29&lt;&gt;""),AND(EC29&gt;=EI$37,EC29&lt;&gt;"",EE29&gt;=EI$41,EE29&lt;&gt;""),AND(EF29&gt;=EI$37,EF29&lt;&gt;"",EH29&gt;=EI$41,EH29&lt;&gt;""),AND(FD29&gt;=FQ$37,FD29&lt;&gt;"",FF29&gt;=FQ$41,FF29&lt;&gt;""),AND(FG29&gt;=FQ$37,FG29&lt;&gt;"",FI29&gt;=FQ$41,FI29&lt;&gt;""),AND(FK29&gt;=FQ$37,FK29&lt;&gt;"",FM29&gt;=FQ$41,FM29&lt;&gt;""),AND(FN29&gt;=FQ$37,FN29&lt;&gt;"",FP29&gt;=FQ$41,FP29&lt;&gt;""),AND(GL29&gt;=GY$37,GL29&lt;&gt;"",GN29&gt;=GY$41,GN29&lt;&gt;""),AND(GO29&gt;=GY$37,GO29&lt;&gt;"",GQ29&gt;=GY$41,GQ29&lt;&gt;""),AND(GS29&gt;=GY$37,GS29&lt;&gt;"",GU29&gt;=GY$41,GU29&lt;&gt;""),AND(GV29&gt;=GY$37,GV29&lt;&gt;"",GX29&gt;=GY$41,GX29&lt;&gt;""),AND(HT29&gt;=IG$37,HT29&lt;&gt;"",HV29&gt;=IG$41,HV29&lt;&gt;""),AND(HW29&gt;=IG$37,HW29&lt;&gt;"",HY29&gt;=IG$41,HY29&lt;&gt;""),AND(IA29&gt;=IG$37,IA29&lt;&gt;"",IC29&gt;=IG$41,IC29&lt;&gt;""),AND(ID29&gt;=IG$37,ID29&lt;&gt;"",IF29&gt;=IG$41,IF29&lt;&gt;""),AND(JB29&gt;=JO$37,JB29&lt;&gt;"",JD29&gt;=JO$41,JD29&lt;&gt;""),AND(JE29&gt;=JO$37,JE29&lt;&gt;"",JG29&gt;=JO$41,JG29&lt;&gt;""),AND(JI29&gt;=JO$37,JI29&lt;&gt;"",JK29&gt;=JO$41,JK29&lt;&gt;""),AND(JL29&gt;=JO$37,JL29&lt;&gt;"",JN29&gt;=JO$41,JN29&lt;&gt;""),AND(KJ29&gt;=KW$37,KJ29&lt;&gt;"",KL29&gt;=KW$41,KL29&lt;&gt;""),AND(KM29&gt;=KW$37,KM29&lt;&gt;"",KO29&gt;=KW$41,KO29&lt;&gt;""),AND(KQ29&gt;=KW$37,KQ29&lt;&gt;"",KS29&gt;=KW$41,KS29&lt;&gt;""),AND(KT29&gt;=KW$37,KT29&lt;&gt;"",KV29&gt;=KW$41,KV29&lt;&gt;""),AND(LR29&gt;=ME$37,LR29&lt;&gt;"",LT29&gt;=ME$41,LT29&lt;&gt;""),AND(LU29&gt;=ME$37,LU29&lt;&gt;"",LW29&gt;=ME$41,LW29&lt;&gt;""),AND(LY29&gt;=ME$37,LY29&lt;&gt;"",MA29&gt;=ME$41,MA29&lt;&gt;""),AND(MB29&gt;=ME$37,MB29&lt;&gt;"",MD29&gt;=ME$41,MD29&lt;&gt;""),AND(MZ29&gt;=NM$37,MZ29&lt;&gt;"",NB29&gt;=NM$41,NB29&lt;&gt;""),AND(NC29&gt;=NM$37,NC29&lt;&gt;"",NE29&gt;=NM$41,NE29&lt;&gt;""),AND(NG29&gt;=NM$37,NG29&lt;&gt;"",NI29&gt;=NM$41,NI29&lt;&gt;""),AND(NJ29&gt;=NM$37,NJ29&lt;&gt;"",NL29&gt;=NM$41,NL29&lt;&gt;""),AND(OH29&gt;=OU$37,OH29&lt;&gt;"",OJ29&gt;=OU$41,OJ29&lt;&gt;""),AND(OK29&gt;=OU$37,OK29&lt;&gt;"",OM29&gt;=OU$41,OM29&lt;&gt;""),AND(OO29&gt;=OU$37,OO29&lt;&gt;"",OQ29&gt;=OU$41,OQ29&lt;&gt;""),AND(OR29&gt;=OU$37,OR29&lt;&gt;"",OT29&gt;=OU$41,OT29&lt;&gt;""),AND(PP29&gt;=QC$37,PP29&lt;&gt;"",PR29&gt;=QC$41,PR29&lt;&gt;""),AND(PS29&gt;=QC$37,PS29&lt;&gt;"",PU29&gt;=QC$41,PU29&lt;&gt;""),AND(PW29&gt;=QC$37,PW29&lt;&gt;"",PY29&gt;=QC$41,PY29&lt;&gt;""),AND(PZ29&gt;=QC$37,PZ29&lt;&gt;"",QB29&gt;=QC$41,QB29&lt;&gt;""),AND(QX29&gt;=RK$37,QX29&lt;&gt;"",QZ29&gt;=RK$41,QZ29&lt;&gt;""),AND(RA29&gt;=RK$37,RA29&lt;&gt;"",RC29&gt;=RK$41,RC29&lt;&gt;""),AND(RE29&gt;=RK$37,RE29&lt;&gt;"",RG29&gt;=RK$41,RG29&lt;&gt;""),AND(RH29&gt;=RK$37,RH29&lt;&gt;"",RJ29&gt;=RK$41,RJ29&lt;&gt;""),AND(SF29&gt;=SS$37,SF29&lt;&gt;"",SH29&gt;=SS$41,SH29&lt;&gt;""),AND(SI29&gt;=SS$37,SI29&lt;&gt;"",SK29&gt;=SS$41,SK29&lt;&gt;""),AND(SM29&gt;=SS$37,SM29&lt;&gt;"",SO29&gt;=SS$41,SO29&lt;&gt;""),AND(SP29&gt;=SS$37,SP29&lt;&gt;"",SR29&gt;=SS$41,SR29&lt;&gt;"")),"P","")</f>
        <v/>
      </c>
      <c r="G29" s="3" t="str">
        <f>IF(OR(AND(AO29&gt;=AW$41,AO29&lt;&gt;"",AL29=""),AND(AR29&gt;=AW$41,AR29&lt;&gt;"",AL29=""),AND(AV29&gt;=AW$41,AV29&lt;&gt;"",AL29=""),AND(BP29&gt;=BX$41,BP29&lt;&gt;"",BM29=""),AND(BS29&gt;=BX$41,BS29&lt;&gt;"",BM29=""),AND(BW29&gt;=BX$41,BW29&lt;&gt;"",BM29=""),AND(CQ29&gt;=CY$41,CQ29&lt;&gt;"",CN29=""),AND(CT29&gt;=CY$41,CT29&lt;&gt;"",CN29=""),AND(CX29&gt;=CY$41,CX29&lt;&gt;"",CN29=""),AND(DX29&gt;=EI$41,DX29&lt;&gt;""),AND(EA29&gt;=EI$41,EA29&lt;&gt;""),AND(EE29&gt;=EI$41,EE29&lt;&gt;""),AND(EH29&gt;=EI$41,EH29&lt;&gt;""),AND(FF29&gt;=FQ$41,FF29&lt;&gt;""),AND(FI29&gt;=FQ$41,FI29&lt;&gt;""),AND(FM29&gt;=FQ$41,FM29&lt;&gt;""),AND(FP29&gt;=FQ$41,FP29&lt;&gt;""),AND(GN29&gt;=GY$41,GN29&lt;&gt;""),AND(GQ29&gt;=GY$41,GQ29&lt;&gt;""),AND(GU29&gt;=GY$41,GU29&lt;&gt;""),AND(GX29&gt;=GY$41,GX29&lt;&gt;""),AND(HV29&gt;=IG$41,HV29&lt;&gt;""),AND(HY29&gt;=IG$41,HY29&lt;&gt;""),AND(IC29&gt;=IG$41,IC29&lt;&gt;""),AND(IF29&gt;=IG$41,IF29&lt;&gt;""),AND(JD29&gt;=JO$41,JD29&lt;&gt;""),AND(JG29&gt;=JO$41,JG29&lt;&gt;""),AND(JK29&gt;=JO$41,JK29&lt;&gt;""),AND(JN29&gt;=JO$41,JN29&lt;&gt;""),AND(KL29&gt;=KW$41,KL29&lt;&gt;""),AND(KO29&gt;=KW$41,KO29&lt;&gt;""),AND(KS29&gt;=KW$41,KS29&lt;&gt;""),AND(KV29&gt;=KW$41,KV29&lt;&gt;""),AND(LT29&gt;=ME$41,LT29&lt;&gt;""),AND(LW29&gt;=ME$41,LW29&lt;&gt;""),AND(MA29&gt;=ME$41,MA29&lt;&gt;""),AND(MD29&gt;=ME$41,MD29&lt;&gt;""),AND(NB29&gt;=NM$41,NB29&lt;&gt;""),AND(NE29&gt;=NM$41,NE29&lt;&gt;""),AND(NI29&gt;=NM$41,NI29&lt;&gt;""),AND(NL29&gt;=NM$41,NL29&lt;&gt;""),AND(OJ29&gt;=OU$41,OJ29&lt;&gt;""),AND(OM29&gt;=OU$41,OM29&lt;&gt;""),AND(OQ29&gt;=OU$41,OQ29&lt;&gt;""),AND(OT29&gt;=OU$41,OT29&lt;&gt;""),AND(PR29&gt;=QC$41,PR29&lt;&gt;""),AND(PU29&gt;=QC$41,PU29&lt;&gt;""),AND(PY29&gt;=QC$41,PY29&lt;&gt;""),AND(QB29&gt;=QC$41,QB29&lt;&gt;""),AND(QZ29&gt;=RK$41,QZ29&lt;&gt;""),AND(RC29&gt;=RK$41,RC29&lt;&gt;""),AND(RG29&gt;=RK$41,RG29&lt;&gt;""),AND(RJ29&gt;=RK$41,RJ29&lt;&gt;""),AND(SH29&gt;=SS$41,SH29&lt;&gt;""),AND(SK29&gt;=SS$41,SK29&lt;&gt;""),AND(SO29&gt;=SS$41,SO29&lt;&gt;""),AND(SR29&gt;=SS$41,SR29&lt;&gt;"")),"P","")</f>
        <v/>
      </c>
      <c r="H29" s="36" t="str">
        <f>IF(AND(G29="P",F29=""),"No DD",IF(OR(AND(AM29&gt;=AW$40,AM29&lt;&gt;"",AO29&gt;=AW$44,AO29&lt;&gt;"",AL29=""),AND(AP29&gt;=AW$40,AP29&lt;&gt;"",AR29&gt;=AW$44,AR29&lt;&gt;"",AL29=""),AND(AT29&gt;=AW$40,AT29&lt;&gt;"",AV29&gt;=AW$44,AV29&lt;&gt;"",AL29=""),AND(BN29&gt;=BX$40,BN29&lt;&gt;"",BP29&gt;=BX$44,BP29&lt;&gt;"",BM29=""),AND(BQ29&gt;=BX$40,BQ29&lt;&gt;"",BS29&gt;=BX$44,BS29&lt;&gt;"",BM29=""),AND(BU29&gt;=BX$40,BU29&lt;&gt;"",BW29&gt;=BX$44,BW29&lt;&gt;"",BM29=""),AND(CO29&gt;=CY$40,CO29&lt;&gt;"",CQ29&gt;=CY$44,CQ29&lt;&gt;"",CN29=""),AND(CR29&gt;=CY$40,CR29&lt;&gt;"",CT29&gt;=CY$44,CT29&lt;&gt;"",CN29=""),AND(CV29&gt;=CY$40,CV29&lt;&gt;"",CX29&gt;=CY$44,CX29&lt;&gt;"",CN29=""),AND(DV29&gt;=EI$40,DV29&lt;&gt;"",DX29&gt;=EI$44,DX29&lt;&gt;""),AND(DY29&gt;=EI$40,DY29&lt;&gt;"",EA29&gt;=EI$44,EA29&lt;&gt;""),AND(EC29&gt;=EI$40,EC29&lt;&gt;"",EE29&gt;=EI$44,EE29&lt;&gt;""),AND(EF29&gt;=EI$40,EF29&lt;&gt;"",EH29&gt;=EI$44,EH29&lt;&gt;""),AND(FD29&gt;=FQ$40,FD29&lt;&gt;"",FF29&gt;=FQ$44,FF29&lt;&gt;""),AND(FG29&gt;=FQ$40,FG29&lt;&gt;"",FI29&gt;=FQ$44,FI29&lt;&gt;""),AND(FK29&gt;=FQ$40,FK29&lt;&gt;"",FM29&gt;=FQ$44,FM29&lt;&gt;""),AND(FN29&gt;=FQ$40,FN29&lt;&gt;"",FP29&gt;=FQ$44,FP29&lt;&gt;""),AND(GL29&gt;=GY$40,GL29&lt;&gt;"",GN29&gt;=GY$44,GN29&lt;&gt;""),AND(GO29&gt;=GY$40,GO29&lt;&gt;"",GQ29&gt;=GY$44,GQ29&lt;&gt;""),AND(GS29&gt;=GY$40,GS29&lt;&gt;"",GU29&gt;=GY$44,GU29&lt;&gt;""),AND(GV29&gt;=GY$40,GV29&lt;&gt;"",GX29&gt;=GY$44,GX29&lt;&gt;""),AND(HT29&gt;=IG$40,HT29&lt;&gt;"",HV29&gt;=IG$44,HV29&lt;&gt;""),AND(HW29&gt;=IG$40,HW29&lt;&gt;"",HY29&gt;=IG$44,HY29&lt;&gt;""),AND(IA29&gt;=IG$40,IA29&lt;&gt;"",IC29&gt;=IG$44,IC29&lt;&gt;""),AND(ID29&gt;=IG$40,ID29&lt;&gt;"",IF29&gt;=IG$44,IF29&lt;&gt;""),AND(JB29&gt;=JO$40,JB29&lt;&gt;"",JD29&gt;=JO$44,JD29&lt;&gt;""),AND(JE29&gt;=JO$40,JE29&lt;&gt;"",JG29&gt;=JO$44,JG29&lt;&gt;""),AND(JI29&gt;=JO$40,JI29&lt;&gt;"",JK29&gt;=JO$44,JK29&lt;&gt;""),AND(JL29&gt;=JO$40,JL29&lt;&gt;"",JN29&gt;=JO$44,JN29&lt;&gt;""),AND(KJ29&gt;=KW$40,KJ29&lt;&gt;"",KL29&gt;=KW$44,KL29&lt;&gt;""),AND(KM29&gt;=KW$40,KM29&lt;&gt;"",KO29&gt;=KW$44,KO29&lt;&gt;""),AND(KQ29&gt;=KW$40,KQ29&lt;&gt;"",KS29&gt;=KW$44,KS29&lt;&gt;""),AND(KT29&gt;=KW$40,KT29&lt;&gt;"",KV29&gt;=KW$44,KV29&lt;&gt;""),AND(LR29&gt;=ME$40,LR29&lt;&gt;"",LT29&gt;=ME$44,LT29&lt;&gt;""),AND(LU29&gt;=ME$40,LU29&lt;&gt;"",LW29&gt;=ME$44,LW29&lt;&gt;""),AND(LY29&gt;=ME$40,LY29&lt;&gt;"",MA29&gt;=ME$44,MA29&lt;&gt;""),AND(MB29&gt;=ME$40,MB29&lt;&gt;"",MD29&gt;=ME$44,MD29&lt;&gt;""),AND(MZ29&gt;=NM$40,MZ29&lt;&gt;"",NB29&gt;=NM$44,NB29&lt;&gt;""),AND(NC29&gt;=NM$40,NC29&lt;&gt;"",NE29&gt;=NM$44,NE29&lt;&gt;""),AND(NG29&gt;=NM$40,NG29&lt;&gt;"",NI29&gt;=NM$44,NI29&lt;&gt;""),AND(NJ29&gt;=NM$40,NJ29&lt;&gt;"",NL29&gt;=NM$44,NL29&lt;&gt;""),AND(OH29&gt;=OU$40,OH29&lt;&gt;"",OJ29&gt;=OU$44,OJ29&lt;&gt;""),AND(OK29&gt;=OU$40,OK29&lt;&gt;"",OM29&gt;=OU$44,OM29&lt;&gt;""),AND(OO29&gt;=OU$40,OO29&lt;&gt;"",OQ29&gt;=OU$44,OQ29&lt;&gt;""),AND(OR29&gt;=OU$40,OR29&lt;&gt;"",OT29&gt;=OU$44,OT29&lt;&gt;""),AND(PP29&gt;=QC$40,PP29&lt;&gt;"",PR29&gt;=QC$44,PR29&lt;&gt;""),AND(PS29&gt;=QC$40,PS29&lt;&gt;"",PU29&gt;=QC$44,PU29&lt;&gt;""),AND(PW29&gt;=QC$40,PW29&lt;&gt;"",PY29&gt;=QC$44,PY29&lt;&gt;""),AND(PZ29&gt;=QC$40,PZ29&lt;&gt;"",QB29&gt;=QC$44,QB29&lt;&gt;""),AND(QX29&gt;=RK$40,QX29&lt;&gt;"",QZ29&gt;=RK$44,QZ29&lt;&gt;""),AND(RA29&gt;=RK$40,RA29&lt;&gt;"",RC29&gt;=RK$44,RC29&lt;&gt;""),AND(RE29&gt;=RK$40,RE29&lt;&gt;"",RG29&gt;=RK$44,RG29&lt;&gt;""),AND(RH29&gt;=RK$40,RH29&lt;&gt;"",RJ29&gt;=RK$44,RJ29&lt;&gt;""),AND(SF29&gt;=SS$40,SF29&lt;&gt;"",SH29&gt;=SS$44,SH29&lt;&gt;""),AND(SI29&gt;=SS$40,SI29&lt;&gt;"",SK29&gt;=SS$44,SK29&lt;&gt;""),AND(SM29&gt;=SS$40,SM29&lt;&gt;"",SO29&gt;=SS$44,SO29&lt;&gt;""),AND(SP29&gt;=SS$40,SP29&lt;&gt;"",SR29&gt;=SS$44,SR29&lt;&gt;"")),"Merit",IF(OR(AND(AM29&gt;=AW$39,AM29&lt;&gt;"",AO29&gt;=AW$43,AO29&lt;&gt;"",AL29=""),AND(AP29&gt;=AW$39,AP29&lt;&gt;"",AR29&gt;=AW$43,AR29&lt;&gt;"",AL29=""),AND(AT29&gt;=AW$39,AT29&lt;&gt;"",AV29&gt;=AW$43,AV29&lt;&gt;"",AL29=""),AND(BN29&gt;=BX$39,BN29&lt;&gt;"",BP29&gt;=BX$43,BP29&lt;&gt;"",BM29=""),AND(BQ29&gt;=BX$39,BQ29&lt;&gt;"",BS29&gt;=BX$43,BS29&lt;&gt;"",BM29=""),AND(BU29&gt;=BX$39,BU29&lt;&gt;"",BW29&gt;=BX$43,BW29&lt;&gt;"",BM29=""),AND(CO29&gt;=CY$39,CO29&lt;&gt;"",CQ29&gt;=CY$43,CQ29&lt;&gt;"",CN29=""),AND(CR29&gt;=CY$39,CR29&lt;&gt;"",CT29&gt;=CY$43,CT29&lt;&gt;"",CN29=""),AND(CV29&gt;=CY$39,CV29&lt;&gt;"",CX29&gt;=CY$43,CX29&lt;&gt;"",CN29=""),AND(DV29&gt;=EI$39,DV29&lt;&gt;"",DX29&gt;=EI$43,DX29&lt;&gt;""),AND(DY29&gt;=EI$39,DY29&lt;&gt;"",EA29&gt;=EI$43,EA29&lt;&gt;""),AND(EC29&gt;=EI$39,EC29&lt;&gt;"",EE29&gt;=EI$43,EE29&lt;&gt;""),AND(EF29&gt;=EI$39,EF29&lt;&gt;"",EH29&gt;=EI$43,EH29&lt;&gt;""),AND(FD29&gt;=FQ$39,FD29&lt;&gt;"",FF29&gt;=FQ$43,FF29&lt;&gt;""),AND(FG29&gt;=FQ$39,FG29&lt;&gt;"",FI29&gt;=FQ$43,FI29&lt;&gt;""),AND(FK29&gt;=FQ$39,FK29&lt;&gt;"",FM29&gt;=FQ$43,FM29&lt;&gt;""),AND(FN29&gt;=FQ$39,FN29&lt;&gt;"",FP29&gt;=FQ$43,FP29&lt;&gt;""),AND(GL29&gt;=GY$39,GL29&lt;&gt;"",GN29&gt;=GY$43,GN29&lt;&gt;""),AND(GO29&gt;=GY$39,GO29&lt;&gt;"",GQ29&gt;=GY$43,GQ29&lt;&gt;""),AND(GS29&gt;=GY$39,GS29&lt;&gt;"",GU29&gt;=GY$43,GU29&lt;&gt;""),AND(GV29&gt;=GY$39,GV29&lt;&gt;"",GX29&gt;=GY$43,GX29&lt;&gt;""),AND(HT29&gt;=IG$39,HT29&lt;&gt;"",HV29&gt;=IG$43,HV29&lt;&gt;""),AND(HW29&gt;=IG$39,HW29&lt;&gt;"",HY29&gt;=IG$43,HY29&lt;&gt;""),AND(IA29&gt;=IG$39,IA29&lt;&gt;"",IC29&gt;=IG$43,IC29&lt;&gt;""),AND(ID29&gt;=IG$39,ID29&lt;&gt;"",IF29&gt;=IG$43,IF29&lt;&gt;""),AND(JB29&gt;=JO$39,JB29&lt;&gt;"",JD29&gt;=JO$43,JD29&lt;&gt;""),AND(JE29&gt;=JO$39,JE29&lt;&gt;"",JG29&gt;=JO$43,JG29&lt;&gt;""),AND(JI29&gt;=JO$39,JI29&lt;&gt;"",JK29&gt;=JO$43,JK29&lt;&gt;""),AND(JL29&gt;=JO$39,JL29&lt;&gt;"",JN29&gt;=JO$43,JN29&lt;&gt;""),AND(KJ29&gt;=KW$39,KJ29&lt;&gt;"",KL29&gt;=KW$43,KL29&lt;&gt;""),AND(KM29&gt;=KW$39,KM29&lt;&gt;"",KO29&gt;=KW$43,KO29&lt;&gt;""),AND(KQ29&gt;=KW$39,KQ29&lt;&gt;"",KS29&gt;=KW$43,KS29&lt;&gt;""),AND(KT29&gt;=KW$39,KT29&lt;&gt;"",KV29&gt;=KW$43,KV29&lt;&gt;""),AND(LR29&gt;=ME$39,LR29&lt;&gt;"",LT29&gt;=ME$43,LT29&lt;&gt;""),AND(LU29&gt;=ME$39,LU29&lt;&gt;"",LW29&gt;=ME$43,LW29&lt;&gt;""),AND(LY29&gt;=ME$39,LY29&lt;&gt;"",MA29&gt;=ME$43,MA29&lt;&gt;""),AND(MB29&gt;=ME$39,MB29&lt;&gt;"",MD29&gt;=ME$43,MD29&lt;&gt;""),AND(MZ29&gt;=NM$39,MZ29&lt;&gt;"",NB29&gt;=NM$43,NB29&lt;&gt;""),AND(NC29&gt;=NM$39,NC29&lt;&gt;"",NE29&gt;=NM$43,NE29&lt;&gt;""),AND(NG29&gt;=NM$39,NG29&lt;&gt;"",NI29&gt;=NM$43,NI29&lt;&gt;""),AND(NJ29&gt;=NM$39,NJ29&lt;&gt;"",NL29&gt;=NM$43,NL29&lt;&gt;""),AND(OH29&gt;=OU$39,OH29&lt;&gt;"",OJ29&gt;=OU$43,OJ29&lt;&gt;""),AND(OK29&gt;=OU$39,OK29&lt;&gt;"",OM29&gt;=OU$43,OM29&lt;&gt;""),AND(OO29&gt;=OU$39,OO29&lt;&gt;"",OQ29&gt;=OU$43,OQ29&lt;&gt;""),AND(OR29&gt;=OU$39,OR29&lt;&gt;"",OT29&gt;=OU$43,OT29&lt;&gt;""),AND(PP29&gt;=QC$39,PP29&lt;&gt;"",PR29&gt;=QC$43,PR29&lt;&gt;""),AND(PS29&gt;=QC$39,PS29&lt;&gt;"",PU29&gt;=QC$43,PU29&lt;&gt;""),AND(PW29&gt;=QC$39,PW29&lt;&gt;"",PY29&gt;=QC$43,PY29&lt;&gt;""),AND(PZ29&gt;=QC$39,PZ29&lt;&gt;"",QB29&gt;=QC$43,QB29&lt;&gt;""),AND(QX29&gt;=RK$39,QX29&lt;&gt;"",QZ29&gt;=RK$43,QZ29&lt;&gt;""),AND(RA29&gt;=RK$39,RA29&lt;&gt;"",RC29&gt;=RK$43,RC29&lt;&gt;""),AND(RE29&gt;=RK$39,RE29&lt;&gt;"",RG29&gt;=RK$43,RG29&lt;&gt;""),AND(RH29&gt;=RK$39,RH29&lt;&gt;"",RJ29&gt;=RK$43,RJ29&lt;&gt;""),AND(SF29&gt;=SS$39,SF29&lt;&gt;"",SH29&gt;=SS$43,SH29&lt;&gt;""),AND(SI29&gt;=SS$39,SI29&lt;&gt;"",SK29&gt;=SS$43,SK29&lt;&gt;""),AND(SM29&gt;=SS$39,SM29&lt;&gt;"",SO29&gt;=SS$43,SO29&lt;&gt;""),AND(SP29&gt;=SS$39,SP29&lt;&gt;"",SR29&gt;=SS$43,SR29&lt;&gt;"")),"Excellence",IF(I29="P","Worlds Team",IF(F29="P","National Team","")))))</f>
        <v/>
      </c>
      <c r="I29" s="3" t="str">
        <f>IF(OR(AND(AM29&gt;=AW$38,AM29&lt;&gt;"",AO29&gt;=AW$42,AO29&lt;&gt;"",AL29=""),AND(AP29&gt;=AW$38,AP29&lt;&gt;"",AR29&gt;=AW$42,AR29&lt;&gt;"",AL29=""),AND(AT29&gt;=AW$38,AT29&lt;&gt;"",AV29&gt;=AW$42,AV29&lt;&gt;"",AL29=""),AND(BN29&gt;=BX$38,BN29&lt;&gt;"",BP29&gt;=BX$42,BP29&lt;&gt;"",BM29=""),AND(BQ29&gt;=BX$38,BQ29&lt;&gt;"",BS29&gt;=BX$42,BS29&lt;&gt;"",BM29=""),AND(BU29&gt;=BX$38,BU29&lt;&gt;"",BW29&gt;=BX$42,BW29&lt;&gt;"",BM29=""),AND(CO29&gt;=CY$38,CO29&lt;&gt;"",CQ29&gt;=CY$42,CQ29&lt;&gt;"",CN29=""),AND(CR29&gt;=CY$38,CR29&lt;&gt;"",CT29&gt;=CY$42,CT29&lt;&gt;"",CN29=""),AND(CV29&gt;=CY$38,CV29&lt;&gt;"",CX29&gt;=CY$42,CX29&lt;&gt;"",CN29=""),AND(DV29&gt;=EI$38,DV29&lt;&gt;"",DX29&gt;=EI$42,DX29&lt;&gt;""),AND(DY29&gt;=EI$38,DY29&lt;&gt;"",EA29&gt;=EI$42,EA29&lt;&gt;""),AND(EC29&gt;=EI$38,EC29&lt;&gt;"",EE29&gt;=EI$42,EE29&lt;&gt;""),AND(EF29&gt;=EI$38,EF29&lt;&gt;"",EH29&gt;=EI$42,EH29&lt;&gt;""),AND(FD29&gt;=FQ$38,FD29&lt;&gt;"",FF29&gt;=FQ$42,FF29&lt;&gt;""),AND(FG29&gt;=FQ$38,FG29&lt;&gt;"",FI29&gt;=FQ$42,FI29&lt;&gt;""),AND(FK29&gt;=FQ$38,FK29&lt;&gt;"",FM29&gt;=FQ$42,FM29&lt;&gt;""),AND(FN29&gt;=FQ$38,FN29&lt;&gt;"",FP29&gt;=FQ$42,FP29&lt;&gt;""),AND(GL29&gt;=GY$38,GL29&lt;&gt;"",GN29&gt;=GY$42,GN29&lt;&gt;""),AND(GO29&gt;=GY$38,GO29&lt;&gt;"",GQ29&gt;=GY$42,GQ29&lt;&gt;""),AND(GS29&gt;=GY$38,GS29&lt;&gt;"",GU29&gt;=GY$42,GU29&lt;&gt;""),AND(GV29&gt;=GY$38,GV29&lt;&gt;"",GX29&gt;=GY$42,GX29&lt;&gt;""),AND(HT29&gt;=IG$38,HT29&lt;&gt;"",HV29&gt;=IG$42,HV29&lt;&gt;""),AND(HW29&gt;=IG$38,HW29&lt;&gt;"",HY29&gt;=IG$42,HY29&lt;&gt;""),AND(IA29&gt;=IG$38,IA29&lt;&gt;"",IC29&gt;=IG$42,IC29&lt;&gt;""),AND(ID29&gt;=IG$38,ID29&lt;&gt;"",IF29&gt;=IG$42,IF29&lt;&gt;""),AND(JB29&gt;=JO$38,JB29&lt;&gt;"",JD29&gt;=JO$42,JD29&lt;&gt;""),AND(JE29&gt;=JO$38,JE29&lt;&gt;"",JG29&gt;=JO$42,JG29&lt;&gt;""),AND(JI29&gt;=JO$38,JI29&lt;&gt;"",JK29&gt;=JO$42,JK29&lt;&gt;""),AND(JL29&gt;=JO$38,JL29&lt;&gt;"",JN29&gt;=JO$42,JN29&lt;&gt;""),AND(KJ29&gt;=KW$38,KJ29&lt;&gt;"",KL29&gt;=KW$42,KL29&lt;&gt;""),AND(KM29&gt;=KW$38,KM29&lt;&gt;"",KO29&gt;=KW$42,KO29&lt;&gt;""),AND(KQ29&gt;=KW$38,KQ29&lt;&gt;"",KS29&gt;=KW$42,KS29&lt;&gt;""),AND(KT29&gt;=KW$38,KT29&lt;&gt;"",KV29&gt;=KW$42,KV29&lt;&gt;""),AND(LR29&gt;=ME$38,LR29&lt;&gt;"",LT29&gt;=ME$42,LT29&lt;&gt;""),AND(LU29&gt;=ME$38,LU29&lt;&gt;"",LW29&gt;=ME$42,LW29&lt;&gt;""),AND(LY29&gt;=ME$38,LY29&lt;&gt;"",MA29&gt;=ME$42,MA29&lt;&gt;""),AND(MB29&gt;=ME$38,MB29&lt;&gt;"",MD29&gt;=ME$42,MD29&lt;&gt;""),AND(MZ29&gt;=NM$38,MZ29&lt;&gt;"",NB29&gt;=NM$42,NB29&lt;&gt;""),AND(NC29&gt;=NM$38,NC29&lt;&gt;"",NE29&gt;=NM$42,NE29&lt;&gt;""),AND(NG29&gt;=NM$38,NG29&lt;&gt;"",NI29&gt;=NM$42,NI29&lt;&gt;""),AND(NJ29&gt;=NM$38,NJ29&lt;&gt;"",NL29&gt;=NM$42,NL29&lt;&gt;""),AND(OH29&gt;=OU$38,OH29&lt;&gt;"",OJ29&gt;=OU$42,OJ29&lt;&gt;""),AND(OK29&gt;=OU$38,OK29&lt;&gt;"",OM29&gt;=OU$42,OM29&lt;&gt;""),AND(OO29&gt;=OU$38,OO29&lt;&gt;"",OQ29&gt;=OU$42,OQ29&lt;&gt;""),AND(OR29&gt;=OU$38,OR29&lt;&gt;"",OT29&gt;=OU$42,OT29&lt;&gt;""),AND(PP29&gt;=QC$38,PP29&lt;&gt;"",PR29&gt;=QC$42,PR29&lt;&gt;""),AND(PS29&gt;=QC$38,PS29&lt;&gt;"",PU29&gt;=QC$42,PU29&lt;&gt;""),AND(PW29&gt;=QC$38,PW29&lt;&gt;"",PY29&gt;=QC$42,PY29&lt;&gt;""),AND(PZ29&gt;=QC$38,PZ29&lt;&gt;"",QB29&gt;=QC$42,QB29&lt;&gt;""),AND(QX29&gt;=RK$38,QX29&lt;&gt;"",QZ29&gt;=RK$42,QZ29&lt;&gt;""),AND(RA29&gt;=RK$38,RA29&lt;&gt;"",RC29&gt;=RK$42,RC29&lt;&gt;""),AND(RE29&gt;=RK$38,RE29&lt;&gt;"",RG29&gt;=RK$42,RG29&lt;&gt;""),AND(RH29&gt;=RK$38,RH29&lt;&gt;"",RJ29&gt;=RK$42,RJ29&lt;&gt;""),AND(SF29&gt;=SS$38,SF29&lt;&gt;"",SH29&gt;=SS$42,SH29&lt;&gt;""),AND(SI29&gt;=SS$38,SI29&lt;&gt;"",SK29&gt;=SS$42,SK29&lt;&gt;""),AND(SM29&gt;=SS$38,SM29&lt;&gt;"",SO29&gt;=SS$42,SO29&lt;&gt;""),AND(SP29&gt;=SS$38,SP29&lt;&gt;"",SR29&gt;=SS$42,SR29&lt;&gt;"")),"P","")</f>
        <v/>
      </c>
      <c r="J29" s="8">
        <f>IF(COUNT(AO29,AR29,BP29,BS29,CQ29,CT29)&gt;0,LARGE((AO29,AR29,BP29,BS29,CQ29,CT29),1),0)</f>
        <v>45.339999999999996</v>
      </c>
      <c r="K29" s="8" t="str">
        <f>IF(J29="","",IF(OR(J29=CQ29,J29=CT29),$BY$1,IF(OR(J29=BP29,J29=BS29),$AX$1,IF(OR(J29=AO29,J29=AR29),$W$1,""))))</f>
        <v>2023 Elite Canada</v>
      </c>
      <c r="L29" s="8">
        <f>IF(COUNT(AO29,AR29,BP29,BS29,CQ29,CT29)&gt;1,LARGE((AO29,AR29,BP29,BS29,CQ29,CT29),2),0)</f>
        <v>5.24</v>
      </c>
      <c r="M29" s="8" t="str">
        <f>IF(L29="","",IF(OR(L29=CQ29,L29=CT29),$BY$1,IF(OR(L29=BP29,L29=BS29),$AX$1,IF(OR(L29=AO29,L29=AR29),$W$1,""))))</f>
        <v>2023 Elite Canada</v>
      </c>
      <c r="N29" s="8">
        <f>IF(COUNT(AO29,AR29,BP29,BS29,CQ29,CT29)&gt;2,MAX(AV29,BW29,CX29,LARGE((AO29,AR29,BP29,BS29,CQ29,CT29),3)),IF(MAX(AV29,BW29,CX29)&gt;0,MAX(AV29,BW29,CX29),0))</f>
        <v>18.329999999999998</v>
      </c>
      <c r="O29" s="8" t="str">
        <f>IF(N29="","",IF(OR(N29=CQ29,N29=CT29,N29=CX29),$BY$1,IF(OR(N29=BP29,N29=BS29,N29=BW29),$AX$1,IF(OR(N29=AO29,N29=AR29,N29=AV29),$W$1,""))))</f>
        <v>2023 Elite Canada</v>
      </c>
      <c r="P29" s="8">
        <f>IF(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&gt;0,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,0)</f>
        <v>9.1999999999999993</v>
      </c>
      <c r="Q29" s="8" t="str">
        <f>IF(P29=0,"",IF(OR(P29=CO29,P29=CR29,P29=CV29),$BY$1,IF(OR(P29=BN29,P29=BQ29,P29=BU29),$AX$1,IF(OR(P29=AM29,P29=AP29,P29=AT29),$W$1,IF(OR(P29=SF29,P29=SI29,P29=SM29,P29=SP29),$RL$1,IF(OR(P29=QX29,P29=RA29,P29=RE29,P29=RH29),$QD$1,IF(OR(P29=PP29,P29=PS29,P29=PW29,P29=PZ29),$OV$1,IF(OR(P29=OH29,P29=OK29,P29=OO29,P29=OR29),$NN$1,IF(OR(P29=MZ29,P29=NC29,P29=NG29,P29=NJ29),$MF$1,IF(OR(P29=LR29,P29=LU29,P29=LY29,P29=MB29),$KX$1,IF(OR(P29=KJ29,P29=KM29,P29=KQ29,P29=KT29),$JP$1,IF(OR(P29=JB29,P29=JE29,P29=JI29,P29=JL29),$IH$1,IF(OR(P29=HT29,P29=HW29,P29=IA29,P29=ID29),$GZ$1,IF(OR(P29=GL29,P29=GO29,P29=GS29,P29=GV29),$FR$1,IF(OR(P29=FD29,P29=FG29,P29=FK29,P29=FN29),$EJ$1,IF(OR(P29=DV29,P29=DY29,P29=EC29,P29=EF29),$DB$1,""))))))))))))))))</f>
        <v>2023 Elite Canada</v>
      </c>
      <c r="R29" s="8">
        <f>IF(MAX(IF(AM29&gt;=$AW$37,AN29,0),IF(AP29&gt;=$AW$37,AQ29,0),IF(AT29&gt;=$AW$37,AU29,0),IF(BN29&gt;=$BX$37,BO29,0),IF(BQ29&gt;=$BX$37,BR29,0),IF(BU29&gt;=$BX$37,BV29,0),IF(CO29&gt;=$CY$37,CP29,0),IF(CR29&gt;=$CY$37,CS29,0),IF(CV29&gt;=$CY$37,CW29,0),IF(DV29&gt;=$EI$37,DW29,0),IF(DY29&gt;=$EI$37,DZ29,0),IF(EC29&gt;=$EI$37,ED29,0),IF(EF29&gt;=$EI$37,EG29,0),IF(FD29&gt;=$FQ$37,FE29,0),IF(FG29&gt;=$FQ$37,FH29,0),IF(FK29&gt;=$FQ$37,FL29,0),IF(FN29&gt;=$FQ$37,FO29,0),IF(GL29&gt;=$GY$37,GM29,0),IF(GO29&gt;=$GY$37,GP29,0),IF(GS29&gt;=$GY$37,GT29,0),IF(GV29&gt;=$GY$37,GW29,0),IF(HT29&gt;=$IG$37,HU29,0),IF(HW29&gt;=$IG$37,HX29,0),IF(IA29&gt;=$IG$37,IB29,0),IF(ID29&gt;=$IG$37,IE29,0),IF(JB29&gt;=$JO$37,JC29,0),IF(JE29&gt;=$JO$37,JF29,0),IF(JI29&gt;=$JO$37,JJ29,0),IF(JL29&gt;=$JO$37,JM29,0),IF(KJ29&gt;=$KW$37,KK29,0),IF(KM29&gt;=$KW$37,KN29,0),IF(KQ29&gt;=$KW$37,KR29,0),IF(KT29&gt;=$KW$37,KU29,0),IF(LR29&gt;=$ME$37,LS29,0),IF(LU29&gt;=$ME$37,LV29,0),IF(LY29&gt;=$ME$37,LZ29,0),IF(MB29&gt;=$ME$37,MC29,0),IF(MZ29&gt;=$NM$37,NA29,0),IF(NC29&gt;=$NM$37,ND29,0),IF(NG29&gt;=$NM$37,NH29,0),IF(NJ29&gt;=$NM$37,NK29,0),IF(OH29&gt;=$OU$37,OI29,0),IF(OK29&gt;=$OU$37,OL29,0),IF(OO29&gt;=$OU$37,OP29,0),IF(OR29&gt;=$OU$37,OS29,0),IF(PP29&gt;=$QC$37,PQ29,0),IF(PS29&gt;=$QC$37,PT29,0),IF(PW29&gt;=$QC$37,PX29,0),IF(PZ29&gt;=$QC$37,QA29,0),IF(QX29&gt;=$RK$37,QY29,0),IF(RA29&gt;=$RK$37,RB29,0),IF(RE29&gt;=$RK$37,RF29,0),IF(RH29&gt;=$RK$37,RI29,0),IF(SF29&gt;=$SS$37,SG29,0),IF(SI29&gt;=$SS$37,SJ29,0),IF(SM29&gt;=$SS$37,SN29,0),IF(SP29&gt;=$SS$37,SQ29,0))&gt;0,MAX(IF(AM29&gt;=$AW$37,AN29,0),IF(AP29&gt;=$AW$37,AQ29,0),IF(AT29&gt;=$AW$37,AU29,0),IF(BN29&gt;=$BX$37,BO29,0),IF(BQ29&gt;=$BX$37,BR29,0),IF(BU29&gt;=$BX$37,BV29,0),IF(CO29&gt;=$CY$37,CP29,0),IF(CR29&gt;=$CY$37,CS29,0),IF(CV29&gt;=$CY$37,CW29,0),IF(DV29&gt;=$EI$37,DW29,0),IF(DY29&gt;=$EI$37,DZ29,0),IF(EC29&gt;=$EI$37,ED29,0),IF(EF29&gt;=$EI$37,EG29,0),IF(FD29&gt;=$FQ$37,FE29,0),IF(FG29&gt;=$FQ$37,FH29,0),IF(FK29&gt;=$FQ$37,FL29,0),IF(FN29&gt;=$FQ$37,FO29,0),IF(GL29&gt;=$GY$37,GM29,0),IF(GO29&gt;=$GY$37,GP29,0),IF(GS29&gt;=$GY$37,GT29,0),IF(GV29&gt;=$GY$37,GW29,0),IF(HT29&gt;=$IG$37,HU29,0),IF(HW29&gt;=$IG$37,HX29,0),IF(IA29&gt;=$IG$37,IB29,0),IF(ID29&gt;=$IG$37,IE29,0),IF(JB29&gt;=$JO$37,JC29,0),IF(JE29&gt;=$JO$37,JF29,0),IF(JI29&gt;=$JO$37,JJ29,0),IF(JL29&gt;=$JO$37,JM29,0),IF(KJ29&gt;=$KW$37,KK29,0),IF(KM29&gt;=$KW$37,KN29,0),IF(KQ29&gt;=$KW$37,KR29,0),IF(KT29&gt;=$KW$37,KU29,0),IF(LR29&gt;=$ME$37,LS29,0),IF(LU29&gt;=$ME$37,LV29,0),IF(LY29&gt;=$ME$37,LZ29,0),IF(MB29&gt;=$ME$37,MC29,0),IF(MZ29&gt;=$NM$37,NA29,0),IF(NC29&gt;=$NM$37,ND29,0),IF(NG29&gt;=$NM$37,NH29,0),IF(NJ29&gt;=$NM$37,NK29,0),IF(OH29&gt;=$OU$37,OI29,0),IF(OK29&gt;=$OU$37,OL29,0),IF(OO29&gt;=$OU$37,OP29,0),IF(OR29&gt;=$OU$37,OS29,0),IF(PP29&gt;=$QC$37,PQ29,0),IF(PS29&gt;=$QC$37,PT29,0),IF(PW29&gt;=$QC$37,PX29,0),IF(PZ29&gt;=$QC$37,QA29,0),IF(QX29&gt;=$RK$37,QY29,0),IF(RA29&gt;=$RK$37,RB29,0),IF(RE29&gt;=$RK$37,RF29,0),IF(RH29&gt;=$RK$37,RI29,0),IF(SF29&gt;=$SS$37,SG29,0),IF(SI29&gt;=$SS$37,SJ29,0),IF(SM29&gt;=$SS$37,SN29,0),IF(SP29&gt;=$SS$37,SQ29,0)),0)</f>
        <v>0</v>
      </c>
      <c r="S29" s="8" t="str">
        <f>IF(R29=0,"",IF(OR(R29=CP29,R29=CS29,R29=CW29),$BY$1,IF(OR(R29=BO29,R29=BR29,R29=BV29),$AX$1,IF(OR(R29=AN29,R29=AQ29,R29=AU29),$W$1,IF(OR(R29=SG29,R29=SJ29,R29=SN29,R29=SQ29),$RL$1,IF(OR(R29=QY29,R29=RB29,R29=RF29,R29=RI29),$QD$1,IF(OR(R29=PQ29,R29=PT29,R29=PX29,R29=QA29),$OV$1,IF(OR(R29=OI29,R29=OL29,R29=OP29,R29=OS29),$NN$1,IF(OR(R29=NA29,R29=ND29,R29=NH29,R29=NK29),$MF$1,IF(OR(R29=LS29,R29=LV29,R29=LZ29,R29=MC29),$KX$1,IF(OR(R29=KK29,R29=KN29,R29=KR29,R29=KU29),$JP$1,IF(OR(R29=JC29,R29=JF29,R29=JJ29,R29=JM29),$IH$1,IF(OR(R29=HU29,R29=HX29,R29=IB29,R29=IE29),$GZ$1,IF(OR(R29=GM29,R29=GP29,R29=GT29,R29=GW29),$FR$1,IF(OR(R29=FE29,R29=FH29,R29=FL29,R29=FO29),$EJ$1,IF(OR(R29=DW29,R29=DZ29,R29=ED29,R29=EG29),$DB$1,""))))))))))))))))</f>
        <v/>
      </c>
      <c r="T29" s="8" t="str">
        <f>IF(MAX(CZ29,DA29)&gt;0,MAX(CZ29,DA29),"")</f>
        <v/>
      </c>
      <c r="U29" s="11" t="str">
        <f>IF(T29="","",IF(T29=CZ29,"("&amp;CZ$2&amp;")",IF(T29=DA29,"("&amp;DA$2&amp;")")))</f>
        <v/>
      </c>
      <c r="V29" s="8" t="str">
        <f>IF(T29="","",IF(T29=CZ29,IF(T29+IF(N29="",0,N29)=SL29,$RL$1,IF(T29+IF(N29="",0,N29)=RD29,$QD$1,IF(T29+IF(N29="",0,N29)=PV29,$OV$1,IF(T29+IF(N29="",0,N29)=ON29,$NN$1,IF(T29+IF(N29="",0,N29)=NF29,$MF$1,IF(T29+IF(N29="",0,N29)=LX29,$KX$1,IF(T29+IF(N29="",0,N29)=KP29,$JP$1,IF(T29+IF(N29="",0,N29)=JH29,$IH$1,IF(T29+IF(N29="",0,N29)=HZ29,$GZ$1,IF(T29+IF(N29="",0,N29)=GR29,$FR$1,IF(T29+IF(N29="",0,N29)=FJ29,$EJ$1,IF(T29+IF(N29="",0,N29)=EB29,$DB$1)))))))))))),IF(T29=DA29,IF(T29+IF(#REF!="",0,#REF!)=SR29,$RL$1,IF(T29+IF(#REF!="",0,#REF!)=RJ29,$QD$1,IF(T29+IF(#REF!="",0,#REF!)=QB29,$OV$1,IF(T29+IF(#REF!="",0,#REF!)=OT29,$NN$1,IF(T29+IF(#REF!="",0,#REF!)=NL29,$MF$1,IF(T29+IF(#REF!="",0,#REF!)=MD29,$KX$1,IF(T29+IF(#REF!="",0,#REF!)=KV29,$JP$1,IF(T29+IF(#REF!="",0,#REF!)=JN29,$IH$1,IF(T29+IF(#REF!="",0,#REF!)=IF29,$GZ$1,IF(T29+IF(#REF!="",0,#REF!)=GX29,$FR$1,IF(T29+IF(#REF!="",0,#REF!)=FP29,$EJ$1,IF(T29+IF(#REF!="",0,#REF!)=EH29,$DB$1,IF(T29+IF(#REF!="",0,#REF!)=SO29,$RL$1,IF(T29+IF(#REF!="",0,#REF!)=RG29,$QD$1,IF(T29+IF(#REF!="",0,#REF!)=PY29,$OV$1,IF(T29+IF(#REF!="",0,#REF!)=OQ29,$NN$1,IF(T29+IF(#REF!="",0,#REF!)=NI29,$MF$1,IF(T29+IF(#REF!="",0,#REF!)=MA29,$KX$1,IF(T29+IF(#REF!="",0,#REF!)=KS29,$JP$1,IF(T29+IF(#REF!="",0,#REF!)=JK29,$IH$1,IF(T29+IF(#REF!="",0,#REF!)=IC29,$GZ$1,IF(T29+IF(#REF!="",0,#REF!)=GU29,$FR$1,IF(T29+IF(#REF!="",0,#REF!)=FM29,$EJ$1,IF(T29+IF(#REF!="",0,#REF!)=EE29,$DB$1)))))))))))))))))))))))))))</f>
        <v/>
      </c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7"/>
      <c r="AM29" s="38" t="str">
        <f>IF(Y29&gt;0,Y29,"")</f>
        <v/>
      </c>
      <c r="AN29" s="38" t="str">
        <f>IF(Z29&gt;0,Z29,"")</f>
        <v/>
      </c>
      <c r="AO29" s="40" t="str">
        <f>IF(SUM(W29:Z29)-AA29&gt;0,SUM(W29:Z29)-AA29,"")</f>
        <v/>
      </c>
      <c r="AP29" s="40" t="str">
        <f>IF(AD29&gt;0,AD29,"")</f>
        <v/>
      </c>
      <c r="AQ29" s="40" t="str">
        <f>IF(AE29&gt;0,AE29,"")</f>
        <v/>
      </c>
      <c r="AR29" s="40" t="str">
        <f>IF(SUM(AB29:AE29)-AF29&gt;0,SUM(AB29:AE29)-AF29,"")</f>
        <v/>
      </c>
      <c r="AS29" s="40" t="str">
        <f>IF(AO29="","",MAX(AO29,AR29))</f>
        <v/>
      </c>
      <c r="AT29" s="40" t="str">
        <f>IF(AI29&gt;0,AI29,"")</f>
        <v/>
      </c>
      <c r="AU29" s="40" t="str">
        <f>IF(AJ29&gt;0,AJ29,"")</f>
        <v/>
      </c>
      <c r="AV29" s="40" t="str">
        <f>IF(SUM(AG29:AJ29)-AK29&gt;0,SUM(AG29:AJ29)-AK29,"")</f>
        <v/>
      </c>
      <c r="AW29" s="40" t="str">
        <f>IF(SUM(AS29,AV29)&gt;0,SUM(AS29,AV29),"")</f>
        <v/>
      </c>
      <c r="AX29" s="26">
        <v>13.7</v>
      </c>
      <c r="AY29" s="26">
        <v>9.1</v>
      </c>
      <c r="AZ29" s="26">
        <v>9.1999999999999993</v>
      </c>
      <c r="BA29" s="26">
        <v>13.34</v>
      </c>
      <c r="BB29" s="26">
        <v>0</v>
      </c>
      <c r="BC29" s="26">
        <v>1.4</v>
      </c>
      <c r="BD29" s="26">
        <v>0.9</v>
      </c>
      <c r="BE29" s="26">
        <v>1.5</v>
      </c>
      <c r="BF29" s="26">
        <v>1.44</v>
      </c>
      <c r="BG29" s="26">
        <v>0</v>
      </c>
      <c r="BH29" s="26">
        <v>5.2</v>
      </c>
      <c r="BI29" s="26">
        <v>3.5</v>
      </c>
      <c r="BJ29" s="26">
        <v>4.3</v>
      </c>
      <c r="BK29" s="26">
        <v>5.33</v>
      </c>
      <c r="BL29" s="26">
        <v>0</v>
      </c>
      <c r="BM29" s="28"/>
      <c r="BN29" s="39">
        <f>IF(AZ29&gt;0,AZ29,"")</f>
        <v>9.1999999999999993</v>
      </c>
      <c r="BO29" s="39">
        <f>IF(BA29&gt;0,BA29,"")</f>
        <v>13.34</v>
      </c>
      <c r="BP29" s="11">
        <f>IF(SUM(AX29:BA29)-BB29&gt;0,SUM(AX29:BA29)-BB29,"")</f>
        <v>45.339999999999996</v>
      </c>
      <c r="BQ29" s="11">
        <f>IF(BE29&gt;0,BE29,"")</f>
        <v>1.5</v>
      </c>
      <c r="BR29" s="11">
        <f>IF(BF29&gt;0,BF29,"")</f>
        <v>1.44</v>
      </c>
      <c r="BS29" s="11">
        <f>IF(SUM(BC29:BF29)-BG29&gt;0,SUM(BC29:BF29)-BG29,"")</f>
        <v>5.24</v>
      </c>
      <c r="BT29" s="11">
        <f>IF(BP29="","",MAX(BP29,BS29))</f>
        <v>45.339999999999996</v>
      </c>
      <c r="BU29" s="11">
        <f>IF(BJ29&gt;0,BJ29,"")</f>
        <v>4.3</v>
      </c>
      <c r="BV29" s="11">
        <f>IF(BK29&gt;0,BK29,"")</f>
        <v>5.33</v>
      </c>
      <c r="BW29" s="11">
        <f>IF(SUM(BH29:BK29)-BL29&gt;0,SUM(BH29:BK29)-BL29,"")</f>
        <v>18.329999999999998</v>
      </c>
      <c r="BX29" s="11">
        <f>IF(SUM(BT29,BW29)&gt;0,SUM(BT29,BW29),"")</f>
        <v>63.669999999999995</v>
      </c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7"/>
      <c r="CO29" s="38" t="str">
        <f>IF(CA29&gt;0,CA29,"")</f>
        <v/>
      </c>
      <c r="CP29" s="38" t="str">
        <f>IF(CB29&gt;0,CB29,"")</f>
        <v/>
      </c>
      <c r="CQ29" s="40" t="str">
        <f>IF(SUM(BY29:CB29)-CC29&gt;0,SUM(BY29:CB29)-CC29,"")</f>
        <v/>
      </c>
      <c r="CR29" s="40" t="str">
        <f>IF(CF29&gt;0,CF29,"")</f>
        <v/>
      </c>
      <c r="CS29" s="40" t="str">
        <f>IF(CG29&gt;0,CG29,"")</f>
        <v/>
      </c>
      <c r="CT29" s="40" t="str">
        <f>IF(SUM(CD29:CG29)-CH29&gt;0,SUM(CD29:CG29)-CH29,"")</f>
        <v/>
      </c>
      <c r="CU29" s="40" t="str">
        <f>IF(CQ29="","",MAX(CQ29,CT29))</f>
        <v/>
      </c>
      <c r="CV29" s="40" t="str">
        <f>IF(CK29&gt;0,CK29,"")</f>
        <v/>
      </c>
      <c r="CW29" s="40" t="str">
        <f>IF(CL29&gt;0,CL29,"")</f>
        <v/>
      </c>
      <c r="CX29" s="40" t="str">
        <f>IF(SUM(CI29:CL29)-CM29&gt;0,SUM(CI29:CL29)-CM29,"")</f>
        <v/>
      </c>
      <c r="CY29" s="40" t="str">
        <f>IF(SUM(CU29,CX29)&gt;0,SUM(CU29,CX29),"")</f>
        <v/>
      </c>
      <c r="CZ29" s="50" t="str">
        <f>IF(MAX(DX29,EA29,FF29,FI29,GN29,GQ29,HV29,HY29,JD29,JG29,KL29,KO29,LT29,LW29,NB29,NE29,OJ29,OM29,PR29,PU29,QZ29,RC29,SH29,SK29)-MIN(IF(L29="",0,L29),IF(N29="",0,N29))&gt;0.001,MAX(DX29,EA29,FF29,FI29,GN29,GQ29,HV29,HY29,JD29,JG29,KL29,KO29,LT29,LW29,NB29,NE29,OJ29,OM29,PR29,PU29,QZ29,RC29,SH29,SK29)-MIN(IF(L29="",0,L29),IF(N29="",0,N29)),"")</f>
        <v/>
      </c>
      <c r="DA29" s="50" t="str">
        <f>IF(MAX(EE29,EH29,FM29,FP29,GU29,GX29,IC29,IF29,JK29,JN29,KS29,KV29,MA29,MD29,NI29,NL29,OQ29,OT29,PY29,QB29,RG29,RJ29,SO29,SR29)-IF(N29="",0,N29)&gt;0.001,MAX(EE29,EH29,FM29,FP29,GU29,GX29,IC29,IF29,JK29,JN29,KS29,KV29,MA29,MD29,NI29,NL29,OQ29,OT29,PY29,QB29,RG29,RJ29,SO29,SR29)-IF(N29="",0,N29),"")</f>
        <v/>
      </c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40" t="str">
        <f>IF(DD29&gt;0,DD29,"")</f>
        <v/>
      </c>
      <c r="DW29" s="40" t="str">
        <f>IF(DE29&gt;0,DE29,"")</f>
        <v/>
      </c>
      <c r="DX29" s="40" t="str">
        <f>IF(SUM(DB29:DE29)-DF29&gt;0,SUM(DB29:DE29)-DF29,"")</f>
        <v/>
      </c>
      <c r="DY29" s="40" t="str">
        <f>IF(DI29&gt;0,DI29,"")</f>
        <v/>
      </c>
      <c r="DZ29" s="40" t="str">
        <f>IF(DJ29&gt;0,DJ29,"")</f>
        <v/>
      </c>
      <c r="EA29" s="40" t="str">
        <f>IF(SUM(DG29:DJ29)-DK29&gt;0,SUM(DG29:DJ29)-DK29,"")</f>
        <v/>
      </c>
      <c r="EB29" s="40" t="str">
        <f>IF(MAX(DX29,EA29)&gt;0,MAX(DX29,EA29),"")</f>
        <v/>
      </c>
      <c r="EC29" s="40" t="str">
        <f>IF(DN29&gt;0,DN29,"")</f>
        <v/>
      </c>
      <c r="ED29" s="40" t="str">
        <f>IF(DO29&gt;0,DO29,"")</f>
        <v/>
      </c>
      <c r="EE29" s="40" t="str">
        <f>IF(SUM(DL29:DO29)-DP29&gt;0,SUM(DL29:DO29)-DP29,"")</f>
        <v/>
      </c>
      <c r="EF29" s="40" t="str">
        <f>IF(DS29&gt;0,DS29,"")</f>
        <v/>
      </c>
      <c r="EG29" s="40" t="str">
        <f>IF(DT29&gt;0,DT29,"")</f>
        <v/>
      </c>
      <c r="EH29" s="40" t="str">
        <f>IF(SUM(DQ29:DT29)-DU29&gt;0,SUM(DQ29:DT29)-DU29,"")</f>
        <v/>
      </c>
      <c r="EI29" s="40" t="str">
        <f>IF(SUM(EB29,EH29)&gt;0,SUM(EB29,EH29),"")</f>
        <v/>
      </c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1" t="str">
        <f>IF(EL29&gt;0,EL29,"")</f>
        <v/>
      </c>
      <c r="FE29" s="11" t="str">
        <f>IF(EM29&gt;0,EM29,"")</f>
        <v/>
      </c>
      <c r="FF29" s="11" t="str">
        <f>IF(SUM(EJ29:EM29)-EN29&gt;0,SUM(EJ29:EM29)-EN29,"")</f>
        <v/>
      </c>
      <c r="FG29" s="11" t="str">
        <f>IF(EQ29&gt;0,EQ29,"")</f>
        <v/>
      </c>
      <c r="FH29" s="11" t="str">
        <f>IF(ER29&gt;0,ER29,"")</f>
        <v/>
      </c>
      <c r="FI29" s="11" t="str">
        <f>IF(SUM(EO29:ER29)-ES29&gt;0,SUM(EO29:ER29)-ES29,"")</f>
        <v/>
      </c>
      <c r="FJ29" s="11" t="str">
        <f>IF(MAX(FF29,FI29)&gt;0,MAX(FF29,FI29),"")</f>
        <v/>
      </c>
      <c r="FK29" s="11" t="str">
        <f>IF(EV29&gt;0,EV29,"")</f>
        <v/>
      </c>
      <c r="FL29" s="11" t="str">
        <f>IF(EW29&gt;0,EW29,"")</f>
        <v/>
      </c>
      <c r="FM29" s="11" t="str">
        <f>IF(SUM(ET29:EW29)-EX29&gt;0,SUM(ET29:EW29)-EX29,"")</f>
        <v/>
      </c>
      <c r="FN29" s="11" t="str">
        <f>IF(FA29&gt;0,FA29,"")</f>
        <v/>
      </c>
      <c r="FO29" s="11" t="str">
        <f>IF(FB29&gt;0,FB29,"")</f>
        <v/>
      </c>
      <c r="FP29" s="11" t="str">
        <f>IF(SUM(EY29:FB29)-FC29&gt;0,SUM(EY29:FB29)-FC29,"")</f>
        <v/>
      </c>
      <c r="FQ29" s="11" t="str">
        <f>IF(SUM(FJ29,FP29)&gt;0,SUM(FJ29,FP29),"")</f>
        <v/>
      </c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40" t="str">
        <f>IF(FT29&gt;0,FT29,"")</f>
        <v/>
      </c>
      <c r="GM29" s="40" t="str">
        <f>IF(FU29&gt;0,FU29,"")</f>
        <v/>
      </c>
      <c r="GN29" s="40" t="str">
        <f>IF(SUM(FR29:FU29)-FV29&gt;0,SUM(FR29:FU29)-FV29,"")</f>
        <v/>
      </c>
      <c r="GO29" s="40" t="str">
        <f>IF(FY29&gt;0,FY29,"")</f>
        <v/>
      </c>
      <c r="GP29" s="40" t="str">
        <f>IF(FZ29&gt;0,FZ29,"")</f>
        <v/>
      </c>
      <c r="GQ29" s="40" t="str">
        <f>IF(SUM(FW29:FZ29)-GA29&gt;0,SUM(FW29:FZ29)-GA29,"")</f>
        <v/>
      </c>
      <c r="GR29" s="40" t="str">
        <f>IF(MAX(GN29,GQ29)&gt;0,MAX(GN29,GQ29),"")</f>
        <v/>
      </c>
      <c r="GS29" s="40" t="str">
        <f>IF(GD29&gt;0,GD29,"")</f>
        <v/>
      </c>
      <c r="GT29" s="40" t="str">
        <f>IF(GE29&gt;0,GE29,"")</f>
        <v/>
      </c>
      <c r="GU29" s="40" t="str">
        <f>IF(SUM(GB29:GE29)-GF29&gt;0,SUM(GB29:GE29)-GF29,"")</f>
        <v/>
      </c>
      <c r="GV29" s="40" t="str">
        <f>IF(GI29&gt;0,GI29,"")</f>
        <v/>
      </c>
      <c r="GW29" s="40" t="str">
        <f>IF(GJ29&gt;0,GJ29,"")</f>
        <v/>
      </c>
      <c r="GX29" s="40" t="str">
        <f>IF(SUM(GG29:GJ29)-GK29&gt;0,SUM(GG29:GJ29)-GK29,"")</f>
        <v/>
      </c>
      <c r="GY29" s="40" t="str">
        <f>IF(SUM(GR29,GX29)&gt;0,SUM(GR29,GX29),"")</f>
        <v/>
      </c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1" t="str">
        <f>IF(HB29&gt;0,HB29,"")</f>
        <v/>
      </c>
      <c r="HU29" s="11" t="str">
        <f>IF(HC29&gt;0,HC29,"")</f>
        <v/>
      </c>
      <c r="HV29" s="11" t="str">
        <f>IF(SUM(GZ29:HC29)-HD29&gt;0,SUM(GZ29:HC29)-HD29,"")</f>
        <v/>
      </c>
      <c r="HW29" s="11" t="str">
        <f>IF(HG29&gt;0,HG29,"")</f>
        <v/>
      </c>
      <c r="HX29" s="11" t="str">
        <f>IF(HH29&gt;0,HH29,"")</f>
        <v/>
      </c>
      <c r="HY29" s="11" t="str">
        <f>IF(SUM(HE29:HH29)-HI29&gt;0,SUM(HE29:HH29)-HI29,"")</f>
        <v/>
      </c>
      <c r="HZ29" s="11" t="str">
        <f>IF(MAX(HV29,HY29)&gt;0,MAX(HV29,HY29),"")</f>
        <v/>
      </c>
      <c r="IA29" s="11" t="str">
        <f>IF(HL29&gt;0,HL29,"")</f>
        <v/>
      </c>
      <c r="IB29" s="11" t="str">
        <f>IF(HM29&gt;0,HM29,"")</f>
        <v/>
      </c>
      <c r="IC29" s="11" t="str">
        <f>IF(SUM(HJ29:HM29)-HN29&gt;0,SUM(HJ29:HM29)-HN29,"")</f>
        <v/>
      </c>
      <c r="ID29" s="11" t="str">
        <f>IF(HQ29&gt;0,HQ29,"")</f>
        <v/>
      </c>
      <c r="IE29" s="11" t="str">
        <f>IF(HR29&gt;0,HR29,"")</f>
        <v/>
      </c>
      <c r="IF29" s="11" t="str">
        <f>IF(SUM(HO29:HR29)-HS29&gt;0,SUM(HO29:HR29)-HS29,"")</f>
        <v/>
      </c>
      <c r="IG29" s="11" t="str">
        <f>IF(SUM(HZ29,IF29)&gt;0,SUM(HZ29,IF29),"")</f>
        <v/>
      </c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40" t="str">
        <f>IF(IJ29&gt;0,IJ29,"")</f>
        <v/>
      </c>
      <c r="JC29" s="40" t="str">
        <f>IF(IK29&gt;0,IK29,"")</f>
        <v/>
      </c>
      <c r="JD29" s="40" t="str">
        <f>IF(SUM(IH29:IK29)-IL29&gt;0,SUM(IH29:IK29)-IL29,"")</f>
        <v/>
      </c>
      <c r="JE29" s="40" t="str">
        <f>IF(IO29&gt;0,IO29,"")</f>
        <v/>
      </c>
      <c r="JF29" s="40" t="str">
        <f>IF(IP29&gt;0,IP29,"")</f>
        <v/>
      </c>
      <c r="JG29" s="40" t="str">
        <f>IF(SUM(IM29:IP29)-IQ29&gt;0,SUM(IM29:IP29)-IQ29,"")</f>
        <v/>
      </c>
      <c r="JH29" s="40" t="str">
        <f>IF(MAX(JD29,JG29)&gt;0,MAX(JD29,JG29),"")</f>
        <v/>
      </c>
      <c r="JI29" s="40" t="str">
        <f>IF(IT29&gt;0,IT29,"")</f>
        <v/>
      </c>
      <c r="JJ29" s="40" t="str">
        <f>IF(IU29&gt;0,IU29,"")</f>
        <v/>
      </c>
      <c r="JK29" s="40" t="str">
        <f>IF(SUM(IR29:IU29)-IV29&gt;0,SUM(IR29:IU29)-IV29,"")</f>
        <v/>
      </c>
      <c r="JL29" s="40" t="str">
        <f>IF(IY29&gt;0,IY29,"")</f>
        <v/>
      </c>
      <c r="JM29" s="40" t="str">
        <f>IF(IZ29&gt;0,IZ29,"")</f>
        <v/>
      </c>
      <c r="JN29" s="40" t="str">
        <f>IF(SUM(IW29:IZ29)-JA29&gt;0,SUM(IW29:IZ29)-JA29,"")</f>
        <v/>
      </c>
      <c r="JO29" s="40" t="str">
        <f>IF(SUM(JH29,JN29)&gt;0,SUM(JH29,JN29),"")</f>
        <v/>
      </c>
      <c r="JP29" s="18"/>
      <c r="JQ29" s="18"/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1" t="str">
        <f>IF(JR29&gt;0,JR29,"")</f>
        <v/>
      </c>
      <c r="KK29" s="11" t="str">
        <f>IF(JS29&gt;0,JS29,"")</f>
        <v/>
      </c>
      <c r="KL29" s="11" t="str">
        <f>IF(SUM(JP29:JS29)-JT29&gt;0,SUM(JP29:JS29)-JT29,"")</f>
        <v/>
      </c>
      <c r="KM29" s="11" t="str">
        <f>IF(JW29&gt;0,JW29,"")</f>
        <v/>
      </c>
      <c r="KN29" s="11" t="str">
        <f>IF(JX29&gt;0,JX29,"")</f>
        <v/>
      </c>
      <c r="KO29" s="11" t="str">
        <f>IF(SUM(JU29:JX29)-JY29&gt;0,SUM(JU29:JX29)-JY29,"")</f>
        <v/>
      </c>
      <c r="KP29" s="11" t="str">
        <f>IF(MAX(KL29,KO29)&gt;0,MAX(KL29,KO29),"")</f>
        <v/>
      </c>
      <c r="KQ29" s="11" t="str">
        <f>IF(KB29&gt;0,KB29,"")</f>
        <v/>
      </c>
      <c r="KR29" s="11" t="str">
        <f>IF(KC29&gt;0,KC29,"")</f>
        <v/>
      </c>
      <c r="KS29" s="11" t="str">
        <f>IF(SUM(JZ29:KC29)-KD29&gt;0,SUM(JZ29:KC29)-KD29,"")</f>
        <v/>
      </c>
      <c r="KT29" s="11" t="str">
        <f>IF(KG29&gt;0,KG29,"")</f>
        <v/>
      </c>
      <c r="KU29" s="11" t="str">
        <f>IF(KH29&gt;0,KH29,"")</f>
        <v/>
      </c>
      <c r="KV29" s="11" t="str">
        <f>IF(SUM(KE29:KH29)-KI29&gt;0,SUM(KE29:KH29)-KI29,"")</f>
        <v/>
      </c>
      <c r="KW29" s="11" t="str">
        <f>IF(SUM(KP29,KV29)&gt;0,SUM(KP29,KV29),"")</f>
        <v/>
      </c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40" t="str">
        <f>IF(KZ29&gt;0,KZ29,"")</f>
        <v/>
      </c>
      <c r="LS29" s="40" t="str">
        <f>IF(LA29&gt;0,LA29,"")</f>
        <v/>
      </c>
      <c r="LT29" s="40" t="str">
        <f>IF(SUM(KX29:LA29)-LB29&gt;0,SUM(KX29:LA29)-LB29,"")</f>
        <v/>
      </c>
      <c r="LU29" s="40" t="str">
        <f>IF(LE29&gt;0,LE29,"")</f>
        <v/>
      </c>
      <c r="LV29" s="40" t="str">
        <f>IF(LF29&gt;0,LF29,"")</f>
        <v/>
      </c>
      <c r="LW29" s="40" t="str">
        <f>IF(SUM(LC29:LF29)-LG29&gt;0,SUM(LC29:LF29)-LG29,"")</f>
        <v/>
      </c>
      <c r="LX29" s="40" t="str">
        <f>IF(MAX(LT29,LW29)&gt;0,MAX(LT29,LW29),"")</f>
        <v/>
      </c>
      <c r="LY29" s="40" t="str">
        <f>IF(LJ29&gt;0,LJ29,"")</f>
        <v/>
      </c>
      <c r="LZ29" s="40" t="str">
        <f>IF(LK29&gt;0,LK29,"")</f>
        <v/>
      </c>
      <c r="MA29" s="40" t="str">
        <f>IF(SUM(LH29:LK29)-LL29&gt;0,SUM(LH29:LK29)-LL29,"")</f>
        <v/>
      </c>
      <c r="MB29" s="40" t="str">
        <f>IF(LO29&gt;0,LO29,"")</f>
        <v/>
      </c>
      <c r="MC29" s="40" t="str">
        <f>IF(LP29&gt;0,LP29,"")</f>
        <v/>
      </c>
      <c r="MD29" s="40" t="str">
        <f>IF(SUM(LM29:LP29)-LQ29&gt;0,SUM(LM29:LP29)-LQ29,"")</f>
        <v/>
      </c>
      <c r="ME29" s="40" t="str">
        <f>IF(SUM(LX29,MD29)&gt;0,SUM(LX29,MD29),"")</f>
        <v/>
      </c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1" t="str">
        <f>IF(MH29&gt;0,MH29,"")</f>
        <v/>
      </c>
      <c r="NA29" s="11" t="str">
        <f>IF(MI29&gt;0,MI29,"")</f>
        <v/>
      </c>
      <c r="NB29" s="11" t="str">
        <f>IF(SUM(MF29:MI29)-MJ29&gt;0,SUM(MF29:MI29)-MJ29,"")</f>
        <v/>
      </c>
      <c r="NC29" s="11" t="str">
        <f>IF(MM29&gt;0,MM29,"")</f>
        <v/>
      </c>
      <c r="ND29" s="11" t="str">
        <f>IF(MN29&gt;0,MN29,"")</f>
        <v/>
      </c>
      <c r="NE29" s="11" t="str">
        <f>IF(SUM(MK29:MN29)-MO29&gt;0,SUM(MK29:MN29)-MO29,"")</f>
        <v/>
      </c>
      <c r="NF29" s="11" t="str">
        <f>IF(MAX(NB29,NE29)&gt;0,MAX(NB29,NE29),"")</f>
        <v/>
      </c>
      <c r="NG29" s="11" t="str">
        <f>IF(MR29&gt;0,MR29,"")</f>
        <v/>
      </c>
      <c r="NH29" s="11" t="str">
        <f>IF(MS29&gt;0,MS29,"")</f>
        <v/>
      </c>
      <c r="NI29" s="11" t="str">
        <f>IF(SUM(MP29:MS29)-MT29&gt;0,SUM(MP29:MS29)-MT29,"")</f>
        <v/>
      </c>
      <c r="NJ29" s="11" t="str">
        <f>IF(MW29&gt;0,MW29,"")</f>
        <v/>
      </c>
      <c r="NK29" s="11" t="str">
        <f>IF(MX29&gt;0,MX29,"")</f>
        <v/>
      </c>
      <c r="NL29" s="11" t="str">
        <f>IF(SUM(MU29:MX29)-MY29&gt;0,SUM(MU29:MX29)-MY29,"")</f>
        <v/>
      </c>
      <c r="NM29" s="11" t="str">
        <f>IF(SUM(NF29,NL29)&gt;0,SUM(NF29,NL29),"")</f>
        <v/>
      </c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40" t="str">
        <f>IF(NP29&gt;0,NP29,"")</f>
        <v/>
      </c>
      <c r="OI29" s="40" t="str">
        <f>IF(NQ29&gt;0,NQ29,"")</f>
        <v/>
      </c>
      <c r="OJ29" s="40" t="str">
        <f>IF(SUM(NN29:NQ29)-NR29&gt;0,SUM(NN29:NQ29)-NR29,"")</f>
        <v/>
      </c>
      <c r="OK29" s="40" t="str">
        <f>IF(NU29&gt;0,NU29,"")</f>
        <v/>
      </c>
      <c r="OL29" s="40" t="str">
        <f>IF(NV29&gt;0,NV29,"")</f>
        <v/>
      </c>
      <c r="OM29" s="40" t="str">
        <f>IF(SUM(NS29:NV29)-NW29&gt;0,SUM(NS29:NV29)-NW29,"")</f>
        <v/>
      </c>
      <c r="ON29" s="40" t="str">
        <f>IF(MAX(OJ29,OM29)&gt;0,MAX(OJ29,OM29),"")</f>
        <v/>
      </c>
      <c r="OO29" s="40" t="str">
        <f>IF(NZ29&gt;0,NZ29,"")</f>
        <v/>
      </c>
      <c r="OP29" s="40" t="str">
        <f>IF(OA29&gt;0,OA29,"")</f>
        <v/>
      </c>
      <c r="OQ29" s="40" t="str">
        <f>IF(SUM(NX29:OA29)-OB29&gt;0,SUM(NX29:OA29)-OB29,"")</f>
        <v/>
      </c>
      <c r="OR29" s="40" t="str">
        <f>IF(OE29&gt;0,OE29,"")</f>
        <v/>
      </c>
      <c r="OS29" s="40" t="str">
        <f>IF(OF29&gt;0,OF29,"")</f>
        <v/>
      </c>
      <c r="OT29" s="40" t="str">
        <f>IF(SUM(OC29:OF29)-OG29&gt;0,SUM(OC29:OF29)-OG29,"")</f>
        <v/>
      </c>
      <c r="OU29" s="40" t="str">
        <f>IF(SUM(ON29,OT29)&gt;0,SUM(ON29,OT29),"")</f>
        <v/>
      </c>
      <c r="OV29" s="18"/>
      <c r="OW29" s="18"/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1" t="str">
        <f>IF(OX29&gt;0,OX29,"")</f>
        <v/>
      </c>
      <c r="PQ29" s="11" t="str">
        <f>IF(OY29&gt;0,OY29,"")</f>
        <v/>
      </c>
      <c r="PR29" s="11" t="str">
        <f>IF(SUM(OV29:OY29)-OZ29&gt;0,SUM(OV29:OY29)-OZ29,"")</f>
        <v/>
      </c>
      <c r="PS29" s="11" t="str">
        <f>IF(PC29&gt;0,PC29,"")</f>
        <v/>
      </c>
      <c r="PT29" s="11" t="str">
        <f>IF(PD29&gt;0,PD29,"")</f>
        <v/>
      </c>
      <c r="PU29" s="11" t="str">
        <f>IF(SUM(PA29:PD29)-PE29&gt;0,SUM(PA29:PD29)-PE29,"")</f>
        <v/>
      </c>
      <c r="PV29" s="11" t="str">
        <f>IF(MAX(PR29,PU29)&gt;0,MAX(PR29,PU29),"")</f>
        <v/>
      </c>
      <c r="PW29" s="11" t="str">
        <f>IF(PH29&gt;0,PH29,"")</f>
        <v/>
      </c>
      <c r="PX29" s="11" t="str">
        <f>IF(PI29&gt;0,PI29,"")</f>
        <v/>
      </c>
      <c r="PY29" s="11" t="str">
        <f>IF(SUM(PF29:PI29)-PJ29&gt;0,SUM(PF29:PI29)-PJ29,"")</f>
        <v/>
      </c>
      <c r="PZ29" s="11" t="str">
        <f>IF(PM29&gt;0,PM29,"")</f>
        <v/>
      </c>
      <c r="QA29" s="11" t="str">
        <f>IF(PN29&gt;0,PN29,"")</f>
        <v/>
      </c>
      <c r="QB29" s="11" t="str">
        <f>IF(SUM(PK29:PN29)-PO29&gt;0,SUM(PK29:PN29)-PO29,"")</f>
        <v/>
      </c>
      <c r="QC29" s="11" t="str">
        <f>IF(SUM(PV29,QB29)&gt;0,SUM(PV29,QB29),"")</f>
        <v/>
      </c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40" t="str">
        <f>IF(QF29&gt;0,QF29,"")</f>
        <v/>
      </c>
      <c r="QY29" s="40" t="str">
        <f>IF(QG29&gt;0,QG29,"")</f>
        <v/>
      </c>
      <c r="QZ29" s="40" t="str">
        <f>IF(SUM(QD29:QG29)-QH29&gt;0,SUM(QD29:QG29)-QH29,"")</f>
        <v/>
      </c>
      <c r="RA29" s="40" t="str">
        <f>IF(QK29&gt;0,QK29,"")</f>
        <v/>
      </c>
      <c r="RB29" s="40" t="str">
        <f>IF(QL29&gt;0,QL29,"")</f>
        <v/>
      </c>
      <c r="RC29" s="40" t="str">
        <f>IF(SUM(QI29:QL29)-QM29&gt;0,SUM(QI29:QL29)-QM29,"")</f>
        <v/>
      </c>
      <c r="RD29" s="40" t="str">
        <f>IF(MAX(QZ29,RC29)&gt;0,MAX(QZ29,RC29),"")</f>
        <v/>
      </c>
      <c r="RE29" s="40" t="str">
        <f>IF(QP29&gt;0,QP29,"")</f>
        <v/>
      </c>
      <c r="RF29" s="40" t="str">
        <f>IF(QQ29&gt;0,QQ29,"")</f>
        <v/>
      </c>
      <c r="RG29" s="40" t="str">
        <f>IF(SUM(QN29:QQ29)-QR29&gt;0,SUM(QN29:QQ29)-QR29,"")</f>
        <v/>
      </c>
      <c r="RH29" s="40" t="str">
        <f>IF(QU29&gt;0,QU29,"")</f>
        <v/>
      </c>
      <c r="RI29" s="40" t="str">
        <f>IF(QV29&gt;0,QV29,"")</f>
        <v/>
      </c>
      <c r="RJ29" s="40" t="str">
        <f>IF(SUM(QS29:QV29)-QW29&gt;0,SUM(QS29:QV29)-QW29,"")</f>
        <v/>
      </c>
      <c r="RK29" s="40" t="str">
        <f>IF(SUM(RD29,RJ29)&gt;0,SUM(RD29,RJ29),"")</f>
        <v/>
      </c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1" t="str">
        <f>IF(RN29&gt;0,RN29,"")</f>
        <v/>
      </c>
      <c r="SG29" s="11" t="str">
        <f>IF(RO29&gt;0,RO29,"")</f>
        <v/>
      </c>
      <c r="SH29" s="11" t="str">
        <f>IF(SUM(RL29:RO29)-RP29&gt;0,SUM(RL29:RO29)-RP29,"")</f>
        <v/>
      </c>
      <c r="SI29" s="11" t="str">
        <f>IF(RS29&gt;0,RS29,"")</f>
        <v/>
      </c>
      <c r="SJ29" s="11" t="str">
        <f>IF(RT29&gt;0,RT29,"")</f>
        <v/>
      </c>
      <c r="SK29" s="11" t="str">
        <f>IF(SUM(RQ29:RT29)-RU29&gt;0,SUM(RQ29:RT29)-RU29,"")</f>
        <v/>
      </c>
      <c r="SL29" s="11" t="str">
        <f>IF(MAX(SH29,SK29)&gt;0,MAX(SH29,SK29),"")</f>
        <v/>
      </c>
      <c r="SM29" s="11" t="str">
        <f>IF(RX29&gt;0,RX29,"")</f>
        <v/>
      </c>
      <c r="SN29" s="11" t="str">
        <f>IF(RY29&gt;0,RY29,"")</f>
        <v/>
      </c>
      <c r="SO29" s="11" t="str">
        <f>IF(SUM(RV29:RY29)-RZ29&gt;0,SUM(RV29:RY29)-RZ29,"")</f>
        <v/>
      </c>
      <c r="SP29" s="11" t="str">
        <f>IF(SC29&gt;0,SC29,"")</f>
        <v/>
      </c>
      <c r="SQ29" s="11" t="str">
        <f>IF(SD29&gt;0,SD29,"")</f>
        <v/>
      </c>
      <c r="SR29" s="11" t="str">
        <f>IF(SUM(SA29:SD29)-SE29&gt;0,SUM(SA29:SD29)-SE29,"")</f>
        <v/>
      </c>
      <c r="SS29" s="11" t="str">
        <f>IF(SUM(SL29,SR29)&gt;0,SUM(SL29,SR29),"")</f>
        <v/>
      </c>
      <c r="ST29" s="22">
        <f>IF($CN29="P",BY29,(BY29+AX29)/2)</f>
        <v>6.85</v>
      </c>
      <c r="SU29" s="22">
        <f>IF($CN29="P",BZ29,(BZ29+AY29)/2)</f>
        <v>4.55</v>
      </c>
      <c r="SV29" s="22">
        <f>IF($CN29="P",CA29,(CA29+AZ29)/2)</f>
        <v>4.5999999999999996</v>
      </c>
      <c r="SW29" s="22">
        <f>IF($CN29="P",CB29,(CB29+BA29)/2)</f>
        <v>6.67</v>
      </c>
      <c r="SX29" s="22">
        <f>IF($CN29="P",CC29,(CC29+BB29)/2)</f>
        <v>0</v>
      </c>
      <c r="SY29" s="22">
        <f>IF($CN29="P",CD29,(CD29+BC29)/2)</f>
        <v>0.7</v>
      </c>
      <c r="SZ29" s="22">
        <f>IF($CN29="P",CE29,(CE29+BD29)/2)</f>
        <v>0.45</v>
      </c>
      <c r="TA29" s="22">
        <f>IF($CN29="P",CF29,(CF29+BE29)/2)</f>
        <v>0.75</v>
      </c>
      <c r="TB29" s="22">
        <f>IF($CN29="P",CG29,(CG29+BF29)/2)</f>
        <v>0.72</v>
      </c>
      <c r="TC29" s="22">
        <f>IF($CN29="P",CH29,(CH29+BG29)/2)</f>
        <v>0</v>
      </c>
      <c r="TD29" s="22">
        <f>IF($CN29="P",CI29,(CI29+BH29)/2)</f>
        <v>2.6</v>
      </c>
      <c r="TE29" s="22">
        <f>IF($CN29="P",CJ29,(CJ29+BI29)/2)</f>
        <v>1.75</v>
      </c>
      <c r="TF29" s="22">
        <f>IF($CN29="P",CK29,(CK29+BJ29)/2)</f>
        <v>2.15</v>
      </c>
      <c r="TG29" s="22">
        <f>IF($CN29="P",CL29,(CL29+BK29)/2)</f>
        <v>2.665</v>
      </c>
      <c r="TH29" s="22">
        <f>IF($CN29="P",CM29,(CM29+BL29)/2)</f>
        <v>0</v>
      </c>
      <c r="TI29" s="27" t="s">
        <v>46</v>
      </c>
      <c r="TJ29" s="40">
        <f>IF(SV29&gt;0,SV29,"")</f>
        <v>4.5999999999999996</v>
      </c>
      <c r="TK29" s="40">
        <f>IF(SW29&gt;0,SW29,"")</f>
        <v>6.67</v>
      </c>
      <c r="TL29" s="40">
        <f>IF(SUM(ST29:SW29)-SX29&gt;0,SUM(ST29:SW29)-SX29,"")</f>
        <v>22.669999999999998</v>
      </c>
      <c r="TM29" s="40">
        <f>IF(TA29&gt;0,TA29,"")</f>
        <v>0.75</v>
      </c>
      <c r="TN29" s="40">
        <f>IF(TB29&gt;0,TB29,"")</f>
        <v>0.72</v>
      </c>
      <c r="TO29" s="40">
        <f>IF(SUM(SY29:TB29)-TC29&gt;0,SUM(SY29:TB29)-TC29,"")</f>
        <v>2.62</v>
      </c>
      <c r="TP29" s="40">
        <f>IF(MAX(TL29,TO29)&gt;0,MAX(TL29,TO29),"")</f>
        <v>22.669999999999998</v>
      </c>
      <c r="TQ29" s="40">
        <f>IF(TF29&gt;0,TF29,"")</f>
        <v>2.15</v>
      </c>
      <c r="TR29" s="40">
        <f>IF(TG29&gt;0,TG29,"")</f>
        <v>2.665</v>
      </c>
      <c r="TS29" s="40">
        <f>IF(SUM(TD29:TG29)-TH29&gt;0,SUM(TD29:TG29)-TH29,"")</f>
        <v>9.1649999999999991</v>
      </c>
      <c r="TT29" s="40">
        <f>IF(SUM(TP29,TS29)&gt;0,SUM(TP29,TS29),"")</f>
        <v>31.834999999999997</v>
      </c>
    </row>
    <row r="30" spans="1:540" x14ac:dyDescent="0.2">
      <c r="A30" s="4" t="str" cm="1">
        <f t="array" ref="A30">IF(AND(H30&lt;&gt;"",H30&lt;&gt;"No DD"),SUMPRODUCT((H$4:H$35&lt;&gt;"")*(H$4:H$35&lt;&gt;"No DD")*(E$4:E$35&gt;E30))+1,IF(H30="No DD",SUMPRODUCT((H$4:H$35="No DD")*(E$4:E$35&gt;E30))+1+SUMPRODUCT((H$4:H$35&lt;&gt;"")*(H$4:H$35&lt;&gt;"No DD")),""))</f>
        <v/>
      </c>
      <c r="B30" s="5" t="s">
        <v>224</v>
      </c>
      <c r="C30" s="4" t="s">
        <v>6</v>
      </c>
      <c r="D30" s="4">
        <v>2006</v>
      </c>
      <c r="E30" s="9">
        <f>SUM(J30:T30)+SUM(J30:R30)*0.0000001+SUM(J30)*0.0000000000001</f>
        <v>67.070006707004566</v>
      </c>
      <c r="F30" s="3" t="str">
        <f>IF(OR(AND(AM30&gt;=AW$37,AM30&lt;&gt;"",AO30&gt;=AW$41,AO30&lt;&gt;"",AL30=""),AND(AP30&gt;=AW$37,AP30&lt;&gt;"",AR30&gt;=AW$41,AR30&lt;&gt;"",AL30=""),AND(AT30&gt;=AW$37,AT30&lt;&gt;"",AV30&gt;=AW$41,AV30&lt;&gt;"",AL30=""),AND(BN30&gt;=BX$37,BN30&lt;&gt;"",BP30&gt;=BX$41,BP30&lt;&gt;"",BM30=""),AND(BQ30&gt;=BX$37,BQ30&lt;&gt;"",BS30&gt;=BX$41,BS30&lt;&gt;"",BM30=""),AND(BU30&gt;=BX$37,BU30&lt;&gt;"",BW30&gt;=BX$41,BW30&lt;&gt;"",BM30=""),AND(CO30&gt;=CY$37,CO30&lt;&gt;"",CQ30&gt;=CY$41,CQ30&lt;&gt;"",CN30=""),AND(CR30&gt;=CY$37,CR30&lt;&gt;"",CT30&gt;=CY$41,CT30&lt;&gt;"",CN30=""),AND(CV30&gt;=CY$37,CV30&lt;&gt;"",CX30&gt;=CY$41,CX30&lt;&gt;"",CN30=""),AND(DV30&gt;=EI$37,DV30&lt;&gt;"",DX30&gt;=EI$41,DX30&lt;&gt;""),AND(DY30&gt;=EI$37,DY30&lt;&gt;"",EA30&gt;=EI$41,EA30&lt;&gt;""),AND(EC30&gt;=EI$37,EC30&lt;&gt;"",EE30&gt;=EI$41,EE30&lt;&gt;""),AND(EF30&gt;=EI$37,EF30&lt;&gt;"",EH30&gt;=EI$41,EH30&lt;&gt;""),AND(FD30&gt;=FQ$37,FD30&lt;&gt;"",FF30&gt;=FQ$41,FF30&lt;&gt;""),AND(FG30&gt;=FQ$37,FG30&lt;&gt;"",FI30&gt;=FQ$41,FI30&lt;&gt;""),AND(FK30&gt;=FQ$37,FK30&lt;&gt;"",FM30&gt;=FQ$41,FM30&lt;&gt;""),AND(FN30&gt;=FQ$37,FN30&lt;&gt;"",FP30&gt;=FQ$41,FP30&lt;&gt;""),AND(GL30&gt;=GY$37,GL30&lt;&gt;"",GN30&gt;=GY$41,GN30&lt;&gt;""),AND(GO30&gt;=GY$37,GO30&lt;&gt;"",GQ30&gt;=GY$41,GQ30&lt;&gt;""),AND(GS30&gt;=GY$37,GS30&lt;&gt;"",GU30&gt;=GY$41,GU30&lt;&gt;""),AND(GV30&gt;=GY$37,GV30&lt;&gt;"",GX30&gt;=GY$41,GX30&lt;&gt;""),AND(HT30&gt;=IG$37,HT30&lt;&gt;"",HV30&gt;=IG$41,HV30&lt;&gt;""),AND(HW30&gt;=IG$37,HW30&lt;&gt;"",HY30&gt;=IG$41,HY30&lt;&gt;""),AND(IA30&gt;=IG$37,IA30&lt;&gt;"",IC30&gt;=IG$41,IC30&lt;&gt;""),AND(ID30&gt;=IG$37,ID30&lt;&gt;"",IF30&gt;=IG$41,IF30&lt;&gt;""),AND(JB30&gt;=JO$37,JB30&lt;&gt;"",JD30&gt;=JO$41,JD30&lt;&gt;""),AND(JE30&gt;=JO$37,JE30&lt;&gt;"",JG30&gt;=JO$41,JG30&lt;&gt;""),AND(JI30&gt;=JO$37,JI30&lt;&gt;"",JK30&gt;=JO$41,JK30&lt;&gt;""),AND(JL30&gt;=JO$37,JL30&lt;&gt;"",JN30&gt;=JO$41,JN30&lt;&gt;""),AND(KJ30&gt;=KW$37,KJ30&lt;&gt;"",KL30&gt;=KW$41,KL30&lt;&gt;""),AND(KM30&gt;=KW$37,KM30&lt;&gt;"",KO30&gt;=KW$41,KO30&lt;&gt;""),AND(KQ30&gt;=KW$37,KQ30&lt;&gt;"",KS30&gt;=KW$41,KS30&lt;&gt;""),AND(KT30&gt;=KW$37,KT30&lt;&gt;"",KV30&gt;=KW$41,KV30&lt;&gt;""),AND(LR30&gt;=ME$37,LR30&lt;&gt;"",LT30&gt;=ME$41,LT30&lt;&gt;""),AND(LU30&gt;=ME$37,LU30&lt;&gt;"",LW30&gt;=ME$41,LW30&lt;&gt;""),AND(LY30&gt;=ME$37,LY30&lt;&gt;"",MA30&gt;=ME$41,MA30&lt;&gt;""),AND(MB30&gt;=ME$37,MB30&lt;&gt;"",MD30&gt;=ME$41,MD30&lt;&gt;""),AND(MZ30&gt;=NM$37,MZ30&lt;&gt;"",NB30&gt;=NM$41,NB30&lt;&gt;""),AND(NC30&gt;=NM$37,NC30&lt;&gt;"",NE30&gt;=NM$41,NE30&lt;&gt;""),AND(NG30&gt;=NM$37,NG30&lt;&gt;"",NI30&gt;=NM$41,NI30&lt;&gt;""),AND(NJ30&gt;=NM$37,NJ30&lt;&gt;"",NL30&gt;=NM$41,NL30&lt;&gt;""),AND(OH30&gt;=OU$37,OH30&lt;&gt;"",OJ30&gt;=OU$41,OJ30&lt;&gt;""),AND(OK30&gt;=OU$37,OK30&lt;&gt;"",OM30&gt;=OU$41,OM30&lt;&gt;""),AND(OO30&gt;=OU$37,OO30&lt;&gt;"",OQ30&gt;=OU$41,OQ30&lt;&gt;""),AND(OR30&gt;=OU$37,OR30&lt;&gt;"",OT30&gt;=OU$41,OT30&lt;&gt;""),AND(PP30&gt;=QC$37,PP30&lt;&gt;"",PR30&gt;=QC$41,PR30&lt;&gt;""),AND(PS30&gt;=QC$37,PS30&lt;&gt;"",PU30&gt;=QC$41,PU30&lt;&gt;""),AND(PW30&gt;=QC$37,PW30&lt;&gt;"",PY30&gt;=QC$41,PY30&lt;&gt;""),AND(PZ30&gt;=QC$37,PZ30&lt;&gt;"",QB30&gt;=QC$41,QB30&lt;&gt;""),AND(QX30&gt;=RK$37,QX30&lt;&gt;"",QZ30&gt;=RK$41,QZ30&lt;&gt;""),AND(RA30&gt;=RK$37,RA30&lt;&gt;"",RC30&gt;=RK$41,RC30&lt;&gt;""),AND(RE30&gt;=RK$37,RE30&lt;&gt;"",RG30&gt;=RK$41,RG30&lt;&gt;""),AND(RH30&gt;=RK$37,RH30&lt;&gt;"",RJ30&gt;=RK$41,RJ30&lt;&gt;""),AND(SF30&gt;=SS$37,SF30&lt;&gt;"",SH30&gt;=SS$41,SH30&lt;&gt;""),AND(SI30&gt;=SS$37,SI30&lt;&gt;"",SK30&gt;=SS$41,SK30&lt;&gt;""),AND(SM30&gt;=SS$37,SM30&lt;&gt;"",SO30&gt;=SS$41,SO30&lt;&gt;""),AND(SP30&gt;=SS$37,SP30&lt;&gt;"",SR30&gt;=SS$41,SR30&lt;&gt;"")),"P","")</f>
        <v/>
      </c>
      <c r="G30" s="3" t="str">
        <f>IF(OR(AND(AO30&gt;=AW$41,AO30&lt;&gt;"",AL30=""),AND(AR30&gt;=AW$41,AR30&lt;&gt;"",AL30=""),AND(AV30&gt;=AW$41,AV30&lt;&gt;"",AL30=""),AND(BP30&gt;=BX$41,BP30&lt;&gt;"",BM30=""),AND(BS30&gt;=BX$41,BS30&lt;&gt;"",BM30=""),AND(BW30&gt;=BX$41,BW30&lt;&gt;"",BM30=""),AND(CQ30&gt;=CY$41,CQ30&lt;&gt;"",CN30=""),AND(CT30&gt;=CY$41,CT30&lt;&gt;"",CN30=""),AND(CX30&gt;=CY$41,CX30&lt;&gt;"",CN30=""),AND(DX30&gt;=EI$41,DX30&lt;&gt;""),AND(EA30&gt;=EI$41,EA30&lt;&gt;""),AND(EE30&gt;=EI$41,EE30&lt;&gt;""),AND(EH30&gt;=EI$41,EH30&lt;&gt;""),AND(FF30&gt;=FQ$41,FF30&lt;&gt;""),AND(FI30&gt;=FQ$41,FI30&lt;&gt;""),AND(FM30&gt;=FQ$41,FM30&lt;&gt;""),AND(FP30&gt;=FQ$41,FP30&lt;&gt;""),AND(GN30&gt;=GY$41,GN30&lt;&gt;""),AND(GQ30&gt;=GY$41,GQ30&lt;&gt;""),AND(GU30&gt;=GY$41,GU30&lt;&gt;""),AND(GX30&gt;=GY$41,GX30&lt;&gt;""),AND(HV30&gt;=IG$41,HV30&lt;&gt;""),AND(HY30&gt;=IG$41,HY30&lt;&gt;""),AND(IC30&gt;=IG$41,IC30&lt;&gt;""),AND(IF30&gt;=IG$41,IF30&lt;&gt;""),AND(JD30&gt;=JO$41,JD30&lt;&gt;""),AND(JG30&gt;=JO$41,JG30&lt;&gt;""),AND(JK30&gt;=JO$41,JK30&lt;&gt;""),AND(JN30&gt;=JO$41,JN30&lt;&gt;""),AND(KL30&gt;=KW$41,KL30&lt;&gt;""),AND(KO30&gt;=KW$41,KO30&lt;&gt;""),AND(KS30&gt;=KW$41,KS30&lt;&gt;""),AND(KV30&gt;=KW$41,KV30&lt;&gt;""),AND(LT30&gt;=ME$41,LT30&lt;&gt;""),AND(LW30&gt;=ME$41,LW30&lt;&gt;""),AND(MA30&gt;=ME$41,MA30&lt;&gt;""),AND(MD30&gt;=ME$41,MD30&lt;&gt;""),AND(NB30&gt;=NM$41,NB30&lt;&gt;""),AND(NE30&gt;=NM$41,NE30&lt;&gt;""),AND(NI30&gt;=NM$41,NI30&lt;&gt;""),AND(NL30&gt;=NM$41,NL30&lt;&gt;""),AND(OJ30&gt;=OU$41,OJ30&lt;&gt;""),AND(OM30&gt;=OU$41,OM30&lt;&gt;""),AND(OQ30&gt;=OU$41,OQ30&lt;&gt;""),AND(OT30&gt;=OU$41,OT30&lt;&gt;""),AND(PR30&gt;=QC$41,PR30&lt;&gt;""),AND(PU30&gt;=QC$41,PU30&lt;&gt;""),AND(PY30&gt;=QC$41,PY30&lt;&gt;""),AND(QB30&gt;=QC$41,QB30&lt;&gt;""),AND(QZ30&gt;=RK$41,QZ30&lt;&gt;""),AND(RC30&gt;=RK$41,RC30&lt;&gt;""),AND(RG30&gt;=RK$41,RG30&lt;&gt;""),AND(RJ30&gt;=RK$41,RJ30&lt;&gt;""),AND(SH30&gt;=SS$41,SH30&lt;&gt;""),AND(SK30&gt;=SS$41,SK30&lt;&gt;""),AND(SO30&gt;=SS$41,SO30&lt;&gt;""),AND(SR30&gt;=SS$41,SR30&lt;&gt;"")),"P","")</f>
        <v/>
      </c>
      <c r="H30" s="36" t="str">
        <f>IF(AND(G30="P",F30=""),"No DD",IF(OR(AND(AM30&gt;=AW$40,AM30&lt;&gt;"",AO30&gt;=AW$44,AO30&lt;&gt;"",AL30=""),AND(AP30&gt;=AW$40,AP30&lt;&gt;"",AR30&gt;=AW$44,AR30&lt;&gt;"",AL30=""),AND(AT30&gt;=AW$40,AT30&lt;&gt;"",AV30&gt;=AW$44,AV30&lt;&gt;"",AL30=""),AND(BN30&gt;=BX$40,BN30&lt;&gt;"",BP30&gt;=BX$44,BP30&lt;&gt;"",BM30=""),AND(BQ30&gt;=BX$40,BQ30&lt;&gt;"",BS30&gt;=BX$44,BS30&lt;&gt;"",BM30=""),AND(BU30&gt;=BX$40,BU30&lt;&gt;"",BW30&gt;=BX$44,BW30&lt;&gt;"",BM30=""),AND(CO30&gt;=CY$40,CO30&lt;&gt;"",CQ30&gt;=CY$44,CQ30&lt;&gt;"",CN30=""),AND(CR30&gt;=CY$40,CR30&lt;&gt;"",CT30&gt;=CY$44,CT30&lt;&gt;"",CN30=""),AND(CV30&gt;=CY$40,CV30&lt;&gt;"",CX30&gt;=CY$44,CX30&lt;&gt;"",CN30=""),AND(DV30&gt;=EI$40,DV30&lt;&gt;"",DX30&gt;=EI$44,DX30&lt;&gt;""),AND(DY30&gt;=EI$40,DY30&lt;&gt;"",EA30&gt;=EI$44,EA30&lt;&gt;""),AND(EC30&gt;=EI$40,EC30&lt;&gt;"",EE30&gt;=EI$44,EE30&lt;&gt;""),AND(EF30&gt;=EI$40,EF30&lt;&gt;"",EH30&gt;=EI$44,EH30&lt;&gt;""),AND(FD30&gt;=FQ$40,FD30&lt;&gt;"",FF30&gt;=FQ$44,FF30&lt;&gt;""),AND(FG30&gt;=FQ$40,FG30&lt;&gt;"",FI30&gt;=FQ$44,FI30&lt;&gt;""),AND(FK30&gt;=FQ$40,FK30&lt;&gt;"",FM30&gt;=FQ$44,FM30&lt;&gt;""),AND(FN30&gt;=FQ$40,FN30&lt;&gt;"",FP30&gt;=FQ$44,FP30&lt;&gt;""),AND(GL30&gt;=GY$40,GL30&lt;&gt;"",GN30&gt;=GY$44,GN30&lt;&gt;""),AND(GO30&gt;=GY$40,GO30&lt;&gt;"",GQ30&gt;=GY$44,GQ30&lt;&gt;""),AND(GS30&gt;=GY$40,GS30&lt;&gt;"",GU30&gt;=GY$44,GU30&lt;&gt;""),AND(GV30&gt;=GY$40,GV30&lt;&gt;"",GX30&gt;=GY$44,GX30&lt;&gt;""),AND(HT30&gt;=IG$40,HT30&lt;&gt;"",HV30&gt;=IG$44,HV30&lt;&gt;""),AND(HW30&gt;=IG$40,HW30&lt;&gt;"",HY30&gt;=IG$44,HY30&lt;&gt;""),AND(IA30&gt;=IG$40,IA30&lt;&gt;"",IC30&gt;=IG$44,IC30&lt;&gt;""),AND(ID30&gt;=IG$40,ID30&lt;&gt;"",IF30&gt;=IG$44,IF30&lt;&gt;""),AND(JB30&gt;=JO$40,JB30&lt;&gt;"",JD30&gt;=JO$44,JD30&lt;&gt;""),AND(JE30&gt;=JO$40,JE30&lt;&gt;"",JG30&gt;=JO$44,JG30&lt;&gt;""),AND(JI30&gt;=JO$40,JI30&lt;&gt;"",JK30&gt;=JO$44,JK30&lt;&gt;""),AND(JL30&gt;=JO$40,JL30&lt;&gt;"",JN30&gt;=JO$44,JN30&lt;&gt;""),AND(KJ30&gt;=KW$40,KJ30&lt;&gt;"",KL30&gt;=KW$44,KL30&lt;&gt;""),AND(KM30&gt;=KW$40,KM30&lt;&gt;"",KO30&gt;=KW$44,KO30&lt;&gt;""),AND(KQ30&gt;=KW$40,KQ30&lt;&gt;"",KS30&gt;=KW$44,KS30&lt;&gt;""),AND(KT30&gt;=KW$40,KT30&lt;&gt;"",KV30&gt;=KW$44,KV30&lt;&gt;""),AND(LR30&gt;=ME$40,LR30&lt;&gt;"",LT30&gt;=ME$44,LT30&lt;&gt;""),AND(LU30&gt;=ME$40,LU30&lt;&gt;"",LW30&gt;=ME$44,LW30&lt;&gt;""),AND(LY30&gt;=ME$40,LY30&lt;&gt;"",MA30&gt;=ME$44,MA30&lt;&gt;""),AND(MB30&gt;=ME$40,MB30&lt;&gt;"",MD30&gt;=ME$44,MD30&lt;&gt;""),AND(MZ30&gt;=NM$40,MZ30&lt;&gt;"",NB30&gt;=NM$44,NB30&lt;&gt;""),AND(NC30&gt;=NM$40,NC30&lt;&gt;"",NE30&gt;=NM$44,NE30&lt;&gt;""),AND(NG30&gt;=NM$40,NG30&lt;&gt;"",NI30&gt;=NM$44,NI30&lt;&gt;""),AND(NJ30&gt;=NM$40,NJ30&lt;&gt;"",NL30&gt;=NM$44,NL30&lt;&gt;""),AND(OH30&gt;=OU$40,OH30&lt;&gt;"",OJ30&gt;=OU$44,OJ30&lt;&gt;""),AND(OK30&gt;=OU$40,OK30&lt;&gt;"",OM30&gt;=OU$44,OM30&lt;&gt;""),AND(OO30&gt;=OU$40,OO30&lt;&gt;"",OQ30&gt;=OU$44,OQ30&lt;&gt;""),AND(OR30&gt;=OU$40,OR30&lt;&gt;"",OT30&gt;=OU$44,OT30&lt;&gt;""),AND(PP30&gt;=QC$40,PP30&lt;&gt;"",PR30&gt;=QC$44,PR30&lt;&gt;""),AND(PS30&gt;=QC$40,PS30&lt;&gt;"",PU30&gt;=QC$44,PU30&lt;&gt;""),AND(PW30&gt;=QC$40,PW30&lt;&gt;"",PY30&gt;=QC$44,PY30&lt;&gt;""),AND(PZ30&gt;=QC$40,PZ30&lt;&gt;"",QB30&gt;=QC$44,QB30&lt;&gt;""),AND(QX30&gt;=RK$40,QX30&lt;&gt;"",QZ30&gt;=RK$44,QZ30&lt;&gt;""),AND(RA30&gt;=RK$40,RA30&lt;&gt;"",RC30&gt;=RK$44,RC30&lt;&gt;""),AND(RE30&gt;=RK$40,RE30&lt;&gt;"",RG30&gt;=RK$44,RG30&lt;&gt;""),AND(RH30&gt;=RK$40,RH30&lt;&gt;"",RJ30&gt;=RK$44,RJ30&lt;&gt;""),AND(SF30&gt;=SS$40,SF30&lt;&gt;"",SH30&gt;=SS$44,SH30&lt;&gt;""),AND(SI30&gt;=SS$40,SI30&lt;&gt;"",SK30&gt;=SS$44,SK30&lt;&gt;""),AND(SM30&gt;=SS$40,SM30&lt;&gt;"",SO30&gt;=SS$44,SO30&lt;&gt;""),AND(SP30&gt;=SS$40,SP30&lt;&gt;"",SR30&gt;=SS$44,SR30&lt;&gt;"")),"Merit",IF(OR(AND(AM30&gt;=AW$39,AM30&lt;&gt;"",AO30&gt;=AW$43,AO30&lt;&gt;"",AL30=""),AND(AP30&gt;=AW$39,AP30&lt;&gt;"",AR30&gt;=AW$43,AR30&lt;&gt;"",AL30=""),AND(AT30&gt;=AW$39,AT30&lt;&gt;"",AV30&gt;=AW$43,AV30&lt;&gt;"",AL30=""),AND(BN30&gt;=BX$39,BN30&lt;&gt;"",BP30&gt;=BX$43,BP30&lt;&gt;"",BM30=""),AND(BQ30&gt;=BX$39,BQ30&lt;&gt;"",BS30&gt;=BX$43,BS30&lt;&gt;"",BM30=""),AND(BU30&gt;=BX$39,BU30&lt;&gt;"",BW30&gt;=BX$43,BW30&lt;&gt;"",BM30=""),AND(CO30&gt;=CY$39,CO30&lt;&gt;"",CQ30&gt;=CY$43,CQ30&lt;&gt;"",CN30=""),AND(CR30&gt;=CY$39,CR30&lt;&gt;"",CT30&gt;=CY$43,CT30&lt;&gt;"",CN30=""),AND(CV30&gt;=CY$39,CV30&lt;&gt;"",CX30&gt;=CY$43,CX30&lt;&gt;"",CN30=""),AND(DV30&gt;=EI$39,DV30&lt;&gt;"",DX30&gt;=EI$43,DX30&lt;&gt;""),AND(DY30&gt;=EI$39,DY30&lt;&gt;"",EA30&gt;=EI$43,EA30&lt;&gt;""),AND(EC30&gt;=EI$39,EC30&lt;&gt;"",EE30&gt;=EI$43,EE30&lt;&gt;""),AND(EF30&gt;=EI$39,EF30&lt;&gt;"",EH30&gt;=EI$43,EH30&lt;&gt;""),AND(FD30&gt;=FQ$39,FD30&lt;&gt;"",FF30&gt;=FQ$43,FF30&lt;&gt;""),AND(FG30&gt;=FQ$39,FG30&lt;&gt;"",FI30&gt;=FQ$43,FI30&lt;&gt;""),AND(FK30&gt;=FQ$39,FK30&lt;&gt;"",FM30&gt;=FQ$43,FM30&lt;&gt;""),AND(FN30&gt;=FQ$39,FN30&lt;&gt;"",FP30&gt;=FQ$43,FP30&lt;&gt;""),AND(GL30&gt;=GY$39,GL30&lt;&gt;"",GN30&gt;=GY$43,GN30&lt;&gt;""),AND(GO30&gt;=GY$39,GO30&lt;&gt;"",GQ30&gt;=GY$43,GQ30&lt;&gt;""),AND(GS30&gt;=GY$39,GS30&lt;&gt;"",GU30&gt;=GY$43,GU30&lt;&gt;""),AND(GV30&gt;=GY$39,GV30&lt;&gt;"",GX30&gt;=GY$43,GX30&lt;&gt;""),AND(HT30&gt;=IG$39,HT30&lt;&gt;"",HV30&gt;=IG$43,HV30&lt;&gt;""),AND(HW30&gt;=IG$39,HW30&lt;&gt;"",HY30&gt;=IG$43,HY30&lt;&gt;""),AND(IA30&gt;=IG$39,IA30&lt;&gt;"",IC30&gt;=IG$43,IC30&lt;&gt;""),AND(ID30&gt;=IG$39,ID30&lt;&gt;"",IF30&gt;=IG$43,IF30&lt;&gt;""),AND(JB30&gt;=JO$39,JB30&lt;&gt;"",JD30&gt;=JO$43,JD30&lt;&gt;""),AND(JE30&gt;=JO$39,JE30&lt;&gt;"",JG30&gt;=JO$43,JG30&lt;&gt;""),AND(JI30&gt;=JO$39,JI30&lt;&gt;"",JK30&gt;=JO$43,JK30&lt;&gt;""),AND(JL30&gt;=JO$39,JL30&lt;&gt;"",JN30&gt;=JO$43,JN30&lt;&gt;""),AND(KJ30&gt;=KW$39,KJ30&lt;&gt;"",KL30&gt;=KW$43,KL30&lt;&gt;""),AND(KM30&gt;=KW$39,KM30&lt;&gt;"",KO30&gt;=KW$43,KO30&lt;&gt;""),AND(KQ30&gt;=KW$39,KQ30&lt;&gt;"",KS30&gt;=KW$43,KS30&lt;&gt;""),AND(KT30&gt;=KW$39,KT30&lt;&gt;"",KV30&gt;=KW$43,KV30&lt;&gt;""),AND(LR30&gt;=ME$39,LR30&lt;&gt;"",LT30&gt;=ME$43,LT30&lt;&gt;""),AND(LU30&gt;=ME$39,LU30&lt;&gt;"",LW30&gt;=ME$43,LW30&lt;&gt;""),AND(LY30&gt;=ME$39,LY30&lt;&gt;"",MA30&gt;=ME$43,MA30&lt;&gt;""),AND(MB30&gt;=ME$39,MB30&lt;&gt;"",MD30&gt;=ME$43,MD30&lt;&gt;""),AND(MZ30&gt;=NM$39,MZ30&lt;&gt;"",NB30&gt;=NM$43,NB30&lt;&gt;""),AND(NC30&gt;=NM$39,NC30&lt;&gt;"",NE30&gt;=NM$43,NE30&lt;&gt;""),AND(NG30&gt;=NM$39,NG30&lt;&gt;"",NI30&gt;=NM$43,NI30&lt;&gt;""),AND(NJ30&gt;=NM$39,NJ30&lt;&gt;"",NL30&gt;=NM$43,NL30&lt;&gt;""),AND(OH30&gt;=OU$39,OH30&lt;&gt;"",OJ30&gt;=OU$43,OJ30&lt;&gt;""),AND(OK30&gt;=OU$39,OK30&lt;&gt;"",OM30&gt;=OU$43,OM30&lt;&gt;""),AND(OO30&gt;=OU$39,OO30&lt;&gt;"",OQ30&gt;=OU$43,OQ30&lt;&gt;""),AND(OR30&gt;=OU$39,OR30&lt;&gt;"",OT30&gt;=OU$43,OT30&lt;&gt;""),AND(PP30&gt;=QC$39,PP30&lt;&gt;"",PR30&gt;=QC$43,PR30&lt;&gt;""),AND(PS30&gt;=QC$39,PS30&lt;&gt;"",PU30&gt;=QC$43,PU30&lt;&gt;""),AND(PW30&gt;=QC$39,PW30&lt;&gt;"",PY30&gt;=QC$43,PY30&lt;&gt;""),AND(PZ30&gt;=QC$39,PZ30&lt;&gt;"",QB30&gt;=QC$43,QB30&lt;&gt;""),AND(QX30&gt;=RK$39,QX30&lt;&gt;"",QZ30&gt;=RK$43,QZ30&lt;&gt;""),AND(RA30&gt;=RK$39,RA30&lt;&gt;"",RC30&gt;=RK$43,RC30&lt;&gt;""),AND(RE30&gt;=RK$39,RE30&lt;&gt;"",RG30&gt;=RK$43,RG30&lt;&gt;""),AND(RH30&gt;=RK$39,RH30&lt;&gt;"",RJ30&gt;=RK$43,RJ30&lt;&gt;""),AND(SF30&gt;=SS$39,SF30&lt;&gt;"",SH30&gt;=SS$43,SH30&lt;&gt;""),AND(SI30&gt;=SS$39,SI30&lt;&gt;"",SK30&gt;=SS$43,SK30&lt;&gt;""),AND(SM30&gt;=SS$39,SM30&lt;&gt;"",SO30&gt;=SS$43,SO30&lt;&gt;""),AND(SP30&gt;=SS$39,SP30&lt;&gt;"",SR30&gt;=SS$43,SR30&lt;&gt;"")),"Excellence",IF(I30="P","Worlds Team",IF(F30="P","National Team","")))))</f>
        <v/>
      </c>
      <c r="I30" s="3" t="str">
        <f>IF(OR(AND(AM30&gt;=AW$38,AM30&lt;&gt;"",AO30&gt;=AW$42,AO30&lt;&gt;"",AL30=""),AND(AP30&gt;=AW$38,AP30&lt;&gt;"",AR30&gt;=AW$42,AR30&lt;&gt;"",AL30=""),AND(AT30&gt;=AW$38,AT30&lt;&gt;"",AV30&gt;=AW$42,AV30&lt;&gt;"",AL30=""),AND(BN30&gt;=BX$38,BN30&lt;&gt;"",BP30&gt;=BX$42,BP30&lt;&gt;"",BM30=""),AND(BQ30&gt;=BX$38,BQ30&lt;&gt;"",BS30&gt;=BX$42,BS30&lt;&gt;"",BM30=""),AND(BU30&gt;=BX$38,BU30&lt;&gt;"",BW30&gt;=BX$42,BW30&lt;&gt;"",BM30=""),AND(CO30&gt;=CY$38,CO30&lt;&gt;"",CQ30&gt;=CY$42,CQ30&lt;&gt;"",CN30=""),AND(CR30&gt;=CY$38,CR30&lt;&gt;"",CT30&gt;=CY$42,CT30&lt;&gt;"",CN30=""),AND(CV30&gt;=CY$38,CV30&lt;&gt;"",CX30&gt;=CY$42,CX30&lt;&gt;"",CN30=""),AND(DV30&gt;=EI$38,DV30&lt;&gt;"",DX30&gt;=EI$42,DX30&lt;&gt;""),AND(DY30&gt;=EI$38,DY30&lt;&gt;"",EA30&gt;=EI$42,EA30&lt;&gt;""),AND(EC30&gt;=EI$38,EC30&lt;&gt;"",EE30&gt;=EI$42,EE30&lt;&gt;""),AND(EF30&gt;=EI$38,EF30&lt;&gt;"",EH30&gt;=EI$42,EH30&lt;&gt;""),AND(FD30&gt;=FQ$38,FD30&lt;&gt;"",FF30&gt;=FQ$42,FF30&lt;&gt;""),AND(FG30&gt;=FQ$38,FG30&lt;&gt;"",FI30&gt;=FQ$42,FI30&lt;&gt;""),AND(FK30&gt;=FQ$38,FK30&lt;&gt;"",FM30&gt;=FQ$42,FM30&lt;&gt;""),AND(FN30&gt;=FQ$38,FN30&lt;&gt;"",FP30&gt;=FQ$42,FP30&lt;&gt;""),AND(GL30&gt;=GY$38,GL30&lt;&gt;"",GN30&gt;=GY$42,GN30&lt;&gt;""),AND(GO30&gt;=GY$38,GO30&lt;&gt;"",GQ30&gt;=GY$42,GQ30&lt;&gt;""),AND(GS30&gt;=GY$38,GS30&lt;&gt;"",GU30&gt;=GY$42,GU30&lt;&gt;""),AND(GV30&gt;=GY$38,GV30&lt;&gt;"",GX30&gt;=GY$42,GX30&lt;&gt;""),AND(HT30&gt;=IG$38,HT30&lt;&gt;"",HV30&gt;=IG$42,HV30&lt;&gt;""),AND(HW30&gt;=IG$38,HW30&lt;&gt;"",HY30&gt;=IG$42,HY30&lt;&gt;""),AND(IA30&gt;=IG$38,IA30&lt;&gt;"",IC30&gt;=IG$42,IC30&lt;&gt;""),AND(ID30&gt;=IG$38,ID30&lt;&gt;"",IF30&gt;=IG$42,IF30&lt;&gt;""),AND(JB30&gt;=JO$38,JB30&lt;&gt;"",JD30&gt;=JO$42,JD30&lt;&gt;""),AND(JE30&gt;=JO$38,JE30&lt;&gt;"",JG30&gt;=JO$42,JG30&lt;&gt;""),AND(JI30&gt;=JO$38,JI30&lt;&gt;"",JK30&gt;=JO$42,JK30&lt;&gt;""),AND(JL30&gt;=JO$38,JL30&lt;&gt;"",JN30&gt;=JO$42,JN30&lt;&gt;""),AND(KJ30&gt;=KW$38,KJ30&lt;&gt;"",KL30&gt;=KW$42,KL30&lt;&gt;""),AND(KM30&gt;=KW$38,KM30&lt;&gt;"",KO30&gt;=KW$42,KO30&lt;&gt;""),AND(KQ30&gt;=KW$38,KQ30&lt;&gt;"",KS30&gt;=KW$42,KS30&lt;&gt;""),AND(KT30&gt;=KW$38,KT30&lt;&gt;"",KV30&gt;=KW$42,KV30&lt;&gt;""),AND(LR30&gt;=ME$38,LR30&lt;&gt;"",LT30&gt;=ME$42,LT30&lt;&gt;""),AND(LU30&gt;=ME$38,LU30&lt;&gt;"",LW30&gt;=ME$42,LW30&lt;&gt;""),AND(LY30&gt;=ME$38,LY30&lt;&gt;"",MA30&gt;=ME$42,MA30&lt;&gt;""),AND(MB30&gt;=ME$38,MB30&lt;&gt;"",MD30&gt;=ME$42,MD30&lt;&gt;""),AND(MZ30&gt;=NM$38,MZ30&lt;&gt;"",NB30&gt;=NM$42,NB30&lt;&gt;""),AND(NC30&gt;=NM$38,NC30&lt;&gt;"",NE30&gt;=NM$42,NE30&lt;&gt;""),AND(NG30&gt;=NM$38,NG30&lt;&gt;"",NI30&gt;=NM$42,NI30&lt;&gt;""),AND(NJ30&gt;=NM$38,NJ30&lt;&gt;"",NL30&gt;=NM$42,NL30&lt;&gt;""),AND(OH30&gt;=OU$38,OH30&lt;&gt;"",OJ30&gt;=OU$42,OJ30&lt;&gt;""),AND(OK30&gt;=OU$38,OK30&lt;&gt;"",OM30&gt;=OU$42,OM30&lt;&gt;""),AND(OO30&gt;=OU$38,OO30&lt;&gt;"",OQ30&gt;=OU$42,OQ30&lt;&gt;""),AND(OR30&gt;=OU$38,OR30&lt;&gt;"",OT30&gt;=OU$42,OT30&lt;&gt;""),AND(PP30&gt;=QC$38,PP30&lt;&gt;"",PR30&gt;=QC$42,PR30&lt;&gt;""),AND(PS30&gt;=QC$38,PS30&lt;&gt;"",PU30&gt;=QC$42,PU30&lt;&gt;""),AND(PW30&gt;=QC$38,PW30&lt;&gt;"",PY30&gt;=QC$42,PY30&lt;&gt;""),AND(PZ30&gt;=QC$38,PZ30&lt;&gt;"",QB30&gt;=QC$42,QB30&lt;&gt;""),AND(QX30&gt;=RK$38,QX30&lt;&gt;"",QZ30&gt;=RK$42,QZ30&lt;&gt;""),AND(RA30&gt;=RK$38,RA30&lt;&gt;"",RC30&gt;=RK$42,RC30&lt;&gt;""),AND(RE30&gt;=RK$38,RE30&lt;&gt;"",RG30&gt;=RK$42,RG30&lt;&gt;""),AND(RH30&gt;=RK$38,RH30&lt;&gt;"",RJ30&gt;=RK$42,RJ30&lt;&gt;""),AND(SF30&gt;=SS$38,SF30&lt;&gt;"",SH30&gt;=SS$42,SH30&lt;&gt;""),AND(SI30&gt;=SS$38,SI30&lt;&gt;"",SK30&gt;=SS$42,SK30&lt;&gt;""),AND(SM30&gt;=SS$38,SM30&lt;&gt;"",SO30&gt;=SS$42,SO30&lt;&gt;""),AND(SP30&gt;=SS$38,SP30&lt;&gt;"",SR30&gt;=SS$42,SR30&lt;&gt;"")),"P","")</f>
        <v/>
      </c>
      <c r="J30" s="8">
        <f>IF(COUNT(AO30,AR30,BP30,BS30,CQ30,CT30)&gt;0,LARGE((AO30,AR30,BP30,BS30,CQ30,CT30),1),0)</f>
        <v>45.79</v>
      </c>
      <c r="K30" s="8" t="str">
        <f>IF(J30="","",IF(OR(J30=CQ30,J30=CT30),$BY$1,IF(OR(J30=BP30,J30=BS30),$AX$1,IF(OR(J30=AO30,J30=AR30),$W$1,""))))</f>
        <v>2023 Nationals</v>
      </c>
      <c r="L30" s="8">
        <f>IF(COUNT(AO30,AR30,BP30,BS30,CQ30,CT30)&gt;1,LARGE((AO30,AR30,BP30,BS30,CQ30,CT30),2),0)</f>
        <v>12.48</v>
      </c>
      <c r="M30" s="8" t="str">
        <f>IF(L30="","",IF(OR(L30=CQ30,L30=CT30),$BY$1,IF(OR(L30=BP30,L30=BS30),$AX$1,IF(OR(L30=AO30,L30=AR30),$W$1,""))))</f>
        <v>2023 Nationals</v>
      </c>
      <c r="N30" s="8">
        <f>IF(COUNT(AO30,AR30,BP30,BS30,CQ30,CT30)&gt;2,MAX(AV30,BW30,CX30,LARGE((AO30,AR30,BP30,BS30,CQ30,CT30),3)),IF(MAX(AV30,BW30,CX30)&gt;0,MAX(AV30,BW30,CX30),0))</f>
        <v>0</v>
      </c>
      <c r="O30" s="8" t="str">
        <f>IF(N30="","",IF(OR(N30=CQ30,N30=CT30,N30=CX30),$BY$1,IF(OR(N30=BP30,N30=BS30,N30=BW30),$AX$1,IF(OR(N30=AO30,N30=AR30,N30=AV30),$W$1,""))))</f>
        <v/>
      </c>
      <c r="P30" s="8">
        <f>IF(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&gt;0,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,0)</f>
        <v>8.8000000000000007</v>
      </c>
      <c r="Q30" s="8" t="str">
        <f>IF(P30=0,"",IF(OR(P30=CO30,P30=CR30,P30=CV30),$BY$1,IF(OR(P30=BN30,P30=BQ30,P30=BU30),$AX$1,IF(OR(P30=AM30,P30=AP30,P30=AT30),$W$1,IF(OR(P30=SF30,P30=SI30,P30=SM30,P30=SP30),$RL$1,IF(OR(P30=QX30,P30=RA30,P30=RE30,P30=RH30),$QD$1,IF(OR(P30=PP30,P30=PS30,P30=PW30,P30=PZ30),$OV$1,IF(OR(P30=OH30,P30=OK30,P30=OO30,P30=OR30),$NN$1,IF(OR(P30=MZ30,P30=NC30,P30=NG30,P30=NJ30),$MF$1,IF(OR(P30=LR30,P30=LU30,P30=LY30,P30=MB30),$KX$1,IF(OR(P30=KJ30,P30=KM30,P30=KQ30,P30=KT30),$JP$1,IF(OR(P30=JB30,P30=JE30,P30=JI30,P30=JL30),$IH$1,IF(OR(P30=HT30,P30=HW30,P30=IA30,P30=ID30),$GZ$1,IF(OR(P30=GL30,P30=GO30,P30=GS30,P30=GV30),$FR$1,IF(OR(P30=FD30,P30=FG30,P30=FK30,P30=FN30),$EJ$1,IF(OR(P30=DV30,P30=DY30,P30=EC30,P30=EF30),$DB$1,""))))))))))))))))</f>
        <v>2023 Nationals</v>
      </c>
      <c r="R30" s="8">
        <f>IF(MAX(IF(AM30&gt;=$AW$37,AN30,0),IF(AP30&gt;=$AW$37,AQ30,0),IF(AT30&gt;=$AW$37,AU30,0),IF(BN30&gt;=$BX$37,BO30,0),IF(BQ30&gt;=$BX$37,BR30,0),IF(BU30&gt;=$BX$37,BV30,0),IF(CO30&gt;=$CY$37,CP30,0),IF(CR30&gt;=$CY$37,CS30,0),IF(CV30&gt;=$CY$37,CW30,0),IF(DV30&gt;=$EI$37,DW30,0),IF(DY30&gt;=$EI$37,DZ30,0),IF(EC30&gt;=$EI$37,ED30,0),IF(EF30&gt;=$EI$37,EG30,0),IF(FD30&gt;=$FQ$37,FE30,0),IF(FG30&gt;=$FQ$37,FH30,0),IF(FK30&gt;=$FQ$37,FL30,0),IF(FN30&gt;=$FQ$37,FO30,0),IF(GL30&gt;=$GY$37,GM30,0),IF(GO30&gt;=$GY$37,GP30,0),IF(GS30&gt;=$GY$37,GT30,0),IF(GV30&gt;=$GY$37,GW30,0),IF(HT30&gt;=$IG$37,HU30,0),IF(HW30&gt;=$IG$37,HX30,0),IF(IA30&gt;=$IG$37,IB30,0),IF(ID30&gt;=$IG$37,IE30,0),IF(JB30&gt;=$JO$37,JC30,0),IF(JE30&gt;=$JO$37,JF30,0),IF(JI30&gt;=$JO$37,JJ30,0),IF(JL30&gt;=$JO$37,JM30,0),IF(KJ30&gt;=$KW$37,KK30,0),IF(KM30&gt;=$KW$37,KN30,0),IF(KQ30&gt;=$KW$37,KR30,0),IF(KT30&gt;=$KW$37,KU30,0),IF(LR30&gt;=$ME$37,LS30,0),IF(LU30&gt;=$ME$37,LV30,0),IF(LY30&gt;=$ME$37,LZ30,0),IF(MB30&gt;=$ME$37,MC30,0),IF(MZ30&gt;=$NM$37,NA30,0),IF(NC30&gt;=$NM$37,ND30,0),IF(NG30&gt;=$NM$37,NH30,0),IF(NJ30&gt;=$NM$37,NK30,0),IF(OH30&gt;=$OU$37,OI30,0),IF(OK30&gt;=$OU$37,OL30,0),IF(OO30&gt;=$OU$37,OP30,0),IF(OR30&gt;=$OU$37,OS30,0),IF(PP30&gt;=$QC$37,PQ30,0),IF(PS30&gt;=$QC$37,PT30,0),IF(PW30&gt;=$QC$37,PX30,0),IF(PZ30&gt;=$QC$37,QA30,0),IF(QX30&gt;=$RK$37,QY30,0),IF(RA30&gt;=$RK$37,RB30,0),IF(RE30&gt;=$RK$37,RF30,0),IF(RH30&gt;=$RK$37,RI30,0),IF(SF30&gt;=$SS$37,SG30,0),IF(SI30&gt;=$SS$37,SJ30,0),IF(SM30&gt;=$SS$37,SN30,0),IF(SP30&gt;=$SS$37,SQ30,0))&gt;0,MAX(IF(AM30&gt;=$AW$37,AN30,0),IF(AP30&gt;=$AW$37,AQ30,0),IF(AT30&gt;=$AW$37,AU30,0),IF(BN30&gt;=$BX$37,BO30,0),IF(BQ30&gt;=$BX$37,BR30,0),IF(BU30&gt;=$BX$37,BV30,0),IF(CO30&gt;=$CY$37,CP30,0),IF(CR30&gt;=$CY$37,CS30,0),IF(CV30&gt;=$CY$37,CW30,0),IF(DV30&gt;=$EI$37,DW30,0),IF(DY30&gt;=$EI$37,DZ30,0),IF(EC30&gt;=$EI$37,ED30,0),IF(EF30&gt;=$EI$37,EG30,0),IF(FD30&gt;=$FQ$37,FE30,0),IF(FG30&gt;=$FQ$37,FH30,0),IF(FK30&gt;=$FQ$37,FL30,0),IF(FN30&gt;=$FQ$37,FO30,0),IF(GL30&gt;=$GY$37,GM30,0),IF(GO30&gt;=$GY$37,GP30,0),IF(GS30&gt;=$GY$37,GT30,0),IF(GV30&gt;=$GY$37,GW30,0),IF(HT30&gt;=$IG$37,HU30,0),IF(HW30&gt;=$IG$37,HX30,0),IF(IA30&gt;=$IG$37,IB30,0),IF(ID30&gt;=$IG$37,IE30,0),IF(JB30&gt;=$JO$37,JC30,0),IF(JE30&gt;=$JO$37,JF30,0),IF(JI30&gt;=$JO$37,JJ30,0),IF(JL30&gt;=$JO$37,JM30,0),IF(KJ30&gt;=$KW$37,KK30,0),IF(KM30&gt;=$KW$37,KN30,0),IF(KQ30&gt;=$KW$37,KR30,0),IF(KT30&gt;=$KW$37,KU30,0),IF(LR30&gt;=$ME$37,LS30,0),IF(LU30&gt;=$ME$37,LV30,0),IF(LY30&gt;=$ME$37,LZ30,0),IF(MB30&gt;=$ME$37,MC30,0),IF(MZ30&gt;=$NM$37,NA30,0),IF(NC30&gt;=$NM$37,ND30,0),IF(NG30&gt;=$NM$37,NH30,0),IF(NJ30&gt;=$NM$37,NK30,0),IF(OH30&gt;=$OU$37,OI30,0),IF(OK30&gt;=$OU$37,OL30,0),IF(OO30&gt;=$OU$37,OP30,0),IF(OR30&gt;=$OU$37,OS30,0),IF(PP30&gt;=$QC$37,PQ30,0),IF(PS30&gt;=$QC$37,PT30,0),IF(PW30&gt;=$QC$37,PX30,0),IF(PZ30&gt;=$QC$37,QA30,0),IF(QX30&gt;=$RK$37,QY30,0),IF(RA30&gt;=$RK$37,RB30,0),IF(RE30&gt;=$RK$37,RF30,0),IF(RH30&gt;=$RK$37,RI30,0),IF(SF30&gt;=$SS$37,SG30,0),IF(SI30&gt;=$SS$37,SJ30,0),IF(SM30&gt;=$SS$37,SN30,0),IF(SP30&gt;=$SS$37,SQ30,0)),0)</f>
        <v>0</v>
      </c>
      <c r="S30" s="8" t="str">
        <f>IF(R30=0,"",IF(OR(R30=CP30,R30=CS30,R30=CW30),$BY$1,IF(OR(R30=BO30,R30=BR30,R30=BV30),$AX$1,IF(OR(R30=AN30,R30=AQ30,R30=AU30),$W$1,IF(OR(R30=SG30,R30=SJ30,R30=SN30,R30=SQ30),$RL$1,IF(OR(R30=QY30,R30=RB30,R30=RF30,R30=RI30),$QD$1,IF(OR(R30=PQ30,R30=PT30,R30=PX30,R30=QA30),$OV$1,IF(OR(R30=OI30,R30=OL30,R30=OP30,R30=OS30),$NN$1,IF(OR(R30=NA30,R30=ND30,R30=NH30,R30=NK30),$MF$1,IF(OR(R30=LS30,R30=LV30,R30=LZ30,R30=MC30),$KX$1,IF(OR(R30=KK30,R30=KN30,R30=KR30,R30=KU30),$JP$1,IF(OR(R30=JC30,R30=JF30,R30=JJ30,R30=JM30),$IH$1,IF(OR(R30=HU30,R30=HX30,R30=IB30,R30=IE30),$GZ$1,IF(OR(R30=GM30,R30=GP30,R30=GT30,R30=GW30),$FR$1,IF(OR(R30=FE30,R30=FH30,R30=FL30,R30=FO30),$EJ$1,IF(OR(R30=DW30,R30=DZ30,R30=ED30,R30=EG30),$DB$1,""))))))))))))))))</f>
        <v/>
      </c>
      <c r="T30" s="8" t="str">
        <f>IF(MAX(CZ30,DA30)&gt;0,MAX(CZ30,DA30),"")</f>
        <v/>
      </c>
      <c r="U30" s="11" t="str">
        <f>IF(T30="","",IF(T30=CZ30,"("&amp;CZ$2&amp;")",IF(T30=DA30,"("&amp;DA$2&amp;")")))</f>
        <v/>
      </c>
      <c r="V30" s="8" t="str">
        <f>IF(T30="","",IF(T30=CZ30,IF(T30+IF(N30="",0,N30)=SL30,$RL$1,IF(T30+IF(N30="",0,N30)=RD30,$QD$1,IF(T30+IF(N30="",0,N30)=PV30,$OV$1,IF(T30+IF(N30="",0,N30)=ON30,$NN$1,IF(T30+IF(N30="",0,N30)=NF30,$MF$1,IF(T30+IF(N30="",0,N30)=LX30,$KX$1,IF(T30+IF(N30="",0,N30)=KP30,$JP$1,IF(T30+IF(N30="",0,N30)=JH30,$IH$1,IF(T30+IF(N30="",0,N30)=HZ30,$GZ$1,IF(T30+IF(N30="",0,N30)=GR30,$FR$1,IF(T30+IF(N30="",0,N30)=FJ30,$EJ$1,IF(T30+IF(N30="",0,N30)=EB30,$DB$1)))))))))))),IF(T30=DA30,IF(T30+IF(#REF!="",0,#REF!)=SR30,$RL$1,IF(T30+IF(#REF!="",0,#REF!)=RJ30,$QD$1,IF(T30+IF(#REF!="",0,#REF!)=QB30,$OV$1,IF(T30+IF(#REF!="",0,#REF!)=OT30,$NN$1,IF(T30+IF(#REF!="",0,#REF!)=NL30,$MF$1,IF(T30+IF(#REF!="",0,#REF!)=MD30,$KX$1,IF(T30+IF(#REF!="",0,#REF!)=KV30,$JP$1,IF(T30+IF(#REF!="",0,#REF!)=JN30,$IH$1,IF(T30+IF(#REF!="",0,#REF!)=IF30,$GZ$1,IF(T30+IF(#REF!="",0,#REF!)=GX30,$FR$1,IF(T30+IF(#REF!="",0,#REF!)=FP30,$EJ$1,IF(T30+IF(#REF!="",0,#REF!)=EH30,$DB$1,IF(T30+IF(#REF!="",0,#REF!)=SO30,$RL$1,IF(T30+IF(#REF!="",0,#REF!)=RG30,$QD$1,IF(T30+IF(#REF!="",0,#REF!)=PY30,$OV$1,IF(T30+IF(#REF!="",0,#REF!)=OQ30,$NN$1,IF(T30+IF(#REF!="",0,#REF!)=NI30,$MF$1,IF(T30+IF(#REF!="",0,#REF!)=MA30,$KX$1,IF(T30+IF(#REF!="",0,#REF!)=KS30,$JP$1,IF(T30+IF(#REF!="",0,#REF!)=JK30,$IH$1,IF(T30+IF(#REF!="",0,#REF!)=IC30,$GZ$1,IF(T30+IF(#REF!="",0,#REF!)=GU30,$FR$1,IF(T30+IF(#REF!="",0,#REF!)=FM30,$EJ$1,IF(T30+IF(#REF!="",0,#REF!)=EE30,$DB$1)))))))))))))))))))))))))))</f>
        <v/>
      </c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7"/>
      <c r="AM30" s="38" t="str">
        <f>IF(Y30&gt;0,Y30,"")</f>
        <v/>
      </c>
      <c r="AN30" s="38" t="str">
        <f>IF(Z30&gt;0,Z30,"")</f>
        <v/>
      </c>
      <c r="AO30" s="40" t="str">
        <f>IF(SUM(W30:Z30)-AA30&gt;0,SUM(W30:Z30)-AA30,"")</f>
        <v/>
      </c>
      <c r="AP30" s="40" t="str">
        <f>IF(AD30&gt;0,AD30,"")</f>
        <v/>
      </c>
      <c r="AQ30" s="40" t="str">
        <f>IF(AE30&gt;0,AE30,"")</f>
        <v/>
      </c>
      <c r="AR30" s="40" t="str">
        <f>IF(SUM(AB30:AE30)-AF30&gt;0,SUM(AB30:AE30)-AF30,"")</f>
        <v/>
      </c>
      <c r="AS30" s="40" t="str">
        <f>IF(AO30="","",MAX(AO30,AR30))</f>
        <v/>
      </c>
      <c r="AT30" s="40" t="str">
        <f>IF(AI30&gt;0,AI30,"")</f>
        <v/>
      </c>
      <c r="AU30" s="40" t="str">
        <f>IF(AJ30&gt;0,AJ30,"")</f>
        <v/>
      </c>
      <c r="AV30" s="40" t="str">
        <f>IF(SUM(AG30:AJ30)-AK30&gt;0,SUM(AG30:AJ30)-AK30,"")</f>
        <v/>
      </c>
      <c r="AW30" s="40" t="str">
        <f>IF(SUM(AS30,AV30)&gt;0,SUM(AS30,AV30),"")</f>
        <v/>
      </c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8"/>
      <c r="BN30" s="39" t="str">
        <f>IF(AZ30&gt;0,AZ30,"")</f>
        <v/>
      </c>
      <c r="BO30" s="39" t="str">
        <f>IF(BA30&gt;0,BA30,"")</f>
        <v/>
      </c>
      <c r="BP30" s="11" t="str">
        <f>IF(SUM(AX30:BA30)-BB30&gt;0,SUM(AX30:BA30)-BB30,"")</f>
        <v/>
      </c>
      <c r="BQ30" s="11" t="str">
        <f>IF(BE30&gt;0,BE30,"")</f>
        <v/>
      </c>
      <c r="BR30" s="11" t="str">
        <f>IF(BF30&gt;0,BF30,"")</f>
        <v/>
      </c>
      <c r="BS30" s="11" t="str">
        <f>IF(SUM(BC30:BF30)-BG30&gt;0,SUM(BC30:BF30)-BG30,"")</f>
        <v/>
      </c>
      <c r="BT30" s="11" t="str">
        <f>IF(BP30="","",MAX(BP30,BS30))</f>
        <v/>
      </c>
      <c r="BU30" s="11" t="str">
        <f>IF(BJ30&gt;0,BJ30,"")</f>
        <v/>
      </c>
      <c r="BV30" s="11" t="str">
        <f>IF(BK30&gt;0,BK30,"")</f>
        <v/>
      </c>
      <c r="BW30" s="11" t="str">
        <f>IF(SUM(BH30:BK30)-BL30&gt;0,SUM(BH30:BK30)-BL30,"")</f>
        <v/>
      </c>
      <c r="BX30" s="11" t="str">
        <f>IF(SUM(BT30,BW30)&gt;0,SUM(BT30,BW30),"")</f>
        <v/>
      </c>
      <c r="BY30" s="22">
        <v>3.8</v>
      </c>
      <c r="BZ30" s="22">
        <v>2.6</v>
      </c>
      <c r="CA30" s="22">
        <v>2.4</v>
      </c>
      <c r="CB30" s="22">
        <v>3.68</v>
      </c>
      <c r="CC30" s="22">
        <v>0</v>
      </c>
      <c r="CD30" s="22">
        <v>14.7</v>
      </c>
      <c r="CE30" s="22">
        <v>9.3000000000000007</v>
      </c>
      <c r="CF30" s="22">
        <v>8.8000000000000007</v>
      </c>
      <c r="CG30" s="22">
        <v>12.99</v>
      </c>
      <c r="CH30" s="22">
        <v>0</v>
      </c>
      <c r="CI30" s="22"/>
      <c r="CJ30" s="22"/>
      <c r="CK30" s="22"/>
      <c r="CL30" s="22"/>
      <c r="CM30" s="22"/>
      <c r="CN30" s="27"/>
      <c r="CO30" s="38">
        <f>IF(CA30&gt;0,CA30,"")</f>
        <v>2.4</v>
      </c>
      <c r="CP30" s="38">
        <f>IF(CB30&gt;0,CB30,"")</f>
        <v>3.68</v>
      </c>
      <c r="CQ30" s="40">
        <f>IF(SUM(BY30:CB30)-CC30&gt;0,SUM(BY30:CB30)-CC30,"")</f>
        <v>12.48</v>
      </c>
      <c r="CR30" s="40">
        <f>IF(CF30&gt;0,CF30,"")</f>
        <v>8.8000000000000007</v>
      </c>
      <c r="CS30" s="40">
        <f>IF(CG30&gt;0,CG30,"")</f>
        <v>12.99</v>
      </c>
      <c r="CT30" s="40">
        <f>IF(SUM(CD30:CG30)-CH30&gt;0,SUM(CD30:CG30)-CH30,"")</f>
        <v>45.79</v>
      </c>
      <c r="CU30" s="40">
        <f>IF(CQ30="","",MAX(CQ30,CT30))</f>
        <v>45.79</v>
      </c>
      <c r="CV30" s="40" t="str">
        <f>IF(CK30&gt;0,CK30,"")</f>
        <v/>
      </c>
      <c r="CW30" s="40" t="str">
        <f>IF(CL30&gt;0,CL30,"")</f>
        <v/>
      </c>
      <c r="CX30" s="40" t="str">
        <f>IF(SUM(CI30:CL30)-CM30&gt;0,SUM(CI30:CL30)-CM30,"")</f>
        <v/>
      </c>
      <c r="CY30" s="40">
        <f>IF(SUM(CU30,CX30)&gt;0,SUM(CU30,CX30),"")</f>
        <v>45.79</v>
      </c>
      <c r="CZ30" s="50" t="str">
        <f>IF(MAX(DX30,EA30,FF30,FI30,GN30,GQ30,HV30,HY30,JD30,JG30,KL30,KO30,LT30,LW30,NB30,NE30,OJ30,OM30,PR30,PU30,QZ30,RC30,SH30,SK30)-MIN(IF(L30="",0,L30),IF(N30="",0,N30))&gt;0.001,MAX(DX30,EA30,FF30,FI30,GN30,GQ30,HV30,HY30,JD30,JG30,KL30,KO30,LT30,LW30,NB30,NE30,OJ30,OM30,PR30,PU30,QZ30,RC30,SH30,SK30)-MIN(IF(L30="",0,L30),IF(N30="",0,N30)),"")</f>
        <v/>
      </c>
      <c r="DA30" s="50" t="str">
        <f>IF(MAX(EE30,EH30,FM30,FP30,GU30,GX30,IC30,IF30,JK30,JN30,KS30,KV30,MA30,MD30,NI30,NL30,OQ30,OT30,PY30,QB30,RG30,RJ30,SO30,SR30)-IF(N30="",0,N30)&gt;0.001,MAX(EE30,EH30,FM30,FP30,GU30,GX30,IC30,IF30,JK30,JN30,KS30,KV30,MA30,MD30,NI30,NL30,OQ30,OT30,PY30,QB30,RG30,RJ30,SO30,SR30)-IF(N30="",0,N30),"")</f>
        <v/>
      </c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40" t="str">
        <f>IF(DD30&gt;0,DD30,"")</f>
        <v/>
      </c>
      <c r="DW30" s="40" t="str">
        <f>IF(DE30&gt;0,DE30,"")</f>
        <v/>
      </c>
      <c r="DX30" s="40" t="str">
        <f>IF(SUM(DB30:DE30)-DF30&gt;0,SUM(DB30:DE30)-DF30,"")</f>
        <v/>
      </c>
      <c r="DY30" s="40" t="str">
        <f>IF(DI30&gt;0,DI30,"")</f>
        <v/>
      </c>
      <c r="DZ30" s="40" t="str">
        <f>IF(DJ30&gt;0,DJ30,"")</f>
        <v/>
      </c>
      <c r="EA30" s="40" t="str">
        <f>IF(SUM(DG30:DJ30)-DK30&gt;0,SUM(DG30:DJ30)-DK30,"")</f>
        <v/>
      </c>
      <c r="EB30" s="40" t="str">
        <f>IF(MAX(DX30,EA30)&gt;0,MAX(DX30,EA30),"")</f>
        <v/>
      </c>
      <c r="EC30" s="40" t="str">
        <f>IF(DN30&gt;0,DN30,"")</f>
        <v/>
      </c>
      <c r="ED30" s="40" t="str">
        <f>IF(DO30&gt;0,DO30,"")</f>
        <v/>
      </c>
      <c r="EE30" s="40" t="str">
        <f>IF(SUM(DL30:DO30)-DP30&gt;0,SUM(DL30:DO30)-DP30,"")</f>
        <v/>
      </c>
      <c r="EF30" s="40" t="str">
        <f>IF(DS30&gt;0,DS30,"")</f>
        <v/>
      </c>
      <c r="EG30" s="40" t="str">
        <f>IF(DT30&gt;0,DT30,"")</f>
        <v/>
      </c>
      <c r="EH30" s="40" t="str">
        <f>IF(SUM(DQ30:DT30)-DU30&gt;0,SUM(DQ30:DT30)-DU30,"")</f>
        <v/>
      </c>
      <c r="EI30" s="40" t="str">
        <f>IF(SUM(EB30,EH30)&gt;0,SUM(EB30,EH30),"")</f>
        <v/>
      </c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1" t="str">
        <f>IF(EL30&gt;0,EL30,"")</f>
        <v/>
      </c>
      <c r="FE30" s="11" t="str">
        <f>IF(EM30&gt;0,EM30,"")</f>
        <v/>
      </c>
      <c r="FF30" s="11" t="str">
        <f>IF(SUM(EJ30:EM30)-EN30&gt;0,SUM(EJ30:EM30)-EN30,"")</f>
        <v/>
      </c>
      <c r="FG30" s="11" t="str">
        <f>IF(EQ30&gt;0,EQ30,"")</f>
        <v/>
      </c>
      <c r="FH30" s="11" t="str">
        <f>IF(ER30&gt;0,ER30,"")</f>
        <v/>
      </c>
      <c r="FI30" s="11" t="str">
        <f>IF(SUM(EO30:ER30)-ES30&gt;0,SUM(EO30:ER30)-ES30,"")</f>
        <v/>
      </c>
      <c r="FJ30" s="11" t="str">
        <f>IF(MAX(FF30,FI30)&gt;0,MAX(FF30,FI30),"")</f>
        <v/>
      </c>
      <c r="FK30" s="11" t="str">
        <f>IF(EV30&gt;0,EV30,"")</f>
        <v/>
      </c>
      <c r="FL30" s="11" t="str">
        <f>IF(EW30&gt;0,EW30,"")</f>
        <v/>
      </c>
      <c r="FM30" s="11" t="str">
        <f>IF(SUM(ET30:EW30)-EX30&gt;0,SUM(ET30:EW30)-EX30,"")</f>
        <v/>
      </c>
      <c r="FN30" s="11" t="str">
        <f>IF(FA30&gt;0,FA30,"")</f>
        <v/>
      </c>
      <c r="FO30" s="11" t="str">
        <f>IF(FB30&gt;0,FB30,"")</f>
        <v/>
      </c>
      <c r="FP30" s="11" t="str">
        <f>IF(SUM(EY30:FB30)-FC30&gt;0,SUM(EY30:FB30)-FC30,"")</f>
        <v/>
      </c>
      <c r="FQ30" s="11" t="str">
        <f>IF(SUM(FJ30,FP30)&gt;0,SUM(FJ30,FP30),"")</f>
        <v/>
      </c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40" t="str">
        <f>IF(FT30&gt;0,FT30,"")</f>
        <v/>
      </c>
      <c r="GM30" s="40" t="str">
        <f>IF(FU30&gt;0,FU30,"")</f>
        <v/>
      </c>
      <c r="GN30" s="40" t="str">
        <f>IF(SUM(FR30:FU30)-FV30&gt;0,SUM(FR30:FU30)-FV30,"")</f>
        <v/>
      </c>
      <c r="GO30" s="40" t="str">
        <f>IF(FY30&gt;0,FY30,"")</f>
        <v/>
      </c>
      <c r="GP30" s="40" t="str">
        <f>IF(FZ30&gt;0,FZ30,"")</f>
        <v/>
      </c>
      <c r="GQ30" s="40" t="str">
        <f>IF(SUM(FW30:FZ30)-GA30&gt;0,SUM(FW30:FZ30)-GA30,"")</f>
        <v/>
      </c>
      <c r="GR30" s="40" t="str">
        <f>IF(MAX(GN30,GQ30)&gt;0,MAX(GN30,GQ30),"")</f>
        <v/>
      </c>
      <c r="GS30" s="40" t="str">
        <f>IF(GD30&gt;0,GD30,"")</f>
        <v/>
      </c>
      <c r="GT30" s="40" t="str">
        <f>IF(GE30&gt;0,GE30,"")</f>
        <v/>
      </c>
      <c r="GU30" s="40" t="str">
        <f>IF(SUM(GB30:GE30)-GF30&gt;0,SUM(GB30:GE30)-GF30,"")</f>
        <v/>
      </c>
      <c r="GV30" s="40" t="str">
        <f>IF(GI30&gt;0,GI30,"")</f>
        <v/>
      </c>
      <c r="GW30" s="40" t="str">
        <f>IF(GJ30&gt;0,GJ30,"")</f>
        <v/>
      </c>
      <c r="GX30" s="40" t="str">
        <f>IF(SUM(GG30:GJ30)-GK30&gt;0,SUM(GG30:GJ30)-GK30,"")</f>
        <v/>
      </c>
      <c r="GY30" s="40" t="str">
        <f>IF(SUM(GR30,GX30)&gt;0,SUM(GR30,GX30),"")</f>
        <v/>
      </c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1" t="str">
        <f>IF(HB30&gt;0,HB30,"")</f>
        <v/>
      </c>
      <c r="HU30" s="11" t="str">
        <f>IF(HC30&gt;0,HC30,"")</f>
        <v/>
      </c>
      <c r="HV30" s="11" t="str">
        <f>IF(SUM(GZ30:HC30)-HD30&gt;0,SUM(GZ30:HC30)-HD30,"")</f>
        <v/>
      </c>
      <c r="HW30" s="11" t="str">
        <f>IF(HG30&gt;0,HG30,"")</f>
        <v/>
      </c>
      <c r="HX30" s="11" t="str">
        <f>IF(HH30&gt;0,HH30,"")</f>
        <v/>
      </c>
      <c r="HY30" s="11" t="str">
        <f>IF(SUM(HE30:HH30)-HI30&gt;0,SUM(HE30:HH30)-HI30,"")</f>
        <v/>
      </c>
      <c r="HZ30" s="11" t="str">
        <f>IF(MAX(HV30,HY30)&gt;0,MAX(HV30,HY30),"")</f>
        <v/>
      </c>
      <c r="IA30" s="11" t="str">
        <f>IF(HL30&gt;0,HL30,"")</f>
        <v/>
      </c>
      <c r="IB30" s="11" t="str">
        <f>IF(HM30&gt;0,HM30,"")</f>
        <v/>
      </c>
      <c r="IC30" s="11" t="str">
        <f>IF(SUM(HJ30:HM30)-HN30&gt;0,SUM(HJ30:HM30)-HN30,"")</f>
        <v/>
      </c>
      <c r="ID30" s="11" t="str">
        <f>IF(HQ30&gt;0,HQ30,"")</f>
        <v/>
      </c>
      <c r="IE30" s="11" t="str">
        <f>IF(HR30&gt;0,HR30,"")</f>
        <v/>
      </c>
      <c r="IF30" s="11" t="str">
        <f>IF(SUM(HO30:HR30)-HS30&gt;0,SUM(HO30:HR30)-HS30,"")</f>
        <v/>
      </c>
      <c r="IG30" s="11" t="str">
        <f>IF(SUM(HZ30,IF30)&gt;0,SUM(HZ30,IF30),"")</f>
        <v/>
      </c>
      <c r="IH30" s="17"/>
      <c r="II30" s="17"/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40" t="str">
        <f>IF(IJ30&gt;0,IJ30,"")</f>
        <v/>
      </c>
      <c r="JC30" s="40" t="str">
        <f>IF(IK30&gt;0,IK30,"")</f>
        <v/>
      </c>
      <c r="JD30" s="40" t="str">
        <f>IF(SUM(IH30:IK30)-IL30&gt;0,SUM(IH30:IK30)-IL30,"")</f>
        <v/>
      </c>
      <c r="JE30" s="40" t="str">
        <f>IF(IO30&gt;0,IO30,"")</f>
        <v/>
      </c>
      <c r="JF30" s="40" t="str">
        <f>IF(IP30&gt;0,IP30,"")</f>
        <v/>
      </c>
      <c r="JG30" s="40" t="str">
        <f>IF(SUM(IM30:IP30)-IQ30&gt;0,SUM(IM30:IP30)-IQ30,"")</f>
        <v/>
      </c>
      <c r="JH30" s="40" t="str">
        <f>IF(MAX(JD30,JG30)&gt;0,MAX(JD30,JG30),"")</f>
        <v/>
      </c>
      <c r="JI30" s="40" t="str">
        <f>IF(IT30&gt;0,IT30,"")</f>
        <v/>
      </c>
      <c r="JJ30" s="40" t="str">
        <f>IF(IU30&gt;0,IU30,"")</f>
        <v/>
      </c>
      <c r="JK30" s="40" t="str">
        <f>IF(SUM(IR30:IU30)-IV30&gt;0,SUM(IR30:IU30)-IV30,"")</f>
        <v/>
      </c>
      <c r="JL30" s="40" t="str">
        <f>IF(IY30&gt;0,IY30,"")</f>
        <v/>
      </c>
      <c r="JM30" s="40" t="str">
        <f>IF(IZ30&gt;0,IZ30,"")</f>
        <v/>
      </c>
      <c r="JN30" s="40" t="str">
        <f>IF(SUM(IW30:IZ30)-JA30&gt;0,SUM(IW30:IZ30)-JA30,"")</f>
        <v/>
      </c>
      <c r="JO30" s="40" t="str">
        <f>IF(SUM(JH30,JN30)&gt;0,SUM(JH30,JN30),"")</f>
        <v/>
      </c>
      <c r="JP30" s="18"/>
      <c r="JQ30" s="18"/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1" t="str">
        <f>IF(JR30&gt;0,JR30,"")</f>
        <v/>
      </c>
      <c r="KK30" s="11" t="str">
        <f>IF(JS30&gt;0,JS30,"")</f>
        <v/>
      </c>
      <c r="KL30" s="11" t="str">
        <f>IF(SUM(JP30:JS30)-JT30&gt;0,SUM(JP30:JS30)-JT30,"")</f>
        <v/>
      </c>
      <c r="KM30" s="11" t="str">
        <f>IF(JW30&gt;0,JW30,"")</f>
        <v/>
      </c>
      <c r="KN30" s="11" t="str">
        <f>IF(JX30&gt;0,JX30,"")</f>
        <v/>
      </c>
      <c r="KO30" s="11" t="str">
        <f>IF(SUM(JU30:JX30)-JY30&gt;0,SUM(JU30:JX30)-JY30,"")</f>
        <v/>
      </c>
      <c r="KP30" s="11" t="str">
        <f>IF(MAX(KL30,KO30)&gt;0,MAX(KL30,KO30),"")</f>
        <v/>
      </c>
      <c r="KQ30" s="11" t="str">
        <f>IF(KB30&gt;0,KB30,"")</f>
        <v/>
      </c>
      <c r="KR30" s="11" t="str">
        <f>IF(KC30&gt;0,KC30,"")</f>
        <v/>
      </c>
      <c r="KS30" s="11" t="str">
        <f>IF(SUM(JZ30:KC30)-KD30&gt;0,SUM(JZ30:KC30)-KD30,"")</f>
        <v/>
      </c>
      <c r="KT30" s="11" t="str">
        <f>IF(KG30&gt;0,KG30,"")</f>
        <v/>
      </c>
      <c r="KU30" s="11" t="str">
        <f>IF(KH30&gt;0,KH30,"")</f>
        <v/>
      </c>
      <c r="KV30" s="11" t="str">
        <f>IF(SUM(KE30:KH30)-KI30&gt;0,SUM(KE30:KH30)-KI30,"")</f>
        <v/>
      </c>
      <c r="KW30" s="11" t="str">
        <f>IF(SUM(KP30,KV30)&gt;0,SUM(KP30,KV30),"")</f>
        <v/>
      </c>
      <c r="KX30" s="17"/>
      <c r="KY30" s="17"/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40" t="str">
        <f>IF(KZ30&gt;0,KZ30,"")</f>
        <v/>
      </c>
      <c r="LS30" s="40" t="str">
        <f>IF(LA30&gt;0,LA30,"")</f>
        <v/>
      </c>
      <c r="LT30" s="40" t="str">
        <f>IF(SUM(KX30:LA30)-LB30&gt;0,SUM(KX30:LA30)-LB30,"")</f>
        <v/>
      </c>
      <c r="LU30" s="40" t="str">
        <f>IF(LE30&gt;0,LE30,"")</f>
        <v/>
      </c>
      <c r="LV30" s="40" t="str">
        <f>IF(LF30&gt;0,LF30,"")</f>
        <v/>
      </c>
      <c r="LW30" s="40" t="str">
        <f>IF(SUM(LC30:LF30)-LG30&gt;0,SUM(LC30:LF30)-LG30,"")</f>
        <v/>
      </c>
      <c r="LX30" s="40" t="str">
        <f>IF(MAX(LT30,LW30)&gt;0,MAX(LT30,LW30),"")</f>
        <v/>
      </c>
      <c r="LY30" s="40" t="str">
        <f>IF(LJ30&gt;0,LJ30,"")</f>
        <v/>
      </c>
      <c r="LZ30" s="40" t="str">
        <f>IF(LK30&gt;0,LK30,"")</f>
        <v/>
      </c>
      <c r="MA30" s="40" t="str">
        <f>IF(SUM(LH30:LK30)-LL30&gt;0,SUM(LH30:LK30)-LL30,"")</f>
        <v/>
      </c>
      <c r="MB30" s="40" t="str">
        <f>IF(LO30&gt;0,LO30,"")</f>
        <v/>
      </c>
      <c r="MC30" s="40" t="str">
        <f>IF(LP30&gt;0,LP30,"")</f>
        <v/>
      </c>
      <c r="MD30" s="40" t="str">
        <f>IF(SUM(LM30:LP30)-LQ30&gt;0,SUM(LM30:LP30)-LQ30,"")</f>
        <v/>
      </c>
      <c r="ME30" s="40" t="str">
        <f>IF(SUM(LX30,MD30)&gt;0,SUM(LX30,MD30),"")</f>
        <v/>
      </c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1" t="str">
        <f>IF(MH30&gt;0,MH30,"")</f>
        <v/>
      </c>
      <c r="NA30" s="11" t="str">
        <f>IF(MI30&gt;0,MI30,"")</f>
        <v/>
      </c>
      <c r="NB30" s="11" t="str">
        <f>IF(SUM(MF30:MI30)-MJ30&gt;0,SUM(MF30:MI30)-MJ30,"")</f>
        <v/>
      </c>
      <c r="NC30" s="11" t="str">
        <f>IF(MM30&gt;0,MM30,"")</f>
        <v/>
      </c>
      <c r="ND30" s="11" t="str">
        <f>IF(MN30&gt;0,MN30,"")</f>
        <v/>
      </c>
      <c r="NE30" s="11" t="str">
        <f>IF(SUM(MK30:MN30)-MO30&gt;0,SUM(MK30:MN30)-MO30,"")</f>
        <v/>
      </c>
      <c r="NF30" s="11" t="str">
        <f>IF(MAX(NB30,NE30)&gt;0,MAX(NB30,NE30),"")</f>
        <v/>
      </c>
      <c r="NG30" s="11" t="str">
        <f>IF(MR30&gt;0,MR30,"")</f>
        <v/>
      </c>
      <c r="NH30" s="11" t="str">
        <f>IF(MS30&gt;0,MS30,"")</f>
        <v/>
      </c>
      <c r="NI30" s="11" t="str">
        <f>IF(SUM(MP30:MS30)-MT30&gt;0,SUM(MP30:MS30)-MT30,"")</f>
        <v/>
      </c>
      <c r="NJ30" s="11" t="str">
        <f>IF(MW30&gt;0,MW30,"")</f>
        <v/>
      </c>
      <c r="NK30" s="11" t="str">
        <f>IF(MX30&gt;0,MX30,"")</f>
        <v/>
      </c>
      <c r="NL30" s="11" t="str">
        <f>IF(SUM(MU30:MX30)-MY30&gt;0,SUM(MU30:MX30)-MY30,"")</f>
        <v/>
      </c>
      <c r="NM30" s="11" t="str">
        <f>IF(SUM(NF30,NL30)&gt;0,SUM(NF30,NL30),"")</f>
        <v/>
      </c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40" t="str">
        <f>IF(NP30&gt;0,NP30,"")</f>
        <v/>
      </c>
      <c r="OI30" s="40" t="str">
        <f>IF(NQ30&gt;0,NQ30,"")</f>
        <v/>
      </c>
      <c r="OJ30" s="40" t="str">
        <f>IF(SUM(NN30:NQ30)-NR30&gt;0,SUM(NN30:NQ30)-NR30,"")</f>
        <v/>
      </c>
      <c r="OK30" s="40" t="str">
        <f>IF(NU30&gt;0,NU30,"")</f>
        <v/>
      </c>
      <c r="OL30" s="40" t="str">
        <f>IF(NV30&gt;0,NV30,"")</f>
        <v/>
      </c>
      <c r="OM30" s="40" t="str">
        <f>IF(SUM(NS30:NV30)-NW30&gt;0,SUM(NS30:NV30)-NW30,"")</f>
        <v/>
      </c>
      <c r="ON30" s="40" t="str">
        <f>IF(MAX(OJ30,OM30)&gt;0,MAX(OJ30,OM30),"")</f>
        <v/>
      </c>
      <c r="OO30" s="40" t="str">
        <f>IF(NZ30&gt;0,NZ30,"")</f>
        <v/>
      </c>
      <c r="OP30" s="40" t="str">
        <f>IF(OA30&gt;0,OA30,"")</f>
        <v/>
      </c>
      <c r="OQ30" s="40" t="str">
        <f>IF(SUM(NX30:OA30)-OB30&gt;0,SUM(NX30:OA30)-OB30,"")</f>
        <v/>
      </c>
      <c r="OR30" s="40" t="str">
        <f>IF(OE30&gt;0,OE30,"")</f>
        <v/>
      </c>
      <c r="OS30" s="40" t="str">
        <f>IF(OF30&gt;0,OF30,"")</f>
        <v/>
      </c>
      <c r="OT30" s="40" t="str">
        <f>IF(SUM(OC30:OF30)-OG30&gt;0,SUM(OC30:OF30)-OG30,"")</f>
        <v/>
      </c>
      <c r="OU30" s="40" t="str">
        <f>IF(SUM(ON30,OT30)&gt;0,SUM(ON30,OT30),"")</f>
        <v/>
      </c>
      <c r="OV30" s="18"/>
      <c r="OW30" s="18"/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1" t="str">
        <f>IF(OX30&gt;0,OX30,"")</f>
        <v/>
      </c>
      <c r="PQ30" s="11" t="str">
        <f>IF(OY30&gt;0,OY30,"")</f>
        <v/>
      </c>
      <c r="PR30" s="11" t="str">
        <f>IF(SUM(OV30:OY30)-OZ30&gt;0,SUM(OV30:OY30)-OZ30,"")</f>
        <v/>
      </c>
      <c r="PS30" s="11" t="str">
        <f>IF(PC30&gt;0,PC30,"")</f>
        <v/>
      </c>
      <c r="PT30" s="11" t="str">
        <f>IF(PD30&gt;0,PD30,"")</f>
        <v/>
      </c>
      <c r="PU30" s="11" t="str">
        <f>IF(SUM(PA30:PD30)-PE30&gt;0,SUM(PA30:PD30)-PE30,"")</f>
        <v/>
      </c>
      <c r="PV30" s="11" t="str">
        <f>IF(MAX(PR30,PU30)&gt;0,MAX(PR30,PU30),"")</f>
        <v/>
      </c>
      <c r="PW30" s="11" t="str">
        <f>IF(PH30&gt;0,PH30,"")</f>
        <v/>
      </c>
      <c r="PX30" s="11" t="str">
        <f>IF(PI30&gt;0,PI30,"")</f>
        <v/>
      </c>
      <c r="PY30" s="11" t="str">
        <f>IF(SUM(PF30:PI30)-PJ30&gt;0,SUM(PF30:PI30)-PJ30,"")</f>
        <v/>
      </c>
      <c r="PZ30" s="11" t="str">
        <f>IF(PM30&gt;0,PM30,"")</f>
        <v/>
      </c>
      <c r="QA30" s="11" t="str">
        <f>IF(PN30&gt;0,PN30,"")</f>
        <v/>
      </c>
      <c r="QB30" s="11" t="str">
        <f>IF(SUM(PK30:PN30)-PO30&gt;0,SUM(PK30:PN30)-PO30,"")</f>
        <v/>
      </c>
      <c r="QC30" s="11" t="str">
        <f>IF(SUM(PV30,QB30)&gt;0,SUM(PV30,QB30),"")</f>
        <v/>
      </c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40" t="str">
        <f>IF(QF30&gt;0,QF30,"")</f>
        <v/>
      </c>
      <c r="QY30" s="40" t="str">
        <f>IF(QG30&gt;0,QG30,"")</f>
        <v/>
      </c>
      <c r="QZ30" s="40" t="str">
        <f>IF(SUM(QD30:QG30)-QH30&gt;0,SUM(QD30:QG30)-QH30,"")</f>
        <v/>
      </c>
      <c r="RA30" s="40" t="str">
        <f>IF(QK30&gt;0,QK30,"")</f>
        <v/>
      </c>
      <c r="RB30" s="40" t="str">
        <f>IF(QL30&gt;0,QL30,"")</f>
        <v/>
      </c>
      <c r="RC30" s="40" t="str">
        <f>IF(SUM(QI30:QL30)-QM30&gt;0,SUM(QI30:QL30)-QM30,"")</f>
        <v/>
      </c>
      <c r="RD30" s="40" t="str">
        <f>IF(MAX(QZ30,RC30)&gt;0,MAX(QZ30,RC30),"")</f>
        <v/>
      </c>
      <c r="RE30" s="40" t="str">
        <f>IF(QP30&gt;0,QP30,"")</f>
        <v/>
      </c>
      <c r="RF30" s="40" t="str">
        <f>IF(QQ30&gt;0,QQ30,"")</f>
        <v/>
      </c>
      <c r="RG30" s="40" t="str">
        <f>IF(SUM(QN30:QQ30)-QR30&gt;0,SUM(QN30:QQ30)-QR30,"")</f>
        <v/>
      </c>
      <c r="RH30" s="40" t="str">
        <f>IF(QU30&gt;0,QU30,"")</f>
        <v/>
      </c>
      <c r="RI30" s="40" t="str">
        <f>IF(QV30&gt;0,QV30,"")</f>
        <v/>
      </c>
      <c r="RJ30" s="40" t="str">
        <f>IF(SUM(QS30:QV30)-QW30&gt;0,SUM(QS30:QV30)-QW30,"")</f>
        <v/>
      </c>
      <c r="RK30" s="40" t="str">
        <f>IF(SUM(RD30,RJ30)&gt;0,SUM(RD30,RJ30),"")</f>
        <v/>
      </c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1" t="str">
        <f>IF(RN30&gt;0,RN30,"")</f>
        <v/>
      </c>
      <c r="SG30" s="11" t="str">
        <f>IF(RO30&gt;0,RO30,"")</f>
        <v/>
      </c>
      <c r="SH30" s="11" t="str">
        <f>IF(SUM(RL30:RO30)-RP30&gt;0,SUM(RL30:RO30)-RP30,"")</f>
        <v/>
      </c>
      <c r="SI30" s="11" t="str">
        <f>IF(RS30&gt;0,RS30,"")</f>
        <v/>
      </c>
      <c r="SJ30" s="11" t="str">
        <f>IF(RT30&gt;0,RT30,"")</f>
        <v/>
      </c>
      <c r="SK30" s="11" t="str">
        <f>IF(SUM(RQ30:RT30)-RU30&gt;0,SUM(RQ30:RT30)-RU30,"")</f>
        <v/>
      </c>
      <c r="SL30" s="11" t="str">
        <f>IF(MAX(SH30,SK30)&gt;0,MAX(SH30,SK30),"")</f>
        <v/>
      </c>
      <c r="SM30" s="11" t="str">
        <f>IF(RX30&gt;0,RX30,"")</f>
        <v/>
      </c>
      <c r="SN30" s="11" t="str">
        <f>IF(RY30&gt;0,RY30,"")</f>
        <v/>
      </c>
      <c r="SO30" s="11" t="str">
        <f>IF(SUM(RV30:RY30)-RZ30&gt;0,SUM(RV30:RY30)-RZ30,"")</f>
        <v/>
      </c>
      <c r="SP30" s="11" t="str">
        <f>IF(SC30&gt;0,SC30,"")</f>
        <v/>
      </c>
      <c r="SQ30" s="11" t="str">
        <f>IF(SD30&gt;0,SD30,"")</f>
        <v/>
      </c>
      <c r="SR30" s="11" t="str">
        <f>IF(SUM(SA30:SD30)-SE30&gt;0,SUM(SA30:SD30)-SE30,"")</f>
        <v/>
      </c>
      <c r="SS30" s="11" t="str">
        <f>IF(SUM(SL30,SR30)&gt;0,SUM(SL30,SR30),"")</f>
        <v/>
      </c>
      <c r="ST30" s="22">
        <f>IF($CN30="P",BY30,(BY30+AX30)/2)</f>
        <v>1.9</v>
      </c>
      <c r="SU30" s="22">
        <f>IF($CN30="P",BZ30,(BZ30+AY30)/2)</f>
        <v>1.3</v>
      </c>
      <c r="SV30" s="22">
        <f>IF($CN30="P",CA30,(CA30+AZ30)/2)</f>
        <v>1.2</v>
      </c>
      <c r="SW30" s="22">
        <f>IF($CN30="P",CB30,(CB30+BA30)/2)</f>
        <v>1.84</v>
      </c>
      <c r="SX30" s="22">
        <f>IF($CN30="P",CC30,(CC30+BB30)/2)</f>
        <v>0</v>
      </c>
      <c r="SY30" s="22">
        <f>IF($CN30="P",CD30,(CD30+BC30)/2)</f>
        <v>7.35</v>
      </c>
      <c r="SZ30" s="22">
        <f>IF($CN30="P",CE30,(CE30+BD30)/2)</f>
        <v>4.6500000000000004</v>
      </c>
      <c r="TA30" s="22">
        <f>IF($CN30="P",CF30,(CF30+BE30)/2)</f>
        <v>4.4000000000000004</v>
      </c>
      <c r="TB30" s="22">
        <f>IF($CN30="P",CG30,(CG30+BF30)/2)</f>
        <v>6.4950000000000001</v>
      </c>
      <c r="TC30" s="22">
        <f>IF($CN30="P",CH30,(CH30+BG30)/2)</f>
        <v>0</v>
      </c>
      <c r="TD30" s="22">
        <f>IF($CN30="P",CI30,(CI30+BH30)/2)</f>
        <v>0</v>
      </c>
      <c r="TE30" s="22">
        <f>IF($CN30="P",CJ30,(CJ30+BI30)/2)</f>
        <v>0</v>
      </c>
      <c r="TF30" s="22">
        <f>IF($CN30="P",CK30,(CK30+BJ30)/2)</f>
        <v>0</v>
      </c>
      <c r="TG30" s="22">
        <f>IF($CN30="P",CL30,(CL30+BK30)/2)</f>
        <v>0</v>
      </c>
      <c r="TH30" s="22">
        <f>IF($CN30="P",CM30,(CM30+BL30)/2)</f>
        <v>0</v>
      </c>
      <c r="TI30" s="27" t="s">
        <v>46</v>
      </c>
      <c r="TJ30" s="40">
        <f>IF(SV30&gt;0,SV30,"")</f>
        <v>1.2</v>
      </c>
      <c r="TK30" s="40">
        <f>IF(SW30&gt;0,SW30,"")</f>
        <v>1.84</v>
      </c>
      <c r="TL30" s="40">
        <f>IF(SUM(ST30:SW30)-SX30&gt;0,SUM(ST30:SW30)-SX30,"")</f>
        <v>6.24</v>
      </c>
      <c r="TM30" s="40">
        <f>IF(TA30&gt;0,TA30,"")</f>
        <v>4.4000000000000004</v>
      </c>
      <c r="TN30" s="40">
        <f>IF(TB30&gt;0,TB30,"")</f>
        <v>6.4950000000000001</v>
      </c>
      <c r="TO30" s="40">
        <f>IF(SUM(SY30:TB30)-TC30&gt;0,SUM(SY30:TB30)-TC30,"")</f>
        <v>22.895</v>
      </c>
      <c r="TP30" s="40">
        <f>IF(MAX(TL30,TO30)&gt;0,MAX(TL30,TO30),"")</f>
        <v>22.895</v>
      </c>
      <c r="TQ30" s="40" t="str">
        <f>IF(TF30&gt;0,TF30,"")</f>
        <v/>
      </c>
      <c r="TR30" s="40" t="str">
        <f>IF(TG30&gt;0,TG30,"")</f>
        <v/>
      </c>
      <c r="TS30" s="40" t="str">
        <f>IF(SUM(TD30:TG30)-TH30&gt;0,SUM(TD30:TG30)-TH30,"")</f>
        <v/>
      </c>
      <c r="TT30" s="40">
        <f>IF(SUM(TP30,TS30)&gt;0,SUM(TP30,TS30),"")</f>
        <v>22.895</v>
      </c>
    </row>
    <row r="31" spans="1:540" x14ac:dyDescent="0.2">
      <c r="A31" s="4" t="str" cm="1">
        <f t="array" ref="A31">IF(AND(H31&lt;&gt;"",H31&lt;&gt;"No DD"),SUMPRODUCT((H$4:H$35&lt;&gt;"")*(H$4:H$35&lt;&gt;"No DD")*(E$4:E$35&gt;E31))+1,IF(H31="No DD",SUMPRODUCT((H$4:H$35="No DD")*(E$4:E$35&gt;E31))+1+SUMPRODUCT((H$4:H$35&lt;&gt;"")*(H$4:H$35&lt;&gt;"No DD")),""))</f>
        <v/>
      </c>
      <c r="B31" s="5" t="s">
        <v>223</v>
      </c>
      <c r="C31" s="4" t="s">
        <v>4</v>
      </c>
      <c r="D31" s="4">
        <v>2006</v>
      </c>
      <c r="E31" s="9">
        <f>SUM(J31:T31)+SUM(J31:R31)*0.0000001+SUM(J31)*0.0000000000001</f>
        <v>65.180006518004575</v>
      </c>
      <c r="F31" s="3" t="str">
        <f>IF(OR(AND(AM31&gt;=AW$37,AM31&lt;&gt;"",AO31&gt;=AW$41,AO31&lt;&gt;"",AL31=""),AND(AP31&gt;=AW$37,AP31&lt;&gt;"",AR31&gt;=AW$41,AR31&lt;&gt;"",AL31=""),AND(AT31&gt;=AW$37,AT31&lt;&gt;"",AV31&gt;=AW$41,AV31&lt;&gt;"",AL31=""),AND(BN31&gt;=BX$37,BN31&lt;&gt;"",BP31&gt;=BX$41,BP31&lt;&gt;"",BM31=""),AND(BQ31&gt;=BX$37,BQ31&lt;&gt;"",BS31&gt;=BX$41,BS31&lt;&gt;"",BM31=""),AND(BU31&gt;=BX$37,BU31&lt;&gt;"",BW31&gt;=BX$41,BW31&lt;&gt;"",BM31=""),AND(CO31&gt;=CY$37,CO31&lt;&gt;"",CQ31&gt;=CY$41,CQ31&lt;&gt;"",CN31=""),AND(CR31&gt;=CY$37,CR31&lt;&gt;"",CT31&gt;=CY$41,CT31&lt;&gt;"",CN31=""),AND(CV31&gt;=CY$37,CV31&lt;&gt;"",CX31&gt;=CY$41,CX31&lt;&gt;"",CN31=""),AND(DV31&gt;=EI$37,DV31&lt;&gt;"",DX31&gt;=EI$41,DX31&lt;&gt;""),AND(DY31&gt;=EI$37,DY31&lt;&gt;"",EA31&gt;=EI$41,EA31&lt;&gt;""),AND(EC31&gt;=EI$37,EC31&lt;&gt;"",EE31&gt;=EI$41,EE31&lt;&gt;""),AND(EF31&gt;=EI$37,EF31&lt;&gt;"",EH31&gt;=EI$41,EH31&lt;&gt;""),AND(FD31&gt;=FQ$37,FD31&lt;&gt;"",FF31&gt;=FQ$41,FF31&lt;&gt;""),AND(FG31&gt;=FQ$37,FG31&lt;&gt;"",FI31&gt;=FQ$41,FI31&lt;&gt;""),AND(FK31&gt;=FQ$37,FK31&lt;&gt;"",FM31&gt;=FQ$41,FM31&lt;&gt;""),AND(FN31&gt;=FQ$37,FN31&lt;&gt;"",FP31&gt;=FQ$41,FP31&lt;&gt;""),AND(GL31&gt;=GY$37,GL31&lt;&gt;"",GN31&gt;=GY$41,GN31&lt;&gt;""),AND(GO31&gt;=GY$37,GO31&lt;&gt;"",GQ31&gt;=GY$41,GQ31&lt;&gt;""),AND(GS31&gt;=GY$37,GS31&lt;&gt;"",GU31&gt;=GY$41,GU31&lt;&gt;""),AND(GV31&gt;=GY$37,GV31&lt;&gt;"",GX31&gt;=GY$41,GX31&lt;&gt;""),AND(HT31&gt;=IG$37,HT31&lt;&gt;"",HV31&gt;=IG$41,HV31&lt;&gt;""),AND(HW31&gt;=IG$37,HW31&lt;&gt;"",HY31&gt;=IG$41,HY31&lt;&gt;""),AND(IA31&gt;=IG$37,IA31&lt;&gt;"",IC31&gt;=IG$41,IC31&lt;&gt;""),AND(ID31&gt;=IG$37,ID31&lt;&gt;"",IF31&gt;=IG$41,IF31&lt;&gt;""),AND(JB31&gt;=JO$37,JB31&lt;&gt;"",JD31&gt;=JO$41,JD31&lt;&gt;""),AND(JE31&gt;=JO$37,JE31&lt;&gt;"",JG31&gt;=JO$41,JG31&lt;&gt;""),AND(JI31&gt;=JO$37,JI31&lt;&gt;"",JK31&gt;=JO$41,JK31&lt;&gt;""),AND(JL31&gt;=JO$37,JL31&lt;&gt;"",JN31&gt;=JO$41,JN31&lt;&gt;""),AND(KJ31&gt;=KW$37,KJ31&lt;&gt;"",KL31&gt;=KW$41,KL31&lt;&gt;""),AND(KM31&gt;=KW$37,KM31&lt;&gt;"",KO31&gt;=KW$41,KO31&lt;&gt;""),AND(KQ31&gt;=KW$37,KQ31&lt;&gt;"",KS31&gt;=KW$41,KS31&lt;&gt;""),AND(KT31&gt;=KW$37,KT31&lt;&gt;"",KV31&gt;=KW$41,KV31&lt;&gt;""),AND(LR31&gt;=ME$37,LR31&lt;&gt;"",LT31&gt;=ME$41,LT31&lt;&gt;""),AND(LU31&gt;=ME$37,LU31&lt;&gt;"",LW31&gt;=ME$41,LW31&lt;&gt;""),AND(LY31&gt;=ME$37,LY31&lt;&gt;"",MA31&gt;=ME$41,MA31&lt;&gt;""),AND(MB31&gt;=ME$37,MB31&lt;&gt;"",MD31&gt;=ME$41,MD31&lt;&gt;""),AND(MZ31&gt;=NM$37,MZ31&lt;&gt;"",NB31&gt;=NM$41,NB31&lt;&gt;""),AND(NC31&gt;=NM$37,NC31&lt;&gt;"",NE31&gt;=NM$41,NE31&lt;&gt;""),AND(NG31&gt;=NM$37,NG31&lt;&gt;"",NI31&gt;=NM$41,NI31&lt;&gt;""),AND(NJ31&gt;=NM$37,NJ31&lt;&gt;"",NL31&gt;=NM$41,NL31&lt;&gt;""),AND(OH31&gt;=OU$37,OH31&lt;&gt;"",OJ31&gt;=OU$41,OJ31&lt;&gt;""),AND(OK31&gt;=OU$37,OK31&lt;&gt;"",OM31&gt;=OU$41,OM31&lt;&gt;""),AND(OO31&gt;=OU$37,OO31&lt;&gt;"",OQ31&gt;=OU$41,OQ31&lt;&gt;""),AND(OR31&gt;=OU$37,OR31&lt;&gt;"",OT31&gt;=OU$41,OT31&lt;&gt;""),AND(PP31&gt;=QC$37,PP31&lt;&gt;"",PR31&gt;=QC$41,PR31&lt;&gt;""),AND(PS31&gt;=QC$37,PS31&lt;&gt;"",PU31&gt;=QC$41,PU31&lt;&gt;""),AND(PW31&gt;=QC$37,PW31&lt;&gt;"",PY31&gt;=QC$41,PY31&lt;&gt;""),AND(PZ31&gt;=QC$37,PZ31&lt;&gt;"",QB31&gt;=QC$41,QB31&lt;&gt;""),AND(QX31&gt;=RK$37,QX31&lt;&gt;"",QZ31&gt;=RK$41,QZ31&lt;&gt;""),AND(RA31&gt;=RK$37,RA31&lt;&gt;"",RC31&gt;=RK$41,RC31&lt;&gt;""),AND(RE31&gt;=RK$37,RE31&lt;&gt;"",RG31&gt;=RK$41,RG31&lt;&gt;""),AND(RH31&gt;=RK$37,RH31&lt;&gt;"",RJ31&gt;=RK$41,RJ31&lt;&gt;""),AND(SF31&gt;=SS$37,SF31&lt;&gt;"",SH31&gt;=SS$41,SH31&lt;&gt;""),AND(SI31&gt;=SS$37,SI31&lt;&gt;"",SK31&gt;=SS$41,SK31&lt;&gt;""),AND(SM31&gt;=SS$37,SM31&lt;&gt;"",SO31&gt;=SS$41,SO31&lt;&gt;""),AND(SP31&gt;=SS$37,SP31&lt;&gt;"",SR31&gt;=SS$41,SR31&lt;&gt;"")),"P","")</f>
        <v/>
      </c>
      <c r="G31" s="3" t="str">
        <f>IF(OR(AND(AO31&gt;=AW$41,AO31&lt;&gt;"",AL31=""),AND(AR31&gt;=AW$41,AR31&lt;&gt;"",AL31=""),AND(AV31&gt;=AW$41,AV31&lt;&gt;"",AL31=""),AND(BP31&gt;=BX$41,BP31&lt;&gt;"",BM31=""),AND(BS31&gt;=BX$41,BS31&lt;&gt;"",BM31=""),AND(BW31&gt;=BX$41,BW31&lt;&gt;"",BM31=""),AND(CQ31&gt;=CY$41,CQ31&lt;&gt;"",CN31=""),AND(CT31&gt;=CY$41,CT31&lt;&gt;"",CN31=""),AND(CX31&gt;=CY$41,CX31&lt;&gt;"",CN31=""),AND(DX31&gt;=EI$41,DX31&lt;&gt;""),AND(EA31&gt;=EI$41,EA31&lt;&gt;""),AND(EE31&gt;=EI$41,EE31&lt;&gt;""),AND(EH31&gt;=EI$41,EH31&lt;&gt;""),AND(FF31&gt;=FQ$41,FF31&lt;&gt;""),AND(FI31&gt;=FQ$41,FI31&lt;&gt;""),AND(FM31&gt;=FQ$41,FM31&lt;&gt;""),AND(FP31&gt;=FQ$41,FP31&lt;&gt;""),AND(GN31&gt;=GY$41,GN31&lt;&gt;""),AND(GQ31&gt;=GY$41,GQ31&lt;&gt;""),AND(GU31&gt;=GY$41,GU31&lt;&gt;""),AND(GX31&gt;=GY$41,GX31&lt;&gt;""),AND(HV31&gt;=IG$41,HV31&lt;&gt;""),AND(HY31&gt;=IG$41,HY31&lt;&gt;""),AND(IC31&gt;=IG$41,IC31&lt;&gt;""),AND(IF31&gt;=IG$41,IF31&lt;&gt;""),AND(JD31&gt;=JO$41,JD31&lt;&gt;""),AND(JG31&gt;=JO$41,JG31&lt;&gt;""),AND(JK31&gt;=JO$41,JK31&lt;&gt;""),AND(JN31&gt;=JO$41,JN31&lt;&gt;""),AND(KL31&gt;=KW$41,KL31&lt;&gt;""),AND(KO31&gt;=KW$41,KO31&lt;&gt;""),AND(KS31&gt;=KW$41,KS31&lt;&gt;""),AND(KV31&gt;=KW$41,KV31&lt;&gt;""),AND(LT31&gt;=ME$41,LT31&lt;&gt;""),AND(LW31&gt;=ME$41,LW31&lt;&gt;""),AND(MA31&gt;=ME$41,MA31&lt;&gt;""),AND(MD31&gt;=ME$41,MD31&lt;&gt;""),AND(NB31&gt;=NM$41,NB31&lt;&gt;""),AND(NE31&gt;=NM$41,NE31&lt;&gt;""),AND(NI31&gt;=NM$41,NI31&lt;&gt;""),AND(NL31&gt;=NM$41,NL31&lt;&gt;""),AND(OJ31&gt;=OU$41,OJ31&lt;&gt;""),AND(OM31&gt;=OU$41,OM31&lt;&gt;""),AND(OQ31&gt;=OU$41,OQ31&lt;&gt;""),AND(OT31&gt;=OU$41,OT31&lt;&gt;""),AND(PR31&gt;=QC$41,PR31&lt;&gt;""),AND(PU31&gt;=QC$41,PU31&lt;&gt;""),AND(PY31&gt;=QC$41,PY31&lt;&gt;""),AND(QB31&gt;=QC$41,QB31&lt;&gt;""),AND(QZ31&gt;=RK$41,QZ31&lt;&gt;""),AND(RC31&gt;=RK$41,RC31&lt;&gt;""),AND(RG31&gt;=RK$41,RG31&lt;&gt;""),AND(RJ31&gt;=RK$41,RJ31&lt;&gt;""),AND(SH31&gt;=SS$41,SH31&lt;&gt;""),AND(SK31&gt;=SS$41,SK31&lt;&gt;""),AND(SO31&gt;=SS$41,SO31&lt;&gt;""),AND(SR31&gt;=SS$41,SR31&lt;&gt;"")),"P","")</f>
        <v/>
      </c>
      <c r="H31" s="36" t="str">
        <f>IF(AND(G31="P",F31=""),"No DD",IF(OR(AND(AM31&gt;=AW$40,AM31&lt;&gt;"",AO31&gt;=AW$44,AO31&lt;&gt;"",AL31=""),AND(AP31&gt;=AW$40,AP31&lt;&gt;"",AR31&gt;=AW$44,AR31&lt;&gt;"",AL31=""),AND(AT31&gt;=AW$40,AT31&lt;&gt;"",AV31&gt;=AW$44,AV31&lt;&gt;"",AL31=""),AND(BN31&gt;=BX$40,BN31&lt;&gt;"",BP31&gt;=BX$44,BP31&lt;&gt;"",BM31=""),AND(BQ31&gt;=BX$40,BQ31&lt;&gt;"",BS31&gt;=BX$44,BS31&lt;&gt;"",BM31=""),AND(BU31&gt;=BX$40,BU31&lt;&gt;"",BW31&gt;=BX$44,BW31&lt;&gt;"",BM31=""),AND(CO31&gt;=CY$40,CO31&lt;&gt;"",CQ31&gt;=CY$44,CQ31&lt;&gt;"",CN31=""),AND(CR31&gt;=CY$40,CR31&lt;&gt;"",CT31&gt;=CY$44,CT31&lt;&gt;"",CN31=""),AND(CV31&gt;=CY$40,CV31&lt;&gt;"",CX31&gt;=CY$44,CX31&lt;&gt;"",CN31=""),AND(DV31&gt;=EI$40,DV31&lt;&gt;"",DX31&gt;=EI$44,DX31&lt;&gt;""),AND(DY31&gt;=EI$40,DY31&lt;&gt;"",EA31&gt;=EI$44,EA31&lt;&gt;""),AND(EC31&gt;=EI$40,EC31&lt;&gt;"",EE31&gt;=EI$44,EE31&lt;&gt;""),AND(EF31&gt;=EI$40,EF31&lt;&gt;"",EH31&gt;=EI$44,EH31&lt;&gt;""),AND(FD31&gt;=FQ$40,FD31&lt;&gt;"",FF31&gt;=FQ$44,FF31&lt;&gt;""),AND(FG31&gt;=FQ$40,FG31&lt;&gt;"",FI31&gt;=FQ$44,FI31&lt;&gt;""),AND(FK31&gt;=FQ$40,FK31&lt;&gt;"",FM31&gt;=FQ$44,FM31&lt;&gt;""),AND(FN31&gt;=FQ$40,FN31&lt;&gt;"",FP31&gt;=FQ$44,FP31&lt;&gt;""),AND(GL31&gt;=GY$40,GL31&lt;&gt;"",GN31&gt;=GY$44,GN31&lt;&gt;""),AND(GO31&gt;=GY$40,GO31&lt;&gt;"",GQ31&gt;=GY$44,GQ31&lt;&gt;""),AND(GS31&gt;=GY$40,GS31&lt;&gt;"",GU31&gt;=GY$44,GU31&lt;&gt;""),AND(GV31&gt;=GY$40,GV31&lt;&gt;"",GX31&gt;=GY$44,GX31&lt;&gt;""),AND(HT31&gt;=IG$40,HT31&lt;&gt;"",HV31&gt;=IG$44,HV31&lt;&gt;""),AND(HW31&gt;=IG$40,HW31&lt;&gt;"",HY31&gt;=IG$44,HY31&lt;&gt;""),AND(IA31&gt;=IG$40,IA31&lt;&gt;"",IC31&gt;=IG$44,IC31&lt;&gt;""),AND(ID31&gt;=IG$40,ID31&lt;&gt;"",IF31&gt;=IG$44,IF31&lt;&gt;""),AND(JB31&gt;=JO$40,JB31&lt;&gt;"",JD31&gt;=JO$44,JD31&lt;&gt;""),AND(JE31&gt;=JO$40,JE31&lt;&gt;"",JG31&gt;=JO$44,JG31&lt;&gt;""),AND(JI31&gt;=JO$40,JI31&lt;&gt;"",JK31&gt;=JO$44,JK31&lt;&gt;""),AND(JL31&gt;=JO$40,JL31&lt;&gt;"",JN31&gt;=JO$44,JN31&lt;&gt;""),AND(KJ31&gt;=KW$40,KJ31&lt;&gt;"",KL31&gt;=KW$44,KL31&lt;&gt;""),AND(KM31&gt;=KW$40,KM31&lt;&gt;"",KO31&gt;=KW$44,KO31&lt;&gt;""),AND(KQ31&gt;=KW$40,KQ31&lt;&gt;"",KS31&gt;=KW$44,KS31&lt;&gt;""),AND(KT31&gt;=KW$40,KT31&lt;&gt;"",KV31&gt;=KW$44,KV31&lt;&gt;""),AND(LR31&gt;=ME$40,LR31&lt;&gt;"",LT31&gt;=ME$44,LT31&lt;&gt;""),AND(LU31&gt;=ME$40,LU31&lt;&gt;"",LW31&gt;=ME$44,LW31&lt;&gt;""),AND(LY31&gt;=ME$40,LY31&lt;&gt;"",MA31&gt;=ME$44,MA31&lt;&gt;""),AND(MB31&gt;=ME$40,MB31&lt;&gt;"",MD31&gt;=ME$44,MD31&lt;&gt;""),AND(MZ31&gt;=NM$40,MZ31&lt;&gt;"",NB31&gt;=NM$44,NB31&lt;&gt;""),AND(NC31&gt;=NM$40,NC31&lt;&gt;"",NE31&gt;=NM$44,NE31&lt;&gt;""),AND(NG31&gt;=NM$40,NG31&lt;&gt;"",NI31&gt;=NM$44,NI31&lt;&gt;""),AND(NJ31&gt;=NM$40,NJ31&lt;&gt;"",NL31&gt;=NM$44,NL31&lt;&gt;""),AND(OH31&gt;=OU$40,OH31&lt;&gt;"",OJ31&gt;=OU$44,OJ31&lt;&gt;""),AND(OK31&gt;=OU$40,OK31&lt;&gt;"",OM31&gt;=OU$44,OM31&lt;&gt;""),AND(OO31&gt;=OU$40,OO31&lt;&gt;"",OQ31&gt;=OU$44,OQ31&lt;&gt;""),AND(OR31&gt;=OU$40,OR31&lt;&gt;"",OT31&gt;=OU$44,OT31&lt;&gt;""),AND(PP31&gt;=QC$40,PP31&lt;&gt;"",PR31&gt;=QC$44,PR31&lt;&gt;""),AND(PS31&gt;=QC$40,PS31&lt;&gt;"",PU31&gt;=QC$44,PU31&lt;&gt;""),AND(PW31&gt;=QC$40,PW31&lt;&gt;"",PY31&gt;=QC$44,PY31&lt;&gt;""),AND(PZ31&gt;=QC$40,PZ31&lt;&gt;"",QB31&gt;=QC$44,QB31&lt;&gt;""),AND(QX31&gt;=RK$40,QX31&lt;&gt;"",QZ31&gt;=RK$44,QZ31&lt;&gt;""),AND(RA31&gt;=RK$40,RA31&lt;&gt;"",RC31&gt;=RK$44,RC31&lt;&gt;""),AND(RE31&gt;=RK$40,RE31&lt;&gt;"",RG31&gt;=RK$44,RG31&lt;&gt;""),AND(RH31&gt;=RK$40,RH31&lt;&gt;"",RJ31&gt;=RK$44,RJ31&lt;&gt;""),AND(SF31&gt;=SS$40,SF31&lt;&gt;"",SH31&gt;=SS$44,SH31&lt;&gt;""),AND(SI31&gt;=SS$40,SI31&lt;&gt;"",SK31&gt;=SS$44,SK31&lt;&gt;""),AND(SM31&gt;=SS$40,SM31&lt;&gt;"",SO31&gt;=SS$44,SO31&lt;&gt;""),AND(SP31&gt;=SS$40,SP31&lt;&gt;"",SR31&gt;=SS$44,SR31&lt;&gt;"")),"Merit",IF(OR(AND(AM31&gt;=AW$39,AM31&lt;&gt;"",AO31&gt;=AW$43,AO31&lt;&gt;"",AL31=""),AND(AP31&gt;=AW$39,AP31&lt;&gt;"",AR31&gt;=AW$43,AR31&lt;&gt;"",AL31=""),AND(AT31&gt;=AW$39,AT31&lt;&gt;"",AV31&gt;=AW$43,AV31&lt;&gt;"",AL31=""),AND(BN31&gt;=BX$39,BN31&lt;&gt;"",BP31&gt;=BX$43,BP31&lt;&gt;"",BM31=""),AND(BQ31&gt;=BX$39,BQ31&lt;&gt;"",BS31&gt;=BX$43,BS31&lt;&gt;"",BM31=""),AND(BU31&gt;=BX$39,BU31&lt;&gt;"",BW31&gt;=BX$43,BW31&lt;&gt;"",BM31=""),AND(CO31&gt;=CY$39,CO31&lt;&gt;"",CQ31&gt;=CY$43,CQ31&lt;&gt;"",CN31=""),AND(CR31&gt;=CY$39,CR31&lt;&gt;"",CT31&gt;=CY$43,CT31&lt;&gt;"",CN31=""),AND(CV31&gt;=CY$39,CV31&lt;&gt;"",CX31&gt;=CY$43,CX31&lt;&gt;"",CN31=""),AND(DV31&gt;=EI$39,DV31&lt;&gt;"",DX31&gt;=EI$43,DX31&lt;&gt;""),AND(DY31&gt;=EI$39,DY31&lt;&gt;"",EA31&gt;=EI$43,EA31&lt;&gt;""),AND(EC31&gt;=EI$39,EC31&lt;&gt;"",EE31&gt;=EI$43,EE31&lt;&gt;""),AND(EF31&gt;=EI$39,EF31&lt;&gt;"",EH31&gt;=EI$43,EH31&lt;&gt;""),AND(FD31&gt;=FQ$39,FD31&lt;&gt;"",FF31&gt;=FQ$43,FF31&lt;&gt;""),AND(FG31&gt;=FQ$39,FG31&lt;&gt;"",FI31&gt;=FQ$43,FI31&lt;&gt;""),AND(FK31&gt;=FQ$39,FK31&lt;&gt;"",FM31&gt;=FQ$43,FM31&lt;&gt;""),AND(FN31&gt;=FQ$39,FN31&lt;&gt;"",FP31&gt;=FQ$43,FP31&lt;&gt;""),AND(GL31&gt;=GY$39,GL31&lt;&gt;"",GN31&gt;=GY$43,GN31&lt;&gt;""),AND(GO31&gt;=GY$39,GO31&lt;&gt;"",GQ31&gt;=GY$43,GQ31&lt;&gt;""),AND(GS31&gt;=GY$39,GS31&lt;&gt;"",GU31&gt;=GY$43,GU31&lt;&gt;""),AND(GV31&gt;=GY$39,GV31&lt;&gt;"",GX31&gt;=GY$43,GX31&lt;&gt;""),AND(HT31&gt;=IG$39,HT31&lt;&gt;"",HV31&gt;=IG$43,HV31&lt;&gt;""),AND(HW31&gt;=IG$39,HW31&lt;&gt;"",HY31&gt;=IG$43,HY31&lt;&gt;""),AND(IA31&gt;=IG$39,IA31&lt;&gt;"",IC31&gt;=IG$43,IC31&lt;&gt;""),AND(ID31&gt;=IG$39,ID31&lt;&gt;"",IF31&gt;=IG$43,IF31&lt;&gt;""),AND(JB31&gt;=JO$39,JB31&lt;&gt;"",JD31&gt;=JO$43,JD31&lt;&gt;""),AND(JE31&gt;=JO$39,JE31&lt;&gt;"",JG31&gt;=JO$43,JG31&lt;&gt;""),AND(JI31&gt;=JO$39,JI31&lt;&gt;"",JK31&gt;=JO$43,JK31&lt;&gt;""),AND(JL31&gt;=JO$39,JL31&lt;&gt;"",JN31&gt;=JO$43,JN31&lt;&gt;""),AND(KJ31&gt;=KW$39,KJ31&lt;&gt;"",KL31&gt;=KW$43,KL31&lt;&gt;""),AND(KM31&gt;=KW$39,KM31&lt;&gt;"",KO31&gt;=KW$43,KO31&lt;&gt;""),AND(KQ31&gt;=KW$39,KQ31&lt;&gt;"",KS31&gt;=KW$43,KS31&lt;&gt;""),AND(KT31&gt;=KW$39,KT31&lt;&gt;"",KV31&gt;=KW$43,KV31&lt;&gt;""),AND(LR31&gt;=ME$39,LR31&lt;&gt;"",LT31&gt;=ME$43,LT31&lt;&gt;""),AND(LU31&gt;=ME$39,LU31&lt;&gt;"",LW31&gt;=ME$43,LW31&lt;&gt;""),AND(LY31&gt;=ME$39,LY31&lt;&gt;"",MA31&gt;=ME$43,MA31&lt;&gt;""),AND(MB31&gt;=ME$39,MB31&lt;&gt;"",MD31&gt;=ME$43,MD31&lt;&gt;""),AND(MZ31&gt;=NM$39,MZ31&lt;&gt;"",NB31&gt;=NM$43,NB31&lt;&gt;""),AND(NC31&gt;=NM$39,NC31&lt;&gt;"",NE31&gt;=NM$43,NE31&lt;&gt;""),AND(NG31&gt;=NM$39,NG31&lt;&gt;"",NI31&gt;=NM$43,NI31&lt;&gt;""),AND(NJ31&gt;=NM$39,NJ31&lt;&gt;"",NL31&gt;=NM$43,NL31&lt;&gt;""),AND(OH31&gt;=OU$39,OH31&lt;&gt;"",OJ31&gt;=OU$43,OJ31&lt;&gt;""),AND(OK31&gt;=OU$39,OK31&lt;&gt;"",OM31&gt;=OU$43,OM31&lt;&gt;""),AND(OO31&gt;=OU$39,OO31&lt;&gt;"",OQ31&gt;=OU$43,OQ31&lt;&gt;""),AND(OR31&gt;=OU$39,OR31&lt;&gt;"",OT31&gt;=OU$43,OT31&lt;&gt;""),AND(PP31&gt;=QC$39,PP31&lt;&gt;"",PR31&gt;=QC$43,PR31&lt;&gt;""),AND(PS31&gt;=QC$39,PS31&lt;&gt;"",PU31&gt;=QC$43,PU31&lt;&gt;""),AND(PW31&gt;=QC$39,PW31&lt;&gt;"",PY31&gt;=QC$43,PY31&lt;&gt;""),AND(PZ31&gt;=QC$39,PZ31&lt;&gt;"",QB31&gt;=QC$43,QB31&lt;&gt;""),AND(QX31&gt;=RK$39,QX31&lt;&gt;"",QZ31&gt;=RK$43,QZ31&lt;&gt;""),AND(RA31&gt;=RK$39,RA31&lt;&gt;"",RC31&gt;=RK$43,RC31&lt;&gt;""),AND(RE31&gt;=RK$39,RE31&lt;&gt;"",RG31&gt;=RK$43,RG31&lt;&gt;""),AND(RH31&gt;=RK$39,RH31&lt;&gt;"",RJ31&gt;=RK$43,RJ31&lt;&gt;""),AND(SF31&gt;=SS$39,SF31&lt;&gt;"",SH31&gt;=SS$43,SH31&lt;&gt;""),AND(SI31&gt;=SS$39,SI31&lt;&gt;"",SK31&gt;=SS$43,SK31&lt;&gt;""),AND(SM31&gt;=SS$39,SM31&lt;&gt;"",SO31&gt;=SS$43,SO31&lt;&gt;""),AND(SP31&gt;=SS$39,SP31&lt;&gt;"",SR31&gt;=SS$43,SR31&lt;&gt;"")),"Excellence",IF(I31="P","Worlds Team",IF(F31="P","National Team","")))))</f>
        <v/>
      </c>
      <c r="I31" s="3" t="str">
        <f>IF(OR(AND(AM31&gt;=AW$38,AM31&lt;&gt;"",AO31&gt;=AW$42,AO31&lt;&gt;"",AL31=""),AND(AP31&gt;=AW$38,AP31&lt;&gt;"",AR31&gt;=AW$42,AR31&lt;&gt;"",AL31=""),AND(AT31&gt;=AW$38,AT31&lt;&gt;"",AV31&gt;=AW$42,AV31&lt;&gt;"",AL31=""),AND(BN31&gt;=BX$38,BN31&lt;&gt;"",BP31&gt;=BX$42,BP31&lt;&gt;"",BM31=""),AND(BQ31&gt;=BX$38,BQ31&lt;&gt;"",BS31&gt;=BX$42,BS31&lt;&gt;"",BM31=""),AND(BU31&gt;=BX$38,BU31&lt;&gt;"",BW31&gt;=BX$42,BW31&lt;&gt;"",BM31=""),AND(CO31&gt;=CY$38,CO31&lt;&gt;"",CQ31&gt;=CY$42,CQ31&lt;&gt;"",CN31=""),AND(CR31&gt;=CY$38,CR31&lt;&gt;"",CT31&gt;=CY$42,CT31&lt;&gt;"",CN31=""),AND(CV31&gt;=CY$38,CV31&lt;&gt;"",CX31&gt;=CY$42,CX31&lt;&gt;"",CN31=""),AND(DV31&gt;=EI$38,DV31&lt;&gt;"",DX31&gt;=EI$42,DX31&lt;&gt;""),AND(DY31&gt;=EI$38,DY31&lt;&gt;"",EA31&gt;=EI$42,EA31&lt;&gt;""),AND(EC31&gt;=EI$38,EC31&lt;&gt;"",EE31&gt;=EI$42,EE31&lt;&gt;""),AND(EF31&gt;=EI$38,EF31&lt;&gt;"",EH31&gt;=EI$42,EH31&lt;&gt;""),AND(FD31&gt;=FQ$38,FD31&lt;&gt;"",FF31&gt;=FQ$42,FF31&lt;&gt;""),AND(FG31&gt;=FQ$38,FG31&lt;&gt;"",FI31&gt;=FQ$42,FI31&lt;&gt;""),AND(FK31&gt;=FQ$38,FK31&lt;&gt;"",FM31&gt;=FQ$42,FM31&lt;&gt;""),AND(FN31&gt;=FQ$38,FN31&lt;&gt;"",FP31&gt;=FQ$42,FP31&lt;&gt;""),AND(GL31&gt;=GY$38,GL31&lt;&gt;"",GN31&gt;=GY$42,GN31&lt;&gt;""),AND(GO31&gt;=GY$38,GO31&lt;&gt;"",GQ31&gt;=GY$42,GQ31&lt;&gt;""),AND(GS31&gt;=GY$38,GS31&lt;&gt;"",GU31&gt;=GY$42,GU31&lt;&gt;""),AND(GV31&gt;=GY$38,GV31&lt;&gt;"",GX31&gt;=GY$42,GX31&lt;&gt;""),AND(HT31&gt;=IG$38,HT31&lt;&gt;"",HV31&gt;=IG$42,HV31&lt;&gt;""),AND(HW31&gt;=IG$38,HW31&lt;&gt;"",HY31&gt;=IG$42,HY31&lt;&gt;""),AND(IA31&gt;=IG$38,IA31&lt;&gt;"",IC31&gt;=IG$42,IC31&lt;&gt;""),AND(ID31&gt;=IG$38,ID31&lt;&gt;"",IF31&gt;=IG$42,IF31&lt;&gt;""),AND(JB31&gt;=JO$38,JB31&lt;&gt;"",JD31&gt;=JO$42,JD31&lt;&gt;""),AND(JE31&gt;=JO$38,JE31&lt;&gt;"",JG31&gt;=JO$42,JG31&lt;&gt;""),AND(JI31&gt;=JO$38,JI31&lt;&gt;"",JK31&gt;=JO$42,JK31&lt;&gt;""),AND(JL31&gt;=JO$38,JL31&lt;&gt;"",JN31&gt;=JO$42,JN31&lt;&gt;""),AND(KJ31&gt;=KW$38,KJ31&lt;&gt;"",KL31&gt;=KW$42,KL31&lt;&gt;""),AND(KM31&gt;=KW$38,KM31&lt;&gt;"",KO31&gt;=KW$42,KO31&lt;&gt;""),AND(KQ31&gt;=KW$38,KQ31&lt;&gt;"",KS31&gt;=KW$42,KS31&lt;&gt;""),AND(KT31&gt;=KW$38,KT31&lt;&gt;"",KV31&gt;=KW$42,KV31&lt;&gt;""),AND(LR31&gt;=ME$38,LR31&lt;&gt;"",LT31&gt;=ME$42,LT31&lt;&gt;""),AND(LU31&gt;=ME$38,LU31&lt;&gt;"",LW31&gt;=ME$42,LW31&lt;&gt;""),AND(LY31&gt;=ME$38,LY31&lt;&gt;"",MA31&gt;=ME$42,MA31&lt;&gt;""),AND(MB31&gt;=ME$38,MB31&lt;&gt;"",MD31&gt;=ME$42,MD31&lt;&gt;""),AND(MZ31&gt;=NM$38,MZ31&lt;&gt;"",NB31&gt;=NM$42,NB31&lt;&gt;""),AND(NC31&gt;=NM$38,NC31&lt;&gt;"",NE31&gt;=NM$42,NE31&lt;&gt;""),AND(NG31&gt;=NM$38,NG31&lt;&gt;"",NI31&gt;=NM$42,NI31&lt;&gt;""),AND(NJ31&gt;=NM$38,NJ31&lt;&gt;"",NL31&gt;=NM$42,NL31&lt;&gt;""),AND(OH31&gt;=OU$38,OH31&lt;&gt;"",OJ31&gt;=OU$42,OJ31&lt;&gt;""),AND(OK31&gt;=OU$38,OK31&lt;&gt;"",OM31&gt;=OU$42,OM31&lt;&gt;""),AND(OO31&gt;=OU$38,OO31&lt;&gt;"",OQ31&gt;=OU$42,OQ31&lt;&gt;""),AND(OR31&gt;=OU$38,OR31&lt;&gt;"",OT31&gt;=OU$42,OT31&lt;&gt;""),AND(PP31&gt;=QC$38,PP31&lt;&gt;"",PR31&gt;=QC$42,PR31&lt;&gt;""),AND(PS31&gt;=QC$38,PS31&lt;&gt;"",PU31&gt;=QC$42,PU31&lt;&gt;""),AND(PW31&gt;=QC$38,PW31&lt;&gt;"",PY31&gt;=QC$42,PY31&lt;&gt;""),AND(PZ31&gt;=QC$38,PZ31&lt;&gt;"",QB31&gt;=QC$42,QB31&lt;&gt;""),AND(QX31&gt;=RK$38,QX31&lt;&gt;"",QZ31&gt;=RK$42,QZ31&lt;&gt;""),AND(RA31&gt;=RK$38,RA31&lt;&gt;"",RC31&gt;=RK$42,RC31&lt;&gt;""),AND(RE31&gt;=RK$38,RE31&lt;&gt;"",RG31&gt;=RK$42,RG31&lt;&gt;""),AND(RH31&gt;=RK$38,RH31&lt;&gt;"",RJ31&gt;=RK$42,RJ31&lt;&gt;""),AND(SF31&gt;=SS$38,SF31&lt;&gt;"",SH31&gt;=SS$42,SH31&lt;&gt;""),AND(SI31&gt;=SS$38,SI31&lt;&gt;"",SK31&gt;=SS$42,SK31&lt;&gt;""),AND(SM31&gt;=SS$38,SM31&lt;&gt;"",SO31&gt;=SS$42,SO31&lt;&gt;""),AND(SP31&gt;=SS$38,SP31&lt;&gt;"",SR31&gt;=SS$42,SR31&lt;&gt;"")),"P","")</f>
        <v/>
      </c>
      <c r="J31" s="8">
        <f>IF(COUNT(AO31,AR31,BP31,BS31,CQ31,CT31)&gt;0,LARGE((AO31,AR31,BP31,BS31,CQ31,CT31),1),0)</f>
        <v>45.8</v>
      </c>
      <c r="K31" s="8" t="str">
        <f>IF(J31="","",IF(OR(J31=CQ31,J31=CT31),$BY$1,IF(OR(J31=BP31,J31=BS31),$AX$1,IF(OR(J31=AO31,J31=AR31),$W$1,""))))</f>
        <v>2023 Nationals</v>
      </c>
      <c r="L31" s="8">
        <f>IF(COUNT(AO31,AR31,BP31,BS31,CQ31,CT31)&gt;1,LARGE((AO31,AR31,BP31,BS31,CQ31,CT31),2),0)</f>
        <v>8.879999999999999</v>
      </c>
      <c r="M31" s="8" t="str">
        <f>IF(L31="","",IF(OR(L31=CQ31,L31=CT31),$BY$1,IF(OR(L31=BP31,L31=BS31),$AX$1,IF(OR(L31=AO31,L31=AR31),$W$1,""))))</f>
        <v>2023 Nationals</v>
      </c>
      <c r="N31" s="8">
        <f>IF(COUNT(AO31,AR31,BP31,BS31,CQ31,CT31)&gt;2,MAX(AV31,BW31,CX31,LARGE((AO31,AR31,BP31,BS31,CQ31,CT31),3)),IF(MAX(AV31,BW31,CX31)&gt;0,MAX(AV31,BW31,CX31),0))</f>
        <v>0</v>
      </c>
      <c r="O31" s="8" t="str">
        <f>IF(N31="","",IF(OR(N31=CQ31,N31=CT31,N31=CX31),$BY$1,IF(OR(N31=BP31,N31=BS31,N31=BW31),$AX$1,IF(OR(N31=AO31,N31=AR31,N31=AV31),$W$1,""))))</f>
        <v/>
      </c>
      <c r="P31" s="8">
        <f>IF(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&gt;0,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,0)</f>
        <v>10.5</v>
      </c>
      <c r="Q31" s="8" t="str">
        <f>IF(P31=0,"",IF(OR(P31=CO31,P31=CR31,P31=CV31),$BY$1,IF(OR(P31=BN31,P31=BQ31,P31=BU31),$AX$1,IF(OR(P31=AM31,P31=AP31,P31=AT31),$W$1,IF(OR(P31=SF31,P31=SI31,P31=SM31,P31=SP31),$RL$1,IF(OR(P31=QX31,P31=RA31,P31=RE31,P31=RH31),$QD$1,IF(OR(P31=PP31,P31=PS31,P31=PW31,P31=PZ31),$OV$1,IF(OR(P31=OH31,P31=OK31,P31=OO31,P31=OR31),$NN$1,IF(OR(P31=MZ31,P31=NC31,P31=NG31,P31=NJ31),$MF$1,IF(OR(P31=LR31,P31=LU31,P31=LY31,P31=MB31),$KX$1,IF(OR(P31=KJ31,P31=KM31,P31=KQ31,P31=KT31),$JP$1,IF(OR(P31=JB31,P31=JE31,P31=JI31,P31=JL31),$IH$1,IF(OR(P31=HT31,P31=HW31,P31=IA31,P31=ID31),$GZ$1,IF(OR(P31=GL31,P31=GO31,P31=GS31,P31=GV31),$FR$1,IF(OR(P31=FD31,P31=FG31,P31=FK31,P31=FN31),$EJ$1,IF(OR(P31=DV31,P31=DY31,P31=EC31,P31=EF31),$DB$1,""))))))))))))))))</f>
        <v>2023 Nationals</v>
      </c>
      <c r="R31" s="8">
        <f>IF(MAX(IF(AM31&gt;=$AW$37,AN31,0),IF(AP31&gt;=$AW$37,AQ31,0),IF(AT31&gt;=$AW$37,AU31,0),IF(BN31&gt;=$BX$37,BO31,0),IF(BQ31&gt;=$BX$37,BR31,0),IF(BU31&gt;=$BX$37,BV31,0),IF(CO31&gt;=$CY$37,CP31,0),IF(CR31&gt;=$CY$37,CS31,0),IF(CV31&gt;=$CY$37,CW31,0),IF(DV31&gt;=$EI$37,DW31,0),IF(DY31&gt;=$EI$37,DZ31,0),IF(EC31&gt;=$EI$37,ED31,0),IF(EF31&gt;=$EI$37,EG31,0),IF(FD31&gt;=$FQ$37,FE31,0),IF(FG31&gt;=$FQ$37,FH31,0),IF(FK31&gt;=$FQ$37,FL31,0),IF(FN31&gt;=$FQ$37,FO31,0),IF(GL31&gt;=$GY$37,GM31,0),IF(GO31&gt;=$GY$37,GP31,0),IF(GS31&gt;=$GY$37,GT31,0),IF(GV31&gt;=$GY$37,GW31,0),IF(HT31&gt;=$IG$37,HU31,0),IF(HW31&gt;=$IG$37,HX31,0),IF(IA31&gt;=$IG$37,IB31,0),IF(ID31&gt;=$IG$37,IE31,0),IF(JB31&gt;=$JO$37,JC31,0),IF(JE31&gt;=$JO$37,JF31,0),IF(JI31&gt;=$JO$37,JJ31,0),IF(JL31&gt;=$JO$37,JM31,0),IF(KJ31&gt;=$KW$37,KK31,0),IF(KM31&gt;=$KW$37,KN31,0),IF(KQ31&gt;=$KW$37,KR31,0),IF(KT31&gt;=$KW$37,KU31,0),IF(LR31&gt;=$ME$37,LS31,0),IF(LU31&gt;=$ME$37,LV31,0),IF(LY31&gt;=$ME$37,LZ31,0),IF(MB31&gt;=$ME$37,MC31,0),IF(MZ31&gt;=$NM$37,NA31,0),IF(NC31&gt;=$NM$37,ND31,0),IF(NG31&gt;=$NM$37,NH31,0),IF(NJ31&gt;=$NM$37,NK31,0),IF(OH31&gt;=$OU$37,OI31,0),IF(OK31&gt;=$OU$37,OL31,0),IF(OO31&gt;=$OU$37,OP31,0),IF(OR31&gt;=$OU$37,OS31,0),IF(PP31&gt;=$QC$37,PQ31,0),IF(PS31&gt;=$QC$37,PT31,0),IF(PW31&gt;=$QC$37,PX31,0),IF(PZ31&gt;=$QC$37,QA31,0),IF(QX31&gt;=$RK$37,QY31,0),IF(RA31&gt;=$RK$37,RB31,0),IF(RE31&gt;=$RK$37,RF31,0),IF(RH31&gt;=$RK$37,RI31,0),IF(SF31&gt;=$SS$37,SG31,0),IF(SI31&gt;=$SS$37,SJ31,0),IF(SM31&gt;=$SS$37,SN31,0),IF(SP31&gt;=$SS$37,SQ31,0))&gt;0,MAX(IF(AM31&gt;=$AW$37,AN31,0),IF(AP31&gt;=$AW$37,AQ31,0),IF(AT31&gt;=$AW$37,AU31,0),IF(BN31&gt;=$BX$37,BO31,0),IF(BQ31&gt;=$BX$37,BR31,0),IF(BU31&gt;=$BX$37,BV31,0),IF(CO31&gt;=$CY$37,CP31,0),IF(CR31&gt;=$CY$37,CS31,0),IF(CV31&gt;=$CY$37,CW31,0),IF(DV31&gt;=$EI$37,DW31,0),IF(DY31&gt;=$EI$37,DZ31,0),IF(EC31&gt;=$EI$37,ED31,0),IF(EF31&gt;=$EI$37,EG31,0),IF(FD31&gt;=$FQ$37,FE31,0),IF(FG31&gt;=$FQ$37,FH31,0),IF(FK31&gt;=$FQ$37,FL31,0),IF(FN31&gt;=$FQ$37,FO31,0),IF(GL31&gt;=$GY$37,GM31,0),IF(GO31&gt;=$GY$37,GP31,0),IF(GS31&gt;=$GY$37,GT31,0),IF(GV31&gt;=$GY$37,GW31,0),IF(HT31&gt;=$IG$37,HU31,0),IF(HW31&gt;=$IG$37,HX31,0),IF(IA31&gt;=$IG$37,IB31,0),IF(ID31&gt;=$IG$37,IE31,0),IF(JB31&gt;=$JO$37,JC31,0),IF(JE31&gt;=$JO$37,JF31,0),IF(JI31&gt;=$JO$37,JJ31,0),IF(JL31&gt;=$JO$37,JM31,0),IF(KJ31&gt;=$KW$37,KK31,0),IF(KM31&gt;=$KW$37,KN31,0),IF(KQ31&gt;=$KW$37,KR31,0),IF(KT31&gt;=$KW$37,KU31,0),IF(LR31&gt;=$ME$37,LS31,0),IF(LU31&gt;=$ME$37,LV31,0),IF(LY31&gt;=$ME$37,LZ31,0),IF(MB31&gt;=$ME$37,MC31,0),IF(MZ31&gt;=$NM$37,NA31,0),IF(NC31&gt;=$NM$37,ND31,0),IF(NG31&gt;=$NM$37,NH31,0),IF(NJ31&gt;=$NM$37,NK31,0),IF(OH31&gt;=$OU$37,OI31,0),IF(OK31&gt;=$OU$37,OL31,0),IF(OO31&gt;=$OU$37,OP31,0),IF(OR31&gt;=$OU$37,OS31,0),IF(PP31&gt;=$QC$37,PQ31,0),IF(PS31&gt;=$QC$37,PT31,0),IF(PW31&gt;=$QC$37,PX31,0),IF(PZ31&gt;=$QC$37,QA31,0),IF(QX31&gt;=$RK$37,QY31,0),IF(RA31&gt;=$RK$37,RB31,0),IF(RE31&gt;=$RK$37,RF31,0),IF(RH31&gt;=$RK$37,RI31,0),IF(SF31&gt;=$SS$37,SG31,0),IF(SI31&gt;=$SS$37,SJ31,0),IF(SM31&gt;=$SS$37,SN31,0),IF(SP31&gt;=$SS$37,SQ31,0)),0)</f>
        <v>0</v>
      </c>
      <c r="S31" s="8" t="str">
        <f>IF(R31=0,"",IF(OR(R31=CP31,R31=CS31,R31=CW31),$BY$1,IF(OR(R31=BO31,R31=BR31,R31=BV31),$AX$1,IF(OR(R31=AN31,R31=AQ31,R31=AU31),$W$1,IF(OR(R31=SG31,R31=SJ31,R31=SN31,R31=SQ31),$RL$1,IF(OR(R31=QY31,R31=RB31,R31=RF31,R31=RI31),$QD$1,IF(OR(R31=PQ31,R31=PT31,R31=PX31,R31=QA31),$OV$1,IF(OR(R31=OI31,R31=OL31,R31=OP31,R31=OS31),$NN$1,IF(OR(R31=NA31,R31=ND31,R31=NH31,R31=NK31),$MF$1,IF(OR(R31=LS31,R31=LV31,R31=LZ31,R31=MC31),$KX$1,IF(OR(R31=KK31,R31=KN31,R31=KR31,R31=KU31),$JP$1,IF(OR(R31=JC31,R31=JF31,R31=JJ31,R31=JM31),$IH$1,IF(OR(R31=HU31,R31=HX31,R31=IB31,R31=IE31),$GZ$1,IF(OR(R31=GM31,R31=GP31,R31=GT31,R31=GW31),$FR$1,IF(OR(R31=FE31,R31=FH31,R31=FL31,R31=FO31),$EJ$1,IF(OR(R31=DW31,R31=DZ31,R31=ED31,R31=EG31),$DB$1,""))))))))))))))))</f>
        <v/>
      </c>
      <c r="T31" s="8" t="str">
        <f>IF(MAX(CZ31,DA31)&gt;0,MAX(CZ31,DA31),"")</f>
        <v/>
      </c>
      <c r="U31" s="11" t="str">
        <f>IF(T31="","",IF(T31=CZ31,"("&amp;CZ$2&amp;")",IF(T31=DA31,"("&amp;DA$2&amp;")")))</f>
        <v/>
      </c>
      <c r="V31" s="8" t="str">
        <f>IF(T31="","",IF(T31=CZ31,IF(T31+IF(N31="",0,N31)=SL31,$RL$1,IF(T31+IF(N31="",0,N31)=RD31,$QD$1,IF(T31+IF(N31="",0,N31)=PV31,$OV$1,IF(T31+IF(N31="",0,N31)=ON31,$NN$1,IF(T31+IF(N31="",0,N31)=NF31,$MF$1,IF(T31+IF(N31="",0,N31)=LX31,$KX$1,IF(T31+IF(N31="",0,N31)=KP31,$JP$1,IF(T31+IF(N31="",0,N31)=JH31,$IH$1,IF(T31+IF(N31="",0,N31)=HZ31,$GZ$1,IF(T31+IF(N31="",0,N31)=GR31,$FR$1,IF(T31+IF(N31="",0,N31)=FJ31,$EJ$1,IF(T31+IF(N31="",0,N31)=EB31,$DB$1)))))))))))),IF(T31=DA31,IF(T31+IF(#REF!="",0,#REF!)=SR31,$RL$1,IF(T31+IF(#REF!="",0,#REF!)=RJ31,$QD$1,IF(T31+IF(#REF!="",0,#REF!)=QB31,$OV$1,IF(T31+IF(#REF!="",0,#REF!)=OT31,$NN$1,IF(T31+IF(#REF!="",0,#REF!)=NL31,$MF$1,IF(T31+IF(#REF!="",0,#REF!)=MD31,$KX$1,IF(T31+IF(#REF!="",0,#REF!)=KV31,$JP$1,IF(T31+IF(#REF!="",0,#REF!)=JN31,$IH$1,IF(T31+IF(#REF!="",0,#REF!)=IF31,$GZ$1,IF(T31+IF(#REF!="",0,#REF!)=GX31,$FR$1,IF(T31+IF(#REF!="",0,#REF!)=FP31,$EJ$1,IF(T31+IF(#REF!="",0,#REF!)=EH31,$DB$1,IF(T31+IF(#REF!="",0,#REF!)=SO31,$RL$1,IF(T31+IF(#REF!="",0,#REF!)=RG31,$QD$1,IF(T31+IF(#REF!="",0,#REF!)=PY31,$OV$1,IF(T31+IF(#REF!="",0,#REF!)=OQ31,$NN$1,IF(T31+IF(#REF!="",0,#REF!)=NI31,$MF$1,IF(T31+IF(#REF!="",0,#REF!)=MA31,$KX$1,IF(T31+IF(#REF!="",0,#REF!)=KS31,$JP$1,IF(T31+IF(#REF!="",0,#REF!)=JK31,$IH$1,IF(T31+IF(#REF!="",0,#REF!)=IC31,$GZ$1,IF(T31+IF(#REF!="",0,#REF!)=GU31,$FR$1,IF(T31+IF(#REF!="",0,#REF!)=FM31,$EJ$1,IF(T31+IF(#REF!="",0,#REF!)=EE31,$DB$1)))))))))))))))))))))))))))</f>
        <v/>
      </c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7"/>
      <c r="AM31" s="38" t="str">
        <f>IF(Y31&gt;0,Y31,"")</f>
        <v/>
      </c>
      <c r="AN31" s="38" t="str">
        <f>IF(Z31&gt;0,Z31,"")</f>
        <v/>
      </c>
      <c r="AO31" s="40" t="str">
        <f>IF(SUM(W31:Z31)-AA31&gt;0,SUM(W31:Z31)-AA31,"")</f>
        <v/>
      </c>
      <c r="AP31" s="40" t="str">
        <f>IF(AD31&gt;0,AD31,"")</f>
        <v/>
      </c>
      <c r="AQ31" s="40" t="str">
        <f>IF(AE31&gt;0,AE31,"")</f>
        <v/>
      </c>
      <c r="AR31" s="40" t="str">
        <f>IF(SUM(AB31:AE31)-AF31&gt;0,SUM(AB31:AE31)-AF31,"")</f>
        <v/>
      </c>
      <c r="AS31" s="40" t="str">
        <f>IF(AO31="","",MAX(AO31,AR31))</f>
        <v/>
      </c>
      <c r="AT31" s="40" t="str">
        <f>IF(AI31&gt;0,AI31,"")</f>
        <v/>
      </c>
      <c r="AU31" s="40" t="str">
        <f>IF(AJ31&gt;0,AJ31,"")</f>
        <v/>
      </c>
      <c r="AV31" s="40" t="str">
        <f>IF(SUM(AG31:AJ31)-AK31&gt;0,SUM(AG31:AJ31)-AK31,"")</f>
        <v/>
      </c>
      <c r="AW31" s="40" t="str">
        <f>IF(SUM(AS31,AV31)&gt;0,SUM(AS31,AV31),"")</f>
        <v/>
      </c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8"/>
      <c r="BN31" s="39" t="str">
        <f>IF(AZ31&gt;0,AZ31,"")</f>
        <v/>
      </c>
      <c r="BO31" s="39" t="str">
        <f>IF(BA31&gt;0,BA31,"")</f>
        <v/>
      </c>
      <c r="BP31" s="11" t="str">
        <f>IF(SUM(AX31:BA31)-BB31&gt;0,SUM(AX31:BA31)-BB31,"")</f>
        <v/>
      </c>
      <c r="BQ31" s="11" t="str">
        <f>IF(BE31&gt;0,BE31,"")</f>
        <v/>
      </c>
      <c r="BR31" s="11" t="str">
        <f>IF(BF31&gt;0,BF31,"")</f>
        <v/>
      </c>
      <c r="BS31" s="11" t="str">
        <f>IF(SUM(BC31:BF31)-BG31&gt;0,SUM(BC31:BF31)-BG31,"")</f>
        <v/>
      </c>
      <c r="BT31" s="11" t="str">
        <f>IF(BP31="","",MAX(BP31,BS31))</f>
        <v/>
      </c>
      <c r="BU31" s="11" t="str">
        <f>IF(BJ31&gt;0,BJ31,"")</f>
        <v/>
      </c>
      <c r="BV31" s="11" t="str">
        <f>IF(BK31&gt;0,BK31,"")</f>
        <v/>
      </c>
      <c r="BW31" s="11" t="str">
        <f>IF(SUM(BH31:BK31)-BL31&gt;0,SUM(BH31:BK31)-BL31,"")</f>
        <v/>
      </c>
      <c r="BX31" s="11" t="str">
        <f>IF(SUM(BT31,BW31)&gt;0,SUM(BT31,BW31),"")</f>
        <v/>
      </c>
      <c r="BY31" s="22">
        <v>12.9</v>
      </c>
      <c r="BZ31" s="22">
        <v>9.1999999999999993</v>
      </c>
      <c r="CA31" s="22">
        <v>10.5</v>
      </c>
      <c r="CB31" s="22">
        <v>13.4</v>
      </c>
      <c r="CC31" s="22">
        <v>0.2</v>
      </c>
      <c r="CD31" s="22">
        <v>2.6</v>
      </c>
      <c r="CE31" s="22">
        <v>1.7</v>
      </c>
      <c r="CF31" s="22">
        <v>1.9</v>
      </c>
      <c r="CG31" s="22">
        <v>2.88</v>
      </c>
      <c r="CH31" s="22">
        <v>0.2</v>
      </c>
      <c r="CI31" s="22"/>
      <c r="CJ31" s="22"/>
      <c r="CK31" s="22"/>
      <c r="CL31" s="22"/>
      <c r="CM31" s="22"/>
      <c r="CN31" s="27"/>
      <c r="CO31" s="38">
        <f>IF(CA31&gt;0,CA31,"")</f>
        <v>10.5</v>
      </c>
      <c r="CP31" s="38">
        <f>IF(CB31&gt;0,CB31,"")</f>
        <v>13.4</v>
      </c>
      <c r="CQ31" s="40">
        <f>IF(SUM(BY31:CB31)-CC31&gt;0,SUM(BY31:CB31)-CC31,"")</f>
        <v>45.8</v>
      </c>
      <c r="CR31" s="40">
        <f>IF(CF31&gt;0,CF31,"")</f>
        <v>1.9</v>
      </c>
      <c r="CS31" s="40">
        <f>IF(CG31&gt;0,CG31,"")</f>
        <v>2.88</v>
      </c>
      <c r="CT31" s="40">
        <f>IF(SUM(CD31:CG31)-CH31&gt;0,SUM(CD31:CG31)-CH31,"")</f>
        <v>8.879999999999999</v>
      </c>
      <c r="CU31" s="40">
        <f>IF(CQ31="","",MAX(CQ31,CT31))</f>
        <v>45.8</v>
      </c>
      <c r="CV31" s="40" t="str">
        <f>IF(CK31&gt;0,CK31,"")</f>
        <v/>
      </c>
      <c r="CW31" s="40" t="str">
        <f>IF(CL31&gt;0,CL31,"")</f>
        <v/>
      </c>
      <c r="CX31" s="40" t="str">
        <f>IF(SUM(CI31:CL31)-CM31&gt;0,SUM(CI31:CL31)-CM31,"")</f>
        <v/>
      </c>
      <c r="CY31" s="40">
        <f>IF(SUM(CU31,CX31)&gt;0,SUM(CU31,CX31),"")</f>
        <v>45.8</v>
      </c>
      <c r="CZ31" s="50" t="str">
        <f>IF(MAX(DX31,EA31,FF31,FI31,GN31,GQ31,HV31,HY31,JD31,JG31,KL31,KO31,LT31,LW31,NB31,NE31,OJ31,OM31,PR31,PU31,QZ31,RC31,SH31,SK31)-MIN(IF(L31="",0,L31),IF(N31="",0,N31))&gt;0.001,MAX(DX31,EA31,FF31,FI31,GN31,GQ31,HV31,HY31,JD31,JG31,KL31,KO31,LT31,LW31,NB31,NE31,OJ31,OM31,PR31,PU31,QZ31,RC31,SH31,SK31)-MIN(IF(L31="",0,L31),IF(N31="",0,N31)),"")</f>
        <v/>
      </c>
      <c r="DA31" s="50" t="str">
        <f>IF(MAX(EE31,EH31,FM31,FP31,GU31,GX31,IC31,IF31,JK31,JN31,KS31,KV31,MA31,MD31,NI31,NL31,OQ31,OT31,PY31,QB31,RG31,RJ31,SO31,SR31)-IF(N31="",0,N31)&gt;0.001,MAX(EE31,EH31,FM31,FP31,GU31,GX31,IC31,IF31,JK31,JN31,KS31,KV31,MA31,MD31,NI31,NL31,OQ31,OT31,PY31,QB31,RG31,RJ31,SO31,SR31)-IF(N31="",0,N31),"")</f>
        <v/>
      </c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40" t="str">
        <f>IF(DD31&gt;0,DD31,"")</f>
        <v/>
      </c>
      <c r="DW31" s="40" t="str">
        <f>IF(DE31&gt;0,DE31,"")</f>
        <v/>
      </c>
      <c r="DX31" s="40" t="str">
        <f>IF(SUM(DB31:DE31)-DF31&gt;0,SUM(DB31:DE31)-DF31,"")</f>
        <v/>
      </c>
      <c r="DY31" s="40" t="str">
        <f>IF(DI31&gt;0,DI31,"")</f>
        <v/>
      </c>
      <c r="DZ31" s="40" t="str">
        <f>IF(DJ31&gt;0,DJ31,"")</f>
        <v/>
      </c>
      <c r="EA31" s="40" t="str">
        <f>IF(SUM(DG31:DJ31)-DK31&gt;0,SUM(DG31:DJ31)-DK31,"")</f>
        <v/>
      </c>
      <c r="EB31" s="40" t="str">
        <f>IF(MAX(DX31,EA31)&gt;0,MAX(DX31,EA31),"")</f>
        <v/>
      </c>
      <c r="EC31" s="40" t="str">
        <f>IF(DN31&gt;0,DN31,"")</f>
        <v/>
      </c>
      <c r="ED31" s="40" t="str">
        <f>IF(DO31&gt;0,DO31,"")</f>
        <v/>
      </c>
      <c r="EE31" s="40" t="str">
        <f>IF(SUM(DL31:DO31)-DP31&gt;0,SUM(DL31:DO31)-DP31,"")</f>
        <v/>
      </c>
      <c r="EF31" s="40" t="str">
        <f>IF(DS31&gt;0,DS31,"")</f>
        <v/>
      </c>
      <c r="EG31" s="40" t="str">
        <f>IF(DT31&gt;0,DT31,"")</f>
        <v/>
      </c>
      <c r="EH31" s="40" t="str">
        <f>IF(SUM(DQ31:DT31)-DU31&gt;0,SUM(DQ31:DT31)-DU31,"")</f>
        <v/>
      </c>
      <c r="EI31" s="40" t="str">
        <f>IF(SUM(EB31,EH31)&gt;0,SUM(EB31,EH31),"")</f>
        <v/>
      </c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1" t="str">
        <f>IF(EL31&gt;0,EL31,"")</f>
        <v/>
      </c>
      <c r="FE31" s="11" t="str">
        <f>IF(EM31&gt;0,EM31,"")</f>
        <v/>
      </c>
      <c r="FF31" s="11" t="str">
        <f>IF(SUM(EJ31:EM31)-EN31&gt;0,SUM(EJ31:EM31)-EN31,"")</f>
        <v/>
      </c>
      <c r="FG31" s="11" t="str">
        <f>IF(EQ31&gt;0,EQ31,"")</f>
        <v/>
      </c>
      <c r="FH31" s="11" t="str">
        <f>IF(ER31&gt;0,ER31,"")</f>
        <v/>
      </c>
      <c r="FI31" s="11" t="str">
        <f>IF(SUM(EO31:ER31)-ES31&gt;0,SUM(EO31:ER31)-ES31,"")</f>
        <v/>
      </c>
      <c r="FJ31" s="11" t="str">
        <f>IF(MAX(FF31,FI31)&gt;0,MAX(FF31,FI31),"")</f>
        <v/>
      </c>
      <c r="FK31" s="11" t="str">
        <f>IF(EV31&gt;0,EV31,"")</f>
        <v/>
      </c>
      <c r="FL31" s="11" t="str">
        <f>IF(EW31&gt;0,EW31,"")</f>
        <v/>
      </c>
      <c r="FM31" s="11" t="str">
        <f>IF(SUM(ET31:EW31)-EX31&gt;0,SUM(ET31:EW31)-EX31,"")</f>
        <v/>
      </c>
      <c r="FN31" s="11" t="str">
        <f>IF(FA31&gt;0,FA31,"")</f>
        <v/>
      </c>
      <c r="FO31" s="11" t="str">
        <f>IF(FB31&gt;0,FB31,"")</f>
        <v/>
      </c>
      <c r="FP31" s="11" t="str">
        <f>IF(SUM(EY31:FB31)-FC31&gt;0,SUM(EY31:FB31)-FC31,"")</f>
        <v/>
      </c>
      <c r="FQ31" s="11" t="str">
        <f>IF(SUM(FJ31,FP31)&gt;0,SUM(FJ31,FP31),"")</f>
        <v/>
      </c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40" t="str">
        <f>IF(FT31&gt;0,FT31,"")</f>
        <v/>
      </c>
      <c r="GM31" s="40" t="str">
        <f>IF(FU31&gt;0,FU31,"")</f>
        <v/>
      </c>
      <c r="GN31" s="40" t="str">
        <f>IF(SUM(FR31:FU31)-FV31&gt;0,SUM(FR31:FU31)-FV31,"")</f>
        <v/>
      </c>
      <c r="GO31" s="40" t="str">
        <f>IF(FY31&gt;0,FY31,"")</f>
        <v/>
      </c>
      <c r="GP31" s="40" t="str">
        <f>IF(FZ31&gt;0,FZ31,"")</f>
        <v/>
      </c>
      <c r="GQ31" s="40" t="str">
        <f>IF(SUM(FW31:FZ31)-GA31&gt;0,SUM(FW31:FZ31)-GA31,"")</f>
        <v/>
      </c>
      <c r="GR31" s="40" t="str">
        <f>IF(MAX(GN31,GQ31)&gt;0,MAX(GN31,GQ31),"")</f>
        <v/>
      </c>
      <c r="GS31" s="40" t="str">
        <f>IF(GD31&gt;0,GD31,"")</f>
        <v/>
      </c>
      <c r="GT31" s="40" t="str">
        <f>IF(GE31&gt;0,GE31,"")</f>
        <v/>
      </c>
      <c r="GU31" s="40" t="str">
        <f>IF(SUM(GB31:GE31)-GF31&gt;0,SUM(GB31:GE31)-GF31,"")</f>
        <v/>
      </c>
      <c r="GV31" s="40" t="str">
        <f>IF(GI31&gt;0,GI31,"")</f>
        <v/>
      </c>
      <c r="GW31" s="40" t="str">
        <f>IF(GJ31&gt;0,GJ31,"")</f>
        <v/>
      </c>
      <c r="GX31" s="40" t="str">
        <f>IF(SUM(GG31:GJ31)-GK31&gt;0,SUM(GG31:GJ31)-GK31,"")</f>
        <v/>
      </c>
      <c r="GY31" s="40" t="str">
        <f>IF(SUM(GR31,GX31)&gt;0,SUM(GR31,GX31),"")</f>
        <v/>
      </c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1" t="str">
        <f>IF(HB31&gt;0,HB31,"")</f>
        <v/>
      </c>
      <c r="HU31" s="11" t="str">
        <f>IF(HC31&gt;0,HC31,"")</f>
        <v/>
      </c>
      <c r="HV31" s="11" t="str">
        <f>IF(SUM(GZ31:HC31)-HD31&gt;0,SUM(GZ31:HC31)-HD31,"")</f>
        <v/>
      </c>
      <c r="HW31" s="11" t="str">
        <f>IF(HG31&gt;0,HG31,"")</f>
        <v/>
      </c>
      <c r="HX31" s="11" t="str">
        <f>IF(HH31&gt;0,HH31,"")</f>
        <v/>
      </c>
      <c r="HY31" s="11" t="str">
        <f>IF(SUM(HE31:HH31)-HI31&gt;0,SUM(HE31:HH31)-HI31,"")</f>
        <v/>
      </c>
      <c r="HZ31" s="11" t="str">
        <f>IF(MAX(HV31,HY31)&gt;0,MAX(HV31,HY31),"")</f>
        <v/>
      </c>
      <c r="IA31" s="11" t="str">
        <f>IF(HL31&gt;0,HL31,"")</f>
        <v/>
      </c>
      <c r="IB31" s="11" t="str">
        <f>IF(HM31&gt;0,HM31,"")</f>
        <v/>
      </c>
      <c r="IC31" s="11" t="str">
        <f>IF(SUM(HJ31:HM31)-HN31&gt;0,SUM(HJ31:HM31)-HN31,"")</f>
        <v/>
      </c>
      <c r="ID31" s="11" t="str">
        <f>IF(HQ31&gt;0,HQ31,"")</f>
        <v/>
      </c>
      <c r="IE31" s="11" t="str">
        <f>IF(HR31&gt;0,HR31,"")</f>
        <v/>
      </c>
      <c r="IF31" s="11" t="str">
        <f>IF(SUM(HO31:HR31)-HS31&gt;0,SUM(HO31:HR31)-HS31,"")</f>
        <v/>
      </c>
      <c r="IG31" s="11" t="str">
        <f>IF(SUM(HZ31,IF31)&gt;0,SUM(HZ31,IF31),"")</f>
        <v/>
      </c>
      <c r="IH31" s="17"/>
      <c r="II31" s="17"/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40" t="str">
        <f>IF(IJ31&gt;0,IJ31,"")</f>
        <v/>
      </c>
      <c r="JC31" s="40" t="str">
        <f>IF(IK31&gt;0,IK31,"")</f>
        <v/>
      </c>
      <c r="JD31" s="40" t="str">
        <f>IF(SUM(IH31:IK31)-IL31&gt;0,SUM(IH31:IK31)-IL31,"")</f>
        <v/>
      </c>
      <c r="JE31" s="40" t="str">
        <f>IF(IO31&gt;0,IO31,"")</f>
        <v/>
      </c>
      <c r="JF31" s="40" t="str">
        <f>IF(IP31&gt;0,IP31,"")</f>
        <v/>
      </c>
      <c r="JG31" s="40" t="str">
        <f>IF(SUM(IM31:IP31)-IQ31&gt;0,SUM(IM31:IP31)-IQ31,"")</f>
        <v/>
      </c>
      <c r="JH31" s="40" t="str">
        <f>IF(MAX(JD31,JG31)&gt;0,MAX(JD31,JG31),"")</f>
        <v/>
      </c>
      <c r="JI31" s="40" t="str">
        <f>IF(IT31&gt;0,IT31,"")</f>
        <v/>
      </c>
      <c r="JJ31" s="40" t="str">
        <f>IF(IU31&gt;0,IU31,"")</f>
        <v/>
      </c>
      <c r="JK31" s="40" t="str">
        <f>IF(SUM(IR31:IU31)-IV31&gt;0,SUM(IR31:IU31)-IV31,"")</f>
        <v/>
      </c>
      <c r="JL31" s="40" t="str">
        <f>IF(IY31&gt;0,IY31,"")</f>
        <v/>
      </c>
      <c r="JM31" s="40" t="str">
        <f>IF(IZ31&gt;0,IZ31,"")</f>
        <v/>
      </c>
      <c r="JN31" s="40" t="str">
        <f>IF(SUM(IW31:IZ31)-JA31&gt;0,SUM(IW31:IZ31)-JA31,"")</f>
        <v/>
      </c>
      <c r="JO31" s="40" t="str">
        <f>IF(SUM(JH31,JN31)&gt;0,SUM(JH31,JN31),"")</f>
        <v/>
      </c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1" t="str">
        <f>IF(JR31&gt;0,JR31,"")</f>
        <v/>
      </c>
      <c r="KK31" s="11" t="str">
        <f>IF(JS31&gt;0,JS31,"")</f>
        <v/>
      </c>
      <c r="KL31" s="11" t="str">
        <f>IF(SUM(JP31:JS31)-JT31&gt;0,SUM(JP31:JS31)-JT31,"")</f>
        <v/>
      </c>
      <c r="KM31" s="11" t="str">
        <f>IF(JW31&gt;0,JW31,"")</f>
        <v/>
      </c>
      <c r="KN31" s="11" t="str">
        <f>IF(JX31&gt;0,JX31,"")</f>
        <v/>
      </c>
      <c r="KO31" s="11" t="str">
        <f>IF(SUM(JU31:JX31)-JY31&gt;0,SUM(JU31:JX31)-JY31,"")</f>
        <v/>
      </c>
      <c r="KP31" s="11" t="str">
        <f>IF(MAX(KL31,KO31)&gt;0,MAX(KL31,KO31),"")</f>
        <v/>
      </c>
      <c r="KQ31" s="11" t="str">
        <f>IF(KB31&gt;0,KB31,"")</f>
        <v/>
      </c>
      <c r="KR31" s="11" t="str">
        <f>IF(KC31&gt;0,KC31,"")</f>
        <v/>
      </c>
      <c r="KS31" s="11" t="str">
        <f>IF(SUM(JZ31:KC31)-KD31&gt;0,SUM(JZ31:KC31)-KD31,"")</f>
        <v/>
      </c>
      <c r="KT31" s="11" t="str">
        <f>IF(KG31&gt;0,KG31,"")</f>
        <v/>
      </c>
      <c r="KU31" s="11" t="str">
        <f>IF(KH31&gt;0,KH31,"")</f>
        <v/>
      </c>
      <c r="KV31" s="11" t="str">
        <f>IF(SUM(KE31:KH31)-KI31&gt;0,SUM(KE31:KH31)-KI31,"")</f>
        <v/>
      </c>
      <c r="KW31" s="11" t="str">
        <f>IF(SUM(KP31,KV31)&gt;0,SUM(KP31,KV31),"")</f>
        <v/>
      </c>
      <c r="KX31" s="17"/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40" t="str">
        <f>IF(KZ31&gt;0,KZ31,"")</f>
        <v/>
      </c>
      <c r="LS31" s="40" t="str">
        <f>IF(LA31&gt;0,LA31,"")</f>
        <v/>
      </c>
      <c r="LT31" s="40" t="str">
        <f>IF(SUM(KX31:LA31)-LB31&gt;0,SUM(KX31:LA31)-LB31,"")</f>
        <v/>
      </c>
      <c r="LU31" s="40" t="str">
        <f>IF(LE31&gt;0,LE31,"")</f>
        <v/>
      </c>
      <c r="LV31" s="40" t="str">
        <f>IF(LF31&gt;0,LF31,"")</f>
        <v/>
      </c>
      <c r="LW31" s="40" t="str">
        <f>IF(SUM(LC31:LF31)-LG31&gt;0,SUM(LC31:LF31)-LG31,"")</f>
        <v/>
      </c>
      <c r="LX31" s="40" t="str">
        <f>IF(MAX(LT31,LW31)&gt;0,MAX(LT31,LW31),"")</f>
        <v/>
      </c>
      <c r="LY31" s="40" t="str">
        <f>IF(LJ31&gt;0,LJ31,"")</f>
        <v/>
      </c>
      <c r="LZ31" s="40" t="str">
        <f>IF(LK31&gt;0,LK31,"")</f>
        <v/>
      </c>
      <c r="MA31" s="40" t="str">
        <f>IF(SUM(LH31:LK31)-LL31&gt;0,SUM(LH31:LK31)-LL31,"")</f>
        <v/>
      </c>
      <c r="MB31" s="40" t="str">
        <f>IF(LO31&gt;0,LO31,"")</f>
        <v/>
      </c>
      <c r="MC31" s="40" t="str">
        <f>IF(LP31&gt;0,LP31,"")</f>
        <v/>
      </c>
      <c r="MD31" s="40" t="str">
        <f>IF(SUM(LM31:LP31)-LQ31&gt;0,SUM(LM31:LP31)-LQ31,"")</f>
        <v/>
      </c>
      <c r="ME31" s="40" t="str">
        <f>IF(SUM(LX31,MD31)&gt;0,SUM(LX31,MD31),"")</f>
        <v/>
      </c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1" t="str">
        <f>IF(MH31&gt;0,MH31,"")</f>
        <v/>
      </c>
      <c r="NA31" s="11" t="str">
        <f>IF(MI31&gt;0,MI31,"")</f>
        <v/>
      </c>
      <c r="NB31" s="11" t="str">
        <f>IF(SUM(MF31:MI31)-MJ31&gt;0,SUM(MF31:MI31)-MJ31,"")</f>
        <v/>
      </c>
      <c r="NC31" s="11" t="str">
        <f>IF(MM31&gt;0,MM31,"")</f>
        <v/>
      </c>
      <c r="ND31" s="11" t="str">
        <f>IF(MN31&gt;0,MN31,"")</f>
        <v/>
      </c>
      <c r="NE31" s="11" t="str">
        <f>IF(SUM(MK31:MN31)-MO31&gt;0,SUM(MK31:MN31)-MO31,"")</f>
        <v/>
      </c>
      <c r="NF31" s="11" t="str">
        <f>IF(MAX(NB31,NE31)&gt;0,MAX(NB31,NE31),"")</f>
        <v/>
      </c>
      <c r="NG31" s="11" t="str">
        <f>IF(MR31&gt;0,MR31,"")</f>
        <v/>
      </c>
      <c r="NH31" s="11" t="str">
        <f>IF(MS31&gt;0,MS31,"")</f>
        <v/>
      </c>
      <c r="NI31" s="11" t="str">
        <f>IF(SUM(MP31:MS31)-MT31&gt;0,SUM(MP31:MS31)-MT31,"")</f>
        <v/>
      </c>
      <c r="NJ31" s="11" t="str">
        <f>IF(MW31&gt;0,MW31,"")</f>
        <v/>
      </c>
      <c r="NK31" s="11" t="str">
        <f>IF(MX31&gt;0,MX31,"")</f>
        <v/>
      </c>
      <c r="NL31" s="11" t="str">
        <f>IF(SUM(MU31:MX31)-MY31&gt;0,SUM(MU31:MX31)-MY31,"")</f>
        <v/>
      </c>
      <c r="NM31" s="11" t="str">
        <f>IF(SUM(NF31,NL31)&gt;0,SUM(NF31,NL31),"")</f>
        <v/>
      </c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40" t="str">
        <f>IF(NP31&gt;0,NP31,"")</f>
        <v/>
      </c>
      <c r="OI31" s="40" t="str">
        <f>IF(NQ31&gt;0,NQ31,"")</f>
        <v/>
      </c>
      <c r="OJ31" s="40" t="str">
        <f>IF(SUM(NN31:NQ31)-NR31&gt;0,SUM(NN31:NQ31)-NR31,"")</f>
        <v/>
      </c>
      <c r="OK31" s="40" t="str">
        <f>IF(NU31&gt;0,NU31,"")</f>
        <v/>
      </c>
      <c r="OL31" s="40" t="str">
        <f>IF(NV31&gt;0,NV31,"")</f>
        <v/>
      </c>
      <c r="OM31" s="40" t="str">
        <f>IF(SUM(NS31:NV31)-NW31&gt;0,SUM(NS31:NV31)-NW31,"")</f>
        <v/>
      </c>
      <c r="ON31" s="40" t="str">
        <f>IF(MAX(OJ31,OM31)&gt;0,MAX(OJ31,OM31),"")</f>
        <v/>
      </c>
      <c r="OO31" s="40" t="str">
        <f>IF(NZ31&gt;0,NZ31,"")</f>
        <v/>
      </c>
      <c r="OP31" s="40" t="str">
        <f>IF(OA31&gt;0,OA31,"")</f>
        <v/>
      </c>
      <c r="OQ31" s="40" t="str">
        <f>IF(SUM(NX31:OA31)-OB31&gt;0,SUM(NX31:OA31)-OB31,"")</f>
        <v/>
      </c>
      <c r="OR31" s="40" t="str">
        <f>IF(OE31&gt;0,OE31,"")</f>
        <v/>
      </c>
      <c r="OS31" s="40" t="str">
        <f>IF(OF31&gt;0,OF31,"")</f>
        <v/>
      </c>
      <c r="OT31" s="40" t="str">
        <f>IF(SUM(OC31:OF31)-OG31&gt;0,SUM(OC31:OF31)-OG31,"")</f>
        <v/>
      </c>
      <c r="OU31" s="40" t="str">
        <f>IF(SUM(ON31,OT31)&gt;0,SUM(ON31,OT31),"")</f>
        <v/>
      </c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1" t="str">
        <f>IF(OX31&gt;0,OX31,"")</f>
        <v/>
      </c>
      <c r="PQ31" s="11" t="str">
        <f>IF(OY31&gt;0,OY31,"")</f>
        <v/>
      </c>
      <c r="PR31" s="11" t="str">
        <f>IF(SUM(OV31:OY31)-OZ31&gt;0,SUM(OV31:OY31)-OZ31,"")</f>
        <v/>
      </c>
      <c r="PS31" s="11" t="str">
        <f>IF(PC31&gt;0,PC31,"")</f>
        <v/>
      </c>
      <c r="PT31" s="11" t="str">
        <f>IF(PD31&gt;0,PD31,"")</f>
        <v/>
      </c>
      <c r="PU31" s="11" t="str">
        <f>IF(SUM(PA31:PD31)-PE31&gt;0,SUM(PA31:PD31)-PE31,"")</f>
        <v/>
      </c>
      <c r="PV31" s="11" t="str">
        <f>IF(MAX(PR31,PU31)&gt;0,MAX(PR31,PU31),"")</f>
        <v/>
      </c>
      <c r="PW31" s="11" t="str">
        <f>IF(PH31&gt;0,PH31,"")</f>
        <v/>
      </c>
      <c r="PX31" s="11" t="str">
        <f>IF(PI31&gt;0,PI31,"")</f>
        <v/>
      </c>
      <c r="PY31" s="11" t="str">
        <f>IF(SUM(PF31:PI31)-PJ31&gt;0,SUM(PF31:PI31)-PJ31,"")</f>
        <v/>
      </c>
      <c r="PZ31" s="11" t="str">
        <f>IF(PM31&gt;0,PM31,"")</f>
        <v/>
      </c>
      <c r="QA31" s="11" t="str">
        <f>IF(PN31&gt;0,PN31,"")</f>
        <v/>
      </c>
      <c r="QB31" s="11" t="str">
        <f>IF(SUM(PK31:PN31)-PO31&gt;0,SUM(PK31:PN31)-PO31,"")</f>
        <v/>
      </c>
      <c r="QC31" s="11" t="str">
        <f>IF(SUM(PV31,QB31)&gt;0,SUM(PV31,QB31),"")</f>
        <v/>
      </c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40" t="str">
        <f>IF(QF31&gt;0,QF31,"")</f>
        <v/>
      </c>
      <c r="QY31" s="40" t="str">
        <f>IF(QG31&gt;0,QG31,"")</f>
        <v/>
      </c>
      <c r="QZ31" s="40" t="str">
        <f>IF(SUM(QD31:QG31)-QH31&gt;0,SUM(QD31:QG31)-QH31,"")</f>
        <v/>
      </c>
      <c r="RA31" s="40" t="str">
        <f>IF(QK31&gt;0,QK31,"")</f>
        <v/>
      </c>
      <c r="RB31" s="40" t="str">
        <f>IF(QL31&gt;0,QL31,"")</f>
        <v/>
      </c>
      <c r="RC31" s="40" t="str">
        <f>IF(SUM(QI31:QL31)-QM31&gt;0,SUM(QI31:QL31)-QM31,"")</f>
        <v/>
      </c>
      <c r="RD31" s="40" t="str">
        <f>IF(MAX(QZ31,RC31)&gt;0,MAX(QZ31,RC31),"")</f>
        <v/>
      </c>
      <c r="RE31" s="40" t="str">
        <f>IF(QP31&gt;0,QP31,"")</f>
        <v/>
      </c>
      <c r="RF31" s="40" t="str">
        <f>IF(QQ31&gt;0,QQ31,"")</f>
        <v/>
      </c>
      <c r="RG31" s="40" t="str">
        <f>IF(SUM(QN31:QQ31)-QR31&gt;0,SUM(QN31:QQ31)-QR31,"")</f>
        <v/>
      </c>
      <c r="RH31" s="40" t="str">
        <f>IF(QU31&gt;0,QU31,"")</f>
        <v/>
      </c>
      <c r="RI31" s="40" t="str">
        <f>IF(QV31&gt;0,QV31,"")</f>
        <v/>
      </c>
      <c r="RJ31" s="40" t="str">
        <f>IF(SUM(QS31:QV31)-QW31&gt;0,SUM(QS31:QV31)-QW31,"")</f>
        <v/>
      </c>
      <c r="RK31" s="40" t="str">
        <f>IF(SUM(RD31,RJ31)&gt;0,SUM(RD31,RJ31),"")</f>
        <v/>
      </c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1" t="str">
        <f>IF(RN31&gt;0,RN31,"")</f>
        <v/>
      </c>
      <c r="SG31" s="11" t="str">
        <f>IF(RO31&gt;0,RO31,"")</f>
        <v/>
      </c>
      <c r="SH31" s="11" t="str">
        <f>IF(SUM(RL31:RO31)-RP31&gt;0,SUM(RL31:RO31)-RP31,"")</f>
        <v/>
      </c>
      <c r="SI31" s="11" t="str">
        <f>IF(RS31&gt;0,RS31,"")</f>
        <v/>
      </c>
      <c r="SJ31" s="11" t="str">
        <f>IF(RT31&gt;0,RT31,"")</f>
        <v/>
      </c>
      <c r="SK31" s="11" t="str">
        <f>IF(SUM(RQ31:RT31)-RU31&gt;0,SUM(RQ31:RT31)-RU31,"")</f>
        <v/>
      </c>
      <c r="SL31" s="11" t="str">
        <f>IF(MAX(SH31,SK31)&gt;0,MAX(SH31,SK31),"")</f>
        <v/>
      </c>
      <c r="SM31" s="11" t="str">
        <f>IF(RX31&gt;0,RX31,"")</f>
        <v/>
      </c>
      <c r="SN31" s="11" t="str">
        <f>IF(RY31&gt;0,RY31,"")</f>
        <v/>
      </c>
      <c r="SO31" s="11" t="str">
        <f>IF(SUM(RV31:RY31)-RZ31&gt;0,SUM(RV31:RY31)-RZ31,"")</f>
        <v/>
      </c>
      <c r="SP31" s="11" t="str">
        <f>IF(SC31&gt;0,SC31,"")</f>
        <v/>
      </c>
      <c r="SQ31" s="11" t="str">
        <f>IF(SD31&gt;0,SD31,"")</f>
        <v/>
      </c>
      <c r="SR31" s="11" t="str">
        <f>IF(SUM(SA31:SD31)-SE31&gt;0,SUM(SA31:SD31)-SE31,"")</f>
        <v/>
      </c>
      <c r="SS31" s="11" t="str">
        <f>IF(SUM(SL31,SR31)&gt;0,SUM(SL31,SR31),"")</f>
        <v/>
      </c>
      <c r="ST31" s="22">
        <f>IF($CN31="P",BY31,(BY31+AX31)/2)</f>
        <v>6.45</v>
      </c>
      <c r="SU31" s="22">
        <f>IF($CN31="P",BZ31,(BZ31+AY31)/2)</f>
        <v>4.5999999999999996</v>
      </c>
      <c r="SV31" s="22">
        <f>IF($CN31="P",CA31,(CA31+AZ31)/2)</f>
        <v>5.25</v>
      </c>
      <c r="SW31" s="22">
        <f>IF($CN31="P",CB31,(CB31+BA31)/2)</f>
        <v>6.7</v>
      </c>
      <c r="SX31" s="22">
        <f>IF($CN31="P",CC31,(CC31+BB31)/2)</f>
        <v>0.1</v>
      </c>
      <c r="SY31" s="22">
        <f>IF($CN31="P",CD31,(CD31+BC31)/2)</f>
        <v>1.3</v>
      </c>
      <c r="SZ31" s="22">
        <f>IF($CN31="P",CE31,(CE31+BD31)/2)</f>
        <v>0.85</v>
      </c>
      <c r="TA31" s="22">
        <f>IF($CN31="P",CF31,(CF31+BE31)/2)</f>
        <v>0.95</v>
      </c>
      <c r="TB31" s="22">
        <f>IF($CN31="P",CG31,(CG31+BF31)/2)</f>
        <v>1.44</v>
      </c>
      <c r="TC31" s="22">
        <f>IF($CN31="P",CH31,(CH31+BG31)/2)</f>
        <v>0.1</v>
      </c>
      <c r="TD31" s="22">
        <f>IF($CN31="P",CI31,(CI31+BH31)/2)</f>
        <v>0</v>
      </c>
      <c r="TE31" s="22">
        <f>IF($CN31="P",CJ31,(CJ31+BI31)/2)</f>
        <v>0</v>
      </c>
      <c r="TF31" s="22">
        <f>IF($CN31="P",CK31,(CK31+BJ31)/2)</f>
        <v>0</v>
      </c>
      <c r="TG31" s="22">
        <f>IF($CN31="P",CL31,(CL31+BK31)/2)</f>
        <v>0</v>
      </c>
      <c r="TH31" s="22">
        <f>IF($CN31="P",CM31,(CM31+BL31)/2)</f>
        <v>0</v>
      </c>
      <c r="TI31" s="27" t="s">
        <v>46</v>
      </c>
      <c r="TJ31" s="40">
        <f>IF(SV31&gt;0,SV31,"")</f>
        <v>5.25</v>
      </c>
      <c r="TK31" s="40">
        <f>IF(SW31&gt;0,SW31,"")</f>
        <v>6.7</v>
      </c>
      <c r="TL31" s="40">
        <f>IF(SUM(ST31:SW31)-SX31&gt;0,SUM(ST31:SW31)-SX31,"")</f>
        <v>22.9</v>
      </c>
      <c r="TM31" s="40">
        <f>IF(TA31&gt;0,TA31,"")</f>
        <v>0.95</v>
      </c>
      <c r="TN31" s="40">
        <f>IF(TB31&gt;0,TB31,"")</f>
        <v>1.44</v>
      </c>
      <c r="TO31" s="40">
        <f>IF(SUM(SY31:TB31)-TC31&gt;0,SUM(SY31:TB31)-TC31,"")</f>
        <v>4.4399999999999995</v>
      </c>
      <c r="TP31" s="40">
        <f>IF(MAX(TL31,TO31)&gt;0,MAX(TL31,TO31),"")</f>
        <v>22.9</v>
      </c>
      <c r="TQ31" s="40" t="str">
        <f>IF(TF31&gt;0,TF31,"")</f>
        <v/>
      </c>
      <c r="TR31" s="40" t="str">
        <f>IF(TG31&gt;0,TG31,"")</f>
        <v/>
      </c>
      <c r="TS31" s="40" t="str">
        <f>IF(SUM(TD31:TG31)-TH31&gt;0,SUM(TD31:TG31)-TH31,"")</f>
        <v/>
      </c>
      <c r="TT31" s="40">
        <f>IF(SUM(TP31,TS31)&gt;0,SUM(TP31,TS31),"")</f>
        <v>22.9</v>
      </c>
    </row>
    <row r="32" spans="1:540" x14ac:dyDescent="0.2">
      <c r="A32" s="4" t="str" cm="1">
        <f t="array" ref="A32">IF(AND(H32&lt;&gt;"",H32&lt;&gt;"No DD"),SUMPRODUCT((H$4:H$35&lt;&gt;"")*(H$4:H$35&lt;&gt;"No DD")*(E$4:E$35&gt;E32))+1,IF(H32="No DD",SUMPRODUCT((H$4:H$35="No DD")*(E$4:E$35&gt;E32))+1+SUMPRODUCT((H$4:H$35&lt;&gt;"")*(H$4:H$35&lt;&gt;"No DD")),""))</f>
        <v/>
      </c>
      <c r="B32" s="5" t="s">
        <v>227</v>
      </c>
      <c r="C32" s="4" t="s">
        <v>4</v>
      </c>
      <c r="D32" s="4">
        <v>2006</v>
      </c>
      <c r="E32" s="9">
        <f>SUM(J32:T32)+SUM(J32:R32)*0.0000001+SUM(J32)*0.0000000000001</f>
        <v>50.590005059002344</v>
      </c>
      <c r="F32" s="3" t="str">
        <f>IF(OR(AND(AM32&gt;=AW$37,AM32&lt;&gt;"",AO32&gt;=AW$41,AO32&lt;&gt;"",AL32=""),AND(AP32&gt;=AW$37,AP32&lt;&gt;"",AR32&gt;=AW$41,AR32&lt;&gt;"",AL32=""),AND(AT32&gt;=AW$37,AT32&lt;&gt;"",AV32&gt;=AW$41,AV32&lt;&gt;"",AL32=""),AND(BN32&gt;=BX$37,BN32&lt;&gt;"",BP32&gt;=BX$41,BP32&lt;&gt;"",BM32=""),AND(BQ32&gt;=BX$37,BQ32&lt;&gt;"",BS32&gt;=BX$41,BS32&lt;&gt;"",BM32=""),AND(BU32&gt;=BX$37,BU32&lt;&gt;"",BW32&gt;=BX$41,BW32&lt;&gt;"",BM32=""),AND(CO32&gt;=CY$37,CO32&lt;&gt;"",CQ32&gt;=CY$41,CQ32&lt;&gt;"",CN32=""),AND(CR32&gt;=CY$37,CR32&lt;&gt;"",CT32&gt;=CY$41,CT32&lt;&gt;"",CN32=""),AND(CV32&gt;=CY$37,CV32&lt;&gt;"",CX32&gt;=CY$41,CX32&lt;&gt;"",CN32=""),AND(DV32&gt;=EI$37,DV32&lt;&gt;"",DX32&gt;=EI$41,DX32&lt;&gt;""),AND(DY32&gt;=EI$37,DY32&lt;&gt;"",EA32&gt;=EI$41,EA32&lt;&gt;""),AND(EC32&gt;=EI$37,EC32&lt;&gt;"",EE32&gt;=EI$41,EE32&lt;&gt;""),AND(EF32&gt;=EI$37,EF32&lt;&gt;"",EH32&gt;=EI$41,EH32&lt;&gt;""),AND(FD32&gt;=FQ$37,FD32&lt;&gt;"",FF32&gt;=FQ$41,FF32&lt;&gt;""),AND(FG32&gt;=FQ$37,FG32&lt;&gt;"",FI32&gt;=FQ$41,FI32&lt;&gt;""),AND(FK32&gt;=FQ$37,FK32&lt;&gt;"",FM32&gt;=FQ$41,FM32&lt;&gt;""),AND(FN32&gt;=FQ$37,FN32&lt;&gt;"",FP32&gt;=FQ$41,FP32&lt;&gt;""),AND(GL32&gt;=GY$37,GL32&lt;&gt;"",GN32&gt;=GY$41,GN32&lt;&gt;""),AND(GO32&gt;=GY$37,GO32&lt;&gt;"",GQ32&gt;=GY$41,GQ32&lt;&gt;""),AND(GS32&gt;=GY$37,GS32&lt;&gt;"",GU32&gt;=GY$41,GU32&lt;&gt;""),AND(GV32&gt;=GY$37,GV32&lt;&gt;"",GX32&gt;=GY$41,GX32&lt;&gt;""),AND(HT32&gt;=IG$37,HT32&lt;&gt;"",HV32&gt;=IG$41,HV32&lt;&gt;""),AND(HW32&gt;=IG$37,HW32&lt;&gt;"",HY32&gt;=IG$41,HY32&lt;&gt;""),AND(IA32&gt;=IG$37,IA32&lt;&gt;"",IC32&gt;=IG$41,IC32&lt;&gt;""),AND(ID32&gt;=IG$37,ID32&lt;&gt;"",IF32&gt;=IG$41,IF32&lt;&gt;""),AND(JB32&gt;=JO$37,JB32&lt;&gt;"",JD32&gt;=JO$41,JD32&lt;&gt;""),AND(JE32&gt;=JO$37,JE32&lt;&gt;"",JG32&gt;=JO$41,JG32&lt;&gt;""),AND(JI32&gt;=JO$37,JI32&lt;&gt;"",JK32&gt;=JO$41,JK32&lt;&gt;""),AND(JL32&gt;=JO$37,JL32&lt;&gt;"",JN32&gt;=JO$41,JN32&lt;&gt;""),AND(KJ32&gt;=KW$37,KJ32&lt;&gt;"",KL32&gt;=KW$41,KL32&lt;&gt;""),AND(KM32&gt;=KW$37,KM32&lt;&gt;"",KO32&gt;=KW$41,KO32&lt;&gt;""),AND(KQ32&gt;=KW$37,KQ32&lt;&gt;"",KS32&gt;=KW$41,KS32&lt;&gt;""),AND(KT32&gt;=KW$37,KT32&lt;&gt;"",KV32&gt;=KW$41,KV32&lt;&gt;""),AND(LR32&gt;=ME$37,LR32&lt;&gt;"",LT32&gt;=ME$41,LT32&lt;&gt;""),AND(LU32&gt;=ME$37,LU32&lt;&gt;"",LW32&gt;=ME$41,LW32&lt;&gt;""),AND(LY32&gt;=ME$37,LY32&lt;&gt;"",MA32&gt;=ME$41,MA32&lt;&gt;""),AND(MB32&gt;=ME$37,MB32&lt;&gt;"",MD32&gt;=ME$41,MD32&lt;&gt;""),AND(MZ32&gt;=NM$37,MZ32&lt;&gt;"",NB32&gt;=NM$41,NB32&lt;&gt;""),AND(NC32&gt;=NM$37,NC32&lt;&gt;"",NE32&gt;=NM$41,NE32&lt;&gt;""),AND(NG32&gt;=NM$37,NG32&lt;&gt;"",NI32&gt;=NM$41,NI32&lt;&gt;""),AND(NJ32&gt;=NM$37,NJ32&lt;&gt;"",NL32&gt;=NM$41,NL32&lt;&gt;""),AND(OH32&gt;=OU$37,OH32&lt;&gt;"",OJ32&gt;=OU$41,OJ32&lt;&gt;""),AND(OK32&gt;=OU$37,OK32&lt;&gt;"",OM32&gt;=OU$41,OM32&lt;&gt;""),AND(OO32&gt;=OU$37,OO32&lt;&gt;"",OQ32&gt;=OU$41,OQ32&lt;&gt;""),AND(OR32&gt;=OU$37,OR32&lt;&gt;"",OT32&gt;=OU$41,OT32&lt;&gt;""),AND(PP32&gt;=QC$37,PP32&lt;&gt;"",PR32&gt;=QC$41,PR32&lt;&gt;""),AND(PS32&gt;=QC$37,PS32&lt;&gt;"",PU32&gt;=QC$41,PU32&lt;&gt;""),AND(PW32&gt;=QC$37,PW32&lt;&gt;"",PY32&gt;=QC$41,PY32&lt;&gt;""),AND(PZ32&gt;=QC$37,PZ32&lt;&gt;"",QB32&gt;=QC$41,QB32&lt;&gt;""),AND(QX32&gt;=RK$37,QX32&lt;&gt;"",QZ32&gt;=RK$41,QZ32&lt;&gt;""),AND(RA32&gt;=RK$37,RA32&lt;&gt;"",RC32&gt;=RK$41,RC32&lt;&gt;""),AND(RE32&gt;=RK$37,RE32&lt;&gt;"",RG32&gt;=RK$41,RG32&lt;&gt;""),AND(RH32&gt;=RK$37,RH32&lt;&gt;"",RJ32&gt;=RK$41,RJ32&lt;&gt;""),AND(SF32&gt;=SS$37,SF32&lt;&gt;"",SH32&gt;=SS$41,SH32&lt;&gt;""),AND(SI32&gt;=SS$37,SI32&lt;&gt;"",SK32&gt;=SS$41,SK32&lt;&gt;""),AND(SM32&gt;=SS$37,SM32&lt;&gt;"",SO32&gt;=SS$41,SO32&lt;&gt;""),AND(SP32&gt;=SS$37,SP32&lt;&gt;"",SR32&gt;=SS$41,SR32&lt;&gt;"")),"P","")</f>
        <v/>
      </c>
      <c r="G32" s="3" t="str">
        <f>IF(OR(AND(AO32&gt;=AW$41,AO32&lt;&gt;"",AL32=""),AND(AR32&gt;=AW$41,AR32&lt;&gt;"",AL32=""),AND(AV32&gt;=AW$41,AV32&lt;&gt;"",AL32=""),AND(BP32&gt;=BX$41,BP32&lt;&gt;"",BM32=""),AND(BS32&gt;=BX$41,BS32&lt;&gt;"",BM32=""),AND(BW32&gt;=BX$41,BW32&lt;&gt;"",BM32=""),AND(CQ32&gt;=CY$41,CQ32&lt;&gt;"",CN32=""),AND(CT32&gt;=CY$41,CT32&lt;&gt;"",CN32=""),AND(CX32&gt;=CY$41,CX32&lt;&gt;"",CN32=""),AND(DX32&gt;=EI$41,DX32&lt;&gt;""),AND(EA32&gt;=EI$41,EA32&lt;&gt;""),AND(EE32&gt;=EI$41,EE32&lt;&gt;""),AND(EH32&gt;=EI$41,EH32&lt;&gt;""),AND(FF32&gt;=FQ$41,FF32&lt;&gt;""),AND(FI32&gt;=FQ$41,FI32&lt;&gt;""),AND(FM32&gt;=FQ$41,FM32&lt;&gt;""),AND(FP32&gt;=FQ$41,FP32&lt;&gt;""),AND(GN32&gt;=GY$41,GN32&lt;&gt;""),AND(GQ32&gt;=GY$41,GQ32&lt;&gt;""),AND(GU32&gt;=GY$41,GU32&lt;&gt;""),AND(GX32&gt;=GY$41,GX32&lt;&gt;""),AND(HV32&gt;=IG$41,HV32&lt;&gt;""),AND(HY32&gt;=IG$41,HY32&lt;&gt;""),AND(IC32&gt;=IG$41,IC32&lt;&gt;""),AND(IF32&gt;=IG$41,IF32&lt;&gt;""),AND(JD32&gt;=JO$41,JD32&lt;&gt;""),AND(JG32&gt;=JO$41,JG32&lt;&gt;""),AND(JK32&gt;=JO$41,JK32&lt;&gt;""),AND(JN32&gt;=JO$41,JN32&lt;&gt;""),AND(KL32&gt;=KW$41,KL32&lt;&gt;""),AND(KO32&gt;=KW$41,KO32&lt;&gt;""),AND(KS32&gt;=KW$41,KS32&lt;&gt;""),AND(KV32&gt;=KW$41,KV32&lt;&gt;""),AND(LT32&gt;=ME$41,LT32&lt;&gt;""),AND(LW32&gt;=ME$41,LW32&lt;&gt;""),AND(MA32&gt;=ME$41,MA32&lt;&gt;""),AND(MD32&gt;=ME$41,MD32&lt;&gt;""),AND(NB32&gt;=NM$41,NB32&lt;&gt;""),AND(NE32&gt;=NM$41,NE32&lt;&gt;""),AND(NI32&gt;=NM$41,NI32&lt;&gt;""),AND(NL32&gt;=NM$41,NL32&lt;&gt;""),AND(OJ32&gt;=OU$41,OJ32&lt;&gt;""),AND(OM32&gt;=OU$41,OM32&lt;&gt;""),AND(OQ32&gt;=OU$41,OQ32&lt;&gt;""),AND(OT32&gt;=OU$41,OT32&lt;&gt;""),AND(PR32&gt;=QC$41,PR32&lt;&gt;""),AND(PU32&gt;=QC$41,PU32&lt;&gt;""),AND(PY32&gt;=QC$41,PY32&lt;&gt;""),AND(QB32&gt;=QC$41,QB32&lt;&gt;""),AND(QZ32&gt;=RK$41,QZ32&lt;&gt;""),AND(RC32&gt;=RK$41,RC32&lt;&gt;""),AND(RG32&gt;=RK$41,RG32&lt;&gt;""),AND(RJ32&gt;=RK$41,RJ32&lt;&gt;""),AND(SH32&gt;=SS$41,SH32&lt;&gt;""),AND(SK32&gt;=SS$41,SK32&lt;&gt;""),AND(SO32&gt;=SS$41,SO32&lt;&gt;""),AND(SR32&gt;=SS$41,SR32&lt;&gt;"")),"P","")</f>
        <v/>
      </c>
      <c r="H32" s="36" t="str">
        <f>IF(AND(G32="P",F32=""),"No DD",IF(OR(AND(AM32&gt;=AW$40,AM32&lt;&gt;"",AO32&gt;=AW$44,AO32&lt;&gt;"",AL32=""),AND(AP32&gt;=AW$40,AP32&lt;&gt;"",AR32&gt;=AW$44,AR32&lt;&gt;"",AL32=""),AND(AT32&gt;=AW$40,AT32&lt;&gt;"",AV32&gt;=AW$44,AV32&lt;&gt;"",AL32=""),AND(BN32&gt;=BX$40,BN32&lt;&gt;"",BP32&gt;=BX$44,BP32&lt;&gt;"",BM32=""),AND(BQ32&gt;=BX$40,BQ32&lt;&gt;"",BS32&gt;=BX$44,BS32&lt;&gt;"",BM32=""),AND(BU32&gt;=BX$40,BU32&lt;&gt;"",BW32&gt;=BX$44,BW32&lt;&gt;"",BM32=""),AND(CO32&gt;=CY$40,CO32&lt;&gt;"",CQ32&gt;=CY$44,CQ32&lt;&gt;"",CN32=""),AND(CR32&gt;=CY$40,CR32&lt;&gt;"",CT32&gt;=CY$44,CT32&lt;&gt;"",CN32=""),AND(CV32&gt;=CY$40,CV32&lt;&gt;"",CX32&gt;=CY$44,CX32&lt;&gt;"",CN32=""),AND(DV32&gt;=EI$40,DV32&lt;&gt;"",DX32&gt;=EI$44,DX32&lt;&gt;""),AND(DY32&gt;=EI$40,DY32&lt;&gt;"",EA32&gt;=EI$44,EA32&lt;&gt;""),AND(EC32&gt;=EI$40,EC32&lt;&gt;"",EE32&gt;=EI$44,EE32&lt;&gt;""),AND(EF32&gt;=EI$40,EF32&lt;&gt;"",EH32&gt;=EI$44,EH32&lt;&gt;""),AND(FD32&gt;=FQ$40,FD32&lt;&gt;"",FF32&gt;=FQ$44,FF32&lt;&gt;""),AND(FG32&gt;=FQ$40,FG32&lt;&gt;"",FI32&gt;=FQ$44,FI32&lt;&gt;""),AND(FK32&gt;=FQ$40,FK32&lt;&gt;"",FM32&gt;=FQ$44,FM32&lt;&gt;""),AND(FN32&gt;=FQ$40,FN32&lt;&gt;"",FP32&gt;=FQ$44,FP32&lt;&gt;""),AND(GL32&gt;=GY$40,GL32&lt;&gt;"",GN32&gt;=GY$44,GN32&lt;&gt;""),AND(GO32&gt;=GY$40,GO32&lt;&gt;"",GQ32&gt;=GY$44,GQ32&lt;&gt;""),AND(GS32&gt;=GY$40,GS32&lt;&gt;"",GU32&gt;=GY$44,GU32&lt;&gt;""),AND(GV32&gt;=GY$40,GV32&lt;&gt;"",GX32&gt;=GY$44,GX32&lt;&gt;""),AND(HT32&gt;=IG$40,HT32&lt;&gt;"",HV32&gt;=IG$44,HV32&lt;&gt;""),AND(HW32&gt;=IG$40,HW32&lt;&gt;"",HY32&gt;=IG$44,HY32&lt;&gt;""),AND(IA32&gt;=IG$40,IA32&lt;&gt;"",IC32&gt;=IG$44,IC32&lt;&gt;""),AND(ID32&gt;=IG$40,ID32&lt;&gt;"",IF32&gt;=IG$44,IF32&lt;&gt;""),AND(JB32&gt;=JO$40,JB32&lt;&gt;"",JD32&gt;=JO$44,JD32&lt;&gt;""),AND(JE32&gt;=JO$40,JE32&lt;&gt;"",JG32&gt;=JO$44,JG32&lt;&gt;""),AND(JI32&gt;=JO$40,JI32&lt;&gt;"",JK32&gt;=JO$44,JK32&lt;&gt;""),AND(JL32&gt;=JO$40,JL32&lt;&gt;"",JN32&gt;=JO$44,JN32&lt;&gt;""),AND(KJ32&gt;=KW$40,KJ32&lt;&gt;"",KL32&gt;=KW$44,KL32&lt;&gt;""),AND(KM32&gt;=KW$40,KM32&lt;&gt;"",KO32&gt;=KW$44,KO32&lt;&gt;""),AND(KQ32&gt;=KW$40,KQ32&lt;&gt;"",KS32&gt;=KW$44,KS32&lt;&gt;""),AND(KT32&gt;=KW$40,KT32&lt;&gt;"",KV32&gt;=KW$44,KV32&lt;&gt;""),AND(LR32&gt;=ME$40,LR32&lt;&gt;"",LT32&gt;=ME$44,LT32&lt;&gt;""),AND(LU32&gt;=ME$40,LU32&lt;&gt;"",LW32&gt;=ME$44,LW32&lt;&gt;""),AND(LY32&gt;=ME$40,LY32&lt;&gt;"",MA32&gt;=ME$44,MA32&lt;&gt;""),AND(MB32&gt;=ME$40,MB32&lt;&gt;"",MD32&gt;=ME$44,MD32&lt;&gt;""),AND(MZ32&gt;=NM$40,MZ32&lt;&gt;"",NB32&gt;=NM$44,NB32&lt;&gt;""),AND(NC32&gt;=NM$40,NC32&lt;&gt;"",NE32&gt;=NM$44,NE32&lt;&gt;""),AND(NG32&gt;=NM$40,NG32&lt;&gt;"",NI32&gt;=NM$44,NI32&lt;&gt;""),AND(NJ32&gt;=NM$40,NJ32&lt;&gt;"",NL32&gt;=NM$44,NL32&lt;&gt;""),AND(OH32&gt;=OU$40,OH32&lt;&gt;"",OJ32&gt;=OU$44,OJ32&lt;&gt;""),AND(OK32&gt;=OU$40,OK32&lt;&gt;"",OM32&gt;=OU$44,OM32&lt;&gt;""),AND(OO32&gt;=OU$40,OO32&lt;&gt;"",OQ32&gt;=OU$44,OQ32&lt;&gt;""),AND(OR32&gt;=OU$40,OR32&lt;&gt;"",OT32&gt;=OU$44,OT32&lt;&gt;""),AND(PP32&gt;=QC$40,PP32&lt;&gt;"",PR32&gt;=QC$44,PR32&lt;&gt;""),AND(PS32&gt;=QC$40,PS32&lt;&gt;"",PU32&gt;=QC$44,PU32&lt;&gt;""),AND(PW32&gt;=QC$40,PW32&lt;&gt;"",PY32&gt;=QC$44,PY32&lt;&gt;""),AND(PZ32&gt;=QC$40,PZ32&lt;&gt;"",QB32&gt;=QC$44,QB32&lt;&gt;""),AND(QX32&gt;=RK$40,QX32&lt;&gt;"",QZ32&gt;=RK$44,QZ32&lt;&gt;""),AND(RA32&gt;=RK$40,RA32&lt;&gt;"",RC32&gt;=RK$44,RC32&lt;&gt;""),AND(RE32&gt;=RK$40,RE32&lt;&gt;"",RG32&gt;=RK$44,RG32&lt;&gt;""),AND(RH32&gt;=RK$40,RH32&lt;&gt;"",RJ32&gt;=RK$44,RJ32&lt;&gt;""),AND(SF32&gt;=SS$40,SF32&lt;&gt;"",SH32&gt;=SS$44,SH32&lt;&gt;""),AND(SI32&gt;=SS$40,SI32&lt;&gt;"",SK32&gt;=SS$44,SK32&lt;&gt;""),AND(SM32&gt;=SS$40,SM32&lt;&gt;"",SO32&gt;=SS$44,SO32&lt;&gt;""),AND(SP32&gt;=SS$40,SP32&lt;&gt;"",SR32&gt;=SS$44,SR32&lt;&gt;"")),"Merit",IF(OR(AND(AM32&gt;=AW$39,AM32&lt;&gt;"",AO32&gt;=AW$43,AO32&lt;&gt;"",AL32=""),AND(AP32&gt;=AW$39,AP32&lt;&gt;"",AR32&gt;=AW$43,AR32&lt;&gt;"",AL32=""),AND(AT32&gt;=AW$39,AT32&lt;&gt;"",AV32&gt;=AW$43,AV32&lt;&gt;"",AL32=""),AND(BN32&gt;=BX$39,BN32&lt;&gt;"",BP32&gt;=BX$43,BP32&lt;&gt;"",BM32=""),AND(BQ32&gt;=BX$39,BQ32&lt;&gt;"",BS32&gt;=BX$43,BS32&lt;&gt;"",BM32=""),AND(BU32&gt;=BX$39,BU32&lt;&gt;"",BW32&gt;=BX$43,BW32&lt;&gt;"",BM32=""),AND(CO32&gt;=CY$39,CO32&lt;&gt;"",CQ32&gt;=CY$43,CQ32&lt;&gt;"",CN32=""),AND(CR32&gt;=CY$39,CR32&lt;&gt;"",CT32&gt;=CY$43,CT32&lt;&gt;"",CN32=""),AND(CV32&gt;=CY$39,CV32&lt;&gt;"",CX32&gt;=CY$43,CX32&lt;&gt;"",CN32=""),AND(DV32&gt;=EI$39,DV32&lt;&gt;"",DX32&gt;=EI$43,DX32&lt;&gt;""),AND(DY32&gt;=EI$39,DY32&lt;&gt;"",EA32&gt;=EI$43,EA32&lt;&gt;""),AND(EC32&gt;=EI$39,EC32&lt;&gt;"",EE32&gt;=EI$43,EE32&lt;&gt;""),AND(EF32&gt;=EI$39,EF32&lt;&gt;"",EH32&gt;=EI$43,EH32&lt;&gt;""),AND(FD32&gt;=FQ$39,FD32&lt;&gt;"",FF32&gt;=FQ$43,FF32&lt;&gt;""),AND(FG32&gt;=FQ$39,FG32&lt;&gt;"",FI32&gt;=FQ$43,FI32&lt;&gt;""),AND(FK32&gt;=FQ$39,FK32&lt;&gt;"",FM32&gt;=FQ$43,FM32&lt;&gt;""),AND(FN32&gt;=FQ$39,FN32&lt;&gt;"",FP32&gt;=FQ$43,FP32&lt;&gt;""),AND(GL32&gt;=GY$39,GL32&lt;&gt;"",GN32&gt;=GY$43,GN32&lt;&gt;""),AND(GO32&gt;=GY$39,GO32&lt;&gt;"",GQ32&gt;=GY$43,GQ32&lt;&gt;""),AND(GS32&gt;=GY$39,GS32&lt;&gt;"",GU32&gt;=GY$43,GU32&lt;&gt;""),AND(GV32&gt;=GY$39,GV32&lt;&gt;"",GX32&gt;=GY$43,GX32&lt;&gt;""),AND(HT32&gt;=IG$39,HT32&lt;&gt;"",HV32&gt;=IG$43,HV32&lt;&gt;""),AND(HW32&gt;=IG$39,HW32&lt;&gt;"",HY32&gt;=IG$43,HY32&lt;&gt;""),AND(IA32&gt;=IG$39,IA32&lt;&gt;"",IC32&gt;=IG$43,IC32&lt;&gt;""),AND(ID32&gt;=IG$39,ID32&lt;&gt;"",IF32&gt;=IG$43,IF32&lt;&gt;""),AND(JB32&gt;=JO$39,JB32&lt;&gt;"",JD32&gt;=JO$43,JD32&lt;&gt;""),AND(JE32&gt;=JO$39,JE32&lt;&gt;"",JG32&gt;=JO$43,JG32&lt;&gt;""),AND(JI32&gt;=JO$39,JI32&lt;&gt;"",JK32&gt;=JO$43,JK32&lt;&gt;""),AND(JL32&gt;=JO$39,JL32&lt;&gt;"",JN32&gt;=JO$43,JN32&lt;&gt;""),AND(KJ32&gt;=KW$39,KJ32&lt;&gt;"",KL32&gt;=KW$43,KL32&lt;&gt;""),AND(KM32&gt;=KW$39,KM32&lt;&gt;"",KO32&gt;=KW$43,KO32&lt;&gt;""),AND(KQ32&gt;=KW$39,KQ32&lt;&gt;"",KS32&gt;=KW$43,KS32&lt;&gt;""),AND(KT32&gt;=KW$39,KT32&lt;&gt;"",KV32&gt;=KW$43,KV32&lt;&gt;""),AND(LR32&gt;=ME$39,LR32&lt;&gt;"",LT32&gt;=ME$43,LT32&lt;&gt;""),AND(LU32&gt;=ME$39,LU32&lt;&gt;"",LW32&gt;=ME$43,LW32&lt;&gt;""),AND(LY32&gt;=ME$39,LY32&lt;&gt;"",MA32&gt;=ME$43,MA32&lt;&gt;""),AND(MB32&gt;=ME$39,MB32&lt;&gt;"",MD32&gt;=ME$43,MD32&lt;&gt;""),AND(MZ32&gt;=NM$39,MZ32&lt;&gt;"",NB32&gt;=NM$43,NB32&lt;&gt;""),AND(NC32&gt;=NM$39,NC32&lt;&gt;"",NE32&gt;=NM$43,NE32&lt;&gt;""),AND(NG32&gt;=NM$39,NG32&lt;&gt;"",NI32&gt;=NM$43,NI32&lt;&gt;""),AND(NJ32&gt;=NM$39,NJ32&lt;&gt;"",NL32&gt;=NM$43,NL32&lt;&gt;""),AND(OH32&gt;=OU$39,OH32&lt;&gt;"",OJ32&gt;=OU$43,OJ32&lt;&gt;""),AND(OK32&gt;=OU$39,OK32&lt;&gt;"",OM32&gt;=OU$43,OM32&lt;&gt;""),AND(OO32&gt;=OU$39,OO32&lt;&gt;"",OQ32&gt;=OU$43,OQ32&lt;&gt;""),AND(OR32&gt;=OU$39,OR32&lt;&gt;"",OT32&gt;=OU$43,OT32&lt;&gt;""),AND(PP32&gt;=QC$39,PP32&lt;&gt;"",PR32&gt;=QC$43,PR32&lt;&gt;""),AND(PS32&gt;=QC$39,PS32&lt;&gt;"",PU32&gt;=QC$43,PU32&lt;&gt;""),AND(PW32&gt;=QC$39,PW32&lt;&gt;"",PY32&gt;=QC$43,PY32&lt;&gt;""),AND(PZ32&gt;=QC$39,PZ32&lt;&gt;"",QB32&gt;=QC$43,QB32&lt;&gt;""),AND(QX32&gt;=RK$39,QX32&lt;&gt;"",QZ32&gt;=RK$43,QZ32&lt;&gt;""),AND(RA32&gt;=RK$39,RA32&lt;&gt;"",RC32&gt;=RK$43,RC32&lt;&gt;""),AND(RE32&gt;=RK$39,RE32&lt;&gt;"",RG32&gt;=RK$43,RG32&lt;&gt;""),AND(RH32&gt;=RK$39,RH32&lt;&gt;"",RJ32&gt;=RK$43,RJ32&lt;&gt;""),AND(SF32&gt;=SS$39,SF32&lt;&gt;"",SH32&gt;=SS$43,SH32&lt;&gt;""),AND(SI32&gt;=SS$39,SI32&lt;&gt;"",SK32&gt;=SS$43,SK32&lt;&gt;""),AND(SM32&gt;=SS$39,SM32&lt;&gt;"",SO32&gt;=SS$43,SO32&lt;&gt;""),AND(SP32&gt;=SS$39,SP32&lt;&gt;"",SR32&gt;=SS$43,SR32&lt;&gt;"")),"Excellence",IF(I32="P","Worlds Team",IF(F32="P","National Team","")))))</f>
        <v/>
      </c>
      <c r="I32" s="3" t="str">
        <f>IF(OR(AND(AM32&gt;=AW$38,AM32&lt;&gt;"",AO32&gt;=AW$42,AO32&lt;&gt;"",AL32=""),AND(AP32&gt;=AW$38,AP32&lt;&gt;"",AR32&gt;=AW$42,AR32&lt;&gt;"",AL32=""),AND(AT32&gt;=AW$38,AT32&lt;&gt;"",AV32&gt;=AW$42,AV32&lt;&gt;"",AL32=""),AND(BN32&gt;=BX$38,BN32&lt;&gt;"",BP32&gt;=BX$42,BP32&lt;&gt;"",BM32=""),AND(BQ32&gt;=BX$38,BQ32&lt;&gt;"",BS32&gt;=BX$42,BS32&lt;&gt;"",BM32=""),AND(BU32&gt;=BX$38,BU32&lt;&gt;"",BW32&gt;=BX$42,BW32&lt;&gt;"",BM32=""),AND(CO32&gt;=CY$38,CO32&lt;&gt;"",CQ32&gt;=CY$42,CQ32&lt;&gt;"",CN32=""),AND(CR32&gt;=CY$38,CR32&lt;&gt;"",CT32&gt;=CY$42,CT32&lt;&gt;"",CN32=""),AND(CV32&gt;=CY$38,CV32&lt;&gt;"",CX32&gt;=CY$42,CX32&lt;&gt;"",CN32=""),AND(DV32&gt;=EI$38,DV32&lt;&gt;"",DX32&gt;=EI$42,DX32&lt;&gt;""),AND(DY32&gt;=EI$38,DY32&lt;&gt;"",EA32&gt;=EI$42,EA32&lt;&gt;""),AND(EC32&gt;=EI$38,EC32&lt;&gt;"",EE32&gt;=EI$42,EE32&lt;&gt;""),AND(EF32&gt;=EI$38,EF32&lt;&gt;"",EH32&gt;=EI$42,EH32&lt;&gt;""),AND(FD32&gt;=FQ$38,FD32&lt;&gt;"",FF32&gt;=FQ$42,FF32&lt;&gt;""),AND(FG32&gt;=FQ$38,FG32&lt;&gt;"",FI32&gt;=FQ$42,FI32&lt;&gt;""),AND(FK32&gt;=FQ$38,FK32&lt;&gt;"",FM32&gt;=FQ$42,FM32&lt;&gt;""),AND(FN32&gt;=FQ$38,FN32&lt;&gt;"",FP32&gt;=FQ$42,FP32&lt;&gt;""),AND(GL32&gt;=GY$38,GL32&lt;&gt;"",GN32&gt;=GY$42,GN32&lt;&gt;""),AND(GO32&gt;=GY$38,GO32&lt;&gt;"",GQ32&gt;=GY$42,GQ32&lt;&gt;""),AND(GS32&gt;=GY$38,GS32&lt;&gt;"",GU32&gt;=GY$42,GU32&lt;&gt;""),AND(GV32&gt;=GY$38,GV32&lt;&gt;"",GX32&gt;=GY$42,GX32&lt;&gt;""),AND(HT32&gt;=IG$38,HT32&lt;&gt;"",HV32&gt;=IG$42,HV32&lt;&gt;""),AND(HW32&gt;=IG$38,HW32&lt;&gt;"",HY32&gt;=IG$42,HY32&lt;&gt;""),AND(IA32&gt;=IG$38,IA32&lt;&gt;"",IC32&gt;=IG$42,IC32&lt;&gt;""),AND(ID32&gt;=IG$38,ID32&lt;&gt;"",IF32&gt;=IG$42,IF32&lt;&gt;""),AND(JB32&gt;=JO$38,JB32&lt;&gt;"",JD32&gt;=JO$42,JD32&lt;&gt;""),AND(JE32&gt;=JO$38,JE32&lt;&gt;"",JG32&gt;=JO$42,JG32&lt;&gt;""),AND(JI32&gt;=JO$38,JI32&lt;&gt;"",JK32&gt;=JO$42,JK32&lt;&gt;""),AND(JL32&gt;=JO$38,JL32&lt;&gt;"",JN32&gt;=JO$42,JN32&lt;&gt;""),AND(KJ32&gt;=KW$38,KJ32&lt;&gt;"",KL32&gt;=KW$42,KL32&lt;&gt;""),AND(KM32&gt;=KW$38,KM32&lt;&gt;"",KO32&gt;=KW$42,KO32&lt;&gt;""),AND(KQ32&gt;=KW$38,KQ32&lt;&gt;"",KS32&gt;=KW$42,KS32&lt;&gt;""),AND(KT32&gt;=KW$38,KT32&lt;&gt;"",KV32&gt;=KW$42,KV32&lt;&gt;""),AND(LR32&gt;=ME$38,LR32&lt;&gt;"",LT32&gt;=ME$42,LT32&lt;&gt;""),AND(LU32&gt;=ME$38,LU32&lt;&gt;"",LW32&gt;=ME$42,LW32&lt;&gt;""),AND(LY32&gt;=ME$38,LY32&lt;&gt;"",MA32&gt;=ME$42,MA32&lt;&gt;""),AND(MB32&gt;=ME$38,MB32&lt;&gt;"",MD32&gt;=ME$42,MD32&lt;&gt;""),AND(MZ32&gt;=NM$38,MZ32&lt;&gt;"",NB32&gt;=NM$42,NB32&lt;&gt;""),AND(NC32&gt;=NM$38,NC32&lt;&gt;"",NE32&gt;=NM$42,NE32&lt;&gt;""),AND(NG32&gt;=NM$38,NG32&lt;&gt;"",NI32&gt;=NM$42,NI32&lt;&gt;""),AND(NJ32&gt;=NM$38,NJ32&lt;&gt;"",NL32&gt;=NM$42,NL32&lt;&gt;""),AND(OH32&gt;=OU$38,OH32&lt;&gt;"",OJ32&gt;=OU$42,OJ32&lt;&gt;""),AND(OK32&gt;=OU$38,OK32&lt;&gt;"",OM32&gt;=OU$42,OM32&lt;&gt;""),AND(OO32&gt;=OU$38,OO32&lt;&gt;"",OQ32&gt;=OU$42,OQ32&lt;&gt;""),AND(OR32&gt;=OU$38,OR32&lt;&gt;"",OT32&gt;=OU$42,OT32&lt;&gt;""),AND(PP32&gt;=QC$38,PP32&lt;&gt;"",PR32&gt;=QC$42,PR32&lt;&gt;""),AND(PS32&gt;=QC$38,PS32&lt;&gt;"",PU32&gt;=QC$42,PU32&lt;&gt;""),AND(PW32&gt;=QC$38,PW32&lt;&gt;"",PY32&gt;=QC$42,PY32&lt;&gt;""),AND(PZ32&gt;=QC$38,PZ32&lt;&gt;"",QB32&gt;=QC$42,QB32&lt;&gt;""),AND(QX32&gt;=RK$38,QX32&lt;&gt;"",QZ32&gt;=RK$42,QZ32&lt;&gt;""),AND(RA32&gt;=RK$38,RA32&lt;&gt;"",RC32&gt;=RK$42,RC32&lt;&gt;""),AND(RE32&gt;=RK$38,RE32&lt;&gt;"",RG32&gt;=RK$42,RG32&lt;&gt;""),AND(RH32&gt;=RK$38,RH32&lt;&gt;"",RJ32&gt;=RK$42,RJ32&lt;&gt;""),AND(SF32&gt;=SS$38,SF32&lt;&gt;"",SH32&gt;=SS$42,SH32&lt;&gt;""),AND(SI32&gt;=SS$38,SI32&lt;&gt;"",SK32&gt;=SS$42,SK32&lt;&gt;""),AND(SM32&gt;=SS$38,SM32&lt;&gt;"",SO32&gt;=SS$42,SO32&lt;&gt;""),AND(SP32&gt;=SS$38,SP32&lt;&gt;"",SR32&gt;=SS$42,SR32&lt;&gt;"")),"P","")</f>
        <v/>
      </c>
      <c r="J32" s="8">
        <f>IF(COUNT(AO32,AR32,BP32,BS32,CQ32,CT32)&gt;0,LARGE((AO32,AR32,BP32,BS32,CQ32,CT32),1),0)</f>
        <v>23.43</v>
      </c>
      <c r="K32" s="8" t="str">
        <f>IF(J32="","",IF(OR(J32=CQ32,J32=CT32),$BY$1,IF(OR(J32=BP32,J32=BS32),$AX$1,IF(OR(J32=AO32,J32=AR32),$W$1,""))))</f>
        <v>2023 Nationals</v>
      </c>
      <c r="L32" s="8">
        <f>IF(COUNT(AO32,AR32,BP32,BS32,CQ32,CT32)&gt;1,LARGE((AO32,AR32,BP32,BS32,CQ32,CT32),2),0)</f>
        <v>21.86</v>
      </c>
      <c r="M32" s="8" t="str">
        <f>IF(L32="","",IF(OR(L32=CQ32,L32=CT32),$BY$1,IF(OR(L32=BP32,L32=BS32),$AX$1,IF(OR(L32=AO32,L32=AR32),$W$1,""))))</f>
        <v>2023 Nationals</v>
      </c>
      <c r="N32" s="8">
        <f>IF(COUNT(AO32,AR32,BP32,BS32,CQ32,CT32)&gt;2,MAX(AV32,BW32,CX32,LARGE((AO32,AR32,BP32,BS32,CQ32,CT32),3)),IF(MAX(AV32,BW32,CX32)&gt;0,MAX(AV32,BW32,CX32),0))</f>
        <v>0</v>
      </c>
      <c r="O32" s="8" t="str">
        <f>IF(N32="","",IF(OR(N32=CQ32,N32=CT32,N32=CX32),$BY$1,IF(OR(N32=BP32,N32=BS32,N32=BW32),$AX$1,IF(OR(N32=AO32,N32=AR32,N32=AV32),$W$1,""))))</f>
        <v/>
      </c>
      <c r="P32" s="8">
        <f>IF(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&gt;0,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,0)</f>
        <v>5.3</v>
      </c>
      <c r="Q32" s="8" t="str">
        <f>IF(P32=0,"",IF(OR(P32=CO32,P32=CR32,P32=CV32),$BY$1,IF(OR(P32=BN32,P32=BQ32,P32=BU32),$AX$1,IF(OR(P32=AM32,P32=AP32,P32=AT32),$W$1,IF(OR(P32=SF32,P32=SI32,P32=SM32,P32=SP32),$RL$1,IF(OR(P32=QX32,P32=RA32,P32=RE32,P32=RH32),$QD$1,IF(OR(P32=PP32,P32=PS32,P32=PW32,P32=PZ32),$OV$1,IF(OR(P32=OH32,P32=OK32,P32=OO32,P32=OR32),$NN$1,IF(OR(P32=MZ32,P32=NC32,P32=NG32,P32=NJ32),$MF$1,IF(OR(P32=LR32,P32=LU32,P32=LY32,P32=MB32),$KX$1,IF(OR(P32=KJ32,P32=KM32,P32=KQ32,P32=KT32),$JP$1,IF(OR(P32=JB32,P32=JE32,P32=JI32,P32=JL32),$IH$1,IF(OR(P32=HT32,P32=HW32,P32=IA32,P32=ID32),$GZ$1,IF(OR(P32=GL32,P32=GO32,P32=GS32,P32=GV32),$FR$1,IF(OR(P32=FD32,P32=FG32,P32=FK32,P32=FN32),$EJ$1,IF(OR(P32=DV32,P32=DY32,P32=EC32,P32=EF32),$DB$1,""))))))))))))))))</f>
        <v>2023 Nationals</v>
      </c>
      <c r="R32" s="8">
        <f>IF(MAX(IF(AM32&gt;=$AW$37,AN32,0),IF(AP32&gt;=$AW$37,AQ32,0),IF(AT32&gt;=$AW$37,AU32,0),IF(BN32&gt;=$BX$37,BO32,0),IF(BQ32&gt;=$BX$37,BR32,0),IF(BU32&gt;=$BX$37,BV32,0),IF(CO32&gt;=$CY$37,CP32,0),IF(CR32&gt;=$CY$37,CS32,0),IF(CV32&gt;=$CY$37,CW32,0),IF(DV32&gt;=$EI$37,DW32,0),IF(DY32&gt;=$EI$37,DZ32,0),IF(EC32&gt;=$EI$37,ED32,0),IF(EF32&gt;=$EI$37,EG32,0),IF(FD32&gt;=$FQ$37,FE32,0),IF(FG32&gt;=$FQ$37,FH32,0),IF(FK32&gt;=$FQ$37,FL32,0),IF(FN32&gt;=$FQ$37,FO32,0),IF(GL32&gt;=$GY$37,GM32,0),IF(GO32&gt;=$GY$37,GP32,0),IF(GS32&gt;=$GY$37,GT32,0),IF(GV32&gt;=$GY$37,GW32,0),IF(HT32&gt;=$IG$37,HU32,0),IF(HW32&gt;=$IG$37,HX32,0),IF(IA32&gt;=$IG$37,IB32,0),IF(ID32&gt;=$IG$37,IE32,0),IF(JB32&gt;=$JO$37,JC32,0),IF(JE32&gt;=$JO$37,JF32,0),IF(JI32&gt;=$JO$37,JJ32,0),IF(JL32&gt;=$JO$37,JM32,0),IF(KJ32&gt;=$KW$37,KK32,0),IF(KM32&gt;=$KW$37,KN32,0),IF(KQ32&gt;=$KW$37,KR32,0),IF(KT32&gt;=$KW$37,KU32,0),IF(LR32&gt;=$ME$37,LS32,0),IF(LU32&gt;=$ME$37,LV32,0),IF(LY32&gt;=$ME$37,LZ32,0),IF(MB32&gt;=$ME$37,MC32,0),IF(MZ32&gt;=$NM$37,NA32,0),IF(NC32&gt;=$NM$37,ND32,0),IF(NG32&gt;=$NM$37,NH32,0),IF(NJ32&gt;=$NM$37,NK32,0),IF(OH32&gt;=$OU$37,OI32,0),IF(OK32&gt;=$OU$37,OL32,0),IF(OO32&gt;=$OU$37,OP32,0),IF(OR32&gt;=$OU$37,OS32,0),IF(PP32&gt;=$QC$37,PQ32,0),IF(PS32&gt;=$QC$37,PT32,0),IF(PW32&gt;=$QC$37,PX32,0),IF(PZ32&gt;=$QC$37,QA32,0),IF(QX32&gt;=$RK$37,QY32,0),IF(RA32&gt;=$RK$37,RB32,0),IF(RE32&gt;=$RK$37,RF32,0),IF(RH32&gt;=$RK$37,RI32,0),IF(SF32&gt;=$SS$37,SG32,0),IF(SI32&gt;=$SS$37,SJ32,0),IF(SM32&gt;=$SS$37,SN32,0),IF(SP32&gt;=$SS$37,SQ32,0))&gt;0,MAX(IF(AM32&gt;=$AW$37,AN32,0),IF(AP32&gt;=$AW$37,AQ32,0),IF(AT32&gt;=$AW$37,AU32,0),IF(BN32&gt;=$BX$37,BO32,0),IF(BQ32&gt;=$BX$37,BR32,0),IF(BU32&gt;=$BX$37,BV32,0),IF(CO32&gt;=$CY$37,CP32,0),IF(CR32&gt;=$CY$37,CS32,0),IF(CV32&gt;=$CY$37,CW32,0),IF(DV32&gt;=$EI$37,DW32,0),IF(DY32&gt;=$EI$37,DZ32,0),IF(EC32&gt;=$EI$37,ED32,0),IF(EF32&gt;=$EI$37,EG32,0),IF(FD32&gt;=$FQ$37,FE32,0),IF(FG32&gt;=$FQ$37,FH32,0),IF(FK32&gt;=$FQ$37,FL32,0),IF(FN32&gt;=$FQ$37,FO32,0),IF(GL32&gt;=$GY$37,GM32,0),IF(GO32&gt;=$GY$37,GP32,0),IF(GS32&gt;=$GY$37,GT32,0),IF(GV32&gt;=$GY$37,GW32,0),IF(HT32&gt;=$IG$37,HU32,0),IF(HW32&gt;=$IG$37,HX32,0),IF(IA32&gt;=$IG$37,IB32,0),IF(ID32&gt;=$IG$37,IE32,0),IF(JB32&gt;=$JO$37,JC32,0),IF(JE32&gt;=$JO$37,JF32,0),IF(JI32&gt;=$JO$37,JJ32,0),IF(JL32&gt;=$JO$37,JM32,0),IF(KJ32&gt;=$KW$37,KK32,0),IF(KM32&gt;=$KW$37,KN32,0),IF(KQ32&gt;=$KW$37,KR32,0),IF(KT32&gt;=$KW$37,KU32,0),IF(LR32&gt;=$ME$37,LS32,0),IF(LU32&gt;=$ME$37,LV32,0),IF(LY32&gt;=$ME$37,LZ32,0),IF(MB32&gt;=$ME$37,MC32,0),IF(MZ32&gt;=$NM$37,NA32,0),IF(NC32&gt;=$NM$37,ND32,0),IF(NG32&gt;=$NM$37,NH32,0),IF(NJ32&gt;=$NM$37,NK32,0),IF(OH32&gt;=$OU$37,OI32,0),IF(OK32&gt;=$OU$37,OL32,0),IF(OO32&gt;=$OU$37,OP32,0),IF(OR32&gt;=$OU$37,OS32,0),IF(PP32&gt;=$QC$37,PQ32,0),IF(PS32&gt;=$QC$37,PT32,0),IF(PW32&gt;=$QC$37,PX32,0),IF(PZ32&gt;=$QC$37,QA32,0),IF(QX32&gt;=$RK$37,QY32,0),IF(RA32&gt;=$RK$37,RB32,0),IF(RE32&gt;=$RK$37,RF32,0),IF(RH32&gt;=$RK$37,RI32,0),IF(SF32&gt;=$SS$37,SG32,0),IF(SI32&gt;=$SS$37,SJ32,0),IF(SM32&gt;=$SS$37,SN32,0),IF(SP32&gt;=$SS$37,SQ32,0)),0)</f>
        <v>0</v>
      </c>
      <c r="S32" s="8" t="str">
        <f>IF(R32=0,"",IF(OR(R32=CP32,R32=CS32,R32=CW32),$BY$1,IF(OR(R32=BO32,R32=BR32,R32=BV32),$AX$1,IF(OR(R32=AN32,R32=AQ32,R32=AU32),$W$1,IF(OR(R32=SG32,R32=SJ32,R32=SN32,R32=SQ32),$RL$1,IF(OR(R32=QY32,R32=RB32,R32=RF32,R32=RI32),$QD$1,IF(OR(R32=PQ32,R32=PT32,R32=PX32,R32=QA32),$OV$1,IF(OR(R32=OI32,R32=OL32,R32=OP32,R32=OS32),$NN$1,IF(OR(R32=NA32,R32=ND32,R32=NH32,R32=NK32),$MF$1,IF(OR(R32=LS32,R32=LV32,R32=LZ32,R32=MC32),$KX$1,IF(OR(R32=KK32,R32=KN32,R32=KR32,R32=KU32),$JP$1,IF(OR(R32=JC32,R32=JF32,R32=JJ32,R32=JM32),$IH$1,IF(OR(R32=HU32,R32=HX32,R32=IB32,R32=IE32),$GZ$1,IF(OR(R32=GM32,R32=GP32,R32=GT32,R32=GW32),$FR$1,IF(OR(R32=FE32,R32=FH32,R32=FL32,R32=FO32),$EJ$1,IF(OR(R32=DW32,R32=DZ32,R32=ED32,R32=EG32),$DB$1,""))))))))))))))))</f>
        <v/>
      </c>
      <c r="T32" s="8" t="str">
        <f>IF(MAX(CZ32,DA32)&gt;0,MAX(CZ32,DA32),"")</f>
        <v/>
      </c>
      <c r="U32" s="11" t="str">
        <f>IF(T32="","",IF(T32=CZ32,"("&amp;CZ$2&amp;")",IF(T32=DA32,"("&amp;DA$2&amp;")")))</f>
        <v/>
      </c>
      <c r="V32" s="8" t="str">
        <f>IF(T32="","",IF(T32=CZ32,IF(T32+IF(N32="",0,N32)=SL32,$RL$1,IF(T32+IF(N32="",0,N32)=RD32,$QD$1,IF(T32+IF(N32="",0,N32)=PV32,$OV$1,IF(T32+IF(N32="",0,N32)=ON32,$NN$1,IF(T32+IF(N32="",0,N32)=NF32,$MF$1,IF(T32+IF(N32="",0,N32)=LX32,$KX$1,IF(T32+IF(N32="",0,N32)=KP32,$JP$1,IF(T32+IF(N32="",0,N32)=JH32,$IH$1,IF(T32+IF(N32="",0,N32)=HZ32,$GZ$1,IF(T32+IF(N32="",0,N32)=GR32,$FR$1,IF(T32+IF(N32="",0,N32)=FJ32,$EJ$1,IF(T32+IF(N32="",0,N32)=EB32,$DB$1)))))))))))),IF(T32=DA32,IF(T32+IF(#REF!="",0,#REF!)=SR32,$RL$1,IF(T32+IF(#REF!="",0,#REF!)=RJ32,$QD$1,IF(T32+IF(#REF!="",0,#REF!)=QB32,$OV$1,IF(T32+IF(#REF!="",0,#REF!)=OT32,$NN$1,IF(T32+IF(#REF!="",0,#REF!)=NL32,$MF$1,IF(T32+IF(#REF!="",0,#REF!)=MD32,$KX$1,IF(T32+IF(#REF!="",0,#REF!)=KV32,$JP$1,IF(T32+IF(#REF!="",0,#REF!)=JN32,$IH$1,IF(T32+IF(#REF!="",0,#REF!)=IF32,$GZ$1,IF(T32+IF(#REF!="",0,#REF!)=GX32,$FR$1,IF(T32+IF(#REF!="",0,#REF!)=FP32,$EJ$1,IF(T32+IF(#REF!="",0,#REF!)=EH32,$DB$1,IF(T32+IF(#REF!="",0,#REF!)=SO32,$RL$1,IF(T32+IF(#REF!="",0,#REF!)=RG32,$QD$1,IF(T32+IF(#REF!="",0,#REF!)=PY32,$OV$1,IF(T32+IF(#REF!="",0,#REF!)=OQ32,$NN$1,IF(T32+IF(#REF!="",0,#REF!)=NI32,$MF$1,IF(T32+IF(#REF!="",0,#REF!)=MA32,$KX$1,IF(T32+IF(#REF!="",0,#REF!)=KS32,$JP$1,IF(T32+IF(#REF!="",0,#REF!)=JK32,$IH$1,IF(T32+IF(#REF!="",0,#REF!)=IC32,$GZ$1,IF(T32+IF(#REF!="",0,#REF!)=GU32,$FR$1,IF(T32+IF(#REF!="",0,#REF!)=FM32,$EJ$1,IF(T32+IF(#REF!="",0,#REF!)=EE32,$DB$1)))))))))))))))))))))))))))</f>
        <v/>
      </c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7"/>
      <c r="AM32" s="38" t="str">
        <f>IF(Y32&gt;0,Y32,"")</f>
        <v/>
      </c>
      <c r="AN32" s="38" t="str">
        <f>IF(Z32&gt;0,Z32,"")</f>
        <v/>
      </c>
      <c r="AO32" s="40" t="str">
        <f>IF(SUM(W32:Z32)-AA32&gt;0,SUM(W32:Z32)-AA32,"")</f>
        <v/>
      </c>
      <c r="AP32" s="40" t="str">
        <f>IF(AD32&gt;0,AD32,"")</f>
        <v/>
      </c>
      <c r="AQ32" s="40" t="str">
        <f>IF(AE32&gt;0,AE32,"")</f>
        <v/>
      </c>
      <c r="AR32" s="40" t="str">
        <f>IF(SUM(AB32:AE32)-AF32&gt;0,SUM(AB32:AE32)-AF32,"")</f>
        <v/>
      </c>
      <c r="AS32" s="40" t="str">
        <f>IF(AO32="","",MAX(AO32,AR32))</f>
        <v/>
      </c>
      <c r="AT32" s="40" t="str">
        <f>IF(AI32&gt;0,AI32,"")</f>
        <v/>
      </c>
      <c r="AU32" s="40" t="str">
        <f>IF(AJ32&gt;0,AJ32,"")</f>
        <v/>
      </c>
      <c r="AV32" s="40" t="str">
        <f>IF(SUM(AG32:AJ32)-AK32&gt;0,SUM(AG32:AJ32)-AK32,"")</f>
        <v/>
      </c>
      <c r="AW32" s="40" t="str">
        <f>IF(SUM(AS32,AV32)&gt;0,SUM(AS32,AV32),"")</f>
        <v/>
      </c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8"/>
      <c r="BN32" s="39" t="str">
        <f>IF(AZ32&gt;0,AZ32,"")</f>
        <v/>
      </c>
      <c r="BO32" s="39" t="str">
        <f>IF(BA32&gt;0,BA32,"")</f>
        <v/>
      </c>
      <c r="BP32" s="11" t="str">
        <f>IF(SUM(AX32:BA32)-BB32&gt;0,SUM(AX32:BA32)-BB32,"")</f>
        <v/>
      </c>
      <c r="BQ32" s="11" t="str">
        <f>IF(BE32&gt;0,BE32,"")</f>
        <v/>
      </c>
      <c r="BR32" s="11" t="str">
        <f>IF(BF32&gt;0,BF32,"")</f>
        <v/>
      </c>
      <c r="BS32" s="11" t="str">
        <f>IF(SUM(BC32:BF32)-BG32&gt;0,SUM(BC32:BF32)-BG32,"")</f>
        <v/>
      </c>
      <c r="BT32" s="11" t="str">
        <f>IF(BP32="","",MAX(BP32,BS32))</f>
        <v/>
      </c>
      <c r="BU32" s="11" t="str">
        <f>IF(BJ32&gt;0,BJ32,"")</f>
        <v/>
      </c>
      <c r="BV32" s="11" t="str">
        <f>IF(BK32&gt;0,BK32,"")</f>
        <v/>
      </c>
      <c r="BW32" s="11" t="str">
        <f>IF(SUM(BH32:BK32)-BL32&gt;0,SUM(BH32:BK32)-BL32,"")</f>
        <v/>
      </c>
      <c r="BX32" s="11" t="str">
        <f>IF(SUM(BT32,BW32)&gt;0,SUM(BT32,BW32),"")</f>
        <v/>
      </c>
      <c r="BY32" s="22">
        <v>6.1</v>
      </c>
      <c r="BZ32" s="22">
        <v>4.5999999999999996</v>
      </c>
      <c r="CA32" s="22">
        <v>4.7</v>
      </c>
      <c r="CB32" s="22">
        <v>6.46</v>
      </c>
      <c r="CC32" s="22">
        <v>0</v>
      </c>
      <c r="CD32" s="22">
        <v>6.7</v>
      </c>
      <c r="CE32" s="22">
        <v>4.5999999999999996</v>
      </c>
      <c r="CF32" s="22">
        <v>5.3</v>
      </c>
      <c r="CG32" s="22">
        <v>6.83</v>
      </c>
      <c r="CH32" s="22">
        <v>0</v>
      </c>
      <c r="CI32" s="22"/>
      <c r="CJ32" s="22"/>
      <c r="CK32" s="22"/>
      <c r="CL32" s="22"/>
      <c r="CM32" s="22"/>
      <c r="CN32" s="27"/>
      <c r="CO32" s="38">
        <f>IF(CA32&gt;0,CA32,"")</f>
        <v>4.7</v>
      </c>
      <c r="CP32" s="38">
        <f>IF(CB32&gt;0,CB32,"")</f>
        <v>6.46</v>
      </c>
      <c r="CQ32" s="40">
        <f>IF(SUM(BY32:CB32)-CC32&gt;0,SUM(BY32:CB32)-CC32,"")</f>
        <v>21.86</v>
      </c>
      <c r="CR32" s="40">
        <f>IF(CF32&gt;0,CF32,"")</f>
        <v>5.3</v>
      </c>
      <c r="CS32" s="40">
        <f>IF(CG32&gt;0,CG32,"")</f>
        <v>6.83</v>
      </c>
      <c r="CT32" s="40">
        <f>IF(SUM(CD32:CG32)-CH32&gt;0,SUM(CD32:CG32)-CH32,"")</f>
        <v>23.43</v>
      </c>
      <c r="CU32" s="40">
        <f>IF(CQ32="","",MAX(CQ32,CT32))</f>
        <v>23.43</v>
      </c>
      <c r="CV32" s="40" t="str">
        <f>IF(CK32&gt;0,CK32,"")</f>
        <v/>
      </c>
      <c r="CW32" s="40" t="str">
        <f>IF(CL32&gt;0,CL32,"")</f>
        <v/>
      </c>
      <c r="CX32" s="40" t="str">
        <f>IF(SUM(CI32:CL32)-CM32&gt;0,SUM(CI32:CL32)-CM32,"")</f>
        <v/>
      </c>
      <c r="CY32" s="40">
        <f>IF(SUM(CU32,CX32)&gt;0,SUM(CU32,CX32),"")</f>
        <v>23.43</v>
      </c>
      <c r="CZ32" s="50" t="str">
        <f>IF(MAX(DX32,EA32,FF32,FI32,GN32,GQ32,HV32,HY32,JD32,JG32,KL32,KO32,LT32,LW32,NB32,NE32,OJ32,OM32,PR32,PU32,QZ32,RC32,SH32,SK32)-MIN(IF(L32="",0,L32),IF(N32="",0,N32))&gt;0.001,MAX(DX32,EA32,FF32,FI32,GN32,GQ32,HV32,HY32,JD32,JG32,KL32,KO32,LT32,LW32,NB32,NE32,OJ32,OM32,PR32,PU32,QZ32,RC32,SH32,SK32)-MIN(IF(L32="",0,L32),IF(N32="",0,N32)),"")</f>
        <v/>
      </c>
      <c r="DA32" s="50" t="str">
        <f>IF(MAX(EE32,EH32,FM32,FP32,GU32,GX32,IC32,IF32,JK32,JN32,KS32,KV32,MA32,MD32,NI32,NL32,OQ32,OT32,PY32,QB32,RG32,RJ32,SO32,SR32)-IF(N32="",0,N32)&gt;0.001,MAX(EE32,EH32,FM32,FP32,GU32,GX32,IC32,IF32,JK32,JN32,KS32,KV32,MA32,MD32,NI32,NL32,OQ32,OT32,PY32,QB32,RG32,RJ32,SO32,SR32)-IF(N32="",0,N32),"")</f>
        <v/>
      </c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40" t="str">
        <f>IF(DD32&gt;0,DD32,"")</f>
        <v/>
      </c>
      <c r="DW32" s="40" t="str">
        <f>IF(DE32&gt;0,DE32,"")</f>
        <v/>
      </c>
      <c r="DX32" s="40" t="str">
        <f>IF(SUM(DB32:DE32)-DF32&gt;0,SUM(DB32:DE32)-DF32,"")</f>
        <v/>
      </c>
      <c r="DY32" s="40" t="str">
        <f>IF(DI32&gt;0,DI32,"")</f>
        <v/>
      </c>
      <c r="DZ32" s="40" t="str">
        <f>IF(DJ32&gt;0,DJ32,"")</f>
        <v/>
      </c>
      <c r="EA32" s="40" t="str">
        <f>IF(SUM(DG32:DJ32)-DK32&gt;0,SUM(DG32:DJ32)-DK32,"")</f>
        <v/>
      </c>
      <c r="EB32" s="40" t="str">
        <f>IF(MAX(DX32,EA32)&gt;0,MAX(DX32,EA32),"")</f>
        <v/>
      </c>
      <c r="EC32" s="40" t="str">
        <f>IF(DN32&gt;0,DN32,"")</f>
        <v/>
      </c>
      <c r="ED32" s="40" t="str">
        <f>IF(DO32&gt;0,DO32,"")</f>
        <v/>
      </c>
      <c r="EE32" s="40" t="str">
        <f>IF(SUM(DL32:DO32)-DP32&gt;0,SUM(DL32:DO32)-DP32,"")</f>
        <v/>
      </c>
      <c r="EF32" s="40" t="str">
        <f>IF(DS32&gt;0,DS32,"")</f>
        <v/>
      </c>
      <c r="EG32" s="40" t="str">
        <f>IF(DT32&gt;0,DT32,"")</f>
        <v/>
      </c>
      <c r="EH32" s="40" t="str">
        <f>IF(SUM(DQ32:DT32)-DU32&gt;0,SUM(DQ32:DT32)-DU32,"")</f>
        <v/>
      </c>
      <c r="EI32" s="40" t="str">
        <f>IF(SUM(EB32,EH32)&gt;0,SUM(EB32,EH32),"")</f>
        <v/>
      </c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1" t="str">
        <f>IF(EL32&gt;0,EL32,"")</f>
        <v/>
      </c>
      <c r="FE32" s="11" t="str">
        <f>IF(EM32&gt;0,EM32,"")</f>
        <v/>
      </c>
      <c r="FF32" s="11" t="str">
        <f>IF(SUM(EJ32:EM32)-EN32&gt;0,SUM(EJ32:EM32)-EN32,"")</f>
        <v/>
      </c>
      <c r="FG32" s="11" t="str">
        <f>IF(EQ32&gt;0,EQ32,"")</f>
        <v/>
      </c>
      <c r="FH32" s="11" t="str">
        <f>IF(ER32&gt;0,ER32,"")</f>
        <v/>
      </c>
      <c r="FI32" s="11" t="str">
        <f>IF(SUM(EO32:ER32)-ES32&gt;0,SUM(EO32:ER32)-ES32,"")</f>
        <v/>
      </c>
      <c r="FJ32" s="11" t="str">
        <f>IF(MAX(FF32,FI32)&gt;0,MAX(FF32,FI32),"")</f>
        <v/>
      </c>
      <c r="FK32" s="11" t="str">
        <f>IF(EV32&gt;0,EV32,"")</f>
        <v/>
      </c>
      <c r="FL32" s="11" t="str">
        <f>IF(EW32&gt;0,EW32,"")</f>
        <v/>
      </c>
      <c r="FM32" s="11" t="str">
        <f>IF(SUM(ET32:EW32)-EX32&gt;0,SUM(ET32:EW32)-EX32,"")</f>
        <v/>
      </c>
      <c r="FN32" s="11" t="str">
        <f>IF(FA32&gt;0,FA32,"")</f>
        <v/>
      </c>
      <c r="FO32" s="11" t="str">
        <f>IF(FB32&gt;0,FB32,"")</f>
        <v/>
      </c>
      <c r="FP32" s="11" t="str">
        <f>IF(SUM(EY32:FB32)-FC32&gt;0,SUM(EY32:FB32)-FC32,"")</f>
        <v/>
      </c>
      <c r="FQ32" s="11" t="str">
        <f>IF(SUM(FJ32,FP32)&gt;0,SUM(FJ32,FP32),"")</f>
        <v/>
      </c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40" t="str">
        <f>IF(FT32&gt;0,FT32,"")</f>
        <v/>
      </c>
      <c r="GM32" s="40" t="str">
        <f>IF(FU32&gt;0,FU32,"")</f>
        <v/>
      </c>
      <c r="GN32" s="40" t="str">
        <f>IF(SUM(FR32:FU32)-FV32&gt;0,SUM(FR32:FU32)-FV32,"")</f>
        <v/>
      </c>
      <c r="GO32" s="40" t="str">
        <f>IF(FY32&gt;0,FY32,"")</f>
        <v/>
      </c>
      <c r="GP32" s="40" t="str">
        <f>IF(FZ32&gt;0,FZ32,"")</f>
        <v/>
      </c>
      <c r="GQ32" s="40" t="str">
        <f>IF(SUM(FW32:FZ32)-GA32&gt;0,SUM(FW32:FZ32)-GA32,"")</f>
        <v/>
      </c>
      <c r="GR32" s="40" t="str">
        <f>IF(MAX(GN32,GQ32)&gt;0,MAX(GN32,GQ32),"")</f>
        <v/>
      </c>
      <c r="GS32" s="40" t="str">
        <f>IF(GD32&gt;0,GD32,"")</f>
        <v/>
      </c>
      <c r="GT32" s="40" t="str">
        <f>IF(GE32&gt;0,GE32,"")</f>
        <v/>
      </c>
      <c r="GU32" s="40" t="str">
        <f>IF(SUM(GB32:GE32)-GF32&gt;0,SUM(GB32:GE32)-GF32,"")</f>
        <v/>
      </c>
      <c r="GV32" s="40" t="str">
        <f>IF(GI32&gt;0,GI32,"")</f>
        <v/>
      </c>
      <c r="GW32" s="40" t="str">
        <f>IF(GJ32&gt;0,GJ32,"")</f>
        <v/>
      </c>
      <c r="GX32" s="40" t="str">
        <f>IF(SUM(GG32:GJ32)-GK32&gt;0,SUM(GG32:GJ32)-GK32,"")</f>
        <v/>
      </c>
      <c r="GY32" s="40" t="str">
        <f>IF(SUM(GR32,GX32)&gt;0,SUM(GR32,GX32),"")</f>
        <v/>
      </c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1" t="str">
        <f>IF(HB32&gt;0,HB32,"")</f>
        <v/>
      </c>
      <c r="HU32" s="11" t="str">
        <f>IF(HC32&gt;0,HC32,"")</f>
        <v/>
      </c>
      <c r="HV32" s="11" t="str">
        <f>IF(SUM(GZ32:HC32)-HD32&gt;0,SUM(GZ32:HC32)-HD32,"")</f>
        <v/>
      </c>
      <c r="HW32" s="11" t="str">
        <f>IF(HG32&gt;0,HG32,"")</f>
        <v/>
      </c>
      <c r="HX32" s="11" t="str">
        <f>IF(HH32&gt;0,HH32,"")</f>
        <v/>
      </c>
      <c r="HY32" s="11" t="str">
        <f>IF(SUM(HE32:HH32)-HI32&gt;0,SUM(HE32:HH32)-HI32,"")</f>
        <v/>
      </c>
      <c r="HZ32" s="11" t="str">
        <f>IF(MAX(HV32,HY32)&gt;0,MAX(HV32,HY32),"")</f>
        <v/>
      </c>
      <c r="IA32" s="11" t="str">
        <f>IF(HL32&gt;0,HL32,"")</f>
        <v/>
      </c>
      <c r="IB32" s="11" t="str">
        <f>IF(HM32&gt;0,HM32,"")</f>
        <v/>
      </c>
      <c r="IC32" s="11" t="str">
        <f>IF(SUM(HJ32:HM32)-HN32&gt;0,SUM(HJ32:HM32)-HN32,"")</f>
        <v/>
      </c>
      <c r="ID32" s="11" t="str">
        <f>IF(HQ32&gt;0,HQ32,"")</f>
        <v/>
      </c>
      <c r="IE32" s="11" t="str">
        <f>IF(HR32&gt;0,HR32,"")</f>
        <v/>
      </c>
      <c r="IF32" s="11" t="str">
        <f>IF(SUM(HO32:HR32)-HS32&gt;0,SUM(HO32:HR32)-HS32,"")</f>
        <v/>
      </c>
      <c r="IG32" s="11" t="str">
        <f>IF(SUM(HZ32,IF32)&gt;0,SUM(HZ32,IF32),"")</f>
        <v/>
      </c>
      <c r="IH32" s="17"/>
      <c r="II32" s="17"/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40" t="str">
        <f>IF(IJ32&gt;0,IJ32,"")</f>
        <v/>
      </c>
      <c r="JC32" s="40" t="str">
        <f>IF(IK32&gt;0,IK32,"")</f>
        <v/>
      </c>
      <c r="JD32" s="40" t="str">
        <f>IF(SUM(IH32:IK32)-IL32&gt;0,SUM(IH32:IK32)-IL32,"")</f>
        <v/>
      </c>
      <c r="JE32" s="40" t="str">
        <f>IF(IO32&gt;0,IO32,"")</f>
        <v/>
      </c>
      <c r="JF32" s="40" t="str">
        <f>IF(IP32&gt;0,IP32,"")</f>
        <v/>
      </c>
      <c r="JG32" s="40" t="str">
        <f>IF(SUM(IM32:IP32)-IQ32&gt;0,SUM(IM32:IP32)-IQ32,"")</f>
        <v/>
      </c>
      <c r="JH32" s="40" t="str">
        <f>IF(MAX(JD32,JG32)&gt;0,MAX(JD32,JG32),"")</f>
        <v/>
      </c>
      <c r="JI32" s="40" t="str">
        <f>IF(IT32&gt;0,IT32,"")</f>
        <v/>
      </c>
      <c r="JJ32" s="40" t="str">
        <f>IF(IU32&gt;0,IU32,"")</f>
        <v/>
      </c>
      <c r="JK32" s="40" t="str">
        <f>IF(SUM(IR32:IU32)-IV32&gt;0,SUM(IR32:IU32)-IV32,"")</f>
        <v/>
      </c>
      <c r="JL32" s="40" t="str">
        <f>IF(IY32&gt;0,IY32,"")</f>
        <v/>
      </c>
      <c r="JM32" s="40" t="str">
        <f>IF(IZ32&gt;0,IZ32,"")</f>
        <v/>
      </c>
      <c r="JN32" s="40" t="str">
        <f>IF(SUM(IW32:IZ32)-JA32&gt;0,SUM(IW32:IZ32)-JA32,"")</f>
        <v/>
      </c>
      <c r="JO32" s="40" t="str">
        <f>IF(SUM(JH32,JN32)&gt;0,SUM(JH32,JN32),"")</f>
        <v/>
      </c>
      <c r="JP32" s="18"/>
      <c r="JQ32" s="18"/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1" t="str">
        <f>IF(JR32&gt;0,JR32,"")</f>
        <v/>
      </c>
      <c r="KK32" s="11" t="str">
        <f>IF(JS32&gt;0,JS32,"")</f>
        <v/>
      </c>
      <c r="KL32" s="11" t="str">
        <f>IF(SUM(JP32:JS32)-JT32&gt;0,SUM(JP32:JS32)-JT32,"")</f>
        <v/>
      </c>
      <c r="KM32" s="11" t="str">
        <f>IF(JW32&gt;0,JW32,"")</f>
        <v/>
      </c>
      <c r="KN32" s="11" t="str">
        <f>IF(JX32&gt;0,JX32,"")</f>
        <v/>
      </c>
      <c r="KO32" s="11" t="str">
        <f>IF(SUM(JU32:JX32)-JY32&gt;0,SUM(JU32:JX32)-JY32,"")</f>
        <v/>
      </c>
      <c r="KP32" s="11" t="str">
        <f>IF(MAX(KL32,KO32)&gt;0,MAX(KL32,KO32),"")</f>
        <v/>
      </c>
      <c r="KQ32" s="11" t="str">
        <f>IF(KB32&gt;0,KB32,"")</f>
        <v/>
      </c>
      <c r="KR32" s="11" t="str">
        <f>IF(KC32&gt;0,KC32,"")</f>
        <v/>
      </c>
      <c r="KS32" s="11" t="str">
        <f>IF(SUM(JZ32:KC32)-KD32&gt;0,SUM(JZ32:KC32)-KD32,"")</f>
        <v/>
      </c>
      <c r="KT32" s="11" t="str">
        <f>IF(KG32&gt;0,KG32,"")</f>
        <v/>
      </c>
      <c r="KU32" s="11" t="str">
        <f>IF(KH32&gt;0,KH32,"")</f>
        <v/>
      </c>
      <c r="KV32" s="11" t="str">
        <f>IF(SUM(KE32:KH32)-KI32&gt;0,SUM(KE32:KH32)-KI32,"")</f>
        <v/>
      </c>
      <c r="KW32" s="11" t="str">
        <f>IF(SUM(KP32,KV32)&gt;0,SUM(KP32,KV32),"")</f>
        <v/>
      </c>
      <c r="KX32" s="17"/>
      <c r="KY32" s="17"/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40" t="str">
        <f>IF(KZ32&gt;0,KZ32,"")</f>
        <v/>
      </c>
      <c r="LS32" s="40" t="str">
        <f>IF(LA32&gt;0,LA32,"")</f>
        <v/>
      </c>
      <c r="LT32" s="40" t="str">
        <f>IF(SUM(KX32:LA32)-LB32&gt;0,SUM(KX32:LA32)-LB32,"")</f>
        <v/>
      </c>
      <c r="LU32" s="40" t="str">
        <f>IF(LE32&gt;0,LE32,"")</f>
        <v/>
      </c>
      <c r="LV32" s="40" t="str">
        <f>IF(LF32&gt;0,LF32,"")</f>
        <v/>
      </c>
      <c r="LW32" s="40" t="str">
        <f>IF(SUM(LC32:LF32)-LG32&gt;0,SUM(LC32:LF32)-LG32,"")</f>
        <v/>
      </c>
      <c r="LX32" s="40" t="str">
        <f>IF(MAX(LT32,LW32)&gt;0,MAX(LT32,LW32),"")</f>
        <v/>
      </c>
      <c r="LY32" s="40" t="str">
        <f>IF(LJ32&gt;0,LJ32,"")</f>
        <v/>
      </c>
      <c r="LZ32" s="40" t="str">
        <f>IF(LK32&gt;0,LK32,"")</f>
        <v/>
      </c>
      <c r="MA32" s="40" t="str">
        <f>IF(SUM(LH32:LK32)-LL32&gt;0,SUM(LH32:LK32)-LL32,"")</f>
        <v/>
      </c>
      <c r="MB32" s="40" t="str">
        <f>IF(LO32&gt;0,LO32,"")</f>
        <v/>
      </c>
      <c r="MC32" s="40" t="str">
        <f>IF(LP32&gt;0,LP32,"")</f>
        <v/>
      </c>
      <c r="MD32" s="40" t="str">
        <f>IF(SUM(LM32:LP32)-LQ32&gt;0,SUM(LM32:LP32)-LQ32,"")</f>
        <v/>
      </c>
      <c r="ME32" s="40" t="str">
        <f>IF(SUM(LX32,MD32)&gt;0,SUM(LX32,MD32),"")</f>
        <v/>
      </c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1" t="str">
        <f>IF(MH32&gt;0,MH32,"")</f>
        <v/>
      </c>
      <c r="NA32" s="11" t="str">
        <f>IF(MI32&gt;0,MI32,"")</f>
        <v/>
      </c>
      <c r="NB32" s="11" t="str">
        <f>IF(SUM(MF32:MI32)-MJ32&gt;0,SUM(MF32:MI32)-MJ32,"")</f>
        <v/>
      </c>
      <c r="NC32" s="11" t="str">
        <f>IF(MM32&gt;0,MM32,"")</f>
        <v/>
      </c>
      <c r="ND32" s="11" t="str">
        <f>IF(MN32&gt;0,MN32,"")</f>
        <v/>
      </c>
      <c r="NE32" s="11" t="str">
        <f>IF(SUM(MK32:MN32)-MO32&gt;0,SUM(MK32:MN32)-MO32,"")</f>
        <v/>
      </c>
      <c r="NF32" s="11" t="str">
        <f>IF(MAX(NB32,NE32)&gt;0,MAX(NB32,NE32),"")</f>
        <v/>
      </c>
      <c r="NG32" s="11" t="str">
        <f>IF(MR32&gt;0,MR32,"")</f>
        <v/>
      </c>
      <c r="NH32" s="11" t="str">
        <f>IF(MS32&gt;0,MS32,"")</f>
        <v/>
      </c>
      <c r="NI32" s="11" t="str">
        <f>IF(SUM(MP32:MS32)-MT32&gt;0,SUM(MP32:MS32)-MT32,"")</f>
        <v/>
      </c>
      <c r="NJ32" s="11" t="str">
        <f>IF(MW32&gt;0,MW32,"")</f>
        <v/>
      </c>
      <c r="NK32" s="11" t="str">
        <f>IF(MX32&gt;0,MX32,"")</f>
        <v/>
      </c>
      <c r="NL32" s="11" t="str">
        <f>IF(SUM(MU32:MX32)-MY32&gt;0,SUM(MU32:MX32)-MY32,"")</f>
        <v/>
      </c>
      <c r="NM32" s="11" t="str">
        <f>IF(SUM(NF32,NL32)&gt;0,SUM(NF32,NL32),"")</f>
        <v/>
      </c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40" t="str">
        <f>IF(NP32&gt;0,NP32,"")</f>
        <v/>
      </c>
      <c r="OI32" s="40" t="str">
        <f>IF(NQ32&gt;0,NQ32,"")</f>
        <v/>
      </c>
      <c r="OJ32" s="40" t="str">
        <f>IF(SUM(NN32:NQ32)-NR32&gt;0,SUM(NN32:NQ32)-NR32,"")</f>
        <v/>
      </c>
      <c r="OK32" s="40" t="str">
        <f>IF(NU32&gt;0,NU32,"")</f>
        <v/>
      </c>
      <c r="OL32" s="40" t="str">
        <f>IF(NV32&gt;0,NV32,"")</f>
        <v/>
      </c>
      <c r="OM32" s="40" t="str">
        <f>IF(SUM(NS32:NV32)-NW32&gt;0,SUM(NS32:NV32)-NW32,"")</f>
        <v/>
      </c>
      <c r="ON32" s="40" t="str">
        <f>IF(MAX(OJ32,OM32)&gt;0,MAX(OJ32,OM32),"")</f>
        <v/>
      </c>
      <c r="OO32" s="40" t="str">
        <f>IF(NZ32&gt;0,NZ32,"")</f>
        <v/>
      </c>
      <c r="OP32" s="40" t="str">
        <f>IF(OA32&gt;0,OA32,"")</f>
        <v/>
      </c>
      <c r="OQ32" s="40" t="str">
        <f>IF(SUM(NX32:OA32)-OB32&gt;0,SUM(NX32:OA32)-OB32,"")</f>
        <v/>
      </c>
      <c r="OR32" s="40" t="str">
        <f>IF(OE32&gt;0,OE32,"")</f>
        <v/>
      </c>
      <c r="OS32" s="40" t="str">
        <f>IF(OF32&gt;0,OF32,"")</f>
        <v/>
      </c>
      <c r="OT32" s="40" t="str">
        <f>IF(SUM(OC32:OF32)-OG32&gt;0,SUM(OC32:OF32)-OG32,"")</f>
        <v/>
      </c>
      <c r="OU32" s="40" t="str">
        <f>IF(SUM(ON32,OT32)&gt;0,SUM(ON32,OT32),"")</f>
        <v/>
      </c>
      <c r="OV32" s="18"/>
      <c r="OW32" s="18"/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1" t="str">
        <f>IF(OX32&gt;0,OX32,"")</f>
        <v/>
      </c>
      <c r="PQ32" s="11" t="str">
        <f>IF(OY32&gt;0,OY32,"")</f>
        <v/>
      </c>
      <c r="PR32" s="11" t="str">
        <f>IF(SUM(OV32:OY32)-OZ32&gt;0,SUM(OV32:OY32)-OZ32,"")</f>
        <v/>
      </c>
      <c r="PS32" s="11" t="str">
        <f>IF(PC32&gt;0,PC32,"")</f>
        <v/>
      </c>
      <c r="PT32" s="11" t="str">
        <f>IF(PD32&gt;0,PD32,"")</f>
        <v/>
      </c>
      <c r="PU32" s="11" t="str">
        <f>IF(SUM(PA32:PD32)-PE32&gt;0,SUM(PA32:PD32)-PE32,"")</f>
        <v/>
      </c>
      <c r="PV32" s="11" t="str">
        <f>IF(MAX(PR32,PU32)&gt;0,MAX(PR32,PU32),"")</f>
        <v/>
      </c>
      <c r="PW32" s="11" t="str">
        <f>IF(PH32&gt;0,PH32,"")</f>
        <v/>
      </c>
      <c r="PX32" s="11" t="str">
        <f>IF(PI32&gt;0,PI32,"")</f>
        <v/>
      </c>
      <c r="PY32" s="11" t="str">
        <f>IF(SUM(PF32:PI32)-PJ32&gt;0,SUM(PF32:PI32)-PJ32,"")</f>
        <v/>
      </c>
      <c r="PZ32" s="11" t="str">
        <f>IF(PM32&gt;0,PM32,"")</f>
        <v/>
      </c>
      <c r="QA32" s="11" t="str">
        <f>IF(PN32&gt;0,PN32,"")</f>
        <v/>
      </c>
      <c r="QB32" s="11" t="str">
        <f>IF(SUM(PK32:PN32)-PO32&gt;0,SUM(PK32:PN32)-PO32,"")</f>
        <v/>
      </c>
      <c r="QC32" s="11" t="str">
        <f>IF(SUM(PV32,QB32)&gt;0,SUM(PV32,QB32),"")</f>
        <v/>
      </c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40" t="str">
        <f>IF(QF32&gt;0,QF32,"")</f>
        <v/>
      </c>
      <c r="QY32" s="40" t="str">
        <f>IF(QG32&gt;0,QG32,"")</f>
        <v/>
      </c>
      <c r="QZ32" s="40" t="str">
        <f>IF(SUM(QD32:QG32)-QH32&gt;0,SUM(QD32:QG32)-QH32,"")</f>
        <v/>
      </c>
      <c r="RA32" s="40" t="str">
        <f>IF(QK32&gt;0,QK32,"")</f>
        <v/>
      </c>
      <c r="RB32" s="40" t="str">
        <f>IF(QL32&gt;0,QL32,"")</f>
        <v/>
      </c>
      <c r="RC32" s="40" t="str">
        <f>IF(SUM(QI32:QL32)-QM32&gt;0,SUM(QI32:QL32)-QM32,"")</f>
        <v/>
      </c>
      <c r="RD32" s="40" t="str">
        <f>IF(MAX(QZ32,RC32)&gt;0,MAX(QZ32,RC32),"")</f>
        <v/>
      </c>
      <c r="RE32" s="40" t="str">
        <f>IF(QP32&gt;0,QP32,"")</f>
        <v/>
      </c>
      <c r="RF32" s="40" t="str">
        <f>IF(QQ32&gt;0,QQ32,"")</f>
        <v/>
      </c>
      <c r="RG32" s="40" t="str">
        <f>IF(SUM(QN32:QQ32)-QR32&gt;0,SUM(QN32:QQ32)-QR32,"")</f>
        <v/>
      </c>
      <c r="RH32" s="40" t="str">
        <f>IF(QU32&gt;0,QU32,"")</f>
        <v/>
      </c>
      <c r="RI32" s="40" t="str">
        <f>IF(QV32&gt;0,QV32,"")</f>
        <v/>
      </c>
      <c r="RJ32" s="40" t="str">
        <f>IF(SUM(QS32:QV32)-QW32&gt;0,SUM(QS32:QV32)-QW32,"")</f>
        <v/>
      </c>
      <c r="RK32" s="40" t="str">
        <f>IF(SUM(RD32,RJ32)&gt;0,SUM(RD32,RJ32),"")</f>
        <v/>
      </c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1" t="str">
        <f>IF(RN32&gt;0,RN32,"")</f>
        <v/>
      </c>
      <c r="SG32" s="11" t="str">
        <f>IF(RO32&gt;0,RO32,"")</f>
        <v/>
      </c>
      <c r="SH32" s="11" t="str">
        <f>IF(SUM(RL32:RO32)-RP32&gt;0,SUM(RL32:RO32)-RP32,"")</f>
        <v/>
      </c>
      <c r="SI32" s="11" t="str">
        <f>IF(RS32&gt;0,RS32,"")</f>
        <v/>
      </c>
      <c r="SJ32" s="11" t="str">
        <f>IF(RT32&gt;0,RT32,"")</f>
        <v/>
      </c>
      <c r="SK32" s="11" t="str">
        <f>IF(SUM(RQ32:RT32)-RU32&gt;0,SUM(RQ32:RT32)-RU32,"")</f>
        <v/>
      </c>
      <c r="SL32" s="11" t="str">
        <f>IF(MAX(SH32,SK32)&gt;0,MAX(SH32,SK32),"")</f>
        <v/>
      </c>
      <c r="SM32" s="11" t="str">
        <f>IF(RX32&gt;0,RX32,"")</f>
        <v/>
      </c>
      <c r="SN32" s="11" t="str">
        <f>IF(RY32&gt;0,RY32,"")</f>
        <v/>
      </c>
      <c r="SO32" s="11" t="str">
        <f>IF(SUM(RV32:RY32)-RZ32&gt;0,SUM(RV32:RY32)-RZ32,"")</f>
        <v/>
      </c>
      <c r="SP32" s="11" t="str">
        <f>IF(SC32&gt;0,SC32,"")</f>
        <v/>
      </c>
      <c r="SQ32" s="11" t="str">
        <f>IF(SD32&gt;0,SD32,"")</f>
        <v/>
      </c>
      <c r="SR32" s="11" t="str">
        <f>IF(SUM(SA32:SD32)-SE32&gt;0,SUM(SA32:SD32)-SE32,"")</f>
        <v/>
      </c>
      <c r="SS32" s="11" t="str">
        <f>IF(SUM(SL32,SR32)&gt;0,SUM(SL32,SR32),"")</f>
        <v/>
      </c>
      <c r="ST32" s="22">
        <f>IF($CN32="P",BY32,(BY32+AX32)/2)</f>
        <v>3.05</v>
      </c>
      <c r="SU32" s="22">
        <f>IF($CN32="P",BZ32,(BZ32+AY32)/2)</f>
        <v>2.2999999999999998</v>
      </c>
      <c r="SV32" s="22">
        <f>IF($CN32="P",CA32,(CA32+AZ32)/2)</f>
        <v>2.35</v>
      </c>
      <c r="SW32" s="22">
        <f>IF($CN32="P",CB32,(CB32+BA32)/2)</f>
        <v>3.23</v>
      </c>
      <c r="SX32" s="22">
        <f>IF($CN32="P",CC32,(CC32+BB32)/2)</f>
        <v>0</v>
      </c>
      <c r="SY32" s="22">
        <f>IF($CN32="P",CD32,(CD32+BC32)/2)</f>
        <v>3.35</v>
      </c>
      <c r="SZ32" s="22">
        <f>IF($CN32="P",CE32,(CE32+BD32)/2)</f>
        <v>2.2999999999999998</v>
      </c>
      <c r="TA32" s="22">
        <f>IF($CN32="P",CF32,(CF32+BE32)/2)</f>
        <v>2.65</v>
      </c>
      <c r="TB32" s="22">
        <f>IF($CN32="P",CG32,(CG32+BF32)/2)</f>
        <v>3.415</v>
      </c>
      <c r="TC32" s="22">
        <f>IF($CN32="P",CH32,(CH32+BG32)/2)</f>
        <v>0</v>
      </c>
      <c r="TD32" s="22">
        <f>IF($CN32="P",CI32,(CI32+BH32)/2)</f>
        <v>0</v>
      </c>
      <c r="TE32" s="22">
        <f>IF($CN32="P",CJ32,(CJ32+BI32)/2)</f>
        <v>0</v>
      </c>
      <c r="TF32" s="22">
        <f>IF($CN32="P",CK32,(CK32+BJ32)/2)</f>
        <v>0</v>
      </c>
      <c r="TG32" s="22">
        <f>IF($CN32="P",CL32,(CL32+BK32)/2)</f>
        <v>0</v>
      </c>
      <c r="TH32" s="22">
        <f>IF($CN32="P",CM32,(CM32+BL32)/2)</f>
        <v>0</v>
      </c>
      <c r="TI32" s="27" t="s">
        <v>46</v>
      </c>
      <c r="TJ32" s="40">
        <f>IF(SV32&gt;0,SV32,"")</f>
        <v>2.35</v>
      </c>
      <c r="TK32" s="40">
        <f>IF(SW32&gt;0,SW32,"")</f>
        <v>3.23</v>
      </c>
      <c r="TL32" s="40">
        <f>IF(SUM(ST32:SW32)-SX32&gt;0,SUM(ST32:SW32)-SX32,"")</f>
        <v>10.93</v>
      </c>
      <c r="TM32" s="40">
        <f>IF(TA32&gt;0,TA32,"")</f>
        <v>2.65</v>
      </c>
      <c r="TN32" s="40">
        <f>IF(TB32&gt;0,TB32,"")</f>
        <v>3.415</v>
      </c>
      <c r="TO32" s="40">
        <f>IF(SUM(SY32:TB32)-TC32&gt;0,SUM(SY32:TB32)-TC32,"")</f>
        <v>11.715</v>
      </c>
      <c r="TP32" s="40">
        <f>IF(MAX(TL32,TO32)&gt;0,MAX(TL32,TO32),"")</f>
        <v>11.715</v>
      </c>
      <c r="TQ32" s="40" t="str">
        <f>IF(TF32&gt;0,TF32,"")</f>
        <v/>
      </c>
      <c r="TR32" s="40" t="str">
        <f>IF(TG32&gt;0,TG32,"")</f>
        <v/>
      </c>
      <c r="TS32" s="40" t="str">
        <f>IF(SUM(TD32:TG32)-TH32&gt;0,SUM(TD32:TG32)-TH32,"")</f>
        <v/>
      </c>
      <c r="TT32" s="40">
        <f>IF(SUM(TP32,TS32)&gt;0,SUM(TP32,TS32),"")</f>
        <v>11.715</v>
      </c>
    </row>
    <row r="33" spans="1:542" x14ac:dyDescent="0.2">
      <c r="A33" s="4" t="str" cm="1">
        <f t="array" ref="A33">IF(AND(H33&lt;&gt;"",H33&lt;&gt;"No DD"),SUMPRODUCT((H$4:H$35&lt;&gt;"")*(H$4:H$35&lt;&gt;"No DD")*(E$4:E$35&gt;E33))+1,IF(H33="No DD",SUMPRODUCT((H$4:H$35="No DD")*(E$4:E$35&gt;E33))+1+SUMPRODUCT((H$4:H$35&lt;&gt;"")*(H$4:H$35&lt;&gt;"No DD")),""))</f>
        <v/>
      </c>
      <c r="B33" s="5" t="s">
        <v>226</v>
      </c>
      <c r="C33" s="4" t="s">
        <v>3</v>
      </c>
      <c r="D33" s="4">
        <v>2004</v>
      </c>
      <c r="E33" s="9">
        <f>SUM(J33:T33)+SUM(J33:R33)*0.0000001+SUM(J33)*0.0000000000001</f>
        <v>44.99000449900258</v>
      </c>
      <c r="F33" s="3" t="str">
        <f>IF(OR(AND(AM33&gt;=AW$37,AM33&lt;&gt;"",AO33&gt;=AW$41,AO33&lt;&gt;"",AL33=""),AND(AP33&gt;=AW$37,AP33&lt;&gt;"",AR33&gt;=AW$41,AR33&lt;&gt;"",AL33=""),AND(AT33&gt;=AW$37,AT33&lt;&gt;"",AV33&gt;=AW$41,AV33&lt;&gt;"",AL33=""),AND(BN33&gt;=BX$37,BN33&lt;&gt;"",BP33&gt;=BX$41,BP33&lt;&gt;"",BM33=""),AND(BQ33&gt;=BX$37,BQ33&lt;&gt;"",BS33&gt;=BX$41,BS33&lt;&gt;"",BM33=""),AND(BU33&gt;=BX$37,BU33&lt;&gt;"",BW33&gt;=BX$41,BW33&lt;&gt;"",BM33=""),AND(CO33&gt;=CY$37,CO33&lt;&gt;"",CQ33&gt;=CY$41,CQ33&lt;&gt;"",CN33=""),AND(CR33&gt;=CY$37,CR33&lt;&gt;"",CT33&gt;=CY$41,CT33&lt;&gt;"",CN33=""),AND(CV33&gt;=CY$37,CV33&lt;&gt;"",CX33&gt;=CY$41,CX33&lt;&gt;"",CN33=""),AND(DV33&gt;=EI$37,DV33&lt;&gt;"",DX33&gt;=EI$41,DX33&lt;&gt;""),AND(DY33&gt;=EI$37,DY33&lt;&gt;"",EA33&gt;=EI$41,EA33&lt;&gt;""),AND(EC33&gt;=EI$37,EC33&lt;&gt;"",EE33&gt;=EI$41,EE33&lt;&gt;""),AND(EF33&gt;=EI$37,EF33&lt;&gt;"",EH33&gt;=EI$41,EH33&lt;&gt;""),AND(FD33&gt;=FQ$37,FD33&lt;&gt;"",FF33&gt;=FQ$41,FF33&lt;&gt;""),AND(FG33&gt;=FQ$37,FG33&lt;&gt;"",FI33&gt;=FQ$41,FI33&lt;&gt;""),AND(FK33&gt;=FQ$37,FK33&lt;&gt;"",FM33&gt;=FQ$41,FM33&lt;&gt;""),AND(FN33&gt;=FQ$37,FN33&lt;&gt;"",FP33&gt;=FQ$41,FP33&lt;&gt;""),AND(GL33&gt;=GY$37,GL33&lt;&gt;"",GN33&gt;=GY$41,GN33&lt;&gt;""),AND(GO33&gt;=GY$37,GO33&lt;&gt;"",GQ33&gt;=GY$41,GQ33&lt;&gt;""),AND(GS33&gt;=GY$37,GS33&lt;&gt;"",GU33&gt;=GY$41,GU33&lt;&gt;""),AND(GV33&gt;=GY$37,GV33&lt;&gt;"",GX33&gt;=GY$41,GX33&lt;&gt;""),AND(HT33&gt;=IG$37,HT33&lt;&gt;"",HV33&gt;=IG$41,HV33&lt;&gt;""),AND(HW33&gt;=IG$37,HW33&lt;&gt;"",HY33&gt;=IG$41,HY33&lt;&gt;""),AND(IA33&gt;=IG$37,IA33&lt;&gt;"",IC33&gt;=IG$41,IC33&lt;&gt;""),AND(ID33&gt;=IG$37,ID33&lt;&gt;"",IF33&gt;=IG$41,IF33&lt;&gt;""),AND(JB33&gt;=JO$37,JB33&lt;&gt;"",JD33&gt;=JO$41,JD33&lt;&gt;""),AND(JE33&gt;=JO$37,JE33&lt;&gt;"",JG33&gt;=JO$41,JG33&lt;&gt;""),AND(JI33&gt;=JO$37,JI33&lt;&gt;"",JK33&gt;=JO$41,JK33&lt;&gt;""),AND(JL33&gt;=JO$37,JL33&lt;&gt;"",JN33&gt;=JO$41,JN33&lt;&gt;""),AND(KJ33&gt;=KW$37,KJ33&lt;&gt;"",KL33&gt;=KW$41,KL33&lt;&gt;""),AND(KM33&gt;=KW$37,KM33&lt;&gt;"",KO33&gt;=KW$41,KO33&lt;&gt;""),AND(KQ33&gt;=KW$37,KQ33&lt;&gt;"",KS33&gt;=KW$41,KS33&lt;&gt;""),AND(KT33&gt;=KW$37,KT33&lt;&gt;"",KV33&gt;=KW$41,KV33&lt;&gt;""),AND(LR33&gt;=ME$37,LR33&lt;&gt;"",LT33&gt;=ME$41,LT33&lt;&gt;""),AND(LU33&gt;=ME$37,LU33&lt;&gt;"",LW33&gt;=ME$41,LW33&lt;&gt;""),AND(LY33&gt;=ME$37,LY33&lt;&gt;"",MA33&gt;=ME$41,MA33&lt;&gt;""),AND(MB33&gt;=ME$37,MB33&lt;&gt;"",MD33&gt;=ME$41,MD33&lt;&gt;""),AND(MZ33&gt;=NM$37,MZ33&lt;&gt;"",NB33&gt;=NM$41,NB33&lt;&gt;""),AND(NC33&gt;=NM$37,NC33&lt;&gt;"",NE33&gt;=NM$41,NE33&lt;&gt;""),AND(NG33&gt;=NM$37,NG33&lt;&gt;"",NI33&gt;=NM$41,NI33&lt;&gt;""),AND(NJ33&gt;=NM$37,NJ33&lt;&gt;"",NL33&gt;=NM$41,NL33&lt;&gt;""),AND(OH33&gt;=OU$37,OH33&lt;&gt;"",OJ33&gt;=OU$41,OJ33&lt;&gt;""),AND(OK33&gt;=OU$37,OK33&lt;&gt;"",OM33&gt;=OU$41,OM33&lt;&gt;""),AND(OO33&gt;=OU$37,OO33&lt;&gt;"",OQ33&gt;=OU$41,OQ33&lt;&gt;""),AND(OR33&gt;=OU$37,OR33&lt;&gt;"",OT33&gt;=OU$41,OT33&lt;&gt;""),AND(PP33&gt;=QC$37,PP33&lt;&gt;"",PR33&gt;=QC$41,PR33&lt;&gt;""),AND(PS33&gt;=QC$37,PS33&lt;&gt;"",PU33&gt;=QC$41,PU33&lt;&gt;""),AND(PW33&gt;=QC$37,PW33&lt;&gt;"",PY33&gt;=QC$41,PY33&lt;&gt;""),AND(PZ33&gt;=QC$37,PZ33&lt;&gt;"",QB33&gt;=QC$41,QB33&lt;&gt;""),AND(QX33&gt;=RK$37,QX33&lt;&gt;"",QZ33&gt;=RK$41,QZ33&lt;&gt;""),AND(RA33&gt;=RK$37,RA33&lt;&gt;"",RC33&gt;=RK$41,RC33&lt;&gt;""),AND(RE33&gt;=RK$37,RE33&lt;&gt;"",RG33&gt;=RK$41,RG33&lt;&gt;""),AND(RH33&gt;=RK$37,RH33&lt;&gt;"",RJ33&gt;=RK$41,RJ33&lt;&gt;""),AND(SF33&gt;=SS$37,SF33&lt;&gt;"",SH33&gt;=SS$41,SH33&lt;&gt;""),AND(SI33&gt;=SS$37,SI33&lt;&gt;"",SK33&gt;=SS$41,SK33&lt;&gt;""),AND(SM33&gt;=SS$37,SM33&lt;&gt;"",SO33&gt;=SS$41,SO33&lt;&gt;""),AND(SP33&gt;=SS$37,SP33&lt;&gt;"",SR33&gt;=SS$41,SR33&lt;&gt;"")),"P","")</f>
        <v/>
      </c>
      <c r="G33" s="3" t="str">
        <f>IF(OR(AND(AO33&gt;=AW$41,AO33&lt;&gt;"",AL33=""),AND(AR33&gt;=AW$41,AR33&lt;&gt;"",AL33=""),AND(AV33&gt;=AW$41,AV33&lt;&gt;"",AL33=""),AND(BP33&gt;=BX$41,BP33&lt;&gt;"",BM33=""),AND(BS33&gt;=BX$41,BS33&lt;&gt;"",BM33=""),AND(BW33&gt;=BX$41,BW33&lt;&gt;"",BM33=""),AND(CQ33&gt;=CY$41,CQ33&lt;&gt;"",CN33=""),AND(CT33&gt;=CY$41,CT33&lt;&gt;"",CN33=""),AND(CX33&gt;=CY$41,CX33&lt;&gt;"",CN33=""),AND(DX33&gt;=EI$41,DX33&lt;&gt;""),AND(EA33&gt;=EI$41,EA33&lt;&gt;""),AND(EE33&gt;=EI$41,EE33&lt;&gt;""),AND(EH33&gt;=EI$41,EH33&lt;&gt;""),AND(FF33&gt;=FQ$41,FF33&lt;&gt;""),AND(FI33&gt;=FQ$41,FI33&lt;&gt;""),AND(FM33&gt;=FQ$41,FM33&lt;&gt;""),AND(FP33&gt;=FQ$41,FP33&lt;&gt;""),AND(GN33&gt;=GY$41,GN33&lt;&gt;""),AND(GQ33&gt;=GY$41,GQ33&lt;&gt;""),AND(GU33&gt;=GY$41,GU33&lt;&gt;""),AND(GX33&gt;=GY$41,GX33&lt;&gt;""),AND(HV33&gt;=IG$41,HV33&lt;&gt;""),AND(HY33&gt;=IG$41,HY33&lt;&gt;""),AND(IC33&gt;=IG$41,IC33&lt;&gt;""),AND(IF33&gt;=IG$41,IF33&lt;&gt;""),AND(JD33&gt;=JO$41,JD33&lt;&gt;""),AND(JG33&gt;=JO$41,JG33&lt;&gt;""),AND(JK33&gt;=JO$41,JK33&lt;&gt;""),AND(JN33&gt;=JO$41,JN33&lt;&gt;""),AND(KL33&gt;=KW$41,KL33&lt;&gt;""),AND(KO33&gt;=KW$41,KO33&lt;&gt;""),AND(KS33&gt;=KW$41,KS33&lt;&gt;""),AND(KV33&gt;=KW$41,KV33&lt;&gt;""),AND(LT33&gt;=ME$41,LT33&lt;&gt;""),AND(LW33&gt;=ME$41,LW33&lt;&gt;""),AND(MA33&gt;=ME$41,MA33&lt;&gt;""),AND(MD33&gt;=ME$41,MD33&lt;&gt;""),AND(NB33&gt;=NM$41,NB33&lt;&gt;""),AND(NE33&gt;=NM$41,NE33&lt;&gt;""),AND(NI33&gt;=NM$41,NI33&lt;&gt;""),AND(NL33&gt;=NM$41,NL33&lt;&gt;""),AND(OJ33&gt;=OU$41,OJ33&lt;&gt;""),AND(OM33&gt;=OU$41,OM33&lt;&gt;""),AND(OQ33&gt;=OU$41,OQ33&lt;&gt;""),AND(OT33&gt;=OU$41,OT33&lt;&gt;""),AND(PR33&gt;=QC$41,PR33&lt;&gt;""),AND(PU33&gt;=QC$41,PU33&lt;&gt;""),AND(PY33&gt;=QC$41,PY33&lt;&gt;""),AND(QB33&gt;=QC$41,QB33&lt;&gt;""),AND(QZ33&gt;=RK$41,QZ33&lt;&gt;""),AND(RC33&gt;=RK$41,RC33&lt;&gt;""),AND(RG33&gt;=RK$41,RG33&lt;&gt;""),AND(RJ33&gt;=RK$41,RJ33&lt;&gt;""),AND(SH33&gt;=SS$41,SH33&lt;&gt;""),AND(SK33&gt;=SS$41,SK33&lt;&gt;""),AND(SO33&gt;=SS$41,SO33&lt;&gt;""),AND(SR33&gt;=SS$41,SR33&lt;&gt;"")),"P","")</f>
        <v/>
      </c>
      <c r="H33" s="36" t="str">
        <f>IF(AND(G33="P",F33=""),"No DD",IF(OR(AND(AM33&gt;=AW$40,AM33&lt;&gt;"",AO33&gt;=AW$44,AO33&lt;&gt;"",AL33=""),AND(AP33&gt;=AW$40,AP33&lt;&gt;"",AR33&gt;=AW$44,AR33&lt;&gt;"",AL33=""),AND(AT33&gt;=AW$40,AT33&lt;&gt;"",AV33&gt;=AW$44,AV33&lt;&gt;"",AL33=""),AND(BN33&gt;=BX$40,BN33&lt;&gt;"",BP33&gt;=BX$44,BP33&lt;&gt;"",BM33=""),AND(BQ33&gt;=BX$40,BQ33&lt;&gt;"",BS33&gt;=BX$44,BS33&lt;&gt;"",BM33=""),AND(BU33&gt;=BX$40,BU33&lt;&gt;"",BW33&gt;=BX$44,BW33&lt;&gt;"",BM33=""),AND(CO33&gt;=CY$40,CO33&lt;&gt;"",CQ33&gt;=CY$44,CQ33&lt;&gt;"",CN33=""),AND(CR33&gt;=CY$40,CR33&lt;&gt;"",CT33&gt;=CY$44,CT33&lt;&gt;"",CN33=""),AND(CV33&gt;=CY$40,CV33&lt;&gt;"",CX33&gt;=CY$44,CX33&lt;&gt;"",CN33=""),AND(DV33&gt;=EI$40,DV33&lt;&gt;"",DX33&gt;=EI$44,DX33&lt;&gt;""),AND(DY33&gt;=EI$40,DY33&lt;&gt;"",EA33&gt;=EI$44,EA33&lt;&gt;""),AND(EC33&gt;=EI$40,EC33&lt;&gt;"",EE33&gt;=EI$44,EE33&lt;&gt;""),AND(EF33&gt;=EI$40,EF33&lt;&gt;"",EH33&gt;=EI$44,EH33&lt;&gt;""),AND(FD33&gt;=FQ$40,FD33&lt;&gt;"",FF33&gt;=FQ$44,FF33&lt;&gt;""),AND(FG33&gt;=FQ$40,FG33&lt;&gt;"",FI33&gt;=FQ$44,FI33&lt;&gt;""),AND(FK33&gt;=FQ$40,FK33&lt;&gt;"",FM33&gt;=FQ$44,FM33&lt;&gt;""),AND(FN33&gt;=FQ$40,FN33&lt;&gt;"",FP33&gt;=FQ$44,FP33&lt;&gt;""),AND(GL33&gt;=GY$40,GL33&lt;&gt;"",GN33&gt;=GY$44,GN33&lt;&gt;""),AND(GO33&gt;=GY$40,GO33&lt;&gt;"",GQ33&gt;=GY$44,GQ33&lt;&gt;""),AND(GS33&gt;=GY$40,GS33&lt;&gt;"",GU33&gt;=GY$44,GU33&lt;&gt;""),AND(GV33&gt;=GY$40,GV33&lt;&gt;"",GX33&gt;=GY$44,GX33&lt;&gt;""),AND(HT33&gt;=IG$40,HT33&lt;&gt;"",HV33&gt;=IG$44,HV33&lt;&gt;""),AND(HW33&gt;=IG$40,HW33&lt;&gt;"",HY33&gt;=IG$44,HY33&lt;&gt;""),AND(IA33&gt;=IG$40,IA33&lt;&gt;"",IC33&gt;=IG$44,IC33&lt;&gt;""),AND(ID33&gt;=IG$40,ID33&lt;&gt;"",IF33&gt;=IG$44,IF33&lt;&gt;""),AND(JB33&gt;=JO$40,JB33&lt;&gt;"",JD33&gt;=JO$44,JD33&lt;&gt;""),AND(JE33&gt;=JO$40,JE33&lt;&gt;"",JG33&gt;=JO$44,JG33&lt;&gt;""),AND(JI33&gt;=JO$40,JI33&lt;&gt;"",JK33&gt;=JO$44,JK33&lt;&gt;""),AND(JL33&gt;=JO$40,JL33&lt;&gt;"",JN33&gt;=JO$44,JN33&lt;&gt;""),AND(KJ33&gt;=KW$40,KJ33&lt;&gt;"",KL33&gt;=KW$44,KL33&lt;&gt;""),AND(KM33&gt;=KW$40,KM33&lt;&gt;"",KO33&gt;=KW$44,KO33&lt;&gt;""),AND(KQ33&gt;=KW$40,KQ33&lt;&gt;"",KS33&gt;=KW$44,KS33&lt;&gt;""),AND(KT33&gt;=KW$40,KT33&lt;&gt;"",KV33&gt;=KW$44,KV33&lt;&gt;""),AND(LR33&gt;=ME$40,LR33&lt;&gt;"",LT33&gt;=ME$44,LT33&lt;&gt;""),AND(LU33&gt;=ME$40,LU33&lt;&gt;"",LW33&gt;=ME$44,LW33&lt;&gt;""),AND(LY33&gt;=ME$40,LY33&lt;&gt;"",MA33&gt;=ME$44,MA33&lt;&gt;""),AND(MB33&gt;=ME$40,MB33&lt;&gt;"",MD33&gt;=ME$44,MD33&lt;&gt;""),AND(MZ33&gt;=NM$40,MZ33&lt;&gt;"",NB33&gt;=NM$44,NB33&lt;&gt;""),AND(NC33&gt;=NM$40,NC33&lt;&gt;"",NE33&gt;=NM$44,NE33&lt;&gt;""),AND(NG33&gt;=NM$40,NG33&lt;&gt;"",NI33&gt;=NM$44,NI33&lt;&gt;""),AND(NJ33&gt;=NM$40,NJ33&lt;&gt;"",NL33&gt;=NM$44,NL33&lt;&gt;""),AND(OH33&gt;=OU$40,OH33&lt;&gt;"",OJ33&gt;=OU$44,OJ33&lt;&gt;""),AND(OK33&gt;=OU$40,OK33&lt;&gt;"",OM33&gt;=OU$44,OM33&lt;&gt;""),AND(OO33&gt;=OU$40,OO33&lt;&gt;"",OQ33&gt;=OU$44,OQ33&lt;&gt;""),AND(OR33&gt;=OU$40,OR33&lt;&gt;"",OT33&gt;=OU$44,OT33&lt;&gt;""),AND(PP33&gt;=QC$40,PP33&lt;&gt;"",PR33&gt;=QC$44,PR33&lt;&gt;""),AND(PS33&gt;=QC$40,PS33&lt;&gt;"",PU33&gt;=QC$44,PU33&lt;&gt;""),AND(PW33&gt;=QC$40,PW33&lt;&gt;"",PY33&gt;=QC$44,PY33&lt;&gt;""),AND(PZ33&gt;=QC$40,PZ33&lt;&gt;"",QB33&gt;=QC$44,QB33&lt;&gt;""),AND(QX33&gt;=RK$40,QX33&lt;&gt;"",QZ33&gt;=RK$44,QZ33&lt;&gt;""),AND(RA33&gt;=RK$40,RA33&lt;&gt;"",RC33&gt;=RK$44,RC33&lt;&gt;""),AND(RE33&gt;=RK$40,RE33&lt;&gt;"",RG33&gt;=RK$44,RG33&lt;&gt;""),AND(RH33&gt;=RK$40,RH33&lt;&gt;"",RJ33&gt;=RK$44,RJ33&lt;&gt;""),AND(SF33&gt;=SS$40,SF33&lt;&gt;"",SH33&gt;=SS$44,SH33&lt;&gt;""),AND(SI33&gt;=SS$40,SI33&lt;&gt;"",SK33&gt;=SS$44,SK33&lt;&gt;""),AND(SM33&gt;=SS$40,SM33&lt;&gt;"",SO33&gt;=SS$44,SO33&lt;&gt;""),AND(SP33&gt;=SS$40,SP33&lt;&gt;"",SR33&gt;=SS$44,SR33&lt;&gt;"")),"Merit",IF(OR(AND(AM33&gt;=AW$39,AM33&lt;&gt;"",AO33&gt;=AW$43,AO33&lt;&gt;"",AL33=""),AND(AP33&gt;=AW$39,AP33&lt;&gt;"",AR33&gt;=AW$43,AR33&lt;&gt;"",AL33=""),AND(AT33&gt;=AW$39,AT33&lt;&gt;"",AV33&gt;=AW$43,AV33&lt;&gt;"",AL33=""),AND(BN33&gt;=BX$39,BN33&lt;&gt;"",BP33&gt;=BX$43,BP33&lt;&gt;"",BM33=""),AND(BQ33&gt;=BX$39,BQ33&lt;&gt;"",BS33&gt;=BX$43,BS33&lt;&gt;"",BM33=""),AND(BU33&gt;=BX$39,BU33&lt;&gt;"",BW33&gt;=BX$43,BW33&lt;&gt;"",BM33=""),AND(CO33&gt;=CY$39,CO33&lt;&gt;"",CQ33&gt;=CY$43,CQ33&lt;&gt;"",CN33=""),AND(CR33&gt;=CY$39,CR33&lt;&gt;"",CT33&gt;=CY$43,CT33&lt;&gt;"",CN33=""),AND(CV33&gt;=CY$39,CV33&lt;&gt;"",CX33&gt;=CY$43,CX33&lt;&gt;"",CN33=""),AND(DV33&gt;=EI$39,DV33&lt;&gt;"",DX33&gt;=EI$43,DX33&lt;&gt;""),AND(DY33&gt;=EI$39,DY33&lt;&gt;"",EA33&gt;=EI$43,EA33&lt;&gt;""),AND(EC33&gt;=EI$39,EC33&lt;&gt;"",EE33&gt;=EI$43,EE33&lt;&gt;""),AND(EF33&gt;=EI$39,EF33&lt;&gt;"",EH33&gt;=EI$43,EH33&lt;&gt;""),AND(FD33&gt;=FQ$39,FD33&lt;&gt;"",FF33&gt;=FQ$43,FF33&lt;&gt;""),AND(FG33&gt;=FQ$39,FG33&lt;&gt;"",FI33&gt;=FQ$43,FI33&lt;&gt;""),AND(FK33&gt;=FQ$39,FK33&lt;&gt;"",FM33&gt;=FQ$43,FM33&lt;&gt;""),AND(FN33&gt;=FQ$39,FN33&lt;&gt;"",FP33&gt;=FQ$43,FP33&lt;&gt;""),AND(GL33&gt;=GY$39,GL33&lt;&gt;"",GN33&gt;=GY$43,GN33&lt;&gt;""),AND(GO33&gt;=GY$39,GO33&lt;&gt;"",GQ33&gt;=GY$43,GQ33&lt;&gt;""),AND(GS33&gt;=GY$39,GS33&lt;&gt;"",GU33&gt;=GY$43,GU33&lt;&gt;""),AND(GV33&gt;=GY$39,GV33&lt;&gt;"",GX33&gt;=GY$43,GX33&lt;&gt;""),AND(HT33&gt;=IG$39,HT33&lt;&gt;"",HV33&gt;=IG$43,HV33&lt;&gt;""),AND(HW33&gt;=IG$39,HW33&lt;&gt;"",HY33&gt;=IG$43,HY33&lt;&gt;""),AND(IA33&gt;=IG$39,IA33&lt;&gt;"",IC33&gt;=IG$43,IC33&lt;&gt;""),AND(ID33&gt;=IG$39,ID33&lt;&gt;"",IF33&gt;=IG$43,IF33&lt;&gt;""),AND(JB33&gt;=JO$39,JB33&lt;&gt;"",JD33&gt;=JO$43,JD33&lt;&gt;""),AND(JE33&gt;=JO$39,JE33&lt;&gt;"",JG33&gt;=JO$43,JG33&lt;&gt;""),AND(JI33&gt;=JO$39,JI33&lt;&gt;"",JK33&gt;=JO$43,JK33&lt;&gt;""),AND(JL33&gt;=JO$39,JL33&lt;&gt;"",JN33&gt;=JO$43,JN33&lt;&gt;""),AND(KJ33&gt;=KW$39,KJ33&lt;&gt;"",KL33&gt;=KW$43,KL33&lt;&gt;""),AND(KM33&gt;=KW$39,KM33&lt;&gt;"",KO33&gt;=KW$43,KO33&lt;&gt;""),AND(KQ33&gt;=KW$39,KQ33&lt;&gt;"",KS33&gt;=KW$43,KS33&lt;&gt;""),AND(KT33&gt;=KW$39,KT33&lt;&gt;"",KV33&gt;=KW$43,KV33&lt;&gt;""),AND(LR33&gt;=ME$39,LR33&lt;&gt;"",LT33&gt;=ME$43,LT33&lt;&gt;""),AND(LU33&gt;=ME$39,LU33&lt;&gt;"",LW33&gt;=ME$43,LW33&lt;&gt;""),AND(LY33&gt;=ME$39,LY33&lt;&gt;"",MA33&gt;=ME$43,MA33&lt;&gt;""),AND(MB33&gt;=ME$39,MB33&lt;&gt;"",MD33&gt;=ME$43,MD33&lt;&gt;""),AND(MZ33&gt;=NM$39,MZ33&lt;&gt;"",NB33&gt;=NM$43,NB33&lt;&gt;""),AND(NC33&gt;=NM$39,NC33&lt;&gt;"",NE33&gt;=NM$43,NE33&lt;&gt;""),AND(NG33&gt;=NM$39,NG33&lt;&gt;"",NI33&gt;=NM$43,NI33&lt;&gt;""),AND(NJ33&gt;=NM$39,NJ33&lt;&gt;"",NL33&gt;=NM$43,NL33&lt;&gt;""),AND(OH33&gt;=OU$39,OH33&lt;&gt;"",OJ33&gt;=OU$43,OJ33&lt;&gt;""),AND(OK33&gt;=OU$39,OK33&lt;&gt;"",OM33&gt;=OU$43,OM33&lt;&gt;""),AND(OO33&gt;=OU$39,OO33&lt;&gt;"",OQ33&gt;=OU$43,OQ33&lt;&gt;""),AND(OR33&gt;=OU$39,OR33&lt;&gt;"",OT33&gt;=OU$43,OT33&lt;&gt;""),AND(PP33&gt;=QC$39,PP33&lt;&gt;"",PR33&gt;=QC$43,PR33&lt;&gt;""),AND(PS33&gt;=QC$39,PS33&lt;&gt;"",PU33&gt;=QC$43,PU33&lt;&gt;""),AND(PW33&gt;=QC$39,PW33&lt;&gt;"",PY33&gt;=QC$43,PY33&lt;&gt;""),AND(PZ33&gt;=QC$39,PZ33&lt;&gt;"",QB33&gt;=QC$43,QB33&lt;&gt;""),AND(QX33&gt;=RK$39,QX33&lt;&gt;"",QZ33&gt;=RK$43,QZ33&lt;&gt;""),AND(RA33&gt;=RK$39,RA33&lt;&gt;"",RC33&gt;=RK$43,RC33&lt;&gt;""),AND(RE33&gt;=RK$39,RE33&lt;&gt;"",RG33&gt;=RK$43,RG33&lt;&gt;""),AND(RH33&gt;=RK$39,RH33&lt;&gt;"",RJ33&gt;=RK$43,RJ33&lt;&gt;""),AND(SF33&gt;=SS$39,SF33&lt;&gt;"",SH33&gt;=SS$43,SH33&lt;&gt;""),AND(SI33&gt;=SS$39,SI33&lt;&gt;"",SK33&gt;=SS$43,SK33&lt;&gt;""),AND(SM33&gt;=SS$39,SM33&lt;&gt;"",SO33&gt;=SS$43,SO33&lt;&gt;""),AND(SP33&gt;=SS$39,SP33&lt;&gt;"",SR33&gt;=SS$43,SR33&lt;&gt;"")),"Excellence",IF(I33="P","Worlds Team",IF(F33="P","National Team","")))))</f>
        <v/>
      </c>
      <c r="I33" s="3" t="str">
        <f>IF(OR(AND(AM33&gt;=AW$38,AM33&lt;&gt;"",AO33&gt;=AW$42,AO33&lt;&gt;"",AL33=""),AND(AP33&gt;=AW$38,AP33&lt;&gt;"",AR33&gt;=AW$42,AR33&lt;&gt;"",AL33=""),AND(AT33&gt;=AW$38,AT33&lt;&gt;"",AV33&gt;=AW$42,AV33&lt;&gt;"",AL33=""),AND(BN33&gt;=BX$38,BN33&lt;&gt;"",BP33&gt;=BX$42,BP33&lt;&gt;"",BM33=""),AND(BQ33&gt;=BX$38,BQ33&lt;&gt;"",BS33&gt;=BX$42,BS33&lt;&gt;"",BM33=""),AND(BU33&gt;=BX$38,BU33&lt;&gt;"",BW33&gt;=BX$42,BW33&lt;&gt;"",BM33=""),AND(CO33&gt;=CY$38,CO33&lt;&gt;"",CQ33&gt;=CY$42,CQ33&lt;&gt;"",CN33=""),AND(CR33&gt;=CY$38,CR33&lt;&gt;"",CT33&gt;=CY$42,CT33&lt;&gt;"",CN33=""),AND(CV33&gt;=CY$38,CV33&lt;&gt;"",CX33&gt;=CY$42,CX33&lt;&gt;"",CN33=""),AND(DV33&gt;=EI$38,DV33&lt;&gt;"",DX33&gt;=EI$42,DX33&lt;&gt;""),AND(DY33&gt;=EI$38,DY33&lt;&gt;"",EA33&gt;=EI$42,EA33&lt;&gt;""),AND(EC33&gt;=EI$38,EC33&lt;&gt;"",EE33&gt;=EI$42,EE33&lt;&gt;""),AND(EF33&gt;=EI$38,EF33&lt;&gt;"",EH33&gt;=EI$42,EH33&lt;&gt;""),AND(FD33&gt;=FQ$38,FD33&lt;&gt;"",FF33&gt;=FQ$42,FF33&lt;&gt;""),AND(FG33&gt;=FQ$38,FG33&lt;&gt;"",FI33&gt;=FQ$42,FI33&lt;&gt;""),AND(FK33&gt;=FQ$38,FK33&lt;&gt;"",FM33&gt;=FQ$42,FM33&lt;&gt;""),AND(FN33&gt;=FQ$38,FN33&lt;&gt;"",FP33&gt;=FQ$42,FP33&lt;&gt;""),AND(GL33&gt;=GY$38,GL33&lt;&gt;"",GN33&gt;=GY$42,GN33&lt;&gt;""),AND(GO33&gt;=GY$38,GO33&lt;&gt;"",GQ33&gt;=GY$42,GQ33&lt;&gt;""),AND(GS33&gt;=GY$38,GS33&lt;&gt;"",GU33&gt;=GY$42,GU33&lt;&gt;""),AND(GV33&gt;=GY$38,GV33&lt;&gt;"",GX33&gt;=GY$42,GX33&lt;&gt;""),AND(HT33&gt;=IG$38,HT33&lt;&gt;"",HV33&gt;=IG$42,HV33&lt;&gt;""),AND(HW33&gt;=IG$38,HW33&lt;&gt;"",HY33&gt;=IG$42,HY33&lt;&gt;""),AND(IA33&gt;=IG$38,IA33&lt;&gt;"",IC33&gt;=IG$42,IC33&lt;&gt;""),AND(ID33&gt;=IG$38,ID33&lt;&gt;"",IF33&gt;=IG$42,IF33&lt;&gt;""),AND(JB33&gt;=JO$38,JB33&lt;&gt;"",JD33&gt;=JO$42,JD33&lt;&gt;""),AND(JE33&gt;=JO$38,JE33&lt;&gt;"",JG33&gt;=JO$42,JG33&lt;&gt;""),AND(JI33&gt;=JO$38,JI33&lt;&gt;"",JK33&gt;=JO$42,JK33&lt;&gt;""),AND(JL33&gt;=JO$38,JL33&lt;&gt;"",JN33&gt;=JO$42,JN33&lt;&gt;""),AND(KJ33&gt;=KW$38,KJ33&lt;&gt;"",KL33&gt;=KW$42,KL33&lt;&gt;""),AND(KM33&gt;=KW$38,KM33&lt;&gt;"",KO33&gt;=KW$42,KO33&lt;&gt;""),AND(KQ33&gt;=KW$38,KQ33&lt;&gt;"",KS33&gt;=KW$42,KS33&lt;&gt;""),AND(KT33&gt;=KW$38,KT33&lt;&gt;"",KV33&gt;=KW$42,KV33&lt;&gt;""),AND(LR33&gt;=ME$38,LR33&lt;&gt;"",LT33&gt;=ME$42,LT33&lt;&gt;""),AND(LU33&gt;=ME$38,LU33&lt;&gt;"",LW33&gt;=ME$42,LW33&lt;&gt;""),AND(LY33&gt;=ME$38,LY33&lt;&gt;"",MA33&gt;=ME$42,MA33&lt;&gt;""),AND(MB33&gt;=ME$38,MB33&lt;&gt;"",MD33&gt;=ME$42,MD33&lt;&gt;""),AND(MZ33&gt;=NM$38,MZ33&lt;&gt;"",NB33&gt;=NM$42,NB33&lt;&gt;""),AND(NC33&gt;=NM$38,NC33&lt;&gt;"",NE33&gt;=NM$42,NE33&lt;&gt;""),AND(NG33&gt;=NM$38,NG33&lt;&gt;"",NI33&gt;=NM$42,NI33&lt;&gt;""),AND(NJ33&gt;=NM$38,NJ33&lt;&gt;"",NL33&gt;=NM$42,NL33&lt;&gt;""),AND(OH33&gt;=OU$38,OH33&lt;&gt;"",OJ33&gt;=OU$42,OJ33&lt;&gt;""),AND(OK33&gt;=OU$38,OK33&lt;&gt;"",OM33&gt;=OU$42,OM33&lt;&gt;""),AND(OO33&gt;=OU$38,OO33&lt;&gt;"",OQ33&gt;=OU$42,OQ33&lt;&gt;""),AND(OR33&gt;=OU$38,OR33&lt;&gt;"",OT33&gt;=OU$42,OT33&lt;&gt;""),AND(PP33&gt;=QC$38,PP33&lt;&gt;"",PR33&gt;=QC$42,PR33&lt;&gt;""),AND(PS33&gt;=QC$38,PS33&lt;&gt;"",PU33&gt;=QC$42,PU33&lt;&gt;""),AND(PW33&gt;=QC$38,PW33&lt;&gt;"",PY33&gt;=QC$42,PY33&lt;&gt;""),AND(PZ33&gt;=QC$38,PZ33&lt;&gt;"",QB33&gt;=QC$42,QB33&lt;&gt;""),AND(QX33&gt;=RK$38,QX33&lt;&gt;"",QZ33&gt;=RK$42,QZ33&lt;&gt;""),AND(RA33&gt;=RK$38,RA33&lt;&gt;"",RC33&gt;=RK$42,RC33&lt;&gt;""),AND(RE33&gt;=RK$38,RE33&lt;&gt;"",RG33&gt;=RK$42,RG33&lt;&gt;""),AND(RH33&gt;=RK$38,RH33&lt;&gt;"",RJ33&gt;=RK$42,RJ33&lt;&gt;""),AND(SF33&gt;=SS$38,SF33&lt;&gt;"",SH33&gt;=SS$42,SH33&lt;&gt;""),AND(SI33&gt;=SS$38,SI33&lt;&gt;"",SK33&gt;=SS$42,SK33&lt;&gt;""),AND(SM33&gt;=SS$38,SM33&lt;&gt;"",SO33&gt;=SS$42,SO33&lt;&gt;""),AND(SP33&gt;=SS$38,SP33&lt;&gt;"",SR33&gt;=SS$42,SR33&lt;&gt;"")),"P","")</f>
        <v/>
      </c>
      <c r="J33" s="8">
        <f>IF(COUNT(AO33,AR33,BP33,BS33,CQ33,CT33)&gt;0,LARGE((AO33,AR33,BP33,BS33,CQ33,CT33),1),0)</f>
        <v>25.82</v>
      </c>
      <c r="K33" s="8" t="str">
        <f>IF(J33="","",IF(OR(J33=CQ33,J33=CT33),$BY$1,IF(OR(J33=BP33,J33=BS33),$AX$1,IF(OR(J33=AO33,J33=AR33),$W$1,""))))</f>
        <v>2023 Nationals</v>
      </c>
      <c r="L33" s="8">
        <f>IF(COUNT(AO33,AR33,BP33,BS33,CQ33,CT33)&gt;1,LARGE((AO33,AR33,BP33,BS33,CQ33,CT33),2),0)</f>
        <v>13.969999999999999</v>
      </c>
      <c r="M33" s="8" t="str">
        <f>IF(L33="","",IF(OR(L33=CQ33,L33=CT33),$BY$1,IF(OR(L33=BP33,L33=BS33),$AX$1,IF(OR(L33=AO33,L33=AR33),$W$1,""))))</f>
        <v>2023 Nationals</v>
      </c>
      <c r="N33" s="8">
        <f>IF(COUNT(AO33,AR33,BP33,BS33,CQ33,CT33)&gt;2,MAX(AV33,BW33,CX33,LARGE((AO33,AR33,BP33,BS33,CQ33,CT33),3)),IF(MAX(AV33,BW33,CX33)&gt;0,MAX(AV33,BW33,CX33),0))</f>
        <v>0</v>
      </c>
      <c r="O33" s="8" t="str">
        <f>IF(N33="","",IF(OR(N33=CQ33,N33=CT33,N33=CX33),$BY$1,IF(OR(N33=BP33,N33=BS33,N33=BW33),$AX$1,IF(OR(N33=AO33,N33=AR33,N33=AV33),$W$1,""))))</f>
        <v/>
      </c>
      <c r="P33" s="8">
        <f>IF(MAX(AM33,AP33,AT33,BN33,BQ33,BU33,CO33,CR33,CV33,DV33,DY33,EC33,EF33,FD33,FG33,FK33,FN33,GL33,GO33,GS33,GV33,HT33,HW33,IA33,ID33,JB33,JE33,JI33,JL33,KJ33,KM33,KQ33,KT33,LR33,LU33,LY33,MB33,MZ33,NC33,NG33,NJ33,OH33,OK33,OO33,OR33,PP33,PS33,PW33,PZ33,QX33,RA33,RE33,RH33,SF33,SI33,SM33,SP33)&gt;0,MAX(AM33,AP33,AT33,BN33,BQ33,BU33,CO33,CR33,CV33,DV33,DY33,EC33,EF33,FD33,FG33,FK33,FN33,GL33,GO33,GS33,GV33,HT33,HW33,IA33,ID33,JB33,JE33,JI33,JL33,KJ33,KM33,KQ33,KT33,LR33,LU33,LY33,MB33,MZ33,NC33,NG33,NJ33,OH33,OK33,OO33,OR33,PP33,PS33,PW33,PZ33,QX33,RA33,RE33,RH33,SF33,SI33,SM33,SP33),0)</f>
        <v>5.2</v>
      </c>
      <c r="Q33" s="8" t="str">
        <f>IF(P33=0,"",IF(OR(P33=CO33,P33=CR33,P33=CV33),$BY$1,IF(OR(P33=BN33,P33=BQ33,P33=BU33),$AX$1,IF(OR(P33=AM33,P33=AP33,P33=AT33),$W$1,IF(OR(P33=SF33,P33=SI33,P33=SM33,P33=SP33),$RL$1,IF(OR(P33=QX33,P33=RA33,P33=RE33,P33=RH33),$QD$1,IF(OR(P33=PP33,P33=PS33,P33=PW33,P33=PZ33),$OV$1,IF(OR(P33=OH33,P33=OK33,P33=OO33,P33=OR33),$NN$1,IF(OR(P33=MZ33,P33=NC33,P33=NG33,P33=NJ33),$MF$1,IF(OR(P33=LR33,P33=LU33,P33=LY33,P33=MB33),$KX$1,IF(OR(P33=KJ33,P33=KM33,P33=KQ33,P33=KT33),$JP$1,IF(OR(P33=JB33,P33=JE33,P33=JI33,P33=JL33),$IH$1,IF(OR(P33=HT33,P33=HW33,P33=IA33,P33=ID33),$GZ$1,IF(OR(P33=GL33,P33=GO33,P33=GS33,P33=GV33),$FR$1,IF(OR(P33=FD33,P33=FG33,P33=FK33,P33=FN33),$EJ$1,IF(OR(P33=DV33,P33=DY33,P33=EC33,P33=EF33),$DB$1,""))))))))))))))))</f>
        <v>2023 Nationals</v>
      </c>
      <c r="R33" s="8">
        <f>IF(MAX(IF(AM33&gt;=$AW$37,AN33,0),IF(AP33&gt;=$AW$37,AQ33,0),IF(AT33&gt;=$AW$37,AU33,0),IF(BN33&gt;=$BX$37,BO33,0),IF(BQ33&gt;=$BX$37,BR33,0),IF(BU33&gt;=$BX$37,BV33,0),IF(CO33&gt;=$CY$37,CP33,0),IF(CR33&gt;=$CY$37,CS33,0),IF(CV33&gt;=$CY$37,CW33,0),IF(DV33&gt;=$EI$37,DW33,0),IF(DY33&gt;=$EI$37,DZ33,0),IF(EC33&gt;=$EI$37,ED33,0),IF(EF33&gt;=$EI$37,EG33,0),IF(FD33&gt;=$FQ$37,FE33,0),IF(FG33&gt;=$FQ$37,FH33,0),IF(FK33&gt;=$FQ$37,FL33,0),IF(FN33&gt;=$FQ$37,FO33,0),IF(GL33&gt;=$GY$37,GM33,0),IF(GO33&gt;=$GY$37,GP33,0),IF(GS33&gt;=$GY$37,GT33,0),IF(GV33&gt;=$GY$37,GW33,0),IF(HT33&gt;=$IG$37,HU33,0),IF(HW33&gt;=$IG$37,HX33,0),IF(IA33&gt;=$IG$37,IB33,0),IF(ID33&gt;=$IG$37,IE33,0),IF(JB33&gt;=$JO$37,JC33,0),IF(JE33&gt;=$JO$37,JF33,0),IF(JI33&gt;=$JO$37,JJ33,0),IF(JL33&gt;=$JO$37,JM33,0),IF(KJ33&gt;=$KW$37,KK33,0),IF(KM33&gt;=$KW$37,KN33,0),IF(KQ33&gt;=$KW$37,KR33,0),IF(KT33&gt;=$KW$37,KU33,0),IF(LR33&gt;=$ME$37,LS33,0),IF(LU33&gt;=$ME$37,LV33,0),IF(LY33&gt;=$ME$37,LZ33,0),IF(MB33&gt;=$ME$37,MC33,0),IF(MZ33&gt;=$NM$37,NA33,0),IF(NC33&gt;=$NM$37,ND33,0),IF(NG33&gt;=$NM$37,NH33,0),IF(NJ33&gt;=$NM$37,NK33,0),IF(OH33&gt;=$OU$37,OI33,0),IF(OK33&gt;=$OU$37,OL33,0),IF(OO33&gt;=$OU$37,OP33,0),IF(OR33&gt;=$OU$37,OS33,0),IF(PP33&gt;=$QC$37,PQ33,0),IF(PS33&gt;=$QC$37,PT33,0),IF(PW33&gt;=$QC$37,PX33,0),IF(PZ33&gt;=$QC$37,QA33,0),IF(QX33&gt;=$RK$37,QY33,0),IF(RA33&gt;=$RK$37,RB33,0),IF(RE33&gt;=$RK$37,RF33,0),IF(RH33&gt;=$RK$37,RI33,0),IF(SF33&gt;=$SS$37,SG33,0),IF(SI33&gt;=$SS$37,SJ33,0),IF(SM33&gt;=$SS$37,SN33,0),IF(SP33&gt;=$SS$37,SQ33,0))&gt;0,MAX(IF(AM33&gt;=$AW$37,AN33,0),IF(AP33&gt;=$AW$37,AQ33,0),IF(AT33&gt;=$AW$37,AU33,0),IF(BN33&gt;=$BX$37,BO33,0),IF(BQ33&gt;=$BX$37,BR33,0),IF(BU33&gt;=$BX$37,BV33,0),IF(CO33&gt;=$CY$37,CP33,0),IF(CR33&gt;=$CY$37,CS33,0),IF(CV33&gt;=$CY$37,CW33,0),IF(DV33&gt;=$EI$37,DW33,0),IF(DY33&gt;=$EI$37,DZ33,0),IF(EC33&gt;=$EI$37,ED33,0),IF(EF33&gt;=$EI$37,EG33,0),IF(FD33&gt;=$FQ$37,FE33,0),IF(FG33&gt;=$FQ$37,FH33,0),IF(FK33&gt;=$FQ$37,FL33,0),IF(FN33&gt;=$FQ$37,FO33,0),IF(GL33&gt;=$GY$37,GM33,0),IF(GO33&gt;=$GY$37,GP33,0),IF(GS33&gt;=$GY$37,GT33,0),IF(GV33&gt;=$GY$37,GW33,0),IF(HT33&gt;=$IG$37,HU33,0),IF(HW33&gt;=$IG$37,HX33,0),IF(IA33&gt;=$IG$37,IB33,0),IF(ID33&gt;=$IG$37,IE33,0),IF(JB33&gt;=$JO$37,JC33,0),IF(JE33&gt;=$JO$37,JF33,0),IF(JI33&gt;=$JO$37,JJ33,0),IF(JL33&gt;=$JO$37,JM33,0),IF(KJ33&gt;=$KW$37,KK33,0),IF(KM33&gt;=$KW$37,KN33,0),IF(KQ33&gt;=$KW$37,KR33,0),IF(KT33&gt;=$KW$37,KU33,0),IF(LR33&gt;=$ME$37,LS33,0),IF(LU33&gt;=$ME$37,LV33,0),IF(LY33&gt;=$ME$37,LZ33,0),IF(MB33&gt;=$ME$37,MC33,0),IF(MZ33&gt;=$NM$37,NA33,0),IF(NC33&gt;=$NM$37,ND33,0),IF(NG33&gt;=$NM$37,NH33,0),IF(NJ33&gt;=$NM$37,NK33,0),IF(OH33&gt;=$OU$37,OI33,0),IF(OK33&gt;=$OU$37,OL33,0),IF(OO33&gt;=$OU$37,OP33,0),IF(OR33&gt;=$OU$37,OS33,0),IF(PP33&gt;=$QC$37,PQ33,0),IF(PS33&gt;=$QC$37,PT33,0),IF(PW33&gt;=$QC$37,PX33,0),IF(PZ33&gt;=$QC$37,QA33,0),IF(QX33&gt;=$RK$37,QY33,0),IF(RA33&gt;=$RK$37,RB33,0),IF(RE33&gt;=$RK$37,RF33,0),IF(RH33&gt;=$RK$37,RI33,0),IF(SF33&gt;=$SS$37,SG33,0),IF(SI33&gt;=$SS$37,SJ33,0),IF(SM33&gt;=$SS$37,SN33,0),IF(SP33&gt;=$SS$37,SQ33,0)),0)</f>
        <v>0</v>
      </c>
      <c r="S33" s="8" t="str">
        <f>IF(R33=0,"",IF(OR(R33=CP33,R33=CS33,R33=CW33),$BY$1,IF(OR(R33=BO33,R33=BR33,R33=BV33),$AX$1,IF(OR(R33=AN33,R33=AQ33,R33=AU33),$W$1,IF(OR(R33=SG33,R33=SJ33,R33=SN33,R33=SQ33),$RL$1,IF(OR(R33=QY33,R33=RB33,R33=RF33,R33=RI33),$QD$1,IF(OR(R33=PQ33,R33=PT33,R33=PX33,R33=QA33),$OV$1,IF(OR(R33=OI33,R33=OL33,R33=OP33,R33=OS33),$NN$1,IF(OR(R33=NA33,R33=ND33,R33=NH33,R33=NK33),$MF$1,IF(OR(R33=LS33,R33=LV33,R33=LZ33,R33=MC33),$KX$1,IF(OR(R33=KK33,R33=KN33,R33=KR33,R33=KU33),$JP$1,IF(OR(R33=JC33,R33=JF33,R33=JJ33,R33=JM33),$IH$1,IF(OR(R33=HU33,R33=HX33,R33=IB33,R33=IE33),$GZ$1,IF(OR(R33=GM33,R33=GP33,R33=GT33,R33=GW33),$FR$1,IF(OR(R33=FE33,R33=FH33,R33=FL33,R33=FO33),$EJ$1,IF(OR(R33=DW33,R33=DZ33,R33=ED33,R33=EG33),$DB$1,""))))))))))))))))</f>
        <v/>
      </c>
      <c r="T33" s="8" t="str">
        <f>IF(MAX(CZ33,DA33)&gt;0,MAX(CZ33,DA33),"")</f>
        <v/>
      </c>
      <c r="U33" s="11" t="str">
        <f>IF(T33="","",IF(T33=CZ33,"("&amp;CZ$2&amp;")",IF(T33=DA33,"("&amp;DA$2&amp;")")))</f>
        <v/>
      </c>
      <c r="V33" s="8" t="str">
        <f>IF(T33="","",IF(T33=CZ33,IF(T33+IF(N33="",0,N33)=SL33,$RL$1,IF(T33+IF(N33="",0,N33)=RD33,$QD$1,IF(T33+IF(N33="",0,N33)=PV33,$OV$1,IF(T33+IF(N33="",0,N33)=ON33,$NN$1,IF(T33+IF(N33="",0,N33)=NF33,$MF$1,IF(T33+IF(N33="",0,N33)=LX33,$KX$1,IF(T33+IF(N33="",0,N33)=KP33,$JP$1,IF(T33+IF(N33="",0,N33)=JH33,$IH$1,IF(T33+IF(N33="",0,N33)=HZ33,$GZ$1,IF(T33+IF(N33="",0,N33)=GR33,$FR$1,IF(T33+IF(N33="",0,N33)=FJ33,$EJ$1,IF(T33+IF(N33="",0,N33)=EB33,$DB$1)))))))))))),IF(T33=DA33,IF(T33+IF(#REF!="",0,#REF!)=SR33,$RL$1,IF(T33+IF(#REF!="",0,#REF!)=RJ33,$QD$1,IF(T33+IF(#REF!="",0,#REF!)=QB33,$OV$1,IF(T33+IF(#REF!="",0,#REF!)=OT33,$NN$1,IF(T33+IF(#REF!="",0,#REF!)=NL33,$MF$1,IF(T33+IF(#REF!="",0,#REF!)=MD33,$KX$1,IF(T33+IF(#REF!="",0,#REF!)=KV33,$JP$1,IF(T33+IF(#REF!="",0,#REF!)=JN33,$IH$1,IF(T33+IF(#REF!="",0,#REF!)=IF33,$GZ$1,IF(T33+IF(#REF!="",0,#REF!)=GX33,$FR$1,IF(T33+IF(#REF!="",0,#REF!)=FP33,$EJ$1,IF(T33+IF(#REF!="",0,#REF!)=EH33,$DB$1,IF(T33+IF(#REF!="",0,#REF!)=SO33,$RL$1,IF(T33+IF(#REF!="",0,#REF!)=RG33,$QD$1,IF(T33+IF(#REF!="",0,#REF!)=PY33,$OV$1,IF(T33+IF(#REF!="",0,#REF!)=OQ33,$NN$1,IF(T33+IF(#REF!="",0,#REF!)=NI33,$MF$1,IF(T33+IF(#REF!="",0,#REF!)=MA33,$KX$1,IF(T33+IF(#REF!="",0,#REF!)=KS33,$JP$1,IF(T33+IF(#REF!="",0,#REF!)=JK33,$IH$1,IF(T33+IF(#REF!="",0,#REF!)=IC33,$GZ$1,IF(T33+IF(#REF!="",0,#REF!)=GU33,$FR$1,IF(T33+IF(#REF!="",0,#REF!)=FM33,$EJ$1,IF(T33+IF(#REF!="",0,#REF!)=EE33,$DB$1)))))))))))))))))))))))))))</f>
        <v/>
      </c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7"/>
      <c r="AM33" s="38" t="str">
        <f>IF(Y33&gt;0,Y33,"")</f>
        <v/>
      </c>
      <c r="AN33" s="38" t="str">
        <f>IF(Z33&gt;0,Z33,"")</f>
        <v/>
      </c>
      <c r="AO33" s="40" t="str">
        <f>IF(SUM(W33:Z33)-AA33&gt;0,SUM(W33:Z33)-AA33,"")</f>
        <v/>
      </c>
      <c r="AP33" s="40" t="str">
        <f>IF(AD33&gt;0,AD33,"")</f>
        <v/>
      </c>
      <c r="AQ33" s="40" t="str">
        <f>IF(AE33&gt;0,AE33,"")</f>
        <v/>
      </c>
      <c r="AR33" s="40" t="str">
        <f>IF(SUM(AB33:AE33)-AF33&gt;0,SUM(AB33:AE33)-AF33,"")</f>
        <v/>
      </c>
      <c r="AS33" s="40" t="str">
        <f>IF(AO33="","",MAX(AO33,AR33))</f>
        <v/>
      </c>
      <c r="AT33" s="40" t="str">
        <f>IF(AI33&gt;0,AI33,"")</f>
        <v/>
      </c>
      <c r="AU33" s="40" t="str">
        <f>IF(AJ33&gt;0,AJ33,"")</f>
        <v/>
      </c>
      <c r="AV33" s="40" t="str">
        <f>IF(SUM(AG33:AJ33)-AK33&gt;0,SUM(AG33:AJ33)-AK33,"")</f>
        <v/>
      </c>
      <c r="AW33" s="40" t="str">
        <f>IF(SUM(AS33,AV33)&gt;0,SUM(AS33,AV33),"")</f>
        <v/>
      </c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8"/>
      <c r="BN33" s="39" t="str">
        <f>IF(AZ33&gt;0,AZ33,"")</f>
        <v/>
      </c>
      <c r="BO33" s="39" t="str">
        <f>IF(BA33&gt;0,BA33,"")</f>
        <v/>
      </c>
      <c r="BP33" s="11" t="str">
        <f>IF(SUM(AX33:BA33)-BB33&gt;0,SUM(AX33:BA33)-BB33,"")</f>
        <v/>
      </c>
      <c r="BQ33" s="11" t="str">
        <f>IF(BE33&gt;0,BE33,"")</f>
        <v/>
      </c>
      <c r="BR33" s="11" t="str">
        <f>IF(BF33&gt;0,BF33,"")</f>
        <v/>
      </c>
      <c r="BS33" s="11" t="str">
        <f>IF(SUM(BC33:BF33)-BG33&gt;0,SUM(BC33:BF33)-BG33,"")</f>
        <v/>
      </c>
      <c r="BT33" s="11" t="str">
        <f>IF(BP33="","",MAX(BP33,BS33))</f>
        <v/>
      </c>
      <c r="BU33" s="11" t="str">
        <f>IF(BJ33&gt;0,BJ33,"")</f>
        <v/>
      </c>
      <c r="BV33" s="11" t="str">
        <f>IF(BK33&gt;0,BK33,"")</f>
        <v/>
      </c>
      <c r="BW33" s="11" t="str">
        <f>IF(SUM(BH33:BK33)-BL33&gt;0,SUM(BH33:BK33)-BL33,"")</f>
        <v/>
      </c>
      <c r="BX33" s="11" t="str">
        <f>IF(SUM(BT33,BW33)&gt;0,SUM(BT33,BW33),"")</f>
        <v/>
      </c>
      <c r="BY33" s="22">
        <v>3.8</v>
      </c>
      <c r="BZ33" s="22">
        <v>2.8</v>
      </c>
      <c r="CA33" s="22">
        <v>3.6</v>
      </c>
      <c r="CB33" s="22">
        <v>3.77</v>
      </c>
      <c r="CC33" s="22">
        <v>0</v>
      </c>
      <c r="CD33" s="22">
        <v>7.8</v>
      </c>
      <c r="CE33" s="22">
        <v>5.5</v>
      </c>
      <c r="CF33" s="22">
        <v>5.2</v>
      </c>
      <c r="CG33" s="22">
        <v>7.32</v>
      </c>
      <c r="CH33" s="22">
        <v>0</v>
      </c>
      <c r="CI33" s="22"/>
      <c r="CJ33" s="22"/>
      <c r="CK33" s="22"/>
      <c r="CL33" s="22"/>
      <c r="CM33" s="22"/>
      <c r="CN33" s="27"/>
      <c r="CO33" s="38">
        <f>IF(CA33&gt;0,CA33,"")</f>
        <v>3.6</v>
      </c>
      <c r="CP33" s="38">
        <f>IF(CB33&gt;0,CB33,"")</f>
        <v>3.77</v>
      </c>
      <c r="CQ33" s="40">
        <f>IF(SUM(BY33:CB33)-CC33&gt;0,SUM(BY33:CB33)-CC33,"")</f>
        <v>13.969999999999999</v>
      </c>
      <c r="CR33" s="40">
        <f>IF(CF33&gt;0,CF33,"")</f>
        <v>5.2</v>
      </c>
      <c r="CS33" s="40">
        <f>IF(CG33&gt;0,CG33,"")</f>
        <v>7.32</v>
      </c>
      <c r="CT33" s="40">
        <f>IF(SUM(CD33:CG33)-CH33&gt;0,SUM(CD33:CG33)-CH33,"")</f>
        <v>25.82</v>
      </c>
      <c r="CU33" s="40">
        <f>IF(CQ33="","",MAX(CQ33,CT33))</f>
        <v>25.82</v>
      </c>
      <c r="CV33" s="40" t="str">
        <f>IF(CK33&gt;0,CK33,"")</f>
        <v/>
      </c>
      <c r="CW33" s="40" t="str">
        <f>IF(CL33&gt;0,CL33,"")</f>
        <v/>
      </c>
      <c r="CX33" s="40" t="str">
        <f>IF(SUM(CI33:CL33)-CM33&gt;0,SUM(CI33:CL33)-CM33,"")</f>
        <v/>
      </c>
      <c r="CY33" s="40">
        <f>IF(SUM(CU33,CX33)&gt;0,SUM(CU33,CX33),"")</f>
        <v>25.82</v>
      </c>
      <c r="CZ33" s="50" t="str">
        <f>IF(MAX(DX33,EA33,FF33,FI33,GN33,GQ33,HV33,HY33,JD33,JG33,KL33,KO33,LT33,LW33,NB33,NE33,OJ33,OM33,PR33,PU33,QZ33,RC33,SH33,SK33)-MIN(IF(L33="",0,L33),IF(N33="",0,N33))&gt;0.001,MAX(DX33,EA33,FF33,FI33,GN33,GQ33,HV33,HY33,JD33,JG33,KL33,KO33,LT33,LW33,NB33,NE33,OJ33,OM33,PR33,PU33,QZ33,RC33,SH33,SK33)-MIN(IF(L33="",0,L33),IF(N33="",0,N33)),"")</f>
        <v/>
      </c>
      <c r="DA33" s="50" t="str">
        <f>IF(MAX(EE33,EH33,FM33,FP33,GU33,GX33,IC33,IF33,JK33,JN33,KS33,KV33,MA33,MD33,NI33,NL33,OQ33,OT33,PY33,QB33,RG33,RJ33,SO33,SR33)-IF(N33="",0,N33)&gt;0.001,MAX(EE33,EH33,FM33,FP33,GU33,GX33,IC33,IF33,JK33,JN33,KS33,KV33,MA33,MD33,NI33,NL33,OQ33,OT33,PY33,QB33,RG33,RJ33,SO33,SR33)-IF(N33="",0,N33),"")</f>
        <v/>
      </c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40" t="str">
        <f>IF(DD33&gt;0,DD33,"")</f>
        <v/>
      </c>
      <c r="DW33" s="40" t="str">
        <f>IF(DE33&gt;0,DE33,"")</f>
        <v/>
      </c>
      <c r="DX33" s="40" t="str">
        <f>IF(SUM(DB33:DE33)-DF33&gt;0,SUM(DB33:DE33)-DF33,"")</f>
        <v/>
      </c>
      <c r="DY33" s="40" t="str">
        <f>IF(DI33&gt;0,DI33,"")</f>
        <v/>
      </c>
      <c r="DZ33" s="40" t="str">
        <f>IF(DJ33&gt;0,DJ33,"")</f>
        <v/>
      </c>
      <c r="EA33" s="40" t="str">
        <f>IF(SUM(DG33:DJ33)-DK33&gt;0,SUM(DG33:DJ33)-DK33,"")</f>
        <v/>
      </c>
      <c r="EB33" s="40" t="str">
        <f>IF(MAX(DX33,EA33)&gt;0,MAX(DX33,EA33),"")</f>
        <v/>
      </c>
      <c r="EC33" s="40" t="str">
        <f>IF(DN33&gt;0,DN33,"")</f>
        <v/>
      </c>
      <c r="ED33" s="40" t="str">
        <f>IF(DO33&gt;0,DO33,"")</f>
        <v/>
      </c>
      <c r="EE33" s="40" t="str">
        <f>IF(SUM(DL33:DO33)-DP33&gt;0,SUM(DL33:DO33)-DP33,"")</f>
        <v/>
      </c>
      <c r="EF33" s="40" t="str">
        <f>IF(DS33&gt;0,DS33,"")</f>
        <v/>
      </c>
      <c r="EG33" s="40" t="str">
        <f>IF(DT33&gt;0,DT33,"")</f>
        <v/>
      </c>
      <c r="EH33" s="40" t="str">
        <f>IF(SUM(DQ33:DT33)-DU33&gt;0,SUM(DQ33:DT33)-DU33,"")</f>
        <v/>
      </c>
      <c r="EI33" s="40" t="str">
        <f>IF(SUM(EB33,EH33)&gt;0,SUM(EB33,EH33),"")</f>
        <v/>
      </c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1" t="str">
        <f>IF(EL33&gt;0,EL33,"")</f>
        <v/>
      </c>
      <c r="FE33" s="11" t="str">
        <f>IF(EM33&gt;0,EM33,"")</f>
        <v/>
      </c>
      <c r="FF33" s="11" t="str">
        <f>IF(SUM(EJ33:EM33)-EN33&gt;0,SUM(EJ33:EM33)-EN33,"")</f>
        <v/>
      </c>
      <c r="FG33" s="11" t="str">
        <f>IF(EQ33&gt;0,EQ33,"")</f>
        <v/>
      </c>
      <c r="FH33" s="11" t="str">
        <f>IF(ER33&gt;0,ER33,"")</f>
        <v/>
      </c>
      <c r="FI33" s="11" t="str">
        <f>IF(SUM(EO33:ER33)-ES33&gt;0,SUM(EO33:ER33)-ES33,"")</f>
        <v/>
      </c>
      <c r="FJ33" s="11" t="str">
        <f>IF(MAX(FF33,FI33)&gt;0,MAX(FF33,FI33),"")</f>
        <v/>
      </c>
      <c r="FK33" s="11" t="str">
        <f>IF(EV33&gt;0,EV33,"")</f>
        <v/>
      </c>
      <c r="FL33" s="11" t="str">
        <f>IF(EW33&gt;0,EW33,"")</f>
        <v/>
      </c>
      <c r="FM33" s="11" t="str">
        <f>IF(SUM(ET33:EW33)-EX33&gt;0,SUM(ET33:EW33)-EX33,"")</f>
        <v/>
      </c>
      <c r="FN33" s="11" t="str">
        <f>IF(FA33&gt;0,FA33,"")</f>
        <v/>
      </c>
      <c r="FO33" s="11" t="str">
        <f>IF(FB33&gt;0,FB33,"")</f>
        <v/>
      </c>
      <c r="FP33" s="11" t="str">
        <f>IF(SUM(EY33:FB33)-FC33&gt;0,SUM(EY33:FB33)-FC33,"")</f>
        <v/>
      </c>
      <c r="FQ33" s="11" t="str">
        <f>IF(SUM(FJ33,FP33)&gt;0,SUM(FJ33,FP33),"")</f>
        <v/>
      </c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40" t="str">
        <f>IF(FT33&gt;0,FT33,"")</f>
        <v/>
      </c>
      <c r="GM33" s="40" t="str">
        <f>IF(FU33&gt;0,FU33,"")</f>
        <v/>
      </c>
      <c r="GN33" s="40" t="str">
        <f>IF(SUM(FR33:FU33)-FV33&gt;0,SUM(FR33:FU33)-FV33,"")</f>
        <v/>
      </c>
      <c r="GO33" s="40" t="str">
        <f>IF(FY33&gt;0,FY33,"")</f>
        <v/>
      </c>
      <c r="GP33" s="40" t="str">
        <f>IF(FZ33&gt;0,FZ33,"")</f>
        <v/>
      </c>
      <c r="GQ33" s="40" t="str">
        <f>IF(SUM(FW33:FZ33)-GA33&gt;0,SUM(FW33:FZ33)-GA33,"")</f>
        <v/>
      </c>
      <c r="GR33" s="40" t="str">
        <f>IF(MAX(GN33,GQ33)&gt;0,MAX(GN33,GQ33),"")</f>
        <v/>
      </c>
      <c r="GS33" s="40" t="str">
        <f>IF(GD33&gt;0,GD33,"")</f>
        <v/>
      </c>
      <c r="GT33" s="40" t="str">
        <f>IF(GE33&gt;0,GE33,"")</f>
        <v/>
      </c>
      <c r="GU33" s="40" t="str">
        <f>IF(SUM(GB33:GE33)-GF33&gt;0,SUM(GB33:GE33)-GF33,"")</f>
        <v/>
      </c>
      <c r="GV33" s="40" t="str">
        <f>IF(GI33&gt;0,GI33,"")</f>
        <v/>
      </c>
      <c r="GW33" s="40" t="str">
        <f>IF(GJ33&gt;0,GJ33,"")</f>
        <v/>
      </c>
      <c r="GX33" s="40" t="str">
        <f>IF(SUM(GG33:GJ33)-GK33&gt;0,SUM(GG33:GJ33)-GK33,"")</f>
        <v/>
      </c>
      <c r="GY33" s="40" t="str">
        <f>IF(SUM(GR33,GX33)&gt;0,SUM(GR33,GX33),"")</f>
        <v/>
      </c>
      <c r="GZ33" s="18"/>
      <c r="HA33" s="18"/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1" t="str">
        <f>IF(HB33&gt;0,HB33,"")</f>
        <v/>
      </c>
      <c r="HU33" s="11" t="str">
        <f>IF(HC33&gt;0,HC33,"")</f>
        <v/>
      </c>
      <c r="HV33" s="11" t="str">
        <f>IF(SUM(GZ33:HC33)-HD33&gt;0,SUM(GZ33:HC33)-HD33,"")</f>
        <v/>
      </c>
      <c r="HW33" s="11" t="str">
        <f>IF(HG33&gt;0,HG33,"")</f>
        <v/>
      </c>
      <c r="HX33" s="11" t="str">
        <f>IF(HH33&gt;0,HH33,"")</f>
        <v/>
      </c>
      <c r="HY33" s="11" t="str">
        <f>IF(SUM(HE33:HH33)-HI33&gt;0,SUM(HE33:HH33)-HI33,"")</f>
        <v/>
      </c>
      <c r="HZ33" s="11" t="str">
        <f>IF(MAX(HV33,HY33)&gt;0,MAX(HV33,HY33),"")</f>
        <v/>
      </c>
      <c r="IA33" s="11" t="str">
        <f>IF(HL33&gt;0,HL33,"")</f>
        <v/>
      </c>
      <c r="IB33" s="11" t="str">
        <f>IF(HM33&gt;0,HM33,"")</f>
        <v/>
      </c>
      <c r="IC33" s="11" t="str">
        <f>IF(SUM(HJ33:HM33)-HN33&gt;0,SUM(HJ33:HM33)-HN33,"")</f>
        <v/>
      </c>
      <c r="ID33" s="11" t="str">
        <f>IF(HQ33&gt;0,HQ33,"")</f>
        <v/>
      </c>
      <c r="IE33" s="11" t="str">
        <f>IF(HR33&gt;0,HR33,"")</f>
        <v/>
      </c>
      <c r="IF33" s="11" t="str">
        <f>IF(SUM(HO33:HR33)-HS33&gt;0,SUM(HO33:HR33)-HS33,"")</f>
        <v/>
      </c>
      <c r="IG33" s="11" t="str">
        <f>IF(SUM(HZ33,IF33)&gt;0,SUM(HZ33,IF33),"")</f>
        <v/>
      </c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40" t="str">
        <f>IF(IJ33&gt;0,IJ33,"")</f>
        <v/>
      </c>
      <c r="JC33" s="40" t="str">
        <f>IF(IK33&gt;0,IK33,"")</f>
        <v/>
      </c>
      <c r="JD33" s="40" t="str">
        <f>IF(SUM(IH33:IK33)-IL33&gt;0,SUM(IH33:IK33)-IL33,"")</f>
        <v/>
      </c>
      <c r="JE33" s="40" t="str">
        <f>IF(IO33&gt;0,IO33,"")</f>
        <v/>
      </c>
      <c r="JF33" s="40" t="str">
        <f>IF(IP33&gt;0,IP33,"")</f>
        <v/>
      </c>
      <c r="JG33" s="40" t="str">
        <f>IF(SUM(IM33:IP33)-IQ33&gt;0,SUM(IM33:IP33)-IQ33,"")</f>
        <v/>
      </c>
      <c r="JH33" s="40" t="str">
        <f>IF(MAX(JD33,JG33)&gt;0,MAX(JD33,JG33),"")</f>
        <v/>
      </c>
      <c r="JI33" s="40" t="str">
        <f>IF(IT33&gt;0,IT33,"")</f>
        <v/>
      </c>
      <c r="JJ33" s="40" t="str">
        <f>IF(IU33&gt;0,IU33,"")</f>
        <v/>
      </c>
      <c r="JK33" s="40" t="str">
        <f>IF(SUM(IR33:IU33)-IV33&gt;0,SUM(IR33:IU33)-IV33,"")</f>
        <v/>
      </c>
      <c r="JL33" s="40" t="str">
        <f>IF(IY33&gt;0,IY33,"")</f>
        <v/>
      </c>
      <c r="JM33" s="40" t="str">
        <f>IF(IZ33&gt;0,IZ33,"")</f>
        <v/>
      </c>
      <c r="JN33" s="40" t="str">
        <f>IF(SUM(IW33:IZ33)-JA33&gt;0,SUM(IW33:IZ33)-JA33,"")</f>
        <v/>
      </c>
      <c r="JO33" s="40" t="str">
        <f>IF(SUM(JH33,JN33)&gt;0,SUM(JH33,JN33),"")</f>
        <v/>
      </c>
      <c r="JP33" s="18"/>
      <c r="JQ33" s="18"/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1" t="str">
        <f>IF(JR33&gt;0,JR33,"")</f>
        <v/>
      </c>
      <c r="KK33" s="11" t="str">
        <f>IF(JS33&gt;0,JS33,"")</f>
        <v/>
      </c>
      <c r="KL33" s="11" t="str">
        <f>IF(SUM(JP33:JS33)-JT33&gt;0,SUM(JP33:JS33)-JT33,"")</f>
        <v/>
      </c>
      <c r="KM33" s="11" t="str">
        <f>IF(JW33&gt;0,JW33,"")</f>
        <v/>
      </c>
      <c r="KN33" s="11" t="str">
        <f>IF(JX33&gt;0,JX33,"")</f>
        <v/>
      </c>
      <c r="KO33" s="11" t="str">
        <f>IF(SUM(JU33:JX33)-JY33&gt;0,SUM(JU33:JX33)-JY33,"")</f>
        <v/>
      </c>
      <c r="KP33" s="11" t="str">
        <f>IF(MAX(KL33,KO33)&gt;0,MAX(KL33,KO33),"")</f>
        <v/>
      </c>
      <c r="KQ33" s="11" t="str">
        <f>IF(KB33&gt;0,KB33,"")</f>
        <v/>
      </c>
      <c r="KR33" s="11" t="str">
        <f>IF(KC33&gt;0,KC33,"")</f>
        <v/>
      </c>
      <c r="KS33" s="11" t="str">
        <f>IF(SUM(JZ33:KC33)-KD33&gt;0,SUM(JZ33:KC33)-KD33,"")</f>
        <v/>
      </c>
      <c r="KT33" s="11" t="str">
        <f>IF(KG33&gt;0,KG33,"")</f>
        <v/>
      </c>
      <c r="KU33" s="11" t="str">
        <f>IF(KH33&gt;0,KH33,"")</f>
        <v/>
      </c>
      <c r="KV33" s="11" t="str">
        <f>IF(SUM(KE33:KH33)-KI33&gt;0,SUM(KE33:KH33)-KI33,"")</f>
        <v/>
      </c>
      <c r="KW33" s="11" t="str">
        <f>IF(SUM(KP33,KV33)&gt;0,SUM(KP33,KV33),"")</f>
        <v/>
      </c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40" t="str">
        <f>IF(KZ33&gt;0,KZ33,"")</f>
        <v/>
      </c>
      <c r="LS33" s="40" t="str">
        <f>IF(LA33&gt;0,LA33,"")</f>
        <v/>
      </c>
      <c r="LT33" s="40" t="str">
        <f>IF(SUM(KX33:LA33)-LB33&gt;0,SUM(KX33:LA33)-LB33,"")</f>
        <v/>
      </c>
      <c r="LU33" s="40" t="str">
        <f>IF(LE33&gt;0,LE33,"")</f>
        <v/>
      </c>
      <c r="LV33" s="40" t="str">
        <f>IF(LF33&gt;0,LF33,"")</f>
        <v/>
      </c>
      <c r="LW33" s="40" t="str">
        <f>IF(SUM(LC33:LF33)-LG33&gt;0,SUM(LC33:LF33)-LG33,"")</f>
        <v/>
      </c>
      <c r="LX33" s="40" t="str">
        <f>IF(MAX(LT33,LW33)&gt;0,MAX(LT33,LW33),"")</f>
        <v/>
      </c>
      <c r="LY33" s="40" t="str">
        <f>IF(LJ33&gt;0,LJ33,"")</f>
        <v/>
      </c>
      <c r="LZ33" s="40" t="str">
        <f>IF(LK33&gt;0,LK33,"")</f>
        <v/>
      </c>
      <c r="MA33" s="40" t="str">
        <f>IF(SUM(LH33:LK33)-LL33&gt;0,SUM(LH33:LK33)-LL33,"")</f>
        <v/>
      </c>
      <c r="MB33" s="40" t="str">
        <f>IF(LO33&gt;0,LO33,"")</f>
        <v/>
      </c>
      <c r="MC33" s="40" t="str">
        <f>IF(LP33&gt;0,LP33,"")</f>
        <v/>
      </c>
      <c r="MD33" s="40" t="str">
        <f>IF(SUM(LM33:LP33)-LQ33&gt;0,SUM(LM33:LP33)-LQ33,"")</f>
        <v/>
      </c>
      <c r="ME33" s="40" t="str">
        <f>IF(SUM(LX33,MD33)&gt;0,SUM(LX33,MD33),"")</f>
        <v/>
      </c>
      <c r="MF33" s="18"/>
      <c r="MG33" s="18"/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1" t="str">
        <f>IF(MH33&gt;0,MH33,"")</f>
        <v/>
      </c>
      <c r="NA33" s="11" t="str">
        <f>IF(MI33&gt;0,MI33,"")</f>
        <v/>
      </c>
      <c r="NB33" s="11" t="str">
        <f>IF(SUM(MF33:MI33)-MJ33&gt;0,SUM(MF33:MI33)-MJ33,"")</f>
        <v/>
      </c>
      <c r="NC33" s="11" t="str">
        <f>IF(MM33&gt;0,MM33,"")</f>
        <v/>
      </c>
      <c r="ND33" s="11" t="str">
        <f>IF(MN33&gt;0,MN33,"")</f>
        <v/>
      </c>
      <c r="NE33" s="11" t="str">
        <f>IF(SUM(MK33:MN33)-MO33&gt;0,SUM(MK33:MN33)-MO33,"")</f>
        <v/>
      </c>
      <c r="NF33" s="11" t="str">
        <f>IF(MAX(NB33,NE33)&gt;0,MAX(NB33,NE33),"")</f>
        <v/>
      </c>
      <c r="NG33" s="11" t="str">
        <f>IF(MR33&gt;0,MR33,"")</f>
        <v/>
      </c>
      <c r="NH33" s="11" t="str">
        <f>IF(MS33&gt;0,MS33,"")</f>
        <v/>
      </c>
      <c r="NI33" s="11" t="str">
        <f>IF(SUM(MP33:MS33)-MT33&gt;0,SUM(MP33:MS33)-MT33,"")</f>
        <v/>
      </c>
      <c r="NJ33" s="11" t="str">
        <f>IF(MW33&gt;0,MW33,"")</f>
        <v/>
      </c>
      <c r="NK33" s="11" t="str">
        <f>IF(MX33&gt;0,MX33,"")</f>
        <v/>
      </c>
      <c r="NL33" s="11" t="str">
        <f>IF(SUM(MU33:MX33)-MY33&gt;0,SUM(MU33:MX33)-MY33,"")</f>
        <v/>
      </c>
      <c r="NM33" s="11" t="str">
        <f>IF(SUM(NF33,NL33)&gt;0,SUM(NF33,NL33),"")</f>
        <v/>
      </c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40" t="str">
        <f>IF(NP33&gt;0,NP33,"")</f>
        <v/>
      </c>
      <c r="OI33" s="40" t="str">
        <f>IF(NQ33&gt;0,NQ33,"")</f>
        <v/>
      </c>
      <c r="OJ33" s="40" t="str">
        <f>IF(SUM(NN33:NQ33)-NR33&gt;0,SUM(NN33:NQ33)-NR33,"")</f>
        <v/>
      </c>
      <c r="OK33" s="40" t="str">
        <f>IF(NU33&gt;0,NU33,"")</f>
        <v/>
      </c>
      <c r="OL33" s="40" t="str">
        <f>IF(NV33&gt;0,NV33,"")</f>
        <v/>
      </c>
      <c r="OM33" s="40" t="str">
        <f>IF(SUM(NS33:NV33)-NW33&gt;0,SUM(NS33:NV33)-NW33,"")</f>
        <v/>
      </c>
      <c r="ON33" s="40" t="str">
        <f>IF(MAX(OJ33,OM33)&gt;0,MAX(OJ33,OM33),"")</f>
        <v/>
      </c>
      <c r="OO33" s="40" t="str">
        <f>IF(NZ33&gt;0,NZ33,"")</f>
        <v/>
      </c>
      <c r="OP33" s="40" t="str">
        <f>IF(OA33&gt;0,OA33,"")</f>
        <v/>
      </c>
      <c r="OQ33" s="40" t="str">
        <f>IF(SUM(NX33:OA33)-OB33&gt;0,SUM(NX33:OA33)-OB33,"")</f>
        <v/>
      </c>
      <c r="OR33" s="40" t="str">
        <f>IF(OE33&gt;0,OE33,"")</f>
        <v/>
      </c>
      <c r="OS33" s="40" t="str">
        <f>IF(OF33&gt;0,OF33,"")</f>
        <v/>
      </c>
      <c r="OT33" s="40" t="str">
        <f>IF(SUM(OC33:OF33)-OG33&gt;0,SUM(OC33:OF33)-OG33,"")</f>
        <v/>
      </c>
      <c r="OU33" s="40" t="str">
        <f>IF(SUM(ON33,OT33)&gt;0,SUM(ON33,OT33),"")</f>
        <v/>
      </c>
      <c r="OV33" s="18"/>
      <c r="OW33" s="18"/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1" t="str">
        <f>IF(OX33&gt;0,OX33,"")</f>
        <v/>
      </c>
      <c r="PQ33" s="11" t="str">
        <f>IF(OY33&gt;0,OY33,"")</f>
        <v/>
      </c>
      <c r="PR33" s="11" t="str">
        <f>IF(SUM(OV33:OY33)-OZ33&gt;0,SUM(OV33:OY33)-OZ33,"")</f>
        <v/>
      </c>
      <c r="PS33" s="11" t="str">
        <f>IF(PC33&gt;0,PC33,"")</f>
        <v/>
      </c>
      <c r="PT33" s="11" t="str">
        <f>IF(PD33&gt;0,PD33,"")</f>
        <v/>
      </c>
      <c r="PU33" s="11" t="str">
        <f>IF(SUM(PA33:PD33)-PE33&gt;0,SUM(PA33:PD33)-PE33,"")</f>
        <v/>
      </c>
      <c r="PV33" s="11" t="str">
        <f>IF(MAX(PR33,PU33)&gt;0,MAX(PR33,PU33),"")</f>
        <v/>
      </c>
      <c r="PW33" s="11" t="str">
        <f>IF(PH33&gt;0,PH33,"")</f>
        <v/>
      </c>
      <c r="PX33" s="11" t="str">
        <f>IF(PI33&gt;0,PI33,"")</f>
        <v/>
      </c>
      <c r="PY33" s="11" t="str">
        <f>IF(SUM(PF33:PI33)-PJ33&gt;0,SUM(PF33:PI33)-PJ33,"")</f>
        <v/>
      </c>
      <c r="PZ33" s="11" t="str">
        <f>IF(PM33&gt;0,PM33,"")</f>
        <v/>
      </c>
      <c r="QA33" s="11" t="str">
        <f>IF(PN33&gt;0,PN33,"")</f>
        <v/>
      </c>
      <c r="QB33" s="11" t="str">
        <f>IF(SUM(PK33:PN33)-PO33&gt;0,SUM(PK33:PN33)-PO33,"")</f>
        <v/>
      </c>
      <c r="QC33" s="11" t="str">
        <f>IF(SUM(PV33,QB33)&gt;0,SUM(PV33,QB33),"")</f>
        <v/>
      </c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40" t="str">
        <f>IF(QF33&gt;0,QF33,"")</f>
        <v/>
      </c>
      <c r="QY33" s="40" t="str">
        <f>IF(QG33&gt;0,QG33,"")</f>
        <v/>
      </c>
      <c r="QZ33" s="40" t="str">
        <f>IF(SUM(QD33:QG33)-QH33&gt;0,SUM(QD33:QG33)-QH33,"")</f>
        <v/>
      </c>
      <c r="RA33" s="40" t="str">
        <f>IF(QK33&gt;0,QK33,"")</f>
        <v/>
      </c>
      <c r="RB33" s="40" t="str">
        <f>IF(QL33&gt;0,QL33,"")</f>
        <v/>
      </c>
      <c r="RC33" s="40" t="str">
        <f>IF(SUM(QI33:QL33)-QM33&gt;0,SUM(QI33:QL33)-QM33,"")</f>
        <v/>
      </c>
      <c r="RD33" s="40" t="str">
        <f>IF(MAX(QZ33,RC33)&gt;0,MAX(QZ33,RC33),"")</f>
        <v/>
      </c>
      <c r="RE33" s="40" t="str">
        <f>IF(QP33&gt;0,QP33,"")</f>
        <v/>
      </c>
      <c r="RF33" s="40" t="str">
        <f>IF(QQ33&gt;0,QQ33,"")</f>
        <v/>
      </c>
      <c r="RG33" s="40" t="str">
        <f>IF(SUM(QN33:QQ33)-QR33&gt;0,SUM(QN33:QQ33)-QR33,"")</f>
        <v/>
      </c>
      <c r="RH33" s="40" t="str">
        <f>IF(QU33&gt;0,QU33,"")</f>
        <v/>
      </c>
      <c r="RI33" s="40" t="str">
        <f>IF(QV33&gt;0,QV33,"")</f>
        <v/>
      </c>
      <c r="RJ33" s="40" t="str">
        <f>IF(SUM(QS33:QV33)-QW33&gt;0,SUM(QS33:QV33)-QW33,"")</f>
        <v/>
      </c>
      <c r="RK33" s="40" t="str">
        <f>IF(SUM(RD33,RJ33)&gt;0,SUM(RD33,RJ33),"")</f>
        <v/>
      </c>
      <c r="RL33" s="18"/>
      <c r="RM33" s="18"/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1" t="str">
        <f>IF(RN33&gt;0,RN33,"")</f>
        <v/>
      </c>
      <c r="SG33" s="11" t="str">
        <f>IF(RO33&gt;0,RO33,"")</f>
        <v/>
      </c>
      <c r="SH33" s="11" t="str">
        <f>IF(SUM(RL33:RO33)-RP33&gt;0,SUM(RL33:RO33)-RP33,"")</f>
        <v/>
      </c>
      <c r="SI33" s="11" t="str">
        <f>IF(RS33&gt;0,RS33,"")</f>
        <v/>
      </c>
      <c r="SJ33" s="11" t="str">
        <f>IF(RT33&gt;0,RT33,"")</f>
        <v/>
      </c>
      <c r="SK33" s="11" t="str">
        <f>IF(SUM(RQ33:RT33)-RU33&gt;0,SUM(RQ33:RT33)-RU33,"")</f>
        <v/>
      </c>
      <c r="SL33" s="11" t="str">
        <f>IF(MAX(SH33,SK33)&gt;0,MAX(SH33,SK33),"")</f>
        <v/>
      </c>
      <c r="SM33" s="11" t="str">
        <f>IF(RX33&gt;0,RX33,"")</f>
        <v/>
      </c>
      <c r="SN33" s="11" t="str">
        <f>IF(RY33&gt;0,RY33,"")</f>
        <v/>
      </c>
      <c r="SO33" s="11" t="str">
        <f>IF(SUM(RV33:RY33)-RZ33&gt;0,SUM(RV33:RY33)-RZ33,"")</f>
        <v/>
      </c>
      <c r="SP33" s="11" t="str">
        <f>IF(SC33&gt;0,SC33,"")</f>
        <v/>
      </c>
      <c r="SQ33" s="11" t="str">
        <f>IF(SD33&gt;0,SD33,"")</f>
        <v/>
      </c>
      <c r="SR33" s="11" t="str">
        <f>IF(SUM(SA33:SD33)-SE33&gt;0,SUM(SA33:SD33)-SE33,"")</f>
        <v/>
      </c>
      <c r="SS33" s="11" t="str">
        <f>IF(SUM(SL33,SR33)&gt;0,SUM(SL33,SR33),"")</f>
        <v/>
      </c>
      <c r="ST33" s="22">
        <f>IF($CN33="P",BY33,(BY33+AX33)/2)</f>
        <v>1.9</v>
      </c>
      <c r="SU33" s="22">
        <f>IF($CN33="P",BZ33,(BZ33+AY33)/2)</f>
        <v>1.4</v>
      </c>
      <c r="SV33" s="22">
        <f>IF($CN33="P",CA33,(CA33+AZ33)/2)</f>
        <v>1.8</v>
      </c>
      <c r="SW33" s="22">
        <f>IF($CN33="P",CB33,(CB33+BA33)/2)</f>
        <v>1.885</v>
      </c>
      <c r="SX33" s="22">
        <f>IF($CN33="P",CC33,(CC33+BB33)/2)</f>
        <v>0</v>
      </c>
      <c r="SY33" s="22">
        <f>IF($CN33="P",CD33,(CD33+BC33)/2)</f>
        <v>3.9</v>
      </c>
      <c r="SZ33" s="22">
        <f>IF($CN33="P",CE33,(CE33+BD33)/2)</f>
        <v>2.75</v>
      </c>
      <c r="TA33" s="22">
        <f>IF($CN33="P",CF33,(CF33+BE33)/2)</f>
        <v>2.6</v>
      </c>
      <c r="TB33" s="22">
        <f>IF($CN33="P",CG33,(CG33+BF33)/2)</f>
        <v>3.66</v>
      </c>
      <c r="TC33" s="22">
        <f>IF($CN33="P",CH33,(CH33+BG33)/2)</f>
        <v>0</v>
      </c>
      <c r="TD33" s="22">
        <f>IF($CN33="P",CI33,(CI33+BH33)/2)</f>
        <v>0</v>
      </c>
      <c r="TE33" s="22">
        <f>IF($CN33="P",CJ33,(CJ33+BI33)/2)</f>
        <v>0</v>
      </c>
      <c r="TF33" s="22">
        <f>IF($CN33="P",CK33,(CK33+BJ33)/2)</f>
        <v>0</v>
      </c>
      <c r="TG33" s="22">
        <f>IF($CN33="P",CL33,(CL33+BK33)/2)</f>
        <v>0</v>
      </c>
      <c r="TH33" s="22">
        <f>IF($CN33="P",CM33,(CM33+BL33)/2)</f>
        <v>0</v>
      </c>
      <c r="TI33" s="27" t="s">
        <v>46</v>
      </c>
      <c r="TJ33" s="40">
        <f>IF(SV33&gt;0,SV33,"")</f>
        <v>1.8</v>
      </c>
      <c r="TK33" s="40">
        <f>IF(SW33&gt;0,SW33,"")</f>
        <v>1.885</v>
      </c>
      <c r="TL33" s="40">
        <f>IF(SUM(ST33:SW33)-SX33&gt;0,SUM(ST33:SW33)-SX33,"")</f>
        <v>6.9849999999999994</v>
      </c>
      <c r="TM33" s="40">
        <f>IF(TA33&gt;0,TA33,"")</f>
        <v>2.6</v>
      </c>
      <c r="TN33" s="40">
        <f>IF(TB33&gt;0,TB33,"")</f>
        <v>3.66</v>
      </c>
      <c r="TO33" s="40">
        <f>IF(SUM(SY33:TB33)-TC33&gt;0,SUM(SY33:TB33)-TC33,"")</f>
        <v>12.91</v>
      </c>
      <c r="TP33" s="40">
        <f>IF(MAX(TL33,TO33)&gt;0,MAX(TL33,TO33),"")</f>
        <v>12.91</v>
      </c>
      <c r="TQ33" s="40" t="str">
        <f>IF(TF33&gt;0,TF33,"")</f>
        <v/>
      </c>
      <c r="TR33" s="40" t="str">
        <f>IF(TG33&gt;0,TG33,"")</f>
        <v/>
      </c>
      <c r="TS33" s="40" t="str">
        <f>IF(SUM(TD33:TG33)-TH33&gt;0,SUM(TD33:TG33)-TH33,"")</f>
        <v/>
      </c>
      <c r="TT33" s="40">
        <f>IF(SUM(TP33,TS33)&gt;0,SUM(TP33,TS33),"")</f>
        <v>12.91</v>
      </c>
    </row>
    <row r="34" spans="1:542" x14ac:dyDescent="0.2">
      <c r="A34" s="4" t="str" cm="1">
        <f t="array" ref="A34">IF(AND(H34&lt;&gt;"",H34&lt;&gt;"No DD"),SUMPRODUCT((H$4:H$35&lt;&gt;"")*(H$4:H$35&lt;&gt;"No DD")*(E$4:E$35&gt;E34))+1,IF(H34="No DD",SUMPRODUCT((H$4:H$35="No DD")*(E$4:E$35&gt;E34))+1+SUMPRODUCT((H$4:H$35&lt;&gt;"")*(H$4:H$35&lt;&gt;"No DD")),""))</f>
        <v/>
      </c>
      <c r="B34" s="5" t="s">
        <v>141</v>
      </c>
      <c r="C34" s="4" t="s">
        <v>4</v>
      </c>
      <c r="D34" s="4">
        <v>2004</v>
      </c>
      <c r="E34" s="9">
        <f>SUM(J34:T34)+SUM(J34:R34)*0.0000001+SUM(J34)*0.0000000000001</f>
        <v>23.320002332001046</v>
      </c>
      <c r="F34" s="3" t="str">
        <f>IF(OR(AND(AM34&gt;=AW$37,AM34&lt;&gt;"",AO34&gt;=AW$41,AO34&lt;&gt;"",AL34=""),AND(AP34&gt;=AW$37,AP34&lt;&gt;"",AR34&gt;=AW$41,AR34&lt;&gt;"",AL34=""),AND(AT34&gt;=AW$37,AT34&lt;&gt;"",AV34&gt;=AW$41,AV34&lt;&gt;"",AL34=""),AND(BN34&gt;=BX$37,BN34&lt;&gt;"",BP34&gt;=BX$41,BP34&lt;&gt;"",BM34=""),AND(BQ34&gt;=BX$37,BQ34&lt;&gt;"",BS34&gt;=BX$41,BS34&lt;&gt;"",BM34=""),AND(BU34&gt;=BX$37,BU34&lt;&gt;"",BW34&gt;=BX$41,BW34&lt;&gt;"",BM34=""),AND(CO34&gt;=CY$37,CO34&lt;&gt;"",CQ34&gt;=CY$41,CQ34&lt;&gt;"",CN34=""),AND(CR34&gt;=CY$37,CR34&lt;&gt;"",CT34&gt;=CY$41,CT34&lt;&gt;"",CN34=""),AND(CV34&gt;=CY$37,CV34&lt;&gt;"",CX34&gt;=CY$41,CX34&lt;&gt;"",CN34=""),AND(DV34&gt;=EI$37,DV34&lt;&gt;"",DX34&gt;=EI$41,DX34&lt;&gt;""),AND(DY34&gt;=EI$37,DY34&lt;&gt;"",EA34&gt;=EI$41,EA34&lt;&gt;""),AND(EC34&gt;=EI$37,EC34&lt;&gt;"",EE34&gt;=EI$41,EE34&lt;&gt;""),AND(EF34&gt;=EI$37,EF34&lt;&gt;"",EH34&gt;=EI$41,EH34&lt;&gt;""),AND(FD34&gt;=FQ$37,FD34&lt;&gt;"",FF34&gt;=FQ$41,FF34&lt;&gt;""),AND(FG34&gt;=FQ$37,FG34&lt;&gt;"",FI34&gt;=FQ$41,FI34&lt;&gt;""),AND(FK34&gt;=FQ$37,FK34&lt;&gt;"",FM34&gt;=FQ$41,FM34&lt;&gt;""),AND(FN34&gt;=FQ$37,FN34&lt;&gt;"",FP34&gt;=FQ$41,FP34&lt;&gt;""),AND(GL34&gt;=GY$37,GL34&lt;&gt;"",GN34&gt;=GY$41,GN34&lt;&gt;""),AND(GO34&gt;=GY$37,GO34&lt;&gt;"",GQ34&gt;=GY$41,GQ34&lt;&gt;""),AND(GS34&gt;=GY$37,GS34&lt;&gt;"",GU34&gt;=GY$41,GU34&lt;&gt;""),AND(GV34&gt;=GY$37,GV34&lt;&gt;"",GX34&gt;=GY$41,GX34&lt;&gt;""),AND(HT34&gt;=IG$37,HT34&lt;&gt;"",HV34&gt;=IG$41,HV34&lt;&gt;""),AND(HW34&gt;=IG$37,HW34&lt;&gt;"",HY34&gt;=IG$41,HY34&lt;&gt;""),AND(IA34&gt;=IG$37,IA34&lt;&gt;"",IC34&gt;=IG$41,IC34&lt;&gt;""),AND(ID34&gt;=IG$37,ID34&lt;&gt;"",IF34&gt;=IG$41,IF34&lt;&gt;""),AND(JB34&gt;=JO$37,JB34&lt;&gt;"",JD34&gt;=JO$41,JD34&lt;&gt;""),AND(JE34&gt;=JO$37,JE34&lt;&gt;"",JG34&gt;=JO$41,JG34&lt;&gt;""),AND(JI34&gt;=JO$37,JI34&lt;&gt;"",JK34&gt;=JO$41,JK34&lt;&gt;""),AND(JL34&gt;=JO$37,JL34&lt;&gt;"",JN34&gt;=JO$41,JN34&lt;&gt;""),AND(KJ34&gt;=KW$37,KJ34&lt;&gt;"",KL34&gt;=KW$41,KL34&lt;&gt;""),AND(KM34&gt;=KW$37,KM34&lt;&gt;"",KO34&gt;=KW$41,KO34&lt;&gt;""),AND(KQ34&gt;=KW$37,KQ34&lt;&gt;"",KS34&gt;=KW$41,KS34&lt;&gt;""),AND(KT34&gt;=KW$37,KT34&lt;&gt;"",KV34&gt;=KW$41,KV34&lt;&gt;""),AND(LR34&gt;=ME$37,LR34&lt;&gt;"",LT34&gt;=ME$41,LT34&lt;&gt;""),AND(LU34&gt;=ME$37,LU34&lt;&gt;"",LW34&gt;=ME$41,LW34&lt;&gt;""),AND(LY34&gt;=ME$37,LY34&lt;&gt;"",MA34&gt;=ME$41,MA34&lt;&gt;""),AND(MB34&gt;=ME$37,MB34&lt;&gt;"",MD34&gt;=ME$41,MD34&lt;&gt;""),AND(MZ34&gt;=NM$37,MZ34&lt;&gt;"",NB34&gt;=NM$41,NB34&lt;&gt;""),AND(NC34&gt;=NM$37,NC34&lt;&gt;"",NE34&gt;=NM$41,NE34&lt;&gt;""),AND(NG34&gt;=NM$37,NG34&lt;&gt;"",NI34&gt;=NM$41,NI34&lt;&gt;""),AND(NJ34&gt;=NM$37,NJ34&lt;&gt;"",NL34&gt;=NM$41,NL34&lt;&gt;""),AND(OH34&gt;=OU$37,OH34&lt;&gt;"",OJ34&gt;=OU$41,OJ34&lt;&gt;""),AND(OK34&gt;=OU$37,OK34&lt;&gt;"",OM34&gt;=OU$41,OM34&lt;&gt;""),AND(OO34&gt;=OU$37,OO34&lt;&gt;"",OQ34&gt;=OU$41,OQ34&lt;&gt;""),AND(OR34&gt;=OU$37,OR34&lt;&gt;"",OT34&gt;=OU$41,OT34&lt;&gt;""),AND(PP34&gt;=QC$37,PP34&lt;&gt;"",PR34&gt;=QC$41,PR34&lt;&gt;""),AND(PS34&gt;=QC$37,PS34&lt;&gt;"",PU34&gt;=QC$41,PU34&lt;&gt;""),AND(PW34&gt;=QC$37,PW34&lt;&gt;"",PY34&gt;=QC$41,PY34&lt;&gt;""),AND(PZ34&gt;=QC$37,PZ34&lt;&gt;"",QB34&gt;=QC$41,QB34&lt;&gt;""),AND(QX34&gt;=RK$37,QX34&lt;&gt;"",QZ34&gt;=RK$41,QZ34&lt;&gt;""),AND(RA34&gt;=RK$37,RA34&lt;&gt;"",RC34&gt;=RK$41,RC34&lt;&gt;""),AND(RE34&gt;=RK$37,RE34&lt;&gt;"",RG34&gt;=RK$41,RG34&lt;&gt;""),AND(RH34&gt;=RK$37,RH34&lt;&gt;"",RJ34&gt;=RK$41,RJ34&lt;&gt;""),AND(SF34&gt;=SS$37,SF34&lt;&gt;"",SH34&gt;=SS$41,SH34&lt;&gt;""),AND(SI34&gt;=SS$37,SI34&lt;&gt;"",SK34&gt;=SS$41,SK34&lt;&gt;""),AND(SM34&gt;=SS$37,SM34&lt;&gt;"",SO34&gt;=SS$41,SO34&lt;&gt;""),AND(SP34&gt;=SS$37,SP34&lt;&gt;"",SR34&gt;=SS$41,SR34&lt;&gt;"")),"P","")</f>
        <v/>
      </c>
      <c r="G34" s="3" t="str">
        <f>IF(OR(AND(AO34&gt;=AW$41,AO34&lt;&gt;"",AL34=""),AND(AR34&gt;=AW$41,AR34&lt;&gt;"",AL34=""),AND(AV34&gt;=AW$41,AV34&lt;&gt;"",AL34=""),AND(BP34&gt;=BX$41,BP34&lt;&gt;"",BM34=""),AND(BS34&gt;=BX$41,BS34&lt;&gt;"",BM34=""),AND(BW34&gt;=BX$41,BW34&lt;&gt;"",BM34=""),AND(CQ34&gt;=CY$41,CQ34&lt;&gt;"",CN34=""),AND(CT34&gt;=CY$41,CT34&lt;&gt;"",CN34=""),AND(CX34&gt;=CY$41,CX34&lt;&gt;"",CN34=""),AND(DX34&gt;=EI$41,DX34&lt;&gt;""),AND(EA34&gt;=EI$41,EA34&lt;&gt;""),AND(EE34&gt;=EI$41,EE34&lt;&gt;""),AND(EH34&gt;=EI$41,EH34&lt;&gt;""),AND(FF34&gt;=FQ$41,FF34&lt;&gt;""),AND(FI34&gt;=FQ$41,FI34&lt;&gt;""),AND(FM34&gt;=FQ$41,FM34&lt;&gt;""),AND(FP34&gt;=FQ$41,FP34&lt;&gt;""),AND(GN34&gt;=GY$41,GN34&lt;&gt;""),AND(GQ34&gt;=GY$41,GQ34&lt;&gt;""),AND(GU34&gt;=GY$41,GU34&lt;&gt;""),AND(GX34&gt;=GY$41,GX34&lt;&gt;""),AND(HV34&gt;=IG$41,HV34&lt;&gt;""),AND(HY34&gt;=IG$41,HY34&lt;&gt;""),AND(IC34&gt;=IG$41,IC34&lt;&gt;""),AND(IF34&gt;=IG$41,IF34&lt;&gt;""),AND(JD34&gt;=JO$41,JD34&lt;&gt;""),AND(JG34&gt;=JO$41,JG34&lt;&gt;""),AND(JK34&gt;=JO$41,JK34&lt;&gt;""),AND(JN34&gt;=JO$41,JN34&lt;&gt;""),AND(KL34&gt;=KW$41,KL34&lt;&gt;""),AND(KO34&gt;=KW$41,KO34&lt;&gt;""),AND(KS34&gt;=KW$41,KS34&lt;&gt;""),AND(KV34&gt;=KW$41,KV34&lt;&gt;""),AND(LT34&gt;=ME$41,LT34&lt;&gt;""),AND(LW34&gt;=ME$41,LW34&lt;&gt;""),AND(MA34&gt;=ME$41,MA34&lt;&gt;""),AND(MD34&gt;=ME$41,MD34&lt;&gt;""),AND(NB34&gt;=NM$41,NB34&lt;&gt;""),AND(NE34&gt;=NM$41,NE34&lt;&gt;""),AND(NI34&gt;=NM$41,NI34&lt;&gt;""),AND(NL34&gt;=NM$41,NL34&lt;&gt;""),AND(OJ34&gt;=OU$41,OJ34&lt;&gt;""),AND(OM34&gt;=OU$41,OM34&lt;&gt;""),AND(OQ34&gt;=OU$41,OQ34&lt;&gt;""),AND(OT34&gt;=OU$41,OT34&lt;&gt;""),AND(PR34&gt;=QC$41,PR34&lt;&gt;""),AND(PU34&gt;=QC$41,PU34&lt;&gt;""),AND(PY34&gt;=QC$41,PY34&lt;&gt;""),AND(QB34&gt;=QC$41,QB34&lt;&gt;""),AND(QZ34&gt;=RK$41,QZ34&lt;&gt;""),AND(RC34&gt;=RK$41,RC34&lt;&gt;""),AND(RG34&gt;=RK$41,RG34&lt;&gt;""),AND(RJ34&gt;=RK$41,RJ34&lt;&gt;""),AND(SH34&gt;=SS$41,SH34&lt;&gt;""),AND(SK34&gt;=SS$41,SK34&lt;&gt;""),AND(SO34&gt;=SS$41,SO34&lt;&gt;""),AND(SR34&gt;=SS$41,SR34&lt;&gt;"")),"P","")</f>
        <v/>
      </c>
      <c r="H34" s="36" t="str">
        <f>IF(AND(G34="P",F34=""),"No DD",IF(OR(AND(AM34&gt;=AW$40,AM34&lt;&gt;"",AO34&gt;=AW$44,AO34&lt;&gt;"",AL34=""),AND(AP34&gt;=AW$40,AP34&lt;&gt;"",AR34&gt;=AW$44,AR34&lt;&gt;"",AL34=""),AND(AT34&gt;=AW$40,AT34&lt;&gt;"",AV34&gt;=AW$44,AV34&lt;&gt;"",AL34=""),AND(BN34&gt;=BX$40,BN34&lt;&gt;"",BP34&gt;=BX$44,BP34&lt;&gt;"",BM34=""),AND(BQ34&gt;=BX$40,BQ34&lt;&gt;"",BS34&gt;=BX$44,BS34&lt;&gt;"",BM34=""),AND(BU34&gt;=BX$40,BU34&lt;&gt;"",BW34&gt;=BX$44,BW34&lt;&gt;"",BM34=""),AND(CO34&gt;=CY$40,CO34&lt;&gt;"",CQ34&gt;=CY$44,CQ34&lt;&gt;"",CN34=""),AND(CR34&gt;=CY$40,CR34&lt;&gt;"",CT34&gt;=CY$44,CT34&lt;&gt;"",CN34=""),AND(CV34&gt;=CY$40,CV34&lt;&gt;"",CX34&gt;=CY$44,CX34&lt;&gt;"",CN34=""),AND(DV34&gt;=EI$40,DV34&lt;&gt;"",DX34&gt;=EI$44,DX34&lt;&gt;""),AND(DY34&gt;=EI$40,DY34&lt;&gt;"",EA34&gt;=EI$44,EA34&lt;&gt;""),AND(EC34&gt;=EI$40,EC34&lt;&gt;"",EE34&gt;=EI$44,EE34&lt;&gt;""),AND(EF34&gt;=EI$40,EF34&lt;&gt;"",EH34&gt;=EI$44,EH34&lt;&gt;""),AND(FD34&gt;=FQ$40,FD34&lt;&gt;"",FF34&gt;=FQ$44,FF34&lt;&gt;""),AND(FG34&gt;=FQ$40,FG34&lt;&gt;"",FI34&gt;=FQ$44,FI34&lt;&gt;""),AND(FK34&gt;=FQ$40,FK34&lt;&gt;"",FM34&gt;=FQ$44,FM34&lt;&gt;""),AND(FN34&gt;=FQ$40,FN34&lt;&gt;"",FP34&gt;=FQ$44,FP34&lt;&gt;""),AND(GL34&gt;=GY$40,GL34&lt;&gt;"",GN34&gt;=GY$44,GN34&lt;&gt;""),AND(GO34&gt;=GY$40,GO34&lt;&gt;"",GQ34&gt;=GY$44,GQ34&lt;&gt;""),AND(GS34&gt;=GY$40,GS34&lt;&gt;"",GU34&gt;=GY$44,GU34&lt;&gt;""),AND(GV34&gt;=GY$40,GV34&lt;&gt;"",GX34&gt;=GY$44,GX34&lt;&gt;""),AND(HT34&gt;=IG$40,HT34&lt;&gt;"",HV34&gt;=IG$44,HV34&lt;&gt;""),AND(HW34&gt;=IG$40,HW34&lt;&gt;"",HY34&gt;=IG$44,HY34&lt;&gt;""),AND(IA34&gt;=IG$40,IA34&lt;&gt;"",IC34&gt;=IG$44,IC34&lt;&gt;""),AND(ID34&gt;=IG$40,ID34&lt;&gt;"",IF34&gt;=IG$44,IF34&lt;&gt;""),AND(JB34&gt;=JO$40,JB34&lt;&gt;"",JD34&gt;=JO$44,JD34&lt;&gt;""),AND(JE34&gt;=JO$40,JE34&lt;&gt;"",JG34&gt;=JO$44,JG34&lt;&gt;""),AND(JI34&gt;=JO$40,JI34&lt;&gt;"",JK34&gt;=JO$44,JK34&lt;&gt;""),AND(JL34&gt;=JO$40,JL34&lt;&gt;"",JN34&gt;=JO$44,JN34&lt;&gt;""),AND(KJ34&gt;=KW$40,KJ34&lt;&gt;"",KL34&gt;=KW$44,KL34&lt;&gt;""),AND(KM34&gt;=KW$40,KM34&lt;&gt;"",KO34&gt;=KW$44,KO34&lt;&gt;""),AND(KQ34&gt;=KW$40,KQ34&lt;&gt;"",KS34&gt;=KW$44,KS34&lt;&gt;""),AND(KT34&gt;=KW$40,KT34&lt;&gt;"",KV34&gt;=KW$44,KV34&lt;&gt;""),AND(LR34&gt;=ME$40,LR34&lt;&gt;"",LT34&gt;=ME$44,LT34&lt;&gt;""),AND(LU34&gt;=ME$40,LU34&lt;&gt;"",LW34&gt;=ME$44,LW34&lt;&gt;""),AND(LY34&gt;=ME$40,LY34&lt;&gt;"",MA34&gt;=ME$44,MA34&lt;&gt;""),AND(MB34&gt;=ME$40,MB34&lt;&gt;"",MD34&gt;=ME$44,MD34&lt;&gt;""),AND(MZ34&gt;=NM$40,MZ34&lt;&gt;"",NB34&gt;=NM$44,NB34&lt;&gt;""),AND(NC34&gt;=NM$40,NC34&lt;&gt;"",NE34&gt;=NM$44,NE34&lt;&gt;""),AND(NG34&gt;=NM$40,NG34&lt;&gt;"",NI34&gt;=NM$44,NI34&lt;&gt;""),AND(NJ34&gt;=NM$40,NJ34&lt;&gt;"",NL34&gt;=NM$44,NL34&lt;&gt;""),AND(OH34&gt;=OU$40,OH34&lt;&gt;"",OJ34&gt;=OU$44,OJ34&lt;&gt;""),AND(OK34&gt;=OU$40,OK34&lt;&gt;"",OM34&gt;=OU$44,OM34&lt;&gt;""),AND(OO34&gt;=OU$40,OO34&lt;&gt;"",OQ34&gt;=OU$44,OQ34&lt;&gt;""),AND(OR34&gt;=OU$40,OR34&lt;&gt;"",OT34&gt;=OU$44,OT34&lt;&gt;""),AND(PP34&gt;=QC$40,PP34&lt;&gt;"",PR34&gt;=QC$44,PR34&lt;&gt;""),AND(PS34&gt;=QC$40,PS34&lt;&gt;"",PU34&gt;=QC$44,PU34&lt;&gt;""),AND(PW34&gt;=QC$40,PW34&lt;&gt;"",PY34&gt;=QC$44,PY34&lt;&gt;""),AND(PZ34&gt;=QC$40,PZ34&lt;&gt;"",QB34&gt;=QC$44,QB34&lt;&gt;""),AND(QX34&gt;=RK$40,QX34&lt;&gt;"",QZ34&gt;=RK$44,QZ34&lt;&gt;""),AND(RA34&gt;=RK$40,RA34&lt;&gt;"",RC34&gt;=RK$44,RC34&lt;&gt;""),AND(RE34&gt;=RK$40,RE34&lt;&gt;"",RG34&gt;=RK$44,RG34&lt;&gt;""),AND(RH34&gt;=RK$40,RH34&lt;&gt;"",RJ34&gt;=RK$44,RJ34&lt;&gt;""),AND(SF34&gt;=SS$40,SF34&lt;&gt;"",SH34&gt;=SS$44,SH34&lt;&gt;""),AND(SI34&gt;=SS$40,SI34&lt;&gt;"",SK34&gt;=SS$44,SK34&lt;&gt;""),AND(SM34&gt;=SS$40,SM34&lt;&gt;"",SO34&gt;=SS$44,SO34&lt;&gt;""),AND(SP34&gt;=SS$40,SP34&lt;&gt;"",SR34&gt;=SS$44,SR34&lt;&gt;"")),"Merit",IF(OR(AND(AM34&gt;=AW$39,AM34&lt;&gt;"",AO34&gt;=AW$43,AO34&lt;&gt;"",AL34=""),AND(AP34&gt;=AW$39,AP34&lt;&gt;"",AR34&gt;=AW$43,AR34&lt;&gt;"",AL34=""),AND(AT34&gt;=AW$39,AT34&lt;&gt;"",AV34&gt;=AW$43,AV34&lt;&gt;"",AL34=""),AND(BN34&gt;=BX$39,BN34&lt;&gt;"",BP34&gt;=BX$43,BP34&lt;&gt;"",BM34=""),AND(BQ34&gt;=BX$39,BQ34&lt;&gt;"",BS34&gt;=BX$43,BS34&lt;&gt;"",BM34=""),AND(BU34&gt;=BX$39,BU34&lt;&gt;"",BW34&gt;=BX$43,BW34&lt;&gt;"",BM34=""),AND(CO34&gt;=CY$39,CO34&lt;&gt;"",CQ34&gt;=CY$43,CQ34&lt;&gt;"",CN34=""),AND(CR34&gt;=CY$39,CR34&lt;&gt;"",CT34&gt;=CY$43,CT34&lt;&gt;"",CN34=""),AND(CV34&gt;=CY$39,CV34&lt;&gt;"",CX34&gt;=CY$43,CX34&lt;&gt;"",CN34=""),AND(DV34&gt;=EI$39,DV34&lt;&gt;"",DX34&gt;=EI$43,DX34&lt;&gt;""),AND(DY34&gt;=EI$39,DY34&lt;&gt;"",EA34&gt;=EI$43,EA34&lt;&gt;""),AND(EC34&gt;=EI$39,EC34&lt;&gt;"",EE34&gt;=EI$43,EE34&lt;&gt;""),AND(EF34&gt;=EI$39,EF34&lt;&gt;"",EH34&gt;=EI$43,EH34&lt;&gt;""),AND(FD34&gt;=FQ$39,FD34&lt;&gt;"",FF34&gt;=FQ$43,FF34&lt;&gt;""),AND(FG34&gt;=FQ$39,FG34&lt;&gt;"",FI34&gt;=FQ$43,FI34&lt;&gt;""),AND(FK34&gt;=FQ$39,FK34&lt;&gt;"",FM34&gt;=FQ$43,FM34&lt;&gt;""),AND(FN34&gt;=FQ$39,FN34&lt;&gt;"",FP34&gt;=FQ$43,FP34&lt;&gt;""),AND(GL34&gt;=GY$39,GL34&lt;&gt;"",GN34&gt;=GY$43,GN34&lt;&gt;""),AND(GO34&gt;=GY$39,GO34&lt;&gt;"",GQ34&gt;=GY$43,GQ34&lt;&gt;""),AND(GS34&gt;=GY$39,GS34&lt;&gt;"",GU34&gt;=GY$43,GU34&lt;&gt;""),AND(GV34&gt;=GY$39,GV34&lt;&gt;"",GX34&gt;=GY$43,GX34&lt;&gt;""),AND(HT34&gt;=IG$39,HT34&lt;&gt;"",HV34&gt;=IG$43,HV34&lt;&gt;""),AND(HW34&gt;=IG$39,HW34&lt;&gt;"",HY34&gt;=IG$43,HY34&lt;&gt;""),AND(IA34&gt;=IG$39,IA34&lt;&gt;"",IC34&gt;=IG$43,IC34&lt;&gt;""),AND(ID34&gt;=IG$39,ID34&lt;&gt;"",IF34&gt;=IG$43,IF34&lt;&gt;""),AND(JB34&gt;=JO$39,JB34&lt;&gt;"",JD34&gt;=JO$43,JD34&lt;&gt;""),AND(JE34&gt;=JO$39,JE34&lt;&gt;"",JG34&gt;=JO$43,JG34&lt;&gt;""),AND(JI34&gt;=JO$39,JI34&lt;&gt;"",JK34&gt;=JO$43,JK34&lt;&gt;""),AND(JL34&gt;=JO$39,JL34&lt;&gt;"",JN34&gt;=JO$43,JN34&lt;&gt;""),AND(KJ34&gt;=KW$39,KJ34&lt;&gt;"",KL34&gt;=KW$43,KL34&lt;&gt;""),AND(KM34&gt;=KW$39,KM34&lt;&gt;"",KO34&gt;=KW$43,KO34&lt;&gt;""),AND(KQ34&gt;=KW$39,KQ34&lt;&gt;"",KS34&gt;=KW$43,KS34&lt;&gt;""),AND(KT34&gt;=KW$39,KT34&lt;&gt;"",KV34&gt;=KW$43,KV34&lt;&gt;""),AND(LR34&gt;=ME$39,LR34&lt;&gt;"",LT34&gt;=ME$43,LT34&lt;&gt;""),AND(LU34&gt;=ME$39,LU34&lt;&gt;"",LW34&gt;=ME$43,LW34&lt;&gt;""),AND(LY34&gt;=ME$39,LY34&lt;&gt;"",MA34&gt;=ME$43,MA34&lt;&gt;""),AND(MB34&gt;=ME$39,MB34&lt;&gt;"",MD34&gt;=ME$43,MD34&lt;&gt;""),AND(MZ34&gt;=NM$39,MZ34&lt;&gt;"",NB34&gt;=NM$43,NB34&lt;&gt;""),AND(NC34&gt;=NM$39,NC34&lt;&gt;"",NE34&gt;=NM$43,NE34&lt;&gt;""),AND(NG34&gt;=NM$39,NG34&lt;&gt;"",NI34&gt;=NM$43,NI34&lt;&gt;""),AND(NJ34&gt;=NM$39,NJ34&lt;&gt;"",NL34&gt;=NM$43,NL34&lt;&gt;""),AND(OH34&gt;=OU$39,OH34&lt;&gt;"",OJ34&gt;=OU$43,OJ34&lt;&gt;""),AND(OK34&gt;=OU$39,OK34&lt;&gt;"",OM34&gt;=OU$43,OM34&lt;&gt;""),AND(OO34&gt;=OU$39,OO34&lt;&gt;"",OQ34&gt;=OU$43,OQ34&lt;&gt;""),AND(OR34&gt;=OU$39,OR34&lt;&gt;"",OT34&gt;=OU$43,OT34&lt;&gt;""),AND(PP34&gt;=QC$39,PP34&lt;&gt;"",PR34&gt;=QC$43,PR34&lt;&gt;""),AND(PS34&gt;=QC$39,PS34&lt;&gt;"",PU34&gt;=QC$43,PU34&lt;&gt;""),AND(PW34&gt;=QC$39,PW34&lt;&gt;"",PY34&gt;=QC$43,PY34&lt;&gt;""),AND(PZ34&gt;=QC$39,PZ34&lt;&gt;"",QB34&gt;=QC$43,QB34&lt;&gt;""),AND(QX34&gt;=RK$39,QX34&lt;&gt;"",QZ34&gt;=RK$43,QZ34&lt;&gt;""),AND(RA34&gt;=RK$39,RA34&lt;&gt;"",RC34&gt;=RK$43,RC34&lt;&gt;""),AND(RE34&gt;=RK$39,RE34&lt;&gt;"",RG34&gt;=RK$43,RG34&lt;&gt;""),AND(RH34&gt;=RK$39,RH34&lt;&gt;"",RJ34&gt;=RK$43,RJ34&lt;&gt;""),AND(SF34&gt;=SS$39,SF34&lt;&gt;"",SH34&gt;=SS$43,SH34&lt;&gt;""),AND(SI34&gt;=SS$39,SI34&lt;&gt;"",SK34&gt;=SS$43,SK34&lt;&gt;""),AND(SM34&gt;=SS$39,SM34&lt;&gt;"",SO34&gt;=SS$43,SO34&lt;&gt;""),AND(SP34&gt;=SS$39,SP34&lt;&gt;"",SR34&gt;=SS$43,SR34&lt;&gt;"")),"Excellence",IF(I34="P","Worlds Team",IF(F34="P","National Team","")))))</f>
        <v/>
      </c>
      <c r="I34" s="3" t="str">
        <f>IF(OR(AND(AM34&gt;=AW$38,AM34&lt;&gt;"",AO34&gt;=AW$42,AO34&lt;&gt;"",AL34=""),AND(AP34&gt;=AW$38,AP34&lt;&gt;"",AR34&gt;=AW$42,AR34&lt;&gt;"",AL34=""),AND(AT34&gt;=AW$38,AT34&lt;&gt;"",AV34&gt;=AW$42,AV34&lt;&gt;"",AL34=""),AND(BN34&gt;=BX$38,BN34&lt;&gt;"",BP34&gt;=BX$42,BP34&lt;&gt;"",BM34=""),AND(BQ34&gt;=BX$38,BQ34&lt;&gt;"",BS34&gt;=BX$42,BS34&lt;&gt;"",BM34=""),AND(BU34&gt;=BX$38,BU34&lt;&gt;"",BW34&gt;=BX$42,BW34&lt;&gt;"",BM34=""),AND(CO34&gt;=CY$38,CO34&lt;&gt;"",CQ34&gt;=CY$42,CQ34&lt;&gt;"",CN34=""),AND(CR34&gt;=CY$38,CR34&lt;&gt;"",CT34&gt;=CY$42,CT34&lt;&gt;"",CN34=""),AND(CV34&gt;=CY$38,CV34&lt;&gt;"",CX34&gt;=CY$42,CX34&lt;&gt;"",CN34=""),AND(DV34&gt;=EI$38,DV34&lt;&gt;"",DX34&gt;=EI$42,DX34&lt;&gt;""),AND(DY34&gt;=EI$38,DY34&lt;&gt;"",EA34&gt;=EI$42,EA34&lt;&gt;""),AND(EC34&gt;=EI$38,EC34&lt;&gt;"",EE34&gt;=EI$42,EE34&lt;&gt;""),AND(EF34&gt;=EI$38,EF34&lt;&gt;"",EH34&gt;=EI$42,EH34&lt;&gt;""),AND(FD34&gt;=FQ$38,FD34&lt;&gt;"",FF34&gt;=FQ$42,FF34&lt;&gt;""),AND(FG34&gt;=FQ$38,FG34&lt;&gt;"",FI34&gt;=FQ$42,FI34&lt;&gt;""),AND(FK34&gt;=FQ$38,FK34&lt;&gt;"",FM34&gt;=FQ$42,FM34&lt;&gt;""),AND(FN34&gt;=FQ$38,FN34&lt;&gt;"",FP34&gt;=FQ$42,FP34&lt;&gt;""),AND(GL34&gt;=GY$38,GL34&lt;&gt;"",GN34&gt;=GY$42,GN34&lt;&gt;""),AND(GO34&gt;=GY$38,GO34&lt;&gt;"",GQ34&gt;=GY$42,GQ34&lt;&gt;""),AND(GS34&gt;=GY$38,GS34&lt;&gt;"",GU34&gt;=GY$42,GU34&lt;&gt;""),AND(GV34&gt;=GY$38,GV34&lt;&gt;"",GX34&gt;=GY$42,GX34&lt;&gt;""),AND(HT34&gt;=IG$38,HT34&lt;&gt;"",HV34&gt;=IG$42,HV34&lt;&gt;""),AND(HW34&gt;=IG$38,HW34&lt;&gt;"",HY34&gt;=IG$42,HY34&lt;&gt;""),AND(IA34&gt;=IG$38,IA34&lt;&gt;"",IC34&gt;=IG$42,IC34&lt;&gt;""),AND(ID34&gt;=IG$38,ID34&lt;&gt;"",IF34&gt;=IG$42,IF34&lt;&gt;""),AND(JB34&gt;=JO$38,JB34&lt;&gt;"",JD34&gt;=JO$42,JD34&lt;&gt;""),AND(JE34&gt;=JO$38,JE34&lt;&gt;"",JG34&gt;=JO$42,JG34&lt;&gt;""),AND(JI34&gt;=JO$38,JI34&lt;&gt;"",JK34&gt;=JO$42,JK34&lt;&gt;""),AND(JL34&gt;=JO$38,JL34&lt;&gt;"",JN34&gt;=JO$42,JN34&lt;&gt;""),AND(KJ34&gt;=KW$38,KJ34&lt;&gt;"",KL34&gt;=KW$42,KL34&lt;&gt;""),AND(KM34&gt;=KW$38,KM34&lt;&gt;"",KO34&gt;=KW$42,KO34&lt;&gt;""),AND(KQ34&gt;=KW$38,KQ34&lt;&gt;"",KS34&gt;=KW$42,KS34&lt;&gt;""),AND(KT34&gt;=KW$38,KT34&lt;&gt;"",KV34&gt;=KW$42,KV34&lt;&gt;""),AND(LR34&gt;=ME$38,LR34&lt;&gt;"",LT34&gt;=ME$42,LT34&lt;&gt;""),AND(LU34&gt;=ME$38,LU34&lt;&gt;"",LW34&gt;=ME$42,LW34&lt;&gt;""),AND(LY34&gt;=ME$38,LY34&lt;&gt;"",MA34&gt;=ME$42,MA34&lt;&gt;""),AND(MB34&gt;=ME$38,MB34&lt;&gt;"",MD34&gt;=ME$42,MD34&lt;&gt;""),AND(MZ34&gt;=NM$38,MZ34&lt;&gt;"",NB34&gt;=NM$42,NB34&lt;&gt;""),AND(NC34&gt;=NM$38,NC34&lt;&gt;"",NE34&gt;=NM$42,NE34&lt;&gt;""),AND(NG34&gt;=NM$38,NG34&lt;&gt;"",NI34&gt;=NM$42,NI34&lt;&gt;""),AND(NJ34&gt;=NM$38,NJ34&lt;&gt;"",NL34&gt;=NM$42,NL34&lt;&gt;""),AND(OH34&gt;=OU$38,OH34&lt;&gt;"",OJ34&gt;=OU$42,OJ34&lt;&gt;""),AND(OK34&gt;=OU$38,OK34&lt;&gt;"",OM34&gt;=OU$42,OM34&lt;&gt;""),AND(OO34&gt;=OU$38,OO34&lt;&gt;"",OQ34&gt;=OU$42,OQ34&lt;&gt;""),AND(OR34&gt;=OU$38,OR34&lt;&gt;"",OT34&gt;=OU$42,OT34&lt;&gt;""),AND(PP34&gt;=QC$38,PP34&lt;&gt;"",PR34&gt;=QC$42,PR34&lt;&gt;""),AND(PS34&gt;=QC$38,PS34&lt;&gt;"",PU34&gt;=QC$42,PU34&lt;&gt;""),AND(PW34&gt;=QC$38,PW34&lt;&gt;"",PY34&gt;=QC$42,PY34&lt;&gt;""),AND(PZ34&gt;=QC$38,PZ34&lt;&gt;"",QB34&gt;=QC$42,QB34&lt;&gt;""),AND(QX34&gt;=RK$38,QX34&lt;&gt;"",QZ34&gt;=RK$42,QZ34&lt;&gt;""),AND(RA34&gt;=RK$38,RA34&lt;&gt;"",RC34&gt;=RK$42,RC34&lt;&gt;""),AND(RE34&gt;=RK$38,RE34&lt;&gt;"",RG34&gt;=RK$42,RG34&lt;&gt;""),AND(RH34&gt;=RK$38,RH34&lt;&gt;"",RJ34&gt;=RK$42,RJ34&lt;&gt;""),AND(SF34&gt;=SS$38,SF34&lt;&gt;"",SH34&gt;=SS$42,SH34&lt;&gt;""),AND(SI34&gt;=SS$38,SI34&lt;&gt;"",SK34&gt;=SS$42,SK34&lt;&gt;""),AND(SM34&gt;=SS$38,SM34&lt;&gt;"",SO34&gt;=SS$42,SO34&lt;&gt;""),AND(SP34&gt;=SS$38,SP34&lt;&gt;"",SR34&gt;=SS$42,SR34&lt;&gt;"")),"P","")</f>
        <v/>
      </c>
      <c r="J34" s="8">
        <f>IF(COUNT(AO34,AR34,BP34,BS34,CQ34,CT34)&gt;0,LARGE((AO34,AR34,BP34,BS34,CQ34,CT34),1),0)</f>
        <v>10.46</v>
      </c>
      <c r="K34" s="8" t="str">
        <f>IF(J34="","",IF(OR(J34=CQ34,J34=CT34),$BY$1,IF(OR(J34=BP34,J34=BS34),$AX$1,IF(OR(J34=AO34,J34=AR34),$W$1,""))))</f>
        <v>2022 3rd Domestic Trial</v>
      </c>
      <c r="L34" s="8">
        <f>IF(COUNT(AO34,AR34,BP34,BS34,CQ34,CT34)&gt;1,LARGE((AO34,AR34,BP34,BS34,CQ34,CT34),2),0)</f>
        <v>10.16</v>
      </c>
      <c r="M34" s="8" t="str">
        <f>IF(L34="","",IF(OR(L34=CQ34,L34=CT34),$BY$1,IF(OR(L34=BP34,L34=BS34),$AX$1,IF(OR(L34=AO34,L34=AR34),$W$1,""))))</f>
        <v>2022 3rd Domestic Trial</v>
      </c>
      <c r="N34" s="8">
        <f>IF(COUNT(AO34,AR34,BP34,BS34,CQ34,CT34)&gt;2,MAX(AV34,BW34,CX34,LARGE((AO34,AR34,BP34,BS34,CQ34,CT34),3)),IF(MAX(AV34,BW34,CX34)&gt;0,MAX(AV34,BW34,CX34),0))</f>
        <v>0</v>
      </c>
      <c r="O34" s="8" t="str">
        <f>IF(N34="","",IF(OR(N34=CQ34,N34=CT34,N34=CX34),$BY$1,IF(OR(N34=BP34,N34=BS34,N34=BW34),$AX$1,IF(OR(N34=AO34,N34=AR34,N34=AV34),$W$1,""))))</f>
        <v/>
      </c>
      <c r="P34" s="8">
        <f>IF(MAX(AM34,AP34,AT34,BN34,BQ34,BU34,CO34,CR34,CV34,DV34,DY34,EC34,EF34,FD34,FG34,FK34,FN34,GL34,GO34,GS34,GV34,HT34,HW34,IA34,ID34,JB34,JE34,JI34,JL34,KJ34,KM34,KQ34,KT34,LR34,LU34,LY34,MB34,MZ34,NC34,NG34,NJ34,OH34,OK34,OO34,OR34,PP34,PS34,PW34,PZ34,QX34,RA34,RE34,RH34,SF34,SI34,SM34,SP34)&gt;0,MAX(AM34,AP34,AT34,BN34,BQ34,BU34,CO34,CR34,CV34,DV34,DY34,EC34,EF34,FD34,FG34,FK34,FN34,GL34,GO34,GS34,GV34,HT34,HW34,IA34,ID34,JB34,JE34,JI34,JL34,KJ34,KM34,KQ34,KT34,LR34,LU34,LY34,MB34,MZ34,NC34,NG34,NJ34,OH34,OK34,OO34,OR34,PP34,PS34,PW34,PZ34,QX34,RA34,RE34,RH34,SF34,SI34,SM34,SP34),0)</f>
        <v>2.7</v>
      </c>
      <c r="Q34" s="8" t="str">
        <f>IF(P34=0,"",IF(OR(P34=CO34,P34=CR34,P34=CV34),$BY$1,IF(OR(P34=BN34,P34=BQ34,P34=BU34),$AX$1,IF(OR(P34=AM34,P34=AP34,P34=AT34),$W$1,IF(OR(P34=SF34,P34=SI34,P34=SM34,P34=SP34),$RL$1,IF(OR(P34=QX34,P34=RA34,P34=RE34,P34=RH34),$QD$1,IF(OR(P34=PP34,P34=PS34,P34=PW34,P34=PZ34),$OV$1,IF(OR(P34=OH34,P34=OK34,P34=OO34,P34=OR34),$NN$1,IF(OR(P34=MZ34,P34=NC34,P34=NG34,P34=NJ34),$MF$1,IF(OR(P34=LR34,P34=LU34,P34=LY34,P34=MB34),$KX$1,IF(OR(P34=KJ34,P34=KM34,P34=KQ34,P34=KT34),$JP$1,IF(OR(P34=JB34,P34=JE34,P34=JI34,P34=JL34),$IH$1,IF(OR(P34=HT34,P34=HW34,P34=IA34,P34=ID34),$GZ$1,IF(OR(P34=GL34,P34=GO34,P34=GS34,P34=GV34),$FR$1,IF(OR(P34=FD34,P34=FG34,P34=FK34,P34=FN34),$EJ$1,IF(OR(P34=DV34,P34=DY34,P34=EC34,P34=EF34),$DB$1,""))))))))))))))))</f>
        <v>2022 3rd Domestic Trial</v>
      </c>
      <c r="R34" s="8">
        <f>IF(MAX(IF(AM34&gt;=$AW$37,AN34,0),IF(AP34&gt;=$AW$37,AQ34,0),IF(AT34&gt;=$AW$37,AU34,0),IF(BN34&gt;=$BX$37,BO34,0),IF(BQ34&gt;=$BX$37,BR34,0),IF(BU34&gt;=$BX$37,BV34,0),IF(CO34&gt;=$CY$37,CP34,0),IF(CR34&gt;=$CY$37,CS34,0),IF(CV34&gt;=$CY$37,CW34,0),IF(DV34&gt;=$EI$37,DW34,0),IF(DY34&gt;=$EI$37,DZ34,0),IF(EC34&gt;=$EI$37,ED34,0),IF(EF34&gt;=$EI$37,EG34,0),IF(FD34&gt;=$FQ$37,FE34,0),IF(FG34&gt;=$FQ$37,FH34,0),IF(FK34&gt;=$FQ$37,FL34,0),IF(FN34&gt;=$FQ$37,FO34,0),IF(GL34&gt;=$GY$37,GM34,0),IF(GO34&gt;=$GY$37,GP34,0),IF(GS34&gt;=$GY$37,GT34,0),IF(GV34&gt;=$GY$37,GW34,0),IF(HT34&gt;=$IG$37,HU34,0),IF(HW34&gt;=$IG$37,HX34,0),IF(IA34&gt;=$IG$37,IB34,0),IF(ID34&gt;=$IG$37,IE34,0),IF(JB34&gt;=$JO$37,JC34,0),IF(JE34&gt;=$JO$37,JF34,0),IF(JI34&gt;=$JO$37,JJ34,0),IF(JL34&gt;=$JO$37,JM34,0),IF(KJ34&gt;=$KW$37,KK34,0),IF(KM34&gt;=$KW$37,KN34,0),IF(KQ34&gt;=$KW$37,KR34,0),IF(KT34&gt;=$KW$37,KU34,0),IF(LR34&gt;=$ME$37,LS34,0),IF(LU34&gt;=$ME$37,LV34,0),IF(LY34&gt;=$ME$37,LZ34,0),IF(MB34&gt;=$ME$37,MC34,0),IF(MZ34&gt;=$NM$37,NA34,0),IF(NC34&gt;=$NM$37,ND34,0),IF(NG34&gt;=$NM$37,NH34,0),IF(NJ34&gt;=$NM$37,NK34,0),IF(OH34&gt;=$OU$37,OI34,0),IF(OK34&gt;=$OU$37,OL34,0),IF(OO34&gt;=$OU$37,OP34,0),IF(OR34&gt;=$OU$37,OS34,0),IF(PP34&gt;=$QC$37,PQ34,0),IF(PS34&gt;=$QC$37,PT34,0),IF(PW34&gt;=$QC$37,PX34,0),IF(PZ34&gt;=$QC$37,QA34,0),IF(QX34&gt;=$RK$37,QY34,0),IF(RA34&gt;=$RK$37,RB34,0),IF(RE34&gt;=$RK$37,RF34,0),IF(RH34&gt;=$RK$37,RI34,0),IF(SF34&gt;=$SS$37,SG34,0),IF(SI34&gt;=$SS$37,SJ34,0),IF(SM34&gt;=$SS$37,SN34,0),IF(SP34&gt;=$SS$37,SQ34,0))&gt;0,MAX(IF(AM34&gt;=$AW$37,AN34,0),IF(AP34&gt;=$AW$37,AQ34,0),IF(AT34&gt;=$AW$37,AU34,0),IF(BN34&gt;=$BX$37,BO34,0),IF(BQ34&gt;=$BX$37,BR34,0),IF(BU34&gt;=$BX$37,BV34,0),IF(CO34&gt;=$CY$37,CP34,0),IF(CR34&gt;=$CY$37,CS34,0),IF(CV34&gt;=$CY$37,CW34,0),IF(DV34&gt;=$EI$37,DW34,0),IF(DY34&gt;=$EI$37,DZ34,0),IF(EC34&gt;=$EI$37,ED34,0),IF(EF34&gt;=$EI$37,EG34,0),IF(FD34&gt;=$FQ$37,FE34,0),IF(FG34&gt;=$FQ$37,FH34,0),IF(FK34&gt;=$FQ$37,FL34,0),IF(FN34&gt;=$FQ$37,FO34,0),IF(GL34&gt;=$GY$37,GM34,0),IF(GO34&gt;=$GY$37,GP34,0),IF(GS34&gt;=$GY$37,GT34,0),IF(GV34&gt;=$GY$37,GW34,0),IF(HT34&gt;=$IG$37,HU34,0),IF(HW34&gt;=$IG$37,HX34,0),IF(IA34&gt;=$IG$37,IB34,0),IF(ID34&gt;=$IG$37,IE34,0),IF(JB34&gt;=$JO$37,JC34,0),IF(JE34&gt;=$JO$37,JF34,0),IF(JI34&gt;=$JO$37,JJ34,0),IF(JL34&gt;=$JO$37,JM34,0),IF(KJ34&gt;=$KW$37,KK34,0),IF(KM34&gt;=$KW$37,KN34,0),IF(KQ34&gt;=$KW$37,KR34,0),IF(KT34&gt;=$KW$37,KU34,0),IF(LR34&gt;=$ME$37,LS34,0),IF(LU34&gt;=$ME$37,LV34,0),IF(LY34&gt;=$ME$37,LZ34,0),IF(MB34&gt;=$ME$37,MC34,0),IF(MZ34&gt;=$NM$37,NA34,0),IF(NC34&gt;=$NM$37,ND34,0),IF(NG34&gt;=$NM$37,NH34,0),IF(NJ34&gt;=$NM$37,NK34,0),IF(OH34&gt;=$OU$37,OI34,0),IF(OK34&gt;=$OU$37,OL34,0),IF(OO34&gt;=$OU$37,OP34,0),IF(OR34&gt;=$OU$37,OS34,0),IF(PP34&gt;=$QC$37,PQ34,0),IF(PS34&gt;=$QC$37,PT34,0),IF(PW34&gt;=$QC$37,PX34,0),IF(PZ34&gt;=$QC$37,QA34,0),IF(QX34&gt;=$RK$37,QY34,0),IF(RA34&gt;=$RK$37,RB34,0),IF(RE34&gt;=$RK$37,RF34,0),IF(RH34&gt;=$RK$37,RI34,0),IF(SF34&gt;=$SS$37,SG34,0),IF(SI34&gt;=$SS$37,SJ34,0),IF(SM34&gt;=$SS$37,SN34,0),IF(SP34&gt;=$SS$37,SQ34,0)),0)</f>
        <v>0</v>
      </c>
      <c r="S34" s="8" t="str">
        <f>IF(R34=0,"",IF(OR(R34=CP34,R34=CS34,R34=CW34),$BY$1,IF(OR(R34=BO34,R34=BR34,R34=BV34),$AX$1,IF(OR(R34=AN34,R34=AQ34,R34=AU34),$W$1,IF(OR(R34=SG34,R34=SJ34,R34=SN34,R34=SQ34),$RL$1,IF(OR(R34=QY34,R34=RB34,R34=RF34,R34=RI34),$QD$1,IF(OR(R34=PQ34,R34=PT34,R34=PX34,R34=QA34),$OV$1,IF(OR(R34=OI34,R34=OL34,R34=OP34,R34=OS34),$NN$1,IF(OR(R34=NA34,R34=ND34,R34=NH34,R34=NK34),$MF$1,IF(OR(R34=LS34,R34=LV34,R34=LZ34,R34=MC34),$KX$1,IF(OR(R34=KK34,R34=KN34,R34=KR34,R34=KU34),$JP$1,IF(OR(R34=JC34,R34=JF34,R34=JJ34,R34=JM34),$IH$1,IF(OR(R34=HU34,R34=HX34,R34=IB34,R34=IE34),$GZ$1,IF(OR(R34=GM34,R34=GP34,R34=GT34,R34=GW34),$FR$1,IF(OR(R34=FE34,R34=FH34,R34=FL34,R34=FO34),$EJ$1,IF(OR(R34=DW34,R34=DZ34,R34=ED34,R34=EG34),$DB$1,""))))))))))))))))</f>
        <v/>
      </c>
      <c r="T34" s="8" t="str">
        <f>IF(MAX(CZ34,DA34)&gt;0,MAX(CZ34,DA34),"")</f>
        <v/>
      </c>
      <c r="U34" s="11" t="str">
        <f>IF(T34="","",IF(T34=CZ34,"("&amp;CZ$2&amp;")",IF(T34=DA34,"("&amp;DA$2&amp;")")))</f>
        <v/>
      </c>
      <c r="V34" s="8" t="str">
        <f>IF(T34="","",IF(T34=CZ34,IF(T34+IF(N34="",0,N34)=SL34,$RL$1,IF(T34+IF(N34="",0,N34)=RD34,$QD$1,IF(T34+IF(N34="",0,N34)=PV34,$OV$1,IF(T34+IF(N34="",0,N34)=ON34,$NN$1,IF(T34+IF(N34="",0,N34)=NF34,$MF$1,IF(T34+IF(N34="",0,N34)=LX34,$KX$1,IF(T34+IF(N34="",0,N34)=KP34,$JP$1,IF(T34+IF(N34="",0,N34)=JH34,$IH$1,IF(T34+IF(N34="",0,N34)=HZ34,$GZ$1,IF(T34+IF(N34="",0,N34)=GR34,$FR$1,IF(T34+IF(N34="",0,N34)=FJ34,$EJ$1,IF(T34+IF(N34="",0,N34)=EB34,$DB$1)))))))))))),IF(T34=DA34,IF(T34+IF(#REF!="",0,#REF!)=SR34,$RL$1,IF(T34+IF(#REF!="",0,#REF!)=RJ34,$QD$1,IF(T34+IF(#REF!="",0,#REF!)=QB34,$OV$1,IF(T34+IF(#REF!="",0,#REF!)=OT34,$NN$1,IF(T34+IF(#REF!="",0,#REF!)=NL34,$MF$1,IF(T34+IF(#REF!="",0,#REF!)=MD34,$KX$1,IF(T34+IF(#REF!="",0,#REF!)=KV34,$JP$1,IF(T34+IF(#REF!="",0,#REF!)=JN34,$IH$1,IF(T34+IF(#REF!="",0,#REF!)=IF34,$GZ$1,IF(T34+IF(#REF!="",0,#REF!)=GX34,$FR$1,IF(T34+IF(#REF!="",0,#REF!)=FP34,$EJ$1,IF(T34+IF(#REF!="",0,#REF!)=EH34,$DB$1,IF(T34+IF(#REF!="",0,#REF!)=SO34,$RL$1,IF(T34+IF(#REF!="",0,#REF!)=RG34,$QD$1,IF(T34+IF(#REF!="",0,#REF!)=PY34,$OV$1,IF(T34+IF(#REF!="",0,#REF!)=OQ34,$NN$1,IF(T34+IF(#REF!="",0,#REF!)=NI34,$MF$1,IF(T34+IF(#REF!="",0,#REF!)=MA34,$KX$1,IF(T34+IF(#REF!="",0,#REF!)=KS34,$JP$1,IF(T34+IF(#REF!="",0,#REF!)=JK34,$IH$1,IF(T34+IF(#REF!="",0,#REF!)=IC34,$GZ$1,IF(T34+IF(#REF!="",0,#REF!)=GU34,$FR$1,IF(T34+IF(#REF!="",0,#REF!)=FM34,$EJ$1,IF(T34+IF(#REF!="",0,#REF!)=EE34,$DB$1)))))))))))))))))))))))))))</f>
        <v/>
      </c>
      <c r="W34" s="22">
        <v>2.9</v>
      </c>
      <c r="X34" s="22">
        <v>1.7</v>
      </c>
      <c r="Y34" s="22">
        <v>2.7</v>
      </c>
      <c r="Z34" s="22">
        <v>3.16</v>
      </c>
      <c r="AA34" s="22">
        <v>0</v>
      </c>
      <c r="AB34" s="22">
        <v>2.6</v>
      </c>
      <c r="AC34" s="22">
        <v>1.8</v>
      </c>
      <c r="AD34" s="22">
        <v>2.7</v>
      </c>
      <c r="AE34" s="22">
        <v>3.06</v>
      </c>
      <c r="AF34" s="22">
        <v>0</v>
      </c>
      <c r="AG34" s="22">
        <v>0</v>
      </c>
      <c r="AH34" s="22">
        <v>0</v>
      </c>
      <c r="AI34" s="22">
        <v>0</v>
      </c>
      <c r="AJ34" s="22">
        <v>0</v>
      </c>
      <c r="AK34" s="22">
        <v>0</v>
      </c>
      <c r="AL34" s="27"/>
      <c r="AM34" s="38">
        <f>IF(Y34&gt;0,Y34,"")</f>
        <v>2.7</v>
      </c>
      <c r="AN34" s="38">
        <f>IF(Z34&gt;0,Z34,"")</f>
        <v>3.16</v>
      </c>
      <c r="AO34" s="40">
        <f>IF(SUM(W34:Z34)-AA34&gt;0,SUM(W34:Z34)-AA34,"")</f>
        <v>10.46</v>
      </c>
      <c r="AP34" s="40">
        <f>IF(AD34&gt;0,AD34,"")</f>
        <v>2.7</v>
      </c>
      <c r="AQ34" s="40">
        <f>IF(AE34&gt;0,AE34,"")</f>
        <v>3.06</v>
      </c>
      <c r="AR34" s="40">
        <f>IF(SUM(AB34:AE34)-AF34&gt;0,SUM(AB34:AE34)-AF34,"")</f>
        <v>10.16</v>
      </c>
      <c r="AS34" s="40">
        <f>IF(AO34="","",MAX(AO34,AR34))</f>
        <v>10.46</v>
      </c>
      <c r="AT34" s="40" t="str">
        <f>IF(AI34&gt;0,AI34,"")</f>
        <v/>
      </c>
      <c r="AU34" s="40" t="str">
        <f>IF(AJ34&gt;0,AJ34,"")</f>
        <v/>
      </c>
      <c r="AV34" s="40" t="str">
        <f>IF(SUM(AG34:AJ34)-AK34&gt;0,SUM(AG34:AJ34)-AK34,"")</f>
        <v/>
      </c>
      <c r="AW34" s="40">
        <f>IF(SUM(AS34,AV34)&gt;0,SUM(AS34,AV34),"")</f>
        <v>10.46</v>
      </c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8"/>
      <c r="BN34" s="39" t="str">
        <f>IF(AZ34&gt;0,AZ34,"")</f>
        <v/>
      </c>
      <c r="BO34" s="39" t="str">
        <f>IF(BA34&gt;0,BA34,"")</f>
        <v/>
      </c>
      <c r="BP34" s="11" t="str">
        <f>IF(SUM(AX34:BA34)-BB34&gt;0,SUM(AX34:BA34)-BB34,"")</f>
        <v/>
      </c>
      <c r="BQ34" s="11" t="str">
        <f>IF(BE34&gt;0,BE34,"")</f>
        <v/>
      </c>
      <c r="BR34" s="11" t="str">
        <f>IF(BF34&gt;0,BF34,"")</f>
        <v/>
      </c>
      <c r="BS34" s="11" t="str">
        <f>IF(SUM(BC34:BF34)-BG34&gt;0,SUM(BC34:BF34)-BG34,"")</f>
        <v/>
      </c>
      <c r="BT34" s="11" t="str">
        <f>IF(BP34="","",MAX(BP34,BS34))</f>
        <v/>
      </c>
      <c r="BU34" s="11" t="str">
        <f>IF(BJ34&gt;0,BJ34,"")</f>
        <v/>
      </c>
      <c r="BV34" s="11" t="str">
        <f>IF(BK34&gt;0,BK34,"")</f>
        <v/>
      </c>
      <c r="BW34" s="11" t="str">
        <f>IF(SUM(BH34:BK34)-BL34&gt;0,SUM(BH34:BK34)-BL34,"")</f>
        <v/>
      </c>
      <c r="BX34" s="11" t="str">
        <f>IF(SUM(BT34,BW34)&gt;0,SUM(BT34,BW34),"")</f>
        <v/>
      </c>
      <c r="BY34" s="22"/>
      <c r="BZ34" s="22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7"/>
      <c r="CO34" s="38" t="str">
        <f>IF(CA34&gt;0,CA34,"")</f>
        <v/>
      </c>
      <c r="CP34" s="38" t="str">
        <f>IF(CB34&gt;0,CB34,"")</f>
        <v/>
      </c>
      <c r="CQ34" s="40" t="str">
        <f>IF(SUM(BY34:CB34)-CC34&gt;0,SUM(BY34:CB34)-CC34,"")</f>
        <v/>
      </c>
      <c r="CR34" s="40" t="str">
        <f>IF(CF34&gt;0,CF34,"")</f>
        <v/>
      </c>
      <c r="CS34" s="40" t="str">
        <f>IF(CG34&gt;0,CG34,"")</f>
        <v/>
      </c>
      <c r="CT34" s="40" t="str">
        <f>IF(SUM(CD34:CG34)-CH34&gt;0,SUM(CD34:CG34)-CH34,"")</f>
        <v/>
      </c>
      <c r="CU34" s="40" t="str">
        <f>IF(CQ34="","",MAX(CQ34,CT34))</f>
        <v/>
      </c>
      <c r="CV34" s="40" t="str">
        <f>IF(CK34&gt;0,CK34,"")</f>
        <v/>
      </c>
      <c r="CW34" s="40" t="str">
        <f>IF(CL34&gt;0,CL34,"")</f>
        <v/>
      </c>
      <c r="CX34" s="40" t="str">
        <f>IF(SUM(CI34:CL34)-CM34&gt;0,SUM(CI34:CL34)-CM34,"")</f>
        <v/>
      </c>
      <c r="CY34" s="40" t="str">
        <f>IF(SUM(CU34,CX34)&gt;0,SUM(CU34,CX34),"")</f>
        <v/>
      </c>
      <c r="CZ34" s="50" t="str">
        <f>IF(MAX(DX34,EA34,FF34,FI34,GN34,GQ34,HV34,HY34,JD34,JG34,KL34,KO34,LT34,LW34,NB34,NE34,OJ34,OM34,PR34,PU34,QZ34,RC34,SH34,SK34)-MIN(IF(L34="",0,L34),IF(N34="",0,N34))&gt;0.001,MAX(DX34,EA34,FF34,FI34,GN34,GQ34,HV34,HY34,JD34,JG34,KL34,KO34,LT34,LW34,NB34,NE34,OJ34,OM34,PR34,PU34,QZ34,RC34,SH34,SK34)-MIN(IF(L34="",0,L34),IF(N34="",0,N34)),"")</f>
        <v/>
      </c>
      <c r="DA34" s="50" t="str">
        <f>IF(MAX(EE34,EH34,FM34,FP34,GU34,GX34,IC34,IF34,JK34,JN34,KS34,KV34,MA34,MD34,NI34,NL34,OQ34,OT34,PY34,QB34,RG34,RJ34,SO34,SR34)-IF(N34="",0,N34)&gt;0.001,MAX(EE34,EH34,FM34,FP34,GU34,GX34,IC34,IF34,JK34,JN34,KS34,KV34,MA34,MD34,NI34,NL34,OQ34,OT34,PY34,QB34,RG34,RJ34,SO34,SR34)-IF(N34="",0,N34),"")</f>
        <v/>
      </c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40" t="str">
        <f>IF(DD34&gt;0,DD34,"")</f>
        <v/>
      </c>
      <c r="DW34" s="40" t="str">
        <f>IF(DE34&gt;0,DE34,"")</f>
        <v/>
      </c>
      <c r="DX34" s="40" t="str">
        <f>IF(SUM(DB34:DE34)-DF34&gt;0,SUM(DB34:DE34)-DF34,"")</f>
        <v/>
      </c>
      <c r="DY34" s="40" t="str">
        <f>IF(DI34&gt;0,DI34,"")</f>
        <v/>
      </c>
      <c r="DZ34" s="40" t="str">
        <f>IF(DJ34&gt;0,DJ34,"")</f>
        <v/>
      </c>
      <c r="EA34" s="40" t="str">
        <f>IF(SUM(DG34:DJ34)-DK34&gt;0,SUM(DG34:DJ34)-DK34,"")</f>
        <v/>
      </c>
      <c r="EB34" s="40" t="str">
        <f>IF(MAX(DX34,EA34)&gt;0,MAX(DX34,EA34),"")</f>
        <v/>
      </c>
      <c r="EC34" s="40" t="str">
        <f>IF(DN34&gt;0,DN34,"")</f>
        <v/>
      </c>
      <c r="ED34" s="40" t="str">
        <f>IF(DO34&gt;0,DO34,"")</f>
        <v/>
      </c>
      <c r="EE34" s="40" t="str">
        <f>IF(SUM(DL34:DO34)-DP34&gt;0,SUM(DL34:DO34)-DP34,"")</f>
        <v/>
      </c>
      <c r="EF34" s="40" t="str">
        <f>IF(DS34&gt;0,DS34,"")</f>
        <v/>
      </c>
      <c r="EG34" s="40" t="str">
        <f>IF(DT34&gt;0,DT34,"")</f>
        <v/>
      </c>
      <c r="EH34" s="40" t="str">
        <f>IF(SUM(DQ34:DT34)-DU34&gt;0,SUM(DQ34:DT34)-DU34,"")</f>
        <v/>
      </c>
      <c r="EI34" s="40" t="str">
        <f>IF(SUM(EB34,EH34)&gt;0,SUM(EB34,EH34),"")</f>
        <v/>
      </c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1" t="str">
        <f>IF(EL34&gt;0,EL34,"")</f>
        <v/>
      </c>
      <c r="FE34" s="11" t="str">
        <f>IF(EM34&gt;0,EM34,"")</f>
        <v/>
      </c>
      <c r="FF34" s="11" t="str">
        <f>IF(SUM(EJ34:EM34)-EN34&gt;0,SUM(EJ34:EM34)-EN34,"")</f>
        <v/>
      </c>
      <c r="FG34" s="11" t="str">
        <f>IF(EQ34&gt;0,EQ34,"")</f>
        <v/>
      </c>
      <c r="FH34" s="11" t="str">
        <f>IF(ER34&gt;0,ER34,"")</f>
        <v/>
      </c>
      <c r="FI34" s="11" t="str">
        <f>IF(SUM(EO34:ER34)-ES34&gt;0,SUM(EO34:ER34)-ES34,"")</f>
        <v/>
      </c>
      <c r="FJ34" s="11" t="str">
        <f>IF(MAX(FF34,FI34)&gt;0,MAX(FF34,FI34),"")</f>
        <v/>
      </c>
      <c r="FK34" s="11" t="str">
        <f>IF(EV34&gt;0,EV34,"")</f>
        <v/>
      </c>
      <c r="FL34" s="11" t="str">
        <f>IF(EW34&gt;0,EW34,"")</f>
        <v/>
      </c>
      <c r="FM34" s="11" t="str">
        <f>IF(SUM(ET34:EW34)-EX34&gt;0,SUM(ET34:EW34)-EX34,"")</f>
        <v/>
      </c>
      <c r="FN34" s="11" t="str">
        <f>IF(FA34&gt;0,FA34,"")</f>
        <v/>
      </c>
      <c r="FO34" s="11" t="str">
        <f>IF(FB34&gt;0,FB34,"")</f>
        <v/>
      </c>
      <c r="FP34" s="11" t="str">
        <f>IF(SUM(EY34:FB34)-FC34&gt;0,SUM(EY34:FB34)-FC34,"")</f>
        <v/>
      </c>
      <c r="FQ34" s="11" t="str">
        <f>IF(SUM(FJ34,FP34)&gt;0,SUM(FJ34,FP34),"")</f>
        <v/>
      </c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40" t="str">
        <f>IF(FT34&gt;0,FT34,"")</f>
        <v/>
      </c>
      <c r="GM34" s="40" t="str">
        <f>IF(FU34&gt;0,FU34,"")</f>
        <v/>
      </c>
      <c r="GN34" s="40" t="str">
        <f>IF(SUM(FR34:FU34)-FV34&gt;0,SUM(FR34:FU34)-FV34,"")</f>
        <v/>
      </c>
      <c r="GO34" s="40" t="str">
        <f>IF(FY34&gt;0,FY34,"")</f>
        <v/>
      </c>
      <c r="GP34" s="40" t="str">
        <f>IF(FZ34&gt;0,FZ34,"")</f>
        <v/>
      </c>
      <c r="GQ34" s="40" t="str">
        <f>IF(SUM(FW34:FZ34)-GA34&gt;0,SUM(FW34:FZ34)-GA34,"")</f>
        <v/>
      </c>
      <c r="GR34" s="40" t="str">
        <f>IF(MAX(GN34,GQ34)&gt;0,MAX(GN34,GQ34),"")</f>
        <v/>
      </c>
      <c r="GS34" s="40" t="str">
        <f>IF(GD34&gt;0,GD34,"")</f>
        <v/>
      </c>
      <c r="GT34" s="40" t="str">
        <f>IF(GE34&gt;0,GE34,"")</f>
        <v/>
      </c>
      <c r="GU34" s="40" t="str">
        <f>IF(SUM(GB34:GE34)-GF34&gt;0,SUM(GB34:GE34)-GF34,"")</f>
        <v/>
      </c>
      <c r="GV34" s="40" t="str">
        <f>IF(GI34&gt;0,GI34,"")</f>
        <v/>
      </c>
      <c r="GW34" s="40" t="str">
        <f>IF(GJ34&gt;0,GJ34,"")</f>
        <v/>
      </c>
      <c r="GX34" s="40" t="str">
        <f>IF(SUM(GG34:GJ34)-GK34&gt;0,SUM(GG34:GJ34)-GK34,"")</f>
        <v/>
      </c>
      <c r="GY34" s="40" t="str">
        <f>IF(SUM(GR34,GX34)&gt;0,SUM(GR34,GX34),"")</f>
        <v/>
      </c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1" t="str">
        <f>IF(HB34&gt;0,HB34,"")</f>
        <v/>
      </c>
      <c r="HU34" s="11" t="str">
        <f>IF(HC34&gt;0,HC34,"")</f>
        <v/>
      </c>
      <c r="HV34" s="11" t="str">
        <f>IF(SUM(GZ34:HC34)-HD34&gt;0,SUM(GZ34:HC34)-HD34,"")</f>
        <v/>
      </c>
      <c r="HW34" s="11" t="str">
        <f>IF(HG34&gt;0,HG34,"")</f>
        <v/>
      </c>
      <c r="HX34" s="11" t="str">
        <f>IF(HH34&gt;0,HH34,"")</f>
        <v/>
      </c>
      <c r="HY34" s="11" t="str">
        <f>IF(SUM(HE34:HH34)-HI34&gt;0,SUM(HE34:HH34)-HI34,"")</f>
        <v/>
      </c>
      <c r="HZ34" s="11" t="str">
        <f>IF(MAX(HV34,HY34)&gt;0,MAX(HV34,HY34),"")</f>
        <v/>
      </c>
      <c r="IA34" s="11" t="str">
        <f>IF(HL34&gt;0,HL34,"")</f>
        <v/>
      </c>
      <c r="IB34" s="11" t="str">
        <f>IF(HM34&gt;0,HM34,"")</f>
        <v/>
      </c>
      <c r="IC34" s="11" t="str">
        <f>IF(SUM(HJ34:HM34)-HN34&gt;0,SUM(HJ34:HM34)-HN34,"")</f>
        <v/>
      </c>
      <c r="ID34" s="11" t="str">
        <f>IF(HQ34&gt;0,HQ34,"")</f>
        <v/>
      </c>
      <c r="IE34" s="11" t="str">
        <f>IF(HR34&gt;0,HR34,"")</f>
        <v/>
      </c>
      <c r="IF34" s="11" t="str">
        <f>IF(SUM(HO34:HR34)-HS34&gt;0,SUM(HO34:HR34)-HS34,"")</f>
        <v/>
      </c>
      <c r="IG34" s="11" t="str">
        <f>IF(SUM(HZ34,IF34)&gt;0,SUM(HZ34,IF34),"")</f>
        <v/>
      </c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40" t="str">
        <f>IF(IJ34&gt;0,IJ34,"")</f>
        <v/>
      </c>
      <c r="JC34" s="40" t="str">
        <f>IF(IK34&gt;0,IK34,"")</f>
        <v/>
      </c>
      <c r="JD34" s="40" t="str">
        <f>IF(SUM(IH34:IK34)-IL34&gt;0,SUM(IH34:IK34)-IL34,"")</f>
        <v/>
      </c>
      <c r="JE34" s="40" t="str">
        <f>IF(IO34&gt;0,IO34,"")</f>
        <v/>
      </c>
      <c r="JF34" s="40" t="str">
        <f>IF(IP34&gt;0,IP34,"")</f>
        <v/>
      </c>
      <c r="JG34" s="40" t="str">
        <f>IF(SUM(IM34:IP34)-IQ34&gt;0,SUM(IM34:IP34)-IQ34,"")</f>
        <v/>
      </c>
      <c r="JH34" s="40" t="str">
        <f>IF(MAX(JD34,JG34)&gt;0,MAX(JD34,JG34),"")</f>
        <v/>
      </c>
      <c r="JI34" s="40" t="str">
        <f>IF(IT34&gt;0,IT34,"")</f>
        <v/>
      </c>
      <c r="JJ34" s="40" t="str">
        <f>IF(IU34&gt;0,IU34,"")</f>
        <v/>
      </c>
      <c r="JK34" s="40" t="str">
        <f>IF(SUM(IR34:IU34)-IV34&gt;0,SUM(IR34:IU34)-IV34,"")</f>
        <v/>
      </c>
      <c r="JL34" s="40" t="str">
        <f>IF(IY34&gt;0,IY34,"")</f>
        <v/>
      </c>
      <c r="JM34" s="40" t="str">
        <f>IF(IZ34&gt;0,IZ34,"")</f>
        <v/>
      </c>
      <c r="JN34" s="40" t="str">
        <f>IF(SUM(IW34:IZ34)-JA34&gt;0,SUM(IW34:IZ34)-JA34,"")</f>
        <v/>
      </c>
      <c r="JO34" s="40" t="str">
        <f>IF(SUM(JH34,JN34)&gt;0,SUM(JH34,JN34),"")</f>
        <v/>
      </c>
      <c r="JP34" s="18"/>
      <c r="JQ34" s="18"/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1" t="str">
        <f>IF(JR34&gt;0,JR34,"")</f>
        <v/>
      </c>
      <c r="KK34" s="11" t="str">
        <f>IF(JS34&gt;0,JS34,"")</f>
        <v/>
      </c>
      <c r="KL34" s="11" t="str">
        <f>IF(SUM(JP34:JS34)-JT34&gt;0,SUM(JP34:JS34)-JT34,"")</f>
        <v/>
      </c>
      <c r="KM34" s="11" t="str">
        <f>IF(JW34&gt;0,JW34,"")</f>
        <v/>
      </c>
      <c r="KN34" s="11" t="str">
        <f>IF(JX34&gt;0,JX34,"")</f>
        <v/>
      </c>
      <c r="KO34" s="11" t="str">
        <f>IF(SUM(JU34:JX34)-JY34&gt;0,SUM(JU34:JX34)-JY34,"")</f>
        <v/>
      </c>
      <c r="KP34" s="11" t="str">
        <f>IF(MAX(KL34,KO34)&gt;0,MAX(KL34,KO34),"")</f>
        <v/>
      </c>
      <c r="KQ34" s="11" t="str">
        <f>IF(KB34&gt;0,KB34,"")</f>
        <v/>
      </c>
      <c r="KR34" s="11" t="str">
        <f>IF(KC34&gt;0,KC34,"")</f>
        <v/>
      </c>
      <c r="KS34" s="11" t="str">
        <f>IF(SUM(JZ34:KC34)-KD34&gt;0,SUM(JZ34:KC34)-KD34,"")</f>
        <v/>
      </c>
      <c r="KT34" s="11" t="str">
        <f>IF(KG34&gt;0,KG34,"")</f>
        <v/>
      </c>
      <c r="KU34" s="11" t="str">
        <f>IF(KH34&gt;0,KH34,"")</f>
        <v/>
      </c>
      <c r="KV34" s="11" t="str">
        <f>IF(SUM(KE34:KH34)-KI34&gt;0,SUM(KE34:KH34)-KI34,"")</f>
        <v/>
      </c>
      <c r="KW34" s="11" t="str">
        <f>IF(SUM(KP34,KV34)&gt;0,SUM(KP34,KV34),"")</f>
        <v/>
      </c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40" t="str">
        <f>IF(KZ34&gt;0,KZ34,"")</f>
        <v/>
      </c>
      <c r="LS34" s="40" t="str">
        <f>IF(LA34&gt;0,LA34,"")</f>
        <v/>
      </c>
      <c r="LT34" s="40" t="str">
        <f>IF(SUM(KX34:LA34)-LB34&gt;0,SUM(KX34:LA34)-LB34,"")</f>
        <v/>
      </c>
      <c r="LU34" s="40" t="str">
        <f>IF(LE34&gt;0,LE34,"")</f>
        <v/>
      </c>
      <c r="LV34" s="40" t="str">
        <f>IF(LF34&gt;0,LF34,"")</f>
        <v/>
      </c>
      <c r="LW34" s="40" t="str">
        <f>IF(SUM(LC34:LF34)-LG34&gt;0,SUM(LC34:LF34)-LG34,"")</f>
        <v/>
      </c>
      <c r="LX34" s="40" t="str">
        <f>IF(MAX(LT34,LW34)&gt;0,MAX(LT34,LW34),"")</f>
        <v/>
      </c>
      <c r="LY34" s="40" t="str">
        <f>IF(LJ34&gt;0,LJ34,"")</f>
        <v/>
      </c>
      <c r="LZ34" s="40" t="str">
        <f>IF(LK34&gt;0,LK34,"")</f>
        <v/>
      </c>
      <c r="MA34" s="40" t="str">
        <f>IF(SUM(LH34:LK34)-LL34&gt;0,SUM(LH34:LK34)-LL34,"")</f>
        <v/>
      </c>
      <c r="MB34" s="40" t="str">
        <f>IF(LO34&gt;0,LO34,"")</f>
        <v/>
      </c>
      <c r="MC34" s="40" t="str">
        <f>IF(LP34&gt;0,LP34,"")</f>
        <v/>
      </c>
      <c r="MD34" s="40" t="str">
        <f>IF(SUM(LM34:LP34)-LQ34&gt;0,SUM(LM34:LP34)-LQ34,"")</f>
        <v/>
      </c>
      <c r="ME34" s="40" t="str">
        <f>IF(SUM(LX34,MD34)&gt;0,SUM(LX34,MD34),"")</f>
        <v/>
      </c>
      <c r="MF34" s="18"/>
      <c r="MG34" s="18"/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1" t="str">
        <f>IF(MH34&gt;0,MH34,"")</f>
        <v/>
      </c>
      <c r="NA34" s="11" t="str">
        <f>IF(MI34&gt;0,MI34,"")</f>
        <v/>
      </c>
      <c r="NB34" s="11" t="str">
        <f>IF(SUM(MF34:MI34)-MJ34&gt;0,SUM(MF34:MI34)-MJ34,"")</f>
        <v/>
      </c>
      <c r="NC34" s="11" t="str">
        <f>IF(MM34&gt;0,MM34,"")</f>
        <v/>
      </c>
      <c r="ND34" s="11" t="str">
        <f>IF(MN34&gt;0,MN34,"")</f>
        <v/>
      </c>
      <c r="NE34" s="11" t="str">
        <f>IF(SUM(MK34:MN34)-MO34&gt;0,SUM(MK34:MN34)-MO34,"")</f>
        <v/>
      </c>
      <c r="NF34" s="11" t="str">
        <f>IF(MAX(NB34,NE34)&gt;0,MAX(NB34,NE34),"")</f>
        <v/>
      </c>
      <c r="NG34" s="11" t="str">
        <f>IF(MR34&gt;0,MR34,"")</f>
        <v/>
      </c>
      <c r="NH34" s="11" t="str">
        <f>IF(MS34&gt;0,MS34,"")</f>
        <v/>
      </c>
      <c r="NI34" s="11" t="str">
        <f>IF(SUM(MP34:MS34)-MT34&gt;0,SUM(MP34:MS34)-MT34,"")</f>
        <v/>
      </c>
      <c r="NJ34" s="11" t="str">
        <f>IF(MW34&gt;0,MW34,"")</f>
        <v/>
      </c>
      <c r="NK34" s="11" t="str">
        <f>IF(MX34&gt;0,MX34,"")</f>
        <v/>
      </c>
      <c r="NL34" s="11" t="str">
        <f>IF(SUM(MU34:MX34)-MY34&gt;0,SUM(MU34:MX34)-MY34,"")</f>
        <v/>
      </c>
      <c r="NM34" s="11" t="str">
        <f>IF(SUM(NF34,NL34)&gt;0,SUM(NF34,NL34),"")</f>
        <v/>
      </c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40" t="str">
        <f>IF(NP34&gt;0,NP34,"")</f>
        <v/>
      </c>
      <c r="OI34" s="40" t="str">
        <f>IF(NQ34&gt;0,NQ34,"")</f>
        <v/>
      </c>
      <c r="OJ34" s="40" t="str">
        <f>IF(SUM(NN34:NQ34)-NR34&gt;0,SUM(NN34:NQ34)-NR34,"")</f>
        <v/>
      </c>
      <c r="OK34" s="40" t="str">
        <f>IF(NU34&gt;0,NU34,"")</f>
        <v/>
      </c>
      <c r="OL34" s="40" t="str">
        <f>IF(NV34&gt;0,NV34,"")</f>
        <v/>
      </c>
      <c r="OM34" s="40" t="str">
        <f>IF(SUM(NS34:NV34)-NW34&gt;0,SUM(NS34:NV34)-NW34,"")</f>
        <v/>
      </c>
      <c r="ON34" s="40" t="str">
        <f>IF(MAX(OJ34,OM34)&gt;0,MAX(OJ34,OM34),"")</f>
        <v/>
      </c>
      <c r="OO34" s="40" t="str">
        <f>IF(NZ34&gt;0,NZ34,"")</f>
        <v/>
      </c>
      <c r="OP34" s="40" t="str">
        <f>IF(OA34&gt;0,OA34,"")</f>
        <v/>
      </c>
      <c r="OQ34" s="40" t="str">
        <f>IF(SUM(NX34:OA34)-OB34&gt;0,SUM(NX34:OA34)-OB34,"")</f>
        <v/>
      </c>
      <c r="OR34" s="40" t="str">
        <f>IF(OE34&gt;0,OE34,"")</f>
        <v/>
      </c>
      <c r="OS34" s="40" t="str">
        <f>IF(OF34&gt;0,OF34,"")</f>
        <v/>
      </c>
      <c r="OT34" s="40" t="str">
        <f>IF(SUM(OC34:OF34)-OG34&gt;0,SUM(OC34:OF34)-OG34,"")</f>
        <v/>
      </c>
      <c r="OU34" s="40" t="str">
        <f>IF(SUM(ON34,OT34)&gt;0,SUM(ON34,OT34),"")</f>
        <v/>
      </c>
      <c r="OV34" s="18"/>
      <c r="OW34" s="18"/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1" t="str">
        <f>IF(OX34&gt;0,OX34,"")</f>
        <v/>
      </c>
      <c r="PQ34" s="11" t="str">
        <f>IF(OY34&gt;0,OY34,"")</f>
        <v/>
      </c>
      <c r="PR34" s="11" t="str">
        <f>IF(SUM(OV34:OY34)-OZ34&gt;0,SUM(OV34:OY34)-OZ34,"")</f>
        <v/>
      </c>
      <c r="PS34" s="11" t="str">
        <f>IF(PC34&gt;0,PC34,"")</f>
        <v/>
      </c>
      <c r="PT34" s="11" t="str">
        <f>IF(PD34&gt;0,PD34,"")</f>
        <v/>
      </c>
      <c r="PU34" s="11" t="str">
        <f>IF(SUM(PA34:PD34)-PE34&gt;0,SUM(PA34:PD34)-PE34,"")</f>
        <v/>
      </c>
      <c r="PV34" s="11" t="str">
        <f>IF(MAX(PR34,PU34)&gt;0,MAX(PR34,PU34),"")</f>
        <v/>
      </c>
      <c r="PW34" s="11" t="str">
        <f>IF(PH34&gt;0,PH34,"")</f>
        <v/>
      </c>
      <c r="PX34" s="11" t="str">
        <f>IF(PI34&gt;0,PI34,"")</f>
        <v/>
      </c>
      <c r="PY34" s="11" t="str">
        <f>IF(SUM(PF34:PI34)-PJ34&gt;0,SUM(PF34:PI34)-PJ34,"")</f>
        <v/>
      </c>
      <c r="PZ34" s="11" t="str">
        <f>IF(PM34&gt;0,PM34,"")</f>
        <v/>
      </c>
      <c r="QA34" s="11" t="str">
        <f>IF(PN34&gt;0,PN34,"")</f>
        <v/>
      </c>
      <c r="QB34" s="11" t="str">
        <f>IF(SUM(PK34:PN34)-PO34&gt;0,SUM(PK34:PN34)-PO34,"")</f>
        <v/>
      </c>
      <c r="QC34" s="11" t="str">
        <f>IF(SUM(PV34,QB34)&gt;0,SUM(PV34,QB34),"")</f>
        <v/>
      </c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40" t="str">
        <f>IF(QF34&gt;0,QF34,"")</f>
        <v/>
      </c>
      <c r="QY34" s="40" t="str">
        <f>IF(QG34&gt;0,QG34,"")</f>
        <v/>
      </c>
      <c r="QZ34" s="40" t="str">
        <f>IF(SUM(QD34:QG34)-QH34&gt;0,SUM(QD34:QG34)-QH34,"")</f>
        <v/>
      </c>
      <c r="RA34" s="40" t="str">
        <f>IF(QK34&gt;0,QK34,"")</f>
        <v/>
      </c>
      <c r="RB34" s="40" t="str">
        <f>IF(QL34&gt;0,QL34,"")</f>
        <v/>
      </c>
      <c r="RC34" s="40" t="str">
        <f>IF(SUM(QI34:QL34)-QM34&gt;0,SUM(QI34:QL34)-QM34,"")</f>
        <v/>
      </c>
      <c r="RD34" s="40" t="str">
        <f>IF(MAX(QZ34,RC34)&gt;0,MAX(QZ34,RC34),"")</f>
        <v/>
      </c>
      <c r="RE34" s="40" t="str">
        <f>IF(QP34&gt;0,QP34,"")</f>
        <v/>
      </c>
      <c r="RF34" s="40" t="str">
        <f>IF(QQ34&gt;0,QQ34,"")</f>
        <v/>
      </c>
      <c r="RG34" s="40" t="str">
        <f>IF(SUM(QN34:QQ34)-QR34&gt;0,SUM(QN34:QQ34)-QR34,"")</f>
        <v/>
      </c>
      <c r="RH34" s="40" t="str">
        <f>IF(QU34&gt;0,QU34,"")</f>
        <v/>
      </c>
      <c r="RI34" s="40" t="str">
        <f>IF(QV34&gt;0,QV34,"")</f>
        <v/>
      </c>
      <c r="RJ34" s="40" t="str">
        <f>IF(SUM(QS34:QV34)-QW34&gt;0,SUM(QS34:QV34)-QW34,"")</f>
        <v/>
      </c>
      <c r="RK34" s="40" t="str">
        <f>IF(SUM(RD34,RJ34)&gt;0,SUM(RD34,RJ34),"")</f>
        <v/>
      </c>
      <c r="RL34" s="18"/>
      <c r="RM34" s="18"/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1" t="str">
        <f>IF(RN34&gt;0,RN34,"")</f>
        <v/>
      </c>
      <c r="SG34" s="11" t="str">
        <f>IF(RO34&gt;0,RO34,"")</f>
        <v/>
      </c>
      <c r="SH34" s="11" t="str">
        <f>IF(SUM(RL34:RO34)-RP34&gt;0,SUM(RL34:RO34)-RP34,"")</f>
        <v/>
      </c>
      <c r="SI34" s="11" t="str">
        <f>IF(RS34&gt;0,RS34,"")</f>
        <v/>
      </c>
      <c r="SJ34" s="11" t="str">
        <f>IF(RT34&gt;0,RT34,"")</f>
        <v/>
      </c>
      <c r="SK34" s="11" t="str">
        <f>IF(SUM(RQ34:RT34)-RU34&gt;0,SUM(RQ34:RT34)-RU34,"")</f>
        <v/>
      </c>
      <c r="SL34" s="11" t="str">
        <f>IF(MAX(SH34,SK34)&gt;0,MAX(SH34,SK34),"")</f>
        <v/>
      </c>
      <c r="SM34" s="11" t="str">
        <f>IF(RX34&gt;0,RX34,"")</f>
        <v/>
      </c>
      <c r="SN34" s="11" t="str">
        <f>IF(RY34&gt;0,RY34,"")</f>
        <v/>
      </c>
      <c r="SO34" s="11" t="str">
        <f>IF(SUM(RV34:RY34)-RZ34&gt;0,SUM(RV34:RY34)-RZ34,"")</f>
        <v/>
      </c>
      <c r="SP34" s="11" t="str">
        <f>IF(SC34&gt;0,SC34,"")</f>
        <v/>
      </c>
      <c r="SQ34" s="11" t="str">
        <f>IF(SD34&gt;0,SD34,"")</f>
        <v/>
      </c>
      <c r="SR34" s="11" t="str">
        <f>IF(SUM(SA34:SD34)-SE34&gt;0,SUM(SA34:SD34)-SE34,"")</f>
        <v/>
      </c>
      <c r="SS34" s="11" t="str">
        <f>IF(SUM(SL34,SR34)&gt;0,SUM(SL34,SR34),"")</f>
        <v/>
      </c>
      <c r="ST34" s="22">
        <f>IF($CN34="P",BY34,(BY34+AX34)/2)</f>
        <v>0</v>
      </c>
      <c r="SU34" s="22">
        <f>IF($CN34="P",BZ34,(BZ34+AY34)/2)</f>
        <v>0</v>
      </c>
      <c r="SV34" s="22">
        <f>IF($CN34="P",CA34,(CA34+AZ34)/2)</f>
        <v>0</v>
      </c>
      <c r="SW34" s="22">
        <f>IF($CN34="P",CB34,(CB34+BA34)/2)</f>
        <v>0</v>
      </c>
      <c r="SX34" s="22">
        <f>IF($CN34="P",CC34,(CC34+BB34)/2)</f>
        <v>0</v>
      </c>
      <c r="SY34" s="22">
        <f>IF($CN34="P",CD34,(CD34+BC34)/2)</f>
        <v>0</v>
      </c>
      <c r="SZ34" s="22">
        <f>IF($CN34="P",CE34,(CE34+BD34)/2)</f>
        <v>0</v>
      </c>
      <c r="TA34" s="22">
        <f>IF($CN34="P",CF34,(CF34+BE34)/2)</f>
        <v>0</v>
      </c>
      <c r="TB34" s="22">
        <f>IF($CN34="P",CG34,(CG34+BF34)/2)</f>
        <v>0</v>
      </c>
      <c r="TC34" s="22">
        <f>IF($CN34="P",CH34,(CH34+BG34)/2)</f>
        <v>0</v>
      </c>
      <c r="TD34" s="22">
        <f>IF($CN34="P",CI34,(CI34+BH34)/2)</f>
        <v>0</v>
      </c>
      <c r="TE34" s="22">
        <f>IF($CN34="P",CJ34,(CJ34+BI34)/2)</f>
        <v>0</v>
      </c>
      <c r="TF34" s="22">
        <f>IF($CN34="P",CK34,(CK34+BJ34)/2)</f>
        <v>0</v>
      </c>
      <c r="TG34" s="22">
        <f>IF($CN34="P",CL34,(CL34+BK34)/2)</f>
        <v>0</v>
      </c>
      <c r="TH34" s="22">
        <f>IF($CN34="P",CM34,(CM34+BL34)/2)</f>
        <v>0</v>
      </c>
      <c r="TI34" s="27" t="s">
        <v>46</v>
      </c>
      <c r="TJ34" s="40" t="str">
        <f>IF(SV34&gt;0,SV34,"")</f>
        <v/>
      </c>
      <c r="TK34" s="40" t="str">
        <f>IF(SW34&gt;0,SW34,"")</f>
        <v/>
      </c>
      <c r="TL34" s="40" t="str">
        <f>IF(SUM(ST34:SW34)-SX34&gt;0,SUM(ST34:SW34)-SX34,"")</f>
        <v/>
      </c>
      <c r="TM34" s="40" t="str">
        <f>IF(TA34&gt;0,TA34,"")</f>
        <v/>
      </c>
      <c r="TN34" s="40" t="str">
        <f>IF(TB34&gt;0,TB34,"")</f>
        <v/>
      </c>
      <c r="TO34" s="40" t="str">
        <f>IF(SUM(SY34:TB34)-TC34&gt;0,SUM(SY34:TB34)-TC34,"")</f>
        <v/>
      </c>
      <c r="TP34" s="40" t="str">
        <f>IF(MAX(TL34,TO34)&gt;0,MAX(TL34,TO34),"")</f>
        <v/>
      </c>
      <c r="TQ34" s="40" t="str">
        <f>IF(TF34&gt;0,TF34,"")</f>
        <v/>
      </c>
      <c r="TR34" s="40" t="str">
        <f>IF(TG34&gt;0,TG34,"")</f>
        <v/>
      </c>
      <c r="TS34" s="40" t="str">
        <f>IF(SUM(TD34:TG34)-TH34&gt;0,SUM(TD34:TG34)-TH34,"")</f>
        <v/>
      </c>
      <c r="TT34" s="40" t="str">
        <f>IF(SUM(TP34,TS34)&gt;0,SUM(TP34,TS34),"")</f>
        <v/>
      </c>
    </row>
    <row r="35" spans="1:542" x14ac:dyDescent="0.2">
      <c r="B35" s="5"/>
      <c r="D35" s="1"/>
    </row>
    <row r="36" spans="1:542" x14ac:dyDescent="0.2">
      <c r="G36" s="36"/>
      <c r="I36" s="36"/>
    </row>
    <row r="37" spans="1:542" x14ac:dyDescent="0.2">
      <c r="B37" s="23" t="s">
        <v>44</v>
      </c>
      <c r="C37" s="5"/>
      <c r="G37" s="3"/>
      <c r="AP37" s="41"/>
      <c r="AQ37" s="41"/>
      <c r="AR37" s="41"/>
      <c r="AT37" s="32"/>
      <c r="AU37" s="32"/>
      <c r="AW37" s="53">
        <v>11.2</v>
      </c>
      <c r="BQ37" s="41"/>
      <c r="BR37" s="41"/>
      <c r="BS37" s="41"/>
      <c r="BU37" s="32"/>
      <c r="BV37" s="32"/>
      <c r="BX37" s="53">
        <v>11.2</v>
      </c>
      <c r="CR37" s="41"/>
      <c r="CS37" s="41"/>
      <c r="CT37" s="41"/>
      <c r="CV37" s="32"/>
      <c r="CW37" s="32"/>
      <c r="CY37" s="53">
        <v>11.2</v>
      </c>
      <c r="DV37" s="5"/>
      <c r="DW37" s="5"/>
      <c r="EF37" s="2"/>
      <c r="EG37" s="2"/>
      <c r="EI37" s="53">
        <v>11.2</v>
      </c>
      <c r="FD37" s="5"/>
      <c r="FE37" s="5"/>
      <c r="FN37" s="2"/>
      <c r="FO37" s="2"/>
      <c r="FQ37" s="53">
        <v>11.2</v>
      </c>
      <c r="GL37" s="5"/>
      <c r="GM37" s="5"/>
      <c r="GV37" s="2"/>
      <c r="GW37" s="2"/>
      <c r="GY37" s="53">
        <v>11.2</v>
      </c>
      <c r="HT37" s="5"/>
      <c r="HU37" s="5"/>
      <c r="ID37" s="2"/>
      <c r="IE37" s="2"/>
      <c r="IG37" s="53">
        <v>11.2</v>
      </c>
      <c r="JB37" s="5"/>
      <c r="JC37" s="5"/>
      <c r="JL37" s="2"/>
      <c r="JM37" s="2"/>
      <c r="JO37" s="53">
        <v>11.2</v>
      </c>
      <c r="KJ37" s="5"/>
      <c r="KK37" s="5"/>
      <c r="KT37" s="2"/>
      <c r="KU37" s="2"/>
      <c r="KW37" s="53">
        <v>11.2</v>
      </c>
      <c r="LR37" s="5"/>
      <c r="LS37" s="5"/>
      <c r="MB37" s="2"/>
      <c r="MC37" s="2"/>
      <c r="ME37" s="53">
        <v>11.2</v>
      </c>
      <c r="MZ37" s="5"/>
      <c r="NA37" s="5"/>
      <c r="NJ37" s="2"/>
      <c r="NK37" s="2"/>
      <c r="NM37" s="53">
        <v>11.2</v>
      </c>
      <c r="OH37" s="5"/>
      <c r="OI37" s="5"/>
      <c r="OR37" s="2"/>
      <c r="OS37" s="2"/>
      <c r="OU37" s="53">
        <v>11.2</v>
      </c>
      <c r="PP37" s="5"/>
      <c r="PQ37" s="5"/>
      <c r="PZ37" s="2"/>
      <c r="QA37" s="2"/>
      <c r="QC37" s="53">
        <v>11.2</v>
      </c>
      <c r="QX37" s="5"/>
      <c r="QY37" s="5"/>
      <c r="RH37" s="2"/>
      <c r="RI37" s="2"/>
      <c r="RK37" s="53">
        <v>11.2</v>
      </c>
      <c r="SF37" s="5"/>
      <c r="SG37" s="5"/>
      <c r="SP37" s="2"/>
      <c r="SQ37" s="2"/>
      <c r="SS37" s="53">
        <v>11.2</v>
      </c>
    </row>
    <row r="38" spans="1:542" hidden="1" x14ac:dyDescent="0.2">
      <c r="B38" s="30" t="s">
        <v>43</v>
      </c>
      <c r="C38" s="5"/>
      <c r="V38" s="2"/>
      <c r="AP38" s="41"/>
      <c r="AQ38" s="41"/>
      <c r="AR38" s="41"/>
      <c r="AT38" s="32"/>
      <c r="AU38" s="32"/>
      <c r="AW38" s="54">
        <v>1000</v>
      </c>
      <c r="BQ38" s="41"/>
      <c r="BR38" s="41"/>
      <c r="BS38" s="41"/>
      <c r="BU38" s="32"/>
      <c r="BV38" s="32"/>
      <c r="BX38" s="54">
        <v>1000</v>
      </c>
      <c r="CR38" s="41"/>
      <c r="CS38" s="41"/>
      <c r="CT38" s="41"/>
      <c r="CV38" s="32"/>
      <c r="CW38" s="32"/>
      <c r="CY38" s="54">
        <v>1000</v>
      </c>
      <c r="DV38" s="5"/>
      <c r="DW38" s="5"/>
      <c r="EF38" s="2"/>
      <c r="EG38" s="2"/>
      <c r="EI38" s="54">
        <v>1000</v>
      </c>
      <c r="FD38" s="5"/>
      <c r="FE38" s="5"/>
      <c r="FN38" s="2"/>
      <c r="FO38" s="2"/>
      <c r="FQ38" s="54">
        <v>1000</v>
      </c>
      <c r="GL38" s="5"/>
      <c r="GM38" s="5"/>
      <c r="GV38" s="2"/>
      <c r="GW38" s="2"/>
      <c r="GY38" s="54">
        <v>1000</v>
      </c>
      <c r="HT38" s="5"/>
      <c r="HU38" s="5"/>
      <c r="ID38" s="2"/>
      <c r="IE38" s="2"/>
      <c r="IG38" s="54">
        <v>1000</v>
      </c>
      <c r="JB38" s="5"/>
      <c r="JC38" s="5"/>
      <c r="JL38" s="2"/>
      <c r="JM38" s="2"/>
      <c r="JO38" s="54">
        <v>1000</v>
      </c>
      <c r="KJ38" s="5"/>
      <c r="KK38" s="5"/>
      <c r="KT38" s="2"/>
      <c r="KU38" s="2"/>
      <c r="KW38" s="54">
        <v>1000</v>
      </c>
      <c r="LR38" s="5"/>
      <c r="LS38" s="5"/>
      <c r="MB38" s="2"/>
      <c r="MC38" s="2"/>
      <c r="ME38" s="54">
        <v>1000</v>
      </c>
      <c r="MZ38" s="5"/>
      <c r="NA38" s="5"/>
      <c r="NJ38" s="2"/>
      <c r="NK38" s="2"/>
      <c r="NM38" s="54">
        <v>1000</v>
      </c>
      <c r="OH38" s="5"/>
      <c r="OI38" s="5"/>
      <c r="OR38" s="2"/>
      <c r="OS38" s="2"/>
      <c r="OU38" s="54">
        <v>1000</v>
      </c>
      <c r="PP38" s="5"/>
      <c r="PQ38" s="5"/>
      <c r="PZ38" s="2"/>
      <c r="QA38" s="2"/>
      <c r="QC38" s="54">
        <v>1000</v>
      </c>
      <c r="QX38" s="5"/>
      <c r="QY38" s="5"/>
      <c r="RH38" s="2"/>
      <c r="RI38" s="2"/>
      <c r="RK38" s="54">
        <v>1000</v>
      </c>
      <c r="SF38" s="5"/>
      <c r="SG38" s="5"/>
      <c r="SP38" s="2"/>
      <c r="SQ38" s="2"/>
      <c r="SS38" s="54">
        <v>1000</v>
      </c>
    </row>
    <row r="39" spans="1:542" hidden="1" x14ac:dyDescent="0.2">
      <c r="A39" s="5"/>
      <c r="B39" s="31" t="s">
        <v>55</v>
      </c>
      <c r="C39" s="5"/>
      <c r="E39" s="2"/>
      <c r="AP39" s="41"/>
      <c r="AQ39" s="41"/>
      <c r="AR39" s="41"/>
      <c r="AS39" s="32"/>
      <c r="AT39" s="32"/>
      <c r="AU39" s="32"/>
      <c r="AV39" s="32"/>
      <c r="AW39" s="55">
        <v>1000</v>
      </c>
      <c r="BQ39" s="41"/>
      <c r="BR39" s="41"/>
      <c r="BS39" s="41"/>
      <c r="BU39" s="32"/>
      <c r="BV39" s="32"/>
      <c r="BX39" s="55">
        <v>1000</v>
      </c>
      <c r="CR39" s="41"/>
      <c r="CS39" s="41"/>
      <c r="CT39" s="41"/>
      <c r="CU39" s="32"/>
      <c r="CV39" s="32"/>
      <c r="CW39" s="32"/>
      <c r="CX39" s="32"/>
      <c r="CY39" s="55">
        <v>1000</v>
      </c>
      <c r="DV39" s="5"/>
      <c r="DW39" s="5"/>
      <c r="EF39" s="2"/>
      <c r="EG39" s="2"/>
      <c r="EI39" s="55">
        <v>1000</v>
      </c>
      <c r="FD39" s="5"/>
      <c r="FE39" s="5"/>
      <c r="FN39" s="2"/>
      <c r="FO39" s="2"/>
      <c r="FQ39" s="55">
        <v>1000</v>
      </c>
      <c r="GL39" s="5"/>
      <c r="GM39" s="5"/>
      <c r="GV39" s="2"/>
      <c r="GW39" s="2"/>
      <c r="GY39" s="55">
        <v>1000</v>
      </c>
      <c r="HT39" s="5"/>
      <c r="HU39" s="5"/>
      <c r="ID39" s="2"/>
      <c r="IE39" s="2"/>
      <c r="IG39" s="55">
        <v>1000</v>
      </c>
      <c r="JB39" s="5"/>
      <c r="JC39" s="5"/>
      <c r="JL39" s="2"/>
      <c r="JM39" s="2"/>
      <c r="JO39" s="55">
        <v>1000</v>
      </c>
      <c r="KJ39" s="5"/>
      <c r="KK39" s="5"/>
      <c r="KT39" s="2"/>
      <c r="KU39" s="2"/>
      <c r="KW39" s="55">
        <v>1000</v>
      </c>
      <c r="LR39" s="5"/>
      <c r="LS39" s="5"/>
      <c r="MB39" s="2"/>
      <c r="MC39" s="2"/>
      <c r="ME39" s="55">
        <v>1000</v>
      </c>
      <c r="MZ39" s="5"/>
      <c r="NA39" s="5"/>
      <c r="NJ39" s="2"/>
      <c r="NK39" s="2"/>
      <c r="NM39" s="55">
        <v>1000</v>
      </c>
      <c r="OH39" s="5"/>
      <c r="OI39" s="5"/>
      <c r="OR39" s="2"/>
      <c r="OS39" s="2"/>
      <c r="OU39" s="55">
        <v>1000</v>
      </c>
      <c r="PP39" s="5"/>
      <c r="PQ39" s="5"/>
      <c r="PZ39" s="2"/>
      <c r="QA39" s="2"/>
      <c r="QC39" s="55">
        <v>1000</v>
      </c>
      <c r="QX39" s="5"/>
      <c r="QY39" s="5"/>
      <c r="RH39" s="2"/>
      <c r="RI39" s="2"/>
      <c r="RK39" s="55">
        <v>1000</v>
      </c>
      <c r="SF39" s="5"/>
      <c r="SG39" s="5"/>
      <c r="SP39" s="2"/>
      <c r="SQ39" s="2"/>
      <c r="SS39" s="55">
        <v>1000</v>
      </c>
    </row>
    <row r="40" spans="1:542" hidden="1" x14ac:dyDescent="0.2">
      <c r="A40" s="5"/>
      <c r="B40" s="35" t="s">
        <v>62</v>
      </c>
      <c r="C40" s="5"/>
      <c r="E40" s="2"/>
      <c r="AP40" s="41"/>
      <c r="AQ40" s="41"/>
      <c r="AR40" s="41"/>
      <c r="AS40" s="32"/>
      <c r="AT40" s="32"/>
      <c r="AU40" s="32"/>
      <c r="AV40" s="32"/>
      <c r="AW40" s="56">
        <v>1000</v>
      </c>
      <c r="BQ40" s="41"/>
      <c r="BR40" s="41"/>
      <c r="BS40" s="41"/>
      <c r="BU40" s="32"/>
      <c r="BV40" s="32"/>
      <c r="BX40" s="56">
        <v>1000</v>
      </c>
      <c r="CR40" s="41"/>
      <c r="CS40" s="41"/>
      <c r="CT40" s="41"/>
      <c r="CU40" s="32"/>
      <c r="CV40" s="32"/>
      <c r="CW40" s="32"/>
      <c r="CX40" s="32"/>
      <c r="CY40" s="56">
        <v>1000</v>
      </c>
      <c r="DV40" s="5"/>
      <c r="DW40" s="5"/>
      <c r="EF40" s="2"/>
      <c r="EG40" s="2"/>
      <c r="EI40" s="56">
        <v>1000</v>
      </c>
      <c r="FD40" s="5"/>
      <c r="FE40" s="5"/>
      <c r="FN40" s="2"/>
      <c r="FO40" s="2"/>
      <c r="FQ40" s="56">
        <v>1000</v>
      </c>
      <c r="GL40" s="5"/>
      <c r="GM40" s="5"/>
      <c r="GV40" s="2"/>
      <c r="GW40" s="2"/>
      <c r="GY40" s="56">
        <v>1000</v>
      </c>
      <c r="HT40" s="5"/>
      <c r="HU40" s="5"/>
      <c r="ID40" s="2"/>
      <c r="IE40" s="2"/>
      <c r="IG40" s="56">
        <v>1000</v>
      </c>
      <c r="JB40" s="5"/>
      <c r="JC40" s="5"/>
      <c r="JL40" s="2"/>
      <c r="JM40" s="2"/>
      <c r="JO40" s="56">
        <v>1000</v>
      </c>
      <c r="KJ40" s="5"/>
      <c r="KK40" s="5"/>
      <c r="KT40" s="2"/>
      <c r="KU40" s="2"/>
      <c r="KW40" s="56">
        <v>1000</v>
      </c>
      <c r="LR40" s="5"/>
      <c r="LS40" s="5"/>
      <c r="MB40" s="2"/>
      <c r="MC40" s="2"/>
      <c r="ME40" s="56">
        <v>1000</v>
      </c>
      <c r="MZ40" s="5"/>
      <c r="NA40" s="5"/>
      <c r="NJ40" s="2"/>
      <c r="NK40" s="2"/>
      <c r="NM40" s="56">
        <v>1000</v>
      </c>
      <c r="OH40" s="5"/>
      <c r="OI40" s="5"/>
      <c r="OR40" s="2"/>
      <c r="OS40" s="2"/>
      <c r="OU40" s="56">
        <v>1000</v>
      </c>
      <c r="PP40" s="5"/>
      <c r="PQ40" s="5"/>
      <c r="PZ40" s="2"/>
      <c r="QA40" s="2"/>
      <c r="QC40" s="56">
        <v>1000</v>
      </c>
      <c r="QX40" s="5"/>
      <c r="QY40" s="5"/>
      <c r="RH40" s="2"/>
      <c r="RI40" s="2"/>
      <c r="RK40" s="56">
        <v>1000</v>
      </c>
      <c r="SF40" s="5"/>
      <c r="SG40" s="5"/>
      <c r="SP40" s="2"/>
      <c r="SQ40" s="2"/>
      <c r="SS40" s="56">
        <v>1000</v>
      </c>
    </row>
    <row r="41" spans="1:542" x14ac:dyDescent="0.2">
      <c r="A41" s="5"/>
      <c r="B41" s="34" t="s">
        <v>41</v>
      </c>
      <c r="C41" s="5"/>
      <c r="AP41" s="41"/>
      <c r="AQ41" s="41"/>
      <c r="AR41" s="41"/>
      <c r="AS41" s="32"/>
      <c r="AT41" s="32"/>
      <c r="AU41" s="32"/>
      <c r="AV41" s="32"/>
      <c r="AW41" s="57">
        <v>48.3</v>
      </c>
      <c r="BQ41" s="41"/>
      <c r="BR41" s="41"/>
      <c r="BS41" s="41"/>
      <c r="BU41" s="32"/>
      <c r="BV41" s="32"/>
      <c r="BX41" s="57">
        <v>48.3</v>
      </c>
      <c r="CR41" s="41"/>
      <c r="CS41" s="41"/>
      <c r="CT41" s="41"/>
      <c r="CU41" s="32"/>
      <c r="CV41" s="32"/>
      <c r="CW41" s="32"/>
      <c r="CX41" s="32"/>
      <c r="CY41" s="57">
        <v>48.3</v>
      </c>
      <c r="DV41" s="5"/>
      <c r="DW41" s="5"/>
      <c r="EF41" s="2"/>
      <c r="EG41" s="2"/>
      <c r="EI41" s="57">
        <v>48.3</v>
      </c>
      <c r="FD41" s="5"/>
      <c r="FE41" s="5"/>
      <c r="FN41" s="2"/>
      <c r="FO41" s="2"/>
      <c r="FQ41" s="57">
        <v>48.3</v>
      </c>
      <c r="GL41" s="5"/>
      <c r="GM41" s="5"/>
      <c r="GV41" s="2"/>
      <c r="GW41" s="2"/>
      <c r="GY41" s="57">
        <v>48.3</v>
      </c>
      <c r="HT41" s="5"/>
      <c r="HU41" s="5"/>
      <c r="ID41" s="2"/>
      <c r="IE41" s="2"/>
      <c r="IG41" s="57">
        <v>48.3</v>
      </c>
      <c r="JB41" s="5"/>
      <c r="JC41" s="5"/>
      <c r="JL41" s="2"/>
      <c r="JM41" s="2"/>
      <c r="JO41" s="57">
        <v>48.3</v>
      </c>
      <c r="KJ41" s="5"/>
      <c r="KK41" s="5"/>
      <c r="KT41" s="2"/>
      <c r="KU41" s="2"/>
      <c r="KW41" s="57">
        <v>48.3</v>
      </c>
      <c r="LR41" s="5"/>
      <c r="LS41" s="5"/>
      <c r="MB41" s="2"/>
      <c r="MC41" s="2"/>
      <c r="ME41" s="57">
        <v>48.3</v>
      </c>
      <c r="MZ41" s="5"/>
      <c r="NA41" s="5"/>
      <c r="NJ41" s="2"/>
      <c r="NK41" s="2"/>
      <c r="NM41" s="57">
        <v>48.3</v>
      </c>
      <c r="OH41" s="5"/>
      <c r="OI41" s="5"/>
      <c r="OR41" s="2"/>
      <c r="OS41" s="2"/>
      <c r="OU41" s="57">
        <v>48.3</v>
      </c>
      <c r="PP41" s="5"/>
      <c r="PQ41" s="5"/>
      <c r="PZ41" s="2"/>
      <c r="QA41" s="2"/>
      <c r="QC41" s="57">
        <v>48.3</v>
      </c>
      <c r="QX41" s="5"/>
      <c r="QY41" s="5"/>
      <c r="RH41" s="2"/>
      <c r="RI41" s="2"/>
      <c r="RK41" s="57">
        <v>48.3</v>
      </c>
      <c r="SF41" s="5"/>
      <c r="SG41" s="5"/>
      <c r="SP41" s="2"/>
      <c r="SQ41" s="2"/>
      <c r="SS41" s="57">
        <v>48.3</v>
      </c>
    </row>
    <row r="42" spans="1:542" hidden="1" x14ac:dyDescent="0.2">
      <c r="A42" s="5"/>
      <c r="B42" s="24" t="s">
        <v>42</v>
      </c>
      <c r="C42" s="5"/>
      <c r="AP42" s="41"/>
      <c r="AQ42" s="41"/>
      <c r="AR42" s="41"/>
      <c r="AS42" s="32"/>
      <c r="AT42" s="32"/>
      <c r="AU42" s="32"/>
      <c r="AV42" s="32"/>
      <c r="AW42" s="58">
        <v>1000</v>
      </c>
      <c r="BQ42" s="41"/>
      <c r="BR42" s="41"/>
      <c r="BS42" s="41"/>
      <c r="BU42" s="32"/>
      <c r="BV42" s="32"/>
      <c r="BX42" s="58">
        <v>1000</v>
      </c>
      <c r="CR42" s="41"/>
      <c r="CS42" s="41"/>
      <c r="CT42" s="41"/>
      <c r="CU42" s="32"/>
      <c r="CV42" s="32"/>
      <c r="CW42" s="32"/>
      <c r="CX42" s="32"/>
      <c r="CY42" s="58">
        <v>1000</v>
      </c>
      <c r="DV42" s="5"/>
      <c r="DW42" s="5"/>
      <c r="EF42" s="2"/>
      <c r="EG42" s="2"/>
      <c r="EI42" s="58">
        <v>1000</v>
      </c>
      <c r="FD42" s="5"/>
      <c r="FE42" s="5"/>
      <c r="FN42" s="2"/>
      <c r="FO42" s="2"/>
      <c r="FQ42" s="58">
        <v>1000</v>
      </c>
      <c r="GL42" s="5"/>
      <c r="GM42" s="5"/>
      <c r="GV42" s="2"/>
      <c r="GW42" s="2"/>
      <c r="GY42" s="58">
        <v>1000</v>
      </c>
      <c r="HT42" s="5"/>
      <c r="HU42" s="5"/>
      <c r="ID42" s="2"/>
      <c r="IE42" s="2"/>
      <c r="IG42" s="58">
        <v>1000</v>
      </c>
      <c r="JB42" s="5"/>
      <c r="JC42" s="5"/>
      <c r="JL42" s="2"/>
      <c r="JM42" s="2"/>
      <c r="JO42" s="58">
        <v>1000</v>
      </c>
      <c r="KJ42" s="5"/>
      <c r="KK42" s="5"/>
      <c r="KT42" s="2"/>
      <c r="KU42" s="2"/>
      <c r="KW42" s="58">
        <v>1000</v>
      </c>
      <c r="LR42" s="5"/>
      <c r="LS42" s="5"/>
      <c r="MB42" s="2"/>
      <c r="MC42" s="2"/>
      <c r="ME42" s="58">
        <v>1000</v>
      </c>
      <c r="MZ42" s="5"/>
      <c r="NA42" s="5"/>
      <c r="NJ42" s="2"/>
      <c r="NK42" s="2"/>
      <c r="NM42" s="58">
        <v>1000</v>
      </c>
      <c r="OH42" s="5"/>
      <c r="OI42" s="5"/>
      <c r="OR42" s="2"/>
      <c r="OS42" s="2"/>
      <c r="OU42" s="58">
        <v>1000</v>
      </c>
      <c r="PP42" s="5"/>
      <c r="PQ42" s="5"/>
      <c r="PZ42" s="2"/>
      <c r="QA42" s="2"/>
      <c r="QC42" s="58">
        <v>1000</v>
      </c>
      <c r="QX42" s="5"/>
      <c r="QY42" s="5"/>
      <c r="RH42" s="2"/>
      <c r="RI42" s="2"/>
      <c r="RK42" s="58">
        <v>1000</v>
      </c>
      <c r="SF42" s="5"/>
      <c r="SG42" s="5"/>
      <c r="SP42" s="2"/>
      <c r="SQ42" s="2"/>
      <c r="SS42" s="58">
        <v>1000</v>
      </c>
    </row>
    <row r="43" spans="1:542" hidden="1" x14ac:dyDescent="0.2">
      <c r="A43" s="5"/>
      <c r="B43" s="33" t="s">
        <v>54</v>
      </c>
      <c r="C43" s="5"/>
      <c r="AP43" s="41"/>
      <c r="AQ43" s="41"/>
      <c r="AR43" s="41"/>
      <c r="AS43" s="32"/>
      <c r="AT43" s="32"/>
      <c r="AU43" s="32"/>
      <c r="AV43" s="32"/>
      <c r="AW43" s="59">
        <v>1000</v>
      </c>
      <c r="BQ43" s="41"/>
      <c r="BR43" s="41"/>
      <c r="BS43" s="41"/>
      <c r="BU43" s="32"/>
      <c r="BV43" s="32"/>
      <c r="BX43" s="59">
        <v>1000</v>
      </c>
      <c r="CR43" s="41"/>
      <c r="CS43" s="41"/>
      <c r="CT43" s="41"/>
      <c r="CU43" s="32"/>
      <c r="CV43" s="32"/>
      <c r="CW43" s="32"/>
      <c r="CX43" s="32"/>
      <c r="CY43" s="59">
        <v>1000</v>
      </c>
      <c r="DV43" s="5"/>
      <c r="DW43" s="5"/>
      <c r="EF43" s="2"/>
      <c r="EG43" s="2"/>
      <c r="EH43" s="37"/>
      <c r="EI43" s="59">
        <v>1000</v>
      </c>
      <c r="FD43" s="5"/>
      <c r="FE43" s="5"/>
      <c r="FN43" s="2"/>
      <c r="FO43" s="2"/>
      <c r="FP43" s="37"/>
      <c r="FQ43" s="59">
        <v>1000</v>
      </c>
      <c r="GL43" s="5"/>
      <c r="GM43" s="5"/>
      <c r="GV43" s="2"/>
      <c r="GW43" s="2"/>
      <c r="GX43" s="37"/>
      <c r="GY43" s="59">
        <v>1000</v>
      </c>
      <c r="HT43" s="5"/>
      <c r="HU43" s="5"/>
      <c r="ID43" s="2"/>
      <c r="IE43" s="2"/>
      <c r="IF43" s="37"/>
      <c r="IG43" s="59">
        <v>1000</v>
      </c>
      <c r="JB43" s="5"/>
      <c r="JC43" s="5"/>
      <c r="JL43" s="2"/>
      <c r="JM43" s="2"/>
      <c r="JN43" s="37"/>
      <c r="JO43" s="59">
        <v>1000</v>
      </c>
      <c r="KJ43" s="5"/>
      <c r="KK43" s="5"/>
      <c r="KT43" s="2"/>
      <c r="KU43" s="2"/>
      <c r="KV43" s="37"/>
      <c r="KW43" s="59">
        <v>1000</v>
      </c>
      <c r="LR43" s="5"/>
      <c r="LS43" s="5"/>
      <c r="MB43" s="2"/>
      <c r="MC43" s="2"/>
      <c r="MD43" s="37"/>
      <c r="ME43" s="59">
        <v>1000</v>
      </c>
      <c r="MZ43" s="5"/>
      <c r="NA43" s="5"/>
      <c r="NJ43" s="2"/>
      <c r="NK43" s="2"/>
      <c r="NL43" s="37"/>
      <c r="NM43" s="59">
        <v>1000</v>
      </c>
      <c r="OH43" s="5"/>
      <c r="OI43" s="5"/>
      <c r="OR43" s="2"/>
      <c r="OS43" s="2"/>
      <c r="OT43" s="37"/>
      <c r="OU43" s="59">
        <v>1000</v>
      </c>
      <c r="PP43" s="5"/>
      <c r="PQ43" s="5"/>
      <c r="PZ43" s="2"/>
      <c r="QA43" s="2"/>
      <c r="QB43" s="37"/>
      <c r="QC43" s="59">
        <v>1000</v>
      </c>
      <c r="QX43" s="5"/>
      <c r="QY43" s="5"/>
      <c r="RH43" s="2"/>
      <c r="RI43" s="2"/>
      <c r="RJ43" s="37"/>
      <c r="RK43" s="59">
        <v>1000</v>
      </c>
      <c r="SF43" s="5"/>
      <c r="SG43" s="5"/>
      <c r="SP43" s="2"/>
      <c r="SQ43" s="2"/>
      <c r="SR43" s="37"/>
      <c r="SS43" s="59">
        <v>1000</v>
      </c>
    </row>
    <row r="44" spans="1:542" hidden="1" x14ac:dyDescent="0.2">
      <c r="A44" s="5"/>
      <c r="B44" s="25" t="s">
        <v>27</v>
      </c>
      <c r="C44" s="5"/>
      <c r="AP44" s="41"/>
      <c r="AQ44" s="41"/>
      <c r="AR44" s="41"/>
      <c r="AS44" s="32"/>
      <c r="AT44" s="41"/>
      <c r="AU44" s="41"/>
      <c r="AV44" s="32"/>
      <c r="AW44" s="60">
        <v>1000</v>
      </c>
      <c r="BQ44" s="41"/>
      <c r="BR44" s="41"/>
      <c r="BS44" s="41"/>
      <c r="BU44" s="41"/>
      <c r="BV44" s="32"/>
      <c r="BX44" s="60">
        <v>1000</v>
      </c>
      <c r="CR44" s="41"/>
      <c r="CS44" s="41"/>
      <c r="CT44" s="41"/>
      <c r="CU44" s="32"/>
      <c r="CV44" s="41"/>
      <c r="CW44" s="32"/>
      <c r="CX44" s="32"/>
      <c r="CY44" s="60">
        <v>1000</v>
      </c>
      <c r="DV44" s="5"/>
      <c r="DW44" s="5"/>
      <c r="EF44" s="41"/>
      <c r="EG44" s="2"/>
      <c r="EI44" s="60">
        <v>1000</v>
      </c>
      <c r="FD44" s="5"/>
      <c r="FE44" s="5"/>
      <c r="FN44" s="41"/>
      <c r="FO44" s="2"/>
      <c r="FQ44" s="60">
        <v>1000</v>
      </c>
      <c r="GL44" s="5"/>
      <c r="GM44" s="5"/>
      <c r="GV44" s="2"/>
      <c r="GW44" s="2"/>
      <c r="GY44" s="60">
        <v>1000</v>
      </c>
      <c r="HT44" s="5"/>
      <c r="HU44" s="5"/>
      <c r="ID44" s="41"/>
      <c r="IE44" s="2"/>
      <c r="IG44" s="60">
        <v>1000</v>
      </c>
      <c r="JB44" s="5"/>
      <c r="JC44" s="5"/>
      <c r="JL44" s="2"/>
      <c r="JM44" s="2"/>
      <c r="JO44" s="60">
        <v>1000</v>
      </c>
      <c r="KJ44" s="5"/>
      <c r="KK44" s="5"/>
      <c r="KT44" s="2"/>
      <c r="KU44" s="2"/>
      <c r="KW44" s="60">
        <v>1000</v>
      </c>
      <c r="LR44" s="5"/>
      <c r="LS44" s="5"/>
      <c r="MB44" s="2"/>
      <c r="MC44" s="2"/>
      <c r="ME44" s="60">
        <v>1000</v>
      </c>
      <c r="MZ44" s="5"/>
      <c r="NA44" s="5"/>
      <c r="NJ44" s="2"/>
      <c r="NK44" s="2"/>
      <c r="NM44" s="60">
        <v>1000</v>
      </c>
      <c r="OH44" s="5"/>
      <c r="OI44" s="5"/>
      <c r="OR44" s="2"/>
      <c r="OS44" s="2"/>
      <c r="OU44" s="60">
        <v>1000</v>
      </c>
      <c r="PP44" s="5"/>
      <c r="PQ44" s="5"/>
      <c r="PZ44" s="2"/>
      <c r="QA44" s="2"/>
      <c r="QC44" s="60">
        <v>1000</v>
      </c>
      <c r="QX44" s="5"/>
      <c r="QY44" s="5"/>
      <c r="RH44" s="2"/>
      <c r="RI44" s="2"/>
      <c r="RK44" s="60">
        <v>1000</v>
      </c>
      <c r="SF44" s="5"/>
      <c r="SG44" s="5"/>
      <c r="SP44" s="2"/>
      <c r="SQ44" s="2"/>
      <c r="SS44" s="60">
        <v>1000</v>
      </c>
    </row>
    <row r="45" spans="1:542" s="36" customFormat="1" x14ac:dyDescent="0.2">
      <c r="A45"/>
      <c r="B45" s="29" t="s">
        <v>47</v>
      </c>
      <c r="C45" s="2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S45" s="32"/>
      <c r="AV45" s="32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U45" s="32"/>
      <c r="CX45" s="32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</row>
    <row r="46" spans="1:542" s="36" customFormat="1" x14ac:dyDescent="0.2">
      <c r="A46" s="5"/>
      <c r="B46" s="5"/>
      <c r="C46" s="20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O46" s="32"/>
      <c r="AP46" s="32"/>
      <c r="AQ46" s="32"/>
      <c r="AR46" s="32"/>
      <c r="AS46" s="32"/>
      <c r="AV46" s="32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Q46" s="32"/>
      <c r="CR46" s="32"/>
      <c r="CS46" s="32"/>
      <c r="CT46" s="32"/>
      <c r="CU46" s="32"/>
      <c r="CX46" s="32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</row>
    <row r="47" spans="1:542" s="36" customFormat="1" ht="17" x14ac:dyDescent="0.2">
      <c r="A47" s="5"/>
      <c r="B47" s="5"/>
      <c r="C47" s="20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 s="10"/>
      <c r="U47" s="10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O47" s="32"/>
      <c r="AP47" s="32"/>
      <c r="AQ47" s="32"/>
      <c r="AR47" s="32"/>
      <c r="AS47" s="32"/>
      <c r="AV47" s="32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Q47" s="32"/>
      <c r="CR47" s="32"/>
      <c r="CS47" s="32"/>
      <c r="CT47" s="32"/>
      <c r="CU47" s="32"/>
      <c r="CX47" s="32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</row>
    <row r="48" spans="1:542" s="36" customFormat="1" ht="17" x14ac:dyDescent="0.2">
      <c r="A48" s="5"/>
      <c r="B48" s="5"/>
      <c r="C48" s="20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 s="10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O48" s="32"/>
      <c r="AP48" s="32"/>
      <c r="AQ48" s="32"/>
      <c r="AR48" s="32"/>
      <c r="AS48" s="32"/>
      <c r="AV48" s="32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Q48" s="32"/>
      <c r="CR48" s="32"/>
      <c r="CS48" s="32"/>
      <c r="CT48" s="32"/>
      <c r="CU48" s="32"/>
      <c r="CX48" s="32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</row>
    <row r="49" spans="1:542" s="36" customFormat="1" ht="17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 s="10"/>
      <c r="U49" s="10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O49" s="32"/>
      <c r="AP49" s="32"/>
      <c r="AQ49" s="32"/>
      <c r="AR49" s="32"/>
      <c r="AS49" s="32"/>
      <c r="AV49" s="32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Q49" s="32"/>
      <c r="CR49" s="32"/>
      <c r="CS49" s="32"/>
      <c r="CT49" s="32"/>
      <c r="CU49" s="32"/>
      <c r="CX49" s="32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</row>
    <row r="50" spans="1:542" s="36" customFormat="1" ht="17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 s="10"/>
      <c r="U50" s="1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O50" s="32"/>
      <c r="AP50" s="32"/>
      <c r="AQ50" s="32"/>
      <c r="AR50" s="32"/>
      <c r="AS50" s="32"/>
      <c r="AV50" s="32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Q50" s="32"/>
      <c r="CR50" s="32"/>
      <c r="CS50" s="32"/>
      <c r="CT50" s="32"/>
      <c r="CU50" s="32"/>
      <c r="CX50" s="32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</row>
    <row r="51" spans="1:542" s="36" customFormat="1" ht="17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 s="10"/>
      <c r="U51" s="10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O51" s="32"/>
      <c r="AP51" s="32"/>
      <c r="AQ51" s="32"/>
      <c r="AR51" s="32"/>
      <c r="AS51" s="32"/>
      <c r="AV51" s="32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Q51" s="32"/>
      <c r="CR51" s="32"/>
      <c r="CS51" s="32"/>
      <c r="CT51" s="32"/>
      <c r="CU51" s="32"/>
      <c r="CX51" s="32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</row>
    <row r="52" spans="1:542" s="36" customFormat="1" ht="17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 s="10"/>
      <c r="U52" s="10"/>
      <c r="V52" s="10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</row>
    <row r="53" spans="1:542" s="36" customFormat="1" ht="17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 s="10"/>
      <c r="U53" s="10"/>
      <c r="V53" s="10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</row>
    <row r="54" spans="1:542" s="36" customFormat="1" ht="17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 s="10"/>
      <c r="U54" s="10"/>
      <c r="V54" s="10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</row>
    <row r="55" spans="1:542" s="36" customFormat="1" ht="17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 s="10"/>
      <c r="U55" s="10"/>
      <c r="V55" s="10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</row>
    <row r="56" spans="1:542" s="36" customFormat="1" ht="17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 s="10"/>
      <c r="U56" s="10"/>
      <c r="V56" s="10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</row>
    <row r="57" spans="1:542" s="36" customFormat="1" ht="17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 s="10"/>
      <c r="U57" s="10"/>
      <c r="V57" s="10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</row>
    <row r="58" spans="1:542" s="36" customFormat="1" ht="17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 s="10"/>
      <c r="U58" s="10"/>
      <c r="V58" s="10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</row>
    <row r="59" spans="1:542" s="36" customFormat="1" ht="17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 s="10"/>
      <c r="U59" s="10"/>
      <c r="V59" s="10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</row>
    <row r="60" spans="1:542" s="36" customFormat="1" ht="17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 s="10"/>
      <c r="U60" s="10"/>
      <c r="V60" s="1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</row>
    <row r="61" spans="1:542" ht="17" x14ac:dyDescent="0.2">
      <c r="T61" s="10"/>
      <c r="U61" s="10"/>
      <c r="V61" s="10"/>
    </row>
    <row r="62" spans="1:542" ht="17" x14ac:dyDescent="0.2">
      <c r="T62" s="10"/>
      <c r="U62" s="10"/>
      <c r="V62" s="10"/>
    </row>
    <row r="63" spans="1:542" ht="17" x14ac:dyDescent="0.2">
      <c r="T63" s="10"/>
      <c r="U63" s="10"/>
      <c r="V63" s="10"/>
    </row>
    <row r="64" spans="1:542" ht="17" x14ac:dyDescent="0.2">
      <c r="T64" s="10"/>
      <c r="U64" s="10"/>
      <c r="V64" s="10"/>
    </row>
    <row r="65" spans="20:22" ht="17" x14ac:dyDescent="0.2">
      <c r="T65" s="10"/>
      <c r="U65" s="10"/>
      <c r="V65" s="10"/>
    </row>
    <row r="66" spans="20:22" ht="17" x14ac:dyDescent="0.2">
      <c r="T66" s="10"/>
      <c r="U66" s="10"/>
      <c r="V66" s="10"/>
    </row>
  </sheetData>
  <sheetProtection sheet="1" formatCells="0" formatColumns="0" formatRows="0"/>
  <autoFilter ref="A1:TT27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sortState xmlns:xlrd2="http://schemas.microsoft.com/office/spreadsheetml/2017/richdata2" ref="A4:TT34">
      <sortCondition descending="1" ref="F1:F35"/>
    </sortState>
  </autoFilter>
  <mergeCells count="99">
    <mergeCell ref="PA2:PE2"/>
    <mergeCell ref="LH2:LL2"/>
    <mergeCell ref="LM2:LQ2"/>
    <mergeCell ref="MF2:MJ2"/>
    <mergeCell ref="MK2:MO2"/>
    <mergeCell ref="MP2:MT2"/>
    <mergeCell ref="MU2:MY2"/>
    <mergeCell ref="TD2:TH2"/>
    <mergeCell ref="RL2:RP2"/>
    <mergeCell ref="RQ2:RU2"/>
    <mergeCell ref="RV2:RZ2"/>
    <mergeCell ref="SA2:SE2"/>
    <mergeCell ref="ST2:SX2"/>
    <mergeCell ref="SY2:TC2"/>
    <mergeCell ref="PF2:PJ2"/>
    <mergeCell ref="PK2:PO2"/>
    <mergeCell ref="QD2:QH2"/>
    <mergeCell ref="QI2:QM2"/>
    <mergeCell ref="QN2:QR2"/>
    <mergeCell ref="QS2:QW2"/>
    <mergeCell ref="IH2:IL2"/>
    <mergeCell ref="IM2:IQ2"/>
    <mergeCell ref="IR2:IV2"/>
    <mergeCell ref="IW2:JA2"/>
    <mergeCell ref="NN2:NR2"/>
    <mergeCell ref="NS2:NW2"/>
    <mergeCell ref="NX2:OB2"/>
    <mergeCell ref="OC2:OG2"/>
    <mergeCell ref="OV2:OZ2"/>
    <mergeCell ref="JP2:JT2"/>
    <mergeCell ref="JU2:JY2"/>
    <mergeCell ref="JZ2:KD2"/>
    <mergeCell ref="KE2:KI2"/>
    <mergeCell ref="KX2:LB2"/>
    <mergeCell ref="LC2:LG2"/>
    <mergeCell ref="DG2:DK2"/>
    <mergeCell ref="NN1:OU1"/>
    <mergeCell ref="OV1:QC1"/>
    <mergeCell ref="QD1:RK1"/>
    <mergeCell ref="FR2:FV2"/>
    <mergeCell ref="FW2:GA2"/>
    <mergeCell ref="GB2:GF2"/>
    <mergeCell ref="GG2:GK2"/>
    <mergeCell ref="GZ2:HD2"/>
    <mergeCell ref="HE2:HI2"/>
    <mergeCell ref="DL2:DP2"/>
    <mergeCell ref="DQ2:DU2"/>
    <mergeCell ref="EJ2:EN2"/>
    <mergeCell ref="EO2:ES2"/>
    <mergeCell ref="ET2:EX2"/>
    <mergeCell ref="EY2:FC2"/>
    <mergeCell ref="HJ2:HN2"/>
    <mergeCell ref="HO2:HS2"/>
    <mergeCell ref="RL1:SS1"/>
    <mergeCell ref="ST1:TT1"/>
    <mergeCell ref="W2:AA2"/>
    <mergeCell ref="AB2:AF2"/>
    <mergeCell ref="AG2:AK2"/>
    <mergeCell ref="AX2:BB2"/>
    <mergeCell ref="BC2:BG2"/>
    <mergeCell ref="FR1:GY1"/>
    <mergeCell ref="GZ1:IG1"/>
    <mergeCell ref="IH1:JO1"/>
    <mergeCell ref="JP1:KW1"/>
    <mergeCell ref="KX1:ME1"/>
    <mergeCell ref="MF1:NM1"/>
    <mergeCell ref="W1:AW1"/>
    <mergeCell ref="AX1:BX1"/>
    <mergeCell ref="BY1:CY1"/>
    <mergeCell ref="CZ1:DA1"/>
    <mergeCell ref="DB1:EI1"/>
    <mergeCell ref="EJ1:FQ1"/>
    <mergeCell ref="BH2:BL2"/>
    <mergeCell ref="BY2:CC2"/>
    <mergeCell ref="CD2:CH2"/>
    <mergeCell ref="CI2:CM2"/>
    <mergeCell ref="DB2:DF2"/>
    <mergeCell ref="V1:V3"/>
    <mergeCell ref="M1:M3"/>
    <mergeCell ref="N1:N3"/>
    <mergeCell ref="O1:O3"/>
    <mergeCell ref="P1:P3"/>
    <mergeCell ref="Q1:Q3"/>
    <mergeCell ref="R1:R3"/>
    <mergeCell ref="S1:S3"/>
    <mergeCell ref="T1:T3"/>
    <mergeCell ref="U1:U3"/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</mergeCells>
  <conditionalFormatting sqref="H1:H1048576">
    <cfRule type="containsText" dxfId="267" priority="35" operator="containsText" text="No DD">
      <formula>NOT(ISERROR(SEARCH("No DD",H1)))</formula>
    </cfRule>
    <cfRule type="containsText" dxfId="266" priority="36" operator="containsText" text="Merit">
      <formula>NOT(ISERROR(SEARCH("Merit",H1)))</formula>
    </cfRule>
    <cfRule type="containsText" dxfId="265" priority="37" operator="containsText" text="Excellence">
      <formula>NOT(ISERROR(SEARCH("Excellence",H1)))</formula>
    </cfRule>
    <cfRule type="containsText" dxfId="264" priority="38" operator="containsText" text="Worlds Team">
      <formula>NOT(ISERROR(SEARCH("Worlds Team",H1)))</formula>
    </cfRule>
    <cfRule type="containsText" dxfId="263" priority="39" operator="containsText" text="National Team">
      <formula>NOT(ISERROR(SEARCH("National Team",H1)))</formula>
    </cfRule>
  </conditionalFormatting>
  <conditionalFormatting sqref="A1:A1048576">
    <cfRule type="expression" dxfId="262" priority="40">
      <formula>AND(G1&lt;&gt;"",F1="")</formula>
    </cfRule>
  </conditionalFormatting>
  <conditionalFormatting sqref="W4:AW34">
    <cfRule type="expression" dxfId="261" priority="41" stopIfTrue="1">
      <formula>IF($AL4&lt;&gt;"",1,0)</formula>
    </cfRule>
  </conditionalFormatting>
  <conditionalFormatting sqref="AX4:BX34">
    <cfRule type="expression" dxfId="260" priority="34" stopIfTrue="1">
      <formula>IF($BM4&lt;&gt;"",1,0)</formula>
    </cfRule>
  </conditionalFormatting>
  <conditionalFormatting sqref="BY4:CY34">
    <cfRule type="expression" dxfId="259" priority="33" stopIfTrue="1">
      <formula>IF($CN4&lt;&gt;"",1,0)</formula>
    </cfRule>
  </conditionalFormatting>
  <conditionalFormatting sqref="BU45:BU1048576 BN1:BN1048576 BQ1:BQ1048576 BU1:BU43">
    <cfRule type="cellIs" dxfId="258" priority="46" operator="between">
      <formula>$BX$40</formula>
      <formula>1000</formula>
    </cfRule>
    <cfRule type="cellIs" dxfId="257" priority="47" operator="between">
      <formula>$BX$39</formula>
      <formula>$BX$40</formula>
    </cfRule>
    <cfRule type="cellIs" dxfId="256" priority="48" operator="between">
      <formula>$BX$38</formula>
      <formula>$BX$39</formula>
    </cfRule>
    <cfRule type="cellIs" dxfId="255" priority="49" operator="between">
      <formula>$BX$37</formula>
      <formula>$BX$38</formula>
    </cfRule>
  </conditionalFormatting>
  <conditionalFormatting sqref="CV45:CV1048576 CO1:CO1048576 CR1:CR1048576 CV1:CV43">
    <cfRule type="cellIs" dxfId="254" priority="42" operator="between">
      <formula>$CY$40</formula>
      <formula>1000</formula>
    </cfRule>
    <cfRule type="cellIs" dxfId="253" priority="43" operator="between">
      <formula>$CY$39</formula>
      <formula>$CY$40</formula>
    </cfRule>
    <cfRule type="cellIs" dxfId="252" priority="44" operator="between">
      <formula>$CY$38</formula>
      <formula>$CY$39</formula>
    </cfRule>
    <cfRule type="cellIs" dxfId="251" priority="45" operator="between">
      <formula>$CY$37</formula>
      <formula>$CY$38</formula>
    </cfRule>
  </conditionalFormatting>
  <conditionalFormatting sqref="EF45:EF1048576 DV1:DV1048576 DY1:DY1048576 EC1:EC1048576 EF1:EF43">
    <cfRule type="cellIs" dxfId="250" priority="53" operator="between">
      <formula>$EI$40</formula>
      <formula>1000</formula>
    </cfRule>
    <cfRule type="cellIs" dxfId="249" priority="54" operator="between">
      <formula>$EI$39</formula>
      <formula>$EI$40</formula>
    </cfRule>
    <cfRule type="cellIs" dxfId="248" priority="55" operator="between">
      <formula>$EI$38</formula>
      <formula>$EI$39</formula>
    </cfRule>
    <cfRule type="cellIs" dxfId="247" priority="56" operator="between">
      <formula>$EI$37</formula>
      <formula>$EI$38</formula>
    </cfRule>
  </conditionalFormatting>
  <conditionalFormatting sqref="FN45:FN1048576 FD1:FD1048576 FG1:FG1048576 FK1:FK1048576 FN1:FN43">
    <cfRule type="cellIs" dxfId="246" priority="29" operator="between">
      <formula>$FQ$40</formula>
      <formula>1000</formula>
    </cfRule>
    <cfRule type="cellIs" dxfId="245" priority="30" operator="between">
      <formula>$FQ$39</formula>
      <formula>$FQ$40</formula>
    </cfRule>
    <cfRule type="cellIs" dxfId="244" priority="31" operator="between">
      <formula>$FQ$38</formula>
      <formula>$FQ$39</formula>
    </cfRule>
    <cfRule type="cellIs" dxfId="243" priority="32" operator="between">
      <formula>$FQ$37</formula>
      <formula>$FQ$38</formula>
    </cfRule>
  </conditionalFormatting>
  <conditionalFormatting sqref="ID45:ID1048576 HT1:HT1048576 HW1:HW1048576 IA1:IA1048576 ID1:ID43">
    <cfRule type="cellIs" dxfId="242" priority="25" operator="between">
      <formula>$IG$40</formula>
      <formula>1000</formula>
    </cfRule>
    <cfRule type="cellIs" dxfId="241" priority="26" operator="between">
      <formula>$IG$39</formula>
      <formula>$IG$40</formula>
    </cfRule>
    <cfRule type="cellIs" dxfId="240" priority="27" operator="between">
      <formula>$IG$38</formula>
      <formula>$IG$39</formula>
    </cfRule>
    <cfRule type="cellIs" dxfId="239" priority="28" operator="between">
      <formula>$IG$37</formula>
      <formula>$IG$38</formula>
    </cfRule>
  </conditionalFormatting>
  <conditionalFormatting sqref="AU44 AM1:AM1048576 AP1:AP1048576 AT1:AT1048576">
    <cfRule type="cellIs" dxfId="238" priority="21" operator="between">
      <formula>$AW$40</formula>
      <formula>1000</formula>
    </cfRule>
    <cfRule type="cellIs" dxfId="237" priority="22" operator="between">
      <formula>$AW$39</formula>
      <formula>$AW$40</formula>
    </cfRule>
    <cfRule type="cellIs" dxfId="236" priority="23" operator="between">
      <formula>$AW$38</formula>
      <formula>$AW$39</formula>
    </cfRule>
    <cfRule type="cellIs" dxfId="235" priority="24" operator="between">
      <formula>$AW$37</formula>
      <formula>$AW$38</formula>
    </cfRule>
  </conditionalFormatting>
  <conditionalFormatting sqref="BU44">
    <cfRule type="cellIs" dxfId="234" priority="17" operator="between">
      <formula>$AW$40</formula>
      <formula>1000</formula>
    </cfRule>
    <cfRule type="cellIs" dxfId="233" priority="18" operator="between">
      <formula>$AW$39</formula>
      <formula>$AW$40</formula>
    </cfRule>
    <cfRule type="cellIs" dxfId="232" priority="19" operator="between">
      <formula>$AW$38</formula>
      <formula>$AW$39</formula>
    </cfRule>
    <cfRule type="cellIs" dxfId="231" priority="20" operator="between">
      <formula>$AW$37</formula>
      <formula>$AW$38</formula>
    </cfRule>
  </conditionalFormatting>
  <conditionalFormatting sqref="CV44">
    <cfRule type="cellIs" dxfId="230" priority="13" operator="between">
      <formula>$AW$40</formula>
      <formula>1000</formula>
    </cfRule>
    <cfRule type="cellIs" dxfId="229" priority="14" operator="between">
      <formula>$AW$39</formula>
      <formula>$AW$40</formula>
    </cfRule>
    <cfRule type="cellIs" dxfId="228" priority="15" operator="between">
      <formula>$AW$38</formula>
      <formula>$AW$39</formula>
    </cfRule>
    <cfRule type="cellIs" dxfId="227" priority="16" operator="between">
      <formula>$AW$37</formula>
      <formula>$AW$38</formula>
    </cfRule>
  </conditionalFormatting>
  <conditionalFormatting sqref="EF44">
    <cfRule type="cellIs" dxfId="226" priority="9" operator="between">
      <formula>$AW$40</formula>
      <formula>1000</formula>
    </cfRule>
    <cfRule type="cellIs" dxfId="225" priority="10" operator="between">
      <formula>$AW$39</formula>
      <formula>$AW$40</formula>
    </cfRule>
    <cfRule type="cellIs" dxfId="224" priority="11" operator="between">
      <formula>$AW$38</formula>
      <formula>$AW$39</formula>
    </cfRule>
    <cfRule type="cellIs" dxfId="223" priority="12" operator="between">
      <formula>$AW$37</formula>
      <formula>$AW$38</formula>
    </cfRule>
  </conditionalFormatting>
  <conditionalFormatting sqref="FN44">
    <cfRule type="cellIs" dxfId="222" priority="5" operator="between">
      <formula>$AW$40</formula>
      <formula>1000</formula>
    </cfRule>
    <cfRule type="cellIs" dxfId="221" priority="6" operator="between">
      <formula>$AW$39</formula>
      <formula>$AW$40</formula>
    </cfRule>
    <cfRule type="cellIs" dxfId="220" priority="7" operator="between">
      <formula>$AW$38</formula>
      <formula>$AW$39</formula>
    </cfRule>
    <cfRule type="cellIs" dxfId="219" priority="8" operator="between">
      <formula>$AW$37</formula>
      <formula>$AW$38</formula>
    </cfRule>
  </conditionalFormatting>
  <conditionalFormatting sqref="ID44">
    <cfRule type="cellIs" dxfId="218" priority="1" operator="between">
      <formula>$AW$40</formula>
      <formula>1000</formula>
    </cfRule>
    <cfRule type="cellIs" dxfId="217" priority="2" operator="between">
      <formula>$AW$39</formula>
      <formula>$AW$40</formula>
    </cfRule>
    <cfRule type="cellIs" dxfId="216" priority="3" operator="between">
      <formula>$AW$38</formula>
      <formula>$AW$39</formula>
    </cfRule>
    <cfRule type="cellIs" dxfId="215" priority="4" operator="between">
      <formula>$AW$37</formula>
      <formula>$AW$38</formula>
    </cfRule>
  </conditionalFormatting>
  <conditionalFormatting sqref="K1:K1048576 M1:M1048576 Q1:Q1048576 S1:S1048576 O1:O1048576">
    <cfRule type="expression" dxfId="214" priority="50">
      <formula>IF(K1=$BY$1,1,0)</formula>
    </cfRule>
    <cfRule type="expression" dxfId="213" priority="51" stopIfTrue="1">
      <formula>IF(K1=$AX$1,1,0)</formula>
    </cfRule>
    <cfRule type="expression" dxfId="212" priority="52">
      <formula>IF(K1=$W$1,1,0)</formula>
    </cfRule>
  </conditionalFormatting>
  <conditionalFormatting sqref="CT1:CT1048576 AR1:AR1048576">
    <cfRule type="cellIs" dxfId="211" priority="111044" operator="between">
      <formula>AW$44</formula>
      <formula>1000</formula>
    </cfRule>
    <cfRule type="cellIs" dxfId="210" priority="111045" operator="between">
      <formula>AW$43</formula>
      <formula>AW$44</formula>
    </cfRule>
  </conditionalFormatting>
  <conditionalFormatting sqref="EA1:EA1048576 FI1:FI1048576 GQ1:GQ1048576 HY1:HY1048576 JG1:JG1048576 KO1:KO1048576 LW1:LW1048576 NE1:NE1048576 OM1:OM1048576 PU1:PU1048576 RC1:RC1048576 SK1:SK1048576">
    <cfRule type="cellIs" dxfId="209" priority="111056" operator="between">
      <formula>EI$44</formula>
      <formula>1000</formula>
    </cfRule>
    <cfRule type="cellIs" dxfId="208" priority="111057" operator="between">
      <formula>EI$43</formula>
      <formula>EI$44</formula>
    </cfRule>
  </conditionalFormatting>
  <conditionalFormatting sqref="AO1:AO1048576 AR1:AR1048576 AV1:AV1048576">
    <cfRule type="cellIs" dxfId="207" priority="111128" operator="between">
      <formula>$AW$44</formula>
      <formula>1000</formula>
    </cfRule>
    <cfRule type="cellIs" dxfId="206" priority="111129" operator="between">
      <formula>$AW$43</formula>
      <formula>$AW$44</formula>
    </cfRule>
    <cfRule type="cellIs" dxfId="205" priority="111130" operator="between">
      <formula>$AW$42</formula>
      <formula>$AW$43</formula>
    </cfRule>
    <cfRule type="cellIs" dxfId="204" priority="111131" operator="between">
      <formula>$AW$41</formula>
      <formula>$AW$42</formula>
    </cfRule>
  </conditionalFormatting>
  <conditionalFormatting sqref="BP1:BP1048576 BS1:BS1048576 BW1:BW1048576">
    <cfRule type="cellIs" dxfId="203" priority="111164" operator="between">
      <formula>$BX$44</formula>
      <formula>1000</formula>
    </cfRule>
    <cfRule type="cellIs" dxfId="202" priority="111165" operator="between">
      <formula>$BX$43</formula>
      <formula>$BX$44</formula>
    </cfRule>
    <cfRule type="cellIs" dxfId="201" priority="111166" operator="between">
      <formula>$BX$42</formula>
      <formula>$BX$43</formula>
    </cfRule>
    <cfRule type="cellIs" dxfId="200" priority="111167" operator="between">
      <formula>$BX$41</formula>
      <formula>$BX$42</formula>
    </cfRule>
  </conditionalFormatting>
  <conditionalFormatting sqref="CQ1:CQ1048576 CT1:CT1048576 CX1:CX1048576">
    <cfRule type="cellIs" dxfId="199" priority="111200" operator="between">
      <formula>$CY$44</formula>
      <formula>1000</formula>
    </cfRule>
    <cfRule type="cellIs" dxfId="198" priority="111201" operator="between">
      <formula>$CY$43</formula>
      <formula>$CY$44</formula>
    </cfRule>
    <cfRule type="cellIs" dxfId="197" priority="111202" operator="between">
      <formula>$CY$42</formula>
      <formula>$CY$43</formula>
    </cfRule>
    <cfRule type="cellIs" dxfId="196" priority="111203" operator="between">
      <formula>$CY$41</formula>
      <formula>$CY$42</formula>
    </cfRule>
  </conditionalFormatting>
  <conditionalFormatting sqref="MZ1:MZ1048576 NC1:NC1048576 NG1:NG1048576 NJ1:NJ1048576">
    <cfRule type="cellIs" dxfId="195" priority="111236" operator="between">
      <formula>$NM$37</formula>
      <formula>$NM$38</formula>
    </cfRule>
  </conditionalFormatting>
  <conditionalFormatting sqref="DX1:DX1048576 EA1:EA1048576 EE1:EE1048576 EH1:EH1048576">
    <cfRule type="cellIs" dxfId="194" priority="111248" operator="between">
      <formula>$EI$44</formula>
      <formula>1000</formula>
    </cfRule>
    <cfRule type="cellIs" dxfId="193" priority="111249" operator="between">
      <formula>$EI$43</formula>
      <formula>$EI$44</formula>
    </cfRule>
    <cfRule type="cellIs" dxfId="192" priority="111250" operator="between">
      <formula>$EI$42</formula>
      <formula>$EI$43</formula>
    </cfRule>
    <cfRule type="cellIs" dxfId="191" priority="111251" operator="between">
      <formula>$EI$41</formula>
      <formula>$EI$42</formula>
    </cfRule>
  </conditionalFormatting>
  <conditionalFormatting sqref="FF1:FF1048576 FI1:FI1048576 FM1:FM1048576 FP1:FP1048576">
    <cfRule type="cellIs" dxfId="190" priority="111296" operator="between">
      <formula>$FQ$44</formula>
      <formula>1000</formula>
    </cfRule>
    <cfRule type="cellIs" dxfId="189" priority="111297" operator="between">
      <formula>$FQ$43</formula>
      <formula>$FQ$44</formula>
    </cfRule>
    <cfRule type="cellIs" dxfId="188" priority="111298" operator="between">
      <formula>$FQ$42</formula>
      <formula>$FQ$43</formula>
    </cfRule>
    <cfRule type="cellIs" dxfId="187" priority="111299" operator="between">
      <formula>$FQ$41</formula>
      <formula>$FQ$42</formula>
    </cfRule>
  </conditionalFormatting>
  <conditionalFormatting sqref="GL1:GL1048576 GO1:GO1048576 GS1:GS1048576 GV1:GV1048576">
    <cfRule type="cellIs" dxfId="186" priority="111344" operator="between">
      <formula>$GY$40</formula>
      <formula>1000</formula>
    </cfRule>
    <cfRule type="cellIs" dxfId="185" priority="111345" operator="between">
      <formula>$GY$39</formula>
      <formula>$GY$40</formula>
    </cfRule>
    <cfRule type="cellIs" dxfId="184" priority="111346" operator="between">
      <formula>$GY$38</formula>
      <formula>$GY$39</formula>
    </cfRule>
    <cfRule type="cellIs" dxfId="183" priority="111347" operator="between">
      <formula>$GY$37</formula>
      <formula>$GY$38</formula>
    </cfRule>
  </conditionalFormatting>
  <conditionalFormatting sqref="GN1:GN1048576 GQ1:GQ1048576 GU1:GU1048576 GX1:GX1048576">
    <cfRule type="cellIs" dxfId="182" priority="111392" operator="between">
      <formula>$GY$44</formula>
      <formula>1000</formula>
    </cfRule>
    <cfRule type="cellIs" dxfId="181" priority="111393" operator="between">
      <formula>$GY$43</formula>
      <formula>$GY$44</formula>
    </cfRule>
    <cfRule type="cellIs" dxfId="180" priority="111394" operator="between">
      <formula>$GY$42</formula>
      <formula>$GY$43</formula>
    </cfRule>
    <cfRule type="cellIs" dxfId="179" priority="111395" operator="between">
      <formula>$GY$41</formula>
      <formula>$GY$42</formula>
    </cfRule>
  </conditionalFormatting>
  <conditionalFormatting sqref="HV1:HV1048576 HY1:HY1048576 IC1:IC1048576 IF1:IF1048576">
    <cfRule type="cellIs" dxfId="178" priority="111440" operator="between">
      <formula>$IG$44</formula>
      <formula>1000</formula>
    </cfRule>
    <cfRule type="cellIs" dxfId="177" priority="111441" operator="between">
      <formula>$IG$43</formula>
      <formula>$IG$44</formula>
    </cfRule>
    <cfRule type="cellIs" dxfId="176" priority="111442" operator="between">
      <formula>$IG$42</formula>
      <formula>$IG$43</formula>
    </cfRule>
    <cfRule type="cellIs" dxfId="175" priority="111443" operator="between">
      <formula>$IG$41</formula>
      <formula>$IG$42</formula>
    </cfRule>
  </conditionalFormatting>
  <conditionalFormatting sqref="JB1:JB1048576 JE1:JE1048576 JI1:JI1048576 JL1:JL1048576">
    <cfRule type="cellIs" dxfId="174" priority="111488" operator="between">
      <formula>$JO$40</formula>
      <formula>1000</formula>
    </cfRule>
    <cfRule type="cellIs" dxfId="173" priority="111489" operator="between">
      <formula>$JO$39</formula>
      <formula>$JO$40</formula>
    </cfRule>
    <cfRule type="cellIs" dxfId="172" priority="111490" operator="between">
      <formula>$JO$38</formula>
      <formula>$JO$39</formula>
    </cfRule>
    <cfRule type="cellIs" dxfId="171" priority="111491" operator="between">
      <formula>$JO$37</formula>
      <formula>$JO$38</formula>
    </cfRule>
  </conditionalFormatting>
  <conditionalFormatting sqref="JD1:JD1048576 JG1:JG1048576 JK1:JK1048576 JN1:JN1048576">
    <cfRule type="cellIs" dxfId="170" priority="111536" operator="between">
      <formula>$JO$44</formula>
      <formula>1000</formula>
    </cfRule>
    <cfRule type="cellIs" dxfId="169" priority="111537" operator="between">
      <formula>$JO$43</formula>
      <formula>$JO$44</formula>
    </cfRule>
    <cfRule type="cellIs" dxfId="168" priority="111538" operator="between">
      <formula>$JO$42</formula>
      <formula>$JO$43</formula>
    </cfRule>
    <cfRule type="cellIs" dxfId="167" priority="111539" operator="between">
      <formula>$JO$41</formula>
      <formula>$JO$42</formula>
    </cfRule>
  </conditionalFormatting>
  <conditionalFormatting sqref="KJ1:KJ1048576 KM1:KM1048576 KQ1:KQ1048576 KT1:KT1048576">
    <cfRule type="cellIs" dxfId="166" priority="111584" operator="between">
      <formula>$KW$40</formula>
      <formula>1000</formula>
    </cfRule>
    <cfRule type="cellIs" dxfId="165" priority="111585" operator="between">
      <formula>$KW$39</formula>
      <formula>$KW$40</formula>
    </cfRule>
    <cfRule type="cellIs" dxfId="164" priority="111586" operator="between">
      <formula>$KW$38</formula>
      <formula>$KW$39</formula>
    </cfRule>
    <cfRule type="cellIs" dxfId="163" priority="111587" operator="between">
      <formula>$KW$37</formula>
      <formula>$KW$38</formula>
    </cfRule>
  </conditionalFormatting>
  <conditionalFormatting sqref="KL1:KL1048576 KO1:KO1048576 KS1:KS1048576 KV1:KV1048576">
    <cfRule type="cellIs" dxfId="162" priority="111632" operator="between">
      <formula>$KW$44</formula>
      <formula>1000</formula>
    </cfRule>
    <cfRule type="cellIs" dxfId="161" priority="111633" operator="between">
      <formula>$KW$43</formula>
      <formula>$KW$44</formula>
    </cfRule>
    <cfRule type="cellIs" dxfId="160" priority="111634" operator="between">
      <formula>$KW$42</formula>
      <formula>$KW$43</formula>
    </cfRule>
    <cfRule type="cellIs" dxfId="159" priority="111635" operator="between">
      <formula>$KW$41</formula>
      <formula>$KW$42</formula>
    </cfRule>
  </conditionalFormatting>
  <conditionalFormatting sqref="LR1:LR1048576 LU1:LU1048576 LY1:LY1048576 MB1:MB1048576">
    <cfRule type="cellIs" dxfId="158" priority="111680" operator="between">
      <formula>$ME$40</formula>
      <formula>1000</formula>
    </cfRule>
    <cfRule type="cellIs" dxfId="157" priority="111681" operator="between">
      <formula>$ME$39</formula>
      <formula>$ME$40</formula>
    </cfRule>
    <cfRule type="cellIs" dxfId="156" priority="111682" operator="between">
      <formula>$ME$38</formula>
      <formula>$ME$39</formula>
    </cfRule>
    <cfRule type="cellIs" dxfId="155" priority="111683" operator="between">
      <formula>$ME$37</formula>
      <formula>$ME$38</formula>
    </cfRule>
  </conditionalFormatting>
  <conditionalFormatting sqref="LT1:LT1048576 LW1:LW1048576 MA1:MA1048576 MD1:MD1048576">
    <cfRule type="cellIs" dxfId="154" priority="111728" operator="between">
      <formula>$ME$44</formula>
      <formula>1000</formula>
    </cfRule>
    <cfRule type="cellIs" dxfId="153" priority="111729" operator="between">
      <formula>$ME$43</formula>
      <formula>$ME$44</formula>
    </cfRule>
    <cfRule type="cellIs" dxfId="152" priority="111730" operator="between">
      <formula>$ME$42</formula>
      <formula>$ME$43</formula>
    </cfRule>
    <cfRule type="cellIs" dxfId="151" priority="111731" operator="between">
      <formula>$ME$41</formula>
      <formula>$ME$42</formula>
    </cfRule>
  </conditionalFormatting>
  <conditionalFormatting sqref="MZ1:MZ1048576 NC1:NC1048576 NG1:NG1048576">
    <cfRule type="cellIs" dxfId="150" priority="111776" operator="between">
      <formula>$NM$40</formula>
      <formula>1000</formula>
    </cfRule>
    <cfRule type="cellIs" dxfId="149" priority="111777" operator="between">
      <formula>$NM$39</formula>
      <formula>$NM$40</formula>
    </cfRule>
    <cfRule type="cellIs" dxfId="148" priority="111778" operator="between">
      <formula>$NM$38</formula>
      <formula>$NM$39</formula>
    </cfRule>
  </conditionalFormatting>
  <conditionalFormatting sqref="NB1:NB1048576 NE1:NE1048576 NI1:NI1048576 NL1:NL1048576">
    <cfRule type="cellIs" dxfId="147" priority="111803" operator="between">
      <formula>$NM$44</formula>
      <formula>1000</formula>
    </cfRule>
    <cfRule type="cellIs" dxfId="146" priority="111804" operator="between">
      <formula>$NM$43</formula>
      <formula>$NM$44</formula>
    </cfRule>
    <cfRule type="cellIs" dxfId="145" priority="111805" operator="between">
      <formula>$NM$42</formula>
      <formula>$NM$43</formula>
    </cfRule>
    <cfRule type="cellIs" dxfId="144" priority="111806" operator="between">
      <formula>$NM$41</formula>
      <formula>$NM$42</formula>
    </cfRule>
  </conditionalFormatting>
  <conditionalFormatting sqref="OH1:OH1048576 OK1:OK1048576 OO1:OO1048576 OR1:OR1048576">
    <cfRule type="cellIs" dxfId="143" priority="111851" operator="between">
      <formula>$OU$40</formula>
      <formula>1000</formula>
    </cfRule>
    <cfRule type="cellIs" dxfId="142" priority="111852" operator="between">
      <formula>$OU$39</formula>
      <formula>$OU$40</formula>
    </cfRule>
    <cfRule type="cellIs" dxfId="141" priority="111853" operator="between">
      <formula>$OU$38</formula>
      <formula>$OU$39</formula>
    </cfRule>
    <cfRule type="cellIs" dxfId="140" priority="111854" operator="between">
      <formula>$OU$37</formula>
      <formula>$OU$38</formula>
    </cfRule>
  </conditionalFormatting>
  <conditionalFormatting sqref="OJ1:OJ1048576 OM1:OM1048576 OQ1:OQ1048576 OT1:OT1048576">
    <cfRule type="cellIs" dxfId="139" priority="111899" operator="between">
      <formula>$OU$44</formula>
      <formula>1000</formula>
    </cfRule>
    <cfRule type="cellIs" dxfId="138" priority="111900" operator="between">
      <formula>$OU$43</formula>
      <formula>$OU$44</formula>
    </cfRule>
    <cfRule type="cellIs" dxfId="137" priority="111901" operator="between">
      <formula>$OU$42</formula>
      <formula>$OU$43</formula>
    </cfRule>
    <cfRule type="cellIs" dxfId="136" priority="111902" operator="between">
      <formula>$OU$41</formula>
      <formula>$OU$42</formula>
    </cfRule>
  </conditionalFormatting>
  <conditionalFormatting sqref="PP1:PP1048576 PS1:PS1048576 PW1:PW1048576 PZ1:PZ1048576">
    <cfRule type="cellIs" dxfId="135" priority="111947" operator="between">
      <formula>$QC$40</formula>
      <formula>1000</formula>
    </cfRule>
    <cfRule type="cellIs" dxfId="134" priority="111948" operator="between">
      <formula>$QC$39</formula>
      <formula>$QC$40</formula>
    </cfRule>
    <cfRule type="cellIs" dxfId="133" priority="111949" operator="between">
      <formula>$QC$38</formula>
      <formula>$QC$39</formula>
    </cfRule>
    <cfRule type="cellIs" dxfId="132" priority="111950" operator="between">
      <formula>$QC$37</formula>
      <formula>$QC$38</formula>
    </cfRule>
  </conditionalFormatting>
  <conditionalFormatting sqref="PR1:PR1048576 PU1:PU1048576 PY1:PY1048576 QB1:QB1048576">
    <cfRule type="cellIs" dxfId="131" priority="111995" operator="between">
      <formula>$QC$44</formula>
      <formula>1000</formula>
    </cfRule>
    <cfRule type="cellIs" dxfId="130" priority="111996" operator="between">
      <formula>$QC$43</formula>
      <formula>$QC$44</formula>
    </cfRule>
    <cfRule type="cellIs" dxfId="129" priority="111997" operator="between">
      <formula>$QC$42</formula>
      <formula>$QC$43</formula>
    </cfRule>
    <cfRule type="cellIs" dxfId="128" priority="111998" operator="between">
      <formula>$QC$41</formula>
      <formula>$QC$42</formula>
    </cfRule>
  </conditionalFormatting>
  <conditionalFormatting sqref="QX1:QX1048576 RA1:RA1048576 RE1:RE1048576 RH1:RH1048576">
    <cfRule type="cellIs" dxfId="127" priority="112043" operator="between">
      <formula>$RK$40</formula>
      <formula>1000</formula>
    </cfRule>
    <cfRule type="cellIs" dxfId="126" priority="112044" operator="between">
      <formula>$RK$39</formula>
      <formula>$RK$40</formula>
    </cfRule>
    <cfRule type="cellIs" dxfId="125" priority="112045" operator="between">
      <formula>$RK$38</formula>
      <formula>$RK$39</formula>
    </cfRule>
    <cfRule type="cellIs" dxfId="124" priority="112046" operator="between">
      <formula>$RK$37</formula>
      <formula>$RK$38</formula>
    </cfRule>
  </conditionalFormatting>
  <conditionalFormatting sqref="QZ1:QZ1048576 RC1:RC1048576 RG1:RG1048576 RJ1:RJ1048576">
    <cfRule type="cellIs" dxfId="123" priority="112091" operator="between">
      <formula>$RK$44</formula>
      <formula>1000</formula>
    </cfRule>
    <cfRule type="cellIs" dxfId="122" priority="112092" operator="between">
      <formula>$RK$43</formula>
      <formula>$RK$44</formula>
    </cfRule>
    <cfRule type="cellIs" dxfId="121" priority="112093" operator="between">
      <formula>$RK$42</formula>
      <formula>$RK$43</formula>
    </cfRule>
    <cfRule type="cellIs" dxfId="120" priority="112094" operator="between">
      <formula>$RK$41</formula>
      <formula>$RK$42</formula>
    </cfRule>
  </conditionalFormatting>
  <conditionalFormatting sqref="SF1:SF1048576 SI1:SI1048576 SM1:SM1048576 SP1:SP1048576">
    <cfRule type="cellIs" dxfId="119" priority="112139" operator="between">
      <formula>$SS$40</formula>
      <formula>1000</formula>
    </cfRule>
    <cfRule type="cellIs" dxfId="118" priority="112140" operator="between">
      <formula>$SS$39</formula>
      <formula>$SS$40</formula>
    </cfRule>
    <cfRule type="cellIs" dxfId="117" priority="112141" operator="between">
      <formula>$SS$38</formula>
      <formula>$SS$39</formula>
    </cfRule>
    <cfRule type="cellIs" dxfId="116" priority="112142" operator="between">
      <formula>$SS$37</formula>
      <formula>$SS$38</formula>
    </cfRule>
  </conditionalFormatting>
  <conditionalFormatting sqref="SH1:SH1048576 SK1:SK1048576 SO1:SO1048576 SR1:SR1048576">
    <cfRule type="cellIs" dxfId="115" priority="112187" operator="between">
      <formula>$SS$44</formula>
      <formula>1000</formula>
    </cfRule>
    <cfRule type="cellIs" dxfId="114" priority="112188" operator="between">
      <formula>$SS$43</formula>
      <formula>$SS$44</formula>
    </cfRule>
    <cfRule type="cellIs" dxfId="113" priority="112189" operator="between">
      <formula>$SS$42</formula>
      <formula>$SS$43</formula>
    </cfRule>
    <cfRule type="cellIs" dxfId="112" priority="112190" operator="between">
      <formula>$SS$41</formula>
      <formula>$SS$42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3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4" t="s">
        <v>8</v>
      </c>
      <c r="H1" s="71" t="s">
        <v>9</v>
      </c>
      <c r="I1" s="74" t="s">
        <v>70</v>
      </c>
      <c r="J1" s="72" t="s">
        <v>98</v>
      </c>
      <c r="K1" s="70" t="s">
        <v>25</v>
      </c>
      <c r="L1" s="72" t="s">
        <v>99</v>
      </c>
      <c r="M1" s="70" t="s">
        <v>25</v>
      </c>
      <c r="N1" s="72" t="s">
        <v>100</v>
      </c>
      <c r="O1" s="70" t="s">
        <v>25</v>
      </c>
      <c r="P1" s="70" t="s">
        <v>10</v>
      </c>
      <c r="Q1" s="70" t="s">
        <v>25</v>
      </c>
      <c r="R1" s="73" t="s">
        <v>11</v>
      </c>
      <c r="S1" s="70" t="s">
        <v>26</v>
      </c>
      <c r="T1" s="70" t="s">
        <v>25</v>
      </c>
      <c r="U1" s="66" t="s">
        <v>118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175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6" t="s">
        <v>201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9" t="s">
        <v>52</v>
      </c>
      <c r="DE1" s="69"/>
      <c r="DF1" s="69"/>
      <c r="DG1" s="66" t="s">
        <v>122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7" t="s">
        <v>124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6" t="s">
        <v>129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7" t="s">
        <v>199</v>
      </c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6" t="s">
        <v>230</v>
      </c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6" t="s">
        <v>56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71"/>
      <c r="B2" s="71"/>
      <c r="C2" s="71"/>
      <c r="D2" s="71"/>
      <c r="E2" s="71"/>
      <c r="F2" s="74"/>
      <c r="G2" s="74"/>
      <c r="H2" s="71"/>
      <c r="I2" s="74"/>
      <c r="J2" s="72"/>
      <c r="K2" s="70"/>
      <c r="L2" s="72"/>
      <c r="M2" s="70"/>
      <c r="N2" s="72"/>
      <c r="O2" s="70"/>
      <c r="P2" s="70"/>
      <c r="Q2" s="70"/>
      <c r="R2" s="73"/>
      <c r="S2" s="70"/>
      <c r="T2" s="70"/>
      <c r="U2" s="68" t="s">
        <v>90</v>
      </c>
      <c r="V2" s="68"/>
      <c r="W2" s="68"/>
      <c r="X2" s="68"/>
      <c r="Y2" s="68" t="s">
        <v>91</v>
      </c>
      <c r="Z2" s="68"/>
      <c r="AA2" s="68"/>
      <c r="AB2" s="68"/>
      <c r="AC2" s="68" t="s">
        <v>92</v>
      </c>
      <c r="AD2" s="68"/>
      <c r="AE2" s="68"/>
      <c r="AF2" s="68"/>
      <c r="AG2" s="68" t="s">
        <v>93</v>
      </c>
      <c r="AH2" s="68"/>
      <c r="AI2" s="68"/>
      <c r="AJ2" s="68"/>
      <c r="AK2" s="75" t="s">
        <v>94</v>
      </c>
      <c r="AL2" s="75"/>
      <c r="AM2" s="75"/>
      <c r="AN2" s="75"/>
      <c r="AO2" s="14"/>
      <c r="AP2" s="14" t="s">
        <v>95</v>
      </c>
      <c r="AQ2" s="14" t="s">
        <v>96</v>
      </c>
      <c r="AR2" s="14" t="s">
        <v>92</v>
      </c>
      <c r="AS2" s="14" t="s">
        <v>101</v>
      </c>
      <c r="AT2" s="14" t="s">
        <v>21</v>
      </c>
      <c r="AU2" s="14" t="s">
        <v>57</v>
      </c>
      <c r="AV2" s="14" t="s">
        <v>97</v>
      </c>
      <c r="AW2" s="14" t="s">
        <v>15</v>
      </c>
      <c r="AX2" s="65" t="s">
        <v>90</v>
      </c>
      <c r="AY2" s="65"/>
      <c r="AZ2" s="65"/>
      <c r="BA2" s="65"/>
      <c r="BB2" s="65" t="s">
        <v>91</v>
      </c>
      <c r="BC2" s="65"/>
      <c r="BD2" s="65"/>
      <c r="BE2" s="65"/>
      <c r="BF2" s="65" t="s">
        <v>92</v>
      </c>
      <c r="BG2" s="65"/>
      <c r="BH2" s="65"/>
      <c r="BI2" s="65"/>
      <c r="BJ2" s="65" t="s">
        <v>93</v>
      </c>
      <c r="BK2" s="65"/>
      <c r="BL2" s="65"/>
      <c r="BM2" s="65"/>
      <c r="BN2" s="76" t="s">
        <v>94</v>
      </c>
      <c r="BO2" s="76"/>
      <c r="BP2" s="76"/>
      <c r="BQ2" s="76"/>
      <c r="BR2" s="13"/>
      <c r="BS2" s="13" t="s">
        <v>95</v>
      </c>
      <c r="BT2" s="13" t="s">
        <v>96</v>
      </c>
      <c r="BU2" s="13" t="s">
        <v>92</v>
      </c>
      <c r="BV2" s="13" t="s">
        <v>101</v>
      </c>
      <c r="BW2" s="13" t="s">
        <v>21</v>
      </c>
      <c r="BX2" s="13" t="s">
        <v>57</v>
      </c>
      <c r="BY2" s="13" t="s">
        <v>97</v>
      </c>
      <c r="BZ2" s="13" t="s">
        <v>15</v>
      </c>
      <c r="CA2" s="68" t="s">
        <v>90</v>
      </c>
      <c r="CB2" s="68"/>
      <c r="CC2" s="68"/>
      <c r="CD2" s="68"/>
      <c r="CE2" s="68" t="s">
        <v>91</v>
      </c>
      <c r="CF2" s="68"/>
      <c r="CG2" s="68"/>
      <c r="CH2" s="68"/>
      <c r="CI2" s="68" t="s">
        <v>92</v>
      </c>
      <c r="CJ2" s="68"/>
      <c r="CK2" s="68"/>
      <c r="CL2" s="68"/>
      <c r="CM2" s="68" t="s">
        <v>93</v>
      </c>
      <c r="CN2" s="68"/>
      <c r="CO2" s="68"/>
      <c r="CP2" s="68"/>
      <c r="CQ2" s="75" t="s">
        <v>94</v>
      </c>
      <c r="CR2" s="75"/>
      <c r="CS2" s="75"/>
      <c r="CT2" s="75"/>
      <c r="CU2" s="14"/>
      <c r="CV2" s="14" t="s">
        <v>95</v>
      </c>
      <c r="CW2" s="14" t="s">
        <v>96</v>
      </c>
      <c r="CX2" s="14" t="s">
        <v>92</v>
      </c>
      <c r="CY2" s="14" t="s">
        <v>101</v>
      </c>
      <c r="CZ2" s="14" t="s">
        <v>21</v>
      </c>
      <c r="DA2" s="14" t="s">
        <v>57</v>
      </c>
      <c r="DB2" s="14" t="s">
        <v>97</v>
      </c>
      <c r="DC2" s="14" t="s">
        <v>15</v>
      </c>
      <c r="DD2" s="49" t="s">
        <v>96</v>
      </c>
      <c r="DE2" s="49" t="s">
        <v>92</v>
      </c>
      <c r="DF2" s="49" t="s">
        <v>20</v>
      </c>
      <c r="DG2" s="68" t="s">
        <v>90</v>
      </c>
      <c r="DH2" s="68"/>
      <c r="DI2" s="68"/>
      <c r="DJ2" s="68"/>
      <c r="DK2" s="68" t="s">
        <v>91</v>
      </c>
      <c r="DL2" s="68"/>
      <c r="DM2" s="68"/>
      <c r="DN2" s="68"/>
      <c r="DO2" s="68" t="s">
        <v>92</v>
      </c>
      <c r="DP2" s="68"/>
      <c r="DQ2" s="68"/>
      <c r="DR2" s="68"/>
      <c r="DS2" s="68" t="s">
        <v>93</v>
      </c>
      <c r="DT2" s="68"/>
      <c r="DU2" s="68"/>
      <c r="DV2" s="68"/>
      <c r="DW2" s="77" t="s">
        <v>94</v>
      </c>
      <c r="DX2" s="77"/>
      <c r="DY2" s="77"/>
      <c r="DZ2" s="77"/>
      <c r="EA2" s="14" t="s">
        <v>95</v>
      </c>
      <c r="EB2" s="14" t="s">
        <v>96</v>
      </c>
      <c r="EC2" s="14" t="s">
        <v>92</v>
      </c>
      <c r="ED2" s="14" t="s">
        <v>101</v>
      </c>
      <c r="EE2" s="14" t="s">
        <v>21</v>
      </c>
      <c r="EF2" s="14" t="s">
        <v>57</v>
      </c>
      <c r="EG2" s="14" t="s">
        <v>97</v>
      </c>
      <c r="EH2" s="14" t="s">
        <v>15</v>
      </c>
      <c r="EI2" s="65" t="s">
        <v>90</v>
      </c>
      <c r="EJ2" s="65"/>
      <c r="EK2" s="65"/>
      <c r="EL2" s="65"/>
      <c r="EM2" s="65" t="s">
        <v>91</v>
      </c>
      <c r="EN2" s="65"/>
      <c r="EO2" s="65"/>
      <c r="EP2" s="65"/>
      <c r="EQ2" s="65" t="s">
        <v>92</v>
      </c>
      <c r="ER2" s="65"/>
      <c r="ES2" s="65"/>
      <c r="ET2" s="65"/>
      <c r="EU2" s="65" t="s">
        <v>93</v>
      </c>
      <c r="EV2" s="65"/>
      <c r="EW2" s="65"/>
      <c r="EX2" s="65"/>
      <c r="EY2" s="76" t="s">
        <v>94</v>
      </c>
      <c r="EZ2" s="76"/>
      <c r="FA2" s="76"/>
      <c r="FB2" s="76"/>
      <c r="FC2" s="13" t="s">
        <v>95</v>
      </c>
      <c r="FD2" s="13" t="s">
        <v>96</v>
      </c>
      <c r="FE2" s="13" t="s">
        <v>92</v>
      </c>
      <c r="FF2" s="13" t="s">
        <v>101</v>
      </c>
      <c r="FG2" s="13" t="s">
        <v>21</v>
      </c>
      <c r="FH2" s="13" t="s">
        <v>57</v>
      </c>
      <c r="FI2" s="13" t="s">
        <v>97</v>
      </c>
      <c r="FJ2" s="13" t="s">
        <v>15</v>
      </c>
      <c r="FK2" s="68" t="s">
        <v>90</v>
      </c>
      <c r="FL2" s="68"/>
      <c r="FM2" s="68"/>
      <c r="FN2" s="68"/>
      <c r="FO2" s="68" t="s">
        <v>91</v>
      </c>
      <c r="FP2" s="68"/>
      <c r="FQ2" s="68"/>
      <c r="FR2" s="68"/>
      <c r="FS2" s="68" t="s">
        <v>92</v>
      </c>
      <c r="FT2" s="68"/>
      <c r="FU2" s="68"/>
      <c r="FV2" s="68"/>
      <c r="FW2" s="68" t="s">
        <v>93</v>
      </c>
      <c r="FX2" s="68"/>
      <c r="FY2" s="68"/>
      <c r="FZ2" s="68"/>
      <c r="GA2" s="77" t="s">
        <v>94</v>
      </c>
      <c r="GB2" s="77"/>
      <c r="GC2" s="77"/>
      <c r="GD2" s="77"/>
      <c r="GE2" s="14" t="s">
        <v>95</v>
      </c>
      <c r="GF2" s="14" t="s">
        <v>96</v>
      </c>
      <c r="GG2" s="14" t="s">
        <v>92</v>
      </c>
      <c r="GH2" s="14" t="s">
        <v>101</v>
      </c>
      <c r="GI2" s="14" t="s">
        <v>21</v>
      </c>
      <c r="GJ2" s="14" t="s">
        <v>57</v>
      </c>
      <c r="GK2" s="14" t="s">
        <v>97</v>
      </c>
      <c r="GL2" s="14" t="s">
        <v>15</v>
      </c>
      <c r="GM2" s="65" t="s">
        <v>90</v>
      </c>
      <c r="GN2" s="65"/>
      <c r="GO2" s="65"/>
      <c r="GP2" s="65"/>
      <c r="GQ2" s="65" t="s">
        <v>91</v>
      </c>
      <c r="GR2" s="65"/>
      <c r="GS2" s="65"/>
      <c r="GT2" s="65"/>
      <c r="GU2" s="65" t="s">
        <v>92</v>
      </c>
      <c r="GV2" s="65"/>
      <c r="GW2" s="65"/>
      <c r="GX2" s="65"/>
      <c r="GY2" s="65" t="s">
        <v>93</v>
      </c>
      <c r="GZ2" s="65"/>
      <c r="HA2" s="65"/>
      <c r="HB2" s="65"/>
      <c r="HC2" s="76" t="s">
        <v>94</v>
      </c>
      <c r="HD2" s="76"/>
      <c r="HE2" s="76"/>
      <c r="HF2" s="76"/>
      <c r="HG2" s="13" t="s">
        <v>95</v>
      </c>
      <c r="HH2" s="13" t="s">
        <v>96</v>
      </c>
      <c r="HI2" s="13" t="s">
        <v>92</v>
      </c>
      <c r="HJ2" s="13" t="s">
        <v>101</v>
      </c>
      <c r="HK2" s="13" t="s">
        <v>21</v>
      </c>
      <c r="HL2" s="13" t="s">
        <v>57</v>
      </c>
      <c r="HM2" s="13" t="s">
        <v>97</v>
      </c>
      <c r="HN2" s="13" t="s">
        <v>15</v>
      </c>
      <c r="HO2" s="68" t="s">
        <v>90</v>
      </c>
      <c r="HP2" s="68"/>
      <c r="HQ2" s="68"/>
      <c r="HR2" s="68"/>
      <c r="HS2" s="68" t="s">
        <v>91</v>
      </c>
      <c r="HT2" s="68"/>
      <c r="HU2" s="68"/>
      <c r="HV2" s="68"/>
      <c r="HW2" s="68" t="s">
        <v>92</v>
      </c>
      <c r="HX2" s="68"/>
      <c r="HY2" s="68"/>
      <c r="HZ2" s="68"/>
      <c r="IA2" s="68" t="s">
        <v>93</v>
      </c>
      <c r="IB2" s="68"/>
      <c r="IC2" s="68"/>
      <c r="ID2" s="68"/>
      <c r="IE2" s="77" t="s">
        <v>94</v>
      </c>
      <c r="IF2" s="77"/>
      <c r="IG2" s="77"/>
      <c r="IH2" s="77"/>
      <c r="II2" s="14" t="s">
        <v>95</v>
      </c>
      <c r="IJ2" s="14" t="s">
        <v>96</v>
      </c>
      <c r="IK2" s="14" t="s">
        <v>92</v>
      </c>
      <c r="IL2" s="14" t="s">
        <v>101</v>
      </c>
      <c r="IM2" s="14" t="s">
        <v>21</v>
      </c>
      <c r="IN2" s="14" t="s">
        <v>57</v>
      </c>
      <c r="IO2" s="14" t="s">
        <v>97</v>
      </c>
      <c r="IP2" s="14" t="s">
        <v>15</v>
      </c>
      <c r="IQ2" s="65" t="s">
        <v>90</v>
      </c>
      <c r="IR2" s="65"/>
      <c r="IS2" s="65"/>
      <c r="IT2" s="65"/>
      <c r="IU2" s="65" t="s">
        <v>91</v>
      </c>
      <c r="IV2" s="65"/>
      <c r="IW2" s="65"/>
      <c r="IX2" s="65"/>
      <c r="IY2" s="65" t="s">
        <v>92</v>
      </c>
      <c r="IZ2" s="65"/>
      <c r="JA2" s="65"/>
      <c r="JB2" s="65"/>
      <c r="JC2" s="65" t="s">
        <v>93</v>
      </c>
      <c r="JD2" s="65"/>
      <c r="JE2" s="65"/>
      <c r="JF2" s="65"/>
      <c r="JG2" s="76" t="s">
        <v>94</v>
      </c>
      <c r="JH2" s="76"/>
      <c r="JI2" s="76"/>
      <c r="JJ2" s="76"/>
      <c r="JK2" s="13" t="s">
        <v>95</v>
      </c>
      <c r="JL2" s="13" t="s">
        <v>96</v>
      </c>
      <c r="JM2" s="13" t="s">
        <v>92</v>
      </c>
      <c r="JN2" s="13" t="s">
        <v>101</v>
      </c>
      <c r="JO2" s="13" t="s">
        <v>21</v>
      </c>
      <c r="JP2" s="13" t="s">
        <v>57</v>
      </c>
      <c r="JQ2" s="13" t="s">
        <v>97</v>
      </c>
      <c r="JR2" s="13" t="s">
        <v>15</v>
      </c>
      <c r="JS2" s="68" t="s">
        <v>90</v>
      </c>
      <c r="JT2" s="68"/>
      <c r="JU2" s="68"/>
      <c r="JV2" s="68"/>
      <c r="JW2" s="68" t="s">
        <v>91</v>
      </c>
      <c r="JX2" s="68"/>
      <c r="JY2" s="68"/>
      <c r="JZ2" s="68"/>
      <c r="KA2" s="68" t="s">
        <v>92</v>
      </c>
      <c r="KB2" s="68"/>
      <c r="KC2" s="68"/>
      <c r="KD2" s="68"/>
      <c r="KE2" s="68" t="s">
        <v>93</v>
      </c>
      <c r="KF2" s="68"/>
      <c r="KG2" s="68"/>
      <c r="KH2" s="68"/>
      <c r="KI2" s="77" t="s">
        <v>94</v>
      </c>
      <c r="KJ2" s="77"/>
      <c r="KK2" s="77"/>
      <c r="KL2" s="77"/>
      <c r="KM2" s="14" t="s">
        <v>95</v>
      </c>
      <c r="KN2" s="14" t="s">
        <v>96</v>
      </c>
      <c r="KO2" s="14" t="s">
        <v>92</v>
      </c>
      <c r="KP2" s="14" t="s">
        <v>101</v>
      </c>
      <c r="KQ2" s="14" t="s">
        <v>21</v>
      </c>
      <c r="KR2" s="14" t="s">
        <v>57</v>
      </c>
      <c r="KS2" s="14" t="s">
        <v>97</v>
      </c>
      <c r="KT2" s="14" t="s">
        <v>15</v>
      </c>
      <c r="KU2" s="65" t="s">
        <v>90</v>
      </c>
      <c r="KV2" s="65"/>
      <c r="KW2" s="65"/>
      <c r="KX2" s="65"/>
      <c r="KY2" s="65" t="s">
        <v>91</v>
      </c>
      <c r="KZ2" s="65"/>
      <c r="LA2" s="65"/>
      <c r="LB2" s="65"/>
      <c r="LC2" s="65" t="s">
        <v>92</v>
      </c>
      <c r="LD2" s="65"/>
      <c r="LE2" s="65"/>
      <c r="LF2" s="65"/>
      <c r="LG2" s="65" t="s">
        <v>93</v>
      </c>
      <c r="LH2" s="65"/>
      <c r="LI2" s="65"/>
      <c r="LJ2" s="65"/>
      <c r="LK2" s="76" t="s">
        <v>94</v>
      </c>
      <c r="LL2" s="76"/>
      <c r="LM2" s="76"/>
      <c r="LN2" s="76"/>
      <c r="LO2" s="13" t="s">
        <v>95</v>
      </c>
      <c r="LP2" s="13" t="s">
        <v>96</v>
      </c>
      <c r="LQ2" s="13" t="s">
        <v>92</v>
      </c>
      <c r="LR2" s="13" t="s">
        <v>101</v>
      </c>
      <c r="LS2" s="13" t="s">
        <v>21</v>
      </c>
      <c r="LT2" s="13" t="s">
        <v>57</v>
      </c>
      <c r="LU2" s="13" t="s">
        <v>97</v>
      </c>
      <c r="LV2" s="13" t="s">
        <v>15</v>
      </c>
      <c r="LW2" s="68" t="s">
        <v>90</v>
      </c>
      <c r="LX2" s="68"/>
      <c r="LY2" s="68"/>
      <c r="LZ2" s="68"/>
      <c r="MA2" s="68" t="s">
        <v>91</v>
      </c>
      <c r="MB2" s="68"/>
      <c r="MC2" s="68"/>
      <c r="MD2" s="68"/>
      <c r="ME2" s="68" t="s">
        <v>92</v>
      </c>
      <c r="MF2" s="68"/>
      <c r="MG2" s="68"/>
      <c r="MH2" s="68"/>
      <c r="MI2" s="68" t="s">
        <v>93</v>
      </c>
      <c r="MJ2" s="68"/>
      <c r="MK2" s="68"/>
      <c r="ML2" s="68"/>
      <c r="MM2" s="77" t="s">
        <v>94</v>
      </c>
      <c r="MN2" s="77"/>
      <c r="MO2" s="77"/>
      <c r="MP2" s="77"/>
      <c r="MQ2" s="14" t="s">
        <v>95</v>
      </c>
      <c r="MR2" s="14" t="s">
        <v>96</v>
      </c>
      <c r="MS2" s="14" t="s">
        <v>92</v>
      </c>
      <c r="MT2" s="14" t="s">
        <v>101</v>
      </c>
      <c r="MU2" s="14" t="s">
        <v>21</v>
      </c>
      <c r="MV2" s="14" t="s">
        <v>57</v>
      </c>
      <c r="MW2" s="14" t="s">
        <v>97</v>
      </c>
      <c r="MX2" s="14" t="s">
        <v>15</v>
      </c>
      <c r="MY2" s="65" t="s">
        <v>90</v>
      </c>
      <c r="MZ2" s="65"/>
      <c r="NA2" s="65"/>
      <c r="NB2" s="65"/>
      <c r="NC2" s="65" t="s">
        <v>91</v>
      </c>
      <c r="ND2" s="65"/>
      <c r="NE2" s="65"/>
      <c r="NF2" s="65"/>
      <c r="NG2" s="65" t="s">
        <v>92</v>
      </c>
      <c r="NH2" s="65"/>
      <c r="NI2" s="65"/>
      <c r="NJ2" s="65"/>
      <c r="NK2" s="65" t="s">
        <v>93</v>
      </c>
      <c r="NL2" s="65"/>
      <c r="NM2" s="65"/>
      <c r="NN2" s="65"/>
      <c r="NO2" s="76" t="s">
        <v>94</v>
      </c>
      <c r="NP2" s="76"/>
      <c r="NQ2" s="76"/>
      <c r="NR2" s="76"/>
      <c r="NS2" s="13" t="s">
        <v>95</v>
      </c>
      <c r="NT2" s="13" t="s">
        <v>96</v>
      </c>
      <c r="NU2" s="13" t="s">
        <v>92</v>
      </c>
      <c r="NV2" s="13" t="s">
        <v>101</v>
      </c>
      <c r="NW2" s="13" t="s">
        <v>21</v>
      </c>
      <c r="NX2" s="13" t="s">
        <v>57</v>
      </c>
      <c r="NY2" s="13" t="s">
        <v>97</v>
      </c>
      <c r="NZ2" s="13" t="s">
        <v>15</v>
      </c>
      <c r="OA2" s="68" t="s">
        <v>90</v>
      </c>
      <c r="OB2" s="68"/>
      <c r="OC2" s="68"/>
      <c r="OD2" s="68"/>
      <c r="OE2" s="68" t="s">
        <v>91</v>
      </c>
      <c r="OF2" s="68"/>
      <c r="OG2" s="68"/>
      <c r="OH2" s="68"/>
      <c r="OI2" s="68" t="s">
        <v>92</v>
      </c>
      <c r="OJ2" s="68"/>
      <c r="OK2" s="68"/>
      <c r="OL2" s="68"/>
      <c r="OM2" s="68" t="s">
        <v>93</v>
      </c>
      <c r="ON2" s="68"/>
      <c r="OO2" s="68"/>
      <c r="OP2" s="68"/>
      <c r="OQ2" s="77" t="s">
        <v>94</v>
      </c>
      <c r="OR2" s="77"/>
      <c r="OS2" s="77"/>
      <c r="OT2" s="77"/>
      <c r="OU2" s="14" t="s">
        <v>95</v>
      </c>
      <c r="OV2" s="14" t="s">
        <v>96</v>
      </c>
      <c r="OW2" s="14" t="s">
        <v>92</v>
      </c>
      <c r="OX2" s="14" t="s">
        <v>101</v>
      </c>
      <c r="OY2" s="14" t="s">
        <v>21</v>
      </c>
      <c r="OZ2" s="14" t="s">
        <v>57</v>
      </c>
      <c r="PA2" s="14" t="s">
        <v>97</v>
      </c>
      <c r="PB2" s="14" t="s">
        <v>15</v>
      </c>
      <c r="PC2" s="65" t="s">
        <v>90</v>
      </c>
      <c r="PD2" s="65"/>
      <c r="PE2" s="65"/>
      <c r="PF2" s="65"/>
      <c r="PG2" s="65" t="s">
        <v>91</v>
      </c>
      <c r="PH2" s="65"/>
      <c r="PI2" s="65"/>
      <c r="PJ2" s="65"/>
      <c r="PK2" s="65" t="s">
        <v>92</v>
      </c>
      <c r="PL2" s="65"/>
      <c r="PM2" s="65"/>
      <c r="PN2" s="65"/>
      <c r="PO2" s="65" t="s">
        <v>93</v>
      </c>
      <c r="PP2" s="65"/>
      <c r="PQ2" s="65"/>
      <c r="PR2" s="65"/>
      <c r="PS2" s="76" t="s">
        <v>94</v>
      </c>
      <c r="PT2" s="76"/>
      <c r="PU2" s="76"/>
      <c r="PV2" s="76"/>
      <c r="PW2" s="13" t="s">
        <v>95</v>
      </c>
      <c r="PX2" s="13" t="s">
        <v>96</v>
      </c>
      <c r="PY2" s="13" t="s">
        <v>92</v>
      </c>
      <c r="PZ2" s="13" t="s">
        <v>101</v>
      </c>
      <c r="QA2" s="13" t="s">
        <v>21</v>
      </c>
      <c r="QB2" s="13" t="s">
        <v>57</v>
      </c>
      <c r="QC2" s="13" t="s">
        <v>97</v>
      </c>
      <c r="QD2" s="13" t="s">
        <v>15</v>
      </c>
      <c r="QE2" s="68" t="s">
        <v>90</v>
      </c>
      <c r="QF2" s="68"/>
      <c r="QG2" s="68"/>
      <c r="QH2" s="68"/>
      <c r="QI2" s="68" t="s">
        <v>91</v>
      </c>
      <c r="QJ2" s="68"/>
      <c r="QK2" s="68"/>
      <c r="QL2" s="68"/>
      <c r="QM2" s="68" t="s">
        <v>92</v>
      </c>
      <c r="QN2" s="68"/>
      <c r="QO2" s="68"/>
      <c r="QP2" s="68"/>
      <c r="QQ2" s="68" t="s">
        <v>93</v>
      </c>
      <c r="QR2" s="68"/>
      <c r="QS2" s="68"/>
      <c r="QT2" s="68"/>
      <c r="QU2" s="75" t="s">
        <v>94</v>
      </c>
      <c r="QV2" s="75"/>
      <c r="QW2" s="75"/>
      <c r="QX2" s="75"/>
      <c r="QY2" s="14"/>
      <c r="QZ2" s="14" t="s">
        <v>95</v>
      </c>
      <c r="RA2" s="14" t="s">
        <v>96</v>
      </c>
      <c r="RB2" s="14" t="s">
        <v>92</v>
      </c>
      <c r="RC2" s="14" t="s">
        <v>101</v>
      </c>
      <c r="RD2" s="14" t="s">
        <v>21</v>
      </c>
      <c r="RE2" s="14" t="s">
        <v>57</v>
      </c>
      <c r="RF2" s="14" t="s">
        <v>97</v>
      </c>
      <c r="RG2" s="14" t="s">
        <v>15</v>
      </c>
    </row>
    <row r="3" spans="1:475" x14ac:dyDescent="0.2">
      <c r="A3" s="71"/>
      <c r="B3" s="71"/>
      <c r="C3" s="71"/>
      <c r="D3" s="71"/>
      <c r="E3" s="71"/>
      <c r="F3" s="74"/>
      <c r="G3" s="74"/>
      <c r="H3" s="71"/>
      <c r="I3" s="74"/>
      <c r="J3" s="72"/>
      <c r="K3" s="70"/>
      <c r="L3" s="72"/>
      <c r="M3" s="70"/>
      <c r="N3" s="72"/>
      <c r="O3" s="70"/>
      <c r="P3" s="70"/>
      <c r="Q3" s="70"/>
      <c r="R3" s="73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DD"),SUMPRODUCT((H$4:H$22&lt;&gt;"")*(H$4:H$22&lt;&gt;"No DD")*(E$4:E$22&gt;E4))+1,IF(H4="No DD",SUMPRODUCT((H$4:H$22="No DD")*(E$4:E$22&gt;E4))+1+SUMPRODUCT((H$4:H$22&lt;&gt;"")*(H$4:H$22&lt;&gt;"No DD")),""))</f>
        <v>1</v>
      </c>
      <c r="B4" s="5" t="s">
        <v>102</v>
      </c>
      <c r="C4" s="4" t="s">
        <v>3</v>
      </c>
      <c r="D4" s="4">
        <v>2003</v>
      </c>
      <c r="E4" s="9">
        <f>SUM(J4:R4)+SUM(J4:N4)*0.0000001+SUM(J4)*0.0000000000001</f>
        <v>184.10001300000519</v>
      </c>
      <c r="F4" s="3" t="str">
        <f>IF(OR(AND(AP4&gt;=AW$24,AQ4&gt;=AW$28,AP4&lt;&gt;"",AO4=""),AND(AU4&gt;=AW$24,AV4&gt;=AW$28,AU4&lt;&gt;"",AO4=""),AND(BS4&gt;=BZ$24,BT4&gt;=BZ$28,BS4&lt;&gt;"",BR4=""),AND(BX4&gt;=BZ$24,BY4&gt;=BZ$28,BX4&lt;&gt;"",BR4=""),AND(CV4&gt;=DC$24,CW4&gt;=DC$28,CV4&lt;&gt;"",CU4=""),AND(DA4&gt;=DC$24,DB4&gt;=DC$28,DA4&lt;&gt;""),AND(EA4&gt;=EH$24,EB4&gt;=EH$28,EA4&lt;&gt;""),AND(EF4&gt;=EH$24,EG4&gt;=EH$28,EF4&lt;&gt;""),AND(FC4&gt;=FJ$24,FD4&gt;=FJ$28,FC4&lt;&gt;""),AND(FH4&gt;=FJ$24,FI4&gt;=FJ$28,FH4&lt;&gt;""),AND(GE4&gt;=GL$24,GF4&gt;=GL$28,GE4&lt;&gt;""),AND(GJ4&gt;=GL$24,GK4&gt;=GL$28,GJ4&lt;&gt;""),AND(HG4&gt;=HN$24,HH4&gt;=HN$28,HG4&lt;&gt;""),AND(HL4&gt;=HN$24,HM4&gt;=HN$28,HL4&lt;&gt;""),AND(II4&gt;=IP$24,IJ4&gt;=IP$28,II4&lt;&gt;""),AND(IN4&gt;=IP$24,IO4&gt;=IP$28,IN4&lt;&gt;""),AND(JK4&gt;=JR$24,JL4&gt;=JR$28,JK4&lt;&gt;""),AND(JP4&gt;=JR$24,JQ4&gt;=JR$28,JP4&lt;&gt;""),AND(KM4&gt;=KT$24,KN4&gt;=KT$28,KM4&lt;&gt;""),AND(KR4&gt;=KT$24,KS4&gt;=KT$28,KR4&lt;&gt;""),AND(LO4&gt;=LV$24,LP4&gt;=LV$28,LO4&lt;&gt;""),AND(LT4&gt;=LV$24,LU4&gt;=LV$28,LT4&lt;&gt;""),AND(MQ4&gt;=MX$24,MR4&gt;=MX$28,MQ4&lt;&gt;""),AND(MV4&gt;=MX$24,MW4&gt;=MX$28,MV4&lt;&gt;""),AND(NS4&gt;=NZ$24,NT4&gt;=NZ$28,NS4&lt;&gt;""),AND(NX4&gt;=NZ$24,NY4&gt;=NZ$28,NX4&lt;&gt;""),AND(OU4&gt;=PB$24,OV4&gt;=PB$28,OU4&lt;&gt;""),AND(OZ4&gt;=PB$24,PA4&gt;=PB$28,OZ4&lt;&gt;""),AND(PW4&gt;=QD$24,PX4&gt;=QD$28,PW4&lt;&gt;""),AND(QB4&gt;=QD$24,QC4&gt;=QD$28,QB4&lt;&gt;"")),"P","")</f>
        <v>P</v>
      </c>
      <c r="G4" s="3" t="str">
        <f>IF(OR(AND(AQ4&gt;=AW$28,AQ4&lt;&gt;"",AO4=""),AND(AV4&gt;=AW$28,AV4&lt;&gt;"",AO4=""),AND(BT4&gt;=BZ$28,BT4&lt;&gt;"",BR4=""),AND(BY4&gt;=BZ$28,BY4&lt;&gt;"",BR4=""),AND(CW4&gt;=DC$28,CW4&lt;&gt;"",CU4=""),AND(DB4&gt;=DC$28,DB4&lt;&gt;"",CU4=""),AND(EB4&gt;=EH$28,EB4&lt;&gt;""),AND(EG4&gt;=EH$28,EG4&lt;&gt;""),AND(FD4&gt;=FJ$28,FD4&lt;&gt;""),AND(FI4&gt;=FJ$28,FI4&lt;&gt;""),AND(GF4&gt;=GL$28,GF4&lt;&gt;""),AND(GK4&gt;=GL$28,GK4&lt;&gt;""),AND(HH4&gt;=HN$28,HH4&lt;&gt;""),AND(HM4&gt;=HN$28,HM4&lt;&gt;""),AND(IJ4&gt;=IP$28,IJ4&lt;&gt;""),AND(IO4&gt;=IP$28,IO4&lt;&gt;""),AND(JL4&gt;=JR$28,JL4&lt;&gt;""),AND(JQ4&gt;=JR$28,JQ4&lt;&gt;""),AND(KN4&gt;=KT$28,KN4&lt;&gt;""),AND(KS4&gt;=KT$28,KS4&lt;&gt;""),AND(LP4&gt;=LV$28,LP4&lt;&gt;""),AND(LU4&gt;=LV$28,LU4&lt;&gt;""),AND(MR4&gt;=MX$28,MR4&lt;&gt;""),AND(MW4&gt;=MX$28,MW4&lt;&gt;""),AND(NT4&gt;=NZ$28,NT4&lt;&gt;""),AND(NY4&gt;=NZ$28,NY4&lt;&gt;""),AND(OV4&gt;=PB$28,OV4&lt;&gt;""),AND(PA4&gt;=PB$28,PA4&lt;&gt;""),AND(PX4&gt;=QD$28,PX4&lt;&gt;""),AND(QC4&gt;=QD$28,QC4&lt;&gt;"")),"P","")</f>
        <v>P</v>
      </c>
      <c r="H4" s="36" t="str">
        <f>IF(AND(G4="P",F4=""),"No DD",IF(OR(AND(AS4&gt;=AW$27,AT4&gt;=AW$31,AS4&lt;&gt;"",AO4=""),AND(BV4&gt;=BZ$27,BW4&gt;=BZ$31,BV4&lt;&gt;"",BR4=""),AND(CY4&gt;=DC$27,CZ4&gt;=DC$31,CY4&lt;&gt;"",CU4=""),AND(ED4&gt;=EH$27,EE4&gt;=EH$31,ED4&lt;&gt;""),AND(FF4&gt;=FJ$27,FG4&gt;=FJ$31,FF4&lt;&gt;""),AND(GH4&gt;=GL$27,GI4&gt;=GL$31,GH4&lt;&gt;""),AND(HJ4&gt;=HN$27,HK4&gt;=HN$31,HJ4&lt;&gt;""),AND(IL4&gt;=IP$27,IM4&gt;=IP$31,IL4&lt;&gt;""),AND(JN4&gt;=JR$27,JO4&gt;=JR$31,JN4&lt;&gt;""),AND(KP4&gt;=KT$27,KQ4&gt;=KT$31,KP4&lt;&gt;""),AND(LR4&gt;=LV$27,LS4&gt;=LV$31,LR4&lt;&gt;""),AND(MT4&gt;=MX$27,MU4&gt;=MX$31,MT4&lt;&gt;""),AND(NV4&gt;=NZ$27,NW4&gt;=NZ$31,NV4&lt;&gt;""),AND(OX4&gt;=PB$27,OY4&gt;=PB$31,OX4&lt;&gt;""),AND(PZ4&gt;=QD$27,QA4&gt;=QD$31,PZ4&lt;&gt;"")),"Merit",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),"Excellence",IF(I4="P","Worlds Team",IF(F4="P","National Team","")))))</f>
        <v>National Team</v>
      </c>
      <c r="I4" s="3" t="str">
        <f>IF(OR(AND(AS4&gt;=AW$25,AT4&gt;=AW$29,AS4&lt;&gt;"",AO4=""),AND(BV4&gt;=BZ$25,BW4&gt;=BZ$29,BV4&lt;&gt;"",BR4=""),AND(CY4&gt;=DC$25,CZ4&gt;=DC$29,CY4&lt;&gt;"",CU4=""),AND(ED4&gt;=EH$25,EE4&gt;=EH$29,ED4&lt;&gt;""),AND(FF4&gt;=FJ$25,FG4&gt;=FJ$29,FF4&lt;&gt;""),AND(GH4&gt;=GL$25,GI4&gt;=GL$29,GH4&lt;&gt;""),AND(HJ4&gt;=HN$25,HK4&gt;=HN$29,HJ4&lt;&gt;""),AND(IL4&gt;=IP$25,IM4&gt;=IP$29,IL4&lt;&gt;""),AND(JN4&gt;=JR$25,JO4&gt;=JR$29,JN4&lt;&gt;""),AND(KP4&gt;=KT$25,KQ4&gt;=KT$29,KP4&lt;&gt;""),AND(LR4&gt;=LV$25,LS4&gt;=LV$29,LR4&lt;&gt;""),AND(MT4&gt;=MX$25,MU4&gt;=MX$29,MT4&lt;&gt;""),AND(NV4&gt;=NZ$25,NW4&gt;=NZ$29,NV4&lt;&gt;""),AND(OX4&gt;=PB$25,OY4&gt;=PB$29,OX4&lt;&gt;""),AND(PZ4&gt;=QD$25,QA4&gt;=QD$29,PZ4&lt;&gt;"")),"P","")</f>
        <v/>
      </c>
      <c r="J4" s="8">
        <f>IF(COUNT(AQ4,BT4,CW4)&gt;0,LARGE((AQ4,BT4,CW4),1),0)</f>
        <v>51.599999999999994</v>
      </c>
      <c r="K4" s="8" t="str">
        <f>IF(J4=0,"",IF(J4=CW4,$CA$1,IF(J4=BT4,$AX$1,IF(J4=AQ4,$U$1,""))))</f>
        <v>2023 Elite Canada</v>
      </c>
      <c r="L4" s="8">
        <f>IF(COUNT(AQ4,BT4,CW4)&gt;1,LARGE((AQ4,BT4,CW4),2),0)</f>
        <v>51.4</v>
      </c>
      <c r="M4" s="8" t="str">
        <f>IF(L4=0,"",IF(L4=CW4,$CA$1,IF(L4=BT4,$AX$1,IF(L4=AQ4,$U$1,""))))</f>
        <v>2023 Nationals</v>
      </c>
      <c r="N4" s="8">
        <f>IF(COUNT(AR4,BU4,CX4)&gt;0,LARGE((AR4,BU4,CX4),1),0)</f>
        <v>27</v>
      </c>
      <c r="O4" s="8" t="str">
        <f>IF(N4=0,"",IF(N4=CX4,$CA$1,IF(N4=BU4,$AX$1,IF(N4=AR4,$U$1,""))))</f>
        <v>2023 Elite Canada</v>
      </c>
      <c r="P4" s="8">
        <f>IF(MAX(AV4,BY4,DB4)&gt;0,MAX(AV4,BY4,DB4),0)</f>
        <v>53.400000000000006</v>
      </c>
      <c r="Q4" s="8" t="str">
        <f>IF(P4=0,"",IF(P4=DB4,$CA$1,IF(P4=BY4,$AX$1,IF(P4=AV4,$U$1,""))))</f>
        <v>2023 Elite Canada</v>
      </c>
      <c r="R4" s="8">
        <f>IF(MAX(DD4:DF4)&gt;0,MAX(DD4:DF4),"")</f>
        <v>0.70000000000000284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17.8</v>
      </c>
      <c r="V4" s="19">
        <v>6.9</v>
      </c>
      <c r="W4" s="19">
        <v>0</v>
      </c>
      <c r="X4" s="19">
        <v>0</v>
      </c>
      <c r="Y4" s="19">
        <v>17.7</v>
      </c>
      <c r="Z4" s="19">
        <v>6.9</v>
      </c>
      <c r="AA4" s="19">
        <v>0</v>
      </c>
      <c r="AB4" s="19">
        <v>0</v>
      </c>
      <c r="AC4" s="19"/>
      <c r="AD4" s="19"/>
      <c r="AE4" s="19"/>
      <c r="AF4" s="19"/>
      <c r="AG4" s="19">
        <v>17.96</v>
      </c>
      <c r="AH4" s="19">
        <v>6.9</v>
      </c>
      <c r="AI4" s="19">
        <v>0</v>
      </c>
      <c r="AJ4" s="19">
        <v>0</v>
      </c>
      <c r="AK4" s="19">
        <v>17.7</v>
      </c>
      <c r="AL4" s="19">
        <v>6.9</v>
      </c>
      <c r="AM4" s="19">
        <v>0</v>
      </c>
      <c r="AN4" s="19">
        <v>0</v>
      </c>
      <c r="AO4" s="27"/>
      <c r="AP4" s="40">
        <f>IF(SUM(V4,Z4)&gt;0,SUM(V4,Z4),"")</f>
        <v>13.8</v>
      </c>
      <c r="AQ4" s="40">
        <f>IF(SUM(U4:V4,X4:Z4,AB4)-W4-AA4&gt;0,SUM(U4:V4,X4:Z4,AB4)-W4-AA4,"")</f>
        <v>49.300000000000004</v>
      </c>
      <c r="AR4" s="40" t="str">
        <f>IF(SUM(AC4:AD4,AF4)-AE4&gt;0,SUM(AC4:AD4,AF4)-AE4,"")</f>
        <v/>
      </c>
      <c r="AS4" s="40">
        <f>IF(SUM(V4,Z4,AD4)&gt;0,SUM(V4,Z4,AD4),"")</f>
        <v>13.8</v>
      </c>
      <c r="AT4" s="40">
        <f>IF(SUM(AQ4,AR4)&gt;0,SUM(AQ4,AR4),"")</f>
        <v>49.300000000000004</v>
      </c>
      <c r="AU4" s="40">
        <f>IF(SUM(AH4,AL4)&gt;0,SUM(AH4,AL4),"")</f>
        <v>13.8</v>
      </c>
      <c r="AV4" s="40">
        <f>IF(SUM(AG4:AH4,AJ4:AL4,AN4)-SUM(AI4,AM4)&gt;0,SUM(AG4:AH4,AJ4:AL4,AN4)-SUM(AI4,AM4),"")</f>
        <v>49.46</v>
      </c>
      <c r="AW4" s="40">
        <f>IF(SUM(AQ4,AV4)&gt;0,SUM(AQ4,AV4),"")</f>
        <v>98.76</v>
      </c>
      <c r="AX4" s="18">
        <v>18.8</v>
      </c>
      <c r="AY4" s="18">
        <v>8.1</v>
      </c>
      <c r="AZ4" s="18">
        <v>0</v>
      </c>
      <c r="BA4" s="18">
        <v>0</v>
      </c>
      <c r="BB4" s="18">
        <v>18.2</v>
      </c>
      <c r="BC4" s="18">
        <v>6.5</v>
      </c>
      <c r="BD4" s="18">
        <v>0</v>
      </c>
      <c r="BE4" s="18">
        <v>0</v>
      </c>
      <c r="BF4" s="18">
        <v>18.899999999999999</v>
      </c>
      <c r="BG4" s="18">
        <v>8.1</v>
      </c>
      <c r="BH4" s="18">
        <v>0</v>
      </c>
      <c r="BI4" s="18">
        <v>0</v>
      </c>
      <c r="BJ4" s="18">
        <v>19.100000000000001</v>
      </c>
      <c r="BK4" s="18">
        <v>8.1</v>
      </c>
      <c r="BL4" s="18">
        <v>0</v>
      </c>
      <c r="BM4" s="18">
        <v>0</v>
      </c>
      <c r="BN4" s="18">
        <v>18.5</v>
      </c>
      <c r="BO4" s="18">
        <v>7.7</v>
      </c>
      <c r="BP4" s="18">
        <v>0</v>
      </c>
      <c r="BQ4" s="18">
        <v>0</v>
      </c>
      <c r="BR4" s="28"/>
      <c r="BS4" s="11">
        <f>IF(SUM(AY4,BC4)&gt;0,SUM(AY4,BC4),"")</f>
        <v>14.6</v>
      </c>
      <c r="BT4" s="11">
        <f>IF(SUM(AX4:AY4,BA4:BC4,BE4)-AZ4-BD4&gt;0,SUM(AX4:AY4,BA4:BC4,BE4)-AZ4-BD4,"")</f>
        <v>51.599999999999994</v>
      </c>
      <c r="BU4" s="11">
        <f>IF(SUM(BF4:BG4,BI4)-BH4&gt;0,SUM(BF4:BG4,BI4)-BH4,"")</f>
        <v>27</v>
      </c>
      <c r="BV4" s="11">
        <f>IF(SUM(AY4,BC4,BG4)&gt;0,SUM(AY4,BC4,BG4),"")</f>
        <v>22.7</v>
      </c>
      <c r="BW4" s="11">
        <f>IF(SUM(BT4,BU4)&gt;0,SUM(BT4,BU4),"")</f>
        <v>78.599999999999994</v>
      </c>
      <c r="BX4" s="11">
        <f>IF(SUM(BK4,BO4)&gt;0,SUM(BK4,BO4),"")</f>
        <v>15.8</v>
      </c>
      <c r="BY4" s="11">
        <f>IF(SUM(BJ4:BK4,BM4:BO4,BQ4)-SUM(BL4,BP4)&gt;0,SUM(BJ4:BK4,BM4:BO4,BQ4)-SUM(BL4,BP4),"")</f>
        <v>53.400000000000006</v>
      </c>
      <c r="BZ4" s="11">
        <f>IF(SUM(BT4,BY4)&gt;0,SUM(BT4,BY4),"")</f>
        <v>105</v>
      </c>
      <c r="CA4" s="19">
        <v>17.399999999999999</v>
      </c>
      <c r="CB4" s="19">
        <v>9.3000000000000007</v>
      </c>
      <c r="CC4" s="19">
        <v>0</v>
      </c>
      <c r="CD4" s="19">
        <v>0</v>
      </c>
      <c r="CE4" s="19">
        <v>17.8</v>
      </c>
      <c r="CF4" s="19">
        <v>6.9</v>
      </c>
      <c r="CG4" s="19">
        <v>0</v>
      </c>
      <c r="CH4" s="19">
        <v>0</v>
      </c>
      <c r="CI4" s="19">
        <v>17.899999999999999</v>
      </c>
      <c r="CJ4" s="19">
        <v>8.5</v>
      </c>
      <c r="CK4" s="19">
        <v>0</v>
      </c>
      <c r="CL4" s="19">
        <v>0</v>
      </c>
      <c r="CM4" s="19">
        <v>18.399999999999999</v>
      </c>
      <c r="CN4" s="19">
        <v>8.9</v>
      </c>
      <c r="CO4" s="19">
        <v>0</v>
      </c>
      <c r="CP4" s="19">
        <v>0</v>
      </c>
      <c r="CQ4" s="19">
        <v>19.100000000000001</v>
      </c>
      <c r="CR4" s="19">
        <v>6.9</v>
      </c>
      <c r="CS4" s="19">
        <v>0</v>
      </c>
      <c r="CT4" s="19">
        <v>0</v>
      </c>
      <c r="CU4" s="27"/>
      <c r="CV4" s="40">
        <f>IF(SUM(CB4,CF4)&gt;0,SUM(CB4,CF4),"")</f>
        <v>16.200000000000003</v>
      </c>
      <c r="CW4" s="40">
        <f>IF(SUM(CA4:CB4,CD4:CF4,CH4)-CC4-CG4&gt;0,SUM(CA4:CB4,CD4:CF4,CH4)-CC4-CG4,"")</f>
        <v>51.4</v>
      </c>
      <c r="CX4" s="40">
        <f>IF(SUM(CI4:CJ4,CL4)-CK4&gt;0,SUM(CI4:CJ4,CL4)-CK4,"")</f>
        <v>26.4</v>
      </c>
      <c r="CY4" s="40">
        <f>IF(SUM(CB4,CF4,CJ4)&gt;0,SUM(CB4,CF4,CJ4),"")</f>
        <v>24.700000000000003</v>
      </c>
      <c r="CZ4" s="40">
        <f>IF(SUM(CW4,CX4)&gt;0,SUM(CW4,CX4),"")</f>
        <v>77.8</v>
      </c>
      <c r="DA4" s="40">
        <f>IF(SUM(CN4,CR4)&gt;0,SUM(CN4,CR4),"")</f>
        <v>15.8</v>
      </c>
      <c r="DB4" s="40">
        <f>IF(SUM(CM4:CN4,CP4:CR4,CT4)-SUM(CO4,CS4)&gt;0,SUM(CM4:CN4,CP4:CR4,CT4)-SUM(CO4,CS4),"")</f>
        <v>53.3</v>
      </c>
      <c r="DC4" s="40">
        <f>IF(SUM(CW4,DB4)&gt;0,SUM(CW4,DB4),"")</f>
        <v>104.69999999999999</v>
      </c>
      <c r="DD4" s="50">
        <f>IF(MAX(EB4,FD4,GF4,HH4,IJ4,JL4,KN4,LP4,MR4,NT4,OV4,PX4)-IF(L4="",0,L4)&gt;0.001,MAX(EB4,FD4,GF4,HH4,IJ4,JL4,KN4,LP4,MR4,NT4,OV4,PX4)-IF(L4="",0,L4),"")</f>
        <v>0.70000000000000284</v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>
        <v>17.8</v>
      </c>
      <c r="DH4" s="17">
        <v>8.1</v>
      </c>
      <c r="DI4" s="17">
        <v>0.2</v>
      </c>
      <c r="DJ4" s="17">
        <v>0</v>
      </c>
      <c r="DK4" s="17">
        <v>18</v>
      </c>
      <c r="DL4" s="17">
        <v>7.7</v>
      </c>
      <c r="DM4" s="17">
        <v>0</v>
      </c>
      <c r="DN4" s="17">
        <v>0</v>
      </c>
      <c r="DO4" s="17">
        <v>17.7</v>
      </c>
      <c r="DP4" s="17">
        <v>8.9</v>
      </c>
      <c r="DQ4" s="17">
        <v>0</v>
      </c>
      <c r="DR4" s="17">
        <v>0</v>
      </c>
      <c r="DS4" s="17"/>
      <c r="DT4" s="17"/>
      <c r="DU4" s="17"/>
      <c r="DV4" s="17"/>
      <c r="DW4" s="17"/>
      <c r="DX4" s="17"/>
      <c r="DY4" s="17"/>
      <c r="DZ4" s="17"/>
      <c r="EA4" s="40">
        <f>IF(SUM(DH4,DL4)&gt;0,SUM(DH4,DL4),"")</f>
        <v>15.8</v>
      </c>
      <c r="EB4" s="40">
        <f>IF(SUM(DG4:DH4,DJ4:DL4,DN4)-DI4-DM4&gt;0,SUM(DG4:DH4,DJ4:DL4,DN4)-DI4-DM4,"")</f>
        <v>51.4</v>
      </c>
      <c r="EC4" s="40">
        <f>IF(SUM(DO4:DP4,DR4)-DQ4&gt;0,SUM(DO4:DP4,DR4)-DQ4,"")</f>
        <v>26.6</v>
      </c>
      <c r="ED4" s="40">
        <f>IF(SUM(DH4,DL4,DP4)&gt;0,SUM(DH4,DL4,DP4),"")</f>
        <v>24.700000000000003</v>
      </c>
      <c r="EE4" s="40">
        <f>IF(SUM(EB4,EC4)&gt;0,SUM(EB4,EC4),"")</f>
        <v>78</v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>
        <f>IF(SUM(EB4,EG4)&gt;0,SUM(EB4,EG4),"")</f>
        <v>51.4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17.899999999999999</v>
      </c>
      <c r="EZ4" s="18">
        <v>7.7</v>
      </c>
      <c r="FA4" s="18">
        <v>0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7.7</v>
      </c>
      <c r="FI4" s="11">
        <f>IF(SUM(EU4:EV4,EX4:EZ4,FB4)-SUM(EW4,FA4)&gt;0,SUM(EU4:EV4,EX4:EZ4,FB4)-SUM(EW4,FA4),"")</f>
        <v>25.599999999999998</v>
      </c>
      <c r="FJ4" s="11">
        <f>IF(SUM(FD4,FI4)&gt;0,SUM(FD4,FI4),"")</f>
        <v>25.599999999999998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IF(SUM(GF4,GK4)&gt;0,SUM(GF4,GK4),"")</f>
        <v/>
      </c>
      <c r="GM4" s="18">
        <v>18</v>
      </c>
      <c r="GN4" s="18">
        <v>8.9</v>
      </c>
      <c r="GO4" s="18">
        <v>0</v>
      </c>
      <c r="GP4" s="18">
        <v>0</v>
      </c>
      <c r="GQ4" s="18">
        <v>17.8</v>
      </c>
      <c r="GR4" s="18">
        <v>6.9</v>
      </c>
      <c r="GS4" s="18">
        <v>0</v>
      </c>
      <c r="GT4" s="18">
        <v>0</v>
      </c>
      <c r="GU4" s="18"/>
      <c r="GV4" s="18"/>
      <c r="GW4" s="18"/>
      <c r="GX4" s="18"/>
      <c r="GY4" s="18">
        <v>18.100000000000001</v>
      </c>
      <c r="GZ4" s="18">
        <v>9.3000000000000007</v>
      </c>
      <c r="HA4" s="18">
        <v>0</v>
      </c>
      <c r="HB4" s="18">
        <v>0</v>
      </c>
      <c r="HC4" s="18">
        <v>17.8</v>
      </c>
      <c r="HD4" s="18">
        <v>8.1</v>
      </c>
      <c r="HE4" s="18">
        <v>0</v>
      </c>
      <c r="HF4" s="18">
        <v>0</v>
      </c>
      <c r="HG4" s="11">
        <f>IF(SUM(GN4,GR4)&gt;0,SUM(GN4,GR4),"")</f>
        <v>15.8</v>
      </c>
      <c r="HH4" s="11">
        <f>IF(SUM(GM4:GN4,GP4:GR4,GT4)-GO4-GS4&gt;0,SUM(GM4:GN4,GP4:GR4,GT4)-GO4-GS4,"")</f>
        <v>51.6</v>
      </c>
      <c r="HI4" s="11" t="str">
        <f>IF(SUM(GU4:GV4,GX4)-GW4&gt;0,SUM(GU4:GV4,GX4)-GW4,"")</f>
        <v/>
      </c>
      <c r="HJ4" s="11">
        <f>IF(SUM(GN4,GR4,GV4)&gt;0,SUM(GN4,GR4,GV4),"")</f>
        <v>15.8</v>
      </c>
      <c r="HK4" s="11">
        <f>IF(SUM(HH4,HI4)&gt;0,SUM(HH4,HI4),"")</f>
        <v>51.6</v>
      </c>
      <c r="HL4" s="11">
        <f>IF(SUM(GZ4,HD4)&gt;0,SUM(GZ4,HD4),"")</f>
        <v>17.399999999999999</v>
      </c>
      <c r="HM4" s="11">
        <f>IF(SUM(GY4:GZ4,HB4:HD4,HF4)-SUM(HA4,HE4)&gt;0,SUM(GY4:GZ4,HB4:HD4,HF4)-SUM(HA4,HE4),"")</f>
        <v>53.300000000000004</v>
      </c>
      <c r="HN4" s="11">
        <f>IF(SUM(HH4,HM4)&gt;0,SUM(HH4,HM4),"")</f>
        <v>104.9</v>
      </c>
      <c r="HO4" s="17">
        <v>18.100000000000001</v>
      </c>
      <c r="HP4" s="17">
        <v>8.9</v>
      </c>
      <c r="HQ4" s="17">
        <v>0</v>
      </c>
      <c r="HR4" s="17">
        <v>0</v>
      </c>
      <c r="HS4" s="17">
        <v>18.2</v>
      </c>
      <c r="HT4" s="17">
        <v>6.9</v>
      </c>
      <c r="HU4" s="17">
        <v>0</v>
      </c>
      <c r="HV4" s="17">
        <v>0</v>
      </c>
      <c r="HW4" s="17"/>
      <c r="HX4" s="17"/>
      <c r="HY4" s="17"/>
      <c r="HZ4" s="17"/>
      <c r="IA4" s="17">
        <v>17.7</v>
      </c>
      <c r="IB4" s="17">
        <v>8.9</v>
      </c>
      <c r="IC4" s="17">
        <v>0</v>
      </c>
      <c r="ID4" s="17">
        <v>0</v>
      </c>
      <c r="IE4" s="17"/>
      <c r="IF4" s="17"/>
      <c r="IG4" s="17"/>
      <c r="IH4" s="17"/>
      <c r="II4" s="40">
        <f>IF(SUM(HP4,HT4)&gt;0,SUM(HP4,HT4),"")</f>
        <v>15.8</v>
      </c>
      <c r="IJ4" s="40">
        <f>IF(SUM(HO4:HP4,HR4:HT4,HV4)-HQ4-HU4&gt;0,SUM(HO4:HP4,HR4:HT4,HV4)-HQ4-HU4,"")</f>
        <v>52.1</v>
      </c>
      <c r="IK4" s="40" t="str">
        <f>IF(SUM(HW4:HX4,HZ4)-HY4&gt;0,SUM(HW4:HX4,HZ4)-HY4,"")</f>
        <v/>
      </c>
      <c r="IL4" s="40">
        <f>IF(SUM(HP4,HT4,HX4)&gt;0,SUM(HP4,HT4,HX4),"")</f>
        <v>15.8</v>
      </c>
      <c r="IM4" s="40">
        <f>IF(SUM(IJ4,IK4)&gt;0,SUM(IJ4,IK4),"")</f>
        <v>52.1</v>
      </c>
      <c r="IN4" s="40">
        <f>IF(SUM(IB4,IF4)&gt;0,SUM(IB4,IF4),"")</f>
        <v>8.9</v>
      </c>
      <c r="IO4" s="40">
        <f>IF(SUM(IA4:IB4,ID4:IF4,IH4)-SUM(IC4,IG4)&gt;0,SUM(IA4:IB4,ID4:IF4,IH4)-SUM(IC4,IG4),"")</f>
        <v>26.6</v>
      </c>
      <c r="IP4" s="40">
        <f>IF(SUM(IJ4,IO4)&gt;0,SUM(IJ4,IO4),"")</f>
        <v>78.7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2">
        <f>IF($CU4="P",CA4,(CA4+AX4)/2)</f>
        <v>18.100000000000001</v>
      </c>
      <c r="QF4" s="22">
        <f>IF($CU4="P",CB4,(CB4+AY4)/2)</f>
        <v>8.6999999999999993</v>
      </c>
      <c r="QG4" s="22">
        <f>IF($CU4="P",CC4,(CC4+AZ4)/2)</f>
        <v>0</v>
      </c>
      <c r="QH4" s="22">
        <f>IF($CU4="P",CD4,(CD4+BA4)/2)</f>
        <v>0</v>
      </c>
      <c r="QI4" s="22">
        <f>IF($CU4="P",CE4,(CE4+BB4)/2)</f>
        <v>18</v>
      </c>
      <c r="QJ4" s="22">
        <f>IF($CU4="P",CF4,(CF4+BC4)/2)</f>
        <v>6.7</v>
      </c>
      <c r="QK4" s="22">
        <f>IF($CU4="P",CG4,(CG4+BD4)/2)</f>
        <v>0</v>
      </c>
      <c r="QL4" s="22">
        <f>IF($CU4="P",CH4,(CH4+BE4)/2)</f>
        <v>0</v>
      </c>
      <c r="QM4" s="22">
        <f>IF($CU4="P",CI4,(CI4+BF4)/2)</f>
        <v>18.399999999999999</v>
      </c>
      <c r="QN4" s="22">
        <f>IF($CU4="P",CJ4,(CJ4+BG4)/2)</f>
        <v>8.3000000000000007</v>
      </c>
      <c r="QO4" s="22">
        <f>IF($CU4="P",CK4,(CK4+BH4)/2)</f>
        <v>0</v>
      </c>
      <c r="QP4" s="22">
        <f>IF($CU4="P",CL4,(CL4+BI4)/2)</f>
        <v>0</v>
      </c>
      <c r="QQ4" s="22">
        <f>IF($CU4="P",CM4,(CM4+BJ4)/2)</f>
        <v>18.75</v>
      </c>
      <c r="QR4" s="22">
        <f>IF($CU4="P",CN4,(CN4+BK4)/2)</f>
        <v>8.5</v>
      </c>
      <c r="QS4" s="22">
        <f>IF($CU4="P",CO4,(CO4+BL4)/2)</f>
        <v>0</v>
      </c>
      <c r="QT4" s="22">
        <f>IF($CU4="P",CP4,(CP4+BM4)/2)</f>
        <v>0</v>
      </c>
      <c r="QU4" s="22">
        <f>IF($CU4="P",CQ4,(CQ4+BN4)/2)</f>
        <v>18.8</v>
      </c>
      <c r="QV4" s="22">
        <f>IF($CU4="P",CR4,(CR4+BO4)/2)</f>
        <v>7.3000000000000007</v>
      </c>
      <c r="QW4" s="22">
        <f>IF($CU4="P",CS4,(CS4+BP4)/2)</f>
        <v>0</v>
      </c>
      <c r="QX4" s="22">
        <f>IF($CU4="P",CT4,(CT4+BQ4)/2)</f>
        <v>0</v>
      </c>
      <c r="QY4" s="27" t="s">
        <v>46</v>
      </c>
      <c r="QZ4" s="40">
        <f>IF(SUM(QF4,QJ4)&gt;0,SUM(QF4,QJ4),"")</f>
        <v>15.399999999999999</v>
      </c>
      <c r="RA4" s="40">
        <f>IF(SUM(QE4:QF4,QH4:QJ4,QL4)-QG4-QK4&gt;0,SUM(QE4:QF4,QH4:QJ4,QL4)-QG4-QK4,"")</f>
        <v>51.5</v>
      </c>
      <c r="RB4" s="40">
        <f>IF(SUM(QM4:QN4,QP4)-QO4&gt;0,SUM(QM4:QN4,QP4)-QO4,"")</f>
        <v>26.7</v>
      </c>
      <c r="RC4" s="40">
        <f>IF(SUM(QF4,QJ4,QN4)&gt;0,SUM(QF4,QJ4,QN4),"")</f>
        <v>23.7</v>
      </c>
      <c r="RD4" s="40">
        <f>IF(SUM(RA4,RB4)&gt;0,SUM(RA4,RB4),"")</f>
        <v>78.2</v>
      </c>
      <c r="RE4" s="40">
        <f>IF(SUM(QR4,QV4)&gt;0,SUM(QR4,QV4),"")</f>
        <v>15.8</v>
      </c>
      <c r="RF4" s="40">
        <f>IF(SUM(QQ4:QR4,QT4:QV4,QX4)-SUM(QS4,QW4)&gt;0,SUM(QQ4:QR4,QT4:QV4,QX4)-SUM(QS4,QW4),"")</f>
        <v>53.349999999999994</v>
      </c>
      <c r="RG4" s="40">
        <f>IF(SUM(RA4,RF4)&gt;0,SUM(RA4,RF4),"")</f>
        <v>104.85</v>
      </c>
    </row>
    <row r="5" spans="1:475" x14ac:dyDescent="0.2">
      <c r="A5" s="4" cm="1">
        <f t="array" ref="A5">IF(AND(H5&lt;&gt;"",H5&lt;&gt;"No DD"),SUMPRODUCT((H$4:H$22&lt;&gt;"")*(H$4:H$22&lt;&gt;"No DD")*(E$4:E$22&gt;E5))+1,IF(H5="No DD",SUMPRODUCT((H$4:H$22="No DD")*(E$4:E$22&gt;E5))+1+SUMPRODUCT((H$4:H$22&lt;&gt;"")*(H$4:H$22&lt;&gt;"No DD")),""))</f>
        <v>2</v>
      </c>
      <c r="B5" s="5" t="s">
        <v>190</v>
      </c>
      <c r="C5" s="4" t="s">
        <v>3</v>
      </c>
      <c r="D5" s="4">
        <v>2006</v>
      </c>
      <c r="E5" s="9">
        <f>SUM(J5:R5)+SUM(J5:N5)*0.0000001+SUM(J5)*0.0000000000001</f>
        <v>180.10001262000506</v>
      </c>
      <c r="F5" s="3" t="str">
        <f>IF(OR(AND(AP5&gt;=AW$24,AQ5&gt;=AW$28,AP5&lt;&gt;"",AO5=""),AND(AU5&gt;=AW$24,AV5&gt;=AW$28,AU5&lt;&gt;"",AO5=""),AND(BS5&gt;=BZ$24,BT5&gt;=BZ$28,BS5&lt;&gt;"",BR5=""),AND(BX5&gt;=BZ$24,BY5&gt;=BZ$28,BX5&lt;&gt;"",BR5=""),AND(CV5&gt;=DC$24,CW5&gt;=DC$28,CV5&lt;&gt;"",CU5=""),AND(DA5&gt;=DC$24,DB5&gt;=DC$28,DA5&lt;&gt;""),AND(EA5&gt;=EH$24,EB5&gt;=EH$28,EA5&lt;&gt;""),AND(EF5&gt;=EH$24,EG5&gt;=EH$28,EF5&lt;&gt;""),AND(FC5&gt;=FJ$24,FD5&gt;=FJ$28,FC5&lt;&gt;""),AND(FH5&gt;=FJ$24,FI5&gt;=FJ$28,FH5&lt;&gt;""),AND(GE5&gt;=GL$24,GF5&gt;=GL$28,GE5&lt;&gt;""),AND(GJ5&gt;=GL$24,GK5&gt;=GL$28,GJ5&lt;&gt;""),AND(HG5&gt;=HN$24,HH5&gt;=HN$28,HG5&lt;&gt;""),AND(HL5&gt;=HN$24,HM5&gt;=HN$28,HL5&lt;&gt;""),AND(II5&gt;=IP$24,IJ5&gt;=IP$28,II5&lt;&gt;""),AND(IN5&gt;=IP$24,IO5&gt;=IP$28,IN5&lt;&gt;""),AND(JK5&gt;=JR$24,JL5&gt;=JR$28,JK5&lt;&gt;""),AND(JP5&gt;=JR$24,JQ5&gt;=JR$28,JP5&lt;&gt;""),AND(KM5&gt;=KT$24,KN5&gt;=KT$28,KM5&lt;&gt;""),AND(KR5&gt;=KT$24,KS5&gt;=KT$28,KR5&lt;&gt;""),AND(LO5&gt;=LV$24,LP5&gt;=LV$28,LO5&lt;&gt;""),AND(LT5&gt;=LV$24,LU5&gt;=LV$28,LT5&lt;&gt;""),AND(MQ5&gt;=MX$24,MR5&gt;=MX$28,MQ5&lt;&gt;""),AND(MV5&gt;=MX$24,MW5&gt;=MX$28,MV5&lt;&gt;""),AND(NS5&gt;=NZ$24,NT5&gt;=NZ$28,NS5&lt;&gt;""),AND(NX5&gt;=NZ$24,NY5&gt;=NZ$28,NX5&lt;&gt;""),AND(OU5&gt;=PB$24,OV5&gt;=PB$28,OU5&lt;&gt;""),AND(OZ5&gt;=PB$24,PA5&gt;=PB$28,OZ5&lt;&gt;""),AND(PW5&gt;=QD$24,PX5&gt;=QD$28,PW5&lt;&gt;""),AND(QB5&gt;=QD$24,QC5&gt;=QD$28,QB5&lt;&gt;"")),"P","")</f>
        <v>P</v>
      </c>
      <c r="G5" s="3" t="str">
        <f>IF(OR(AND(AQ5&gt;=AW$28,AQ5&lt;&gt;"",AO5=""),AND(AV5&gt;=AW$28,AV5&lt;&gt;"",AO5=""),AND(BT5&gt;=BZ$28,BT5&lt;&gt;"",BR5=""),AND(BY5&gt;=BZ$28,BY5&lt;&gt;"",BR5=""),AND(CW5&gt;=DC$28,CW5&lt;&gt;"",CU5=""),AND(DB5&gt;=DC$28,DB5&lt;&gt;"",CU5=""),AND(EB5&gt;=EH$28,EB5&lt;&gt;""),AND(EG5&gt;=EH$28,EG5&lt;&gt;""),AND(FD5&gt;=FJ$28,FD5&lt;&gt;""),AND(FI5&gt;=FJ$28,FI5&lt;&gt;""),AND(GF5&gt;=GL$28,GF5&lt;&gt;""),AND(GK5&gt;=GL$28,GK5&lt;&gt;""),AND(HH5&gt;=HN$28,HH5&lt;&gt;""),AND(HM5&gt;=HN$28,HM5&lt;&gt;""),AND(IJ5&gt;=IP$28,IJ5&lt;&gt;""),AND(IO5&gt;=IP$28,IO5&lt;&gt;""),AND(JL5&gt;=JR$28,JL5&lt;&gt;""),AND(JQ5&gt;=JR$28,JQ5&lt;&gt;""),AND(KN5&gt;=KT$28,KN5&lt;&gt;""),AND(KS5&gt;=KT$28,KS5&lt;&gt;""),AND(LP5&gt;=LV$28,LP5&lt;&gt;""),AND(LU5&gt;=LV$28,LU5&lt;&gt;""),AND(MR5&gt;=MX$28,MR5&lt;&gt;""),AND(MW5&gt;=MX$28,MW5&lt;&gt;""),AND(NT5&gt;=NZ$28,NT5&lt;&gt;""),AND(NY5&gt;=NZ$28,NY5&lt;&gt;""),AND(OV5&gt;=PB$28,OV5&lt;&gt;""),AND(PA5&gt;=PB$28,PA5&lt;&gt;""),AND(PX5&gt;=QD$28,PX5&lt;&gt;""),AND(QC5&gt;=QD$28,QC5&lt;&gt;"")),"P","")</f>
        <v>P</v>
      </c>
      <c r="H5" s="36" t="str">
        <f>IF(AND(G5="P",F5=""),"No DD",IF(OR(AND(AS5&gt;=AW$27,AT5&gt;=AW$31,AS5&lt;&gt;"",AO5=""),AND(BV5&gt;=BZ$27,BW5&gt;=BZ$31,BV5&lt;&gt;"",BR5=""),AND(CY5&gt;=DC$27,CZ5&gt;=DC$31,CY5&lt;&gt;"",CU5=""),AND(ED5&gt;=EH$27,EE5&gt;=EH$31,ED5&lt;&gt;""),AND(FF5&gt;=FJ$27,FG5&gt;=FJ$31,FF5&lt;&gt;""),AND(GH5&gt;=GL$27,GI5&gt;=GL$31,GH5&lt;&gt;""),AND(HJ5&gt;=HN$27,HK5&gt;=HN$31,HJ5&lt;&gt;""),AND(IL5&gt;=IP$27,IM5&gt;=IP$31,IL5&lt;&gt;""),AND(JN5&gt;=JR$27,JO5&gt;=JR$31,JN5&lt;&gt;""),AND(KP5&gt;=KT$27,KQ5&gt;=KT$31,KP5&lt;&gt;""),AND(LR5&gt;=LV$27,LS5&gt;=LV$31,LR5&lt;&gt;""),AND(MT5&gt;=MX$27,MU5&gt;=MX$31,MT5&lt;&gt;""),AND(NV5&gt;=NZ$27,NW5&gt;=NZ$31,NV5&lt;&gt;""),AND(OX5&gt;=PB$27,OY5&gt;=PB$31,OX5&lt;&gt;""),AND(PZ5&gt;=QD$27,QA5&gt;=QD$31,PZ5&lt;&gt;"")),"Merit",IF(OR(AND(AS5&gt;=AW$26,AT5&gt;=AW$30,AS5&lt;&gt;"",AO5=""),AND(BV5&gt;=BZ$26,BW5&gt;=BZ$30,BV5&lt;&gt;"",BR5=""),AND(CY5&gt;=DC$26,CZ5&gt;=DC$30,CY5&lt;&gt;"",CU5=""),AND(ED5&gt;=EH$26,EE5&gt;=EH$30,ED5&lt;&gt;""),AND(FF5&gt;=FJ$26,FG5&gt;=FJ$30,FF5&lt;&gt;""),AND(GH5&gt;=GL$26,GI5&gt;=GL$30,GH5&lt;&gt;""),AND(HJ5&gt;=HN$26,HK5&gt;=HN$30,HJ5&lt;&gt;""),AND(IL5&gt;=IP$26,IM5&gt;=IP$30,IL5&lt;&gt;""),AND(JN5&gt;=JR$26,JO5&gt;=JR$30,JN5&lt;&gt;""),AND(KP5&gt;=KT$26,KQ5&gt;=KT$30,KP5&lt;&gt;""),AND(LR5&gt;=LV$26,LS5&gt;=LV$30,LR5&lt;&gt;""),AND(MT5&gt;=MX$26,MU5&gt;=MX$30,MT5&lt;&gt;""),AND(NV5&gt;=NZ$26,NW5&gt;=NZ$30,NV5&lt;&gt;""),AND(OX5&gt;=PB$26,OY5&gt;=PB$30,OX5&lt;&gt;""),AND(PZ5&gt;=QD$26,QA5&gt;=QD$30,PZ5&lt;&gt;"")),"Excellence",IF(I5="P","Worlds Team",IF(F5="P","National Team","")))))</f>
        <v>National Team</v>
      </c>
      <c r="I5" s="3" t="str">
        <f>IF(OR(AND(AS5&gt;=AW$25,AT5&gt;=AW$29,AS5&lt;&gt;"",AO5=""),AND(BV5&gt;=BZ$25,BW5&gt;=BZ$29,BV5&lt;&gt;"",BR5=""),AND(CY5&gt;=DC$25,CZ5&gt;=DC$29,CY5&lt;&gt;"",CU5=""),AND(ED5&gt;=EH$25,EE5&gt;=EH$29,ED5&lt;&gt;""),AND(FF5&gt;=FJ$25,FG5&gt;=FJ$29,FF5&lt;&gt;""),AND(GH5&gt;=GL$25,GI5&gt;=GL$29,GH5&lt;&gt;""),AND(HJ5&gt;=HN$25,HK5&gt;=HN$29,HJ5&lt;&gt;""),AND(IL5&gt;=IP$25,IM5&gt;=IP$29,IL5&lt;&gt;""),AND(JN5&gt;=JR$25,JO5&gt;=JR$29,JN5&lt;&gt;""),AND(KP5&gt;=KT$25,KQ5&gt;=KT$29,KP5&lt;&gt;""),AND(LR5&gt;=LV$25,LS5&gt;=LV$29,LR5&lt;&gt;""),AND(MT5&gt;=MX$25,MU5&gt;=MX$29,MT5&lt;&gt;""),AND(NV5&gt;=NZ$25,NW5&gt;=NZ$29,NV5&lt;&gt;""),AND(OX5&gt;=PB$25,OY5&gt;=PB$29,OX5&lt;&gt;""),AND(PZ5&gt;=QD$25,QA5&gt;=QD$29,PZ5&lt;&gt;"")),"P","")</f>
        <v/>
      </c>
      <c r="J5" s="8">
        <f>IF(COUNT(AQ5,BT5,CW5)&gt;0,LARGE((AQ5,BT5,CW5),1),0)</f>
        <v>51</v>
      </c>
      <c r="K5" s="8" t="str">
        <f>IF(J5=0,"",IF(J5=CW5,$CA$1,IF(J5=BT5,$AX$1,IF(J5=AQ5,$U$1,""))))</f>
        <v>2023 Nationals</v>
      </c>
      <c r="L5" s="8">
        <f>IF(COUNT(AQ5,BT5,CW5)&gt;1,LARGE((AQ5,BT5,CW5),2),0)</f>
        <v>49.6</v>
      </c>
      <c r="M5" s="8" t="str">
        <f>IF(L5=0,"",IF(L5=CW5,$CA$1,IF(L5=BT5,$AX$1,IF(L5=AQ5,$U$1,""))))</f>
        <v>2022 3rd Domestic Trial</v>
      </c>
      <c r="N5" s="8">
        <f>IF(COUNT(AR5,BU5,CX5)&gt;0,LARGE((AR5,BU5,CX5),1),0)</f>
        <v>25.599999999999998</v>
      </c>
      <c r="O5" s="8" t="str">
        <f>IF(N5=0,"",IF(N5=CX5,$CA$1,IF(N5=BU5,$AX$1,IF(N5=AR5,$U$1,""))))</f>
        <v>2023 Nationals</v>
      </c>
      <c r="P5" s="8">
        <f>IF(MAX(AV5,BY5,DB5)&gt;0,MAX(AV5,BY5,DB5),0)</f>
        <v>50.699999999999996</v>
      </c>
      <c r="Q5" s="8" t="str">
        <f>IF(P5=0,"",IF(P5=DB5,$CA$1,IF(P5=BY5,$AX$1,IF(P5=AV5,$U$1,""))))</f>
        <v>2023 Elite Canada</v>
      </c>
      <c r="R5" s="8">
        <f>IF(MAX(DD5:DF5)&gt;0,MAX(DD5:DF5),"")</f>
        <v>3.1999999999999957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USA (Aug 5)</v>
      </c>
      <c r="U5" s="19">
        <v>17.2</v>
      </c>
      <c r="V5" s="19">
        <v>7.8</v>
      </c>
      <c r="W5" s="19">
        <v>0</v>
      </c>
      <c r="X5" s="19">
        <v>0.3</v>
      </c>
      <c r="Y5" s="19">
        <v>17.100000000000001</v>
      </c>
      <c r="Z5" s="19">
        <v>6.9</v>
      </c>
      <c r="AA5" s="19">
        <v>0</v>
      </c>
      <c r="AB5" s="19">
        <v>0.3</v>
      </c>
      <c r="AC5" s="19"/>
      <c r="AD5" s="19"/>
      <c r="AE5" s="19"/>
      <c r="AF5" s="19"/>
      <c r="AG5" s="19">
        <v>17.100000000000001</v>
      </c>
      <c r="AH5" s="19">
        <v>7.8</v>
      </c>
      <c r="AI5" s="19">
        <v>0</v>
      </c>
      <c r="AJ5" s="19">
        <v>0.3</v>
      </c>
      <c r="AK5" s="19">
        <v>17.3</v>
      </c>
      <c r="AL5" s="19">
        <v>7.3</v>
      </c>
      <c r="AM5" s="19">
        <v>0</v>
      </c>
      <c r="AN5" s="19">
        <v>0.3</v>
      </c>
      <c r="AO5" s="27"/>
      <c r="AP5" s="40">
        <f>IF(SUM(V5,Z5)&gt;0,SUM(V5,Z5),"")</f>
        <v>14.7</v>
      </c>
      <c r="AQ5" s="40">
        <f>IF(SUM(U5:V5,X5:Z5,AB5)-W5-AA5&gt;0,SUM(U5:V5,X5:Z5,AB5)-W5-AA5,"")</f>
        <v>49.6</v>
      </c>
      <c r="AR5" s="40" t="str">
        <f>IF(SUM(AC5:AD5,AF5)-AE5&gt;0,SUM(AC5:AD5,AF5)-AE5,"")</f>
        <v/>
      </c>
      <c r="AS5" s="40">
        <f>IF(SUM(V5,Z5,AD5)&gt;0,SUM(V5,Z5,AD5),"")</f>
        <v>14.7</v>
      </c>
      <c r="AT5" s="40">
        <f>IF(SUM(AQ5,AR5)&gt;0,SUM(AQ5,AR5),"")</f>
        <v>49.6</v>
      </c>
      <c r="AU5" s="40">
        <f>IF(SUM(AH5,AL5)&gt;0,SUM(AH5,AL5),"")</f>
        <v>15.1</v>
      </c>
      <c r="AV5" s="40">
        <f>IF(SUM(AG5:AH5,AJ5:AL5,AN5)-SUM(AI5,AM5)&gt;0,SUM(AG5:AH5,AJ5:AL5,AN5)-SUM(AI5,AM5),"")</f>
        <v>50.099999999999994</v>
      </c>
      <c r="AW5" s="40">
        <f>IF(SUM(AQ5,AV5)&gt;0,SUM(AQ5,AV5),"")</f>
        <v>99.699999999999989</v>
      </c>
      <c r="AX5" s="18">
        <v>16.899999999999999</v>
      </c>
      <c r="AY5" s="18">
        <v>3.3</v>
      </c>
      <c r="AZ5" s="18">
        <v>0</v>
      </c>
      <c r="BA5" s="18">
        <v>0</v>
      </c>
      <c r="BB5" s="18">
        <v>18.5</v>
      </c>
      <c r="BC5" s="18">
        <v>6.9</v>
      </c>
      <c r="BD5" s="18">
        <v>0</v>
      </c>
      <c r="BE5" s="18">
        <v>0</v>
      </c>
      <c r="BF5" s="18">
        <v>18.600000000000001</v>
      </c>
      <c r="BG5" s="18">
        <v>6.5</v>
      </c>
      <c r="BH5" s="18">
        <v>0</v>
      </c>
      <c r="BI5" s="18">
        <v>0</v>
      </c>
      <c r="BJ5" s="18">
        <v>18.899999999999999</v>
      </c>
      <c r="BK5" s="18">
        <v>6.9</v>
      </c>
      <c r="BL5" s="18">
        <v>0</v>
      </c>
      <c r="BM5" s="18">
        <v>0</v>
      </c>
      <c r="BN5" s="18">
        <v>18</v>
      </c>
      <c r="BO5" s="18">
        <v>6.9</v>
      </c>
      <c r="BP5" s="18">
        <v>0</v>
      </c>
      <c r="BQ5" s="18">
        <v>0</v>
      </c>
      <c r="BR5" s="28"/>
      <c r="BS5" s="11">
        <f>IF(SUM(AY5,BC5)&gt;0,SUM(AY5,BC5),"")</f>
        <v>10.199999999999999</v>
      </c>
      <c r="BT5" s="11">
        <f>IF(SUM(AX5:AY5,BA5:BC5,BE5)-AZ5-BD5&gt;0,SUM(AX5:AY5,BA5:BC5,BE5)-AZ5-BD5,"")</f>
        <v>45.6</v>
      </c>
      <c r="BU5" s="11">
        <f>IF(SUM(BF5:BG5,BI5)-BH5&gt;0,SUM(BF5:BG5,BI5)-BH5,"")</f>
        <v>25.1</v>
      </c>
      <c r="BV5" s="11">
        <f>IF(SUM(AY5,BC5,BG5)&gt;0,SUM(AY5,BC5,BG5),"")</f>
        <v>16.7</v>
      </c>
      <c r="BW5" s="11">
        <f>IF(SUM(BT5,BU5)&gt;0,SUM(BT5,BU5),"")</f>
        <v>70.7</v>
      </c>
      <c r="BX5" s="11">
        <f>IF(SUM(BK5,BO5)&gt;0,SUM(BK5,BO5),"")</f>
        <v>13.8</v>
      </c>
      <c r="BY5" s="11">
        <f>IF(SUM(BJ5:BK5,BM5:BO5,BQ5)-SUM(BL5,BP5)&gt;0,SUM(BJ5:BK5,BM5:BO5,BQ5)-SUM(BL5,BP5),"")</f>
        <v>50.699999999999996</v>
      </c>
      <c r="BZ5" s="11">
        <f>IF(SUM(BT5,BY5)&gt;0,SUM(BT5,BY5),"")</f>
        <v>96.3</v>
      </c>
      <c r="CA5" s="19">
        <v>17.8</v>
      </c>
      <c r="CB5" s="19">
        <v>7.3</v>
      </c>
      <c r="CC5" s="19">
        <v>0</v>
      </c>
      <c r="CD5" s="19">
        <v>0</v>
      </c>
      <c r="CE5" s="19">
        <v>17.399999999999999</v>
      </c>
      <c r="CF5" s="19">
        <v>8.5</v>
      </c>
      <c r="CG5" s="19">
        <v>0</v>
      </c>
      <c r="CH5" s="19">
        <v>0</v>
      </c>
      <c r="CI5" s="19">
        <v>17.399999999999999</v>
      </c>
      <c r="CJ5" s="19">
        <v>8.1999999999999993</v>
      </c>
      <c r="CK5" s="19">
        <v>0</v>
      </c>
      <c r="CL5" s="19">
        <v>0</v>
      </c>
      <c r="CM5" s="19">
        <v>18.2</v>
      </c>
      <c r="CN5" s="19">
        <v>8.1999999999999993</v>
      </c>
      <c r="CO5" s="19">
        <v>0</v>
      </c>
      <c r="CP5" s="19">
        <v>0</v>
      </c>
      <c r="CQ5" s="19">
        <v>16.8</v>
      </c>
      <c r="CR5" s="19">
        <v>6.5</v>
      </c>
      <c r="CS5" s="19">
        <v>0</v>
      </c>
      <c r="CT5" s="19">
        <v>0</v>
      </c>
      <c r="CU5" s="27"/>
      <c r="CV5" s="40">
        <f>IF(SUM(CB5,CF5)&gt;0,SUM(CB5,CF5),"")</f>
        <v>15.8</v>
      </c>
      <c r="CW5" s="40">
        <f>IF(SUM(CA5:CB5,CD5:CF5,CH5)-CC5-CG5&gt;0,SUM(CA5:CB5,CD5:CF5,CH5)-CC5-CG5,"")</f>
        <v>51</v>
      </c>
      <c r="CX5" s="40">
        <f>IF(SUM(CI5:CJ5,CL5)-CK5&gt;0,SUM(CI5:CJ5,CL5)-CK5,"")</f>
        <v>25.599999999999998</v>
      </c>
      <c r="CY5" s="40">
        <f>IF(SUM(CB5,CF5,CJ5)&gt;0,SUM(CB5,CF5,CJ5),"")</f>
        <v>24</v>
      </c>
      <c r="CZ5" s="40">
        <f>IF(SUM(CW5,CX5)&gt;0,SUM(CW5,CX5),"")</f>
        <v>76.599999999999994</v>
      </c>
      <c r="DA5" s="40">
        <f>IF(SUM(CN5,CR5)&gt;0,SUM(CN5,CR5),"")</f>
        <v>14.7</v>
      </c>
      <c r="DB5" s="40">
        <f>IF(SUM(CM5:CN5,CP5:CR5,CT5)-SUM(CO5,CS5)&gt;0,SUM(CM5:CN5,CP5:CR5,CT5)-SUM(CO5,CS5),"")</f>
        <v>49.7</v>
      </c>
      <c r="DC5" s="40">
        <f>IF(SUM(CW5,DB5)&gt;0,SUM(CW5,DB5),"")</f>
        <v>100.7</v>
      </c>
      <c r="DD5" s="50">
        <f>IF(MAX(EB5,FD5,GF5,HH5,IJ5,JL5,KN5,LP5,MR5,NT5,OV5,PX5)-IF(L5="",0,L5)&gt;0.001,MAX(EB5,FD5,GF5,HH5,IJ5,JL5,KN5,LP5,MR5,NT5,OV5,PX5)-IF(L5="",0,L5),"")</f>
        <v>3.1999999999999957</v>
      </c>
      <c r="DE5" s="50" t="str">
        <f>IF(MAX(EC5,FE5,GG5,HI5,IK5,JM5,KO5,LQ5,MS5,NU5,OW5,PY5)-IF(N5="",0,N5)&gt;0.001,MAX(EC5,FE5,GG5,HI5,IK5,JM5,KO5,LQ5,MS5,NU5,OW5,PY5)-IF(N5="",0,N5),"")</f>
        <v/>
      </c>
      <c r="DF5" s="50">
        <f>IF(MAX(EG5,FI5,GK5,HM5,IO5,JQ5,KS5,LU5,MW5,NY5,PA5,QC5)-IF(P5="",0,P5)&gt;0.001,MAX(EG5,FI5,GK5,HM5,IO5,JQ5,KS5,LU5,MW5,NY5,PA5,QC5)-IF(P5="",0,P5),"")</f>
        <v>2.8000000000000114</v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>IF(SUM(DH5,DL5)&gt;0,SUM(DH5,DL5),"")</f>
        <v/>
      </c>
      <c r="EB5" s="40" t="str">
        <f>IF(SUM(DG5:DH5,DJ5:DL5,DN5)-DI5-DM5&gt;0,SUM(DG5:DH5,DJ5:DL5,DN5)-DI5-DM5,"")</f>
        <v/>
      </c>
      <c r="EC5" s="40" t="str">
        <f>IF(SUM(DO5:DP5,DR5)-DQ5&gt;0,SUM(DO5:DP5,DR5)-DQ5,"")</f>
        <v/>
      </c>
      <c r="ED5" s="40" t="str">
        <f>IF(SUM(DH5,DL5,DP5)&gt;0,SUM(DH5,DL5,DP5),"")</f>
        <v/>
      </c>
      <c r="EE5" s="40" t="str">
        <f>IF(SUM(EB5,EC5)&gt;0,SUM(EB5,EC5),"")</f>
        <v/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 t="str">
        <f>IF(SUM(EB5,EG5)&gt;0,SUM(EB5,EG5),"")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IF(SUM(FD5,FI5)&gt;0,SUM(FD5,FI5),"")</f>
        <v/>
      </c>
      <c r="FK5" s="17">
        <v>18.3</v>
      </c>
      <c r="FL5" s="17">
        <v>7.6</v>
      </c>
      <c r="FM5" s="17">
        <v>0</v>
      </c>
      <c r="FN5" s="17">
        <v>0</v>
      </c>
      <c r="FO5" s="17">
        <v>17.399999999999999</v>
      </c>
      <c r="FP5" s="17">
        <v>7.3</v>
      </c>
      <c r="FQ5" s="17">
        <v>0</v>
      </c>
      <c r="FR5" s="17">
        <v>0</v>
      </c>
      <c r="FS5" s="17"/>
      <c r="FT5" s="17"/>
      <c r="FU5" s="17"/>
      <c r="FV5" s="17"/>
      <c r="FW5" s="17">
        <v>16.7</v>
      </c>
      <c r="FX5" s="17">
        <v>8.8000000000000007</v>
      </c>
      <c r="FY5" s="17">
        <v>0</v>
      </c>
      <c r="FZ5" s="17">
        <v>0</v>
      </c>
      <c r="GA5" s="17">
        <v>16.5</v>
      </c>
      <c r="GB5" s="17">
        <v>3.3</v>
      </c>
      <c r="GC5" s="17">
        <v>0</v>
      </c>
      <c r="GD5" s="17">
        <v>0</v>
      </c>
      <c r="GE5" s="40">
        <f>IF(SUM(FL5,FP5)&gt;0,SUM(FL5,FP5),"")</f>
        <v>14.899999999999999</v>
      </c>
      <c r="GF5" s="40">
        <f>IF(SUM(FK5:FL5,FN5:FP5,FR5)-FM5-FQ5&gt;0,SUM(FK5:FL5,FN5:FP5,FR5)-FM5-FQ5,"")</f>
        <v>50.599999999999994</v>
      </c>
      <c r="GG5" s="40" t="str">
        <f>IF(SUM(FS5:FT5,FV5)-FU5&gt;0,SUM(FS5:FT5,FV5)-FU5,"")</f>
        <v/>
      </c>
      <c r="GH5" s="40">
        <f>IF(SUM(FL5,FP5,FT5)&gt;0,SUM(FL5,FP5,FT5),"")</f>
        <v>14.899999999999999</v>
      </c>
      <c r="GI5" s="40">
        <f>IF(SUM(GF5,GG5)&gt;0,SUM(GF5,GG5),"")</f>
        <v>50.599999999999994</v>
      </c>
      <c r="GJ5" s="40">
        <f>IF(SUM(FX5,GB5)&gt;0,SUM(FX5,GB5),"")</f>
        <v>12.100000000000001</v>
      </c>
      <c r="GK5" s="40">
        <f>IF(SUM(FW5:FX5,FZ5:GB5,GD5)-SUM(FY5,GC5)&gt;0,SUM(FW5:FX5,FZ5:GB5,GD5)-SUM(FY5,GC5),"")</f>
        <v>45.3</v>
      </c>
      <c r="GL5" s="40">
        <f>IF(SUM(GF5,GK5)&gt;0,SUM(GF5,GK5),"")</f>
        <v>95.899999999999991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>
        <v>17.899999999999999</v>
      </c>
      <c r="HP5" s="17">
        <v>8.1999999999999993</v>
      </c>
      <c r="HQ5" s="17">
        <v>0</v>
      </c>
      <c r="HR5" s="17">
        <v>0</v>
      </c>
      <c r="HS5" s="17">
        <v>18.2</v>
      </c>
      <c r="HT5" s="17">
        <v>8.5</v>
      </c>
      <c r="HU5" s="17">
        <v>0</v>
      </c>
      <c r="HV5" s="17">
        <v>0</v>
      </c>
      <c r="HW5" s="17"/>
      <c r="HX5" s="17"/>
      <c r="HY5" s="17"/>
      <c r="HZ5" s="17"/>
      <c r="IA5" s="17">
        <v>18.3</v>
      </c>
      <c r="IB5" s="17">
        <v>9</v>
      </c>
      <c r="IC5" s="17">
        <v>0</v>
      </c>
      <c r="ID5" s="17">
        <v>0</v>
      </c>
      <c r="IE5" s="17">
        <v>18.100000000000001</v>
      </c>
      <c r="IF5" s="17">
        <v>8.1</v>
      </c>
      <c r="IG5" s="17">
        <v>0</v>
      </c>
      <c r="IH5" s="17">
        <v>0</v>
      </c>
      <c r="II5" s="40">
        <f>IF(SUM(HP5,HT5)&gt;0,SUM(HP5,HT5),"")</f>
        <v>16.7</v>
      </c>
      <c r="IJ5" s="40">
        <f>IF(SUM(HO5:HP5,HR5:HT5,HV5)-HQ5-HU5&gt;0,SUM(HO5:HP5,HR5:HT5,HV5)-HQ5-HU5,"")</f>
        <v>52.8</v>
      </c>
      <c r="IK5" s="40" t="str">
        <f>IF(SUM(HW5:HX5,HZ5)-HY5&gt;0,SUM(HW5:HX5,HZ5)-HY5,"")</f>
        <v/>
      </c>
      <c r="IL5" s="40">
        <f>IF(SUM(HP5,HT5,HX5)&gt;0,SUM(HP5,HT5,HX5),"")</f>
        <v>16.7</v>
      </c>
      <c r="IM5" s="40">
        <f>IF(SUM(IJ5,IK5)&gt;0,SUM(IJ5,IK5),"")</f>
        <v>52.8</v>
      </c>
      <c r="IN5" s="40">
        <f>IF(SUM(IB5,IF5)&gt;0,SUM(IB5,IF5),"")</f>
        <v>17.100000000000001</v>
      </c>
      <c r="IO5" s="40">
        <f>IF(SUM(IA5:IB5,ID5:IF5,IH5)-SUM(IC5,IG5)&gt;0,SUM(IA5:IB5,ID5:IF5,IH5)-SUM(IC5,IG5),"")</f>
        <v>53.500000000000007</v>
      </c>
      <c r="IP5" s="40">
        <f>IF(SUM(IJ5,IO5)&gt;0,SUM(IJ5,IO5),"")</f>
        <v>106.30000000000001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IF(SUM(KN5,KS5)&gt;0,SUM(KN5,KS5),"")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2">
        <f>IF($CU5="P",CA5,(CA5+AX5)/2)</f>
        <v>17.350000000000001</v>
      </c>
      <c r="QF5" s="22">
        <f>IF($CU5="P",CB5,(CB5+AY5)/2)</f>
        <v>5.3</v>
      </c>
      <c r="QG5" s="22">
        <f>IF($CU5="P",CC5,(CC5+AZ5)/2)</f>
        <v>0</v>
      </c>
      <c r="QH5" s="22">
        <f>IF($CU5="P",CD5,(CD5+BA5)/2)</f>
        <v>0</v>
      </c>
      <c r="QI5" s="22">
        <f>IF($CU5="P",CE5,(CE5+BB5)/2)</f>
        <v>17.95</v>
      </c>
      <c r="QJ5" s="22">
        <f>IF($CU5="P",CF5,(CF5+BC5)/2)</f>
        <v>7.7</v>
      </c>
      <c r="QK5" s="22">
        <f>IF($CU5="P",CG5,(CG5+BD5)/2)</f>
        <v>0</v>
      </c>
      <c r="QL5" s="22">
        <f>IF($CU5="P",CH5,(CH5+BE5)/2)</f>
        <v>0</v>
      </c>
      <c r="QM5" s="22">
        <f>IF($CU5="P",CI5,(CI5+BF5)/2)</f>
        <v>18</v>
      </c>
      <c r="QN5" s="22">
        <f>IF($CU5="P",CJ5,(CJ5+BG5)/2)</f>
        <v>7.35</v>
      </c>
      <c r="QO5" s="22">
        <f>IF($CU5="P",CK5,(CK5+BH5)/2)</f>
        <v>0</v>
      </c>
      <c r="QP5" s="22">
        <f>IF($CU5="P",CL5,(CL5+BI5)/2)</f>
        <v>0</v>
      </c>
      <c r="QQ5" s="22">
        <f>IF($CU5="P",CM5,(CM5+BJ5)/2)</f>
        <v>18.549999999999997</v>
      </c>
      <c r="QR5" s="22">
        <f>IF($CU5="P",CN5,(CN5+BK5)/2)</f>
        <v>7.55</v>
      </c>
      <c r="QS5" s="22">
        <f>IF($CU5="P",CO5,(CO5+BL5)/2)</f>
        <v>0</v>
      </c>
      <c r="QT5" s="22">
        <f>IF($CU5="P",CP5,(CP5+BM5)/2)</f>
        <v>0</v>
      </c>
      <c r="QU5" s="22">
        <f>IF($CU5="P",CQ5,(CQ5+BN5)/2)</f>
        <v>17.399999999999999</v>
      </c>
      <c r="QV5" s="22">
        <f>IF($CU5="P",CR5,(CR5+BO5)/2)</f>
        <v>6.7</v>
      </c>
      <c r="QW5" s="22">
        <f>IF($CU5="P",CS5,(CS5+BP5)/2)</f>
        <v>0</v>
      </c>
      <c r="QX5" s="22">
        <f>IF($CU5="P",CT5,(CT5+BQ5)/2)</f>
        <v>0</v>
      </c>
      <c r="QY5" s="27" t="s">
        <v>46</v>
      </c>
      <c r="QZ5" s="40">
        <f>IF(SUM(QF5,QJ5)&gt;0,SUM(QF5,QJ5),"")</f>
        <v>13</v>
      </c>
      <c r="RA5" s="40">
        <f>IF(SUM(QE5:QF5,QH5:QJ5,QL5)-QG5-QK5&gt;0,SUM(QE5:QF5,QH5:QJ5,QL5)-QG5-QK5,"")</f>
        <v>48.300000000000004</v>
      </c>
      <c r="RB5" s="40">
        <f>IF(SUM(QM5:QN5,QP5)-QO5&gt;0,SUM(QM5:QN5,QP5)-QO5,"")</f>
        <v>25.35</v>
      </c>
      <c r="RC5" s="40">
        <f>IF(SUM(QF5,QJ5,QN5)&gt;0,SUM(QF5,QJ5,QN5),"")</f>
        <v>20.350000000000001</v>
      </c>
      <c r="RD5" s="40">
        <f>IF(SUM(RA5,RB5)&gt;0,SUM(RA5,RB5),"")</f>
        <v>73.650000000000006</v>
      </c>
      <c r="RE5" s="40">
        <f>IF(SUM(QR5,QV5)&gt;0,SUM(QR5,QV5),"")</f>
        <v>14.25</v>
      </c>
      <c r="RF5" s="40">
        <f>IF(SUM(QQ5:QR5,QT5:QV5,QX5)-SUM(QS5,QW5)&gt;0,SUM(QQ5:QR5,QT5:QV5,QX5)-SUM(QS5,QW5),"")</f>
        <v>50.2</v>
      </c>
      <c r="RG5" s="40">
        <f>IF(SUM(RA5,RF5)&gt;0,SUM(RA5,RF5),"")</f>
        <v>98.5</v>
      </c>
    </row>
    <row r="6" spans="1:475" x14ac:dyDescent="0.2">
      <c r="A6" s="4" cm="1">
        <f t="array" ref="A6">IF(AND(H6&lt;&gt;"",H6&lt;&gt;"No DD"),SUMPRODUCT((H$4:H$22&lt;&gt;"")*(H$4:H$22&lt;&gt;"No DD")*(E$4:E$22&gt;E6))+1,IF(H6="No DD",SUMPRODUCT((H$4:H$22="No DD")*(E$4:E$22&gt;E6))+1+SUMPRODUCT((H$4:H$22&lt;&gt;"")*(H$4:H$22&lt;&gt;"No DD")),""))</f>
        <v>3</v>
      </c>
      <c r="B6" s="5" t="s">
        <v>66</v>
      </c>
      <c r="C6" s="4" t="s">
        <v>4</v>
      </c>
      <c r="D6" s="4">
        <v>2002</v>
      </c>
      <c r="E6" s="9">
        <f>SUM(J6:R6)+SUM(J6:N6)*0.0000001+SUM(J6)*0.0000000000001</f>
        <v>162.70001166000458</v>
      </c>
      <c r="F6" s="3" t="str">
        <f>IF(OR(AND(AP6&gt;=AW$24,AQ6&gt;=AW$28,AP6&lt;&gt;"",AO6=""),AND(AU6&gt;=AW$24,AV6&gt;=AW$28,AU6&lt;&gt;"",AO6=""),AND(BS6&gt;=BZ$24,BT6&gt;=BZ$28,BS6&lt;&gt;"",BR6=""),AND(BX6&gt;=BZ$24,BY6&gt;=BZ$28,BX6&lt;&gt;"",BR6=""),AND(CV6&gt;=DC$24,CW6&gt;=DC$28,CV6&lt;&gt;"",CU6=""),AND(DA6&gt;=DC$24,DB6&gt;=DC$28,DA6&lt;&gt;""),AND(EA6&gt;=EH$24,EB6&gt;=EH$28,EA6&lt;&gt;""),AND(EF6&gt;=EH$24,EG6&gt;=EH$28,EF6&lt;&gt;""),AND(FC6&gt;=FJ$24,FD6&gt;=FJ$28,FC6&lt;&gt;""),AND(FH6&gt;=FJ$24,FI6&gt;=FJ$28,FH6&lt;&gt;""),AND(GE6&gt;=GL$24,GF6&gt;=GL$28,GE6&lt;&gt;""),AND(GJ6&gt;=GL$24,GK6&gt;=GL$28,GJ6&lt;&gt;""),AND(HG6&gt;=HN$24,HH6&gt;=HN$28,HG6&lt;&gt;""),AND(HL6&gt;=HN$24,HM6&gt;=HN$28,HL6&lt;&gt;""),AND(II6&gt;=IP$24,IJ6&gt;=IP$28,II6&lt;&gt;""),AND(IN6&gt;=IP$24,IO6&gt;=IP$28,IN6&lt;&gt;""),AND(JK6&gt;=JR$24,JL6&gt;=JR$28,JK6&lt;&gt;""),AND(JP6&gt;=JR$24,JQ6&gt;=JR$28,JP6&lt;&gt;""),AND(KM6&gt;=KT$24,KN6&gt;=KT$28,KM6&lt;&gt;""),AND(KR6&gt;=KT$24,KS6&gt;=KT$28,KR6&lt;&gt;""),AND(LO6&gt;=LV$24,LP6&gt;=LV$28,LO6&lt;&gt;""),AND(LT6&gt;=LV$24,LU6&gt;=LV$28,LT6&lt;&gt;""),AND(MQ6&gt;=MX$24,MR6&gt;=MX$28,MQ6&lt;&gt;""),AND(MV6&gt;=MX$24,MW6&gt;=MX$28,MV6&lt;&gt;""),AND(NS6&gt;=NZ$24,NT6&gt;=NZ$28,NS6&lt;&gt;""),AND(NX6&gt;=NZ$24,NY6&gt;=NZ$28,NX6&lt;&gt;""),AND(OU6&gt;=PB$24,OV6&gt;=PB$28,OU6&lt;&gt;""),AND(OZ6&gt;=PB$24,PA6&gt;=PB$28,OZ6&lt;&gt;""),AND(PW6&gt;=QD$24,PX6&gt;=QD$28,PW6&lt;&gt;""),AND(QB6&gt;=QD$24,QC6&gt;=QD$28,QB6&lt;&gt;"")),"P","")</f>
        <v>P</v>
      </c>
      <c r="G6" s="3" t="str">
        <f>IF(OR(AND(AQ6&gt;=AW$28,AQ6&lt;&gt;"",AO6=""),AND(AV6&gt;=AW$28,AV6&lt;&gt;"",AO6=""),AND(BT6&gt;=BZ$28,BT6&lt;&gt;"",BR6=""),AND(BY6&gt;=BZ$28,BY6&lt;&gt;"",BR6=""),AND(CW6&gt;=DC$28,CW6&lt;&gt;"",CU6=""),AND(DB6&gt;=DC$28,DB6&lt;&gt;"",CU6=""),AND(EB6&gt;=EH$28,EB6&lt;&gt;""),AND(EG6&gt;=EH$28,EG6&lt;&gt;""),AND(FD6&gt;=FJ$28,FD6&lt;&gt;""),AND(FI6&gt;=FJ$28,FI6&lt;&gt;""),AND(GF6&gt;=GL$28,GF6&lt;&gt;""),AND(GK6&gt;=GL$28,GK6&lt;&gt;""),AND(HH6&gt;=HN$28,HH6&lt;&gt;""),AND(HM6&gt;=HN$28,HM6&lt;&gt;""),AND(IJ6&gt;=IP$28,IJ6&lt;&gt;""),AND(IO6&gt;=IP$28,IO6&lt;&gt;""),AND(JL6&gt;=JR$28,JL6&lt;&gt;""),AND(JQ6&gt;=JR$28,JQ6&lt;&gt;""),AND(KN6&gt;=KT$28,KN6&lt;&gt;""),AND(KS6&gt;=KT$28,KS6&lt;&gt;""),AND(LP6&gt;=LV$28,LP6&lt;&gt;""),AND(LU6&gt;=LV$28,LU6&lt;&gt;""),AND(MR6&gt;=MX$28,MR6&lt;&gt;""),AND(MW6&gt;=MX$28,MW6&lt;&gt;""),AND(NT6&gt;=NZ$28,NT6&lt;&gt;""),AND(NY6&gt;=NZ$28,NY6&lt;&gt;""),AND(OV6&gt;=PB$28,OV6&lt;&gt;""),AND(PA6&gt;=PB$28,PA6&lt;&gt;""),AND(PX6&gt;=QD$28,PX6&lt;&gt;""),AND(QC6&gt;=QD$28,QC6&lt;&gt;"")),"P","")</f>
        <v>P</v>
      </c>
      <c r="H6" s="36" t="str">
        <f>IF(AND(G6="P",F6=""),"No DD",IF(OR(AND(AS6&gt;=AW$27,AT6&gt;=AW$31,AS6&lt;&gt;"",AO6=""),AND(BV6&gt;=BZ$27,BW6&gt;=BZ$31,BV6&lt;&gt;"",BR6=""),AND(CY6&gt;=DC$27,CZ6&gt;=DC$31,CY6&lt;&gt;"",CU6=""),AND(ED6&gt;=EH$27,EE6&gt;=EH$31,ED6&lt;&gt;""),AND(FF6&gt;=FJ$27,FG6&gt;=FJ$31,FF6&lt;&gt;""),AND(GH6&gt;=GL$27,GI6&gt;=GL$31,GH6&lt;&gt;""),AND(HJ6&gt;=HN$27,HK6&gt;=HN$31,HJ6&lt;&gt;""),AND(IL6&gt;=IP$27,IM6&gt;=IP$31,IL6&lt;&gt;""),AND(JN6&gt;=JR$27,JO6&gt;=JR$31,JN6&lt;&gt;""),AND(KP6&gt;=KT$27,KQ6&gt;=KT$31,KP6&lt;&gt;""),AND(LR6&gt;=LV$27,LS6&gt;=LV$31,LR6&lt;&gt;""),AND(MT6&gt;=MX$27,MU6&gt;=MX$31,MT6&lt;&gt;""),AND(NV6&gt;=NZ$27,NW6&gt;=NZ$31,NV6&lt;&gt;""),AND(OX6&gt;=PB$27,OY6&gt;=PB$31,OX6&lt;&gt;""),AND(PZ6&gt;=QD$27,QA6&gt;=QD$31,PZ6&lt;&gt;"")),"Merit",IF(OR(AND(AS6&gt;=AW$26,AT6&gt;=AW$30,AS6&lt;&gt;"",AO6=""),AND(BV6&gt;=BZ$26,BW6&gt;=BZ$30,BV6&lt;&gt;"",BR6=""),AND(CY6&gt;=DC$26,CZ6&gt;=DC$30,CY6&lt;&gt;"",CU6=""),AND(ED6&gt;=EH$26,EE6&gt;=EH$30,ED6&lt;&gt;""),AND(FF6&gt;=FJ$26,FG6&gt;=FJ$30,FF6&lt;&gt;""),AND(GH6&gt;=GL$26,GI6&gt;=GL$30,GH6&lt;&gt;""),AND(HJ6&gt;=HN$26,HK6&gt;=HN$30,HJ6&lt;&gt;""),AND(IL6&gt;=IP$26,IM6&gt;=IP$30,IL6&lt;&gt;""),AND(JN6&gt;=JR$26,JO6&gt;=JR$30,JN6&lt;&gt;""),AND(KP6&gt;=KT$26,KQ6&gt;=KT$30,KP6&lt;&gt;""),AND(LR6&gt;=LV$26,LS6&gt;=LV$30,LR6&lt;&gt;""),AND(MT6&gt;=MX$26,MU6&gt;=MX$30,MT6&lt;&gt;""),AND(NV6&gt;=NZ$26,NW6&gt;=NZ$30,NV6&lt;&gt;""),AND(OX6&gt;=PB$26,OY6&gt;=PB$30,OX6&lt;&gt;""),AND(PZ6&gt;=QD$26,QA6&gt;=QD$30,PZ6&lt;&gt;"")),"Excellence",IF(I6="P","Worlds Team",IF(F6="P","National Team","")))))</f>
        <v>National Team</v>
      </c>
      <c r="I6" s="3" t="str">
        <f>IF(OR(AND(AS6&gt;=AW$25,AT6&gt;=AW$29,AS6&lt;&gt;"",AO6=""),AND(BV6&gt;=BZ$25,BW6&gt;=BZ$29,BV6&lt;&gt;"",BR6=""),AND(CY6&gt;=DC$25,CZ6&gt;=DC$29,CY6&lt;&gt;"",CU6=""),AND(ED6&gt;=EH$25,EE6&gt;=EH$29,ED6&lt;&gt;""),AND(FF6&gt;=FJ$25,FG6&gt;=FJ$29,FF6&lt;&gt;""),AND(GH6&gt;=GL$25,GI6&gt;=GL$29,GH6&lt;&gt;""),AND(HJ6&gt;=HN$25,HK6&gt;=HN$29,HJ6&lt;&gt;""),AND(IL6&gt;=IP$25,IM6&gt;=IP$29,IL6&lt;&gt;""),AND(JN6&gt;=JR$25,JO6&gt;=JR$29,JN6&lt;&gt;""),AND(KP6&gt;=KT$25,KQ6&gt;=KT$29,KP6&lt;&gt;""),AND(LR6&gt;=LV$25,LS6&gt;=LV$29,LR6&lt;&gt;""),AND(MT6&gt;=MX$25,MU6&gt;=MX$29,MT6&lt;&gt;""),AND(NV6&gt;=NZ$25,NW6&gt;=NZ$29,NV6&lt;&gt;""),AND(OX6&gt;=PB$25,OY6&gt;=PB$29,OX6&lt;&gt;""),AND(PZ6&gt;=QD$25,QA6&gt;=QD$29,PZ6&lt;&gt;"")),"P","")</f>
        <v/>
      </c>
      <c r="J6" s="8">
        <f>IF(COUNT(AQ6,BT6,CW6)&gt;0,LARGE((AQ6,BT6,CW6),1),0)</f>
        <v>45.9</v>
      </c>
      <c r="K6" s="8" t="str">
        <f>IF(J6=0,"",IF(J6=CW6,$CA$1,IF(J6=BT6,$AX$1,IF(J6=AQ6,$U$1,""))))</f>
        <v>2023 Nationals</v>
      </c>
      <c r="L6" s="8">
        <f>IF(COUNT(AQ6,BT6,CW6)&gt;1,LARGE((AQ6,BT6,CW6),2),0)</f>
        <v>45.9</v>
      </c>
      <c r="M6" s="8" t="str">
        <f>IF(L6=0,"",IF(L6=CW6,$CA$1,IF(L6=BT6,$AX$1,IF(L6=AQ6,$U$1,""))))</f>
        <v>2023 Nationals</v>
      </c>
      <c r="N6" s="8">
        <f>IF(COUNT(AR6,BU6,CX6)&gt;0,LARGE((AR6,BU6,CX6),1),0)</f>
        <v>24.799999999999997</v>
      </c>
      <c r="O6" s="8" t="str">
        <f>IF(N6=0,"",IF(N6=CX6,$CA$1,IF(N6=BU6,$AX$1,IF(N6=AR6,$U$1,""))))</f>
        <v>2023 Nationals</v>
      </c>
      <c r="P6" s="8">
        <f>IF(MAX(AV6,BY6,DB6)&gt;0,MAX(AV6,BY6,DB6),0)</f>
        <v>46.099999999999994</v>
      </c>
      <c r="Q6" s="8" t="str">
        <f>IF(P6=0,"",IF(P6=DB6,$CA$1,IF(P6=BY6,$AX$1,IF(P6=AV6,$U$1,""))))</f>
        <v>2023 Nationals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/>
      </c>
      <c r="U6" s="19">
        <v>17.100000000000001</v>
      </c>
      <c r="V6" s="19">
        <v>6.1</v>
      </c>
      <c r="W6" s="19">
        <v>0</v>
      </c>
      <c r="X6" s="19">
        <v>0</v>
      </c>
      <c r="Y6" s="19">
        <v>15.2</v>
      </c>
      <c r="Z6" s="19">
        <v>3.7</v>
      </c>
      <c r="AA6" s="19">
        <v>0</v>
      </c>
      <c r="AB6" s="19">
        <v>0</v>
      </c>
      <c r="AC6" s="19"/>
      <c r="AD6" s="19"/>
      <c r="AE6" s="19"/>
      <c r="AF6" s="19"/>
      <c r="AG6" s="19">
        <v>16.5</v>
      </c>
      <c r="AH6" s="19">
        <v>5.3</v>
      </c>
      <c r="AI6" s="19">
        <v>0.2</v>
      </c>
      <c r="AJ6" s="19">
        <v>0</v>
      </c>
      <c r="AK6" s="19">
        <v>16.2</v>
      </c>
      <c r="AL6" s="19">
        <v>6.1</v>
      </c>
      <c r="AM6" s="19">
        <v>0</v>
      </c>
      <c r="AN6" s="19">
        <v>0</v>
      </c>
      <c r="AO6" s="27"/>
      <c r="AP6" s="40">
        <f>IF(SUM(V6,Z6)&gt;0,SUM(V6,Z6),"")</f>
        <v>9.8000000000000007</v>
      </c>
      <c r="AQ6" s="40">
        <f>IF(SUM(U6:V6,X6:Z6,AB6)-W6-AA6&gt;0,SUM(U6:V6,X6:Z6,AB6)-W6-AA6,"")</f>
        <v>42.100000000000009</v>
      </c>
      <c r="AR6" s="40" t="str">
        <f>IF(SUM(AC6:AD6,AF6)-AE6&gt;0,SUM(AC6:AD6,AF6)-AE6,"")</f>
        <v/>
      </c>
      <c r="AS6" s="40">
        <f>IF(SUM(V6,Z6,AD6)&gt;0,SUM(V6,Z6,AD6),"")</f>
        <v>9.8000000000000007</v>
      </c>
      <c r="AT6" s="40">
        <f>IF(SUM(AQ6,AR6)&gt;0,SUM(AQ6,AR6),"")</f>
        <v>42.100000000000009</v>
      </c>
      <c r="AU6" s="40">
        <f>IF(SUM(AH6,AL6)&gt;0,SUM(AH6,AL6),"")</f>
        <v>11.399999999999999</v>
      </c>
      <c r="AV6" s="40">
        <f>IF(SUM(AG6:AH6,AJ6:AL6,AN6)-SUM(AI6,AM6)&gt;0,SUM(AG6:AH6,AJ6:AL6,AN6)-SUM(AI6,AM6),"")</f>
        <v>43.9</v>
      </c>
      <c r="AW6" s="40">
        <f>IF(SUM(AQ6,AV6)&gt;0,SUM(AQ6,AV6),"")</f>
        <v>86</v>
      </c>
      <c r="AX6" s="18">
        <v>17.399999999999999</v>
      </c>
      <c r="AY6" s="18">
        <v>5.7</v>
      </c>
      <c r="AZ6" s="18">
        <v>0</v>
      </c>
      <c r="BA6" s="18">
        <v>0</v>
      </c>
      <c r="BB6" s="18">
        <v>16.899999999999999</v>
      </c>
      <c r="BC6" s="18">
        <v>5.9</v>
      </c>
      <c r="BD6" s="18">
        <v>0</v>
      </c>
      <c r="BE6" s="18">
        <v>0</v>
      </c>
      <c r="BF6" s="18">
        <v>17.3</v>
      </c>
      <c r="BG6" s="18">
        <v>6.1</v>
      </c>
      <c r="BH6" s="18">
        <v>0</v>
      </c>
      <c r="BI6" s="18">
        <v>0</v>
      </c>
      <c r="BJ6" s="18">
        <v>18.2</v>
      </c>
      <c r="BK6" s="18">
        <v>5.3</v>
      </c>
      <c r="BL6" s="18">
        <v>0</v>
      </c>
      <c r="BM6" s="18">
        <v>0</v>
      </c>
      <c r="BN6" s="18">
        <v>17.3</v>
      </c>
      <c r="BO6" s="18">
        <v>4.3</v>
      </c>
      <c r="BP6" s="18">
        <v>0.5</v>
      </c>
      <c r="BQ6" s="18">
        <v>0</v>
      </c>
      <c r="BR6" s="28"/>
      <c r="BS6" s="11">
        <f>IF(SUM(AY6,BC6)&gt;0,SUM(AY6,BC6),"")</f>
        <v>11.600000000000001</v>
      </c>
      <c r="BT6" s="11">
        <f>IF(SUM(AX6:AY6,BA6:BC6,BE6)-AZ6-BD6&gt;0,SUM(AX6:AY6,BA6:BC6,BE6)-AZ6-BD6,"")</f>
        <v>45.9</v>
      </c>
      <c r="BU6" s="11">
        <f>IF(SUM(BF6:BG6,BI6)-BH6&gt;0,SUM(BF6:BG6,BI6)-BH6,"")</f>
        <v>23.4</v>
      </c>
      <c r="BV6" s="11">
        <f>IF(SUM(AY6,BC6,BG6)&gt;0,SUM(AY6,BC6,BG6),"")</f>
        <v>17.700000000000003</v>
      </c>
      <c r="BW6" s="11">
        <f>IF(SUM(BT6,BU6)&gt;0,SUM(BT6,BU6),"")</f>
        <v>69.3</v>
      </c>
      <c r="BX6" s="11">
        <f>IF(SUM(BK6,BO6)&gt;0,SUM(BK6,BO6),"")</f>
        <v>9.6</v>
      </c>
      <c r="BY6" s="11">
        <f>IF(SUM(BJ6:BK6,BM6:BO6,BQ6)-SUM(BL6,BP6)&gt;0,SUM(BJ6:BK6,BM6:BO6,BQ6)-SUM(BL6,BP6),"")</f>
        <v>44.599999999999994</v>
      </c>
      <c r="BZ6" s="11">
        <f>IF(SUM(BT6,BY6)&gt;0,SUM(BT6,BY6),"")</f>
        <v>90.5</v>
      </c>
      <c r="CA6" s="19">
        <v>17.100000000000001</v>
      </c>
      <c r="CB6" s="19">
        <v>5.7</v>
      </c>
      <c r="CC6" s="19">
        <v>0</v>
      </c>
      <c r="CD6" s="19">
        <v>0</v>
      </c>
      <c r="CE6" s="19">
        <v>17.2</v>
      </c>
      <c r="CF6" s="19">
        <v>5.9</v>
      </c>
      <c r="CG6" s="19">
        <v>0</v>
      </c>
      <c r="CH6" s="19">
        <v>0</v>
      </c>
      <c r="CI6" s="19">
        <v>16.7</v>
      </c>
      <c r="CJ6" s="19">
        <v>8.1</v>
      </c>
      <c r="CK6" s="19">
        <v>0</v>
      </c>
      <c r="CL6" s="19">
        <v>0</v>
      </c>
      <c r="CM6" s="19">
        <v>18.100000000000001</v>
      </c>
      <c r="CN6" s="19">
        <v>5.7</v>
      </c>
      <c r="CO6" s="19">
        <v>0</v>
      </c>
      <c r="CP6" s="19">
        <v>0</v>
      </c>
      <c r="CQ6" s="19">
        <v>16</v>
      </c>
      <c r="CR6" s="19">
        <v>6.5</v>
      </c>
      <c r="CS6" s="19">
        <v>0.2</v>
      </c>
      <c r="CT6" s="19">
        <v>0</v>
      </c>
      <c r="CU6" s="27"/>
      <c r="CV6" s="40">
        <f>IF(SUM(CB6,CF6)&gt;0,SUM(CB6,CF6),"")</f>
        <v>11.600000000000001</v>
      </c>
      <c r="CW6" s="40">
        <f>IF(SUM(CA6:CB6,CD6:CF6,CH6)-CC6-CG6&gt;0,SUM(CA6:CB6,CD6:CF6,CH6)-CC6-CG6,"")</f>
        <v>45.9</v>
      </c>
      <c r="CX6" s="40">
        <f>IF(SUM(CI6:CJ6,CL6)-CK6&gt;0,SUM(CI6:CJ6,CL6)-CK6,"")</f>
        <v>24.799999999999997</v>
      </c>
      <c r="CY6" s="40">
        <f>IF(SUM(CB6,CF6,CJ6)&gt;0,SUM(CB6,CF6,CJ6),"")</f>
        <v>19.700000000000003</v>
      </c>
      <c r="CZ6" s="40">
        <f>IF(SUM(CW6,CX6)&gt;0,SUM(CW6,CX6),"")</f>
        <v>70.699999999999989</v>
      </c>
      <c r="DA6" s="40">
        <f>IF(SUM(CN6,CR6)&gt;0,SUM(CN6,CR6),"")</f>
        <v>12.2</v>
      </c>
      <c r="DB6" s="40">
        <f>IF(SUM(CM6:CN6,CP6:CR6,CT6)-SUM(CO6,CS6)&gt;0,SUM(CM6:CN6,CP6:CR6,CT6)-SUM(CO6,CS6),"")</f>
        <v>46.099999999999994</v>
      </c>
      <c r="DC6" s="40">
        <f>IF(SUM(CW6,DB6)&gt;0,SUM(CW6,DB6),"")</f>
        <v>92</v>
      </c>
      <c r="DD6" s="50" t="str">
        <f>IF(MAX(EB6,FD6,GF6,HH6,IJ6,JL6,KN6,LP6,MR6,NT6,OV6,PX6)-IF(L6="",0,L6)&gt;0.001,MAX(EB6,FD6,GF6,HH6,IJ6,JL6,KN6,LP6,MR6,NT6,OV6,PX6)-IF(L6="",0,L6),"")</f>
        <v/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>
        <v>15</v>
      </c>
      <c r="DH6" s="17">
        <v>3.8</v>
      </c>
      <c r="DI6" s="17">
        <v>0</v>
      </c>
      <c r="DJ6" s="17">
        <v>0</v>
      </c>
      <c r="DK6" s="17">
        <v>8.4</v>
      </c>
      <c r="DL6" s="17">
        <v>2.7</v>
      </c>
      <c r="DM6" s="17">
        <v>0</v>
      </c>
      <c r="DN6" s="17">
        <v>0</v>
      </c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>
        <f>IF(SUM(DH6,DL6)&gt;0,SUM(DH6,DL6),"")</f>
        <v>6.5</v>
      </c>
      <c r="EB6" s="40">
        <f>IF(SUM(DG6:DH6,DJ6:DL6,DN6)-DI6-DM6&gt;0,SUM(DG6:DH6,DJ6:DL6,DN6)-DI6-DM6,"")</f>
        <v>29.900000000000002</v>
      </c>
      <c r="EC6" s="40" t="str">
        <f>IF(SUM(DO6:DP6,DR6)-DQ6&gt;0,SUM(DO6:DP6,DR6)-DQ6,"")</f>
        <v/>
      </c>
      <c r="ED6" s="40">
        <f>IF(SUM(DH6,DL6,DP6)&gt;0,SUM(DH6,DL6,DP6),"")</f>
        <v>6.5</v>
      </c>
      <c r="EE6" s="40">
        <f>IF(SUM(EB6,EC6)&gt;0,SUM(EB6,EC6),"")</f>
        <v>29.900000000000002</v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>
        <f>IF(SUM(EB6,EG6)&gt;0,SUM(EB6,EG6),"")</f>
        <v>29.900000000000002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IF(SUM(FD6,FI6)&gt;0,SUM(FD6,FI6),"")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IF(SUM(GF6,GK6)&gt;0,SUM(GF6,GK6),"")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IF(SUM(IJ6,IO6)&gt;0,SUM(IJ6,IO6),"")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IF(SUM(JL6,JQ6)&gt;0,SUM(JL6,JQ6),"")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IF(SUM(KN6,KS6)&gt;0,SUM(KN6,KS6),"")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2">
        <f>IF($CU6="P",CA6,(CA6+AX6)/2)</f>
        <v>17.25</v>
      </c>
      <c r="QF6" s="22">
        <f>IF($CU6="P",CB6,(CB6+AY6)/2)</f>
        <v>5.7</v>
      </c>
      <c r="QG6" s="22">
        <f>IF($CU6="P",CC6,(CC6+AZ6)/2)</f>
        <v>0</v>
      </c>
      <c r="QH6" s="22">
        <f>IF($CU6="P",CD6,(CD6+BA6)/2)</f>
        <v>0</v>
      </c>
      <c r="QI6" s="22">
        <f>IF($CU6="P",CE6,(CE6+BB6)/2)</f>
        <v>17.049999999999997</v>
      </c>
      <c r="QJ6" s="22">
        <f>IF($CU6="P",CF6,(CF6+BC6)/2)</f>
        <v>5.9</v>
      </c>
      <c r="QK6" s="22">
        <f>IF($CU6="P",CG6,(CG6+BD6)/2)</f>
        <v>0</v>
      </c>
      <c r="QL6" s="22">
        <f>IF($CU6="P",CH6,(CH6+BE6)/2)</f>
        <v>0</v>
      </c>
      <c r="QM6" s="22">
        <f>IF($CU6="P",CI6,(CI6+BF6)/2)</f>
        <v>17</v>
      </c>
      <c r="QN6" s="22">
        <f>IF($CU6="P",CJ6,(CJ6+BG6)/2)</f>
        <v>7.1</v>
      </c>
      <c r="QO6" s="22">
        <f>IF($CU6="P",CK6,(CK6+BH6)/2)</f>
        <v>0</v>
      </c>
      <c r="QP6" s="22">
        <f>IF($CU6="P",CL6,(CL6+BI6)/2)</f>
        <v>0</v>
      </c>
      <c r="QQ6" s="22">
        <f>IF($CU6="P",CM6,(CM6+BJ6)/2)</f>
        <v>18.149999999999999</v>
      </c>
      <c r="QR6" s="22">
        <f>IF($CU6="P",CN6,(CN6+BK6)/2)</f>
        <v>5.5</v>
      </c>
      <c r="QS6" s="22">
        <f>IF($CU6="P",CO6,(CO6+BL6)/2)</f>
        <v>0</v>
      </c>
      <c r="QT6" s="22">
        <f>IF($CU6="P",CP6,(CP6+BM6)/2)</f>
        <v>0</v>
      </c>
      <c r="QU6" s="22">
        <f>IF($CU6="P",CQ6,(CQ6+BN6)/2)</f>
        <v>16.649999999999999</v>
      </c>
      <c r="QV6" s="22">
        <f>IF($CU6="P",CR6,(CR6+BO6)/2)</f>
        <v>5.4</v>
      </c>
      <c r="QW6" s="22">
        <f>IF($CU6="P",CS6,(CS6+BP6)/2)</f>
        <v>0.35</v>
      </c>
      <c r="QX6" s="22">
        <f>IF($CU6="P",CT6,(CT6+BQ6)/2)</f>
        <v>0</v>
      </c>
      <c r="QY6" s="27" t="s">
        <v>46</v>
      </c>
      <c r="QZ6" s="40">
        <f>IF(SUM(QF6,QJ6)&gt;0,SUM(QF6,QJ6),"")</f>
        <v>11.600000000000001</v>
      </c>
      <c r="RA6" s="40">
        <f>IF(SUM(QE6:QF6,QH6:QJ6,QL6)-QG6-QK6&gt;0,SUM(QE6:QF6,QH6:QJ6,QL6)-QG6-QK6,"")</f>
        <v>45.9</v>
      </c>
      <c r="RB6" s="40">
        <f>IF(SUM(QM6:QN6,QP6)-QO6&gt;0,SUM(QM6:QN6,QP6)-QO6,"")</f>
        <v>24.1</v>
      </c>
      <c r="RC6" s="40">
        <f>IF(SUM(QF6,QJ6,QN6)&gt;0,SUM(QF6,QJ6,QN6),"")</f>
        <v>18.700000000000003</v>
      </c>
      <c r="RD6" s="40">
        <f>IF(SUM(RA6,RB6)&gt;0,SUM(RA6,RB6),"")</f>
        <v>70</v>
      </c>
      <c r="RE6" s="40">
        <f>IF(SUM(QR6,QV6)&gt;0,SUM(QR6,QV6),"")</f>
        <v>10.9</v>
      </c>
      <c r="RF6" s="40">
        <f>IF(SUM(QQ6:QR6,QT6:QV6,QX6)-SUM(QS6,QW6)&gt;0,SUM(QQ6:QR6,QT6:QV6,QX6)-SUM(QS6,QW6),"")</f>
        <v>45.349999999999994</v>
      </c>
      <c r="RG6" s="40">
        <f>IF(SUM(RA6,RF6)&gt;0,SUM(RA6,RF6),"")</f>
        <v>91.25</v>
      </c>
    </row>
    <row r="7" spans="1:475" x14ac:dyDescent="0.2">
      <c r="A7" s="4" cm="1">
        <f t="array" ref="A7">IF(AND(H7&lt;&gt;"",H7&lt;&gt;"No DD"),SUMPRODUCT((H$4:H$22&lt;&gt;"")*(H$4:H$22&lt;&gt;"No DD")*(E$4:E$22&gt;E7))+1,IF(H7="No DD",SUMPRODUCT((H$4:H$22="No DD")*(E$4:E$22&gt;E7))+1+SUMPRODUCT((H$4:H$22&lt;&gt;"")*(H$4:H$22&lt;&gt;"No DD")),""))</f>
        <v>4</v>
      </c>
      <c r="B7" s="5" t="s">
        <v>105</v>
      </c>
      <c r="C7" s="4" t="s">
        <v>4</v>
      </c>
      <c r="D7" s="4">
        <v>2004</v>
      </c>
      <c r="E7" s="9">
        <f>SUM(J7:R7)+SUM(J7:N7)*0.0000001+SUM(J7)*0.0000000000001</f>
        <v>161.70001111000451</v>
      </c>
      <c r="F7" s="3" t="str">
        <f>IF(OR(AND(AP7&gt;=AW$24,AQ7&gt;=AW$28,AP7&lt;&gt;"",AO7=""),AND(AU7&gt;=AW$24,AV7&gt;=AW$28,AU7&lt;&gt;"",AO7=""),AND(BS7&gt;=BZ$24,BT7&gt;=BZ$28,BS7&lt;&gt;"",BR7=""),AND(BX7&gt;=BZ$24,BY7&gt;=BZ$28,BX7&lt;&gt;"",BR7=""),AND(CV7&gt;=DC$24,CW7&gt;=DC$28,CV7&lt;&gt;"",CU7=""),AND(DA7&gt;=DC$24,DB7&gt;=DC$28,DA7&lt;&gt;""),AND(EA7&gt;=EH$24,EB7&gt;=EH$28,EA7&lt;&gt;""),AND(EF7&gt;=EH$24,EG7&gt;=EH$28,EF7&lt;&gt;""),AND(FC7&gt;=FJ$24,FD7&gt;=FJ$28,FC7&lt;&gt;""),AND(FH7&gt;=FJ$24,FI7&gt;=FJ$28,FH7&lt;&gt;""),AND(GE7&gt;=GL$24,GF7&gt;=GL$28,GE7&lt;&gt;""),AND(GJ7&gt;=GL$24,GK7&gt;=GL$28,GJ7&lt;&gt;""),AND(HG7&gt;=HN$24,HH7&gt;=HN$28,HG7&lt;&gt;""),AND(HL7&gt;=HN$24,HM7&gt;=HN$28,HL7&lt;&gt;""),AND(II7&gt;=IP$24,IJ7&gt;=IP$28,II7&lt;&gt;""),AND(IN7&gt;=IP$24,IO7&gt;=IP$28,IN7&lt;&gt;""),AND(JK7&gt;=JR$24,JL7&gt;=JR$28,JK7&lt;&gt;""),AND(JP7&gt;=JR$24,JQ7&gt;=JR$28,JP7&lt;&gt;""),AND(KM7&gt;=KT$24,KN7&gt;=KT$28,KM7&lt;&gt;""),AND(KR7&gt;=KT$24,KS7&gt;=KT$28,KR7&lt;&gt;""),AND(LO7&gt;=LV$24,LP7&gt;=LV$28,LO7&lt;&gt;""),AND(LT7&gt;=LV$24,LU7&gt;=LV$28,LT7&lt;&gt;""),AND(MQ7&gt;=MX$24,MR7&gt;=MX$28,MQ7&lt;&gt;""),AND(MV7&gt;=MX$24,MW7&gt;=MX$28,MV7&lt;&gt;""),AND(NS7&gt;=NZ$24,NT7&gt;=NZ$28,NS7&lt;&gt;""),AND(NX7&gt;=NZ$24,NY7&gt;=NZ$28,NX7&lt;&gt;""),AND(OU7&gt;=PB$24,OV7&gt;=PB$28,OU7&lt;&gt;""),AND(OZ7&gt;=PB$24,PA7&gt;=PB$28,OZ7&lt;&gt;""),AND(PW7&gt;=QD$24,PX7&gt;=QD$28,PW7&lt;&gt;""),AND(QB7&gt;=QD$24,QC7&gt;=QD$28,QB7&lt;&gt;"")),"P","")</f>
        <v>P</v>
      </c>
      <c r="G7" s="3" t="str">
        <f>IF(OR(AND(AQ7&gt;=AW$28,AQ7&lt;&gt;"",AO7=""),AND(AV7&gt;=AW$28,AV7&lt;&gt;"",AO7=""),AND(BT7&gt;=BZ$28,BT7&lt;&gt;"",BR7=""),AND(BY7&gt;=BZ$28,BY7&lt;&gt;"",BR7=""),AND(CW7&gt;=DC$28,CW7&lt;&gt;"",CU7=""),AND(DB7&gt;=DC$28,DB7&lt;&gt;"",CU7=""),AND(EB7&gt;=EH$28,EB7&lt;&gt;""),AND(EG7&gt;=EH$28,EG7&lt;&gt;""),AND(FD7&gt;=FJ$28,FD7&lt;&gt;""),AND(FI7&gt;=FJ$28,FI7&lt;&gt;""),AND(GF7&gt;=GL$28,GF7&lt;&gt;""),AND(GK7&gt;=GL$28,GK7&lt;&gt;""),AND(HH7&gt;=HN$28,HH7&lt;&gt;""),AND(HM7&gt;=HN$28,HM7&lt;&gt;""),AND(IJ7&gt;=IP$28,IJ7&lt;&gt;""),AND(IO7&gt;=IP$28,IO7&lt;&gt;""),AND(JL7&gt;=JR$28,JL7&lt;&gt;""),AND(JQ7&gt;=JR$28,JQ7&lt;&gt;""),AND(KN7&gt;=KT$28,KN7&lt;&gt;""),AND(KS7&gt;=KT$28,KS7&lt;&gt;""),AND(LP7&gt;=LV$28,LP7&lt;&gt;""),AND(LU7&gt;=LV$28,LU7&lt;&gt;""),AND(MR7&gt;=MX$28,MR7&lt;&gt;""),AND(MW7&gt;=MX$28,MW7&lt;&gt;""),AND(NT7&gt;=NZ$28,NT7&lt;&gt;""),AND(NY7&gt;=NZ$28,NY7&lt;&gt;""),AND(OV7&gt;=PB$28,OV7&lt;&gt;""),AND(PA7&gt;=PB$28,PA7&lt;&gt;""),AND(PX7&gt;=QD$28,PX7&lt;&gt;""),AND(QC7&gt;=QD$28,QC7&lt;&gt;"")),"P","")</f>
        <v>P</v>
      </c>
      <c r="H7" s="36" t="str">
        <f>IF(AND(G7="P",F7=""),"No DD",IF(OR(AND(AS7&gt;=AW$27,AT7&gt;=AW$31,AS7&lt;&gt;"",AO7=""),AND(BV7&gt;=BZ$27,BW7&gt;=BZ$31,BV7&lt;&gt;"",BR7=""),AND(CY7&gt;=DC$27,CZ7&gt;=DC$31,CY7&lt;&gt;"",CU7=""),AND(ED7&gt;=EH$27,EE7&gt;=EH$31,ED7&lt;&gt;""),AND(FF7&gt;=FJ$27,FG7&gt;=FJ$31,FF7&lt;&gt;""),AND(GH7&gt;=GL$27,GI7&gt;=GL$31,GH7&lt;&gt;""),AND(HJ7&gt;=HN$27,HK7&gt;=HN$31,HJ7&lt;&gt;""),AND(IL7&gt;=IP$27,IM7&gt;=IP$31,IL7&lt;&gt;""),AND(JN7&gt;=JR$27,JO7&gt;=JR$31,JN7&lt;&gt;""),AND(KP7&gt;=KT$27,KQ7&gt;=KT$31,KP7&lt;&gt;""),AND(LR7&gt;=LV$27,LS7&gt;=LV$31,LR7&lt;&gt;""),AND(MT7&gt;=MX$27,MU7&gt;=MX$31,MT7&lt;&gt;""),AND(NV7&gt;=NZ$27,NW7&gt;=NZ$31,NV7&lt;&gt;""),AND(OX7&gt;=PB$27,OY7&gt;=PB$31,OX7&lt;&gt;""),AND(PZ7&gt;=QD$27,QA7&gt;=QD$31,PZ7&lt;&gt;"")),"Merit",IF(OR(AND(AS7&gt;=AW$26,AT7&gt;=AW$30,AS7&lt;&gt;"",AO7=""),AND(BV7&gt;=BZ$26,BW7&gt;=BZ$30,BV7&lt;&gt;"",BR7=""),AND(CY7&gt;=DC$26,CZ7&gt;=DC$30,CY7&lt;&gt;"",CU7=""),AND(ED7&gt;=EH$26,EE7&gt;=EH$30,ED7&lt;&gt;""),AND(FF7&gt;=FJ$26,FG7&gt;=FJ$30,FF7&lt;&gt;""),AND(GH7&gt;=GL$26,GI7&gt;=GL$30,GH7&lt;&gt;""),AND(HJ7&gt;=HN$26,HK7&gt;=HN$30,HJ7&lt;&gt;""),AND(IL7&gt;=IP$26,IM7&gt;=IP$30,IL7&lt;&gt;""),AND(JN7&gt;=JR$26,JO7&gt;=JR$30,JN7&lt;&gt;""),AND(KP7&gt;=KT$26,KQ7&gt;=KT$30,KP7&lt;&gt;""),AND(LR7&gt;=LV$26,LS7&gt;=LV$30,LR7&lt;&gt;""),AND(MT7&gt;=MX$26,MU7&gt;=MX$30,MT7&lt;&gt;""),AND(NV7&gt;=NZ$26,NW7&gt;=NZ$30,NV7&lt;&gt;""),AND(OX7&gt;=PB$26,OY7&gt;=PB$30,OX7&lt;&gt;""),AND(PZ7&gt;=QD$26,QA7&gt;=QD$30,PZ7&lt;&gt;"")),"Excellence",IF(I7="P","Worlds Team",IF(F7="P","National Team","")))))</f>
        <v>National Team</v>
      </c>
      <c r="I7" s="3" t="str">
        <f>IF(OR(AND(AS7&gt;=AW$25,AT7&gt;=AW$29,AS7&lt;&gt;"",AO7=""),AND(BV7&gt;=BZ$25,BW7&gt;=BZ$29,BV7&lt;&gt;"",BR7=""),AND(CY7&gt;=DC$25,CZ7&gt;=DC$29,CY7&lt;&gt;"",CU7=""),AND(ED7&gt;=EH$25,EE7&gt;=EH$29,ED7&lt;&gt;""),AND(FF7&gt;=FJ$25,FG7&gt;=FJ$29,FF7&lt;&gt;""),AND(GH7&gt;=GL$25,GI7&gt;=GL$29,GH7&lt;&gt;""),AND(HJ7&gt;=HN$25,HK7&gt;=HN$29,HJ7&lt;&gt;""),AND(IL7&gt;=IP$25,IM7&gt;=IP$29,IL7&lt;&gt;""),AND(JN7&gt;=JR$25,JO7&gt;=JR$29,JN7&lt;&gt;""),AND(KP7&gt;=KT$25,KQ7&gt;=KT$29,KP7&lt;&gt;""),AND(LR7&gt;=LV$25,LS7&gt;=LV$29,LR7&lt;&gt;""),AND(MT7&gt;=MX$25,MU7&gt;=MX$29,MT7&lt;&gt;""),AND(NV7&gt;=NZ$25,NW7&gt;=NZ$29,NV7&lt;&gt;""),AND(OX7&gt;=PB$25,OY7&gt;=PB$29,OX7&lt;&gt;""),AND(PZ7&gt;=QD$25,QA7&gt;=QD$29,PZ7&lt;&gt;"")),"P","")</f>
        <v/>
      </c>
      <c r="J7" s="8">
        <f>IF(COUNT(AQ7,BT7,CW7)&gt;0,LARGE((AQ7,BT7,CW7),1),0)</f>
        <v>45.2</v>
      </c>
      <c r="K7" s="8" t="str">
        <f>IF(J7=0,"",IF(J7=CW7,$CA$1,IF(J7=BT7,$AX$1,IF(J7=AQ7,$U$1,""))))</f>
        <v>2023 Elite Canada</v>
      </c>
      <c r="L7" s="8">
        <f>IF(COUNT(AQ7,BT7,CW7)&gt;1,LARGE((AQ7,BT7,CW7),2),0)</f>
        <v>43.1</v>
      </c>
      <c r="M7" s="8" t="str">
        <f>IF(L7=0,"",IF(L7=CW7,$CA$1,IF(L7=BT7,$AX$1,IF(L7=AQ7,$U$1,""))))</f>
        <v>2022 3rd Domestic Trial</v>
      </c>
      <c r="N7" s="8">
        <f>IF(COUNT(AR7,BU7,CX7)&gt;0,LARGE((AR7,BU7,CX7),1),0)</f>
        <v>22.8</v>
      </c>
      <c r="O7" s="8" t="str">
        <f>IF(N7=0,"",IF(N7=CX7,$CA$1,IF(N7=BU7,$AX$1,IF(N7=AR7,$U$1,""))))</f>
        <v>2023 Nationals</v>
      </c>
      <c r="P7" s="8">
        <f>IF(MAX(AV7,BY7,DB7)&gt;0,MAX(AV7,BY7,DB7),0)</f>
        <v>46.099999999999994</v>
      </c>
      <c r="Q7" s="8" t="str">
        <f>IF(P7=0,"",IF(P7=DB7,$CA$1,IF(P7=BY7,$AX$1,IF(P7=AV7,$U$1,""))))</f>
        <v>2023 Nationals</v>
      </c>
      <c r="R7" s="8">
        <f>IF(MAX(DD7:DF7)&gt;0,MAX(DD7:DF7),"")</f>
        <v>4.5000000000000071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2023 World Cup USA (Aug 5)</v>
      </c>
      <c r="U7" s="19">
        <v>15.3</v>
      </c>
      <c r="V7" s="19">
        <v>5.5</v>
      </c>
      <c r="W7" s="19">
        <v>0</v>
      </c>
      <c r="X7" s="19">
        <v>0</v>
      </c>
      <c r="Y7" s="19">
        <v>16.8</v>
      </c>
      <c r="Z7" s="19">
        <v>5.5</v>
      </c>
      <c r="AA7" s="19">
        <v>0</v>
      </c>
      <c r="AB7" s="19">
        <v>0</v>
      </c>
      <c r="AC7" s="19"/>
      <c r="AD7" s="19"/>
      <c r="AE7" s="19"/>
      <c r="AF7" s="19"/>
      <c r="AG7" s="19">
        <v>16.54</v>
      </c>
      <c r="AH7" s="19">
        <v>5.7</v>
      </c>
      <c r="AI7" s="19">
        <v>0</v>
      </c>
      <c r="AJ7" s="19">
        <v>0</v>
      </c>
      <c r="AK7" s="19">
        <v>16.399999999999999</v>
      </c>
      <c r="AL7" s="19">
        <v>5.0999999999999996</v>
      </c>
      <c r="AM7" s="19">
        <v>0</v>
      </c>
      <c r="AN7" s="19">
        <v>0</v>
      </c>
      <c r="AO7" s="27"/>
      <c r="AP7" s="40">
        <f>IF(SUM(V7,Z7)&gt;0,SUM(V7,Z7),"")</f>
        <v>11</v>
      </c>
      <c r="AQ7" s="40">
        <f>IF(SUM(U7:V7,X7:Z7,AB7)-W7-AA7&gt;0,SUM(U7:V7,X7:Z7,AB7)-W7-AA7,"")</f>
        <v>43.1</v>
      </c>
      <c r="AR7" s="40" t="str">
        <f>IF(SUM(AC7:AD7,AF7)-AE7&gt;0,SUM(AC7:AD7,AF7)-AE7,"")</f>
        <v/>
      </c>
      <c r="AS7" s="40">
        <f>IF(SUM(V7,Z7,AD7)&gt;0,SUM(V7,Z7,AD7),"")</f>
        <v>11</v>
      </c>
      <c r="AT7" s="40">
        <f>IF(SUM(AQ7,AR7)&gt;0,SUM(AQ7,AR7),"")</f>
        <v>43.1</v>
      </c>
      <c r="AU7" s="40">
        <f>IF(SUM(AH7,AL7)&gt;0,SUM(AH7,AL7),"")</f>
        <v>10.8</v>
      </c>
      <c r="AV7" s="40">
        <f>IF(SUM(AG7:AH7,AJ7:AL7,AN7)-SUM(AI7,AM7)&gt;0,SUM(AG7:AH7,AJ7:AL7,AN7)-SUM(AI7,AM7),"")</f>
        <v>43.74</v>
      </c>
      <c r="AW7" s="40">
        <f>IF(SUM(AQ7,AV7)&gt;0,SUM(AQ7,AV7),"")</f>
        <v>86.84</v>
      </c>
      <c r="AX7" s="18">
        <v>16.5</v>
      </c>
      <c r="AY7" s="18">
        <v>6.1</v>
      </c>
      <c r="AZ7" s="18">
        <v>0.2</v>
      </c>
      <c r="BA7" s="18">
        <v>0</v>
      </c>
      <c r="BB7" s="18">
        <v>16.600000000000001</v>
      </c>
      <c r="BC7" s="18">
        <v>6.2</v>
      </c>
      <c r="BD7" s="18">
        <v>0</v>
      </c>
      <c r="BE7" s="18">
        <v>0</v>
      </c>
      <c r="BF7" s="18">
        <v>16.3</v>
      </c>
      <c r="BG7" s="18">
        <v>6.2</v>
      </c>
      <c r="BH7" s="18">
        <v>0</v>
      </c>
      <c r="BI7" s="18">
        <v>0</v>
      </c>
      <c r="BJ7" s="18">
        <v>15.8</v>
      </c>
      <c r="BK7" s="18">
        <v>3.3</v>
      </c>
      <c r="BL7" s="18">
        <v>0</v>
      </c>
      <c r="BM7" s="18">
        <v>0</v>
      </c>
      <c r="BN7" s="18">
        <v>13.5</v>
      </c>
      <c r="BO7" s="18">
        <v>5.7</v>
      </c>
      <c r="BP7" s="18">
        <v>0</v>
      </c>
      <c r="BQ7" s="18">
        <v>0</v>
      </c>
      <c r="BR7" s="28"/>
      <c r="BS7" s="11">
        <f>IF(SUM(AY7,BC7)&gt;0,SUM(AY7,BC7),"")</f>
        <v>12.3</v>
      </c>
      <c r="BT7" s="11">
        <f>IF(SUM(AX7:AY7,BA7:BC7,BE7)-AZ7-BD7&gt;0,SUM(AX7:AY7,BA7:BC7,BE7)-AZ7-BD7,"")</f>
        <v>45.2</v>
      </c>
      <c r="BU7" s="11">
        <f>IF(SUM(BF7:BG7,BI7)-BH7&gt;0,SUM(BF7:BG7,BI7)-BH7,"")</f>
        <v>22.5</v>
      </c>
      <c r="BV7" s="11">
        <f>IF(SUM(AY7,BC7,BG7)&gt;0,SUM(AY7,BC7,BG7),"")</f>
        <v>18.5</v>
      </c>
      <c r="BW7" s="11">
        <f>IF(SUM(BT7,BU7)&gt;0,SUM(BT7,BU7),"")</f>
        <v>67.7</v>
      </c>
      <c r="BX7" s="11">
        <f>IF(SUM(BK7,BO7)&gt;0,SUM(BK7,BO7),"")</f>
        <v>9</v>
      </c>
      <c r="BY7" s="11">
        <f>IF(SUM(BJ7:BK7,BM7:BO7,BQ7)-SUM(BL7,BP7)&gt;0,SUM(BJ7:BK7,BM7:BO7,BQ7)-SUM(BL7,BP7),"")</f>
        <v>38.300000000000004</v>
      </c>
      <c r="BZ7" s="11">
        <f>IF(SUM(BT7,BY7)&gt;0,SUM(BT7,BY7),"")</f>
        <v>83.5</v>
      </c>
      <c r="CA7" s="19">
        <v>15.3</v>
      </c>
      <c r="CB7" s="19">
        <v>3</v>
      </c>
      <c r="CC7" s="19">
        <v>0</v>
      </c>
      <c r="CD7" s="19">
        <v>0</v>
      </c>
      <c r="CE7" s="19">
        <v>16.8</v>
      </c>
      <c r="CF7" s="19">
        <v>6.2</v>
      </c>
      <c r="CG7" s="19">
        <v>0</v>
      </c>
      <c r="CH7" s="19">
        <v>0</v>
      </c>
      <c r="CI7" s="19">
        <v>16.600000000000001</v>
      </c>
      <c r="CJ7" s="19">
        <v>6.2</v>
      </c>
      <c r="CK7" s="19">
        <v>0</v>
      </c>
      <c r="CL7" s="19">
        <v>0</v>
      </c>
      <c r="CM7" s="19">
        <v>17.2</v>
      </c>
      <c r="CN7" s="19">
        <v>5.7</v>
      </c>
      <c r="CO7" s="19">
        <v>0.2</v>
      </c>
      <c r="CP7" s="19">
        <v>0</v>
      </c>
      <c r="CQ7" s="19">
        <v>17.2</v>
      </c>
      <c r="CR7" s="19">
        <v>6.2</v>
      </c>
      <c r="CS7" s="19">
        <v>0</v>
      </c>
      <c r="CT7" s="19">
        <v>0</v>
      </c>
      <c r="CU7" s="27"/>
      <c r="CV7" s="40">
        <f>IF(SUM(CB7,CF7)&gt;0,SUM(CB7,CF7),"")</f>
        <v>9.1999999999999993</v>
      </c>
      <c r="CW7" s="40">
        <f>IF(SUM(CA7:CB7,CD7:CF7,CH7)-CC7-CG7&gt;0,SUM(CA7:CB7,CD7:CF7,CH7)-CC7-CG7,"")</f>
        <v>41.300000000000004</v>
      </c>
      <c r="CX7" s="40">
        <f>IF(SUM(CI7:CJ7,CL7)-CK7&gt;0,SUM(CI7:CJ7,CL7)-CK7,"")</f>
        <v>22.8</v>
      </c>
      <c r="CY7" s="40">
        <f>IF(SUM(CB7,CF7,CJ7)&gt;0,SUM(CB7,CF7,CJ7),"")</f>
        <v>15.399999999999999</v>
      </c>
      <c r="CZ7" s="40">
        <f>IF(SUM(CW7,CX7)&gt;0,SUM(CW7,CX7),"")</f>
        <v>64.100000000000009</v>
      </c>
      <c r="DA7" s="40">
        <f>IF(SUM(CN7,CR7)&gt;0,SUM(CN7,CR7),"")</f>
        <v>11.9</v>
      </c>
      <c r="DB7" s="40">
        <f>IF(SUM(CM7:CN7,CP7:CR7,CT7)-SUM(CO7,CS7)&gt;0,SUM(CM7:CN7,CP7:CR7,CT7)-SUM(CO7,CS7),"")</f>
        <v>46.099999999999994</v>
      </c>
      <c r="DC7" s="40">
        <f>IF(SUM(CW7,DB7)&gt;0,SUM(CW7,DB7),"")</f>
        <v>87.4</v>
      </c>
      <c r="DD7" s="50">
        <f>IF(MAX(EB7,FD7,GF7,HH7,IJ7,JL7,KN7,LP7,MR7,NT7,OV7,PX7)-IF(L7="",0,L7)&gt;0.001,MAX(EB7,FD7,GF7,HH7,IJ7,JL7,KN7,LP7,MR7,NT7,OV7,PX7)-IF(L7="",0,L7),"")</f>
        <v>4.5000000000000071</v>
      </c>
      <c r="DE7" s="50" t="str">
        <f>IF(MAX(EC7,FE7,GG7,HI7,IK7,JM7,KO7,LQ7,MS7,NU7,OW7,PY7)-IF(N7="",0,N7)&gt;0.001,MAX(EC7,FE7,GG7,HI7,IK7,JM7,KO7,LQ7,MS7,NU7,OW7,PY7)-IF(N7="",0,N7),"")</f>
        <v/>
      </c>
      <c r="DF7" s="50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IF(SUM(EB7,EG7)&gt;0,SUM(EB7,EG7),"")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>
        <v>12.3</v>
      </c>
      <c r="FL7" s="17">
        <v>2.6</v>
      </c>
      <c r="FM7" s="17">
        <v>0</v>
      </c>
      <c r="FN7" s="17">
        <v>0</v>
      </c>
      <c r="FO7" s="17">
        <v>18</v>
      </c>
      <c r="FP7" s="17">
        <v>4.8</v>
      </c>
      <c r="FQ7" s="17">
        <v>0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>
        <f>IF(SUM(FL7,FP7)&gt;0,SUM(FL7,FP7),"")</f>
        <v>7.4</v>
      </c>
      <c r="GF7" s="40">
        <f>IF(SUM(FK7:FL7,FN7:FP7,FR7)-FM7-FQ7&gt;0,SUM(FK7:FL7,FN7:FP7,FR7)-FM7-FQ7,"")</f>
        <v>37.699999999999996</v>
      </c>
      <c r="GG7" s="40" t="str">
        <f>IF(SUM(FS7:FT7,FV7)-FU7&gt;0,SUM(FS7:FT7,FV7)-FU7,"")</f>
        <v/>
      </c>
      <c r="GH7" s="40">
        <f>IF(SUM(FL7,FP7,FT7)&gt;0,SUM(FL7,FP7,FT7),"")</f>
        <v>7.4</v>
      </c>
      <c r="GI7" s="40">
        <f>IF(SUM(GF7,GG7)&gt;0,SUM(GF7,GG7),"")</f>
        <v>37.699999999999996</v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>
        <f>IF(SUM(GF7,GK7)&gt;0,SUM(GF7,GK7),"")</f>
        <v>37.699999999999996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>
        <v>17.100000000000001</v>
      </c>
      <c r="HP7" s="17">
        <v>6.6</v>
      </c>
      <c r="HQ7" s="17">
        <v>0</v>
      </c>
      <c r="HR7" s="17">
        <v>0</v>
      </c>
      <c r="HS7" s="17">
        <v>17.7</v>
      </c>
      <c r="HT7" s="17">
        <v>6.2</v>
      </c>
      <c r="HU7" s="17">
        <v>0</v>
      </c>
      <c r="HV7" s="17">
        <v>0</v>
      </c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>
        <f>IF(SUM(HP7,HT7)&gt;0,SUM(HP7,HT7),"")</f>
        <v>12.8</v>
      </c>
      <c r="IJ7" s="40">
        <f>IF(SUM(HO7:HP7,HR7:HT7,HV7)-HQ7-HU7&gt;0,SUM(HO7:HP7,HR7:HT7,HV7)-HQ7-HU7,"")</f>
        <v>47.600000000000009</v>
      </c>
      <c r="IK7" s="40" t="str">
        <f>IF(SUM(HW7:HX7,HZ7)-HY7&gt;0,SUM(HW7:HX7,HZ7)-HY7,"")</f>
        <v/>
      </c>
      <c r="IL7" s="40">
        <f>IF(SUM(HP7,HT7,HX7)&gt;0,SUM(HP7,HT7,HX7),"")</f>
        <v>12.8</v>
      </c>
      <c r="IM7" s="40">
        <f>IF(SUM(IJ7,IK7)&gt;0,SUM(IJ7,IK7),"")</f>
        <v>47.600000000000009</v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>
        <f>IF(SUM(IJ7,IO7)&gt;0,SUM(IJ7,IO7),"")</f>
        <v>47.600000000000009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2">
        <f>IF($CU7="P",CA7,(CA7+AX7)/2)</f>
        <v>15.9</v>
      </c>
      <c r="QF7" s="22">
        <f>IF($CU7="P",CB7,(CB7+AY7)/2)</f>
        <v>4.55</v>
      </c>
      <c r="QG7" s="22">
        <f>IF($CU7="P",CC7,(CC7+AZ7)/2)</f>
        <v>0.1</v>
      </c>
      <c r="QH7" s="22">
        <f>IF($CU7="P",CD7,(CD7+BA7)/2)</f>
        <v>0</v>
      </c>
      <c r="QI7" s="22">
        <f>IF($CU7="P",CE7,(CE7+BB7)/2)</f>
        <v>16.700000000000003</v>
      </c>
      <c r="QJ7" s="22">
        <f>IF($CU7="P",CF7,(CF7+BC7)/2)</f>
        <v>6.2</v>
      </c>
      <c r="QK7" s="22">
        <f>IF($CU7="P",CG7,(CG7+BD7)/2)</f>
        <v>0</v>
      </c>
      <c r="QL7" s="22">
        <f>IF($CU7="P",CH7,(CH7+BE7)/2)</f>
        <v>0</v>
      </c>
      <c r="QM7" s="22">
        <f>IF($CU7="P",CI7,(CI7+BF7)/2)</f>
        <v>16.450000000000003</v>
      </c>
      <c r="QN7" s="22">
        <f>IF($CU7="P",CJ7,(CJ7+BG7)/2)</f>
        <v>6.2</v>
      </c>
      <c r="QO7" s="22">
        <f>IF($CU7="P",CK7,(CK7+BH7)/2)</f>
        <v>0</v>
      </c>
      <c r="QP7" s="22">
        <f>IF($CU7="P",CL7,(CL7+BI7)/2)</f>
        <v>0</v>
      </c>
      <c r="QQ7" s="22">
        <f>IF($CU7="P",CM7,(CM7+BJ7)/2)</f>
        <v>16.5</v>
      </c>
      <c r="QR7" s="22">
        <f>IF($CU7="P",CN7,(CN7+BK7)/2)</f>
        <v>4.5</v>
      </c>
      <c r="QS7" s="22">
        <f>IF($CU7="P",CO7,(CO7+BL7)/2)</f>
        <v>0.1</v>
      </c>
      <c r="QT7" s="22">
        <f>IF($CU7="P",CP7,(CP7+BM7)/2)</f>
        <v>0</v>
      </c>
      <c r="QU7" s="22">
        <f>IF($CU7="P",CQ7,(CQ7+BN7)/2)</f>
        <v>15.35</v>
      </c>
      <c r="QV7" s="22">
        <f>IF($CU7="P",CR7,(CR7+BO7)/2)</f>
        <v>5.95</v>
      </c>
      <c r="QW7" s="22">
        <f>IF($CU7="P",CS7,(CS7+BP7)/2)</f>
        <v>0</v>
      </c>
      <c r="QX7" s="22">
        <f>IF($CU7="P",CT7,(CT7+BQ7)/2)</f>
        <v>0</v>
      </c>
      <c r="QY7" s="27" t="s">
        <v>46</v>
      </c>
      <c r="QZ7" s="40">
        <f>IF(SUM(QF7,QJ7)&gt;0,SUM(QF7,QJ7),"")</f>
        <v>10.75</v>
      </c>
      <c r="RA7" s="40">
        <f>IF(SUM(QE7:QF7,QH7:QJ7,QL7)-QG7-QK7&gt;0,SUM(QE7:QF7,QH7:QJ7,QL7)-QG7-QK7,"")</f>
        <v>43.250000000000007</v>
      </c>
      <c r="RB7" s="40">
        <f>IF(SUM(QM7:QN7,QP7)-QO7&gt;0,SUM(QM7:QN7,QP7)-QO7,"")</f>
        <v>22.650000000000002</v>
      </c>
      <c r="RC7" s="40">
        <f>IF(SUM(QF7,QJ7,QN7)&gt;0,SUM(QF7,QJ7,QN7),"")</f>
        <v>16.95</v>
      </c>
      <c r="RD7" s="40">
        <f>IF(SUM(RA7,RB7)&gt;0,SUM(RA7,RB7),"")</f>
        <v>65.900000000000006</v>
      </c>
      <c r="RE7" s="40">
        <f>IF(SUM(QR7,QV7)&gt;0,SUM(QR7,QV7),"")</f>
        <v>10.45</v>
      </c>
      <c r="RF7" s="40">
        <f>IF(SUM(QQ7:QR7,QT7:QV7,QX7)-SUM(QS7,QW7)&gt;0,SUM(QQ7:QR7,QT7:QV7,QX7)-SUM(QS7,QW7),"")</f>
        <v>42.2</v>
      </c>
      <c r="RG7" s="40">
        <f>IF(SUM(RA7,RF7)&gt;0,SUM(RA7,RF7),"")</f>
        <v>85.450000000000017</v>
      </c>
    </row>
    <row r="8" spans="1:475" x14ac:dyDescent="0.2">
      <c r="A8" s="4" cm="1">
        <f t="array" ref="A8">IF(AND(H8&lt;&gt;"",H8&lt;&gt;"No DD"),SUMPRODUCT((H$4:H$22&lt;&gt;"")*(H$4:H$22&lt;&gt;"No DD")*(E$4:E$22&gt;E8))+1,IF(H8="No DD",SUMPRODUCT((H$4:H$22="No DD")*(E$4:E$22&gt;E8))+1+SUMPRODUCT((H$4:H$22&lt;&gt;"")*(H$4:H$22&lt;&gt;"No DD")),""))</f>
        <v>5</v>
      </c>
      <c r="B8" s="5" t="s">
        <v>113</v>
      </c>
      <c r="C8" s="4" t="s">
        <v>3</v>
      </c>
      <c r="D8" s="4">
        <v>2003</v>
      </c>
      <c r="E8" s="9">
        <f>SUM(J8:R8)+SUM(J8:N8)*0.0000001+SUM(J8)*0.0000000000001</f>
        <v>160.10001119000461</v>
      </c>
      <c r="F8" s="3" t="str">
        <f>IF(OR(AND(AP8&gt;=AW$24,AQ8&gt;=AW$28,AP8&lt;&gt;"",AO8=""),AND(AU8&gt;=AW$24,AV8&gt;=AW$28,AU8&lt;&gt;"",AO8=""),AND(BS8&gt;=BZ$24,BT8&gt;=BZ$28,BS8&lt;&gt;"",BR8=""),AND(BX8&gt;=BZ$24,BY8&gt;=BZ$28,BX8&lt;&gt;"",BR8=""),AND(CV8&gt;=DC$24,CW8&gt;=DC$28,CV8&lt;&gt;"",CU8=""),AND(DA8&gt;=DC$24,DB8&gt;=DC$28,DA8&lt;&gt;""),AND(EA8&gt;=EH$24,EB8&gt;=EH$28,EA8&lt;&gt;""),AND(EF8&gt;=EH$24,EG8&gt;=EH$28,EF8&lt;&gt;""),AND(FC8&gt;=FJ$24,FD8&gt;=FJ$28,FC8&lt;&gt;""),AND(FH8&gt;=FJ$24,FI8&gt;=FJ$28,FH8&lt;&gt;""),AND(GE8&gt;=GL$24,GF8&gt;=GL$28,GE8&lt;&gt;""),AND(GJ8&gt;=GL$24,GK8&gt;=GL$28,GJ8&lt;&gt;""),AND(HG8&gt;=HN$24,HH8&gt;=HN$28,HG8&lt;&gt;""),AND(HL8&gt;=HN$24,HM8&gt;=HN$28,HL8&lt;&gt;""),AND(II8&gt;=IP$24,IJ8&gt;=IP$28,II8&lt;&gt;""),AND(IN8&gt;=IP$24,IO8&gt;=IP$28,IN8&lt;&gt;""),AND(JK8&gt;=JR$24,JL8&gt;=JR$28,JK8&lt;&gt;""),AND(JP8&gt;=JR$24,JQ8&gt;=JR$28,JP8&lt;&gt;""),AND(KM8&gt;=KT$24,KN8&gt;=KT$28,KM8&lt;&gt;""),AND(KR8&gt;=KT$24,KS8&gt;=KT$28,KR8&lt;&gt;""),AND(LO8&gt;=LV$24,LP8&gt;=LV$28,LO8&lt;&gt;""),AND(LT8&gt;=LV$24,LU8&gt;=LV$28,LT8&lt;&gt;""),AND(MQ8&gt;=MX$24,MR8&gt;=MX$28,MQ8&lt;&gt;""),AND(MV8&gt;=MX$24,MW8&gt;=MX$28,MV8&lt;&gt;""),AND(NS8&gt;=NZ$24,NT8&gt;=NZ$28,NS8&lt;&gt;""),AND(NX8&gt;=NZ$24,NY8&gt;=NZ$28,NX8&lt;&gt;""),AND(OU8&gt;=PB$24,OV8&gt;=PB$28,OU8&lt;&gt;""),AND(OZ8&gt;=PB$24,PA8&gt;=PB$28,OZ8&lt;&gt;""),AND(PW8&gt;=QD$24,PX8&gt;=QD$28,PW8&lt;&gt;""),AND(QB8&gt;=QD$24,QC8&gt;=QD$28,QB8&lt;&gt;"")),"P","")</f>
        <v>P</v>
      </c>
      <c r="G8" s="3" t="str">
        <f>IF(OR(AND(AQ8&gt;=AW$28,AQ8&lt;&gt;"",AO8=""),AND(AV8&gt;=AW$28,AV8&lt;&gt;"",AO8=""),AND(BT8&gt;=BZ$28,BT8&lt;&gt;"",BR8=""),AND(BY8&gt;=BZ$28,BY8&lt;&gt;"",BR8=""),AND(CW8&gt;=DC$28,CW8&lt;&gt;"",CU8=""),AND(DB8&gt;=DC$28,DB8&lt;&gt;"",CU8=""),AND(EB8&gt;=EH$28,EB8&lt;&gt;""),AND(EG8&gt;=EH$28,EG8&lt;&gt;""),AND(FD8&gt;=FJ$28,FD8&lt;&gt;""),AND(FI8&gt;=FJ$28,FI8&lt;&gt;""),AND(GF8&gt;=GL$28,GF8&lt;&gt;""),AND(GK8&gt;=GL$28,GK8&lt;&gt;""),AND(HH8&gt;=HN$28,HH8&lt;&gt;""),AND(HM8&gt;=HN$28,HM8&lt;&gt;""),AND(IJ8&gt;=IP$28,IJ8&lt;&gt;""),AND(IO8&gt;=IP$28,IO8&lt;&gt;""),AND(JL8&gt;=JR$28,JL8&lt;&gt;""),AND(JQ8&gt;=JR$28,JQ8&lt;&gt;""),AND(KN8&gt;=KT$28,KN8&lt;&gt;""),AND(KS8&gt;=KT$28,KS8&lt;&gt;""),AND(LP8&gt;=LV$28,LP8&lt;&gt;""),AND(LU8&gt;=LV$28,LU8&lt;&gt;""),AND(MR8&gt;=MX$28,MR8&lt;&gt;""),AND(MW8&gt;=MX$28,MW8&lt;&gt;""),AND(NT8&gt;=NZ$28,NT8&lt;&gt;""),AND(NY8&gt;=NZ$28,NY8&lt;&gt;""),AND(OV8&gt;=PB$28,OV8&lt;&gt;""),AND(PA8&gt;=PB$28,PA8&lt;&gt;""),AND(PX8&gt;=QD$28,PX8&lt;&gt;""),AND(QC8&gt;=QD$28,QC8&lt;&gt;"")),"P","")</f>
        <v>P</v>
      </c>
      <c r="H8" s="36" t="str">
        <f>IF(AND(G8="P",F8=""),"No DD",IF(OR(AND(AS8&gt;=AW$27,AT8&gt;=AW$31,AS8&lt;&gt;"",AO8=""),AND(BV8&gt;=BZ$27,BW8&gt;=BZ$31,BV8&lt;&gt;"",BR8=""),AND(CY8&gt;=DC$27,CZ8&gt;=DC$31,CY8&lt;&gt;"",CU8=""),AND(ED8&gt;=EH$27,EE8&gt;=EH$31,ED8&lt;&gt;""),AND(FF8&gt;=FJ$27,FG8&gt;=FJ$31,FF8&lt;&gt;""),AND(GH8&gt;=GL$27,GI8&gt;=GL$31,GH8&lt;&gt;""),AND(HJ8&gt;=HN$27,HK8&gt;=HN$31,HJ8&lt;&gt;""),AND(IL8&gt;=IP$27,IM8&gt;=IP$31,IL8&lt;&gt;""),AND(JN8&gt;=JR$27,JO8&gt;=JR$31,JN8&lt;&gt;""),AND(KP8&gt;=KT$27,KQ8&gt;=KT$31,KP8&lt;&gt;""),AND(LR8&gt;=LV$27,LS8&gt;=LV$31,LR8&lt;&gt;""),AND(MT8&gt;=MX$27,MU8&gt;=MX$31,MT8&lt;&gt;""),AND(NV8&gt;=NZ$27,NW8&gt;=NZ$31,NV8&lt;&gt;""),AND(OX8&gt;=PB$27,OY8&gt;=PB$31,OX8&lt;&gt;""),AND(PZ8&gt;=QD$27,QA8&gt;=QD$31,PZ8&lt;&gt;"")),"Merit",IF(OR(AND(AS8&gt;=AW$26,AT8&gt;=AW$30,AS8&lt;&gt;"",AO8=""),AND(BV8&gt;=BZ$26,BW8&gt;=BZ$30,BV8&lt;&gt;"",BR8=""),AND(CY8&gt;=DC$26,CZ8&gt;=DC$30,CY8&lt;&gt;"",CU8=""),AND(ED8&gt;=EH$26,EE8&gt;=EH$30,ED8&lt;&gt;""),AND(FF8&gt;=FJ$26,FG8&gt;=FJ$30,FF8&lt;&gt;""),AND(GH8&gt;=GL$26,GI8&gt;=GL$30,GH8&lt;&gt;""),AND(HJ8&gt;=HN$26,HK8&gt;=HN$30,HJ8&lt;&gt;""),AND(IL8&gt;=IP$26,IM8&gt;=IP$30,IL8&lt;&gt;""),AND(JN8&gt;=JR$26,JO8&gt;=JR$30,JN8&lt;&gt;""),AND(KP8&gt;=KT$26,KQ8&gt;=KT$30,KP8&lt;&gt;""),AND(LR8&gt;=LV$26,LS8&gt;=LV$30,LR8&lt;&gt;""),AND(MT8&gt;=MX$26,MU8&gt;=MX$30,MT8&lt;&gt;""),AND(NV8&gt;=NZ$26,NW8&gt;=NZ$30,NV8&lt;&gt;""),AND(OX8&gt;=PB$26,OY8&gt;=PB$30,OX8&lt;&gt;""),AND(PZ8&gt;=QD$26,QA8&gt;=QD$30,PZ8&lt;&gt;"")),"Excellence",IF(I8="P","Worlds Team",IF(F8="P","National Team","")))))</f>
        <v>National Team</v>
      </c>
      <c r="I8" s="3" t="str">
        <f>IF(OR(AND(AS8&gt;=AW$25,AT8&gt;=AW$29,AS8&lt;&gt;"",AO8=""),AND(BV8&gt;=BZ$25,BW8&gt;=BZ$29,BV8&lt;&gt;"",BR8=""),AND(CY8&gt;=DC$25,CZ8&gt;=DC$29,CY8&lt;&gt;"",CU8=""),AND(ED8&gt;=EH$25,EE8&gt;=EH$29,ED8&lt;&gt;""),AND(FF8&gt;=FJ$25,FG8&gt;=FJ$29,FF8&lt;&gt;""),AND(GH8&gt;=GL$25,GI8&gt;=GL$29,GH8&lt;&gt;""),AND(HJ8&gt;=HN$25,HK8&gt;=HN$29,HJ8&lt;&gt;""),AND(IL8&gt;=IP$25,IM8&gt;=IP$29,IL8&lt;&gt;""),AND(JN8&gt;=JR$25,JO8&gt;=JR$29,JN8&lt;&gt;""),AND(KP8&gt;=KT$25,KQ8&gt;=KT$29,KP8&lt;&gt;""),AND(LR8&gt;=LV$25,LS8&gt;=LV$29,LR8&lt;&gt;""),AND(MT8&gt;=MX$25,MU8&gt;=MX$29,MT8&lt;&gt;""),AND(NV8&gt;=NZ$25,NW8&gt;=NZ$29,NV8&lt;&gt;""),AND(OX8&gt;=PB$25,OY8&gt;=PB$29,OX8&lt;&gt;""),AND(PZ8&gt;=QD$25,QA8&gt;=QD$29,PZ8&lt;&gt;"")),"P","")</f>
        <v/>
      </c>
      <c r="J8" s="8">
        <f>IF(COUNT(AQ8,BT8,CW8)&gt;0,LARGE((AQ8,BT8,CW8),1),0)</f>
        <v>45.7</v>
      </c>
      <c r="K8" s="8" t="str">
        <f>IF(J8=0,"",IF(J8=CW8,$CA$1,IF(J8=BT8,$AX$1,IF(J8=AQ8,$U$1,""))))</f>
        <v>2023 Elite Canada</v>
      </c>
      <c r="L8" s="8">
        <f>IF(COUNT(AQ8,BT8,CW8)&gt;1,LARGE((AQ8,BT8,CW8),2),0)</f>
        <v>43</v>
      </c>
      <c r="M8" s="8" t="str">
        <f>IF(L8=0,"",IF(L8=CW8,$CA$1,IF(L8=BT8,$AX$1,IF(L8=AQ8,$U$1,""))))</f>
        <v>2023 Nationals</v>
      </c>
      <c r="N8" s="8">
        <f>IF(COUNT(AR8,BU8,CX8)&gt;0,LARGE((AR8,BU8,CX8),1),0)</f>
        <v>23.2</v>
      </c>
      <c r="O8" s="8" t="str">
        <f>IF(N8=0,"",IF(N8=CX8,$CA$1,IF(N8=BU8,$AX$1,IF(N8=AR8,$U$1,""))))</f>
        <v>2023 Nationals</v>
      </c>
      <c r="P8" s="8">
        <f>IF(MAX(AV8,BY8,DB8)&gt;0,MAX(AV8,BY8,DB8),0)</f>
        <v>48.2</v>
      </c>
      <c r="Q8" s="8" t="str">
        <f>IF(P8=0,"",IF(P8=DB8,$CA$1,IF(P8=BY8,$AX$1,IF(P8=AV8,$U$1,""))))</f>
        <v>2023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>
        <v>16.3</v>
      </c>
      <c r="V8" s="19">
        <v>5.3</v>
      </c>
      <c r="W8" s="19">
        <v>0.2</v>
      </c>
      <c r="X8" s="19">
        <v>0</v>
      </c>
      <c r="Y8" s="19">
        <v>16</v>
      </c>
      <c r="Z8" s="19">
        <v>1.9</v>
      </c>
      <c r="AA8" s="19">
        <v>0</v>
      </c>
      <c r="AB8" s="19">
        <v>0</v>
      </c>
      <c r="AC8" s="19"/>
      <c r="AD8" s="19"/>
      <c r="AE8" s="19"/>
      <c r="AF8" s="19"/>
      <c r="AG8" s="19">
        <v>0</v>
      </c>
      <c r="AH8" s="19">
        <v>0</v>
      </c>
      <c r="AI8" s="19">
        <v>0</v>
      </c>
      <c r="AJ8" s="19">
        <v>0</v>
      </c>
      <c r="AK8" s="19">
        <v>0</v>
      </c>
      <c r="AL8" s="19">
        <v>0</v>
      </c>
      <c r="AM8" s="19">
        <v>0</v>
      </c>
      <c r="AN8" s="19">
        <v>0</v>
      </c>
      <c r="AO8" s="27"/>
      <c r="AP8" s="40">
        <f>IF(SUM(V8,Z8)&gt;0,SUM(V8,Z8),"")</f>
        <v>7.1999999999999993</v>
      </c>
      <c r="AQ8" s="40">
        <f>IF(SUM(U8:V8,X8:Z8,AB8)-W8-AA8&gt;0,SUM(U8:V8,X8:Z8,AB8)-W8-AA8,"")</f>
        <v>39.299999999999997</v>
      </c>
      <c r="AR8" s="40" t="str">
        <f>IF(SUM(AC8:AD8,AF8)-AE8&gt;0,SUM(AC8:AD8,AF8)-AE8,"")</f>
        <v/>
      </c>
      <c r="AS8" s="40">
        <f>IF(SUM(V8,Z8,AD8)&gt;0,SUM(V8,Z8,AD8),"")</f>
        <v>7.1999999999999993</v>
      </c>
      <c r="AT8" s="40">
        <f>IF(SUM(AQ8,AR8)&gt;0,SUM(AQ8,AR8),"")</f>
        <v>39.299999999999997</v>
      </c>
      <c r="AU8" s="40" t="str">
        <f>IF(SUM(AH8,AL8)&gt;0,SUM(AH8,AL8),"")</f>
        <v/>
      </c>
      <c r="AV8" s="40" t="str">
        <f>IF(SUM(AG8:AH8,AJ8:AL8,AN8)-SUM(AI8,AM8)&gt;0,SUM(AG8:AH8,AJ8:AL8,AN8)-SUM(AI8,AM8),"")</f>
        <v/>
      </c>
      <c r="AW8" s="40">
        <f>IF(SUM(AQ8,AV8)&gt;0,SUM(AQ8,AV8),"")</f>
        <v>39.299999999999997</v>
      </c>
      <c r="AX8" s="18">
        <v>17</v>
      </c>
      <c r="AY8" s="18">
        <v>5.5</v>
      </c>
      <c r="AZ8" s="18">
        <v>0</v>
      </c>
      <c r="BA8" s="18">
        <v>0</v>
      </c>
      <c r="BB8" s="18">
        <v>17.600000000000001</v>
      </c>
      <c r="BC8" s="18">
        <v>5.6</v>
      </c>
      <c r="BD8" s="18">
        <v>0</v>
      </c>
      <c r="BE8" s="18">
        <v>0</v>
      </c>
      <c r="BF8" s="18">
        <v>16.7</v>
      </c>
      <c r="BG8" s="18">
        <v>3</v>
      </c>
      <c r="BH8" s="18">
        <v>1</v>
      </c>
      <c r="BI8" s="18">
        <v>0</v>
      </c>
      <c r="BJ8" s="18">
        <v>17.399999999999999</v>
      </c>
      <c r="BK8" s="18">
        <v>5.5</v>
      </c>
      <c r="BL8" s="18">
        <v>0</v>
      </c>
      <c r="BM8" s="18">
        <v>0</v>
      </c>
      <c r="BN8" s="18">
        <v>16</v>
      </c>
      <c r="BO8" s="18">
        <v>3.7</v>
      </c>
      <c r="BP8" s="18">
        <v>0</v>
      </c>
      <c r="BQ8" s="18">
        <v>0</v>
      </c>
      <c r="BR8" s="28"/>
      <c r="BS8" s="11">
        <f>IF(SUM(AY8,BC8)&gt;0,SUM(AY8,BC8),"")</f>
        <v>11.1</v>
      </c>
      <c r="BT8" s="11">
        <f>IF(SUM(AX8:AY8,BA8:BC8,BE8)-AZ8-BD8&gt;0,SUM(AX8:AY8,BA8:BC8,BE8)-AZ8-BD8,"")</f>
        <v>45.7</v>
      </c>
      <c r="BU8" s="11">
        <f>IF(SUM(BF8:BG8,BI8)-BH8&gt;0,SUM(BF8:BG8,BI8)-BH8,"")</f>
        <v>18.7</v>
      </c>
      <c r="BV8" s="11">
        <f>IF(SUM(AY8,BC8,BG8)&gt;0,SUM(AY8,BC8,BG8),"")</f>
        <v>14.1</v>
      </c>
      <c r="BW8" s="11">
        <f>IF(SUM(BT8,BU8)&gt;0,SUM(BT8,BU8),"")</f>
        <v>64.400000000000006</v>
      </c>
      <c r="BX8" s="11">
        <f>IF(SUM(BK8,BO8)&gt;0,SUM(BK8,BO8),"")</f>
        <v>9.1999999999999993</v>
      </c>
      <c r="BY8" s="11">
        <f>IF(SUM(BJ8:BK8,BM8:BO8,BQ8)-SUM(BL8,BP8)&gt;0,SUM(BJ8:BK8,BM8:BO8,BQ8)-SUM(BL8,BP8),"")</f>
        <v>42.6</v>
      </c>
      <c r="BZ8" s="11">
        <f>IF(SUM(BT8,BY8)&gt;0,SUM(BT8,BY8),"")</f>
        <v>88.300000000000011</v>
      </c>
      <c r="CA8" s="19">
        <v>16.3</v>
      </c>
      <c r="CB8" s="19">
        <v>5.5</v>
      </c>
      <c r="CC8" s="19">
        <v>0.4</v>
      </c>
      <c r="CD8" s="19">
        <v>0</v>
      </c>
      <c r="CE8" s="19">
        <v>16.399999999999999</v>
      </c>
      <c r="CF8" s="19">
        <v>5.4</v>
      </c>
      <c r="CG8" s="19">
        <v>0.2</v>
      </c>
      <c r="CH8" s="19">
        <v>0</v>
      </c>
      <c r="CI8" s="19">
        <v>16.899999999999999</v>
      </c>
      <c r="CJ8" s="19">
        <v>6.5</v>
      </c>
      <c r="CK8" s="19">
        <v>0.2</v>
      </c>
      <c r="CL8" s="19">
        <v>0</v>
      </c>
      <c r="CM8" s="19">
        <v>17.8</v>
      </c>
      <c r="CN8" s="19">
        <v>6.5</v>
      </c>
      <c r="CO8" s="19">
        <v>0</v>
      </c>
      <c r="CP8" s="19">
        <v>0</v>
      </c>
      <c r="CQ8" s="19">
        <v>18.399999999999999</v>
      </c>
      <c r="CR8" s="19">
        <v>5.5</v>
      </c>
      <c r="CS8" s="19">
        <v>0</v>
      </c>
      <c r="CT8" s="19">
        <v>0</v>
      </c>
      <c r="CU8" s="27"/>
      <c r="CV8" s="40">
        <f>IF(SUM(CB8,CF8)&gt;0,SUM(CB8,CF8),"")</f>
        <v>10.9</v>
      </c>
      <c r="CW8" s="40">
        <f>IF(SUM(CA8:CB8,CD8:CF8,CH8)-CC8-CG8&gt;0,SUM(CA8:CB8,CD8:CF8,CH8)-CC8-CG8,"")</f>
        <v>43</v>
      </c>
      <c r="CX8" s="40">
        <f>IF(SUM(CI8:CJ8,CL8)-CK8&gt;0,SUM(CI8:CJ8,CL8)-CK8,"")</f>
        <v>23.2</v>
      </c>
      <c r="CY8" s="40">
        <f>IF(SUM(CB8,CF8,CJ8)&gt;0,SUM(CB8,CF8,CJ8),"")</f>
        <v>17.399999999999999</v>
      </c>
      <c r="CZ8" s="40">
        <f>IF(SUM(CW8,CX8)&gt;0,SUM(CW8,CX8),"")</f>
        <v>66.2</v>
      </c>
      <c r="DA8" s="40">
        <f>IF(SUM(CN8,CR8)&gt;0,SUM(CN8,CR8),"")</f>
        <v>12</v>
      </c>
      <c r="DB8" s="40">
        <f>IF(SUM(CM8:CN8,CP8:CR8,CT8)-SUM(CO8,CS8)&gt;0,SUM(CM8:CN8,CP8:CR8,CT8)-SUM(CO8,CS8),"")</f>
        <v>48.2</v>
      </c>
      <c r="DC8" s="40">
        <f>IF(SUM(CW8,DB8)&gt;0,SUM(CW8,DB8),"")</f>
        <v>91.2</v>
      </c>
      <c r="DD8" s="50" t="str">
        <f>IF(MAX(EB8,FD8,GF8,HH8,IJ8,JL8,KN8,LP8,MR8,NT8,OV8,PX8)-IF(L8="",0,L8)&gt;0.001,MAX(EB8,FD8,GF8,HH8,IJ8,JL8,KN8,LP8,MR8,NT8,OV8,PX8)-IF(L8="",0,L8),"")</f>
        <v/>
      </c>
      <c r="DE8" s="50" t="str">
        <f>IF(MAX(EC8,FE8,GG8,HI8,IK8,JM8,KO8,LQ8,MS8,NU8,OW8,PY8)-IF(N8="",0,N8)&gt;0.001,MAX(EC8,FE8,GG8,HI8,IK8,JM8,KO8,LQ8,MS8,NU8,OW8,PY8)-IF(N8="",0,N8),"")</f>
        <v/>
      </c>
      <c r="DF8" s="50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>
        <v>15.5</v>
      </c>
      <c r="FL8" s="17">
        <v>3.3</v>
      </c>
      <c r="FM8" s="17">
        <v>0</v>
      </c>
      <c r="FN8" s="17">
        <v>0</v>
      </c>
      <c r="FO8" s="17">
        <v>16.899999999999999</v>
      </c>
      <c r="FP8" s="17">
        <v>5.5</v>
      </c>
      <c r="FQ8" s="17">
        <v>0.2</v>
      </c>
      <c r="FR8" s="17">
        <v>0</v>
      </c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>
        <f>IF(SUM(FL8,FP8)&gt;0,SUM(FL8,FP8),"")</f>
        <v>8.8000000000000007</v>
      </c>
      <c r="GF8" s="40">
        <f>IF(SUM(FK8:FL8,FN8:FP8,FR8)-FM8-FQ8&gt;0,SUM(FK8:FL8,FN8:FP8,FR8)-FM8-FQ8,"")</f>
        <v>41</v>
      </c>
      <c r="GG8" s="40" t="str">
        <f>IF(SUM(FS8:FT8,FV8)-FU8&gt;0,SUM(FS8:FT8,FV8)-FU8,"")</f>
        <v/>
      </c>
      <c r="GH8" s="40">
        <f>IF(SUM(FL8,FP8,FT8)&gt;0,SUM(FL8,FP8,FT8),"")</f>
        <v>8.8000000000000007</v>
      </c>
      <c r="GI8" s="40">
        <f>IF(SUM(GF8,GG8)&gt;0,SUM(GF8,GG8),"")</f>
        <v>41</v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>
        <f>IF(SUM(GF8,GK8)&gt;0,SUM(GF8,GK8),"")</f>
        <v>41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>
        <v>16</v>
      </c>
      <c r="HP8" s="17">
        <v>3.3</v>
      </c>
      <c r="HQ8" s="17">
        <v>0</v>
      </c>
      <c r="HR8" s="17">
        <v>0</v>
      </c>
      <c r="HS8" s="17">
        <v>15.5</v>
      </c>
      <c r="HT8" s="17">
        <v>3.3</v>
      </c>
      <c r="HU8" s="17">
        <v>0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>
        <f>IF(SUM(HP8,HT8)&gt;0,SUM(HP8,HT8),"")</f>
        <v>6.6</v>
      </c>
      <c r="IJ8" s="40">
        <f>IF(SUM(HO8:HP8,HR8:HT8,HV8)-HQ8-HU8&gt;0,SUM(HO8:HP8,HR8:HT8,HV8)-HQ8-HU8,"")</f>
        <v>38.099999999999994</v>
      </c>
      <c r="IK8" s="40" t="str">
        <f>IF(SUM(HW8:HX8,HZ8)-HY8&gt;0,SUM(HW8:HX8,HZ8)-HY8,"")</f>
        <v/>
      </c>
      <c r="IL8" s="40">
        <f>IF(SUM(HP8,HT8,HX8)&gt;0,SUM(HP8,HT8,HX8),"")</f>
        <v>6.6</v>
      </c>
      <c r="IM8" s="40">
        <f>IF(SUM(IJ8,IK8)&gt;0,SUM(IJ8,IK8),"")</f>
        <v>38.099999999999994</v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>
        <f>IF(SUM(IJ8,IO8)&gt;0,SUM(IJ8,IO8),"")</f>
        <v>38.099999999999994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2">
        <f>IF($CU8="P",CA8,(CA8+AX8)/2)</f>
        <v>16.649999999999999</v>
      </c>
      <c r="QF8" s="22">
        <f>IF($CU8="P",CB8,(CB8+AY8)/2)</f>
        <v>5.5</v>
      </c>
      <c r="QG8" s="22">
        <f>IF($CU8="P",CC8,(CC8+AZ8)/2)</f>
        <v>0.2</v>
      </c>
      <c r="QH8" s="22">
        <f>IF($CU8="P",CD8,(CD8+BA8)/2)</f>
        <v>0</v>
      </c>
      <c r="QI8" s="22">
        <f>IF($CU8="P",CE8,(CE8+BB8)/2)</f>
        <v>17</v>
      </c>
      <c r="QJ8" s="22">
        <f>IF($CU8="P",CF8,(CF8+BC8)/2)</f>
        <v>5.5</v>
      </c>
      <c r="QK8" s="22">
        <f>IF($CU8="P",CG8,(CG8+BD8)/2)</f>
        <v>0.1</v>
      </c>
      <c r="QL8" s="22">
        <f>IF($CU8="P",CH8,(CH8+BE8)/2)</f>
        <v>0</v>
      </c>
      <c r="QM8" s="22">
        <f>IF($CU8="P",CI8,(CI8+BF8)/2)</f>
        <v>16.799999999999997</v>
      </c>
      <c r="QN8" s="22">
        <f>IF($CU8="P",CJ8,(CJ8+BG8)/2)</f>
        <v>4.75</v>
      </c>
      <c r="QO8" s="22">
        <f>IF($CU8="P",CK8,(CK8+BH8)/2)</f>
        <v>0.6</v>
      </c>
      <c r="QP8" s="22">
        <f>IF($CU8="P",CL8,(CL8+BI8)/2)</f>
        <v>0</v>
      </c>
      <c r="QQ8" s="22">
        <f>IF($CU8="P",CM8,(CM8+BJ8)/2)</f>
        <v>17.600000000000001</v>
      </c>
      <c r="QR8" s="22">
        <f>IF($CU8="P",CN8,(CN8+BK8)/2)</f>
        <v>6</v>
      </c>
      <c r="QS8" s="22">
        <f>IF($CU8="P",CO8,(CO8+BL8)/2)</f>
        <v>0</v>
      </c>
      <c r="QT8" s="22">
        <f>IF($CU8="P",CP8,(CP8+BM8)/2)</f>
        <v>0</v>
      </c>
      <c r="QU8" s="22">
        <f>IF($CU8="P",CQ8,(CQ8+BN8)/2)</f>
        <v>17.2</v>
      </c>
      <c r="QV8" s="22">
        <f>IF($CU8="P",CR8,(CR8+BO8)/2)</f>
        <v>4.5999999999999996</v>
      </c>
      <c r="QW8" s="22">
        <f>IF($CU8="P",CS8,(CS8+BP8)/2)</f>
        <v>0</v>
      </c>
      <c r="QX8" s="22">
        <f>IF($CU8="P",CT8,(CT8+BQ8)/2)</f>
        <v>0</v>
      </c>
      <c r="QY8" s="27" t="s">
        <v>46</v>
      </c>
      <c r="QZ8" s="40">
        <f>IF(SUM(QF8,QJ8)&gt;0,SUM(QF8,QJ8),"")</f>
        <v>11</v>
      </c>
      <c r="RA8" s="40">
        <f>IF(SUM(QE8:QF8,QH8:QJ8,QL8)-QG8-QK8&gt;0,SUM(QE8:QF8,QH8:QJ8,QL8)-QG8-QK8,"")</f>
        <v>44.349999999999994</v>
      </c>
      <c r="RB8" s="40">
        <f>IF(SUM(QM8:QN8,QP8)-QO8&gt;0,SUM(QM8:QN8,QP8)-QO8,"")</f>
        <v>20.949999999999996</v>
      </c>
      <c r="RC8" s="40">
        <f>IF(SUM(QF8,QJ8,QN8)&gt;0,SUM(QF8,QJ8,QN8),"")</f>
        <v>15.75</v>
      </c>
      <c r="RD8" s="40">
        <f>IF(SUM(RA8,RB8)&gt;0,SUM(RA8,RB8),"")</f>
        <v>65.299999999999983</v>
      </c>
      <c r="RE8" s="40">
        <f>IF(SUM(QR8,QV8)&gt;0,SUM(QR8,QV8),"")</f>
        <v>10.6</v>
      </c>
      <c r="RF8" s="40">
        <f>IF(SUM(QQ8:QR8,QT8:QV8,QX8)-SUM(QS8,QW8)&gt;0,SUM(QQ8:QR8,QT8:QV8,QX8)-SUM(QS8,QW8),"")</f>
        <v>45.4</v>
      </c>
      <c r="RG8" s="40">
        <f>IF(SUM(RA8,RF8)&gt;0,SUM(RA8,RF8),"")</f>
        <v>89.75</v>
      </c>
    </row>
    <row r="9" spans="1:475" x14ac:dyDescent="0.2">
      <c r="A9" s="4" cm="1">
        <f t="array" ref="A9">IF(AND(H9&lt;&gt;"",H9&lt;&gt;"No DD"),SUMPRODUCT((H$4:H$22&lt;&gt;"")*(H$4:H$22&lt;&gt;"No DD")*(E$4:E$22&gt;E9))+1,IF(H9="No DD",SUMPRODUCT((H$4:H$22="No DD")*(E$4:E$22&gt;E9))+1+SUMPRODUCT((H$4:H$22&lt;&gt;"")*(H$4:H$22&lt;&gt;"No DD")),""))</f>
        <v>6</v>
      </c>
      <c r="B9" s="5" t="s">
        <v>68</v>
      </c>
      <c r="C9" s="4" t="s">
        <v>4</v>
      </c>
      <c r="D9" s="4">
        <v>2003</v>
      </c>
      <c r="E9" s="9">
        <f>SUM(J9:R9)+SUM(J9:N9)*0.0000001+SUM(J9)*0.0000000000001</f>
        <v>153.80001106000455</v>
      </c>
      <c r="F9" s="3" t="str">
        <f>IF(OR(AND(AP9&gt;=AW$24,AQ9&gt;=AW$28,AP9&lt;&gt;"",AO9=""),AND(AU9&gt;=AW$24,AV9&gt;=AW$28,AU9&lt;&gt;"",AO9=""),AND(BS9&gt;=BZ$24,BT9&gt;=BZ$28,BS9&lt;&gt;"",BR9=""),AND(BX9&gt;=BZ$24,BY9&gt;=BZ$28,BX9&lt;&gt;"",BR9=""),AND(CV9&gt;=DC$24,CW9&gt;=DC$28,CV9&lt;&gt;"",CU9=""),AND(DA9&gt;=DC$24,DB9&gt;=DC$28,DA9&lt;&gt;""),AND(EA9&gt;=EH$24,EB9&gt;=EH$28,EA9&lt;&gt;""),AND(EF9&gt;=EH$24,EG9&gt;=EH$28,EF9&lt;&gt;""),AND(FC9&gt;=FJ$24,FD9&gt;=FJ$28,FC9&lt;&gt;""),AND(FH9&gt;=FJ$24,FI9&gt;=FJ$28,FH9&lt;&gt;""),AND(GE9&gt;=GL$24,GF9&gt;=GL$28,GE9&lt;&gt;""),AND(GJ9&gt;=GL$24,GK9&gt;=GL$28,GJ9&lt;&gt;""),AND(HG9&gt;=HN$24,HH9&gt;=HN$28,HG9&lt;&gt;""),AND(HL9&gt;=HN$24,HM9&gt;=HN$28,HL9&lt;&gt;""),AND(II9&gt;=IP$24,IJ9&gt;=IP$28,II9&lt;&gt;""),AND(IN9&gt;=IP$24,IO9&gt;=IP$28,IN9&lt;&gt;""),AND(JK9&gt;=JR$24,JL9&gt;=JR$28,JK9&lt;&gt;""),AND(JP9&gt;=JR$24,JQ9&gt;=JR$28,JP9&lt;&gt;""),AND(KM9&gt;=KT$24,KN9&gt;=KT$28,KM9&lt;&gt;""),AND(KR9&gt;=KT$24,KS9&gt;=KT$28,KR9&lt;&gt;""),AND(LO9&gt;=LV$24,LP9&gt;=LV$28,LO9&lt;&gt;""),AND(LT9&gt;=LV$24,LU9&gt;=LV$28,LT9&lt;&gt;""),AND(MQ9&gt;=MX$24,MR9&gt;=MX$28,MQ9&lt;&gt;""),AND(MV9&gt;=MX$24,MW9&gt;=MX$28,MV9&lt;&gt;""),AND(NS9&gt;=NZ$24,NT9&gt;=NZ$28,NS9&lt;&gt;""),AND(NX9&gt;=NZ$24,NY9&gt;=NZ$28,NX9&lt;&gt;""),AND(OU9&gt;=PB$24,OV9&gt;=PB$28,OU9&lt;&gt;""),AND(OZ9&gt;=PB$24,PA9&gt;=PB$28,OZ9&lt;&gt;""),AND(PW9&gt;=QD$24,PX9&gt;=QD$28,PW9&lt;&gt;""),AND(QB9&gt;=QD$24,QC9&gt;=QD$28,QB9&lt;&gt;"")),"P","")</f>
        <v>P</v>
      </c>
      <c r="G9" s="3" t="str">
        <f>IF(OR(AND(AQ9&gt;=AW$28,AQ9&lt;&gt;"",AO9=""),AND(AV9&gt;=AW$28,AV9&lt;&gt;"",AO9=""),AND(BT9&gt;=BZ$28,BT9&lt;&gt;"",BR9=""),AND(BY9&gt;=BZ$28,BY9&lt;&gt;"",BR9=""),AND(CW9&gt;=DC$28,CW9&lt;&gt;"",CU9=""),AND(DB9&gt;=DC$28,DB9&lt;&gt;"",CU9=""),AND(EB9&gt;=EH$28,EB9&lt;&gt;""),AND(EG9&gt;=EH$28,EG9&lt;&gt;""),AND(FD9&gt;=FJ$28,FD9&lt;&gt;""),AND(FI9&gt;=FJ$28,FI9&lt;&gt;""),AND(GF9&gt;=GL$28,GF9&lt;&gt;""),AND(GK9&gt;=GL$28,GK9&lt;&gt;""),AND(HH9&gt;=HN$28,HH9&lt;&gt;""),AND(HM9&gt;=HN$28,HM9&lt;&gt;""),AND(IJ9&gt;=IP$28,IJ9&lt;&gt;""),AND(IO9&gt;=IP$28,IO9&lt;&gt;""),AND(JL9&gt;=JR$28,JL9&lt;&gt;""),AND(JQ9&gt;=JR$28,JQ9&lt;&gt;""),AND(KN9&gt;=KT$28,KN9&lt;&gt;""),AND(KS9&gt;=KT$28,KS9&lt;&gt;""),AND(LP9&gt;=LV$28,LP9&lt;&gt;""),AND(LU9&gt;=LV$28,LU9&lt;&gt;""),AND(MR9&gt;=MX$28,MR9&lt;&gt;""),AND(MW9&gt;=MX$28,MW9&lt;&gt;""),AND(NT9&gt;=NZ$28,NT9&lt;&gt;""),AND(NY9&gt;=NZ$28,NY9&lt;&gt;""),AND(OV9&gt;=PB$28,OV9&lt;&gt;""),AND(PA9&gt;=PB$28,PA9&lt;&gt;""),AND(PX9&gt;=QD$28,PX9&lt;&gt;""),AND(QC9&gt;=QD$28,QC9&lt;&gt;"")),"P","")</f>
        <v>P</v>
      </c>
      <c r="H9" s="36" t="str">
        <f>IF(AND(G9="P",F9=""),"No DD",IF(OR(AND(AS9&gt;=AW$27,AT9&gt;=AW$31,AS9&lt;&gt;"",AO9=""),AND(BV9&gt;=BZ$27,BW9&gt;=BZ$31,BV9&lt;&gt;"",BR9=""),AND(CY9&gt;=DC$27,CZ9&gt;=DC$31,CY9&lt;&gt;"",CU9=""),AND(ED9&gt;=EH$27,EE9&gt;=EH$31,ED9&lt;&gt;""),AND(FF9&gt;=FJ$27,FG9&gt;=FJ$31,FF9&lt;&gt;""),AND(GH9&gt;=GL$27,GI9&gt;=GL$31,GH9&lt;&gt;""),AND(HJ9&gt;=HN$27,HK9&gt;=HN$31,HJ9&lt;&gt;""),AND(IL9&gt;=IP$27,IM9&gt;=IP$31,IL9&lt;&gt;""),AND(JN9&gt;=JR$27,JO9&gt;=JR$31,JN9&lt;&gt;""),AND(KP9&gt;=KT$27,KQ9&gt;=KT$31,KP9&lt;&gt;""),AND(LR9&gt;=LV$27,LS9&gt;=LV$31,LR9&lt;&gt;""),AND(MT9&gt;=MX$27,MU9&gt;=MX$31,MT9&lt;&gt;""),AND(NV9&gt;=NZ$27,NW9&gt;=NZ$31,NV9&lt;&gt;""),AND(OX9&gt;=PB$27,OY9&gt;=PB$31,OX9&lt;&gt;""),AND(PZ9&gt;=QD$27,QA9&gt;=QD$31,PZ9&lt;&gt;"")),"Merit",IF(OR(AND(AS9&gt;=AW$26,AT9&gt;=AW$30,AS9&lt;&gt;"",AO9=""),AND(BV9&gt;=BZ$26,BW9&gt;=BZ$30,BV9&lt;&gt;"",BR9=""),AND(CY9&gt;=DC$26,CZ9&gt;=DC$30,CY9&lt;&gt;"",CU9=""),AND(ED9&gt;=EH$26,EE9&gt;=EH$30,ED9&lt;&gt;""),AND(FF9&gt;=FJ$26,FG9&gt;=FJ$30,FF9&lt;&gt;""),AND(GH9&gt;=GL$26,GI9&gt;=GL$30,GH9&lt;&gt;""),AND(HJ9&gt;=HN$26,HK9&gt;=HN$30,HJ9&lt;&gt;""),AND(IL9&gt;=IP$26,IM9&gt;=IP$30,IL9&lt;&gt;""),AND(JN9&gt;=JR$26,JO9&gt;=JR$30,JN9&lt;&gt;""),AND(KP9&gt;=KT$26,KQ9&gt;=KT$30,KP9&lt;&gt;""),AND(LR9&gt;=LV$26,LS9&gt;=LV$30,LR9&lt;&gt;""),AND(MT9&gt;=MX$26,MU9&gt;=MX$30,MT9&lt;&gt;""),AND(NV9&gt;=NZ$26,NW9&gt;=NZ$30,NV9&lt;&gt;""),AND(OX9&gt;=PB$26,OY9&gt;=PB$30,OX9&lt;&gt;""),AND(PZ9&gt;=QD$26,QA9&gt;=QD$30,PZ9&lt;&gt;"")),"Excellence",IF(I9="P","Worlds Team",IF(F9="P","National Team","")))))</f>
        <v>National Team</v>
      </c>
      <c r="I9" s="3" t="str">
        <f>IF(OR(AND(AS9&gt;=AW$25,AT9&gt;=AW$29,AS9&lt;&gt;"",AO9=""),AND(BV9&gt;=BZ$25,BW9&gt;=BZ$29,BV9&lt;&gt;"",BR9=""),AND(CY9&gt;=DC$25,CZ9&gt;=DC$29,CY9&lt;&gt;"",CU9=""),AND(ED9&gt;=EH$25,EE9&gt;=EH$29,ED9&lt;&gt;""),AND(FF9&gt;=FJ$25,FG9&gt;=FJ$29,FF9&lt;&gt;""),AND(GH9&gt;=GL$25,GI9&gt;=GL$29,GH9&lt;&gt;""),AND(HJ9&gt;=HN$25,HK9&gt;=HN$29,HJ9&lt;&gt;""),AND(IL9&gt;=IP$25,IM9&gt;=IP$29,IL9&lt;&gt;""),AND(JN9&gt;=JR$25,JO9&gt;=JR$29,JN9&lt;&gt;""),AND(KP9&gt;=KT$25,KQ9&gt;=KT$29,KP9&lt;&gt;""),AND(LR9&gt;=LV$25,LS9&gt;=LV$29,LR9&lt;&gt;""),AND(MT9&gt;=MX$25,MU9&gt;=MX$29,MT9&lt;&gt;""),AND(NV9&gt;=NZ$25,NW9&gt;=NZ$29,NV9&lt;&gt;""),AND(OX9&gt;=PB$25,OY9&gt;=PB$29,OX9&lt;&gt;""),AND(PZ9&gt;=QD$25,QA9&gt;=QD$29,PZ9&lt;&gt;"")),"P","")</f>
        <v/>
      </c>
      <c r="J9" s="8">
        <f>IF(COUNT(AQ9,BT9,CW9)&gt;0,LARGE((AQ9,BT9,CW9),1),0)</f>
        <v>45.400000000000006</v>
      </c>
      <c r="K9" s="8" t="str">
        <f>IF(J9=0,"",IF(J9=CW9,$CA$1,IF(J9=BT9,$AX$1,IF(J9=AQ9,$U$1,""))))</f>
        <v>2023 Nationals</v>
      </c>
      <c r="L9" s="8">
        <f>IF(COUNT(AQ9,BT9,CW9)&gt;1,LARGE((AQ9,BT9,CW9),2),0)</f>
        <v>42.5</v>
      </c>
      <c r="M9" s="8" t="str">
        <f>IF(L9=0,"",IF(L9=CW9,$CA$1,IF(L9=BT9,$AX$1,IF(L9=AQ9,$U$1,""))))</f>
        <v>2023 Elite Canada</v>
      </c>
      <c r="N9" s="8">
        <f>IF(COUNT(AR9,BU9,CX9)&gt;0,LARGE((AR9,BU9,CX9),1),0)</f>
        <v>22.700000000000003</v>
      </c>
      <c r="O9" s="8" t="str">
        <f>IF(N9=0,"",IF(N9=CX9,$CA$1,IF(N9=BU9,$AX$1,IF(N9=AR9,$U$1,""))))</f>
        <v>2023 Elite Canada</v>
      </c>
      <c r="P9" s="8">
        <f>IF(MAX(AV9,BY9,DB9)&gt;0,MAX(AV9,BY9,DB9),0)</f>
        <v>43.2</v>
      </c>
      <c r="Q9" s="8" t="str">
        <f>IF(P9=0,"",IF(P9=DB9,$CA$1,IF(P9=BY9,$AX$1,IF(P9=AV9,$U$1,""))))</f>
        <v>2023 Elite Canada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15.3</v>
      </c>
      <c r="V9" s="19">
        <v>5.7</v>
      </c>
      <c r="W9" s="19">
        <v>0</v>
      </c>
      <c r="X9" s="19">
        <v>0.6</v>
      </c>
      <c r="Y9" s="19">
        <v>14.5</v>
      </c>
      <c r="Z9" s="19">
        <v>2.9</v>
      </c>
      <c r="AA9" s="19">
        <v>0</v>
      </c>
      <c r="AB9" s="19">
        <v>0.3</v>
      </c>
      <c r="AC9" s="19"/>
      <c r="AD9" s="19"/>
      <c r="AE9" s="19"/>
      <c r="AF9" s="19"/>
      <c r="AG9" s="19">
        <v>14.8</v>
      </c>
      <c r="AH9" s="19">
        <v>2.9</v>
      </c>
      <c r="AI9" s="19">
        <v>0</v>
      </c>
      <c r="AJ9" s="19">
        <v>0.3</v>
      </c>
      <c r="AK9" s="19">
        <v>15.5</v>
      </c>
      <c r="AL9" s="19">
        <v>5</v>
      </c>
      <c r="AM9" s="19">
        <v>0</v>
      </c>
      <c r="AN9" s="19">
        <v>0.6</v>
      </c>
      <c r="AO9" s="27"/>
      <c r="AP9" s="40">
        <f>IF(SUM(V9,Z9)&gt;0,SUM(V9,Z9),"")</f>
        <v>8.6</v>
      </c>
      <c r="AQ9" s="40">
        <f>IF(SUM(U9:V9,X9:Z9,AB9)-W9-AA9&gt;0,SUM(U9:V9,X9:Z9,AB9)-W9-AA9,"")</f>
        <v>39.299999999999997</v>
      </c>
      <c r="AR9" s="40" t="str">
        <f>IF(SUM(AC9:AD9,AF9)-AE9&gt;0,SUM(AC9:AD9,AF9)-AE9,"")</f>
        <v/>
      </c>
      <c r="AS9" s="40">
        <f>IF(SUM(V9,Z9,AD9)&gt;0,SUM(V9,Z9,AD9),"")</f>
        <v>8.6</v>
      </c>
      <c r="AT9" s="40">
        <f>IF(SUM(AQ9,AR9)&gt;0,SUM(AQ9,AR9),"")</f>
        <v>39.299999999999997</v>
      </c>
      <c r="AU9" s="40">
        <f>IF(SUM(AH9,AL9)&gt;0,SUM(AH9,AL9),"")</f>
        <v>7.9</v>
      </c>
      <c r="AV9" s="40">
        <f>IF(SUM(AG9:AH9,AJ9:AL9,AN9)-SUM(AI9,AM9)&gt;0,SUM(AG9:AH9,AJ9:AL9,AN9)-SUM(AI9,AM9),"")</f>
        <v>39.1</v>
      </c>
      <c r="AW9" s="40">
        <f>IF(SUM(AQ9,AV9)&gt;0,SUM(AQ9,AV9),"")</f>
        <v>78.400000000000006</v>
      </c>
      <c r="AX9" s="18">
        <v>16.2</v>
      </c>
      <c r="AY9" s="18">
        <v>5.3</v>
      </c>
      <c r="AZ9" s="18">
        <v>0</v>
      </c>
      <c r="BA9" s="18">
        <v>0.3</v>
      </c>
      <c r="BB9" s="18">
        <v>14.1</v>
      </c>
      <c r="BC9" s="18">
        <v>6.2</v>
      </c>
      <c r="BD9" s="18">
        <v>0.2</v>
      </c>
      <c r="BE9" s="18">
        <v>0.6</v>
      </c>
      <c r="BF9" s="18">
        <v>16.100000000000001</v>
      </c>
      <c r="BG9" s="18">
        <v>6</v>
      </c>
      <c r="BH9" s="18">
        <v>0</v>
      </c>
      <c r="BI9" s="18">
        <v>0.6</v>
      </c>
      <c r="BJ9" s="18">
        <v>15.8</v>
      </c>
      <c r="BK9" s="18">
        <v>4.5</v>
      </c>
      <c r="BL9" s="18">
        <v>0</v>
      </c>
      <c r="BM9" s="18">
        <v>0.3</v>
      </c>
      <c r="BN9" s="18">
        <v>15.8</v>
      </c>
      <c r="BO9" s="18">
        <v>6.4</v>
      </c>
      <c r="BP9" s="18">
        <v>0.2</v>
      </c>
      <c r="BQ9" s="18">
        <v>0.6</v>
      </c>
      <c r="BR9" s="28"/>
      <c r="BS9" s="11">
        <f>IF(SUM(AY9,BC9)&gt;0,SUM(AY9,BC9),"")</f>
        <v>11.5</v>
      </c>
      <c r="BT9" s="11">
        <f>IF(SUM(AX9:AY9,BA9:BC9,BE9)-AZ9-BD9&gt;0,SUM(AX9:AY9,BA9:BC9,BE9)-AZ9-BD9,"")</f>
        <v>42.5</v>
      </c>
      <c r="BU9" s="11">
        <f>IF(SUM(BF9:BG9,BI9)-BH9&gt;0,SUM(BF9:BG9,BI9)-BH9,"")</f>
        <v>22.700000000000003</v>
      </c>
      <c r="BV9" s="11">
        <f>IF(SUM(AY9,BC9,BG9)&gt;0,SUM(AY9,BC9,BG9),"")</f>
        <v>17.5</v>
      </c>
      <c r="BW9" s="11">
        <f>IF(SUM(BT9,BU9)&gt;0,SUM(BT9,BU9),"")</f>
        <v>65.2</v>
      </c>
      <c r="BX9" s="11">
        <f>IF(SUM(BK9,BO9)&gt;0,SUM(BK9,BO9),"")</f>
        <v>10.9</v>
      </c>
      <c r="BY9" s="11">
        <f>IF(SUM(BJ9:BK9,BM9:BO9,BQ9)-SUM(BL9,BP9)&gt;0,SUM(BJ9:BK9,BM9:BO9,BQ9)-SUM(BL9,BP9),"")</f>
        <v>43.2</v>
      </c>
      <c r="BZ9" s="11">
        <f>IF(SUM(BT9,BY9)&gt;0,SUM(BT9,BY9),"")</f>
        <v>85.7</v>
      </c>
      <c r="CA9" s="19">
        <v>16.5</v>
      </c>
      <c r="CB9" s="19">
        <v>6.1</v>
      </c>
      <c r="CC9" s="19">
        <v>0</v>
      </c>
      <c r="CD9" s="19">
        <v>0.3</v>
      </c>
      <c r="CE9" s="19">
        <v>15.7</v>
      </c>
      <c r="CF9" s="19">
        <v>6.2</v>
      </c>
      <c r="CG9" s="19">
        <v>0</v>
      </c>
      <c r="CH9" s="19">
        <v>0.6</v>
      </c>
      <c r="CI9" s="19">
        <v>15.1</v>
      </c>
      <c r="CJ9" s="19">
        <v>3.1</v>
      </c>
      <c r="CK9" s="19">
        <v>0</v>
      </c>
      <c r="CL9" s="19">
        <v>0.3</v>
      </c>
      <c r="CM9" s="19">
        <v>14.8</v>
      </c>
      <c r="CN9" s="19">
        <v>4.0999999999999996</v>
      </c>
      <c r="CO9" s="19">
        <v>0</v>
      </c>
      <c r="CP9" s="19">
        <v>0.6</v>
      </c>
      <c r="CQ9" s="19">
        <v>16</v>
      </c>
      <c r="CR9" s="19">
        <v>6.3</v>
      </c>
      <c r="CS9" s="19">
        <v>0</v>
      </c>
      <c r="CT9" s="19">
        <v>0.6</v>
      </c>
      <c r="CU9" s="27"/>
      <c r="CV9" s="40">
        <f>IF(SUM(CB9,CF9)&gt;0,SUM(CB9,CF9),"")</f>
        <v>12.3</v>
      </c>
      <c r="CW9" s="40">
        <f>IF(SUM(CA9:CB9,CD9:CF9,CH9)-CC9-CG9&gt;0,SUM(CA9:CB9,CD9:CF9,CH9)-CC9-CG9,"")</f>
        <v>45.400000000000006</v>
      </c>
      <c r="CX9" s="40">
        <f>IF(SUM(CI9:CJ9,CL9)-CK9&gt;0,SUM(CI9:CJ9,CL9)-CK9,"")</f>
        <v>18.5</v>
      </c>
      <c r="CY9" s="40">
        <f>IF(SUM(CB9,CF9,CJ9)&gt;0,SUM(CB9,CF9,CJ9),"")</f>
        <v>15.4</v>
      </c>
      <c r="CZ9" s="40">
        <f>IF(SUM(CW9,CX9)&gt;0,SUM(CW9,CX9),"")</f>
        <v>63.900000000000006</v>
      </c>
      <c r="DA9" s="40">
        <f>IF(SUM(CN9,CR9)&gt;0,SUM(CN9,CR9),"")</f>
        <v>10.399999999999999</v>
      </c>
      <c r="DB9" s="40">
        <f>IF(SUM(CM9:CN9,CP9:CR9,CT9)-SUM(CO9,CS9)&gt;0,SUM(CM9:CN9,CP9:CR9,CT9)-SUM(CO9,CS9),"")</f>
        <v>42.4</v>
      </c>
      <c r="DC9" s="40">
        <f>IF(SUM(CW9,DB9)&gt;0,SUM(CW9,DB9),"")</f>
        <v>87.800000000000011</v>
      </c>
      <c r="DD9" s="50" t="str">
        <f>IF(MAX(EB9,FD9,GF9,HH9,IJ9,JL9,KN9,LP9,MR9,NT9,OV9,PX9)-IF(L9="",0,L9)&gt;0.001,MAX(EB9,FD9,GF9,HH9,IJ9,JL9,KN9,LP9,MR9,NT9,OV9,PX9)-IF(L9="",0,L9),"")</f>
        <v/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>
        <v>15.5</v>
      </c>
      <c r="FL9" s="17">
        <v>2.9</v>
      </c>
      <c r="FM9" s="17">
        <v>0</v>
      </c>
      <c r="FN9" s="17">
        <v>0</v>
      </c>
      <c r="FO9" s="17">
        <v>16.2</v>
      </c>
      <c r="FP9" s="17">
        <v>5.7</v>
      </c>
      <c r="FQ9" s="17">
        <v>0</v>
      </c>
      <c r="FR9" s="17">
        <v>0</v>
      </c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>
        <f>IF(SUM(FL9,FP9)&gt;0,SUM(FL9,FP9),"")</f>
        <v>8.6</v>
      </c>
      <c r="GF9" s="40">
        <f>IF(SUM(FK9:FL9,FN9:FP9,FR9)-FM9-FQ9&gt;0,SUM(FK9:FL9,FN9:FP9,FR9)-FM9-FQ9,"")</f>
        <v>40.299999999999997</v>
      </c>
      <c r="GG9" s="40" t="str">
        <f>IF(SUM(FS9:FT9,FV9)-FU9&gt;0,SUM(FS9:FT9,FV9)-FU9,"")</f>
        <v/>
      </c>
      <c r="GH9" s="40">
        <f>IF(SUM(FL9,FP9,FT9)&gt;0,SUM(FL9,FP9,FT9),"")</f>
        <v>8.6</v>
      </c>
      <c r="GI9" s="40">
        <f>IF(SUM(GF9,GG9)&gt;0,SUM(GF9,GG9),"")</f>
        <v>40.299999999999997</v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>
        <f>IF(SUM(GF9,GK9)&gt;0,SUM(GF9,GK9),"")</f>
        <v>40.299999999999997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2">
        <f>IF($CU9="P",CA9,(CA9+AX9)/2)</f>
        <v>16.350000000000001</v>
      </c>
      <c r="QF9" s="22">
        <f>IF($CU9="P",CB9,(CB9+AY9)/2)</f>
        <v>5.6999999999999993</v>
      </c>
      <c r="QG9" s="22">
        <f>IF($CU9="P",CC9,(CC9+AZ9)/2)</f>
        <v>0</v>
      </c>
      <c r="QH9" s="22">
        <f>IF($CU9="P",CD9,(CD9+BA9)/2)</f>
        <v>0.3</v>
      </c>
      <c r="QI9" s="22">
        <f>IF($CU9="P",CE9,(CE9+BB9)/2)</f>
        <v>14.899999999999999</v>
      </c>
      <c r="QJ9" s="22">
        <f>IF($CU9="P",CF9,(CF9+BC9)/2)</f>
        <v>6.2</v>
      </c>
      <c r="QK9" s="22">
        <f>IF($CU9="P",CG9,(CG9+BD9)/2)</f>
        <v>0.1</v>
      </c>
      <c r="QL9" s="22">
        <f>IF($CU9="P",CH9,(CH9+BE9)/2)</f>
        <v>0.6</v>
      </c>
      <c r="QM9" s="22">
        <f>IF($CU9="P",CI9,(CI9+BF9)/2)</f>
        <v>15.600000000000001</v>
      </c>
      <c r="QN9" s="22">
        <f>IF($CU9="P",CJ9,(CJ9+BG9)/2)</f>
        <v>4.55</v>
      </c>
      <c r="QO9" s="22">
        <f>IF($CU9="P",CK9,(CK9+BH9)/2)</f>
        <v>0</v>
      </c>
      <c r="QP9" s="22">
        <f>IF($CU9="P",CL9,(CL9+BI9)/2)</f>
        <v>0.44999999999999996</v>
      </c>
      <c r="QQ9" s="22">
        <f>IF($CU9="P",CM9,(CM9+BJ9)/2)</f>
        <v>15.3</v>
      </c>
      <c r="QR9" s="22">
        <f>IF($CU9="P",CN9,(CN9+BK9)/2)</f>
        <v>4.3</v>
      </c>
      <c r="QS9" s="22">
        <f>IF($CU9="P",CO9,(CO9+BL9)/2)</f>
        <v>0</v>
      </c>
      <c r="QT9" s="22">
        <f>IF($CU9="P",CP9,(CP9+BM9)/2)</f>
        <v>0.44999999999999996</v>
      </c>
      <c r="QU9" s="22">
        <f>IF($CU9="P",CQ9,(CQ9+BN9)/2)</f>
        <v>15.9</v>
      </c>
      <c r="QV9" s="22">
        <f>IF($CU9="P",CR9,(CR9+BO9)/2)</f>
        <v>6.35</v>
      </c>
      <c r="QW9" s="22">
        <f>IF($CU9="P",CS9,(CS9+BP9)/2)</f>
        <v>0.1</v>
      </c>
      <c r="QX9" s="22">
        <f>IF($CU9="P",CT9,(CT9+BQ9)/2)</f>
        <v>0.6</v>
      </c>
      <c r="QY9" s="27" t="s">
        <v>46</v>
      </c>
      <c r="QZ9" s="40">
        <f>IF(SUM(QF9,QJ9)&gt;0,SUM(QF9,QJ9),"")</f>
        <v>11.899999999999999</v>
      </c>
      <c r="RA9" s="40">
        <f>IF(SUM(QE9:QF9,QH9:QJ9,QL9)-QG9-QK9&gt;0,SUM(QE9:QF9,QH9:QJ9,QL9)-QG9-QK9,"")</f>
        <v>43.95</v>
      </c>
      <c r="RB9" s="40">
        <f>IF(SUM(QM9:QN9,QP9)-QO9&gt;0,SUM(QM9:QN9,QP9)-QO9,"")</f>
        <v>20.6</v>
      </c>
      <c r="RC9" s="40">
        <f>IF(SUM(QF9,QJ9,QN9)&gt;0,SUM(QF9,QJ9,QN9),"")</f>
        <v>16.45</v>
      </c>
      <c r="RD9" s="40">
        <f>IF(SUM(RA9,RB9)&gt;0,SUM(RA9,RB9),"")</f>
        <v>64.550000000000011</v>
      </c>
      <c r="RE9" s="40">
        <f>IF(SUM(QR9,QV9)&gt;0,SUM(QR9,QV9),"")</f>
        <v>10.649999999999999</v>
      </c>
      <c r="RF9" s="40">
        <f>IF(SUM(QQ9:QR9,QT9:QV9,QX9)-SUM(QS9,QW9)&gt;0,SUM(QQ9:QR9,QT9:QV9,QX9)-SUM(QS9,QW9),"")</f>
        <v>42.800000000000004</v>
      </c>
      <c r="RG9" s="40">
        <f>IF(SUM(RA9,RF9)&gt;0,SUM(RA9,RF9),"")</f>
        <v>86.75</v>
      </c>
    </row>
    <row r="10" spans="1:475" x14ac:dyDescent="0.2">
      <c r="A10" s="4" cm="1">
        <f t="array" ref="A10">IF(AND(H10&lt;&gt;"",H10&lt;&gt;"No DD"),SUMPRODUCT((H$4:H$22&lt;&gt;"")*(H$4:H$22&lt;&gt;"No DD")*(E$4:E$22&gt;E10))+1,IF(H10="No DD",SUMPRODUCT((H$4:H$22="No DD")*(E$4:E$22&gt;E10))+1+SUMPRODUCT((H$4:H$22&lt;&gt;"")*(H$4:H$22&lt;&gt;"No DD")),""))</f>
        <v>7</v>
      </c>
      <c r="B10" s="5" t="s">
        <v>154</v>
      </c>
      <c r="C10" s="4" t="s">
        <v>4</v>
      </c>
      <c r="D10" s="4">
        <v>2004</v>
      </c>
      <c r="E10" s="9">
        <f>SUM(J10:R10)+SUM(J10:N10)*0.0000001+SUM(J10)*0.0000000000001</f>
        <v>153.6000107700043</v>
      </c>
      <c r="F10" s="3" t="str">
        <f>IF(OR(AND(AP10&gt;=AW$24,AQ10&gt;=AW$28,AP10&lt;&gt;"",AO10=""),AND(AU10&gt;=AW$24,AV10&gt;=AW$28,AU10&lt;&gt;"",AO10=""),AND(BS10&gt;=BZ$24,BT10&gt;=BZ$28,BS10&lt;&gt;"",BR10=""),AND(BX10&gt;=BZ$24,BY10&gt;=BZ$28,BX10&lt;&gt;"",BR10=""),AND(CV10&gt;=DC$24,CW10&gt;=DC$28,CV10&lt;&gt;"",CU10=""),AND(DA10&gt;=DC$24,DB10&gt;=DC$28,DA10&lt;&gt;""),AND(EA10&gt;=EH$24,EB10&gt;=EH$28,EA10&lt;&gt;""),AND(EF10&gt;=EH$24,EG10&gt;=EH$28,EF10&lt;&gt;""),AND(FC10&gt;=FJ$24,FD10&gt;=FJ$28,FC10&lt;&gt;""),AND(FH10&gt;=FJ$24,FI10&gt;=FJ$28,FH10&lt;&gt;""),AND(GE10&gt;=GL$24,GF10&gt;=GL$28,GE10&lt;&gt;""),AND(GJ10&gt;=GL$24,GK10&gt;=GL$28,GJ10&lt;&gt;""),AND(HG10&gt;=HN$24,HH10&gt;=HN$28,HG10&lt;&gt;""),AND(HL10&gt;=HN$24,HM10&gt;=HN$28,HL10&lt;&gt;""),AND(II10&gt;=IP$24,IJ10&gt;=IP$28,II10&lt;&gt;""),AND(IN10&gt;=IP$24,IO10&gt;=IP$28,IN10&lt;&gt;""),AND(JK10&gt;=JR$24,JL10&gt;=JR$28,JK10&lt;&gt;""),AND(JP10&gt;=JR$24,JQ10&gt;=JR$28,JP10&lt;&gt;""),AND(KM10&gt;=KT$24,KN10&gt;=KT$28,KM10&lt;&gt;""),AND(KR10&gt;=KT$24,KS10&gt;=KT$28,KR10&lt;&gt;""),AND(LO10&gt;=LV$24,LP10&gt;=LV$28,LO10&lt;&gt;""),AND(LT10&gt;=LV$24,LU10&gt;=LV$28,LT10&lt;&gt;""),AND(MQ10&gt;=MX$24,MR10&gt;=MX$28,MQ10&lt;&gt;""),AND(MV10&gt;=MX$24,MW10&gt;=MX$28,MV10&lt;&gt;""),AND(NS10&gt;=NZ$24,NT10&gt;=NZ$28,NS10&lt;&gt;""),AND(NX10&gt;=NZ$24,NY10&gt;=NZ$28,NX10&lt;&gt;""),AND(OU10&gt;=PB$24,OV10&gt;=PB$28,OU10&lt;&gt;""),AND(OZ10&gt;=PB$24,PA10&gt;=PB$28,OZ10&lt;&gt;""),AND(PW10&gt;=QD$24,PX10&gt;=QD$28,PW10&lt;&gt;""),AND(QB10&gt;=QD$24,QC10&gt;=QD$28,QB10&lt;&gt;"")),"P","")</f>
        <v>P</v>
      </c>
      <c r="G10" s="3" t="str">
        <f>IF(OR(AND(AQ10&gt;=AW$28,AQ10&lt;&gt;"",AO10=""),AND(AV10&gt;=AW$28,AV10&lt;&gt;"",AO10=""),AND(BT10&gt;=BZ$28,BT10&lt;&gt;"",BR10=""),AND(BY10&gt;=BZ$28,BY10&lt;&gt;"",BR10=""),AND(CW10&gt;=DC$28,CW10&lt;&gt;"",CU10=""),AND(DB10&gt;=DC$28,DB10&lt;&gt;"",CU10=""),AND(EB10&gt;=EH$28,EB10&lt;&gt;""),AND(EG10&gt;=EH$28,EG10&lt;&gt;""),AND(FD10&gt;=FJ$28,FD10&lt;&gt;""),AND(FI10&gt;=FJ$28,FI10&lt;&gt;""),AND(GF10&gt;=GL$28,GF10&lt;&gt;""),AND(GK10&gt;=GL$28,GK10&lt;&gt;""),AND(HH10&gt;=HN$28,HH10&lt;&gt;""),AND(HM10&gt;=HN$28,HM10&lt;&gt;""),AND(IJ10&gt;=IP$28,IJ10&lt;&gt;""),AND(IO10&gt;=IP$28,IO10&lt;&gt;""),AND(JL10&gt;=JR$28,JL10&lt;&gt;""),AND(JQ10&gt;=JR$28,JQ10&lt;&gt;""),AND(KN10&gt;=KT$28,KN10&lt;&gt;""),AND(KS10&gt;=KT$28,KS10&lt;&gt;""),AND(LP10&gt;=LV$28,LP10&lt;&gt;""),AND(LU10&gt;=LV$28,LU10&lt;&gt;""),AND(MR10&gt;=MX$28,MR10&lt;&gt;""),AND(MW10&gt;=MX$28,MW10&lt;&gt;""),AND(NT10&gt;=NZ$28,NT10&lt;&gt;""),AND(NY10&gt;=NZ$28,NY10&lt;&gt;""),AND(OV10&gt;=PB$28,OV10&lt;&gt;""),AND(PA10&gt;=PB$28,PA10&lt;&gt;""),AND(PX10&gt;=QD$28,PX10&lt;&gt;""),AND(QC10&gt;=QD$28,QC10&lt;&gt;"")),"P","")</f>
        <v>P</v>
      </c>
      <c r="H10" s="36" t="str">
        <f>IF(AND(G10="P",F10=""),"No DD",IF(OR(AND(AS10&gt;=AW$27,AT10&gt;=AW$31,AS10&lt;&gt;"",AO10=""),AND(BV10&gt;=BZ$27,BW10&gt;=BZ$31,BV10&lt;&gt;"",BR10=""),AND(CY10&gt;=DC$27,CZ10&gt;=DC$31,CY10&lt;&gt;"",CU10=""),AND(ED10&gt;=EH$27,EE10&gt;=EH$31,ED10&lt;&gt;""),AND(FF10&gt;=FJ$27,FG10&gt;=FJ$31,FF10&lt;&gt;""),AND(GH10&gt;=GL$27,GI10&gt;=GL$31,GH10&lt;&gt;""),AND(HJ10&gt;=HN$27,HK10&gt;=HN$31,HJ10&lt;&gt;""),AND(IL10&gt;=IP$27,IM10&gt;=IP$31,IL10&lt;&gt;""),AND(JN10&gt;=JR$27,JO10&gt;=JR$31,JN10&lt;&gt;""),AND(KP10&gt;=KT$27,KQ10&gt;=KT$31,KP10&lt;&gt;""),AND(LR10&gt;=LV$27,LS10&gt;=LV$31,LR10&lt;&gt;""),AND(MT10&gt;=MX$27,MU10&gt;=MX$31,MT10&lt;&gt;""),AND(NV10&gt;=NZ$27,NW10&gt;=NZ$31,NV10&lt;&gt;""),AND(OX10&gt;=PB$27,OY10&gt;=PB$31,OX10&lt;&gt;""),AND(PZ10&gt;=QD$27,QA10&gt;=QD$31,PZ10&lt;&gt;"")),"Merit",IF(OR(AND(AS10&gt;=AW$26,AT10&gt;=AW$30,AS10&lt;&gt;"",AO10=""),AND(BV10&gt;=BZ$26,BW10&gt;=BZ$30,BV10&lt;&gt;"",BR10=""),AND(CY10&gt;=DC$26,CZ10&gt;=DC$30,CY10&lt;&gt;"",CU10=""),AND(ED10&gt;=EH$26,EE10&gt;=EH$30,ED10&lt;&gt;""),AND(FF10&gt;=FJ$26,FG10&gt;=FJ$30,FF10&lt;&gt;""),AND(GH10&gt;=GL$26,GI10&gt;=GL$30,GH10&lt;&gt;""),AND(HJ10&gt;=HN$26,HK10&gt;=HN$30,HJ10&lt;&gt;""),AND(IL10&gt;=IP$26,IM10&gt;=IP$30,IL10&lt;&gt;""),AND(JN10&gt;=JR$26,JO10&gt;=JR$30,JN10&lt;&gt;""),AND(KP10&gt;=KT$26,KQ10&gt;=KT$30,KP10&lt;&gt;""),AND(LR10&gt;=LV$26,LS10&gt;=LV$30,LR10&lt;&gt;""),AND(MT10&gt;=MX$26,MU10&gt;=MX$30,MT10&lt;&gt;""),AND(NV10&gt;=NZ$26,NW10&gt;=NZ$30,NV10&lt;&gt;""),AND(OX10&gt;=PB$26,OY10&gt;=PB$30,OX10&lt;&gt;""),AND(PZ10&gt;=QD$26,QA10&gt;=QD$30,PZ10&lt;&gt;"")),"Excellence",IF(I10="P","Worlds Team",IF(F10="P","National Team","")))))</f>
        <v>National Team</v>
      </c>
      <c r="I10" s="3" t="str">
        <f>IF(OR(AND(AS10&gt;=AW$25,AT10&gt;=AW$29,AS10&lt;&gt;"",AO10=""),AND(BV10&gt;=BZ$25,BW10&gt;=BZ$29,BV10&lt;&gt;"",BR10=""),AND(CY10&gt;=DC$25,CZ10&gt;=DC$29,CY10&lt;&gt;"",CU10=""),AND(ED10&gt;=EH$25,EE10&gt;=EH$29,ED10&lt;&gt;""),AND(FF10&gt;=FJ$25,FG10&gt;=FJ$29,FF10&lt;&gt;""),AND(GH10&gt;=GL$25,GI10&gt;=GL$29,GH10&lt;&gt;""),AND(HJ10&gt;=HN$25,HK10&gt;=HN$29,HJ10&lt;&gt;""),AND(IL10&gt;=IP$25,IM10&gt;=IP$29,IL10&lt;&gt;""),AND(JN10&gt;=JR$25,JO10&gt;=JR$29,JN10&lt;&gt;""),AND(KP10&gt;=KT$25,KQ10&gt;=KT$29,KP10&lt;&gt;""),AND(LR10&gt;=LV$25,LS10&gt;=LV$29,LR10&lt;&gt;""),AND(MT10&gt;=MX$25,MU10&gt;=MX$29,MT10&lt;&gt;""),AND(NV10&gt;=NZ$25,NW10&gt;=NZ$29,NV10&lt;&gt;""),AND(OX10&gt;=PB$25,OY10&gt;=PB$29,OX10&lt;&gt;""),AND(PZ10&gt;=QD$25,QA10&gt;=QD$29,PZ10&lt;&gt;"")),"P","")</f>
        <v/>
      </c>
      <c r="J10" s="8">
        <f>IF(COUNT(AQ10,BT10,CW10)&gt;0,LARGE((AQ10,BT10,CW10),1),0)</f>
        <v>43.2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42.800000000000004</v>
      </c>
      <c r="M10" s="8" t="str">
        <f>IF(L10=0,"",IF(L10=CW10,$CA$1,IF(L10=BT10,$AX$1,IF(L10=AQ10,$U$1,""))))</f>
        <v>2022 3rd Domestic Trial</v>
      </c>
      <c r="N10" s="8">
        <f>IF(COUNT(AR10,BU10,CX10)&gt;0,LARGE((AR10,BU10,CX10),1),0)</f>
        <v>21.700000000000003</v>
      </c>
      <c r="O10" s="8" t="str">
        <f>IF(N10=0,"",IF(N10=CX10,$CA$1,IF(N10=BU10,$AX$1,IF(N10=AR10,$U$1,""))))</f>
        <v>2023 Nationals</v>
      </c>
      <c r="P10" s="8">
        <f>IF(MAX(AV10,BY10,DB10)&gt;0,MAX(AV10,BY10,DB10),0)</f>
        <v>45.9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16.3</v>
      </c>
      <c r="V10" s="19">
        <v>5</v>
      </c>
      <c r="W10" s="19">
        <v>0</v>
      </c>
      <c r="X10" s="19">
        <v>0.6</v>
      </c>
      <c r="Y10" s="19">
        <v>15.5</v>
      </c>
      <c r="Z10" s="19">
        <v>5.0999999999999996</v>
      </c>
      <c r="AA10" s="19">
        <v>0</v>
      </c>
      <c r="AB10" s="19">
        <v>0.3</v>
      </c>
      <c r="AC10" s="19"/>
      <c r="AD10" s="19"/>
      <c r="AE10" s="19"/>
      <c r="AF10" s="19"/>
      <c r="AG10" s="19">
        <v>13.68</v>
      </c>
      <c r="AH10" s="19">
        <v>4.0999999999999996</v>
      </c>
      <c r="AI10" s="19">
        <v>0.4</v>
      </c>
      <c r="AJ10" s="19">
        <v>0.3</v>
      </c>
      <c r="AK10" s="19">
        <v>15.1</v>
      </c>
      <c r="AL10" s="19">
        <v>2.9</v>
      </c>
      <c r="AM10" s="19">
        <v>0</v>
      </c>
      <c r="AN10" s="19">
        <v>0.3</v>
      </c>
      <c r="AO10" s="27"/>
      <c r="AP10" s="40">
        <f>IF(SUM(V10,Z10)&gt;0,SUM(V10,Z10),"")</f>
        <v>10.1</v>
      </c>
      <c r="AQ10" s="40">
        <f>IF(SUM(U10:V10,X10:Z10,AB10)-W10-AA10&gt;0,SUM(U10:V10,X10:Z10,AB10)-W10-AA10,"")</f>
        <v>42.800000000000004</v>
      </c>
      <c r="AR10" s="40" t="str">
        <f>IF(SUM(AC10:AD10,AF10)-AE10&gt;0,SUM(AC10:AD10,AF10)-AE10,"")</f>
        <v/>
      </c>
      <c r="AS10" s="40">
        <f>IF(SUM(V10,Z10,AD10)&gt;0,SUM(V10,Z10,AD10),"")</f>
        <v>10.1</v>
      </c>
      <c r="AT10" s="40">
        <f>IF(SUM(AQ10,AR10)&gt;0,SUM(AQ10,AR10),"")</f>
        <v>42.800000000000004</v>
      </c>
      <c r="AU10" s="40">
        <f>IF(SUM(AH10,AL10)&gt;0,SUM(AH10,AL10),"")</f>
        <v>7</v>
      </c>
      <c r="AV10" s="40">
        <f>IF(SUM(AG10:AH10,AJ10:AL10,AN10)-SUM(AI10,AM10)&gt;0,SUM(AG10:AH10,AJ10:AL10,AN10)-SUM(AI10,AM10),"")</f>
        <v>35.979999999999997</v>
      </c>
      <c r="AW10" s="40">
        <f>IF(SUM(AQ10,AV10)&gt;0,SUM(AQ10,AV10),"")</f>
        <v>78.78</v>
      </c>
      <c r="AX10" s="18">
        <v>16.2</v>
      </c>
      <c r="AY10" s="18">
        <v>4.8</v>
      </c>
      <c r="AZ10" s="18">
        <v>0.2</v>
      </c>
      <c r="BA10" s="18">
        <v>0.6</v>
      </c>
      <c r="BB10" s="18">
        <v>15.2</v>
      </c>
      <c r="BC10" s="18">
        <v>4.5999999999999996</v>
      </c>
      <c r="BD10" s="18">
        <v>0.4</v>
      </c>
      <c r="BE10" s="18">
        <v>0.6</v>
      </c>
      <c r="BF10" s="18">
        <v>15.7</v>
      </c>
      <c r="BG10" s="18">
        <v>4.2</v>
      </c>
      <c r="BH10" s="18">
        <v>0.4</v>
      </c>
      <c r="BI10" s="18">
        <v>0.6</v>
      </c>
      <c r="BJ10" s="18">
        <v>16.5</v>
      </c>
      <c r="BK10" s="18">
        <v>4.8</v>
      </c>
      <c r="BL10" s="18">
        <v>0</v>
      </c>
      <c r="BM10" s="18">
        <v>0.6</v>
      </c>
      <c r="BN10" s="18">
        <v>16.100000000000001</v>
      </c>
      <c r="BO10" s="18">
        <v>5.3</v>
      </c>
      <c r="BP10" s="18">
        <v>0</v>
      </c>
      <c r="BQ10" s="18">
        <v>0.6</v>
      </c>
      <c r="BR10" s="28"/>
      <c r="BS10" s="11">
        <f>IF(SUM(AY10,BC10)&gt;0,SUM(AY10,BC10),"")</f>
        <v>9.3999999999999986</v>
      </c>
      <c r="BT10" s="11">
        <f>IF(SUM(AX10:AY10,BA10:BC10,BE10)-AZ10-BD10&gt;0,SUM(AX10:AY10,BA10:BC10,BE10)-AZ10-BD10,"")</f>
        <v>41.4</v>
      </c>
      <c r="BU10" s="11">
        <f>IF(SUM(BF10:BG10,BI10)-BH10&gt;0,SUM(BF10:BG10,BI10)-BH10,"")</f>
        <v>20.100000000000001</v>
      </c>
      <c r="BV10" s="11">
        <f>IF(SUM(AY10,BC10,BG10)&gt;0,SUM(AY10,BC10,BG10),"")</f>
        <v>13.599999999999998</v>
      </c>
      <c r="BW10" s="11">
        <f>IF(SUM(BT10,BU10)&gt;0,SUM(BT10,BU10),"")</f>
        <v>61.5</v>
      </c>
      <c r="BX10" s="11">
        <f>IF(SUM(BK10,BO10)&gt;0,SUM(BK10,BO10),"")</f>
        <v>10.1</v>
      </c>
      <c r="BY10" s="11">
        <f>IF(SUM(BJ10:BK10,BM10:BO10,BQ10)-SUM(BL10,BP10)&gt;0,SUM(BJ10:BK10,BM10:BO10,BQ10)-SUM(BL10,BP10),"")</f>
        <v>43.9</v>
      </c>
      <c r="BZ10" s="11">
        <f>IF(SUM(BT10,BY10)&gt;0,SUM(BT10,BY10),"")</f>
        <v>85.3</v>
      </c>
      <c r="CA10" s="19">
        <v>15.9</v>
      </c>
      <c r="CB10" s="19">
        <v>4.8</v>
      </c>
      <c r="CC10" s="19">
        <v>0</v>
      </c>
      <c r="CD10" s="19">
        <v>0.6</v>
      </c>
      <c r="CE10" s="19">
        <v>15.3</v>
      </c>
      <c r="CF10" s="19">
        <v>6</v>
      </c>
      <c r="CG10" s="19">
        <v>0</v>
      </c>
      <c r="CH10" s="19">
        <v>0.6</v>
      </c>
      <c r="CI10" s="19">
        <v>15.1</v>
      </c>
      <c r="CJ10" s="19">
        <v>6</v>
      </c>
      <c r="CK10" s="19">
        <v>0</v>
      </c>
      <c r="CL10" s="19">
        <v>0.6</v>
      </c>
      <c r="CM10" s="19">
        <v>16.8</v>
      </c>
      <c r="CN10" s="19">
        <v>5.5</v>
      </c>
      <c r="CO10" s="19">
        <v>0</v>
      </c>
      <c r="CP10" s="19">
        <v>0.6</v>
      </c>
      <c r="CQ10" s="19">
        <v>16.399999999999999</v>
      </c>
      <c r="CR10" s="19">
        <v>6</v>
      </c>
      <c r="CS10" s="19">
        <v>0</v>
      </c>
      <c r="CT10" s="19">
        <v>0.6</v>
      </c>
      <c r="CU10" s="27"/>
      <c r="CV10" s="40">
        <f>IF(SUM(CB10,CF10)&gt;0,SUM(CB10,CF10),"")</f>
        <v>10.8</v>
      </c>
      <c r="CW10" s="40">
        <f>IF(SUM(CA10:CB10,CD10:CF10,CH10)-CC10-CG10&gt;0,SUM(CA10:CB10,CD10:CF10,CH10)-CC10-CG10,"")</f>
        <v>43.2</v>
      </c>
      <c r="CX10" s="40">
        <f>IF(SUM(CI10:CJ10,CL10)-CK10&gt;0,SUM(CI10:CJ10,CL10)-CK10,"")</f>
        <v>21.700000000000003</v>
      </c>
      <c r="CY10" s="40">
        <f>IF(SUM(CB10,CF10,CJ10)&gt;0,SUM(CB10,CF10,CJ10),"")</f>
        <v>16.8</v>
      </c>
      <c r="CZ10" s="40">
        <f>IF(SUM(CW10,CX10)&gt;0,SUM(CW10,CX10),"")</f>
        <v>64.900000000000006</v>
      </c>
      <c r="DA10" s="40">
        <f>IF(SUM(CN10,CR10)&gt;0,SUM(CN10,CR10),"")</f>
        <v>11.5</v>
      </c>
      <c r="DB10" s="40">
        <f>IF(SUM(CM10:CN10,CP10:CR10,CT10)-SUM(CO10,CS10)&gt;0,SUM(CM10:CN10,CP10:CR10,CT10)-SUM(CO10,CS10),"")</f>
        <v>45.9</v>
      </c>
      <c r="DC10" s="40">
        <f>IF(SUM(CW10,DB10)&gt;0,SUM(CW10,DB10),"")</f>
        <v>89.1</v>
      </c>
      <c r="DD10" s="50" t="str">
        <f>IF(MAX(EB10,FD10,GF10,HH10,IJ10,JL10,KN10,LP10,MR10,NT10,OV10,PX10)-IF(L10="",0,L10)&gt;0.001,MAX(EB10,FD10,GF10,HH10,IJ10,JL10,KN10,LP10,MR10,NT10,OV10,PX10)-IF(L10="",0,L10),"")</f>
        <v/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IF(SUM(IJ10,IO10)&gt;0,SUM(IJ10,IO10),"")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2">
        <f>IF($CU10="P",CA10,(CA10+AX10)/2)</f>
        <v>16.05</v>
      </c>
      <c r="QF10" s="22">
        <f>IF($CU10="P",CB10,(CB10+AY10)/2)</f>
        <v>4.8</v>
      </c>
      <c r="QG10" s="22">
        <f>IF($CU10="P",CC10,(CC10+AZ10)/2)</f>
        <v>0.1</v>
      </c>
      <c r="QH10" s="22">
        <f>IF($CU10="P",CD10,(CD10+BA10)/2)</f>
        <v>0.6</v>
      </c>
      <c r="QI10" s="22">
        <f>IF($CU10="P",CE10,(CE10+BB10)/2)</f>
        <v>15.25</v>
      </c>
      <c r="QJ10" s="22">
        <f>IF($CU10="P",CF10,(CF10+BC10)/2)</f>
        <v>5.3</v>
      </c>
      <c r="QK10" s="22">
        <f>IF($CU10="P",CG10,(CG10+BD10)/2)</f>
        <v>0.2</v>
      </c>
      <c r="QL10" s="22">
        <f>IF($CU10="P",CH10,(CH10+BE10)/2)</f>
        <v>0.6</v>
      </c>
      <c r="QM10" s="22">
        <f>IF($CU10="P",CI10,(CI10+BF10)/2)</f>
        <v>15.399999999999999</v>
      </c>
      <c r="QN10" s="22">
        <f>IF($CU10="P",CJ10,(CJ10+BG10)/2)</f>
        <v>5.0999999999999996</v>
      </c>
      <c r="QO10" s="22">
        <f>IF($CU10="P",CK10,(CK10+BH10)/2)</f>
        <v>0.2</v>
      </c>
      <c r="QP10" s="22">
        <f>IF($CU10="P",CL10,(CL10+BI10)/2)</f>
        <v>0.6</v>
      </c>
      <c r="QQ10" s="22">
        <f>IF($CU10="P",CM10,(CM10+BJ10)/2)</f>
        <v>16.649999999999999</v>
      </c>
      <c r="QR10" s="22">
        <f>IF($CU10="P",CN10,(CN10+BK10)/2)</f>
        <v>5.15</v>
      </c>
      <c r="QS10" s="22">
        <f>IF($CU10="P",CO10,(CO10+BL10)/2)</f>
        <v>0</v>
      </c>
      <c r="QT10" s="22">
        <f>IF($CU10="P",CP10,(CP10+BM10)/2)</f>
        <v>0.6</v>
      </c>
      <c r="QU10" s="22">
        <f>IF($CU10="P",CQ10,(CQ10+BN10)/2)</f>
        <v>16.25</v>
      </c>
      <c r="QV10" s="22">
        <f>IF($CU10="P",CR10,(CR10+BO10)/2)</f>
        <v>5.65</v>
      </c>
      <c r="QW10" s="22">
        <f>IF($CU10="P",CS10,(CS10+BP10)/2)</f>
        <v>0</v>
      </c>
      <c r="QX10" s="22">
        <f>IF($CU10="P",CT10,(CT10+BQ10)/2)</f>
        <v>0.6</v>
      </c>
      <c r="QY10" s="27" t="s">
        <v>46</v>
      </c>
      <c r="QZ10" s="40">
        <f>IF(SUM(QF10,QJ10)&gt;0,SUM(QF10,QJ10),"")</f>
        <v>10.1</v>
      </c>
      <c r="RA10" s="40">
        <f>IF(SUM(QE10:QF10,QH10:QJ10,QL10)-QG10-QK10&gt;0,SUM(QE10:QF10,QH10:QJ10,QL10)-QG10-QK10,"")</f>
        <v>42.3</v>
      </c>
      <c r="RB10" s="40">
        <f>IF(SUM(QM10:QN10,QP10)-QO10&gt;0,SUM(QM10:QN10,QP10)-QO10,"")</f>
        <v>20.900000000000002</v>
      </c>
      <c r="RC10" s="40">
        <f>IF(SUM(QF10,QJ10,QN10)&gt;0,SUM(QF10,QJ10,QN10),"")</f>
        <v>15.2</v>
      </c>
      <c r="RD10" s="40">
        <f>IF(SUM(RA10,RB10)&gt;0,SUM(RA10,RB10),"")</f>
        <v>63.2</v>
      </c>
      <c r="RE10" s="40">
        <f>IF(SUM(QR10,QV10)&gt;0,SUM(QR10,QV10),"")</f>
        <v>10.8</v>
      </c>
      <c r="RF10" s="40">
        <f>IF(SUM(QQ10:QR10,QT10:QV10,QX10)-SUM(QS10,QW10)&gt;0,SUM(QQ10:QR10,QT10:QV10,QX10)-SUM(QS10,QW10),"")</f>
        <v>44.9</v>
      </c>
      <c r="RG10" s="40">
        <f>IF(SUM(RA10,RF10)&gt;0,SUM(RA10,RF10),"")</f>
        <v>87.199999999999989</v>
      </c>
    </row>
    <row r="11" spans="1:475" x14ac:dyDescent="0.2">
      <c r="A11" s="4" cm="1">
        <f t="array" ref="A11">IF(AND(H11&lt;&gt;"",H11&lt;&gt;"No DD"),SUMPRODUCT((H$4:H$22&lt;&gt;"")*(H$4:H$22&lt;&gt;"No DD")*(E$4:E$22&gt;E11))+1,IF(H11="No DD",SUMPRODUCT((H$4:H$22="No DD")*(E$4:E$22&gt;E11))+1+SUMPRODUCT((H$4:H$22&lt;&gt;"")*(H$4:H$22&lt;&gt;"No DD")),""))</f>
        <v>8</v>
      </c>
      <c r="B11" s="5" t="s">
        <v>172</v>
      </c>
      <c r="C11" s="4" t="s">
        <v>6</v>
      </c>
      <c r="D11" s="4">
        <v>2006</v>
      </c>
      <c r="E11" s="9">
        <f>SUM(J11:R11)+SUM(J11:N11)*0.0000001+SUM(J11)*0.0000000000001</f>
        <v>152.00001079000441</v>
      </c>
      <c r="F11" s="3" t="str">
        <f>IF(OR(AND(AP11&gt;=AW$24,AQ11&gt;=AW$28,AP11&lt;&gt;"",AO11=""),AND(AU11&gt;=AW$24,AV11&gt;=AW$28,AU11&lt;&gt;"",AO11=""),AND(BS11&gt;=BZ$24,BT11&gt;=BZ$28,BS11&lt;&gt;"",BR11=""),AND(BX11&gt;=BZ$24,BY11&gt;=BZ$28,BX11&lt;&gt;"",BR11=""),AND(CV11&gt;=DC$24,CW11&gt;=DC$28,CV11&lt;&gt;"",CU11=""),AND(DA11&gt;=DC$24,DB11&gt;=DC$28,DA11&lt;&gt;""),AND(EA11&gt;=EH$24,EB11&gt;=EH$28,EA11&lt;&gt;""),AND(EF11&gt;=EH$24,EG11&gt;=EH$28,EF11&lt;&gt;""),AND(FC11&gt;=FJ$24,FD11&gt;=FJ$28,FC11&lt;&gt;""),AND(FH11&gt;=FJ$24,FI11&gt;=FJ$28,FH11&lt;&gt;""),AND(GE11&gt;=GL$24,GF11&gt;=GL$28,GE11&lt;&gt;""),AND(GJ11&gt;=GL$24,GK11&gt;=GL$28,GJ11&lt;&gt;""),AND(HG11&gt;=HN$24,HH11&gt;=HN$28,HG11&lt;&gt;""),AND(HL11&gt;=HN$24,HM11&gt;=HN$28,HL11&lt;&gt;""),AND(II11&gt;=IP$24,IJ11&gt;=IP$28,II11&lt;&gt;""),AND(IN11&gt;=IP$24,IO11&gt;=IP$28,IN11&lt;&gt;""),AND(JK11&gt;=JR$24,JL11&gt;=JR$28,JK11&lt;&gt;""),AND(JP11&gt;=JR$24,JQ11&gt;=JR$28,JP11&lt;&gt;""),AND(KM11&gt;=KT$24,KN11&gt;=KT$28,KM11&lt;&gt;""),AND(KR11&gt;=KT$24,KS11&gt;=KT$28,KR11&lt;&gt;""),AND(LO11&gt;=LV$24,LP11&gt;=LV$28,LO11&lt;&gt;""),AND(LT11&gt;=LV$24,LU11&gt;=LV$28,LT11&lt;&gt;""),AND(MQ11&gt;=MX$24,MR11&gt;=MX$28,MQ11&lt;&gt;""),AND(MV11&gt;=MX$24,MW11&gt;=MX$28,MV11&lt;&gt;""),AND(NS11&gt;=NZ$24,NT11&gt;=NZ$28,NS11&lt;&gt;""),AND(NX11&gt;=NZ$24,NY11&gt;=NZ$28,NX11&lt;&gt;""),AND(OU11&gt;=PB$24,OV11&gt;=PB$28,OU11&lt;&gt;""),AND(OZ11&gt;=PB$24,PA11&gt;=PB$28,OZ11&lt;&gt;""),AND(PW11&gt;=QD$24,PX11&gt;=QD$28,PW11&lt;&gt;""),AND(QB11&gt;=QD$24,QC11&gt;=QD$28,QB11&lt;&gt;"")),"P","")</f>
        <v>P</v>
      </c>
      <c r="G11" s="3" t="str">
        <f>IF(OR(AND(AQ11&gt;=AW$28,AQ11&lt;&gt;"",AO11=""),AND(AV11&gt;=AW$28,AV11&lt;&gt;"",AO11=""),AND(BT11&gt;=BZ$28,BT11&lt;&gt;"",BR11=""),AND(BY11&gt;=BZ$28,BY11&lt;&gt;"",BR11=""),AND(CW11&gt;=DC$28,CW11&lt;&gt;"",CU11=""),AND(DB11&gt;=DC$28,DB11&lt;&gt;"",CU11=""),AND(EB11&gt;=EH$28,EB11&lt;&gt;""),AND(EG11&gt;=EH$28,EG11&lt;&gt;""),AND(FD11&gt;=FJ$28,FD11&lt;&gt;""),AND(FI11&gt;=FJ$28,FI11&lt;&gt;""),AND(GF11&gt;=GL$28,GF11&lt;&gt;""),AND(GK11&gt;=GL$28,GK11&lt;&gt;""),AND(HH11&gt;=HN$28,HH11&lt;&gt;""),AND(HM11&gt;=HN$28,HM11&lt;&gt;""),AND(IJ11&gt;=IP$28,IJ11&lt;&gt;""),AND(IO11&gt;=IP$28,IO11&lt;&gt;""),AND(JL11&gt;=JR$28,JL11&lt;&gt;""),AND(JQ11&gt;=JR$28,JQ11&lt;&gt;""),AND(KN11&gt;=KT$28,KN11&lt;&gt;""),AND(KS11&gt;=KT$28,KS11&lt;&gt;""),AND(LP11&gt;=LV$28,LP11&lt;&gt;""),AND(LU11&gt;=LV$28,LU11&lt;&gt;""),AND(MR11&gt;=MX$28,MR11&lt;&gt;""),AND(MW11&gt;=MX$28,MW11&lt;&gt;""),AND(NT11&gt;=NZ$28,NT11&lt;&gt;""),AND(NY11&gt;=NZ$28,NY11&lt;&gt;""),AND(OV11&gt;=PB$28,OV11&lt;&gt;""),AND(PA11&gt;=PB$28,PA11&lt;&gt;""),AND(PX11&gt;=QD$28,PX11&lt;&gt;""),AND(QC11&gt;=QD$28,QC11&lt;&gt;"")),"P","")</f>
        <v>P</v>
      </c>
      <c r="H11" s="36" t="str">
        <f>IF(AND(G11="P",F11=""),"No DD",IF(OR(AND(AS11&gt;=AW$27,AT11&gt;=AW$31,AS11&lt;&gt;"",AO11=""),AND(BV11&gt;=BZ$27,BW11&gt;=BZ$31,BV11&lt;&gt;"",BR11=""),AND(CY11&gt;=DC$27,CZ11&gt;=DC$31,CY11&lt;&gt;"",CU11=""),AND(ED11&gt;=EH$27,EE11&gt;=EH$31,ED11&lt;&gt;""),AND(FF11&gt;=FJ$27,FG11&gt;=FJ$31,FF11&lt;&gt;""),AND(GH11&gt;=GL$27,GI11&gt;=GL$31,GH11&lt;&gt;""),AND(HJ11&gt;=HN$27,HK11&gt;=HN$31,HJ11&lt;&gt;""),AND(IL11&gt;=IP$27,IM11&gt;=IP$31,IL11&lt;&gt;""),AND(JN11&gt;=JR$27,JO11&gt;=JR$31,JN11&lt;&gt;""),AND(KP11&gt;=KT$27,KQ11&gt;=KT$31,KP11&lt;&gt;""),AND(LR11&gt;=LV$27,LS11&gt;=LV$31,LR11&lt;&gt;""),AND(MT11&gt;=MX$27,MU11&gt;=MX$31,MT11&lt;&gt;""),AND(NV11&gt;=NZ$27,NW11&gt;=NZ$31,NV11&lt;&gt;""),AND(OX11&gt;=PB$27,OY11&gt;=PB$31,OX11&lt;&gt;""),AND(PZ11&gt;=QD$27,QA11&gt;=QD$31,PZ11&lt;&gt;"")),"Merit",IF(OR(AND(AS11&gt;=AW$26,AT11&gt;=AW$30,AS11&lt;&gt;"",AO11=""),AND(BV11&gt;=BZ$26,BW11&gt;=BZ$30,BV11&lt;&gt;"",BR11=""),AND(CY11&gt;=DC$26,CZ11&gt;=DC$30,CY11&lt;&gt;"",CU11=""),AND(ED11&gt;=EH$26,EE11&gt;=EH$30,ED11&lt;&gt;""),AND(FF11&gt;=FJ$26,FG11&gt;=FJ$30,FF11&lt;&gt;""),AND(GH11&gt;=GL$26,GI11&gt;=GL$30,GH11&lt;&gt;""),AND(HJ11&gt;=HN$26,HK11&gt;=HN$30,HJ11&lt;&gt;""),AND(IL11&gt;=IP$26,IM11&gt;=IP$30,IL11&lt;&gt;""),AND(JN11&gt;=JR$26,JO11&gt;=JR$30,JN11&lt;&gt;""),AND(KP11&gt;=KT$26,KQ11&gt;=KT$30,KP11&lt;&gt;""),AND(LR11&gt;=LV$26,LS11&gt;=LV$30,LR11&lt;&gt;""),AND(MT11&gt;=MX$26,MU11&gt;=MX$30,MT11&lt;&gt;""),AND(NV11&gt;=NZ$26,NW11&gt;=NZ$30,NV11&lt;&gt;""),AND(OX11&gt;=PB$26,OY11&gt;=PB$30,OX11&lt;&gt;""),AND(PZ11&gt;=QD$26,QA11&gt;=QD$30,PZ11&lt;&gt;"")),"Excellence",IF(I11="P","Worlds Team",IF(F11="P","National Team","")))))</f>
        <v>National Team</v>
      </c>
      <c r="I11" s="3" t="str">
        <f>IF(OR(AND(AS11&gt;=AW$25,AT11&gt;=AW$29,AS11&lt;&gt;"",AO11=""),AND(BV11&gt;=BZ$25,BW11&gt;=BZ$29,BV11&lt;&gt;"",BR11=""),AND(CY11&gt;=DC$25,CZ11&gt;=DC$29,CY11&lt;&gt;"",CU11=""),AND(ED11&gt;=EH$25,EE11&gt;=EH$29,ED11&lt;&gt;""),AND(FF11&gt;=FJ$25,FG11&gt;=FJ$29,FF11&lt;&gt;""),AND(GH11&gt;=GL$25,GI11&gt;=GL$29,GH11&lt;&gt;""),AND(HJ11&gt;=HN$25,HK11&gt;=HN$29,HJ11&lt;&gt;""),AND(IL11&gt;=IP$25,IM11&gt;=IP$29,IL11&lt;&gt;""),AND(JN11&gt;=JR$25,JO11&gt;=JR$29,JN11&lt;&gt;""),AND(KP11&gt;=KT$25,KQ11&gt;=KT$29,KP11&lt;&gt;""),AND(LR11&gt;=LV$25,LS11&gt;=LV$29,LR11&lt;&gt;""),AND(MT11&gt;=MX$25,MU11&gt;=MX$29,MT11&lt;&gt;""),AND(NV11&gt;=NZ$25,NW11&gt;=NZ$29,NV11&lt;&gt;""),AND(OX11&gt;=PB$25,OY11&gt;=PB$29,OX11&lt;&gt;""),AND(PZ11&gt;=QD$25,QA11&gt;=QD$29,PZ11&lt;&gt;"")),"P","")</f>
        <v/>
      </c>
      <c r="J11" s="8">
        <f>IF(COUNT(AQ11,BT11,CW11)&gt;0,LARGE((AQ11,BT11,CW11),1),0)</f>
        <v>44.100000000000009</v>
      </c>
      <c r="K11" s="8" t="str">
        <f>IF(J11=0,"",IF(J11=CW11,$CA$1,IF(J11=BT11,$AX$1,IF(J11=AQ11,$U$1,""))))</f>
        <v>2023 Nationals</v>
      </c>
      <c r="L11" s="8">
        <f>IF(COUNT(AQ11,BT11,CW11)&gt;1,LARGE((AQ11,BT11,CW11),2),0)</f>
        <v>41</v>
      </c>
      <c r="M11" s="8" t="str">
        <f>IF(L11=0,"",IF(L11=CW11,$CA$1,IF(L11=BT11,$AX$1,IF(L11=AQ11,$U$1,""))))</f>
        <v>2023 Elite Canada</v>
      </c>
      <c r="N11" s="8">
        <f>IF(COUNT(AR11,BU11,CX11)&gt;0,LARGE((AR11,BU11,CX11),1),0)</f>
        <v>22.8</v>
      </c>
      <c r="O11" s="8" t="str">
        <f>IF(N11=0,"",IF(N11=CX11,$CA$1,IF(N11=BU11,$AX$1,IF(N11=AR11,$U$1,""))))</f>
        <v>2023 Nationals</v>
      </c>
      <c r="P11" s="8">
        <f>IF(MAX(AV11,BY11,DB11)&gt;0,MAX(AV11,BY11,DB11),0)</f>
        <v>44.1</v>
      </c>
      <c r="Q11" s="8" t="str">
        <f>IF(P11=0,"",IF(P11=DB11,$CA$1,IF(P11=BY11,$AX$1,IF(P11=AV11,$U$1,""))))</f>
        <v>2023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>IF(SUM(V11,Z11)&gt;0,SUM(V11,Z11),"")</f>
        <v/>
      </c>
      <c r="AQ11" s="40" t="str">
        <f>IF(SUM(U11:V11,X11:Z11,AB11)-W11-AA11&gt;0,SUM(U11:V11,X11:Z11,AB11)-W11-AA11,"")</f>
        <v/>
      </c>
      <c r="AR11" s="40" t="str">
        <f>IF(SUM(AC11:AD11,AF11)-AE11&gt;0,SUM(AC11:AD11,AF11)-AE11,"")</f>
        <v/>
      </c>
      <c r="AS11" s="40" t="str">
        <f>IF(SUM(V11,Z11,AD11)&gt;0,SUM(V11,Z11,AD11),"")</f>
        <v/>
      </c>
      <c r="AT11" s="40" t="str">
        <f>IF(SUM(AQ11,AR11)&gt;0,SUM(AQ11,AR11),"")</f>
        <v/>
      </c>
      <c r="AU11" s="40" t="str">
        <f>IF(SUM(AH11,AL11)&gt;0,SUM(AH11,AL11),"")</f>
        <v/>
      </c>
      <c r="AV11" s="40" t="str">
        <f>IF(SUM(AG11:AH11,AJ11:AL11,AN11)-SUM(AI11,AM11)&gt;0,SUM(AG11:AH11,AJ11:AL11,AN11)-SUM(AI11,AM11),"")</f>
        <v/>
      </c>
      <c r="AW11" s="40" t="str">
        <f>IF(SUM(AQ11,AV11)&gt;0,SUM(AQ11,AV11),"")</f>
        <v/>
      </c>
      <c r="AX11" s="18">
        <v>16.399999999999999</v>
      </c>
      <c r="AY11" s="18">
        <v>5.2</v>
      </c>
      <c r="AZ11" s="18">
        <v>0</v>
      </c>
      <c r="BA11" s="18">
        <v>0.6</v>
      </c>
      <c r="BB11" s="18">
        <v>14.9</v>
      </c>
      <c r="BC11" s="18">
        <v>3.3</v>
      </c>
      <c r="BD11" s="18">
        <v>0</v>
      </c>
      <c r="BE11" s="18">
        <v>0.6</v>
      </c>
      <c r="BF11" s="18">
        <v>17.100000000000001</v>
      </c>
      <c r="BG11" s="18">
        <v>4.8</v>
      </c>
      <c r="BH11" s="18">
        <v>0</v>
      </c>
      <c r="BI11" s="18">
        <v>0.6</v>
      </c>
      <c r="BJ11" s="18">
        <v>16.899999999999999</v>
      </c>
      <c r="BK11" s="18">
        <v>4.8</v>
      </c>
      <c r="BL11" s="18">
        <v>0</v>
      </c>
      <c r="BM11" s="18">
        <v>0.6</v>
      </c>
      <c r="BN11" s="18">
        <v>15.9</v>
      </c>
      <c r="BO11" s="18">
        <v>5.3</v>
      </c>
      <c r="BP11" s="18">
        <v>0</v>
      </c>
      <c r="BQ11" s="18">
        <v>0.6</v>
      </c>
      <c r="BR11" s="28"/>
      <c r="BS11" s="11">
        <f>IF(SUM(AY11,BC11)&gt;0,SUM(AY11,BC11),"")</f>
        <v>8.5</v>
      </c>
      <c r="BT11" s="11">
        <f>IF(SUM(AX11:AY11,BA11:BC11,BE11)-AZ11-BD11&gt;0,SUM(AX11:AY11,BA11:BC11,BE11)-AZ11-BD11,"")</f>
        <v>41</v>
      </c>
      <c r="BU11" s="11">
        <f>IF(SUM(BF11:BG11,BI11)-BH11&gt;0,SUM(BF11:BG11,BI11)-BH11,"")</f>
        <v>22.500000000000004</v>
      </c>
      <c r="BV11" s="11">
        <f>IF(SUM(AY11,BC11,BG11)&gt;0,SUM(AY11,BC11,BG11),"")</f>
        <v>13.3</v>
      </c>
      <c r="BW11" s="11">
        <f>IF(SUM(BT11,BU11)&gt;0,SUM(BT11,BU11),"")</f>
        <v>63.5</v>
      </c>
      <c r="BX11" s="11">
        <f>IF(SUM(BK11,BO11)&gt;0,SUM(BK11,BO11),"")</f>
        <v>10.1</v>
      </c>
      <c r="BY11" s="11">
        <f>IF(SUM(BJ11:BK11,BM11:BO11,BQ11)-SUM(BL11,BP11)&gt;0,SUM(BJ11:BK11,BM11:BO11,BQ11)-SUM(BL11,BP11),"")</f>
        <v>44.1</v>
      </c>
      <c r="BZ11" s="11">
        <f>IF(SUM(BT11,BY11)&gt;0,SUM(BT11,BY11),"")</f>
        <v>85.1</v>
      </c>
      <c r="CA11" s="19">
        <v>16.8</v>
      </c>
      <c r="CB11" s="19">
        <v>4.8</v>
      </c>
      <c r="CC11" s="19">
        <v>0</v>
      </c>
      <c r="CD11" s="19">
        <v>0.6</v>
      </c>
      <c r="CE11" s="19">
        <v>16.7</v>
      </c>
      <c r="CF11" s="19">
        <v>4.5999999999999996</v>
      </c>
      <c r="CG11" s="19">
        <v>0</v>
      </c>
      <c r="CH11" s="19">
        <v>0.6</v>
      </c>
      <c r="CI11" s="19">
        <v>17.399999999999999</v>
      </c>
      <c r="CJ11" s="19">
        <v>4.8</v>
      </c>
      <c r="CK11" s="19">
        <v>0</v>
      </c>
      <c r="CL11" s="19">
        <v>0.6</v>
      </c>
      <c r="CM11" s="19">
        <v>16.3</v>
      </c>
      <c r="CN11" s="19">
        <v>4.5999999999999996</v>
      </c>
      <c r="CO11" s="19">
        <v>0</v>
      </c>
      <c r="CP11" s="19">
        <v>0.6</v>
      </c>
      <c r="CQ11" s="19">
        <v>16.8</v>
      </c>
      <c r="CR11" s="19">
        <v>4.8</v>
      </c>
      <c r="CS11" s="19">
        <v>0</v>
      </c>
      <c r="CT11" s="19">
        <v>0.6</v>
      </c>
      <c r="CU11" s="27"/>
      <c r="CV11" s="40">
        <f>IF(SUM(CB11,CF11)&gt;0,SUM(CB11,CF11),"")</f>
        <v>9.3999999999999986</v>
      </c>
      <c r="CW11" s="40">
        <f>IF(SUM(CA11:CB11,CD11:CF11,CH11)-CC11-CG11&gt;0,SUM(CA11:CB11,CD11:CF11,CH11)-CC11-CG11,"")</f>
        <v>44.100000000000009</v>
      </c>
      <c r="CX11" s="40">
        <f>IF(SUM(CI11:CJ11,CL11)-CK11&gt;0,SUM(CI11:CJ11,CL11)-CK11,"")</f>
        <v>22.8</v>
      </c>
      <c r="CY11" s="40">
        <f>IF(SUM(CB11,CF11,CJ11)&gt;0,SUM(CB11,CF11,CJ11),"")</f>
        <v>14.2</v>
      </c>
      <c r="CZ11" s="40">
        <f>IF(SUM(CW11,CX11)&gt;0,SUM(CW11,CX11),"")</f>
        <v>66.900000000000006</v>
      </c>
      <c r="DA11" s="40">
        <f>IF(SUM(CN11,CR11)&gt;0,SUM(CN11,CR11),"")</f>
        <v>9.3999999999999986</v>
      </c>
      <c r="DB11" s="40">
        <f>IF(SUM(CM11:CN11,CP11:CR11,CT11)-SUM(CO11,CS11)&gt;0,SUM(CM11:CN11,CP11:CR11,CT11)-SUM(CO11,CS11),"")</f>
        <v>43.699999999999996</v>
      </c>
      <c r="DC11" s="40">
        <f>IF(SUM(CW11,DB11)&gt;0,SUM(CW11,DB11),"")</f>
        <v>87.800000000000011</v>
      </c>
      <c r="DD11" s="50" t="str">
        <f>IF(MAX(EB11,FD11,GF11,HH11,IJ11,JL11,KN11,LP11,MR11,NT11,OV11,PX11)-IF(L11="",0,L11)&gt;0.001,MAX(EB11,FD11,GF11,HH11,IJ11,JL11,KN11,LP11,MR11,NT11,OV11,PX11)-IF(L11="",0,L11),"")</f>
        <v/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IF(SUM(GF11,GK11)&gt;0,SUM(GF11,GK11),"")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2">
        <f>IF($CU11="P",CA11,(CA11+AX11)/2)</f>
        <v>16.600000000000001</v>
      </c>
      <c r="QF11" s="22">
        <f>IF($CU11="P",CB11,(CB11+AY11)/2)</f>
        <v>5</v>
      </c>
      <c r="QG11" s="22">
        <f>IF($CU11="P",CC11,(CC11+AZ11)/2)</f>
        <v>0</v>
      </c>
      <c r="QH11" s="22">
        <f>IF($CU11="P",CD11,(CD11+BA11)/2)</f>
        <v>0.6</v>
      </c>
      <c r="QI11" s="22">
        <f>IF($CU11="P",CE11,(CE11+BB11)/2)</f>
        <v>15.8</v>
      </c>
      <c r="QJ11" s="22">
        <f>IF($CU11="P",CF11,(CF11+BC11)/2)</f>
        <v>3.9499999999999997</v>
      </c>
      <c r="QK11" s="22">
        <f>IF($CU11="P",CG11,(CG11+BD11)/2)</f>
        <v>0</v>
      </c>
      <c r="QL11" s="22">
        <f>IF($CU11="P",CH11,(CH11+BE11)/2)</f>
        <v>0.6</v>
      </c>
      <c r="QM11" s="22">
        <f>IF($CU11="P",CI11,(CI11+BF11)/2)</f>
        <v>17.25</v>
      </c>
      <c r="QN11" s="22">
        <f>IF($CU11="P",CJ11,(CJ11+BG11)/2)</f>
        <v>4.8</v>
      </c>
      <c r="QO11" s="22">
        <f>IF($CU11="P",CK11,(CK11+BH11)/2)</f>
        <v>0</v>
      </c>
      <c r="QP11" s="22">
        <f>IF($CU11="P",CL11,(CL11+BI11)/2)</f>
        <v>0.6</v>
      </c>
      <c r="QQ11" s="22">
        <f>IF($CU11="P",CM11,(CM11+BJ11)/2)</f>
        <v>16.600000000000001</v>
      </c>
      <c r="QR11" s="22">
        <f>IF($CU11="P",CN11,(CN11+BK11)/2)</f>
        <v>4.6999999999999993</v>
      </c>
      <c r="QS11" s="22">
        <f>IF($CU11="P",CO11,(CO11+BL11)/2)</f>
        <v>0</v>
      </c>
      <c r="QT11" s="22">
        <f>IF($CU11="P",CP11,(CP11+BM11)/2)</f>
        <v>0.6</v>
      </c>
      <c r="QU11" s="22">
        <f>IF($CU11="P",CQ11,(CQ11+BN11)/2)</f>
        <v>16.350000000000001</v>
      </c>
      <c r="QV11" s="22">
        <f>IF($CU11="P",CR11,(CR11+BO11)/2)</f>
        <v>5.05</v>
      </c>
      <c r="QW11" s="22">
        <f>IF($CU11="P",CS11,(CS11+BP11)/2)</f>
        <v>0</v>
      </c>
      <c r="QX11" s="22">
        <f>IF($CU11="P",CT11,(CT11+BQ11)/2)</f>
        <v>0.6</v>
      </c>
      <c r="QY11" s="27" t="s">
        <v>46</v>
      </c>
      <c r="QZ11" s="40">
        <f>IF(SUM(QF11,QJ11)&gt;0,SUM(QF11,QJ11),"")</f>
        <v>8.9499999999999993</v>
      </c>
      <c r="RA11" s="40">
        <f>IF(SUM(QE11:QF11,QH11:QJ11,QL11)-QG11-QK11&gt;0,SUM(QE11:QF11,QH11:QJ11,QL11)-QG11-QK11,"")</f>
        <v>42.550000000000004</v>
      </c>
      <c r="RB11" s="40">
        <f>IF(SUM(QM11:QN11,QP11)-QO11&gt;0,SUM(QM11:QN11,QP11)-QO11,"")</f>
        <v>22.650000000000002</v>
      </c>
      <c r="RC11" s="40">
        <f>IF(SUM(QF11,QJ11,QN11)&gt;0,SUM(QF11,QJ11,QN11),"")</f>
        <v>13.75</v>
      </c>
      <c r="RD11" s="40">
        <f>IF(SUM(RA11,RB11)&gt;0,SUM(RA11,RB11),"")</f>
        <v>65.2</v>
      </c>
      <c r="RE11" s="40">
        <f>IF(SUM(QR11,QV11)&gt;0,SUM(QR11,QV11),"")</f>
        <v>9.75</v>
      </c>
      <c r="RF11" s="40">
        <f>IF(SUM(QQ11:QR11,QT11:QV11,QX11)-SUM(QS11,QW11)&gt;0,SUM(QQ11:QR11,QT11:QV11,QX11)-SUM(QS11,QW11),"")</f>
        <v>43.9</v>
      </c>
      <c r="RG11" s="40">
        <f>IF(SUM(RA11,RF11)&gt;0,SUM(RA11,RF11),"")</f>
        <v>86.45</v>
      </c>
    </row>
    <row r="12" spans="1:475" x14ac:dyDescent="0.2">
      <c r="A12" s="4" cm="1">
        <f t="array" ref="A12">IF(AND(H12&lt;&gt;"",H12&lt;&gt;"No DD"),SUMPRODUCT((H$4:H$22&lt;&gt;"")*(H$4:H$22&lt;&gt;"No DD")*(E$4:E$22&gt;E12))+1,IF(H12="No DD",SUMPRODUCT((H$4:H$22="No DD")*(E$4:E$22&gt;E12))+1+SUMPRODUCT((H$4:H$22&lt;&gt;"")*(H$4:H$22&lt;&gt;"No DD")),""))</f>
        <v>9</v>
      </c>
      <c r="B12" s="5" t="s">
        <v>112</v>
      </c>
      <c r="C12" s="4" t="s">
        <v>4</v>
      </c>
      <c r="D12" s="4">
        <v>2003</v>
      </c>
      <c r="E12" s="9">
        <f>SUM(J12:R12)+SUM(J12:N12)*0.0000001+SUM(J12)*0.0000000000001</f>
        <v>148.00001014000458</v>
      </c>
      <c r="F12" s="3" t="str">
        <f>IF(OR(AND(AP12&gt;=AW$24,AQ12&gt;=AW$28,AP12&lt;&gt;"",AO12=""),AND(AU12&gt;=AW$24,AV12&gt;=AW$28,AU12&lt;&gt;"",AO12=""),AND(BS12&gt;=BZ$24,BT12&gt;=BZ$28,BS12&lt;&gt;"",BR12=""),AND(BX12&gt;=BZ$24,BY12&gt;=BZ$28,BX12&lt;&gt;"",BR12=""),AND(CV12&gt;=DC$24,CW12&gt;=DC$28,CV12&lt;&gt;"",CU12=""),AND(DA12&gt;=DC$24,DB12&gt;=DC$28,DA12&lt;&gt;""),AND(EA12&gt;=EH$24,EB12&gt;=EH$28,EA12&lt;&gt;""),AND(EF12&gt;=EH$24,EG12&gt;=EH$28,EF12&lt;&gt;""),AND(FC12&gt;=FJ$24,FD12&gt;=FJ$28,FC12&lt;&gt;""),AND(FH12&gt;=FJ$24,FI12&gt;=FJ$28,FH12&lt;&gt;""),AND(GE12&gt;=GL$24,GF12&gt;=GL$28,GE12&lt;&gt;""),AND(GJ12&gt;=GL$24,GK12&gt;=GL$28,GJ12&lt;&gt;""),AND(HG12&gt;=HN$24,HH12&gt;=HN$28,HG12&lt;&gt;""),AND(HL12&gt;=HN$24,HM12&gt;=HN$28,HL12&lt;&gt;""),AND(II12&gt;=IP$24,IJ12&gt;=IP$28,II12&lt;&gt;""),AND(IN12&gt;=IP$24,IO12&gt;=IP$28,IN12&lt;&gt;""),AND(JK12&gt;=JR$24,JL12&gt;=JR$28,JK12&lt;&gt;""),AND(JP12&gt;=JR$24,JQ12&gt;=JR$28,JP12&lt;&gt;""),AND(KM12&gt;=KT$24,KN12&gt;=KT$28,KM12&lt;&gt;""),AND(KR12&gt;=KT$24,KS12&gt;=KT$28,KR12&lt;&gt;""),AND(LO12&gt;=LV$24,LP12&gt;=LV$28,LO12&lt;&gt;""),AND(LT12&gt;=LV$24,LU12&gt;=LV$28,LT12&lt;&gt;""),AND(MQ12&gt;=MX$24,MR12&gt;=MX$28,MQ12&lt;&gt;""),AND(MV12&gt;=MX$24,MW12&gt;=MX$28,MV12&lt;&gt;""),AND(NS12&gt;=NZ$24,NT12&gt;=NZ$28,NS12&lt;&gt;""),AND(NX12&gt;=NZ$24,NY12&gt;=NZ$28,NX12&lt;&gt;""),AND(OU12&gt;=PB$24,OV12&gt;=PB$28,OU12&lt;&gt;""),AND(OZ12&gt;=PB$24,PA12&gt;=PB$28,OZ12&lt;&gt;""),AND(PW12&gt;=QD$24,PX12&gt;=QD$28,PW12&lt;&gt;""),AND(QB12&gt;=QD$24,QC12&gt;=QD$28,QB12&lt;&gt;"")),"P","")</f>
        <v>P</v>
      </c>
      <c r="G12" s="3" t="str">
        <f>IF(OR(AND(AQ12&gt;=AW$28,AQ12&lt;&gt;"",AO12=""),AND(AV12&gt;=AW$28,AV12&lt;&gt;"",AO12=""),AND(BT12&gt;=BZ$28,BT12&lt;&gt;"",BR12=""),AND(BY12&gt;=BZ$28,BY12&lt;&gt;"",BR12=""),AND(CW12&gt;=DC$28,CW12&lt;&gt;"",CU12=""),AND(DB12&gt;=DC$28,DB12&lt;&gt;"",CU12=""),AND(EB12&gt;=EH$28,EB12&lt;&gt;""),AND(EG12&gt;=EH$28,EG12&lt;&gt;""),AND(FD12&gt;=FJ$28,FD12&lt;&gt;""),AND(FI12&gt;=FJ$28,FI12&lt;&gt;""),AND(GF12&gt;=GL$28,GF12&lt;&gt;""),AND(GK12&gt;=GL$28,GK12&lt;&gt;""),AND(HH12&gt;=HN$28,HH12&lt;&gt;""),AND(HM12&gt;=HN$28,HM12&lt;&gt;""),AND(IJ12&gt;=IP$28,IJ12&lt;&gt;""),AND(IO12&gt;=IP$28,IO12&lt;&gt;""),AND(JL12&gt;=JR$28,JL12&lt;&gt;""),AND(JQ12&gt;=JR$28,JQ12&lt;&gt;""),AND(KN12&gt;=KT$28,KN12&lt;&gt;""),AND(KS12&gt;=KT$28,KS12&lt;&gt;""),AND(LP12&gt;=LV$28,LP12&lt;&gt;""),AND(LU12&gt;=LV$28,LU12&lt;&gt;""),AND(MR12&gt;=MX$28,MR12&lt;&gt;""),AND(MW12&gt;=MX$28,MW12&lt;&gt;""),AND(NT12&gt;=NZ$28,NT12&lt;&gt;""),AND(NY12&gt;=NZ$28,NY12&lt;&gt;""),AND(OV12&gt;=PB$28,OV12&lt;&gt;""),AND(PA12&gt;=PB$28,PA12&lt;&gt;""),AND(PX12&gt;=QD$28,PX12&lt;&gt;""),AND(QC12&gt;=QD$28,QC12&lt;&gt;"")),"P","")</f>
        <v>P</v>
      </c>
      <c r="H12" s="36" t="str">
        <f>IF(AND(G12="P",F12=""),"No DD",IF(OR(AND(AS12&gt;=AW$27,AT12&gt;=AW$31,AS12&lt;&gt;"",AO12=""),AND(BV12&gt;=BZ$27,BW12&gt;=BZ$31,BV12&lt;&gt;"",BR12=""),AND(CY12&gt;=DC$27,CZ12&gt;=DC$31,CY12&lt;&gt;"",CU12=""),AND(ED12&gt;=EH$27,EE12&gt;=EH$31,ED12&lt;&gt;""),AND(FF12&gt;=FJ$27,FG12&gt;=FJ$31,FF12&lt;&gt;""),AND(GH12&gt;=GL$27,GI12&gt;=GL$31,GH12&lt;&gt;""),AND(HJ12&gt;=HN$27,HK12&gt;=HN$31,HJ12&lt;&gt;""),AND(IL12&gt;=IP$27,IM12&gt;=IP$31,IL12&lt;&gt;""),AND(JN12&gt;=JR$27,JO12&gt;=JR$31,JN12&lt;&gt;""),AND(KP12&gt;=KT$27,KQ12&gt;=KT$31,KP12&lt;&gt;""),AND(LR12&gt;=LV$27,LS12&gt;=LV$31,LR12&lt;&gt;""),AND(MT12&gt;=MX$27,MU12&gt;=MX$31,MT12&lt;&gt;""),AND(NV12&gt;=NZ$27,NW12&gt;=NZ$31,NV12&lt;&gt;""),AND(OX12&gt;=PB$27,OY12&gt;=PB$31,OX12&lt;&gt;""),AND(PZ12&gt;=QD$27,QA12&gt;=QD$31,PZ12&lt;&gt;"")),"Merit",IF(OR(AND(AS12&gt;=AW$26,AT12&gt;=AW$30,AS12&lt;&gt;"",AO12=""),AND(BV12&gt;=BZ$26,BW12&gt;=BZ$30,BV12&lt;&gt;"",BR12=""),AND(CY12&gt;=DC$26,CZ12&gt;=DC$30,CY12&lt;&gt;"",CU12=""),AND(ED12&gt;=EH$26,EE12&gt;=EH$30,ED12&lt;&gt;""),AND(FF12&gt;=FJ$26,FG12&gt;=FJ$30,FF12&lt;&gt;""),AND(GH12&gt;=GL$26,GI12&gt;=GL$30,GH12&lt;&gt;""),AND(HJ12&gt;=HN$26,HK12&gt;=HN$30,HJ12&lt;&gt;""),AND(IL12&gt;=IP$26,IM12&gt;=IP$30,IL12&lt;&gt;""),AND(JN12&gt;=JR$26,JO12&gt;=JR$30,JN12&lt;&gt;""),AND(KP12&gt;=KT$26,KQ12&gt;=KT$30,KP12&lt;&gt;""),AND(LR12&gt;=LV$26,LS12&gt;=LV$30,LR12&lt;&gt;""),AND(MT12&gt;=MX$26,MU12&gt;=MX$30,MT12&lt;&gt;""),AND(NV12&gt;=NZ$26,NW12&gt;=NZ$30,NV12&lt;&gt;""),AND(OX12&gt;=PB$26,OY12&gt;=PB$30,OX12&lt;&gt;""),AND(PZ12&gt;=QD$26,QA12&gt;=QD$30,PZ12&lt;&gt;"")),"Excellence",IF(I12="P","Worlds Team",IF(F12="P","National Team","")))))</f>
        <v>National Team</v>
      </c>
      <c r="I12" s="3" t="str">
        <f>IF(OR(AND(AS12&gt;=AW$25,AT12&gt;=AW$29,AS12&lt;&gt;"",AO12=""),AND(BV12&gt;=BZ$25,BW12&gt;=BZ$29,BV12&lt;&gt;"",BR12=""),AND(CY12&gt;=DC$25,CZ12&gt;=DC$29,CY12&lt;&gt;"",CU12=""),AND(ED12&gt;=EH$25,EE12&gt;=EH$29,ED12&lt;&gt;""),AND(FF12&gt;=FJ$25,FG12&gt;=FJ$29,FF12&lt;&gt;""),AND(GH12&gt;=GL$25,GI12&gt;=GL$29,GH12&lt;&gt;""),AND(HJ12&gt;=HN$25,HK12&gt;=HN$29,HJ12&lt;&gt;""),AND(IL12&gt;=IP$25,IM12&gt;=IP$29,IL12&lt;&gt;""),AND(JN12&gt;=JR$25,JO12&gt;=JR$29,JN12&lt;&gt;""),AND(KP12&gt;=KT$25,KQ12&gt;=KT$29,KP12&lt;&gt;""),AND(LR12&gt;=LV$25,LS12&gt;=LV$29,LR12&lt;&gt;""),AND(MT12&gt;=MX$25,MU12&gt;=MX$29,MT12&lt;&gt;""),AND(NV12&gt;=NZ$25,NW12&gt;=NZ$29,NV12&lt;&gt;""),AND(OX12&gt;=PB$25,OY12&gt;=PB$29,OX12&lt;&gt;""),AND(PZ12&gt;=QD$25,QA12&gt;=QD$29,PZ12&lt;&gt;"")),"P","")</f>
        <v/>
      </c>
      <c r="J12" s="8">
        <f>IF(COUNT(AQ12,BT12,CW12)&gt;0,LARGE((AQ12,BT12,CW12),1),0)</f>
        <v>45.9</v>
      </c>
      <c r="K12" s="8" t="str">
        <f>IF(J12=0,"",IF(J12=CW12,$CA$1,IF(J12=BT12,$AX$1,IF(J12=AQ12,$U$1,""))))</f>
        <v>2023 Nationals</v>
      </c>
      <c r="L12" s="8">
        <f>IF(COUNT(AQ12,BT12,CW12)&gt;1,LARGE((AQ12,BT12,CW12),2),0)</f>
        <v>36.199999999999996</v>
      </c>
      <c r="M12" s="8" t="str">
        <f>IF(L12=0,"",IF(L12=CW12,$CA$1,IF(L12=BT12,$AX$1,IF(L12=AQ12,$U$1,""))))</f>
        <v>2022 3rd Domestic Trial</v>
      </c>
      <c r="N12" s="8">
        <f>IF(COUNT(AR12,BU12,CX12)&gt;0,LARGE((AR12,BU12,CX12),1),0)</f>
        <v>19.3</v>
      </c>
      <c r="O12" s="8" t="str">
        <f>IF(N12=0,"",IF(N12=CX12,$CA$1,IF(N12=BU12,$AX$1,IF(N12=AR12,$U$1,""))))</f>
        <v>2023 Nationals</v>
      </c>
      <c r="P12" s="8">
        <f>IF(MAX(AV12,BY12,DB12)&gt;0,MAX(AV12,BY12,DB12),0)</f>
        <v>46.6</v>
      </c>
      <c r="Q12" s="8" t="str">
        <f>IF(P12=0,"",IF(P12=DB12,$CA$1,IF(P12=BY12,$AX$1,IF(P12=AV12,$U$1,""))))</f>
        <v>2023 Nationals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15.8</v>
      </c>
      <c r="V12" s="19">
        <v>2.9</v>
      </c>
      <c r="W12" s="19">
        <v>0</v>
      </c>
      <c r="X12" s="19">
        <v>0</v>
      </c>
      <c r="Y12" s="19">
        <v>14.1</v>
      </c>
      <c r="Z12" s="19">
        <v>4.3</v>
      </c>
      <c r="AA12" s="19">
        <v>0.9</v>
      </c>
      <c r="AB12" s="19">
        <v>0</v>
      </c>
      <c r="AC12" s="19"/>
      <c r="AD12" s="19"/>
      <c r="AE12" s="19"/>
      <c r="AF12" s="19"/>
      <c r="AG12" s="19">
        <v>0</v>
      </c>
      <c r="AH12" s="19">
        <v>0</v>
      </c>
      <c r="AI12" s="19">
        <v>0</v>
      </c>
      <c r="AJ12" s="19">
        <v>0</v>
      </c>
      <c r="AK12" s="19">
        <v>0</v>
      </c>
      <c r="AL12" s="19">
        <v>0</v>
      </c>
      <c r="AM12" s="19">
        <v>0</v>
      </c>
      <c r="AN12" s="19">
        <v>0</v>
      </c>
      <c r="AO12" s="27"/>
      <c r="AP12" s="40">
        <f>IF(SUM(V12,Z12)&gt;0,SUM(V12,Z12),"")</f>
        <v>7.1999999999999993</v>
      </c>
      <c r="AQ12" s="40">
        <f>IF(SUM(U12:V12,X12:Z12,AB12)-W12-AA12&gt;0,SUM(U12:V12,X12:Z12,AB12)-W12-AA12,"")</f>
        <v>36.199999999999996</v>
      </c>
      <c r="AR12" s="40" t="str">
        <f>IF(SUM(AC12:AD12,AF12)-AE12&gt;0,SUM(AC12:AD12,AF12)-AE12,"")</f>
        <v/>
      </c>
      <c r="AS12" s="40">
        <f>IF(SUM(V12,Z12,AD12)&gt;0,SUM(V12,Z12,AD12),"")</f>
        <v>7.1999999999999993</v>
      </c>
      <c r="AT12" s="40">
        <f>IF(SUM(AQ12,AR12)&gt;0,SUM(AQ12,AR12),"")</f>
        <v>36.199999999999996</v>
      </c>
      <c r="AU12" s="40" t="str">
        <f>IF(SUM(AH12,AL12)&gt;0,SUM(AH12,AL12),"")</f>
        <v/>
      </c>
      <c r="AV12" s="40" t="str">
        <f>IF(SUM(AG12:AH12,AJ12:AL12,AN12)-SUM(AI12,AM12)&gt;0,SUM(AG12:AH12,AJ12:AL12,AN12)-SUM(AI12,AM12),"")</f>
        <v/>
      </c>
      <c r="AW12" s="40">
        <f>IF(SUM(AQ12,AV12)&gt;0,SUM(AQ12,AV12),"")</f>
        <v>36.199999999999996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 t="str">
        <f>IF(SUM(AY12,BC12)&gt;0,SUM(AY12,BC12),"")</f>
        <v/>
      </c>
      <c r="BT12" s="11" t="str">
        <f>IF(SUM(AX12:AY12,BA12:BC12,BE12)-AZ12-BD12&gt;0,SUM(AX12:AY12,BA12:BC12,BE12)-AZ12-BD12,"")</f>
        <v/>
      </c>
      <c r="BU12" s="11" t="str">
        <f>IF(SUM(BF12:BG12,BI12)-BH12&gt;0,SUM(BF12:BG12,BI12)-BH12,"")</f>
        <v/>
      </c>
      <c r="BV12" s="11" t="str">
        <f>IF(SUM(AY12,BC12,BG12)&gt;0,SUM(AY12,BC12,BG12),"")</f>
        <v/>
      </c>
      <c r="BW12" s="11" t="str">
        <f>IF(SUM(BT12,BU12)&gt;0,SUM(BT12,BU12),"")</f>
        <v/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 t="str">
        <f>IF(SUM(BT12,BY12)&gt;0,SUM(BT12,BY12),"")</f>
        <v/>
      </c>
      <c r="CA12" s="19">
        <v>17.2</v>
      </c>
      <c r="CB12" s="19">
        <v>5.5</v>
      </c>
      <c r="CC12" s="19">
        <v>0</v>
      </c>
      <c r="CD12" s="19">
        <v>0</v>
      </c>
      <c r="CE12" s="19">
        <v>17.7</v>
      </c>
      <c r="CF12" s="19">
        <v>5.5</v>
      </c>
      <c r="CG12" s="19">
        <v>0</v>
      </c>
      <c r="CH12" s="19">
        <v>0</v>
      </c>
      <c r="CI12" s="19">
        <v>16</v>
      </c>
      <c r="CJ12" s="19">
        <v>3.3</v>
      </c>
      <c r="CK12" s="19">
        <v>0</v>
      </c>
      <c r="CL12" s="19">
        <v>0</v>
      </c>
      <c r="CM12" s="19">
        <v>16.600000000000001</v>
      </c>
      <c r="CN12" s="19">
        <v>6.1</v>
      </c>
      <c r="CO12" s="19">
        <v>0</v>
      </c>
      <c r="CP12" s="19">
        <v>0</v>
      </c>
      <c r="CQ12" s="19">
        <v>18.399999999999999</v>
      </c>
      <c r="CR12" s="19">
        <v>5.5</v>
      </c>
      <c r="CS12" s="19">
        <v>0</v>
      </c>
      <c r="CT12" s="19">
        <v>0</v>
      </c>
      <c r="CU12" s="27"/>
      <c r="CV12" s="40">
        <f>IF(SUM(CB12,CF12)&gt;0,SUM(CB12,CF12),"")</f>
        <v>11</v>
      </c>
      <c r="CW12" s="40">
        <f>IF(SUM(CA12:CB12,CD12:CF12,CH12)-CC12-CG12&gt;0,SUM(CA12:CB12,CD12:CF12,CH12)-CC12-CG12,"")</f>
        <v>45.9</v>
      </c>
      <c r="CX12" s="40">
        <f>IF(SUM(CI12:CJ12,CL12)-CK12&gt;0,SUM(CI12:CJ12,CL12)-CK12,"")</f>
        <v>19.3</v>
      </c>
      <c r="CY12" s="40">
        <f>IF(SUM(CB12,CF12,CJ12)&gt;0,SUM(CB12,CF12,CJ12),"")</f>
        <v>14.3</v>
      </c>
      <c r="CZ12" s="40">
        <f>IF(SUM(CW12,CX12)&gt;0,SUM(CW12,CX12),"")</f>
        <v>65.2</v>
      </c>
      <c r="DA12" s="40">
        <f>IF(SUM(CN12,CR12)&gt;0,SUM(CN12,CR12),"")</f>
        <v>11.6</v>
      </c>
      <c r="DB12" s="40">
        <f>IF(SUM(CM12:CN12,CP12:CR12,CT12)-SUM(CO12,CS12)&gt;0,SUM(CM12:CN12,CP12:CR12,CT12)-SUM(CO12,CS12),"")</f>
        <v>46.6</v>
      </c>
      <c r="DC12" s="40">
        <f>IF(SUM(CW12,DB12)&gt;0,SUM(CW12,DB12),"")</f>
        <v>92.5</v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2">
        <f>IF($CU12="P",CA12,(CA12+AX12)/2)</f>
        <v>8.6</v>
      </c>
      <c r="QF12" s="22">
        <f>IF($CU12="P",CB12,(CB12+AY12)/2)</f>
        <v>2.75</v>
      </c>
      <c r="QG12" s="22">
        <f>IF($CU12="P",CC12,(CC12+AZ12)/2)</f>
        <v>0</v>
      </c>
      <c r="QH12" s="22">
        <f>IF($CU12="P",CD12,(CD12+BA12)/2)</f>
        <v>0</v>
      </c>
      <c r="QI12" s="22">
        <f>IF($CU12="P",CE12,(CE12+BB12)/2)</f>
        <v>8.85</v>
      </c>
      <c r="QJ12" s="22">
        <f>IF($CU12="P",CF12,(CF12+BC12)/2)</f>
        <v>2.75</v>
      </c>
      <c r="QK12" s="22">
        <f>IF($CU12="P",CG12,(CG12+BD12)/2)</f>
        <v>0</v>
      </c>
      <c r="QL12" s="22">
        <f>IF($CU12="P",CH12,(CH12+BE12)/2)</f>
        <v>0</v>
      </c>
      <c r="QM12" s="22">
        <f>IF($CU12="P",CI12,(CI12+BF12)/2)</f>
        <v>8</v>
      </c>
      <c r="QN12" s="22">
        <f>IF($CU12="P",CJ12,(CJ12+BG12)/2)</f>
        <v>1.65</v>
      </c>
      <c r="QO12" s="22">
        <f>IF($CU12="P",CK12,(CK12+BH12)/2)</f>
        <v>0</v>
      </c>
      <c r="QP12" s="22">
        <f>IF($CU12="P",CL12,(CL12+BI12)/2)</f>
        <v>0</v>
      </c>
      <c r="QQ12" s="22">
        <f>IF($CU12="P",CM12,(CM12+BJ12)/2)</f>
        <v>8.3000000000000007</v>
      </c>
      <c r="QR12" s="22">
        <f>IF($CU12="P",CN12,(CN12+BK12)/2)</f>
        <v>3.05</v>
      </c>
      <c r="QS12" s="22">
        <f>IF($CU12="P",CO12,(CO12+BL12)/2)</f>
        <v>0</v>
      </c>
      <c r="QT12" s="22">
        <f>IF($CU12="P",CP12,(CP12+BM12)/2)</f>
        <v>0</v>
      </c>
      <c r="QU12" s="22">
        <f>IF($CU12="P",CQ12,(CQ12+BN12)/2)</f>
        <v>9.1999999999999993</v>
      </c>
      <c r="QV12" s="22">
        <f>IF($CU12="P",CR12,(CR12+BO12)/2)</f>
        <v>2.75</v>
      </c>
      <c r="QW12" s="22">
        <f>IF($CU12="P",CS12,(CS12+BP12)/2)</f>
        <v>0</v>
      </c>
      <c r="QX12" s="22">
        <f>IF($CU12="P",CT12,(CT12+BQ12)/2)</f>
        <v>0</v>
      </c>
      <c r="QY12" s="27" t="s">
        <v>46</v>
      </c>
      <c r="QZ12" s="40">
        <f>IF(SUM(QF12,QJ12)&gt;0,SUM(QF12,QJ12),"")</f>
        <v>5.5</v>
      </c>
      <c r="RA12" s="40">
        <f>IF(SUM(QE12:QF12,QH12:QJ12,QL12)-QG12-QK12&gt;0,SUM(QE12:QF12,QH12:QJ12,QL12)-QG12-QK12,"")</f>
        <v>22.95</v>
      </c>
      <c r="RB12" s="40">
        <f>IF(SUM(QM12:QN12,QP12)-QO12&gt;0,SUM(QM12:QN12,QP12)-QO12,"")</f>
        <v>9.65</v>
      </c>
      <c r="RC12" s="40">
        <f>IF(SUM(QF12,QJ12,QN12)&gt;0,SUM(QF12,QJ12,QN12),"")</f>
        <v>7.15</v>
      </c>
      <c r="RD12" s="40">
        <f>IF(SUM(RA12,RB12)&gt;0,SUM(RA12,RB12),"")</f>
        <v>32.6</v>
      </c>
      <c r="RE12" s="40">
        <f>IF(SUM(QR12,QV12)&gt;0,SUM(QR12,QV12),"")</f>
        <v>5.8</v>
      </c>
      <c r="RF12" s="40">
        <f>IF(SUM(QQ12:QR12,QT12:QV12,QX12)-SUM(QS12,QW12)&gt;0,SUM(QQ12:QR12,QT12:QV12,QX12)-SUM(QS12,QW12),"")</f>
        <v>23.3</v>
      </c>
      <c r="RG12" s="40">
        <f>IF(SUM(RA12,RF12)&gt;0,SUM(RA12,RF12),"")</f>
        <v>46.25</v>
      </c>
    </row>
    <row r="13" spans="1:475" x14ac:dyDescent="0.2">
      <c r="A13" s="4" cm="1">
        <f t="array" ref="A13">IF(AND(H13&lt;&gt;"",H13&lt;&gt;"No DD"),SUMPRODUCT((H$4:H$22&lt;&gt;"")*(H$4:H$22&lt;&gt;"No DD")*(E$4:E$22&gt;E13))+1,IF(H13="No DD",SUMPRODUCT((H$4:H$22="No DD")*(E$4:E$22&gt;E13))+1+SUMPRODUCT((H$4:H$22&lt;&gt;"")*(H$4:H$22&lt;&gt;"No DD")),""))</f>
        <v>10</v>
      </c>
      <c r="B13" s="5" t="s">
        <v>209</v>
      </c>
      <c r="C13" s="4" t="s">
        <v>6</v>
      </c>
      <c r="D13" s="4">
        <v>2006</v>
      </c>
      <c r="E13" s="9">
        <f>SUM(J13:R13)+SUM(J13:N13)*0.0000001+SUM(J13)*0.0000000000001</f>
        <v>114.90000679000454</v>
      </c>
      <c r="F13" s="3" t="str">
        <f>IF(OR(AND(AP13&gt;=AW$24,AQ13&gt;=AW$28,AP13&lt;&gt;"",AO13=""),AND(AU13&gt;=AW$24,AV13&gt;=AW$28,AU13&lt;&gt;"",AO13=""),AND(BS13&gt;=BZ$24,BT13&gt;=BZ$28,BS13&lt;&gt;"",BR13=""),AND(BX13&gt;=BZ$24,BY13&gt;=BZ$28,BX13&lt;&gt;"",BR13=""),AND(CV13&gt;=DC$24,CW13&gt;=DC$28,CV13&lt;&gt;"",CU13=""),AND(DA13&gt;=DC$24,DB13&gt;=DC$28,DA13&lt;&gt;""),AND(EA13&gt;=EH$24,EB13&gt;=EH$28,EA13&lt;&gt;""),AND(EF13&gt;=EH$24,EG13&gt;=EH$28,EF13&lt;&gt;""),AND(FC13&gt;=FJ$24,FD13&gt;=FJ$28,FC13&lt;&gt;""),AND(FH13&gt;=FJ$24,FI13&gt;=FJ$28,FH13&lt;&gt;""),AND(GE13&gt;=GL$24,GF13&gt;=GL$28,GE13&lt;&gt;""),AND(GJ13&gt;=GL$24,GK13&gt;=GL$28,GJ13&lt;&gt;""),AND(HG13&gt;=HN$24,HH13&gt;=HN$28,HG13&lt;&gt;""),AND(HL13&gt;=HN$24,HM13&gt;=HN$28,HL13&lt;&gt;""),AND(II13&gt;=IP$24,IJ13&gt;=IP$28,II13&lt;&gt;""),AND(IN13&gt;=IP$24,IO13&gt;=IP$28,IN13&lt;&gt;""),AND(JK13&gt;=JR$24,JL13&gt;=JR$28,JK13&lt;&gt;""),AND(JP13&gt;=JR$24,JQ13&gt;=JR$28,JP13&lt;&gt;""),AND(KM13&gt;=KT$24,KN13&gt;=KT$28,KM13&lt;&gt;""),AND(KR13&gt;=KT$24,KS13&gt;=KT$28,KR13&lt;&gt;""),AND(LO13&gt;=LV$24,LP13&gt;=LV$28,LO13&lt;&gt;""),AND(LT13&gt;=LV$24,LU13&gt;=LV$28,LT13&lt;&gt;""),AND(MQ13&gt;=MX$24,MR13&gt;=MX$28,MQ13&lt;&gt;""),AND(MV13&gt;=MX$24,MW13&gt;=MX$28,MV13&lt;&gt;""),AND(NS13&gt;=NZ$24,NT13&gt;=NZ$28,NS13&lt;&gt;""),AND(NX13&gt;=NZ$24,NY13&gt;=NZ$28,NX13&lt;&gt;""),AND(OU13&gt;=PB$24,OV13&gt;=PB$28,OU13&lt;&gt;""),AND(OZ13&gt;=PB$24,PA13&gt;=PB$28,OZ13&lt;&gt;""),AND(PW13&gt;=QD$24,PX13&gt;=QD$28,PW13&lt;&gt;""),AND(QB13&gt;=QD$24,QC13&gt;=QD$28,QB13&lt;&gt;"")),"P","")</f>
        <v>P</v>
      </c>
      <c r="G13" s="3" t="str">
        <f>IF(OR(AND(AQ13&gt;=AW$28,AQ13&lt;&gt;"",AO13=""),AND(AV13&gt;=AW$28,AV13&lt;&gt;"",AO13=""),AND(BT13&gt;=BZ$28,BT13&lt;&gt;"",BR13=""),AND(BY13&gt;=BZ$28,BY13&lt;&gt;"",BR13=""),AND(CW13&gt;=DC$28,CW13&lt;&gt;"",CU13=""),AND(DB13&gt;=DC$28,DB13&lt;&gt;"",CU13=""),AND(EB13&gt;=EH$28,EB13&lt;&gt;""),AND(EG13&gt;=EH$28,EG13&lt;&gt;""),AND(FD13&gt;=FJ$28,FD13&lt;&gt;""),AND(FI13&gt;=FJ$28,FI13&lt;&gt;""),AND(GF13&gt;=GL$28,GF13&lt;&gt;""),AND(GK13&gt;=GL$28,GK13&lt;&gt;""),AND(HH13&gt;=HN$28,HH13&lt;&gt;""),AND(HM13&gt;=HN$28,HM13&lt;&gt;""),AND(IJ13&gt;=IP$28,IJ13&lt;&gt;""),AND(IO13&gt;=IP$28,IO13&lt;&gt;""),AND(JL13&gt;=JR$28,JL13&lt;&gt;""),AND(JQ13&gt;=JR$28,JQ13&lt;&gt;""),AND(KN13&gt;=KT$28,KN13&lt;&gt;""),AND(KS13&gt;=KT$28,KS13&lt;&gt;""),AND(LP13&gt;=LV$28,LP13&lt;&gt;""),AND(LU13&gt;=LV$28,LU13&lt;&gt;""),AND(MR13&gt;=MX$28,MR13&lt;&gt;""),AND(MW13&gt;=MX$28,MW13&lt;&gt;""),AND(NT13&gt;=NZ$28,NT13&lt;&gt;""),AND(NY13&gt;=NZ$28,NY13&lt;&gt;""),AND(OV13&gt;=PB$28,OV13&lt;&gt;""),AND(PA13&gt;=PB$28,PA13&lt;&gt;""),AND(PX13&gt;=QD$28,PX13&lt;&gt;""),AND(QC13&gt;=QD$28,QC13&lt;&gt;"")),"P","")</f>
        <v>P</v>
      </c>
      <c r="H13" s="36" t="str">
        <f>IF(AND(G13="P",F13=""),"No DD",IF(OR(AND(AS13&gt;=AW$27,AT13&gt;=AW$31,AS13&lt;&gt;"",AO13=""),AND(BV13&gt;=BZ$27,BW13&gt;=BZ$31,BV13&lt;&gt;"",BR13=""),AND(CY13&gt;=DC$27,CZ13&gt;=DC$31,CY13&lt;&gt;"",CU13=""),AND(ED13&gt;=EH$27,EE13&gt;=EH$31,ED13&lt;&gt;""),AND(FF13&gt;=FJ$27,FG13&gt;=FJ$31,FF13&lt;&gt;""),AND(GH13&gt;=GL$27,GI13&gt;=GL$31,GH13&lt;&gt;""),AND(HJ13&gt;=HN$27,HK13&gt;=HN$31,HJ13&lt;&gt;""),AND(IL13&gt;=IP$27,IM13&gt;=IP$31,IL13&lt;&gt;""),AND(JN13&gt;=JR$27,JO13&gt;=JR$31,JN13&lt;&gt;""),AND(KP13&gt;=KT$27,KQ13&gt;=KT$31,KP13&lt;&gt;""),AND(LR13&gt;=LV$27,LS13&gt;=LV$31,LR13&lt;&gt;""),AND(MT13&gt;=MX$27,MU13&gt;=MX$31,MT13&lt;&gt;""),AND(NV13&gt;=NZ$27,NW13&gt;=NZ$31,NV13&lt;&gt;""),AND(OX13&gt;=PB$27,OY13&gt;=PB$31,OX13&lt;&gt;""),AND(PZ13&gt;=QD$27,QA13&gt;=QD$31,PZ13&lt;&gt;"")),"Merit",IF(OR(AND(AS13&gt;=AW$26,AT13&gt;=AW$30,AS13&lt;&gt;"",AO13=""),AND(BV13&gt;=BZ$26,BW13&gt;=BZ$30,BV13&lt;&gt;"",BR13=""),AND(CY13&gt;=DC$26,CZ13&gt;=DC$30,CY13&lt;&gt;"",CU13=""),AND(ED13&gt;=EH$26,EE13&gt;=EH$30,ED13&lt;&gt;""),AND(FF13&gt;=FJ$26,FG13&gt;=FJ$30,FF13&lt;&gt;""),AND(GH13&gt;=GL$26,GI13&gt;=GL$30,GH13&lt;&gt;""),AND(HJ13&gt;=HN$26,HK13&gt;=HN$30,HJ13&lt;&gt;""),AND(IL13&gt;=IP$26,IM13&gt;=IP$30,IL13&lt;&gt;""),AND(JN13&gt;=JR$26,JO13&gt;=JR$30,JN13&lt;&gt;""),AND(KP13&gt;=KT$26,KQ13&gt;=KT$30,KP13&lt;&gt;""),AND(LR13&gt;=LV$26,LS13&gt;=LV$30,LR13&lt;&gt;""),AND(MT13&gt;=MX$26,MU13&gt;=MX$30,MT13&lt;&gt;""),AND(NV13&gt;=NZ$26,NW13&gt;=NZ$30,NV13&lt;&gt;""),AND(OX13&gt;=PB$26,OY13&gt;=PB$30,OX13&lt;&gt;""),AND(PZ13&gt;=QD$26,QA13&gt;=QD$30,PZ13&lt;&gt;"")),"Excellence",IF(I13="P","Worlds Team",IF(F13="P","National Team","")))))</f>
        <v>National Team</v>
      </c>
      <c r="I13" s="3" t="str">
        <f>IF(OR(AND(AS13&gt;=AW$25,AT13&gt;=AW$29,AS13&lt;&gt;"",AO13=""),AND(BV13&gt;=BZ$25,BW13&gt;=BZ$29,BV13&lt;&gt;"",BR13=""),AND(CY13&gt;=DC$25,CZ13&gt;=DC$29,CY13&lt;&gt;"",CU13=""),AND(ED13&gt;=EH$25,EE13&gt;=EH$29,ED13&lt;&gt;""),AND(FF13&gt;=FJ$25,FG13&gt;=FJ$29,FF13&lt;&gt;""),AND(GH13&gt;=GL$25,GI13&gt;=GL$29,GH13&lt;&gt;""),AND(HJ13&gt;=HN$25,HK13&gt;=HN$29,HJ13&lt;&gt;""),AND(IL13&gt;=IP$25,IM13&gt;=IP$29,IL13&lt;&gt;""),AND(JN13&gt;=JR$25,JO13&gt;=JR$29,JN13&lt;&gt;""),AND(KP13&gt;=KT$25,KQ13&gt;=KT$29,KP13&lt;&gt;""),AND(LR13&gt;=LV$25,LS13&gt;=LV$29,LR13&lt;&gt;""),AND(MT13&gt;=MX$25,MU13&gt;=MX$29,MT13&lt;&gt;""),AND(NV13&gt;=NZ$25,NW13&gt;=NZ$29,NV13&lt;&gt;""),AND(OX13&gt;=PB$25,OY13&gt;=PB$29,OX13&lt;&gt;""),AND(PZ13&gt;=QD$25,QA13&gt;=QD$29,PZ13&lt;&gt;"")),"P","")</f>
        <v/>
      </c>
      <c r="J13" s="8">
        <f>IF(COUNT(AQ13,BT13,CW13)&gt;0,LARGE((AQ13,BT13,CW13),1),0)</f>
        <v>45.3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0</v>
      </c>
      <c r="M13" s="8" t="str">
        <f>IF(L13=0,"",IF(L13=CW13,$CA$1,IF(L13=BT13,$AX$1,IF(L13=AQ13,$U$1,""))))</f>
        <v/>
      </c>
      <c r="N13" s="8">
        <f>IF(COUNT(AR13,BU13,CX13)&gt;0,LARGE((AR13,BU13,CX13),1),0)</f>
        <v>22.6</v>
      </c>
      <c r="O13" s="8" t="str">
        <f>IF(N13=0,"",IF(N13=CX13,$CA$1,IF(N13=BU13,$AX$1,IF(N13=AR13,$U$1,""))))</f>
        <v>2023 Nationals</v>
      </c>
      <c r="P13" s="8">
        <f>IF(MAX(AV13,BY13,DB13)&gt;0,MAX(AV13,BY13,DB13),0)</f>
        <v>47</v>
      </c>
      <c r="Q13" s="8" t="str">
        <f>IF(P13=0,"",IF(P13=DB13,$CA$1,IF(P13=BY13,$AX$1,IF(P13=AV13,$U$1,""))))</f>
        <v>2023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7"/>
      <c r="AP13" s="40" t="str">
        <f>IF(SUM(V13,Z13)&gt;0,SUM(V13,Z13),"")</f>
        <v/>
      </c>
      <c r="AQ13" s="40" t="str">
        <f>IF(SUM(U13:V13,X13:Z13,AB13)-W13-AA13&gt;0,SUM(U13:V13,X13:Z13,AB13)-W13-AA13,"")</f>
        <v/>
      </c>
      <c r="AR13" s="40" t="str">
        <f>IF(SUM(AC13:AD13,AF13)-AE13&gt;0,SUM(AC13:AD13,AF13)-AE13,"")</f>
        <v/>
      </c>
      <c r="AS13" s="40" t="str">
        <f>IF(SUM(V13,Z13,AD13)&gt;0,SUM(V13,Z13,AD13),"")</f>
        <v/>
      </c>
      <c r="AT13" s="40" t="str">
        <f>IF(SUM(AQ13,AR13)&gt;0,SUM(AQ13,AR13),"")</f>
        <v/>
      </c>
      <c r="AU13" s="40" t="str">
        <f>IF(SUM(AH13,AL13)&gt;0,SUM(AH13,AL13),"")</f>
        <v/>
      </c>
      <c r="AV13" s="40" t="str">
        <f>IF(SUM(AG13:AH13,AJ13:AL13,AN13)-SUM(AI13,AM13)&gt;0,SUM(AG13:AH13,AJ13:AL13,AN13)-SUM(AI13,AM13),"")</f>
        <v/>
      </c>
      <c r="AW13" s="40" t="str">
        <f>IF(SUM(AQ13,AV13)&gt;0,SUM(AQ13,AV13),"")</f>
        <v/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8"/>
      <c r="BS13" s="11" t="str">
        <f>IF(SUM(AY13,BC13)&gt;0,SUM(AY13,BC13),"")</f>
        <v/>
      </c>
      <c r="BT13" s="11" t="str">
        <f>IF(SUM(AX13:AY13,BA13:BC13,BE13)-AZ13-BD13&gt;0,SUM(AX13:AY13,BA13:BC13,BE13)-AZ13-BD13,"")</f>
        <v/>
      </c>
      <c r="BU13" s="11" t="str">
        <f>IF(SUM(BF13:BG13,BI13)-BH13&gt;0,SUM(BF13:BG13,BI13)-BH13,"")</f>
        <v/>
      </c>
      <c r="BV13" s="11" t="str">
        <f>IF(SUM(AY13,BC13,BG13)&gt;0,SUM(AY13,BC13,BG13),"")</f>
        <v/>
      </c>
      <c r="BW13" s="11" t="str">
        <f>IF(SUM(BT13,BU13)&gt;0,SUM(BT13,BU13),"")</f>
        <v/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 t="str">
        <f>IF(SUM(BT13,BY13)&gt;0,SUM(BT13,BY13),"")</f>
        <v/>
      </c>
      <c r="CA13" s="19">
        <v>17.5</v>
      </c>
      <c r="CB13" s="19">
        <v>5.5</v>
      </c>
      <c r="CC13" s="19">
        <v>0.2</v>
      </c>
      <c r="CD13" s="19">
        <v>0.3</v>
      </c>
      <c r="CE13" s="19">
        <v>16.8</v>
      </c>
      <c r="CF13" s="19">
        <v>5.0999999999999996</v>
      </c>
      <c r="CG13" s="19">
        <v>0</v>
      </c>
      <c r="CH13" s="19">
        <v>0.3</v>
      </c>
      <c r="CI13" s="19">
        <v>17</v>
      </c>
      <c r="CJ13" s="19">
        <v>5.5</v>
      </c>
      <c r="CK13" s="19">
        <v>0.2</v>
      </c>
      <c r="CL13" s="19">
        <v>0.3</v>
      </c>
      <c r="CM13" s="19">
        <v>18</v>
      </c>
      <c r="CN13" s="19">
        <v>5.5</v>
      </c>
      <c r="CO13" s="19">
        <v>0</v>
      </c>
      <c r="CP13" s="19">
        <v>0.3</v>
      </c>
      <c r="CQ13" s="19">
        <v>17.8</v>
      </c>
      <c r="CR13" s="19">
        <v>5.0999999999999996</v>
      </c>
      <c r="CS13" s="19">
        <v>0</v>
      </c>
      <c r="CT13" s="19">
        <v>0.3</v>
      </c>
      <c r="CU13" s="27"/>
      <c r="CV13" s="40">
        <f>IF(SUM(CB13,CF13)&gt;0,SUM(CB13,CF13),"")</f>
        <v>10.6</v>
      </c>
      <c r="CW13" s="40">
        <f>IF(SUM(CA13:CB13,CD13:CF13,CH13)-CC13-CG13&gt;0,SUM(CA13:CB13,CD13:CF13,CH13)-CC13-CG13,"")</f>
        <v>45.3</v>
      </c>
      <c r="CX13" s="40">
        <f>IF(SUM(CI13:CJ13,CL13)-CK13&gt;0,SUM(CI13:CJ13,CL13)-CK13,"")</f>
        <v>22.6</v>
      </c>
      <c r="CY13" s="40">
        <f>IF(SUM(CB13,CF13,CJ13)&gt;0,SUM(CB13,CF13,CJ13),"")</f>
        <v>16.100000000000001</v>
      </c>
      <c r="CZ13" s="40">
        <f>IF(SUM(CW13,CX13)&gt;0,SUM(CW13,CX13),"")</f>
        <v>67.900000000000006</v>
      </c>
      <c r="DA13" s="40">
        <f>IF(SUM(CN13,CR13)&gt;0,SUM(CN13,CR13),"")</f>
        <v>10.6</v>
      </c>
      <c r="DB13" s="40">
        <f>IF(SUM(CM13:CN13,CP13:CR13,CT13)-SUM(CO13,CS13)&gt;0,SUM(CM13:CN13,CP13:CR13,CT13)-SUM(CO13,CS13),"")</f>
        <v>47</v>
      </c>
      <c r="DC13" s="40">
        <f>IF(SUM(CW13,DB13)&gt;0,SUM(CW13,DB13),"")</f>
        <v>92.3</v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2">
        <f>IF($CU13="P",CA13,(CA13+AX13)/2)</f>
        <v>8.75</v>
      </c>
      <c r="QF13" s="22">
        <f>IF($CU13="P",CB13,(CB13+AY13)/2)</f>
        <v>2.75</v>
      </c>
      <c r="QG13" s="22">
        <f>IF($CU13="P",CC13,(CC13+AZ13)/2)</f>
        <v>0.1</v>
      </c>
      <c r="QH13" s="22">
        <f>IF($CU13="P",CD13,(CD13+BA13)/2)</f>
        <v>0.15</v>
      </c>
      <c r="QI13" s="22">
        <f>IF($CU13="P",CE13,(CE13+BB13)/2)</f>
        <v>8.4</v>
      </c>
      <c r="QJ13" s="22">
        <f>IF($CU13="P",CF13,(CF13+BC13)/2)</f>
        <v>2.5499999999999998</v>
      </c>
      <c r="QK13" s="22">
        <f>IF($CU13="P",CG13,(CG13+BD13)/2)</f>
        <v>0</v>
      </c>
      <c r="QL13" s="22">
        <f>IF($CU13="P",CH13,(CH13+BE13)/2)</f>
        <v>0.15</v>
      </c>
      <c r="QM13" s="22">
        <f>IF($CU13="P",CI13,(CI13+BF13)/2)</f>
        <v>8.5</v>
      </c>
      <c r="QN13" s="22">
        <f>IF($CU13="P",CJ13,(CJ13+BG13)/2)</f>
        <v>2.75</v>
      </c>
      <c r="QO13" s="22">
        <f>IF($CU13="P",CK13,(CK13+BH13)/2)</f>
        <v>0.1</v>
      </c>
      <c r="QP13" s="22">
        <f>IF($CU13="P",CL13,(CL13+BI13)/2)</f>
        <v>0.15</v>
      </c>
      <c r="QQ13" s="22">
        <f>IF($CU13="P",CM13,(CM13+BJ13)/2)</f>
        <v>9</v>
      </c>
      <c r="QR13" s="22">
        <f>IF($CU13="P",CN13,(CN13+BK13)/2)</f>
        <v>2.75</v>
      </c>
      <c r="QS13" s="22">
        <f>IF($CU13="P",CO13,(CO13+BL13)/2)</f>
        <v>0</v>
      </c>
      <c r="QT13" s="22">
        <f>IF($CU13="P",CP13,(CP13+BM13)/2)</f>
        <v>0.15</v>
      </c>
      <c r="QU13" s="22">
        <f>IF($CU13="P",CQ13,(CQ13+BN13)/2)</f>
        <v>8.9</v>
      </c>
      <c r="QV13" s="22">
        <f>IF($CU13="P",CR13,(CR13+BO13)/2)</f>
        <v>2.5499999999999998</v>
      </c>
      <c r="QW13" s="22">
        <f>IF($CU13="P",CS13,(CS13+BP13)/2)</f>
        <v>0</v>
      </c>
      <c r="QX13" s="22">
        <f>IF($CU13="P",CT13,(CT13+BQ13)/2)</f>
        <v>0.15</v>
      </c>
      <c r="QY13" s="27" t="s">
        <v>46</v>
      </c>
      <c r="QZ13" s="40">
        <f>IF(SUM(QF13,QJ13)&gt;0,SUM(QF13,QJ13),"")</f>
        <v>5.3</v>
      </c>
      <c r="RA13" s="40">
        <f>IF(SUM(QE13:QF13,QH13:QJ13,QL13)-QG13-QK13&gt;0,SUM(QE13:QF13,QH13:QJ13,QL13)-QG13-QK13,"")</f>
        <v>22.65</v>
      </c>
      <c r="RB13" s="40">
        <f>IF(SUM(QM13:QN13,QP13)-QO13&gt;0,SUM(QM13:QN13,QP13)-QO13,"")</f>
        <v>11.3</v>
      </c>
      <c r="RC13" s="40">
        <f>IF(SUM(QF13,QJ13,QN13)&gt;0,SUM(QF13,QJ13,QN13),"")</f>
        <v>8.0500000000000007</v>
      </c>
      <c r="RD13" s="40">
        <f>IF(SUM(RA13,RB13)&gt;0,SUM(RA13,RB13),"")</f>
        <v>33.950000000000003</v>
      </c>
      <c r="RE13" s="40">
        <f>IF(SUM(QR13,QV13)&gt;0,SUM(QR13,QV13),"")</f>
        <v>5.3</v>
      </c>
      <c r="RF13" s="40">
        <f>IF(SUM(QQ13:QR13,QT13:QV13,QX13)-SUM(QS13,QW13)&gt;0,SUM(QQ13:QR13,QT13:QV13,QX13)-SUM(QS13,QW13),"")</f>
        <v>23.5</v>
      </c>
      <c r="RG13" s="40">
        <f>IF(SUM(RA13,RF13)&gt;0,SUM(RA13,RF13),"")</f>
        <v>46.15</v>
      </c>
    </row>
    <row r="14" spans="1:475" x14ac:dyDescent="0.2">
      <c r="A14" s="4" t="str" cm="1">
        <f t="array" ref="A14">IF(AND(H14&lt;&gt;"",H14&lt;&gt;"No DD"),SUMPRODUCT((H$4:H$22&lt;&gt;"")*(H$4:H$22&lt;&gt;"No DD")*(E$4:E$22&gt;E14))+1,IF(H14="No DD",SUMPRODUCT((H$4:H$22="No DD")*(E$4:E$22&gt;E14))+1+SUMPRODUCT((H$4:H$22&lt;&gt;"")*(H$4:H$22&lt;&gt;"No DD")),""))</f>
        <v/>
      </c>
      <c r="B14" s="5" t="s">
        <v>160</v>
      </c>
      <c r="C14" s="4" t="s">
        <v>116</v>
      </c>
      <c r="D14" s="4">
        <v>2005</v>
      </c>
      <c r="E14" s="9">
        <f>SUM(J14:R14)+SUM(J14:N14)*0.0000001+SUM(J14)*0.0000000000001</f>
        <v>149.2000105700042</v>
      </c>
      <c r="F14" s="3" t="str">
        <f>IF(OR(AND(AP14&gt;=AW$24,AQ14&gt;=AW$28,AP14&lt;&gt;"",AO14=""),AND(AU14&gt;=AW$24,AV14&gt;=AW$28,AU14&lt;&gt;"",AO14=""),AND(BS14&gt;=BZ$24,BT14&gt;=BZ$28,BS14&lt;&gt;"",BR14=""),AND(BX14&gt;=BZ$24,BY14&gt;=BZ$28,BX14&lt;&gt;"",BR14=""),AND(CV14&gt;=DC$24,CW14&gt;=DC$28,CV14&lt;&gt;"",CU14=""),AND(DA14&gt;=DC$24,DB14&gt;=DC$28,DA14&lt;&gt;""),AND(EA14&gt;=EH$24,EB14&gt;=EH$28,EA14&lt;&gt;""),AND(EF14&gt;=EH$24,EG14&gt;=EH$28,EF14&lt;&gt;""),AND(FC14&gt;=FJ$24,FD14&gt;=FJ$28,FC14&lt;&gt;""),AND(FH14&gt;=FJ$24,FI14&gt;=FJ$28,FH14&lt;&gt;""),AND(GE14&gt;=GL$24,GF14&gt;=GL$28,GE14&lt;&gt;""),AND(GJ14&gt;=GL$24,GK14&gt;=GL$28,GJ14&lt;&gt;""),AND(HG14&gt;=HN$24,HH14&gt;=HN$28,HG14&lt;&gt;""),AND(HL14&gt;=HN$24,HM14&gt;=HN$28,HL14&lt;&gt;""),AND(II14&gt;=IP$24,IJ14&gt;=IP$28,II14&lt;&gt;""),AND(IN14&gt;=IP$24,IO14&gt;=IP$28,IN14&lt;&gt;""),AND(JK14&gt;=JR$24,JL14&gt;=JR$28,JK14&lt;&gt;""),AND(JP14&gt;=JR$24,JQ14&gt;=JR$28,JP14&lt;&gt;""),AND(KM14&gt;=KT$24,KN14&gt;=KT$28,KM14&lt;&gt;""),AND(KR14&gt;=KT$24,KS14&gt;=KT$28,KR14&lt;&gt;""),AND(LO14&gt;=LV$24,LP14&gt;=LV$28,LO14&lt;&gt;""),AND(LT14&gt;=LV$24,LU14&gt;=LV$28,LT14&lt;&gt;""),AND(MQ14&gt;=MX$24,MR14&gt;=MX$28,MQ14&lt;&gt;""),AND(MV14&gt;=MX$24,MW14&gt;=MX$28,MV14&lt;&gt;""),AND(NS14&gt;=NZ$24,NT14&gt;=NZ$28,NS14&lt;&gt;""),AND(NX14&gt;=NZ$24,NY14&gt;=NZ$28,NX14&lt;&gt;""),AND(OU14&gt;=PB$24,OV14&gt;=PB$28,OU14&lt;&gt;""),AND(OZ14&gt;=PB$24,PA14&gt;=PB$28,OZ14&lt;&gt;""),AND(PW14&gt;=QD$24,PX14&gt;=QD$28,PW14&lt;&gt;""),AND(QB14&gt;=QD$24,QC14&gt;=QD$28,QB14&lt;&gt;"")),"P","")</f>
        <v/>
      </c>
      <c r="G14" s="3" t="str">
        <f>IF(OR(AND(AQ14&gt;=AW$28,AQ14&lt;&gt;"",AO14=""),AND(AV14&gt;=AW$28,AV14&lt;&gt;"",AO14=""),AND(BT14&gt;=BZ$28,BT14&lt;&gt;"",BR14=""),AND(BY14&gt;=BZ$28,BY14&lt;&gt;"",BR14=""),AND(CW14&gt;=DC$28,CW14&lt;&gt;"",CU14=""),AND(DB14&gt;=DC$28,DB14&lt;&gt;"",CU14=""),AND(EB14&gt;=EH$28,EB14&lt;&gt;""),AND(EG14&gt;=EH$28,EG14&lt;&gt;""),AND(FD14&gt;=FJ$28,FD14&lt;&gt;""),AND(FI14&gt;=FJ$28,FI14&lt;&gt;""),AND(GF14&gt;=GL$28,GF14&lt;&gt;""),AND(GK14&gt;=GL$28,GK14&lt;&gt;""),AND(HH14&gt;=HN$28,HH14&lt;&gt;""),AND(HM14&gt;=HN$28,HM14&lt;&gt;""),AND(IJ14&gt;=IP$28,IJ14&lt;&gt;""),AND(IO14&gt;=IP$28,IO14&lt;&gt;""),AND(JL14&gt;=JR$28,JL14&lt;&gt;""),AND(JQ14&gt;=JR$28,JQ14&lt;&gt;""),AND(KN14&gt;=KT$28,KN14&lt;&gt;""),AND(KS14&gt;=KT$28,KS14&lt;&gt;""),AND(LP14&gt;=LV$28,LP14&lt;&gt;""),AND(LU14&gt;=LV$28,LU14&lt;&gt;""),AND(MR14&gt;=MX$28,MR14&lt;&gt;""),AND(MW14&gt;=MX$28,MW14&lt;&gt;""),AND(NT14&gt;=NZ$28,NT14&lt;&gt;""),AND(NY14&gt;=NZ$28,NY14&lt;&gt;""),AND(OV14&gt;=PB$28,OV14&lt;&gt;""),AND(PA14&gt;=PB$28,PA14&lt;&gt;""),AND(PX14&gt;=QD$28,PX14&lt;&gt;""),AND(QC14&gt;=QD$28,QC14&lt;&gt;"")),"P","")</f>
        <v/>
      </c>
      <c r="H14" s="36" t="str">
        <f>IF(AND(G14="P",F14=""),"No DD",IF(OR(AND(AS14&gt;=AW$27,AT14&gt;=AW$31,AS14&lt;&gt;"",AO14=""),AND(BV14&gt;=BZ$27,BW14&gt;=BZ$31,BV14&lt;&gt;"",BR14=""),AND(CY14&gt;=DC$27,CZ14&gt;=DC$31,CY14&lt;&gt;"",CU14=""),AND(ED14&gt;=EH$27,EE14&gt;=EH$31,ED14&lt;&gt;""),AND(FF14&gt;=FJ$27,FG14&gt;=FJ$31,FF14&lt;&gt;""),AND(GH14&gt;=GL$27,GI14&gt;=GL$31,GH14&lt;&gt;""),AND(HJ14&gt;=HN$27,HK14&gt;=HN$31,HJ14&lt;&gt;""),AND(IL14&gt;=IP$27,IM14&gt;=IP$31,IL14&lt;&gt;""),AND(JN14&gt;=JR$27,JO14&gt;=JR$31,JN14&lt;&gt;""),AND(KP14&gt;=KT$27,KQ14&gt;=KT$31,KP14&lt;&gt;""),AND(LR14&gt;=LV$27,LS14&gt;=LV$31,LR14&lt;&gt;""),AND(MT14&gt;=MX$27,MU14&gt;=MX$31,MT14&lt;&gt;""),AND(NV14&gt;=NZ$27,NW14&gt;=NZ$31,NV14&lt;&gt;""),AND(OX14&gt;=PB$27,OY14&gt;=PB$31,OX14&lt;&gt;""),AND(PZ14&gt;=QD$27,QA14&gt;=QD$31,PZ14&lt;&gt;"")),"Merit",IF(OR(AND(AS14&gt;=AW$26,AT14&gt;=AW$30,AS14&lt;&gt;"",AO14=""),AND(BV14&gt;=BZ$26,BW14&gt;=BZ$30,BV14&lt;&gt;"",BR14=""),AND(CY14&gt;=DC$26,CZ14&gt;=DC$30,CY14&lt;&gt;"",CU14=""),AND(ED14&gt;=EH$26,EE14&gt;=EH$30,ED14&lt;&gt;""),AND(FF14&gt;=FJ$26,FG14&gt;=FJ$30,FF14&lt;&gt;""),AND(GH14&gt;=GL$26,GI14&gt;=GL$30,GH14&lt;&gt;""),AND(HJ14&gt;=HN$26,HK14&gt;=HN$30,HJ14&lt;&gt;""),AND(IL14&gt;=IP$26,IM14&gt;=IP$30,IL14&lt;&gt;""),AND(JN14&gt;=JR$26,JO14&gt;=JR$30,JN14&lt;&gt;""),AND(KP14&gt;=KT$26,KQ14&gt;=KT$30,KP14&lt;&gt;""),AND(LR14&gt;=LV$26,LS14&gt;=LV$30,LR14&lt;&gt;""),AND(MT14&gt;=MX$26,MU14&gt;=MX$30,MT14&lt;&gt;""),AND(NV14&gt;=NZ$26,NW14&gt;=NZ$30,NV14&lt;&gt;""),AND(OX14&gt;=PB$26,OY14&gt;=PB$30,OX14&lt;&gt;""),AND(PZ14&gt;=QD$26,QA14&gt;=QD$30,PZ14&lt;&gt;"")),"Excellence",IF(I14="P","Worlds Team",IF(F14="P","National Team","")))))</f>
        <v/>
      </c>
      <c r="I14" s="3" t="str">
        <f>IF(OR(AND(AS14&gt;=AW$25,AT14&gt;=AW$29,AS14&lt;&gt;"",AO14=""),AND(BV14&gt;=BZ$25,BW14&gt;=BZ$29,BV14&lt;&gt;"",BR14=""),AND(CY14&gt;=DC$25,CZ14&gt;=DC$29,CY14&lt;&gt;"",CU14=""),AND(ED14&gt;=EH$25,EE14&gt;=EH$29,ED14&lt;&gt;""),AND(FF14&gt;=FJ$25,FG14&gt;=FJ$29,FF14&lt;&gt;""),AND(GH14&gt;=GL$25,GI14&gt;=GL$29,GH14&lt;&gt;""),AND(HJ14&gt;=HN$25,HK14&gt;=HN$29,HJ14&lt;&gt;""),AND(IL14&gt;=IP$25,IM14&gt;=IP$29,IL14&lt;&gt;""),AND(JN14&gt;=JR$25,JO14&gt;=JR$29,JN14&lt;&gt;""),AND(KP14&gt;=KT$25,KQ14&gt;=KT$29,KP14&lt;&gt;""),AND(LR14&gt;=LV$25,LS14&gt;=LV$29,LR14&lt;&gt;""),AND(MT14&gt;=MX$25,MU14&gt;=MX$29,MT14&lt;&gt;""),AND(NV14&gt;=NZ$25,NW14&gt;=NZ$29,NV14&lt;&gt;""),AND(OX14&gt;=PB$25,OY14&gt;=PB$29,OX14&lt;&gt;""),AND(PZ14&gt;=QD$25,QA14&gt;=QD$29,PZ14&lt;&gt;"")),"P","")</f>
        <v/>
      </c>
      <c r="J14" s="8">
        <f>IF(COUNT(AQ14,BT14,CW14)&gt;0,LARGE((AQ14,BT14,CW14),1),0)</f>
        <v>42.2</v>
      </c>
      <c r="K14" s="8" t="str">
        <f>IF(J14=0,"",IF(J14=CW14,$CA$1,IF(J14=BT14,$AX$1,IF(J14=AQ14,$U$1,""))))</f>
        <v>2023 Elite Canada</v>
      </c>
      <c r="L14" s="8">
        <f>IF(COUNT(AQ14,BT14,CW14)&gt;1,LARGE((AQ14,BT14,CW14),2),0)</f>
        <v>42</v>
      </c>
      <c r="M14" s="8" t="str">
        <f>IF(L14=0,"",IF(L14=CW14,$CA$1,IF(L14=BT14,$AX$1,IF(L14=AQ14,$U$1,""))))</f>
        <v>2023 Nationals</v>
      </c>
      <c r="N14" s="8">
        <f>IF(COUNT(AR14,BU14,CX14)&gt;0,LARGE((AR14,BU14,CX14),1),0)</f>
        <v>21.5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43.5</v>
      </c>
      <c r="Q14" s="8" t="str">
        <f>IF(P14=0,"",IF(P14=DB14,$CA$1,IF(P14=BY14,$AX$1,IF(P14=AV14,$U$1,""))))</f>
        <v>2023 Nationals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 t="str">
        <f>IF(SUM(V14,Z14)&gt;0,SUM(V14,Z14),"")</f>
        <v/>
      </c>
      <c r="AQ14" s="40" t="str">
        <f>IF(SUM(U14:V14,X14:Z14,AB14)-W14-AA14&gt;0,SUM(U14:V14,X14:Z14,AB14)-W14-AA14,"")</f>
        <v/>
      </c>
      <c r="AR14" s="40" t="str">
        <f>IF(SUM(AC14:AD14,AF14)-AE14&gt;0,SUM(AC14:AD14,AF14)-AE14,"")</f>
        <v/>
      </c>
      <c r="AS14" s="40" t="str">
        <f>IF(SUM(V14,Z14,AD14)&gt;0,SUM(V14,Z14,AD14),"")</f>
        <v/>
      </c>
      <c r="AT14" s="40" t="str">
        <f>IF(SUM(AQ14,AR14)&gt;0,SUM(AQ14,AR14),"")</f>
        <v/>
      </c>
      <c r="AU14" s="40" t="str">
        <f>IF(SUM(AH14,AL14)&gt;0,SUM(AH14,AL14),"")</f>
        <v/>
      </c>
      <c r="AV14" s="40" t="str">
        <f>IF(SUM(AG14:AH14,AJ14:AL14,AN14)-SUM(AI14,AM14)&gt;0,SUM(AG14:AH14,AJ14:AL14,AN14)-SUM(AI14,AM14),"")</f>
        <v/>
      </c>
      <c r="AW14" s="40" t="str">
        <f>IF(SUM(AQ14,AV14)&gt;0,SUM(AQ14,AV14),"")</f>
        <v/>
      </c>
      <c r="AX14" s="18">
        <v>16.5</v>
      </c>
      <c r="AY14" s="18">
        <v>4.0999999999999996</v>
      </c>
      <c r="AZ14" s="18">
        <v>0</v>
      </c>
      <c r="BA14" s="18">
        <v>0.3</v>
      </c>
      <c r="BB14" s="18">
        <v>17.5</v>
      </c>
      <c r="BC14" s="18">
        <v>3.8</v>
      </c>
      <c r="BD14" s="18">
        <v>0</v>
      </c>
      <c r="BE14" s="18">
        <v>0</v>
      </c>
      <c r="BF14" s="18">
        <v>17.7</v>
      </c>
      <c r="BG14" s="18">
        <v>3.8</v>
      </c>
      <c r="BH14" s="18">
        <v>0</v>
      </c>
      <c r="BI14" s="18">
        <v>0</v>
      </c>
      <c r="BJ14" s="18">
        <v>17</v>
      </c>
      <c r="BK14" s="18">
        <v>4.0999999999999996</v>
      </c>
      <c r="BL14" s="18">
        <v>0</v>
      </c>
      <c r="BM14" s="18">
        <v>0.3</v>
      </c>
      <c r="BN14" s="18">
        <v>17.5</v>
      </c>
      <c r="BO14" s="18">
        <v>3.2</v>
      </c>
      <c r="BP14" s="18">
        <v>0</v>
      </c>
      <c r="BQ14" s="18">
        <v>0</v>
      </c>
      <c r="BR14" s="28"/>
      <c r="BS14" s="11">
        <f>IF(SUM(AY14,BC14)&gt;0,SUM(AY14,BC14),"")</f>
        <v>7.8999999999999995</v>
      </c>
      <c r="BT14" s="11">
        <f>IF(SUM(AX14:AY14,BA14:BC14,BE14)-AZ14-BD14&gt;0,SUM(AX14:AY14,BA14:BC14,BE14)-AZ14-BD14,"")</f>
        <v>42.2</v>
      </c>
      <c r="BU14" s="11">
        <f>IF(SUM(BF14:BG14,BI14)-BH14&gt;0,SUM(BF14:BG14,BI14)-BH14,"")</f>
        <v>21.5</v>
      </c>
      <c r="BV14" s="11">
        <f>IF(SUM(AY14,BC14,BG14)&gt;0,SUM(AY14,BC14,BG14),"")</f>
        <v>11.7</v>
      </c>
      <c r="BW14" s="11">
        <f>IF(SUM(BT14,BU14)&gt;0,SUM(BT14,BU14),"")</f>
        <v>63.7</v>
      </c>
      <c r="BX14" s="11">
        <f>IF(SUM(BK14,BO14)&gt;0,SUM(BK14,BO14),"")</f>
        <v>7.3</v>
      </c>
      <c r="BY14" s="11">
        <f>IF(SUM(BJ14:BK14,BM14:BO14,BQ14)-SUM(BL14,BP14)&gt;0,SUM(BJ14:BK14,BM14:BO14,BQ14)-SUM(BL14,BP14),"")</f>
        <v>42.100000000000009</v>
      </c>
      <c r="BZ14" s="11">
        <f>IF(SUM(BT14,BY14)&gt;0,SUM(BT14,BY14),"")</f>
        <v>84.300000000000011</v>
      </c>
      <c r="CA14" s="19">
        <v>16.7</v>
      </c>
      <c r="CB14" s="19">
        <v>4.5</v>
      </c>
      <c r="CC14" s="19">
        <v>0</v>
      </c>
      <c r="CD14" s="19">
        <v>0.6</v>
      </c>
      <c r="CE14" s="19">
        <v>16.5</v>
      </c>
      <c r="CF14" s="19">
        <v>4</v>
      </c>
      <c r="CG14" s="19">
        <v>0.3</v>
      </c>
      <c r="CH14" s="19">
        <v>0</v>
      </c>
      <c r="CI14" s="19">
        <v>16.899999999999999</v>
      </c>
      <c r="CJ14" s="19">
        <v>4</v>
      </c>
      <c r="CK14" s="19">
        <v>0</v>
      </c>
      <c r="CL14" s="19">
        <v>0</v>
      </c>
      <c r="CM14" s="19">
        <v>16.899999999999999</v>
      </c>
      <c r="CN14" s="19">
        <v>4.5</v>
      </c>
      <c r="CO14" s="19">
        <v>0</v>
      </c>
      <c r="CP14" s="19">
        <v>0.3</v>
      </c>
      <c r="CQ14" s="19">
        <v>17.8</v>
      </c>
      <c r="CR14" s="19">
        <v>4</v>
      </c>
      <c r="CS14" s="19">
        <v>0</v>
      </c>
      <c r="CT14" s="19">
        <v>0</v>
      </c>
      <c r="CU14" s="27"/>
      <c r="CV14" s="40">
        <f>IF(SUM(CB14,CF14)&gt;0,SUM(CB14,CF14),"")</f>
        <v>8.5</v>
      </c>
      <c r="CW14" s="40">
        <f>IF(SUM(CA14:CB14,CD14:CF14,CH14)-CC14-CG14&gt;0,SUM(CA14:CB14,CD14:CF14,CH14)-CC14-CG14,"")</f>
        <v>42</v>
      </c>
      <c r="CX14" s="40">
        <f>IF(SUM(CI14:CJ14,CL14)-CK14&gt;0,SUM(CI14:CJ14,CL14)-CK14,"")</f>
        <v>20.9</v>
      </c>
      <c r="CY14" s="40">
        <f>IF(SUM(CB14,CF14,CJ14)&gt;0,SUM(CB14,CF14,CJ14),"")</f>
        <v>12.5</v>
      </c>
      <c r="CZ14" s="40">
        <f>IF(SUM(CW14,CX14)&gt;0,SUM(CW14,CX14),"")</f>
        <v>62.9</v>
      </c>
      <c r="DA14" s="40">
        <f>IF(SUM(CN14,CR14)&gt;0,SUM(CN14,CR14),"")</f>
        <v>8.5</v>
      </c>
      <c r="DB14" s="40">
        <f>IF(SUM(CM14:CN14,CP14:CR14,CT14)-SUM(CO14,CS14)&gt;0,SUM(CM14:CN14,CP14:CR14,CT14)-SUM(CO14,CS14),"")</f>
        <v>43.5</v>
      </c>
      <c r="DC14" s="40">
        <f>IF(SUM(CW14,DB14)&gt;0,SUM(CW14,DB14),"")</f>
        <v>85.5</v>
      </c>
      <c r="DD14" s="50" t="str">
        <f>IF(MAX(EB14,FD14,GF14,HH14,IJ14,JL14,KN14,LP14,MR14,NT14,OV14,PX14)-IF(L14="",0,L14)&gt;0.001,MAX(EB14,FD14,GF14,HH14,IJ14,JL14,KN14,LP14,MR14,NT14,OV14,PX14)-IF(L14="",0,L14),"")</f>
        <v/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IF(SUM(GF14,GK14)&gt;0,SUM(GF14,GK14),"")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IF(SUM(HH14,HM14)&gt;0,SUM(HH14,HM14),"")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2">
        <f>IF($CU14="P",CA14,(CA14+AX14)/2)</f>
        <v>16.600000000000001</v>
      </c>
      <c r="QF14" s="22">
        <f>IF($CU14="P",CB14,(CB14+AY14)/2)</f>
        <v>4.3</v>
      </c>
      <c r="QG14" s="22">
        <f>IF($CU14="P",CC14,(CC14+AZ14)/2)</f>
        <v>0</v>
      </c>
      <c r="QH14" s="22">
        <f>IF($CU14="P",CD14,(CD14+BA14)/2)</f>
        <v>0.44999999999999996</v>
      </c>
      <c r="QI14" s="22">
        <f>IF($CU14="P",CE14,(CE14+BB14)/2)</f>
        <v>17</v>
      </c>
      <c r="QJ14" s="22">
        <f>IF($CU14="P",CF14,(CF14+BC14)/2)</f>
        <v>3.9</v>
      </c>
      <c r="QK14" s="22">
        <f>IF($CU14="P",CG14,(CG14+BD14)/2)</f>
        <v>0.15</v>
      </c>
      <c r="QL14" s="22">
        <f>IF($CU14="P",CH14,(CH14+BE14)/2)</f>
        <v>0</v>
      </c>
      <c r="QM14" s="22">
        <f>IF($CU14="P",CI14,(CI14+BF14)/2)</f>
        <v>17.299999999999997</v>
      </c>
      <c r="QN14" s="22">
        <f>IF($CU14="P",CJ14,(CJ14+BG14)/2)</f>
        <v>3.9</v>
      </c>
      <c r="QO14" s="22">
        <f>IF($CU14="P",CK14,(CK14+BH14)/2)</f>
        <v>0</v>
      </c>
      <c r="QP14" s="22">
        <f>IF($CU14="P",CL14,(CL14+BI14)/2)</f>
        <v>0</v>
      </c>
      <c r="QQ14" s="22">
        <f>IF($CU14="P",CM14,(CM14+BJ14)/2)</f>
        <v>16.95</v>
      </c>
      <c r="QR14" s="22">
        <f>IF($CU14="P",CN14,(CN14+BK14)/2)</f>
        <v>4.3</v>
      </c>
      <c r="QS14" s="22">
        <f>IF($CU14="P",CO14,(CO14+BL14)/2)</f>
        <v>0</v>
      </c>
      <c r="QT14" s="22">
        <f>IF($CU14="P",CP14,(CP14+BM14)/2)</f>
        <v>0.3</v>
      </c>
      <c r="QU14" s="22">
        <f>IF($CU14="P",CQ14,(CQ14+BN14)/2)</f>
        <v>17.649999999999999</v>
      </c>
      <c r="QV14" s="22">
        <f>IF($CU14="P",CR14,(CR14+BO14)/2)</f>
        <v>3.6</v>
      </c>
      <c r="QW14" s="22">
        <f>IF($CU14="P",CS14,(CS14+BP14)/2)</f>
        <v>0</v>
      </c>
      <c r="QX14" s="22">
        <f>IF($CU14="P",CT14,(CT14+BQ14)/2)</f>
        <v>0</v>
      </c>
      <c r="QY14" s="27" t="s">
        <v>46</v>
      </c>
      <c r="QZ14" s="40">
        <f>IF(SUM(QF14,QJ14)&gt;0,SUM(QF14,QJ14),"")</f>
        <v>8.1999999999999993</v>
      </c>
      <c r="RA14" s="40">
        <f>IF(SUM(QE14:QF14,QH14:QJ14,QL14)-QG14-QK14&gt;0,SUM(QE14:QF14,QH14:QJ14,QL14)-QG14-QK14,"")</f>
        <v>42.1</v>
      </c>
      <c r="RB14" s="40">
        <f>IF(SUM(QM14:QN14,QP14)-QO14&gt;0,SUM(QM14:QN14,QP14)-QO14,"")</f>
        <v>21.199999999999996</v>
      </c>
      <c r="RC14" s="40">
        <f>IF(SUM(QF14,QJ14,QN14)&gt;0,SUM(QF14,QJ14,QN14),"")</f>
        <v>12.1</v>
      </c>
      <c r="RD14" s="40">
        <f>IF(SUM(RA14,RB14)&gt;0,SUM(RA14,RB14),"")</f>
        <v>63.3</v>
      </c>
      <c r="RE14" s="40">
        <f>IF(SUM(QR14,QV14)&gt;0,SUM(QR14,QV14),"")</f>
        <v>7.9</v>
      </c>
      <c r="RF14" s="40">
        <f>IF(SUM(QQ14:QR14,QT14:QV14,QX14)-SUM(QS14,QW14)&gt;0,SUM(QQ14:QR14,QT14:QV14,QX14)-SUM(QS14,QW14),"")</f>
        <v>42.800000000000004</v>
      </c>
      <c r="RG14" s="40">
        <f>IF(SUM(RA14,RF14)&gt;0,SUM(RA14,RF14),"")</f>
        <v>84.9</v>
      </c>
    </row>
    <row r="15" spans="1:475" x14ac:dyDescent="0.2">
      <c r="A15" s="4" t="str" cm="1">
        <f t="array" ref="A15">IF(AND(H15&lt;&gt;"",H15&lt;&gt;"No DD"),SUMPRODUCT((H$4:H$22&lt;&gt;"")*(H$4:H$22&lt;&gt;"No DD")*(E$4:E$22&gt;E15))+1,IF(H15="No DD",SUMPRODUCT((H$4:H$22="No DD")*(E$4:E$22&gt;E15))+1+SUMPRODUCT((H$4:H$22&lt;&gt;"")*(H$4:H$22&lt;&gt;"No DD")),""))</f>
        <v/>
      </c>
      <c r="B15" s="5" t="s">
        <v>155</v>
      </c>
      <c r="C15" s="4" t="s">
        <v>4</v>
      </c>
      <c r="D15" s="4">
        <v>2005</v>
      </c>
      <c r="E15" s="9">
        <f>SUM(J15:R15)+SUM(J15:N15)*0.0000001+SUM(J15)*0.0000000000001</f>
        <v>133.50000941000414</v>
      </c>
      <c r="F15" s="3" t="str">
        <f>IF(OR(AND(AP15&gt;=AW$24,AQ15&gt;=AW$28,AP15&lt;&gt;"",AO15=""),AND(AU15&gt;=AW$24,AV15&gt;=AW$28,AU15&lt;&gt;"",AO15=""),AND(BS15&gt;=BZ$24,BT15&gt;=BZ$28,BS15&lt;&gt;"",BR15=""),AND(BX15&gt;=BZ$24,BY15&gt;=BZ$28,BX15&lt;&gt;"",BR15=""),AND(CV15&gt;=DC$24,CW15&gt;=DC$28,CV15&lt;&gt;"",CU15=""),AND(DA15&gt;=DC$24,DB15&gt;=DC$28,DA15&lt;&gt;""),AND(EA15&gt;=EH$24,EB15&gt;=EH$28,EA15&lt;&gt;""),AND(EF15&gt;=EH$24,EG15&gt;=EH$28,EF15&lt;&gt;""),AND(FC15&gt;=FJ$24,FD15&gt;=FJ$28,FC15&lt;&gt;""),AND(FH15&gt;=FJ$24,FI15&gt;=FJ$28,FH15&lt;&gt;""),AND(GE15&gt;=GL$24,GF15&gt;=GL$28,GE15&lt;&gt;""),AND(GJ15&gt;=GL$24,GK15&gt;=GL$28,GJ15&lt;&gt;""),AND(HG15&gt;=HN$24,HH15&gt;=HN$28,HG15&lt;&gt;""),AND(HL15&gt;=HN$24,HM15&gt;=HN$28,HL15&lt;&gt;""),AND(II15&gt;=IP$24,IJ15&gt;=IP$28,II15&lt;&gt;""),AND(IN15&gt;=IP$24,IO15&gt;=IP$28,IN15&lt;&gt;""),AND(JK15&gt;=JR$24,JL15&gt;=JR$28,JK15&lt;&gt;""),AND(JP15&gt;=JR$24,JQ15&gt;=JR$28,JP15&lt;&gt;""),AND(KM15&gt;=KT$24,KN15&gt;=KT$28,KM15&lt;&gt;""),AND(KR15&gt;=KT$24,KS15&gt;=KT$28,KR15&lt;&gt;""),AND(LO15&gt;=LV$24,LP15&gt;=LV$28,LO15&lt;&gt;""),AND(LT15&gt;=LV$24,LU15&gt;=LV$28,LT15&lt;&gt;""),AND(MQ15&gt;=MX$24,MR15&gt;=MX$28,MQ15&lt;&gt;""),AND(MV15&gt;=MX$24,MW15&gt;=MX$28,MV15&lt;&gt;""),AND(NS15&gt;=NZ$24,NT15&gt;=NZ$28,NS15&lt;&gt;""),AND(NX15&gt;=NZ$24,NY15&gt;=NZ$28,NX15&lt;&gt;""),AND(OU15&gt;=PB$24,OV15&gt;=PB$28,OU15&lt;&gt;""),AND(OZ15&gt;=PB$24,PA15&gt;=PB$28,OZ15&lt;&gt;""),AND(PW15&gt;=QD$24,PX15&gt;=QD$28,PW15&lt;&gt;""),AND(QB15&gt;=QD$24,QC15&gt;=QD$28,QB15&lt;&gt;"")),"P","")</f>
        <v/>
      </c>
      <c r="G15" s="3" t="str">
        <f>IF(OR(AND(AQ15&gt;=AW$28,AQ15&lt;&gt;"",AO15=""),AND(AV15&gt;=AW$28,AV15&lt;&gt;"",AO15=""),AND(BT15&gt;=BZ$28,BT15&lt;&gt;"",BR15=""),AND(BY15&gt;=BZ$28,BY15&lt;&gt;"",BR15=""),AND(CW15&gt;=DC$28,CW15&lt;&gt;"",CU15=""),AND(DB15&gt;=DC$28,DB15&lt;&gt;"",CU15=""),AND(EB15&gt;=EH$28,EB15&lt;&gt;""),AND(EG15&gt;=EH$28,EG15&lt;&gt;""),AND(FD15&gt;=FJ$28,FD15&lt;&gt;""),AND(FI15&gt;=FJ$28,FI15&lt;&gt;""),AND(GF15&gt;=GL$28,GF15&lt;&gt;""),AND(GK15&gt;=GL$28,GK15&lt;&gt;""),AND(HH15&gt;=HN$28,HH15&lt;&gt;""),AND(HM15&gt;=HN$28,HM15&lt;&gt;""),AND(IJ15&gt;=IP$28,IJ15&lt;&gt;""),AND(IO15&gt;=IP$28,IO15&lt;&gt;""),AND(JL15&gt;=JR$28,JL15&lt;&gt;""),AND(JQ15&gt;=JR$28,JQ15&lt;&gt;""),AND(KN15&gt;=KT$28,KN15&lt;&gt;""),AND(KS15&gt;=KT$28,KS15&lt;&gt;""),AND(LP15&gt;=LV$28,LP15&lt;&gt;""),AND(LU15&gt;=LV$28,LU15&lt;&gt;""),AND(MR15&gt;=MX$28,MR15&lt;&gt;""),AND(MW15&gt;=MX$28,MW15&lt;&gt;""),AND(NT15&gt;=NZ$28,NT15&lt;&gt;""),AND(NY15&gt;=NZ$28,NY15&lt;&gt;""),AND(OV15&gt;=PB$28,OV15&lt;&gt;""),AND(PA15&gt;=PB$28,PA15&lt;&gt;""),AND(PX15&gt;=QD$28,PX15&lt;&gt;""),AND(QC15&gt;=QD$28,QC15&lt;&gt;"")),"P","")</f>
        <v/>
      </c>
      <c r="H15" s="36" t="str">
        <f>IF(AND(G15="P",F15=""),"No DD",IF(OR(AND(AS15&gt;=AW$27,AT15&gt;=AW$31,AS15&lt;&gt;"",AO15=""),AND(BV15&gt;=BZ$27,BW15&gt;=BZ$31,BV15&lt;&gt;"",BR15=""),AND(CY15&gt;=DC$27,CZ15&gt;=DC$31,CY15&lt;&gt;"",CU15=""),AND(ED15&gt;=EH$27,EE15&gt;=EH$31,ED15&lt;&gt;""),AND(FF15&gt;=FJ$27,FG15&gt;=FJ$31,FF15&lt;&gt;""),AND(GH15&gt;=GL$27,GI15&gt;=GL$31,GH15&lt;&gt;""),AND(HJ15&gt;=HN$27,HK15&gt;=HN$31,HJ15&lt;&gt;""),AND(IL15&gt;=IP$27,IM15&gt;=IP$31,IL15&lt;&gt;""),AND(JN15&gt;=JR$27,JO15&gt;=JR$31,JN15&lt;&gt;""),AND(KP15&gt;=KT$27,KQ15&gt;=KT$31,KP15&lt;&gt;""),AND(LR15&gt;=LV$27,LS15&gt;=LV$31,LR15&lt;&gt;""),AND(MT15&gt;=MX$27,MU15&gt;=MX$31,MT15&lt;&gt;""),AND(NV15&gt;=NZ$27,NW15&gt;=NZ$31,NV15&lt;&gt;""),AND(OX15&gt;=PB$27,OY15&gt;=PB$31,OX15&lt;&gt;""),AND(PZ15&gt;=QD$27,QA15&gt;=QD$31,PZ15&lt;&gt;"")),"Merit",IF(OR(AND(AS15&gt;=AW$26,AT15&gt;=AW$30,AS15&lt;&gt;"",AO15=""),AND(BV15&gt;=BZ$26,BW15&gt;=BZ$30,BV15&lt;&gt;"",BR15=""),AND(CY15&gt;=DC$26,CZ15&gt;=DC$30,CY15&lt;&gt;"",CU15=""),AND(ED15&gt;=EH$26,EE15&gt;=EH$30,ED15&lt;&gt;""),AND(FF15&gt;=FJ$26,FG15&gt;=FJ$30,FF15&lt;&gt;""),AND(GH15&gt;=GL$26,GI15&gt;=GL$30,GH15&lt;&gt;""),AND(HJ15&gt;=HN$26,HK15&gt;=HN$30,HJ15&lt;&gt;""),AND(IL15&gt;=IP$26,IM15&gt;=IP$30,IL15&lt;&gt;""),AND(JN15&gt;=JR$26,JO15&gt;=JR$30,JN15&lt;&gt;""),AND(KP15&gt;=KT$26,KQ15&gt;=KT$30,KP15&lt;&gt;""),AND(LR15&gt;=LV$26,LS15&gt;=LV$30,LR15&lt;&gt;""),AND(MT15&gt;=MX$26,MU15&gt;=MX$30,MT15&lt;&gt;""),AND(NV15&gt;=NZ$26,NW15&gt;=NZ$30,NV15&lt;&gt;""),AND(OX15&gt;=PB$26,OY15&gt;=PB$30,OX15&lt;&gt;""),AND(PZ15&gt;=QD$26,QA15&gt;=QD$30,PZ15&lt;&gt;"")),"Excellence",IF(I15="P","Worlds Team",IF(F15="P","National Team","")))))</f>
        <v/>
      </c>
      <c r="I15" s="3" t="str">
        <f>IF(OR(AND(AS15&gt;=AW$25,AT15&gt;=AW$29,AS15&lt;&gt;"",AO15=""),AND(BV15&gt;=BZ$25,BW15&gt;=BZ$29,BV15&lt;&gt;"",BR15=""),AND(CY15&gt;=DC$25,CZ15&gt;=DC$29,CY15&lt;&gt;"",CU15=""),AND(ED15&gt;=EH$25,EE15&gt;=EH$29,ED15&lt;&gt;""),AND(FF15&gt;=FJ$25,FG15&gt;=FJ$29,FF15&lt;&gt;""),AND(GH15&gt;=GL$25,GI15&gt;=GL$29,GH15&lt;&gt;""),AND(HJ15&gt;=HN$25,HK15&gt;=HN$29,HJ15&lt;&gt;""),AND(IL15&gt;=IP$25,IM15&gt;=IP$29,IL15&lt;&gt;""),AND(JN15&gt;=JR$25,JO15&gt;=JR$29,JN15&lt;&gt;""),AND(KP15&gt;=KT$25,KQ15&gt;=KT$29,KP15&lt;&gt;""),AND(LR15&gt;=LV$25,LS15&gt;=LV$29,LR15&lt;&gt;""),AND(MT15&gt;=MX$25,MU15&gt;=MX$29,MT15&lt;&gt;""),AND(NV15&gt;=NZ$25,NW15&gt;=NZ$29,NV15&lt;&gt;""),AND(OX15&gt;=PB$25,OY15&gt;=PB$29,OX15&lt;&gt;""),AND(PZ15&gt;=QD$25,QA15&gt;=QD$29,PZ15&lt;&gt;"")),"P","")</f>
        <v/>
      </c>
      <c r="J15" s="8">
        <f>IF(COUNT(AQ15,BT15,CW15)&gt;0,LARGE((AQ15,BT15,CW15),1),0)</f>
        <v>41.6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32.399999999999991</v>
      </c>
      <c r="M15" s="8" t="str">
        <f>IF(L15=0,"",IF(L15=CW15,$CA$1,IF(L15=BT15,$AX$1,IF(L15=AQ15,$U$1,""))))</f>
        <v>2023 Elite Canada</v>
      </c>
      <c r="N15" s="8">
        <f>IF(COUNT(AR15,BU15,CX15)&gt;0,LARGE((AR15,BU15,CX15),1),0)</f>
        <v>20.099999999999998</v>
      </c>
      <c r="O15" s="8" t="str">
        <f>IF(N15=0,"",IF(N15=CX15,$CA$1,IF(N15=BU15,$AX$1,IF(N15=AR15,$U$1,""))))</f>
        <v>2023 Nationals</v>
      </c>
      <c r="P15" s="8">
        <f>IF(MAX(AV15,BY15,DB15)&gt;0,MAX(AV15,BY15,DB15),0)</f>
        <v>39.4</v>
      </c>
      <c r="Q15" s="8" t="str">
        <f>IF(P15=0,"",IF(P15=DB15,$CA$1,IF(P15=BY15,$AX$1,IF(P15=AV15,$U$1,""))))</f>
        <v>2023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>IF(SUM(V15,Z15)&gt;0,SUM(V15,Z15),"")</f>
        <v/>
      </c>
      <c r="AQ15" s="40" t="str">
        <f>IF(SUM(U15:V15,X15:Z15,AB15)-W15-AA15&gt;0,SUM(U15:V15,X15:Z15,AB15)-W15-AA15,"")</f>
        <v/>
      </c>
      <c r="AR15" s="40" t="str">
        <f>IF(SUM(AC15:AD15,AF15)-AE15&gt;0,SUM(AC15:AD15,AF15)-AE15,"")</f>
        <v/>
      </c>
      <c r="AS15" s="40" t="str">
        <f>IF(SUM(V15,Z15,AD15)&gt;0,SUM(V15,Z15,AD15),"")</f>
        <v/>
      </c>
      <c r="AT15" s="40" t="str">
        <f>IF(SUM(AQ15,AR15)&gt;0,SUM(AQ15,AR15),"")</f>
        <v/>
      </c>
      <c r="AU15" s="40" t="str">
        <f>IF(SUM(AH15,AL15)&gt;0,SUM(AH15,AL15),"")</f>
        <v/>
      </c>
      <c r="AV15" s="40" t="str">
        <f>IF(SUM(AG15:AH15,AJ15:AL15,AN15)-SUM(AI15,AM15)&gt;0,SUM(AG15:AH15,AJ15:AL15,AN15)-SUM(AI15,AM15),"")</f>
        <v/>
      </c>
      <c r="AW15" s="40" t="str">
        <f>IF(SUM(AQ15,AV15)&gt;0,SUM(AQ15,AV15),"")</f>
        <v/>
      </c>
      <c r="AX15" s="18">
        <v>15.1</v>
      </c>
      <c r="AY15" s="18">
        <v>2.5</v>
      </c>
      <c r="AZ15" s="18">
        <v>2.7</v>
      </c>
      <c r="BA15" s="18">
        <v>0.3</v>
      </c>
      <c r="BB15" s="18">
        <v>14.1</v>
      </c>
      <c r="BC15" s="18">
        <v>2.9</v>
      </c>
      <c r="BD15" s="18">
        <v>0.1</v>
      </c>
      <c r="BE15" s="18">
        <v>0.3</v>
      </c>
      <c r="BF15" s="18">
        <v>14.9</v>
      </c>
      <c r="BG15" s="18">
        <v>2.9</v>
      </c>
      <c r="BH15" s="18">
        <v>0.3</v>
      </c>
      <c r="BI15" s="18">
        <v>0.3</v>
      </c>
      <c r="BJ15" s="18">
        <v>15.6</v>
      </c>
      <c r="BK15" s="18">
        <v>4.3</v>
      </c>
      <c r="BL15" s="18">
        <v>0.2</v>
      </c>
      <c r="BM15" s="18">
        <v>0.3</v>
      </c>
      <c r="BN15" s="18">
        <v>15.5</v>
      </c>
      <c r="BO15" s="18">
        <v>3.8</v>
      </c>
      <c r="BP15" s="18">
        <v>0.2</v>
      </c>
      <c r="BQ15" s="18">
        <v>0.3</v>
      </c>
      <c r="BR15" s="28"/>
      <c r="BS15" s="11">
        <f>IF(SUM(AY15,BC15)&gt;0,SUM(AY15,BC15),"")</f>
        <v>5.4</v>
      </c>
      <c r="BT15" s="11">
        <f>IF(SUM(AX15:AY15,BA15:BC15,BE15)-AZ15-BD15&gt;0,SUM(AX15:AY15,BA15:BC15,BE15)-AZ15-BD15,"")</f>
        <v>32.399999999999991</v>
      </c>
      <c r="BU15" s="11">
        <f>IF(SUM(BF15:BG15,BI15)-BH15&gt;0,SUM(BF15:BG15,BI15)-BH15,"")</f>
        <v>17.8</v>
      </c>
      <c r="BV15" s="11">
        <f>IF(SUM(AY15,BC15,BG15)&gt;0,SUM(AY15,BC15,BG15),"")</f>
        <v>8.3000000000000007</v>
      </c>
      <c r="BW15" s="11">
        <f>IF(SUM(BT15,BU15)&gt;0,SUM(BT15,BU15),"")</f>
        <v>50.199999999999989</v>
      </c>
      <c r="BX15" s="11">
        <f>IF(SUM(BK15,BO15)&gt;0,SUM(BK15,BO15),"")</f>
        <v>8.1</v>
      </c>
      <c r="BY15" s="11">
        <f>IF(SUM(BJ15:BK15,BM15:BO15,BQ15)-SUM(BL15,BP15)&gt;0,SUM(BJ15:BK15,BM15:BO15,BQ15)-SUM(BL15,BP15),"")</f>
        <v>39.4</v>
      </c>
      <c r="BZ15" s="11">
        <f>IF(SUM(BT15,BY15)&gt;0,SUM(BT15,BY15),"")</f>
        <v>71.799999999999983</v>
      </c>
      <c r="CA15" s="19">
        <v>15</v>
      </c>
      <c r="CB15" s="19">
        <v>5.5</v>
      </c>
      <c r="CC15" s="19">
        <v>0</v>
      </c>
      <c r="CD15" s="19">
        <v>0.3</v>
      </c>
      <c r="CE15" s="19">
        <v>15.4</v>
      </c>
      <c r="CF15" s="19">
        <v>4.8</v>
      </c>
      <c r="CG15" s="19">
        <v>0</v>
      </c>
      <c r="CH15" s="19">
        <v>0.6</v>
      </c>
      <c r="CI15" s="19">
        <v>14.7</v>
      </c>
      <c r="CJ15" s="19">
        <v>5.0999999999999996</v>
      </c>
      <c r="CK15" s="19">
        <v>0</v>
      </c>
      <c r="CL15" s="19">
        <v>0.3</v>
      </c>
      <c r="CM15" s="19">
        <v>14.8</v>
      </c>
      <c r="CN15" s="19">
        <v>2.9</v>
      </c>
      <c r="CO15" s="19">
        <v>0</v>
      </c>
      <c r="CP15" s="19">
        <v>0.3</v>
      </c>
      <c r="CQ15" s="19">
        <v>15.56</v>
      </c>
      <c r="CR15" s="19">
        <v>4.8</v>
      </c>
      <c r="CS15" s="19">
        <v>0</v>
      </c>
      <c r="CT15" s="19">
        <v>0.6</v>
      </c>
      <c r="CU15" s="27"/>
      <c r="CV15" s="40">
        <f>IF(SUM(CB15,CF15)&gt;0,SUM(CB15,CF15),"")</f>
        <v>10.3</v>
      </c>
      <c r="CW15" s="40">
        <f>IF(SUM(CA15:CB15,CD15:CF15,CH15)-CC15-CG15&gt;0,SUM(CA15:CB15,CD15:CF15,CH15)-CC15-CG15,"")</f>
        <v>41.6</v>
      </c>
      <c r="CX15" s="40">
        <f>IF(SUM(CI15:CJ15,CL15)-CK15&gt;0,SUM(CI15:CJ15,CL15)-CK15,"")</f>
        <v>20.099999999999998</v>
      </c>
      <c r="CY15" s="40">
        <f>IF(SUM(CB15,CF15,CJ15)&gt;0,SUM(CB15,CF15,CJ15),"")</f>
        <v>15.4</v>
      </c>
      <c r="CZ15" s="40">
        <f>IF(SUM(CW15,CX15)&gt;0,SUM(CW15,CX15),"")</f>
        <v>61.7</v>
      </c>
      <c r="DA15" s="40">
        <f>IF(SUM(CN15,CR15)&gt;0,SUM(CN15,CR15),"")</f>
        <v>7.6999999999999993</v>
      </c>
      <c r="DB15" s="40">
        <f>IF(SUM(CM15:CN15,CP15:CR15,CT15)-SUM(CO15,CS15)&gt;0,SUM(CM15:CN15,CP15:CR15,CT15)-SUM(CO15,CS15),"")</f>
        <v>38.96</v>
      </c>
      <c r="DC15" s="40">
        <f>IF(SUM(CW15,DB15)&gt;0,SUM(CW15,DB15),"")</f>
        <v>80.56</v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IF(SUM(GF15,GK15)&gt;0,SUM(GF15,GK15),"")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IF(SUM(HH15,HM15)&gt;0,SUM(HH15,HM15),"")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2">
        <f>IF($CU15="P",CA15,(CA15+AX15)/2)</f>
        <v>15.05</v>
      </c>
      <c r="QF15" s="22">
        <f>IF($CU15="P",CB15,(CB15+AY15)/2)</f>
        <v>4</v>
      </c>
      <c r="QG15" s="22">
        <f>IF($CU15="P",CC15,(CC15+AZ15)/2)</f>
        <v>1.35</v>
      </c>
      <c r="QH15" s="22">
        <f>IF($CU15="P",CD15,(CD15+BA15)/2)</f>
        <v>0.3</v>
      </c>
      <c r="QI15" s="22">
        <f>IF($CU15="P",CE15,(CE15+BB15)/2)</f>
        <v>14.75</v>
      </c>
      <c r="QJ15" s="22">
        <f>IF($CU15="P",CF15,(CF15+BC15)/2)</f>
        <v>3.8499999999999996</v>
      </c>
      <c r="QK15" s="22">
        <f>IF($CU15="P",CG15,(CG15+BD15)/2)</f>
        <v>0.05</v>
      </c>
      <c r="QL15" s="22">
        <f>IF($CU15="P",CH15,(CH15+BE15)/2)</f>
        <v>0.44999999999999996</v>
      </c>
      <c r="QM15" s="22">
        <f>IF($CU15="P",CI15,(CI15+BF15)/2)</f>
        <v>14.8</v>
      </c>
      <c r="QN15" s="22">
        <f>IF($CU15="P",CJ15,(CJ15+BG15)/2)</f>
        <v>4</v>
      </c>
      <c r="QO15" s="22">
        <f>IF($CU15="P",CK15,(CK15+BH15)/2)</f>
        <v>0.15</v>
      </c>
      <c r="QP15" s="22">
        <f>IF($CU15="P",CL15,(CL15+BI15)/2)</f>
        <v>0.3</v>
      </c>
      <c r="QQ15" s="22">
        <f>IF($CU15="P",CM15,(CM15+BJ15)/2)</f>
        <v>15.2</v>
      </c>
      <c r="QR15" s="22">
        <f>IF($CU15="P",CN15,(CN15+BK15)/2)</f>
        <v>3.5999999999999996</v>
      </c>
      <c r="QS15" s="22">
        <f>IF($CU15="P",CO15,(CO15+BL15)/2)</f>
        <v>0.1</v>
      </c>
      <c r="QT15" s="22">
        <f>IF($CU15="P",CP15,(CP15+BM15)/2)</f>
        <v>0.3</v>
      </c>
      <c r="QU15" s="22">
        <f>IF($CU15="P",CQ15,(CQ15+BN15)/2)</f>
        <v>15.530000000000001</v>
      </c>
      <c r="QV15" s="22">
        <f>IF($CU15="P",CR15,(CR15+BO15)/2)</f>
        <v>4.3</v>
      </c>
      <c r="QW15" s="22">
        <f>IF($CU15="P",CS15,(CS15+BP15)/2)</f>
        <v>0.1</v>
      </c>
      <c r="QX15" s="22">
        <f>IF($CU15="P",CT15,(CT15+BQ15)/2)</f>
        <v>0.44999999999999996</v>
      </c>
      <c r="QY15" s="27" t="s">
        <v>46</v>
      </c>
      <c r="QZ15" s="40">
        <f>IF(SUM(QF15,QJ15)&gt;0,SUM(QF15,QJ15),"")</f>
        <v>7.85</v>
      </c>
      <c r="RA15" s="40">
        <f>IF(SUM(QE15:QF15,QH15:QJ15,QL15)-QG15-QK15&gt;0,SUM(QE15:QF15,QH15:QJ15,QL15)-QG15-QK15,"")</f>
        <v>37.000000000000007</v>
      </c>
      <c r="RB15" s="40">
        <f>IF(SUM(QM15:QN15,QP15)-QO15&gt;0,SUM(QM15:QN15,QP15)-QO15,"")</f>
        <v>18.950000000000003</v>
      </c>
      <c r="RC15" s="40">
        <f>IF(SUM(QF15,QJ15,QN15)&gt;0,SUM(QF15,QJ15,QN15),"")</f>
        <v>11.85</v>
      </c>
      <c r="RD15" s="40">
        <f>IF(SUM(RA15,RB15)&gt;0,SUM(RA15,RB15),"")</f>
        <v>55.95000000000001</v>
      </c>
      <c r="RE15" s="40">
        <f>IF(SUM(QR15,QV15)&gt;0,SUM(QR15,QV15),"")</f>
        <v>7.8999999999999995</v>
      </c>
      <c r="RF15" s="40">
        <f>IF(SUM(QQ15:QR15,QT15:QV15,QX15)-SUM(QS15,QW15)&gt;0,SUM(QQ15:QR15,QT15:QV15,QX15)-SUM(QS15,QW15),"")</f>
        <v>39.179999999999993</v>
      </c>
      <c r="RG15" s="40">
        <f>IF(SUM(RA15,RF15)&gt;0,SUM(RA15,RF15),"")</f>
        <v>76.180000000000007</v>
      </c>
    </row>
    <row r="16" spans="1:475" x14ac:dyDescent="0.2">
      <c r="A16" s="4" t="str" cm="1">
        <f t="array" ref="A16">IF(AND(H16&lt;&gt;"",H16&lt;&gt;"No DD"),SUMPRODUCT((H$4:H$22&lt;&gt;"")*(H$4:H$22&lt;&gt;"No DD")*(E$4:E$22&gt;E16))+1,IF(H16="No DD",SUMPRODUCT((H$4:H$22="No DD")*(E$4:E$22&gt;E16))+1+SUMPRODUCT((H$4:H$22&lt;&gt;"")*(H$4:H$22&lt;&gt;"No DD")),""))</f>
        <v/>
      </c>
      <c r="B16" s="5" t="s">
        <v>210</v>
      </c>
      <c r="C16" s="4" t="s">
        <v>3</v>
      </c>
      <c r="D16" s="4">
        <v>2006</v>
      </c>
      <c r="E16" s="9">
        <f>SUM(J16:R16)+SUM(J16:N16)*0.0000001+SUM(J16)*0.0000000000001</f>
        <v>107.20000640000426</v>
      </c>
      <c r="F16" s="3" t="str">
        <f>IF(OR(AND(AP16&gt;=AW$24,AQ16&gt;=AW$28,AP16&lt;&gt;"",AO16=""),AND(AU16&gt;=AW$24,AV16&gt;=AW$28,AU16&lt;&gt;"",AO16=""),AND(BS16&gt;=BZ$24,BT16&gt;=BZ$28,BS16&lt;&gt;"",BR16=""),AND(BX16&gt;=BZ$24,BY16&gt;=BZ$28,BX16&lt;&gt;"",BR16=""),AND(CV16&gt;=DC$24,CW16&gt;=DC$28,CV16&lt;&gt;"",CU16=""),AND(DA16&gt;=DC$24,DB16&gt;=DC$28,DA16&lt;&gt;""),AND(EA16&gt;=EH$24,EB16&gt;=EH$28,EA16&lt;&gt;""),AND(EF16&gt;=EH$24,EG16&gt;=EH$28,EF16&lt;&gt;""),AND(FC16&gt;=FJ$24,FD16&gt;=FJ$28,FC16&lt;&gt;""),AND(FH16&gt;=FJ$24,FI16&gt;=FJ$28,FH16&lt;&gt;""),AND(GE16&gt;=GL$24,GF16&gt;=GL$28,GE16&lt;&gt;""),AND(GJ16&gt;=GL$24,GK16&gt;=GL$28,GJ16&lt;&gt;""),AND(HG16&gt;=HN$24,HH16&gt;=HN$28,HG16&lt;&gt;""),AND(HL16&gt;=HN$24,HM16&gt;=HN$28,HL16&lt;&gt;""),AND(II16&gt;=IP$24,IJ16&gt;=IP$28,II16&lt;&gt;""),AND(IN16&gt;=IP$24,IO16&gt;=IP$28,IN16&lt;&gt;""),AND(JK16&gt;=JR$24,JL16&gt;=JR$28,JK16&lt;&gt;""),AND(JP16&gt;=JR$24,JQ16&gt;=JR$28,JP16&lt;&gt;""),AND(KM16&gt;=KT$24,KN16&gt;=KT$28,KM16&lt;&gt;""),AND(KR16&gt;=KT$24,KS16&gt;=KT$28,KR16&lt;&gt;""),AND(LO16&gt;=LV$24,LP16&gt;=LV$28,LO16&lt;&gt;""),AND(LT16&gt;=LV$24,LU16&gt;=LV$28,LT16&lt;&gt;""),AND(MQ16&gt;=MX$24,MR16&gt;=MX$28,MQ16&lt;&gt;""),AND(MV16&gt;=MX$24,MW16&gt;=MX$28,MV16&lt;&gt;""),AND(NS16&gt;=NZ$24,NT16&gt;=NZ$28,NS16&lt;&gt;""),AND(NX16&gt;=NZ$24,NY16&gt;=NZ$28,NX16&lt;&gt;""),AND(OU16&gt;=PB$24,OV16&gt;=PB$28,OU16&lt;&gt;""),AND(OZ16&gt;=PB$24,PA16&gt;=PB$28,OZ16&lt;&gt;""),AND(PW16&gt;=QD$24,PX16&gt;=QD$28,PW16&lt;&gt;""),AND(QB16&gt;=QD$24,QC16&gt;=QD$28,QB16&lt;&gt;"")),"P","")</f>
        <v/>
      </c>
      <c r="G16" s="3" t="str">
        <f>IF(OR(AND(AQ16&gt;=AW$28,AQ16&lt;&gt;"",AO16=""),AND(AV16&gt;=AW$28,AV16&lt;&gt;"",AO16=""),AND(BT16&gt;=BZ$28,BT16&lt;&gt;"",BR16=""),AND(BY16&gt;=BZ$28,BY16&lt;&gt;"",BR16=""),AND(CW16&gt;=DC$28,CW16&lt;&gt;"",CU16=""),AND(DB16&gt;=DC$28,DB16&lt;&gt;"",CU16=""),AND(EB16&gt;=EH$28,EB16&lt;&gt;""),AND(EG16&gt;=EH$28,EG16&lt;&gt;""),AND(FD16&gt;=FJ$28,FD16&lt;&gt;""),AND(FI16&gt;=FJ$28,FI16&lt;&gt;""),AND(GF16&gt;=GL$28,GF16&lt;&gt;""),AND(GK16&gt;=GL$28,GK16&lt;&gt;""),AND(HH16&gt;=HN$28,HH16&lt;&gt;""),AND(HM16&gt;=HN$28,HM16&lt;&gt;""),AND(IJ16&gt;=IP$28,IJ16&lt;&gt;""),AND(IO16&gt;=IP$28,IO16&lt;&gt;""),AND(JL16&gt;=JR$28,JL16&lt;&gt;""),AND(JQ16&gt;=JR$28,JQ16&lt;&gt;""),AND(KN16&gt;=KT$28,KN16&lt;&gt;""),AND(KS16&gt;=KT$28,KS16&lt;&gt;""),AND(LP16&gt;=LV$28,LP16&lt;&gt;""),AND(LU16&gt;=LV$28,LU16&lt;&gt;""),AND(MR16&gt;=MX$28,MR16&lt;&gt;""),AND(MW16&gt;=MX$28,MW16&lt;&gt;""),AND(NT16&gt;=NZ$28,NT16&lt;&gt;""),AND(NY16&gt;=NZ$28,NY16&lt;&gt;""),AND(OV16&gt;=PB$28,OV16&lt;&gt;""),AND(PA16&gt;=PB$28,PA16&lt;&gt;""),AND(PX16&gt;=QD$28,PX16&lt;&gt;""),AND(QC16&gt;=QD$28,QC16&lt;&gt;"")),"P","")</f>
        <v/>
      </c>
      <c r="H16" s="36" t="str">
        <f>IF(AND(G16="P",F16=""),"No DD",IF(OR(AND(AS16&gt;=AW$27,AT16&gt;=AW$31,AS16&lt;&gt;"",AO16=""),AND(BV16&gt;=BZ$27,BW16&gt;=BZ$31,BV16&lt;&gt;"",BR16=""),AND(CY16&gt;=DC$27,CZ16&gt;=DC$31,CY16&lt;&gt;"",CU16=""),AND(ED16&gt;=EH$27,EE16&gt;=EH$31,ED16&lt;&gt;""),AND(FF16&gt;=FJ$27,FG16&gt;=FJ$31,FF16&lt;&gt;""),AND(GH16&gt;=GL$27,GI16&gt;=GL$31,GH16&lt;&gt;""),AND(HJ16&gt;=HN$27,HK16&gt;=HN$31,HJ16&lt;&gt;""),AND(IL16&gt;=IP$27,IM16&gt;=IP$31,IL16&lt;&gt;""),AND(JN16&gt;=JR$27,JO16&gt;=JR$31,JN16&lt;&gt;""),AND(KP16&gt;=KT$27,KQ16&gt;=KT$31,KP16&lt;&gt;""),AND(LR16&gt;=LV$27,LS16&gt;=LV$31,LR16&lt;&gt;""),AND(MT16&gt;=MX$27,MU16&gt;=MX$31,MT16&lt;&gt;""),AND(NV16&gt;=NZ$27,NW16&gt;=NZ$31,NV16&lt;&gt;""),AND(OX16&gt;=PB$27,OY16&gt;=PB$31,OX16&lt;&gt;""),AND(PZ16&gt;=QD$27,QA16&gt;=QD$31,PZ16&lt;&gt;"")),"Merit",IF(OR(AND(AS16&gt;=AW$26,AT16&gt;=AW$30,AS16&lt;&gt;"",AO16=""),AND(BV16&gt;=BZ$26,BW16&gt;=BZ$30,BV16&lt;&gt;"",BR16=""),AND(CY16&gt;=DC$26,CZ16&gt;=DC$30,CY16&lt;&gt;"",CU16=""),AND(ED16&gt;=EH$26,EE16&gt;=EH$30,ED16&lt;&gt;""),AND(FF16&gt;=FJ$26,FG16&gt;=FJ$30,FF16&lt;&gt;""),AND(GH16&gt;=GL$26,GI16&gt;=GL$30,GH16&lt;&gt;""),AND(HJ16&gt;=HN$26,HK16&gt;=HN$30,HJ16&lt;&gt;""),AND(IL16&gt;=IP$26,IM16&gt;=IP$30,IL16&lt;&gt;""),AND(JN16&gt;=JR$26,JO16&gt;=JR$30,JN16&lt;&gt;""),AND(KP16&gt;=KT$26,KQ16&gt;=KT$30,KP16&lt;&gt;""),AND(LR16&gt;=LV$26,LS16&gt;=LV$30,LR16&lt;&gt;""),AND(MT16&gt;=MX$26,MU16&gt;=MX$30,MT16&lt;&gt;""),AND(NV16&gt;=NZ$26,NW16&gt;=NZ$30,NV16&lt;&gt;""),AND(OX16&gt;=PB$26,OY16&gt;=PB$30,OX16&lt;&gt;""),AND(PZ16&gt;=QD$26,QA16&gt;=QD$30,PZ16&lt;&gt;"")),"Excellence",IF(I16="P","Worlds Team",IF(F16="P","National Team","")))))</f>
        <v/>
      </c>
      <c r="I16" s="3" t="str">
        <f>IF(OR(AND(AS16&gt;=AW$25,AT16&gt;=AW$29,AS16&lt;&gt;"",AO16=""),AND(BV16&gt;=BZ$25,BW16&gt;=BZ$29,BV16&lt;&gt;"",BR16=""),AND(CY16&gt;=DC$25,CZ16&gt;=DC$29,CY16&lt;&gt;"",CU16=""),AND(ED16&gt;=EH$25,EE16&gt;=EH$29,ED16&lt;&gt;""),AND(FF16&gt;=FJ$25,FG16&gt;=FJ$29,FF16&lt;&gt;""),AND(GH16&gt;=GL$25,GI16&gt;=GL$29,GH16&lt;&gt;""),AND(HJ16&gt;=HN$25,HK16&gt;=HN$29,HJ16&lt;&gt;""),AND(IL16&gt;=IP$25,IM16&gt;=IP$29,IL16&lt;&gt;""),AND(JN16&gt;=JR$25,JO16&gt;=JR$29,JN16&lt;&gt;""),AND(KP16&gt;=KT$25,KQ16&gt;=KT$29,KP16&lt;&gt;""),AND(LR16&gt;=LV$25,LS16&gt;=LV$29,LR16&lt;&gt;""),AND(MT16&gt;=MX$25,MU16&gt;=MX$29,MT16&lt;&gt;""),AND(NV16&gt;=NZ$25,NW16&gt;=NZ$29,NV16&lt;&gt;""),AND(OX16&gt;=PB$25,OY16&gt;=PB$29,OX16&lt;&gt;""),AND(PZ16&gt;=QD$25,QA16&gt;=QD$29,PZ16&lt;&gt;"")),"P","")</f>
        <v/>
      </c>
      <c r="J16" s="8">
        <f>IF(COUNT(AQ16,BT16,CW16)&gt;0,LARGE((AQ16,BT16,CW16),1),0)</f>
        <v>42.400000000000006</v>
      </c>
      <c r="K16" s="8" t="str">
        <f>IF(J16=0,"",IF(J16=CW16,$CA$1,IF(J16=BT16,$AX$1,IF(J16=AQ16,$U$1,""))))</f>
        <v>2023 Nationals</v>
      </c>
      <c r="L16" s="8">
        <f>IF(COUNT(AQ16,BT16,CW16)&gt;1,LARGE((AQ16,BT16,CW16),2),0)</f>
        <v>0</v>
      </c>
      <c r="M16" s="8" t="str">
        <f>IF(L16=0,"",IF(L16=CW16,$CA$1,IF(L16=BT16,$AX$1,IF(L16=AQ16,$U$1,""))))</f>
        <v/>
      </c>
      <c r="N16" s="8">
        <f>IF(COUNT(AR16,BU16,CX16)&gt;0,LARGE((AR16,BU16,CX16),1),0)</f>
        <v>21.6</v>
      </c>
      <c r="O16" s="8" t="str">
        <f>IF(N16=0,"",IF(N16=CX16,$CA$1,IF(N16=BU16,$AX$1,IF(N16=AR16,$U$1,""))))</f>
        <v>2023 Nationals</v>
      </c>
      <c r="P16" s="8">
        <f>IF(MAX(AV16,BY16,DB16)&gt;0,MAX(AV16,BY16,DB16),0)</f>
        <v>43.20000000000001</v>
      </c>
      <c r="Q16" s="8" t="str">
        <f>IF(P16=0,"",IF(P16=DB16,$CA$1,IF(P16=BY16,$AX$1,IF(P16=AV16,$U$1,""))))</f>
        <v>2023 Nationals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7"/>
      <c r="AP16" s="40" t="str">
        <f>IF(SUM(V16,Z16)&gt;0,SUM(V16,Z16),"")</f>
        <v/>
      </c>
      <c r="AQ16" s="40" t="str">
        <f>IF(SUM(U16:V16,X16:Z16,AB16)-W16-AA16&gt;0,SUM(U16:V16,X16:Z16,AB16)-W16-AA16,"")</f>
        <v/>
      </c>
      <c r="AR16" s="40" t="str">
        <f>IF(SUM(AC16:AD16,AF16)-AE16&gt;0,SUM(AC16:AD16,AF16)-AE16,"")</f>
        <v/>
      </c>
      <c r="AS16" s="40" t="str">
        <f>IF(SUM(V16,Z16,AD16)&gt;0,SUM(V16,Z16,AD16),"")</f>
        <v/>
      </c>
      <c r="AT16" s="40" t="str">
        <f>IF(SUM(AQ16,AR16)&gt;0,SUM(AQ16,AR16),"")</f>
        <v/>
      </c>
      <c r="AU16" s="40" t="str">
        <f>IF(SUM(AH16,AL16)&gt;0,SUM(AH16,AL16),"")</f>
        <v/>
      </c>
      <c r="AV16" s="40" t="str">
        <f>IF(SUM(AG16:AH16,AJ16:AL16,AN16)-SUM(AI16,AM16)&gt;0,SUM(AG16:AH16,AJ16:AL16,AN16)-SUM(AI16,AM16),"")</f>
        <v/>
      </c>
      <c r="AW16" s="40" t="str">
        <f>IF(SUM(AQ16,AV16)&gt;0,SUM(AQ16,AV16),"")</f>
        <v/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IF(SUM(BT16,BY16)&gt;0,SUM(BT16,BY16),"")</f>
        <v/>
      </c>
      <c r="CA16" s="19">
        <v>15.1</v>
      </c>
      <c r="CB16" s="19">
        <v>5.4</v>
      </c>
      <c r="CC16" s="19">
        <v>0</v>
      </c>
      <c r="CD16" s="19">
        <v>0.6</v>
      </c>
      <c r="CE16" s="19">
        <v>16.8</v>
      </c>
      <c r="CF16" s="19">
        <v>4.2</v>
      </c>
      <c r="CG16" s="19">
        <v>0</v>
      </c>
      <c r="CH16" s="19">
        <v>0.3</v>
      </c>
      <c r="CI16" s="19">
        <v>16.100000000000001</v>
      </c>
      <c r="CJ16" s="19">
        <v>4.9000000000000004</v>
      </c>
      <c r="CK16" s="19">
        <v>0</v>
      </c>
      <c r="CL16" s="19">
        <v>0.6</v>
      </c>
      <c r="CM16" s="19">
        <v>15.7</v>
      </c>
      <c r="CN16" s="19">
        <v>4.9000000000000004</v>
      </c>
      <c r="CO16" s="19">
        <v>0</v>
      </c>
      <c r="CP16" s="19">
        <v>0.6</v>
      </c>
      <c r="CQ16" s="19">
        <v>16.7</v>
      </c>
      <c r="CR16" s="19">
        <v>4.7</v>
      </c>
      <c r="CS16" s="19">
        <v>0</v>
      </c>
      <c r="CT16" s="19">
        <v>0.6</v>
      </c>
      <c r="CU16" s="27"/>
      <c r="CV16" s="40">
        <f>IF(SUM(CB16,CF16)&gt;0,SUM(CB16,CF16),"")</f>
        <v>9.6000000000000014</v>
      </c>
      <c r="CW16" s="40">
        <f>IF(SUM(CA16:CB16,CD16:CF16,CH16)-CC16-CG16&gt;0,SUM(CA16:CB16,CD16:CF16,CH16)-CC16-CG16,"")</f>
        <v>42.400000000000006</v>
      </c>
      <c r="CX16" s="40">
        <f>IF(SUM(CI16:CJ16,CL16)-CK16&gt;0,SUM(CI16:CJ16,CL16)-CK16,"")</f>
        <v>21.6</v>
      </c>
      <c r="CY16" s="40">
        <f>IF(SUM(CB16,CF16,CJ16)&gt;0,SUM(CB16,CF16,CJ16),"")</f>
        <v>14.500000000000002</v>
      </c>
      <c r="CZ16" s="40">
        <f>IF(SUM(CW16,CX16)&gt;0,SUM(CW16,CX16),"")</f>
        <v>64</v>
      </c>
      <c r="DA16" s="40">
        <f>IF(SUM(CN16,CR16)&gt;0,SUM(CN16,CR16),"")</f>
        <v>9.6000000000000014</v>
      </c>
      <c r="DB16" s="40">
        <f>IF(SUM(CM16:CN16,CP16:CR16,CT16)-SUM(CO16,CS16)&gt;0,SUM(CM16:CN16,CP16:CR16,CT16)-SUM(CO16,CS16),"")</f>
        <v>43.20000000000001</v>
      </c>
      <c r="DC16" s="40">
        <f>IF(SUM(CW16,DB16)&gt;0,SUM(CW16,DB16),"")</f>
        <v>85.600000000000023</v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2">
        <f>IF($CU16="P",CA16,(CA16+AX16)/2)</f>
        <v>7.55</v>
      </c>
      <c r="QF16" s="22">
        <f>IF($CU16="P",CB16,(CB16+AY16)/2)</f>
        <v>2.7</v>
      </c>
      <c r="QG16" s="22">
        <f>IF($CU16="P",CC16,(CC16+AZ16)/2)</f>
        <v>0</v>
      </c>
      <c r="QH16" s="22">
        <f>IF($CU16="P",CD16,(CD16+BA16)/2)</f>
        <v>0.3</v>
      </c>
      <c r="QI16" s="22">
        <f>IF($CU16="P",CE16,(CE16+BB16)/2)</f>
        <v>8.4</v>
      </c>
      <c r="QJ16" s="22">
        <f>IF($CU16="P",CF16,(CF16+BC16)/2)</f>
        <v>2.1</v>
      </c>
      <c r="QK16" s="22">
        <f>IF($CU16="P",CG16,(CG16+BD16)/2)</f>
        <v>0</v>
      </c>
      <c r="QL16" s="22">
        <f>IF($CU16="P",CH16,(CH16+BE16)/2)</f>
        <v>0.15</v>
      </c>
      <c r="QM16" s="22">
        <f>IF($CU16="P",CI16,(CI16+BF16)/2)</f>
        <v>8.0500000000000007</v>
      </c>
      <c r="QN16" s="22">
        <f>IF($CU16="P",CJ16,(CJ16+BG16)/2)</f>
        <v>2.4500000000000002</v>
      </c>
      <c r="QO16" s="22">
        <f>IF($CU16="P",CK16,(CK16+BH16)/2)</f>
        <v>0</v>
      </c>
      <c r="QP16" s="22">
        <f>IF($CU16="P",CL16,(CL16+BI16)/2)</f>
        <v>0.3</v>
      </c>
      <c r="QQ16" s="22">
        <f>IF($CU16="P",CM16,(CM16+BJ16)/2)</f>
        <v>7.85</v>
      </c>
      <c r="QR16" s="22">
        <f>IF($CU16="P",CN16,(CN16+BK16)/2)</f>
        <v>2.4500000000000002</v>
      </c>
      <c r="QS16" s="22">
        <f>IF($CU16="P",CO16,(CO16+BL16)/2)</f>
        <v>0</v>
      </c>
      <c r="QT16" s="22">
        <f>IF($CU16="P",CP16,(CP16+BM16)/2)</f>
        <v>0.3</v>
      </c>
      <c r="QU16" s="22">
        <f>IF($CU16="P",CQ16,(CQ16+BN16)/2)</f>
        <v>8.35</v>
      </c>
      <c r="QV16" s="22">
        <f>IF($CU16="P",CR16,(CR16+BO16)/2)</f>
        <v>2.35</v>
      </c>
      <c r="QW16" s="22">
        <f>IF($CU16="P",CS16,(CS16+BP16)/2)</f>
        <v>0</v>
      </c>
      <c r="QX16" s="22">
        <f>IF($CU16="P",CT16,(CT16+BQ16)/2)</f>
        <v>0.3</v>
      </c>
      <c r="QY16" s="27" t="s">
        <v>46</v>
      </c>
      <c r="QZ16" s="40">
        <f>IF(SUM(QF16,QJ16)&gt;0,SUM(QF16,QJ16),"")</f>
        <v>4.8000000000000007</v>
      </c>
      <c r="RA16" s="40">
        <f>IF(SUM(QE16:QF16,QH16:QJ16,QL16)-QG16-QK16&gt;0,SUM(QE16:QF16,QH16:QJ16,QL16)-QG16-QK16,"")</f>
        <v>21.200000000000003</v>
      </c>
      <c r="RB16" s="40">
        <f>IF(SUM(QM16:QN16,QP16)-QO16&gt;0,SUM(QM16:QN16,QP16)-QO16,"")</f>
        <v>10.8</v>
      </c>
      <c r="RC16" s="40">
        <f>IF(SUM(QF16,QJ16,QN16)&gt;0,SUM(QF16,QJ16,QN16),"")</f>
        <v>7.2500000000000009</v>
      </c>
      <c r="RD16" s="40">
        <f>IF(SUM(RA16,RB16)&gt;0,SUM(RA16,RB16),"")</f>
        <v>32</v>
      </c>
      <c r="RE16" s="40">
        <f>IF(SUM(QR16,QV16)&gt;0,SUM(QR16,QV16),"")</f>
        <v>4.8000000000000007</v>
      </c>
      <c r="RF16" s="40">
        <f>IF(SUM(QQ16:QR16,QT16:QV16,QX16)-SUM(QS16,QW16)&gt;0,SUM(QQ16:QR16,QT16:QV16,QX16)-SUM(QS16,QW16),"")</f>
        <v>21.600000000000005</v>
      </c>
      <c r="RG16" s="40">
        <f>IF(SUM(RA16,RF16)&gt;0,SUM(RA16,RF16),"")</f>
        <v>42.800000000000011</v>
      </c>
    </row>
    <row r="17" spans="1:475" x14ac:dyDescent="0.2">
      <c r="A17" s="4" t="str" cm="1">
        <f t="array" ref="A17">IF(AND(H17&lt;&gt;"",H17&lt;&gt;"No DD"),SUMPRODUCT((H$4:H$22&lt;&gt;"")*(H$4:H$22&lt;&gt;"No DD")*(E$4:E$22&gt;E17))+1,IF(H17="No DD",SUMPRODUCT((H$4:H$22="No DD")*(E$4:E$22&gt;E17))+1+SUMPRODUCT((H$4:H$22&lt;&gt;"")*(H$4:H$22&lt;&gt;"No DD")),""))</f>
        <v/>
      </c>
      <c r="B17" s="5" t="s">
        <v>117</v>
      </c>
      <c r="C17" s="4" t="s">
        <v>116</v>
      </c>
      <c r="D17" s="4">
        <v>2002</v>
      </c>
      <c r="E17" s="9">
        <f>SUM(J17:R17)+SUM(J17:N17)*0.0000001+SUM(J17)*0.0000000000001</f>
        <v>105.20000615000399</v>
      </c>
      <c r="F17" s="3" t="str">
        <f>IF(OR(AND(AP17&gt;=AW$24,AQ17&gt;=AW$28,AP17&lt;&gt;"",AO17=""),AND(AU17&gt;=AW$24,AV17&gt;=AW$28,AU17&lt;&gt;"",AO17=""),AND(BS17&gt;=BZ$24,BT17&gt;=BZ$28,BS17&lt;&gt;"",BR17=""),AND(BX17&gt;=BZ$24,BY17&gt;=BZ$28,BX17&lt;&gt;"",BR17=""),AND(CV17&gt;=DC$24,CW17&gt;=DC$28,CV17&lt;&gt;"",CU17=""),AND(DA17&gt;=DC$24,DB17&gt;=DC$28,DA17&lt;&gt;""),AND(EA17&gt;=EH$24,EB17&gt;=EH$28,EA17&lt;&gt;""),AND(EF17&gt;=EH$24,EG17&gt;=EH$28,EF17&lt;&gt;""),AND(FC17&gt;=FJ$24,FD17&gt;=FJ$28,FC17&lt;&gt;""),AND(FH17&gt;=FJ$24,FI17&gt;=FJ$28,FH17&lt;&gt;""),AND(GE17&gt;=GL$24,GF17&gt;=GL$28,GE17&lt;&gt;""),AND(GJ17&gt;=GL$24,GK17&gt;=GL$28,GJ17&lt;&gt;""),AND(HG17&gt;=HN$24,HH17&gt;=HN$28,HG17&lt;&gt;""),AND(HL17&gt;=HN$24,HM17&gt;=HN$28,HL17&lt;&gt;""),AND(II17&gt;=IP$24,IJ17&gt;=IP$28,II17&lt;&gt;""),AND(IN17&gt;=IP$24,IO17&gt;=IP$28,IN17&lt;&gt;""),AND(JK17&gt;=JR$24,JL17&gt;=JR$28,JK17&lt;&gt;""),AND(JP17&gt;=JR$24,JQ17&gt;=JR$28,JP17&lt;&gt;""),AND(KM17&gt;=KT$24,KN17&gt;=KT$28,KM17&lt;&gt;""),AND(KR17&gt;=KT$24,KS17&gt;=KT$28,KR17&lt;&gt;""),AND(LO17&gt;=LV$24,LP17&gt;=LV$28,LO17&lt;&gt;""),AND(LT17&gt;=LV$24,LU17&gt;=LV$28,LT17&lt;&gt;""),AND(MQ17&gt;=MX$24,MR17&gt;=MX$28,MQ17&lt;&gt;""),AND(MV17&gt;=MX$24,MW17&gt;=MX$28,MV17&lt;&gt;""),AND(NS17&gt;=NZ$24,NT17&gt;=NZ$28,NS17&lt;&gt;""),AND(NX17&gt;=NZ$24,NY17&gt;=NZ$28,NX17&lt;&gt;""),AND(OU17&gt;=PB$24,OV17&gt;=PB$28,OU17&lt;&gt;""),AND(OZ17&gt;=PB$24,PA17&gt;=PB$28,OZ17&lt;&gt;""),AND(PW17&gt;=QD$24,PX17&gt;=QD$28,PW17&lt;&gt;""),AND(QB17&gt;=QD$24,QC17&gt;=QD$28,QB17&lt;&gt;"")),"P","")</f>
        <v/>
      </c>
      <c r="G17" s="3" t="str">
        <f>IF(OR(AND(AQ17&gt;=AW$28,AQ17&lt;&gt;"",AO17=""),AND(AV17&gt;=AW$28,AV17&lt;&gt;"",AO17=""),AND(BT17&gt;=BZ$28,BT17&lt;&gt;"",BR17=""),AND(BY17&gt;=BZ$28,BY17&lt;&gt;"",BR17=""),AND(CW17&gt;=DC$28,CW17&lt;&gt;"",CU17=""),AND(DB17&gt;=DC$28,DB17&lt;&gt;"",CU17=""),AND(EB17&gt;=EH$28,EB17&lt;&gt;""),AND(EG17&gt;=EH$28,EG17&lt;&gt;""),AND(FD17&gt;=FJ$28,FD17&lt;&gt;""),AND(FI17&gt;=FJ$28,FI17&lt;&gt;""),AND(GF17&gt;=GL$28,GF17&lt;&gt;""),AND(GK17&gt;=GL$28,GK17&lt;&gt;""),AND(HH17&gt;=HN$28,HH17&lt;&gt;""),AND(HM17&gt;=HN$28,HM17&lt;&gt;""),AND(IJ17&gt;=IP$28,IJ17&lt;&gt;""),AND(IO17&gt;=IP$28,IO17&lt;&gt;""),AND(JL17&gt;=JR$28,JL17&lt;&gt;""),AND(JQ17&gt;=JR$28,JQ17&lt;&gt;""),AND(KN17&gt;=KT$28,KN17&lt;&gt;""),AND(KS17&gt;=KT$28,KS17&lt;&gt;""),AND(LP17&gt;=LV$28,LP17&lt;&gt;""),AND(LU17&gt;=LV$28,LU17&lt;&gt;""),AND(MR17&gt;=MX$28,MR17&lt;&gt;""),AND(MW17&gt;=MX$28,MW17&lt;&gt;""),AND(NT17&gt;=NZ$28,NT17&lt;&gt;""),AND(NY17&gt;=NZ$28,NY17&lt;&gt;""),AND(OV17&gt;=PB$28,OV17&lt;&gt;""),AND(PA17&gt;=PB$28,PA17&lt;&gt;""),AND(PX17&gt;=QD$28,PX17&lt;&gt;""),AND(QC17&gt;=QD$28,QC17&lt;&gt;"")),"P","")</f>
        <v/>
      </c>
      <c r="H17" s="36" t="str">
        <f>IF(AND(G17="P",F17=""),"No DD",IF(OR(AND(AS17&gt;=AW$27,AT17&gt;=AW$31,AS17&lt;&gt;"",AO17=""),AND(BV17&gt;=BZ$27,BW17&gt;=BZ$31,BV17&lt;&gt;"",BR17=""),AND(CY17&gt;=DC$27,CZ17&gt;=DC$31,CY17&lt;&gt;"",CU17=""),AND(ED17&gt;=EH$27,EE17&gt;=EH$31,ED17&lt;&gt;""),AND(FF17&gt;=FJ$27,FG17&gt;=FJ$31,FF17&lt;&gt;""),AND(GH17&gt;=GL$27,GI17&gt;=GL$31,GH17&lt;&gt;""),AND(HJ17&gt;=HN$27,HK17&gt;=HN$31,HJ17&lt;&gt;""),AND(IL17&gt;=IP$27,IM17&gt;=IP$31,IL17&lt;&gt;""),AND(JN17&gt;=JR$27,JO17&gt;=JR$31,JN17&lt;&gt;""),AND(KP17&gt;=KT$27,KQ17&gt;=KT$31,KP17&lt;&gt;""),AND(LR17&gt;=LV$27,LS17&gt;=LV$31,LR17&lt;&gt;""),AND(MT17&gt;=MX$27,MU17&gt;=MX$31,MT17&lt;&gt;""),AND(NV17&gt;=NZ$27,NW17&gt;=NZ$31,NV17&lt;&gt;""),AND(OX17&gt;=PB$27,OY17&gt;=PB$31,OX17&lt;&gt;""),AND(PZ17&gt;=QD$27,QA17&gt;=QD$31,PZ17&lt;&gt;"")),"Merit",IF(OR(AND(AS17&gt;=AW$26,AT17&gt;=AW$30,AS17&lt;&gt;"",AO17=""),AND(BV17&gt;=BZ$26,BW17&gt;=BZ$30,BV17&lt;&gt;"",BR17=""),AND(CY17&gt;=DC$26,CZ17&gt;=DC$30,CY17&lt;&gt;"",CU17=""),AND(ED17&gt;=EH$26,EE17&gt;=EH$30,ED17&lt;&gt;""),AND(FF17&gt;=FJ$26,FG17&gt;=FJ$30,FF17&lt;&gt;""),AND(GH17&gt;=GL$26,GI17&gt;=GL$30,GH17&lt;&gt;""),AND(HJ17&gt;=HN$26,HK17&gt;=HN$30,HJ17&lt;&gt;""),AND(IL17&gt;=IP$26,IM17&gt;=IP$30,IL17&lt;&gt;""),AND(JN17&gt;=JR$26,JO17&gt;=JR$30,JN17&lt;&gt;""),AND(KP17&gt;=KT$26,KQ17&gt;=KT$30,KP17&lt;&gt;""),AND(LR17&gt;=LV$26,LS17&gt;=LV$30,LR17&lt;&gt;""),AND(MT17&gt;=MX$26,MU17&gt;=MX$30,MT17&lt;&gt;""),AND(NV17&gt;=NZ$26,NW17&gt;=NZ$30,NV17&lt;&gt;""),AND(OX17&gt;=PB$26,OY17&gt;=PB$30,OX17&lt;&gt;""),AND(PZ17&gt;=QD$26,QA17&gt;=QD$30,PZ17&lt;&gt;"")),"Excellence",IF(I17="P","Worlds Team",IF(F17="P","National Team","")))))</f>
        <v/>
      </c>
      <c r="I17" s="3" t="str">
        <f>IF(OR(AND(AS17&gt;=AW$25,AT17&gt;=AW$29,AS17&lt;&gt;"",AO17=""),AND(BV17&gt;=BZ$25,BW17&gt;=BZ$29,BV17&lt;&gt;"",BR17=""),AND(CY17&gt;=DC$25,CZ17&gt;=DC$29,CY17&lt;&gt;"",CU17=""),AND(ED17&gt;=EH$25,EE17&gt;=EH$29,ED17&lt;&gt;""),AND(FF17&gt;=FJ$25,FG17&gt;=FJ$29,FF17&lt;&gt;""),AND(GH17&gt;=GL$25,GI17&gt;=GL$29,GH17&lt;&gt;""),AND(HJ17&gt;=HN$25,HK17&gt;=HN$29,HJ17&lt;&gt;""),AND(IL17&gt;=IP$25,IM17&gt;=IP$29,IL17&lt;&gt;""),AND(JN17&gt;=JR$25,JO17&gt;=JR$29,JN17&lt;&gt;""),AND(KP17&gt;=KT$25,KQ17&gt;=KT$29,KP17&lt;&gt;""),AND(LR17&gt;=LV$25,LS17&gt;=LV$29,LR17&lt;&gt;""),AND(MT17&gt;=MX$25,MU17&gt;=MX$29,MT17&lt;&gt;""),AND(NV17&gt;=NZ$25,NW17&gt;=NZ$29,NV17&lt;&gt;""),AND(OX17&gt;=PB$25,OY17&gt;=PB$29,OX17&lt;&gt;""),AND(PZ17&gt;=QD$25,QA17&gt;=QD$29,PZ17&lt;&gt;"")),"P","")</f>
        <v/>
      </c>
      <c r="J17" s="8">
        <f>IF(COUNT(AQ17,BT17,CW17)&gt;0,LARGE((AQ17,BT17,CW17),1),0)</f>
        <v>39.9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0</v>
      </c>
      <c r="M17" s="8" t="str">
        <f>IF(L17=0,"",IF(L17=CW17,$CA$1,IF(L17=BT17,$AX$1,IF(L17=AQ17,$U$1,""))))</f>
        <v/>
      </c>
      <c r="N17" s="8">
        <f>IF(COUNT(AR17,BU17,CX17)&gt;0,LARGE((AR17,BU17,CX17),1),0)</f>
        <v>21.6</v>
      </c>
      <c r="O17" s="8" t="str">
        <f>IF(N17=0,"",IF(N17=CX17,$CA$1,IF(N17=BU17,$AX$1,IF(N17=AR17,$U$1,""))))</f>
        <v>2023 Nationals</v>
      </c>
      <c r="P17" s="8">
        <f>IF(MAX(AV17,BY17,DB17)&gt;0,MAX(AV17,BY17,DB17),0)</f>
        <v>43.699999999999996</v>
      </c>
      <c r="Q17" s="8" t="str">
        <f>IF(P17=0,"",IF(P17=DB17,$CA$1,IF(P17=BY17,$AX$1,IF(P17=AV17,$U$1,""))))</f>
        <v>2023 Nationals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>IF(SUM(V17,Z17)&gt;0,SUM(V17,Z17),"")</f>
        <v/>
      </c>
      <c r="AQ17" s="40" t="str">
        <f>IF(SUM(U17:V17,X17:Z17,AB17)-W17-AA17&gt;0,SUM(U17:V17,X17:Z17,AB17)-W17-AA17,"")</f>
        <v/>
      </c>
      <c r="AR17" s="40" t="str">
        <f>IF(SUM(AC17:AD17,AF17)-AE17&gt;0,SUM(AC17:AD17,AF17)-AE17,"")</f>
        <v/>
      </c>
      <c r="AS17" s="40" t="str">
        <f>IF(SUM(V17,Z17,AD17)&gt;0,SUM(V17,Z17,AD17),"")</f>
        <v/>
      </c>
      <c r="AT17" s="40" t="str">
        <f>IF(SUM(AQ17,AR17)&gt;0,SUM(AQ17,AR17),"")</f>
        <v/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 t="str">
        <f>IF(SUM(AQ17,AV17)&gt;0,SUM(AQ17,AV17),"")</f>
        <v/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 t="str">
        <f>IF(SUM(AY17,BC17)&gt;0,SUM(AY17,BC17),"")</f>
        <v/>
      </c>
      <c r="BT17" s="11" t="str">
        <f>IF(SUM(AX17:AY17,BA17:BC17,BE17)-AZ17-BD17&gt;0,SUM(AX17:AY17,BA17:BC17,BE17)-AZ17-BD17,"")</f>
        <v/>
      </c>
      <c r="BU17" s="11" t="str">
        <f>IF(SUM(BF17:BG17,BI17)-BH17&gt;0,SUM(BF17:BG17,BI17)-BH17,"")</f>
        <v/>
      </c>
      <c r="BV17" s="11" t="str">
        <f>IF(SUM(AY17,BC17,BG17)&gt;0,SUM(AY17,BC17,BG17),"")</f>
        <v/>
      </c>
      <c r="BW17" s="11" t="str">
        <f>IF(SUM(BT17,BU17)&gt;0,SUM(BT17,BU17),"")</f>
        <v/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 t="str">
        <f>IF(SUM(BT17,BY17)&gt;0,SUM(BT17,BY17),"")</f>
        <v/>
      </c>
      <c r="CA17" s="19">
        <v>16.5</v>
      </c>
      <c r="CB17" s="19">
        <v>5.0999999999999996</v>
      </c>
      <c r="CC17" s="19">
        <v>0</v>
      </c>
      <c r="CD17" s="19">
        <v>0.3</v>
      </c>
      <c r="CE17" s="19">
        <v>15.4</v>
      </c>
      <c r="CF17" s="19">
        <v>2.2999999999999998</v>
      </c>
      <c r="CG17" s="19">
        <v>0</v>
      </c>
      <c r="CH17" s="19">
        <v>0.3</v>
      </c>
      <c r="CI17" s="19">
        <v>16.399999999999999</v>
      </c>
      <c r="CJ17" s="19">
        <v>5.0999999999999996</v>
      </c>
      <c r="CK17" s="19">
        <v>0.2</v>
      </c>
      <c r="CL17" s="19">
        <v>0.3</v>
      </c>
      <c r="CM17" s="19">
        <v>16.8</v>
      </c>
      <c r="CN17" s="19">
        <v>5</v>
      </c>
      <c r="CO17" s="19">
        <v>0</v>
      </c>
      <c r="CP17" s="19">
        <v>0.6</v>
      </c>
      <c r="CQ17" s="19">
        <v>16.100000000000001</v>
      </c>
      <c r="CR17" s="19">
        <v>5.0999999999999996</v>
      </c>
      <c r="CS17" s="19">
        <v>0.2</v>
      </c>
      <c r="CT17" s="19">
        <v>0.3</v>
      </c>
      <c r="CU17" s="27"/>
      <c r="CV17" s="40">
        <f>IF(SUM(CB17,CF17)&gt;0,SUM(CB17,CF17),"")</f>
        <v>7.3999999999999995</v>
      </c>
      <c r="CW17" s="40">
        <f>IF(SUM(CA17:CB17,CD17:CF17,CH17)-CC17-CG17&gt;0,SUM(CA17:CB17,CD17:CF17,CH17)-CC17-CG17,"")</f>
        <v>39.9</v>
      </c>
      <c r="CX17" s="40">
        <f>IF(SUM(CI17:CJ17,CL17)-CK17&gt;0,SUM(CI17:CJ17,CL17)-CK17,"")</f>
        <v>21.6</v>
      </c>
      <c r="CY17" s="40">
        <f>IF(SUM(CB17,CF17,CJ17)&gt;0,SUM(CB17,CF17,CJ17),"")</f>
        <v>12.5</v>
      </c>
      <c r="CZ17" s="40">
        <f>IF(SUM(CW17,CX17)&gt;0,SUM(CW17,CX17),"")</f>
        <v>61.5</v>
      </c>
      <c r="DA17" s="40">
        <f>IF(SUM(CN17,CR17)&gt;0,SUM(CN17,CR17),"")</f>
        <v>10.1</v>
      </c>
      <c r="DB17" s="40">
        <f>IF(SUM(CM17:CN17,CP17:CR17,CT17)-SUM(CO17,CS17)&gt;0,SUM(CM17:CN17,CP17:CR17,CT17)-SUM(CO17,CS17),"")</f>
        <v>43.699999999999996</v>
      </c>
      <c r="DC17" s="40">
        <f>IF(SUM(CW17,DB17)&gt;0,SUM(CW17,DB17),"")</f>
        <v>83.6</v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2">
        <f>IF($CU17="P",CA17,(CA17+AX17)/2)</f>
        <v>8.25</v>
      </c>
      <c r="QF17" s="22">
        <f>IF($CU17="P",CB17,(CB17+AY17)/2)</f>
        <v>2.5499999999999998</v>
      </c>
      <c r="QG17" s="22">
        <f>IF($CU17="P",CC17,(CC17+AZ17)/2)</f>
        <v>0</v>
      </c>
      <c r="QH17" s="22">
        <f>IF($CU17="P",CD17,(CD17+BA17)/2)</f>
        <v>0.15</v>
      </c>
      <c r="QI17" s="22">
        <f>IF($CU17="P",CE17,(CE17+BB17)/2)</f>
        <v>7.7</v>
      </c>
      <c r="QJ17" s="22">
        <f>IF($CU17="P",CF17,(CF17+BC17)/2)</f>
        <v>1.1499999999999999</v>
      </c>
      <c r="QK17" s="22">
        <f>IF($CU17="P",CG17,(CG17+BD17)/2)</f>
        <v>0</v>
      </c>
      <c r="QL17" s="22">
        <f>IF($CU17="P",CH17,(CH17+BE17)/2)</f>
        <v>0.15</v>
      </c>
      <c r="QM17" s="22">
        <f>IF($CU17="P",CI17,(CI17+BF17)/2)</f>
        <v>8.1999999999999993</v>
      </c>
      <c r="QN17" s="22">
        <f>IF($CU17="P",CJ17,(CJ17+BG17)/2)</f>
        <v>2.5499999999999998</v>
      </c>
      <c r="QO17" s="22">
        <f>IF($CU17="P",CK17,(CK17+BH17)/2)</f>
        <v>0.1</v>
      </c>
      <c r="QP17" s="22">
        <f>IF($CU17="P",CL17,(CL17+BI17)/2)</f>
        <v>0.15</v>
      </c>
      <c r="QQ17" s="22">
        <f>IF($CU17="P",CM17,(CM17+BJ17)/2)</f>
        <v>8.4</v>
      </c>
      <c r="QR17" s="22">
        <f>IF($CU17="P",CN17,(CN17+BK17)/2)</f>
        <v>2.5</v>
      </c>
      <c r="QS17" s="22">
        <f>IF($CU17="P",CO17,(CO17+BL17)/2)</f>
        <v>0</v>
      </c>
      <c r="QT17" s="22">
        <f>IF($CU17="P",CP17,(CP17+BM17)/2)</f>
        <v>0.3</v>
      </c>
      <c r="QU17" s="22">
        <f>IF($CU17="P",CQ17,(CQ17+BN17)/2)</f>
        <v>8.0500000000000007</v>
      </c>
      <c r="QV17" s="22">
        <f>IF($CU17="P",CR17,(CR17+BO17)/2)</f>
        <v>2.5499999999999998</v>
      </c>
      <c r="QW17" s="22">
        <f>IF($CU17="P",CS17,(CS17+BP17)/2)</f>
        <v>0.1</v>
      </c>
      <c r="QX17" s="22">
        <f>IF($CU17="P",CT17,(CT17+BQ17)/2)</f>
        <v>0.15</v>
      </c>
      <c r="QY17" s="27" t="s">
        <v>46</v>
      </c>
      <c r="QZ17" s="40">
        <f>IF(SUM(QF17,QJ17)&gt;0,SUM(QF17,QJ17),"")</f>
        <v>3.6999999999999997</v>
      </c>
      <c r="RA17" s="40">
        <f>IF(SUM(QE17:QF17,QH17:QJ17,QL17)-QG17-QK17&gt;0,SUM(QE17:QF17,QH17:QJ17,QL17)-QG17-QK17,"")</f>
        <v>19.95</v>
      </c>
      <c r="RB17" s="40">
        <f>IF(SUM(QM17:QN17,QP17)-QO17&gt;0,SUM(QM17:QN17,QP17)-QO17,"")</f>
        <v>10.8</v>
      </c>
      <c r="RC17" s="40">
        <f>IF(SUM(QF17,QJ17,QN17)&gt;0,SUM(QF17,QJ17,QN17),"")</f>
        <v>6.25</v>
      </c>
      <c r="RD17" s="40">
        <f>IF(SUM(RA17,RB17)&gt;0,SUM(RA17,RB17),"")</f>
        <v>30.75</v>
      </c>
      <c r="RE17" s="40">
        <f>IF(SUM(QR17,QV17)&gt;0,SUM(QR17,QV17),"")</f>
        <v>5.05</v>
      </c>
      <c r="RF17" s="40">
        <f>IF(SUM(QQ17:QR17,QT17:QV17,QX17)-SUM(QS17,QW17)&gt;0,SUM(QQ17:QR17,QT17:QV17,QX17)-SUM(QS17,QW17),"")</f>
        <v>21.849999999999998</v>
      </c>
      <c r="RG17" s="40">
        <f>IF(SUM(RA17,RF17)&gt;0,SUM(RA17,RF17),"")</f>
        <v>41.8</v>
      </c>
    </row>
    <row r="18" spans="1:475" x14ac:dyDescent="0.2">
      <c r="A18" s="4" t="str" cm="1">
        <f t="array" ref="A18">IF(AND(H18&lt;&gt;"",H18&lt;&gt;"No DD"),SUMPRODUCT((H$4:H$22&lt;&gt;"")*(H$4:H$22&lt;&gt;"No DD")*(E$4:E$22&gt;E18))+1,IF(H18="No DD",SUMPRODUCT((H$4:H$22="No DD")*(E$4:E$22&gt;E18))+1+SUMPRODUCT((H$4:H$22&lt;&gt;"")*(H$4:H$22&lt;&gt;"No DD")),""))</f>
        <v/>
      </c>
      <c r="B18" s="5" t="s">
        <v>207</v>
      </c>
      <c r="C18" s="4" t="s">
        <v>4</v>
      </c>
      <c r="D18" s="4">
        <v>2005</v>
      </c>
      <c r="E18" s="9">
        <f>SUM(J18:R18)+SUM(J18:N18)*0.0000001+SUM(J18)*0.0000000000001</f>
        <v>98.800005590003792</v>
      </c>
      <c r="F18" s="3" t="str">
        <f>IF(OR(AND(AP18&gt;=AW$24,AQ18&gt;=AW$28,AP18&lt;&gt;"",AO18=""),AND(AU18&gt;=AW$24,AV18&gt;=AW$28,AU18&lt;&gt;"",AO18=""),AND(BS18&gt;=BZ$24,BT18&gt;=BZ$28,BS18&lt;&gt;"",BR18=""),AND(BX18&gt;=BZ$24,BY18&gt;=BZ$28,BX18&lt;&gt;"",BR18=""),AND(CV18&gt;=DC$24,CW18&gt;=DC$28,CV18&lt;&gt;"",CU18=""),AND(DA18&gt;=DC$24,DB18&gt;=DC$28,DA18&lt;&gt;""),AND(EA18&gt;=EH$24,EB18&gt;=EH$28,EA18&lt;&gt;""),AND(EF18&gt;=EH$24,EG18&gt;=EH$28,EF18&lt;&gt;""),AND(FC18&gt;=FJ$24,FD18&gt;=FJ$28,FC18&lt;&gt;""),AND(FH18&gt;=FJ$24,FI18&gt;=FJ$28,FH18&lt;&gt;""),AND(GE18&gt;=GL$24,GF18&gt;=GL$28,GE18&lt;&gt;""),AND(GJ18&gt;=GL$24,GK18&gt;=GL$28,GJ18&lt;&gt;""),AND(HG18&gt;=HN$24,HH18&gt;=HN$28,HG18&lt;&gt;""),AND(HL18&gt;=HN$24,HM18&gt;=HN$28,HL18&lt;&gt;""),AND(II18&gt;=IP$24,IJ18&gt;=IP$28,II18&lt;&gt;""),AND(IN18&gt;=IP$24,IO18&gt;=IP$28,IN18&lt;&gt;""),AND(JK18&gt;=JR$24,JL18&gt;=JR$28,JK18&lt;&gt;""),AND(JP18&gt;=JR$24,JQ18&gt;=JR$28,JP18&lt;&gt;""),AND(KM18&gt;=KT$24,KN18&gt;=KT$28,KM18&lt;&gt;""),AND(KR18&gt;=KT$24,KS18&gt;=KT$28,KR18&lt;&gt;""),AND(LO18&gt;=LV$24,LP18&gt;=LV$28,LO18&lt;&gt;""),AND(LT18&gt;=LV$24,LU18&gt;=LV$28,LT18&lt;&gt;""),AND(MQ18&gt;=MX$24,MR18&gt;=MX$28,MQ18&lt;&gt;""),AND(MV18&gt;=MX$24,MW18&gt;=MX$28,MV18&lt;&gt;""),AND(NS18&gt;=NZ$24,NT18&gt;=NZ$28,NS18&lt;&gt;""),AND(NX18&gt;=NZ$24,NY18&gt;=NZ$28,NX18&lt;&gt;""),AND(OU18&gt;=PB$24,OV18&gt;=PB$28,OU18&lt;&gt;""),AND(OZ18&gt;=PB$24,PA18&gt;=PB$28,OZ18&lt;&gt;""),AND(PW18&gt;=QD$24,PX18&gt;=QD$28,PW18&lt;&gt;""),AND(QB18&gt;=QD$24,QC18&gt;=QD$28,QB18&lt;&gt;"")),"P","")</f>
        <v/>
      </c>
      <c r="G18" s="3" t="str">
        <f>IF(OR(AND(AQ18&gt;=AW$28,AQ18&lt;&gt;"",AO18=""),AND(AV18&gt;=AW$28,AV18&lt;&gt;"",AO18=""),AND(BT18&gt;=BZ$28,BT18&lt;&gt;"",BR18=""),AND(BY18&gt;=BZ$28,BY18&lt;&gt;"",BR18=""),AND(CW18&gt;=DC$28,CW18&lt;&gt;"",CU18=""),AND(DB18&gt;=DC$28,DB18&lt;&gt;"",CU18=""),AND(EB18&gt;=EH$28,EB18&lt;&gt;""),AND(EG18&gt;=EH$28,EG18&lt;&gt;""),AND(FD18&gt;=FJ$28,FD18&lt;&gt;""),AND(FI18&gt;=FJ$28,FI18&lt;&gt;""),AND(GF18&gt;=GL$28,GF18&lt;&gt;""),AND(GK18&gt;=GL$28,GK18&lt;&gt;""),AND(HH18&gt;=HN$28,HH18&lt;&gt;""),AND(HM18&gt;=HN$28,HM18&lt;&gt;""),AND(IJ18&gt;=IP$28,IJ18&lt;&gt;""),AND(IO18&gt;=IP$28,IO18&lt;&gt;""),AND(JL18&gt;=JR$28,JL18&lt;&gt;""),AND(JQ18&gt;=JR$28,JQ18&lt;&gt;""),AND(KN18&gt;=KT$28,KN18&lt;&gt;""),AND(KS18&gt;=KT$28,KS18&lt;&gt;""),AND(LP18&gt;=LV$28,LP18&lt;&gt;""),AND(LU18&gt;=LV$28,LU18&lt;&gt;""),AND(MR18&gt;=MX$28,MR18&lt;&gt;""),AND(MW18&gt;=MX$28,MW18&lt;&gt;""),AND(NT18&gt;=NZ$28,NT18&lt;&gt;""),AND(NY18&gt;=NZ$28,NY18&lt;&gt;""),AND(OV18&gt;=PB$28,OV18&lt;&gt;""),AND(PA18&gt;=PB$28,PA18&lt;&gt;""),AND(PX18&gt;=QD$28,PX18&lt;&gt;""),AND(QC18&gt;=QD$28,QC18&lt;&gt;"")),"P","")</f>
        <v/>
      </c>
      <c r="H18" s="36" t="str">
        <f>IF(AND(G18="P",F18=""),"No DD",IF(OR(AND(AS18&gt;=AW$27,AT18&gt;=AW$31,AS18&lt;&gt;"",AO18=""),AND(BV18&gt;=BZ$27,BW18&gt;=BZ$31,BV18&lt;&gt;"",BR18=""),AND(CY18&gt;=DC$27,CZ18&gt;=DC$31,CY18&lt;&gt;"",CU18=""),AND(ED18&gt;=EH$27,EE18&gt;=EH$31,ED18&lt;&gt;""),AND(FF18&gt;=FJ$27,FG18&gt;=FJ$31,FF18&lt;&gt;""),AND(GH18&gt;=GL$27,GI18&gt;=GL$31,GH18&lt;&gt;""),AND(HJ18&gt;=HN$27,HK18&gt;=HN$31,HJ18&lt;&gt;""),AND(IL18&gt;=IP$27,IM18&gt;=IP$31,IL18&lt;&gt;""),AND(JN18&gt;=JR$27,JO18&gt;=JR$31,JN18&lt;&gt;""),AND(KP18&gt;=KT$27,KQ18&gt;=KT$31,KP18&lt;&gt;""),AND(LR18&gt;=LV$27,LS18&gt;=LV$31,LR18&lt;&gt;""),AND(MT18&gt;=MX$27,MU18&gt;=MX$31,MT18&lt;&gt;""),AND(NV18&gt;=NZ$27,NW18&gt;=NZ$31,NV18&lt;&gt;""),AND(OX18&gt;=PB$27,OY18&gt;=PB$31,OX18&lt;&gt;""),AND(PZ18&gt;=QD$27,QA18&gt;=QD$31,PZ18&lt;&gt;"")),"Merit",IF(OR(AND(AS18&gt;=AW$26,AT18&gt;=AW$30,AS18&lt;&gt;"",AO18=""),AND(BV18&gt;=BZ$26,BW18&gt;=BZ$30,BV18&lt;&gt;"",BR18=""),AND(CY18&gt;=DC$26,CZ18&gt;=DC$30,CY18&lt;&gt;"",CU18=""),AND(ED18&gt;=EH$26,EE18&gt;=EH$30,ED18&lt;&gt;""),AND(FF18&gt;=FJ$26,FG18&gt;=FJ$30,FF18&lt;&gt;""),AND(GH18&gt;=GL$26,GI18&gt;=GL$30,GH18&lt;&gt;""),AND(HJ18&gt;=HN$26,HK18&gt;=HN$30,HJ18&lt;&gt;""),AND(IL18&gt;=IP$26,IM18&gt;=IP$30,IL18&lt;&gt;""),AND(JN18&gt;=JR$26,JO18&gt;=JR$30,JN18&lt;&gt;""),AND(KP18&gt;=KT$26,KQ18&gt;=KT$30,KP18&lt;&gt;""),AND(LR18&gt;=LV$26,LS18&gt;=LV$30,LR18&lt;&gt;""),AND(MT18&gt;=MX$26,MU18&gt;=MX$30,MT18&lt;&gt;""),AND(NV18&gt;=NZ$26,NW18&gt;=NZ$30,NV18&lt;&gt;""),AND(OX18&gt;=PB$26,OY18&gt;=PB$30,OX18&lt;&gt;""),AND(PZ18&gt;=QD$26,QA18&gt;=QD$30,PZ18&lt;&gt;"")),"Excellence",IF(I18="P","Worlds Team",IF(F18="P","National Team","")))))</f>
        <v/>
      </c>
      <c r="I18" s="3" t="str">
        <f>IF(OR(AND(AS18&gt;=AW$25,AT18&gt;=AW$29,AS18&lt;&gt;"",AO18=""),AND(BV18&gt;=BZ$25,BW18&gt;=BZ$29,BV18&lt;&gt;"",BR18=""),AND(CY18&gt;=DC$25,CZ18&gt;=DC$29,CY18&lt;&gt;"",CU18=""),AND(ED18&gt;=EH$25,EE18&gt;=EH$29,ED18&lt;&gt;""),AND(FF18&gt;=FJ$25,FG18&gt;=FJ$29,FF18&lt;&gt;""),AND(GH18&gt;=GL$25,GI18&gt;=GL$29,GH18&lt;&gt;""),AND(HJ18&gt;=HN$25,HK18&gt;=HN$29,HJ18&lt;&gt;""),AND(IL18&gt;=IP$25,IM18&gt;=IP$29,IL18&lt;&gt;""),AND(JN18&gt;=JR$25,JO18&gt;=JR$29,JN18&lt;&gt;""),AND(KP18&gt;=KT$25,KQ18&gt;=KT$29,KP18&lt;&gt;""),AND(LR18&gt;=LV$25,LS18&gt;=LV$29,LR18&lt;&gt;""),AND(MT18&gt;=MX$25,MU18&gt;=MX$29,MT18&lt;&gt;""),AND(NV18&gt;=NZ$25,NW18&gt;=NZ$29,NV18&lt;&gt;""),AND(OX18&gt;=PB$25,OY18&gt;=PB$29,OX18&lt;&gt;""),AND(PZ18&gt;=QD$25,QA18&gt;=QD$29,PZ18&lt;&gt;"")),"P","")</f>
        <v/>
      </c>
      <c r="J18" s="8">
        <f>IF(COUNT(AQ18,BT18,CW18)&gt;0,LARGE((AQ18,BT18,CW18),1),0)</f>
        <v>37.800000000000004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0</v>
      </c>
      <c r="M18" s="8" t="str">
        <f>IF(L18=0,"",IF(L18=CW18,$CA$1,IF(L18=BT18,$AX$1,IF(L18=AQ18,$U$1,""))))</f>
        <v/>
      </c>
      <c r="N18" s="8">
        <f>IF(COUNT(AR18,BU18,CX18)&gt;0,LARGE((AR18,BU18,CX18),1),0)</f>
        <v>18.100000000000001</v>
      </c>
      <c r="O18" s="8" t="str">
        <f>IF(N18=0,"",IF(N18=CX18,$CA$1,IF(N18=BU18,$AX$1,IF(N18=AR18,$U$1,""))))</f>
        <v>2023 Nationals</v>
      </c>
      <c r="P18" s="8">
        <f>IF(MAX(AV18,BY18,DB18)&gt;0,MAX(AV18,BY18,DB18),0)</f>
        <v>42.9</v>
      </c>
      <c r="Q18" s="8" t="str">
        <f>IF(P18=0,"",IF(P18=DB18,$CA$1,IF(P18=BY18,$AX$1,IF(P18=AV18,$U$1,""))))</f>
        <v>2023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>IF(SUM(V18,Z18)&gt;0,SUM(V18,Z18),"")</f>
        <v/>
      </c>
      <c r="AQ18" s="40" t="str">
        <f>IF(SUM(U18:V18,X18:Z18,AB18)-W18-AA18&gt;0,SUM(U18:V18,X18:Z18,AB18)-W18-AA18,"")</f>
        <v/>
      </c>
      <c r="AR18" s="40" t="str">
        <f>IF(SUM(AC18:AD18,AF18)-AE18&gt;0,SUM(AC18:AD18,AF18)-AE18,"")</f>
        <v/>
      </c>
      <c r="AS18" s="40" t="str">
        <f>IF(SUM(V18,Z18,AD18)&gt;0,SUM(V18,Z18,AD18),"")</f>
        <v/>
      </c>
      <c r="AT18" s="40" t="str">
        <f>IF(SUM(AQ18,AR18)&gt;0,SUM(AQ18,AR18),"")</f>
        <v/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 t="str">
        <f>IF(SUM(AQ18,AV18)&gt;0,SUM(AQ18,AV18),"")</f>
        <v/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IF(SUM(BT18,BY18)&gt;0,SUM(BT18,BY18),"")</f>
        <v/>
      </c>
      <c r="CA18" s="19">
        <v>14.8</v>
      </c>
      <c r="CB18" s="19">
        <v>4.5999999999999996</v>
      </c>
      <c r="CC18" s="19">
        <v>0</v>
      </c>
      <c r="CD18" s="19">
        <v>0.6</v>
      </c>
      <c r="CE18" s="19">
        <v>15.2</v>
      </c>
      <c r="CF18" s="19">
        <v>2.6</v>
      </c>
      <c r="CG18" s="19">
        <v>0.6</v>
      </c>
      <c r="CH18" s="19">
        <v>0.6</v>
      </c>
      <c r="CI18" s="19">
        <v>14.2</v>
      </c>
      <c r="CJ18" s="19">
        <v>3.3</v>
      </c>
      <c r="CK18" s="19">
        <v>0</v>
      </c>
      <c r="CL18" s="19">
        <v>0.6</v>
      </c>
      <c r="CM18" s="19">
        <v>16</v>
      </c>
      <c r="CN18" s="19">
        <v>4.8</v>
      </c>
      <c r="CO18" s="19">
        <v>0</v>
      </c>
      <c r="CP18" s="19">
        <v>0.6</v>
      </c>
      <c r="CQ18" s="19">
        <v>15.6</v>
      </c>
      <c r="CR18" s="19">
        <v>5.3</v>
      </c>
      <c r="CS18" s="19">
        <v>0</v>
      </c>
      <c r="CT18" s="19">
        <v>0.6</v>
      </c>
      <c r="CU18" s="27"/>
      <c r="CV18" s="40">
        <f>IF(SUM(CB18,CF18)&gt;0,SUM(CB18,CF18),"")</f>
        <v>7.1999999999999993</v>
      </c>
      <c r="CW18" s="40">
        <f>IF(SUM(CA18:CB18,CD18:CF18,CH18)-CC18-CG18&gt;0,SUM(CA18:CB18,CD18:CF18,CH18)-CC18-CG18,"")</f>
        <v>37.800000000000004</v>
      </c>
      <c r="CX18" s="40">
        <f>IF(SUM(CI18:CJ18,CL18)-CK18&gt;0,SUM(CI18:CJ18,CL18)-CK18,"")</f>
        <v>18.100000000000001</v>
      </c>
      <c r="CY18" s="40">
        <f>IF(SUM(CB18,CF18,CJ18)&gt;0,SUM(CB18,CF18,CJ18),"")</f>
        <v>10.5</v>
      </c>
      <c r="CZ18" s="40">
        <f>IF(SUM(CW18,CX18)&gt;0,SUM(CW18,CX18),"")</f>
        <v>55.900000000000006</v>
      </c>
      <c r="DA18" s="40">
        <f>IF(SUM(CN18,CR18)&gt;0,SUM(CN18,CR18),"")</f>
        <v>10.1</v>
      </c>
      <c r="DB18" s="40">
        <f>IF(SUM(CM18:CN18,CP18:CR18,CT18)-SUM(CO18,CS18)&gt;0,SUM(CM18:CN18,CP18:CR18,CT18)-SUM(CO18,CS18),"")</f>
        <v>42.9</v>
      </c>
      <c r="DC18" s="40">
        <f>IF(SUM(CW18,DB18)&gt;0,SUM(CW18,DB18),"")</f>
        <v>80.7</v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IF(SUM(EB18,EG18)&gt;0,SUM(EB18,EG18),"")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IF(SUM(FD18,FI18)&gt;0,SUM(FD18,FI18),"")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IF(SUM(GF18,GK18)&gt;0,SUM(GF18,GK18),"")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IF(SUM(HH18,HM18)&gt;0,SUM(HH18,HM18),"")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IF(SUM(IJ18,IO18)&gt;0,SUM(IJ18,IO18),"")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IF(SUM(JL18,JQ18)&gt;0,SUM(JL18,JQ18),"")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IF(SUM(KN18,KS18)&gt;0,SUM(KN18,KS18),"")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IF(SUM(LP18,LU18)&gt;0,SUM(LP18,LU18),"")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IF(SUM(MR18,MW18)&gt;0,SUM(MR18,MW18),"")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IF(SUM(NT18,NY18)&gt;0,SUM(NT18,NY18),"")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IF(SUM(OV18,PA18)&gt;0,SUM(OV18,PA18),"")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IF(SUM(PX18,QC18)&gt;0,SUM(PX18,QC18),"")</f>
        <v/>
      </c>
      <c r="QE18" s="22">
        <f>IF($CU18="P",CA18,(CA18+AX18)/2)</f>
        <v>7.4</v>
      </c>
      <c r="QF18" s="22">
        <f>IF($CU18="P",CB18,(CB18+AY18)/2)</f>
        <v>2.2999999999999998</v>
      </c>
      <c r="QG18" s="22">
        <f>IF($CU18="P",CC18,(CC18+AZ18)/2)</f>
        <v>0</v>
      </c>
      <c r="QH18" s="22">
        <f>IF($CU18="P",CD18,(CD18+BA18)/2)</f>
        <v>0.3</v>
      </c>
      <c r="QI18" s="22">
        <f>IF($CU18="P",CE18,(CE18+BB18)/2)</f>
        <v>7.6</v>
      </c>
      <c r="QJ18" s="22">
        <f>IF($CU18="P",CF18,(CF18+BC18)/2)</f>
        <v>1.3</v>
      </c>
      <c r="QK18" s="22">
        <f>IF($CU18="P",CG18,(CG18+BD18)/2)</f>
        <v>0.3</v>
      </c>
      <c r="QL18" s="22">
        <f>IF($CU18="P",CH18,(CH18+BE18)/2)</f>
        <v>0.3</v>
      </c>
      <c r="QM18" s="22">
        <f>IF($CU18="P",CI18,(CI18+BF18)/2)</f>
        <v>7.1</v>
      </c>
      <c r="QN18" s="22">
        <f>IF($CU18="P",CJ18,(CJ18+BG18)/2)</f>
        <v>1.65</v>
      </c>
      <c r="QO18" s="22">
        <f>IF($CU18="P",CK18,(CK18+BH18)/2)</f>
        <v>0</v>
      </c>
      <c r="QP18" s="22">
        <f>IF($CU18="P",CL18,(CL18+BI18)/2)</f>
        <v>0.3</v>
      </c>
      <c r="QQ18" s="22">
        <f>IF($CU18="P",CM18,(CM18+BJ18)/2)</f>
        <v>8</v>
      </c>
      <c r="QR18" s="22">
        <f>IF($CU18="P",CN18,(CN18+BK18)/2)</f>
        <v>2.4</v>
      </c>
      <c r="QS18" s="22">
        <f>IF($CU18="P",CO18,(CO18+BL18)/2)</f>
        <v>0</v>
      </c>
      <c r="QT18" s="22">
        <f>IF($CU18="P",CP18,(CP18+BM18)/2)</f>
        <v>0.3</v>
      </c>
      <c r="QU18" s="22">
        <f>IF($CU18="P",CQ18,(CQ18+BN18)/2)</f>
        <v>7.8</v>
      </c>
      <c r="QV18" s="22">
        <f>IF($CU18="P",CR18,(CR18+BO18)/2)</f>
        <v>2.65</v>
      </c>
      <c r="QW18" s="22">
        <f>IF($CU18="P",CS18,(CS18+BP18)/2)</f>
        <v>0</v>
      </c>
      <c r="QX18" s="22">
        <f>IF($CU18="P",CT18,(CT18+BQ18)/2)</f>
        <v>0.3</v>
      </c>
      <c r="QY18" s="27" t="s">
        <v>46</v>
      </c>
      <c r="QZ18" s="40">
        <f>IF(SUM(QF18,QJ18)&gt;0,SUM(QF18,QJ18),"")</f>
        <v>3.5999999999999996</v>
      </c>
      <c r="RA18" s="40">
        <f>IF(SUM(QE18:QF18,QH18:QJ18,QL18)-QG18-QK18&gt;0,SUM(QE18:QF18,QH18:QJ18,QL18)-QG18-QK18,"")</f>
        <v>18.900000000000002</v>
      </c>
      <c r="RB18" s="40">
        <f>IF(SUM(QM18:QN18,QP18)-QO18&gt;0,SUM(QM18:QN18,QP18)-QO18,"")</f>
        <v>9.0500000000000007</v>
      </c>
      <c r="RC18" s="40">
        <f>IF(SUM(QF18,QJ18,QN18)&gt;0,SUM(QF18,QJ18,QN18),"")</f>
        <v>5.25</v>
      </c>
      <c r="RD18" s="40">
        <f>IF(SUM(RA18,RB18)&gt;0,SUM(RA18,RB18),"")</f>
        <v>27.950000000000003</v>
      </c>
      <c r="RE18" s="40">
        <f>IF(SUM(QR18,QV18)&gt;0,SUM(QR18,QV18),"")</f>
        <v>5.05</v>
      </c>
      <c r="RF18" s="40">
        <f>IF(SUM(QQ18:QR18,QT18:QV18,QX18)-SUM(QS18,QW18)&gt;0,SUM(QQ18:QR18,QT18:QV18,QX18)-SUM(QS18,QW18),"")</f>
        <v>21.45</v>
      </c>
      <c r="RG18" s="40">
        <f>IF(SUM(RA18,RF18)&gt;0,SUM(RA18,RF18),"")</f>
        <v>40.35</v>
      </c>
    </row>
    <row r="19" spans="1:475" x14ac:dyDescent="0.2">
      <c r="A19" s="4" t="str" cm="1">
        <f t="array" ref="A19">IF(AND(H19&lt;&gt;"",H19&lt;&gt;"No DD"),SUMPRODUCT((H$4:H$22&lt;&gt;"")*(H$4:H$22&lt;&gt;"No DD")*(E$4:E$22&gt;E19))+1,IF(H19="No DD",SUMPRODUCT((H$4:H$22="No DD")*(E$4:E$22&gt;E19))+1+SUMPRODUCT((H$4:H$22&lt;&gt;"")*(H$4:H$22&lt;&gt;"No DD")),""))</f>
        <v/>
      </c>
      <c r="B19" s="5" t="s">
        <v>153</v>
      </c>
      <c r="C19" s="4" t="s">
        <v>3</v>
      </c>
      <c r="D19" s="4">
        <v>2004</v>
      </c>
      <c r="E19" s="9">
        <f>SUM(J19:R19)+SUM(J19:N19)*0.0000001+SUM(J19)*0.0000000000001</f>
        <v>84.700004130004146</v>
      </c>
      <c r="F19" s="3" t="str">
        <f>IF(OR(AND(AP19&gt;=AW$24,AQ19&gt;=AW$28,AP19&lt;&gt;"",AO19=""),AND(AU19&gt;=AW$24,AV19&gt;=AW$28,AU19&lt;&gt;"",AO19=""),AND(BS19&gt;=BZ$24,BT19&gt;=BZ$28,BS19&lt;&gt;"",BR19=""),AND(BX19&gt;=BZ$24,BY19&gt;=BZ$28,BX19&lt;&gt;"",BR19=""),AND(CV19&gt;=DC$24,CW19&gt;=DC$28,CV19&lt;&gt;"",CU19=""),AND(DA19&gt;=DC$24,DB19&gt;=DC$28,DA19&lt;&gt;""),AND(EA19&gt;=EH$24,EB19&gt;=EH$28,EA19&lt;&gt;""),AND(EF19&gt;=EH$24,EG19&gt;=EH$28,EF19&lt;&gt;""),AND(FC19&gt;=FJ$24,FD19&gt;=FJ$28,FC19&lt;&gt;""),AND(FH19&gt;=FJ$24,FI19&gt;=FJ$28,FH19&lt;&gt;""),AND(GE19&gt;=GL$24,GF19&gt;=GL$28,GE19&lt;&gt;""),AND(GJ19&gt;=GL$24,GK19&gt;=GL$28,GJ19&lt;&gt;""),AND(HG19&gt;=HN$24,HH19&gt;=HN$28,HG19&lt;&gt;""),AND(HL19&gt;=HN$24,HM19&gt;=HN$28,HL19&lt;&gt;""),AND(II19&gt;=IP$24,IJ19&gt;=IP$28,II19&lt;&gt;""),AND(IN19&gt;=IP$24,IO19&gt;=IP$28,IN19&lt;&gt;""),AND(JK19&gt;=JR$24,JL19&gt;=JR$28,JK19&lt;&gt;""),AND(JP19&gt;=JR$24,JQ19&gt;=JR$28,JP19&lt;&gt;""),AND(KM19&gt;=KT$24,KN19&gt;=KT$28,KM19&lt;&gt;""),AND(KR19&gt;=KT$24,KS19&gt;=KT$28,KR19&lt;&gt;""),AND(LO19&gt;=LV$24,LP19&gt;=LV$28,LO19&lt;&gt;""),AND(LT19&gt;=LV$24,LU19&gt;=LV$28,LT19&lt;&gt;""),AND(MQ19&gt;=MX$24,MR19&gt;=MX$28,MQ19&lt;&gt;""),AND(MV19&gt;=MX$24,MW19&gt;=MX$28,MV19&lt;&gt;""),AND(NS19&gt;=NZ$24,NT19&gt;=NZ$28,NS19&lt;&gt;""),AND(NX19&gt;=NZ$24,NY19&gt;=NZ$28,NX19&lt;&gt;""),AND(OU19&gt;=PB$24,OV19&gt;=PB$28,OU19&lt;&gt;""),AND(OZ19&gt;=PB$24,PA19&gt;=PB$28,OZ19&lt;&gt;""),AND(PW19&gt;=QD$24,PX19&gt;=QD$28,PW19&lt;&gt;""),AND(QB19&gt;=QD$24,QC19&gt;=QD$28,QB19&lt;&gt;"")),"P","")</f>
        <v/>
      </c>
      <c r="G19" s="3" t="str">
        <f>IF(OR(AND(AQ19&gt;=AW$28,AQ19&lt;&gt;"",AO19=""),AND(AV19&gt;=AW$28,AV19&lt;&gt;"",AO19=""),AND(BT19&gt;=BZ$28,BT19&lt;&gt;"",BR19=""),AND(BY19&gt;=BZ$28,BY19&lt;&gt;"",BR19=""),AND(CW19&gt;=DC$28,CW19&lt;&gt;"",CU19=""),AND(DB19&gt;=DC$28,DB19&lt;&gt;"",CU19=""),AND(EB19&gt;=EH$28,EB19&lt;&gt;""),AND(EG19&gt;=EH$28,EG19&lt;&gt;""),AND(FD19&gt;=FJ$28,FD19&lt;&gt;""),AND(FI19&gt;=FJ$28,FI19&lt;&gt;""),AND(GF19&gt;=GL$28,GF19&lt;&gt;""),AND(GK19&gt;=GL$28,GK19&lt;&gt;""),AND(HH19&gt;=HN$28,HH19&lt;&gt;""),AND(HM19&gt;=HN$28,HM19&lt;&gt;""),AND(IJ19&gt;=IP$28,IJ19&lt;&gt;""),AND(IO19&gt;=IP$28,IO19&lt;&gt;""),AND(JL19&gt;=JR$28,JL19&lt;&gt;""),AND(JQ19&gt;=JR$28,JQ19&lt;&gt;""),AND(KN19&gt;=KT$28,KN19&lt;&gt;""),AND(KS19&gt;=KT$28,KS19&lt;&gt;""),AND(LP19&gt;=LV$28,LP19&lt;&gt;""),AND(LU19&gt;=LV$28,LU19&lt;&gt;""),AND(MR19&gt;=MX$28,MR19&lt;&gt;""),AND(MW19&gt;=MX$28,MW19&lt;&gt;""),AND(NT19&gt;=NZ$28,NT19&lt;&gt;""),AND(NY19&gt;=NZ$28,NY19&lt;&gt;""),AND(OV19&gt;=PB$28,OV19&lt;&gt;""),AND(PA19&gt;=PB$28,PA19&lt;&gt;""),AND(PX19&gt;=QD$28,PX19&lt;&gt;""),AND(QC19&gt;=QD$28,QC19&lt;&gt;"")),"P","")</f>
        <v/>
      </c>
      <c r="H19" s="36" t="str">
        <f>IF(AND(G19="P",F19=""),"No DD",IF(OR(AND(AS19&gt;=AW$27,AT19&gt;=AW$31,AS19&lt;&gt;"",AO19=""),AND(BV19&gt;=BZ$27,BW19&gt;=BZ$31,BV19&lt;&gt;"",BR19=""),AND(CY19&gt;=DC$27,CZ19&gt;=DC$31,CY19&lt;&gt;"",CU19=""),AND(ED19&gt;=EH$27,EE19&gt;=EH$31,ED19&lt;&gt;""),AND(FF19&gt;=FJ$27,FG19&gt;=FJ$31,FF19&lt;&gt;""),AND(GH19&gt;=GL$27,GI19&gt;=GL$31,GH19&lt;&gt;""),AND(HJ19&gt;=HN$27,HK19&gt;=HN$31,HJ19&lt;&gt;""),AND(IL19&gt;=IP$27,IM19&gt;=IP$31,IL19&lt;&gt;""),AND(JN19&gt;=JR$27,JO19&gt;=JR$31,JN19&lt;&gt;""),AND(KP19&gt;=KT$27,KQ19&gt;=KT$31,KP19&lt;&gt;""),AND(LR19&gt;=LV$27,LS19&gt;=LV$31,LR19&lt;&gt;""),AND(MT19&gt;=MX$27,MU19&gt;=MX$31,MT19&lt;&gt;""),AND(NV19&gt;=NZ$27,NW19&gt;=NZ$31,NV19&lt;&gt;""),AND(OX19&gt;=PB$27,OY19&gt;=PB$31,OX19&lt;&gt;""),AND(PZ19&gt;=QD$27,QA19&gt;=QD$31,PZ19&lt;&gt;"")),"Merit",IF(OR(AND(AS19&gt;=AW$26,AT19&gt;=AW$30,AS19&lt;&gt;"",AO19=""),AND(BV19&gt;=BZ$26,BW19&gt;=BZ$30,BV19&lt;&gt;"",BR19=""),AND(CY19&gt;=DC$26,CZ19&gt;=DC$30,CY19&lt;&gt;"",CU19=""),AND(ED19&gt;=EH$26,EE19&gt;=EH$30,ED19&lt;&gt;""),AND(FF19&gt;=FJ$26,FG19&gt;=FJ$30,FF19&lt;&gt;""),AND(GH19&gt;=GL$26,GI19&gt;=GL$30,GH19&lt;&gt;""),AND(HJ19&gt;=HN$26,HK19&gt;=HN$30,HJ19&lt;&gt;""),AND(IL19&gt;=IP$26,IM19&gt;=IP$30,IL19&lt;&gt;""),AND(JN19&gt;=JR$26,JO19&gt;=JR$30,JN19&lt;&gt;""),AND(KP19&gt;=KT$26,KQ19&gt;=KT$30,KP19&lt;&gt;""),AND(LR19&gt;=LV$26,LS19&gt;=LV$30,LR19&lt;&gt;""),AND(MT19&gt;=MX$26,MU19&gt;=MX$30,MT19&lt;&gt;""),AND(NV19&gt;=NZ$26,NW19&gt;=NZ$30,NV19&lt;&gt;""),AND(OX19&gt;=PB$26,OY19&gt;=PB$30,OX19&lt;&gt;""),AND(PZ19&gt;=QD$26,QA19&gt;=QD$30,PZ19&lt;&gt;"")),"Excellence",IF(I19="P","Worlds Team",IF(F19="P","National Team","")))))</f>
        <v/>
      </c>
      <c r="I19" s="3" t="str">
        <f>IF(OR(AND(AS19&gt;=AW$25,AT19&gt;=AW$29,AS19&lt;&gt;"",AO19=""),AND(BV19&gt;=BZ$25,BW19&gt;=BZ$29,BV19&lt;&gt;"",BR19=""),AND(CY19&gt;=DC$25,CZ19&gt;=DC$29,CY19&lt;&gt;"",CU19=""),AND(ED19&gt;=EH$25,EE19&gt;=EH$29,ED19&lt;&gt;""),AND(FF19&gt;=FJ$25,FG19&gt;=FJ$29,FF19&lt;&gt;""),AND(GH19&gt;=GL$25,GI19&gt;=GL$29,GH19&lt;&gt;""),AND(HJ19&gt;=HN$25,HK19&gt;=HN$29,HJ19&lt;&gt;""),AND(IL19&gt;=IP$25,IM19&gt;=IP$29,IL19&lt;&gt;""),AND(JN19&gt;=JR$25,JO19&gt;=JR$29,JN19&lt;&gt;""),AND(KP19&gt;=KT$25,KQ19&gt;=KT$29,KP19&lt;&gt;""),AND(LR19&gt;=LV$25,LS19&gt;=LV$29,LR19&lt;&gt;""),AND(MT19&gt;=MX$25,MU19&gt;=MX$29,MT19&lt;&gt;""),AND(NV19&gt;=NZ$25,NW19&gt;=NZ$29,NV19&lt;&gt;""),AND(OX19&gt;=PB$25,OY19&gt;=PB$29,OX19&lt;&gt;""),AND(PZ19&gt;=QD$25,QA19&gt;=QD$29,PZ19&lt;&gt;"")),"P","")</f>
        <v/>
      </c>
      <c r="J19" s="8">
        <f>IF(COUNT(AQ19,BT19,CW19)&gt;0,LARGE((AQ19,BT19,CW19),1),0)</f>
        <v>41.300000000000004</v>
      </c>
      <c r="K19" s="8" t="str">
        <f>IF(J19=0,"",IF(J19=CW19,$CA$1,IF(J19=BT19,$AX$1,IF(J19=AQ19,$U$1,""))))</f>
        <v>2022 3rd Domestic Trial</v>
      </c>
      <c r="L19" s="8">
        <f>IF(COUNT(AQ19,BT19,CW19)&gt;1,LARGE((AQ19,BT19,CW19),2),0)</f>
        <v>0</v>
      </c>
      <c r="M19" s="8" t="str">
        <f>IF(L19=0,"",IF(L19=CW19,$CA$1,IF(L19=BT19,$AX$1,IF(L19=AQ19,$U$1,""))))</f>
        <v/>
      </c>
      <c r="N19" s="8">
        <f>IF(COUNT(AR19,BU19,CX19)&gt;0,LARGE((AR19,BU19,CX19),1),0)</f>
        <v>0</v>
      </c>
      <c r="O19" s="8" t="str">
        <f>IF(N19=0,"",IF(N19=CX19,$CA$1,IF(N19=BU19,$AX$1,IF(N19=AR19,$U$1,""))))</f>
        <v/>
      </c>
      <c r="P19" s="8">
        <f>IF(MAX(AV19,BY19,DB19)&gt;0,MAX(AV19,BY19,DB19),0)</f>
        <v>43.400000000000006</v>
      </c>
      <c r="Q19" s="8" t="str">
        <f>IF(P19=0,"",IF(P19=DB19,$CA$1,IF(P19=BY19,$AX$1,IF(P19=AV19,$U$1,""))))</f>
        <v>2022 3rd Domestic Trial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>
        <v>14.3</v>
      </c>
      <c r="V19" s="19">
        <v>5.5</v>
      </c>
      <c r="W19" s="19">
        <v>0.2</v>
      </c>
      <c r="X19" s="19">
        <v>0.6</v>
      </c>
      <c r="Y19" s="19">
        <v>15.7</v>
      </c>
      <c r="Z19" s="19">
        <v>5.2</v>
      </c>
      <c r="AA19" s="19">
        <v>0.4</v>
      </c>
      <c r="AB19" s="19">
        <v>0.6</v>
      </c>
      <c r="AC19" s="19"/>
      <c r="AD19" s="19"/>
      <c r="AE19" s="19"/>
      <c r="AF19" s="19"/>
      <c r="AG19" s="19">
        <v>15.2</v>
      </c>
      <c r="AH19" s="19">
        <v>5.7</v>
      </c>
      <c r="AI19" s="19">
        <v>0.2</v>
      </c>
      <c r="AJ19" s="19">
        <v>0.6</v>
      </c>
      <c r="AK19" s="19">
        <v>16.5</v>
      </c>
      <c r="AL19" s="19">
        <v>5.2</v>
      </c>
      <c r="AM19" s="19">
        <v>0.2</v>
      </c>
      <c r="AN19" s="19">
        <v>0.6</v>
      </c>
      <c r="AO19" s="27"/>
      <c r="AP19" s="40">
        <f>IF(SUM(V19,Z19)&gt;0,SUM(V19,Z19),"")</f>
        <v>10.7</v>
      </c>
      <c r="AQ19" s="40">
        <f>IF(SUM(U19:V19,X19:Z19,AB19)-W19-AA19&gt;0,SUM(U19:V19,X19:Z19,AB19)-W19-AA19,"")</f>
        <v>41.300000000000004</v>
      </c>
      <c r="AR19" s="40" t="str">
        <f>IF(SUM(AC19:AD19,AF19)-AE19&gt;0,SUM(AC19:AD19,AF19)-AE19,"")</f>
        <v/>
      </c>
      <c r="AS19" s="40">
        <f>IF(SUM(V19,Z19,AD19)&gt;0,SUM(V19,Z19,AD19),"")</f>
        <v>10.7</v>
      </c>
      <c r="AT19" s="40">
        <f>IF(SUM(AQ19,AR19)&gt;0,SUM(AQ19,AR19),"")</f>
        <v>41.300000000000004</v>
      </c>
      <c r="AU19" s="40">
        <f>IF(SUM(AH19,AL19)&gt;0,SUM(AH19,AL19),"")</f>
        <v>10.9</v>
      </c>
      <c r="AV19" s="40">
        <f>IF(SUM(AG19:AH19,AJ19:AL19,AN19)-SUM(AI19,AM19)&gt;0,SUM(AG19:AH19,AJ19:AL19,AN19)-SUM(AI19,AM19),"")</f>
        <v>43.400000000000006</v>
      </c>
      <c r="AW19" s="40">
        <f>IF(SUM(AQ19,AV19)&gt;0,SUM(AQ19,AV19),"")</f>
        <v>84.700000000000017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IF(SUM(BT19,BY19)&gt;0,SUM(BT19,BY19),"")</f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>IF(SUM(CB19,CF19)&gt;0,SUM(CB19,CF19),"")</f>
        <v/>
      </c>
      <c r="CW19" s="40" t="str">
        <f>IF(SUM(CA19:CB19,CD19:CF19,CH19)-CC19-CG19&gt;0,SUM(CA19:CB19,CD19:CF19,CH19)-CC19-CG19,"")</f>
        <v/>
      </c>
      <c r="CX19" s="40" t="str">
        <f>IF(SUM(CI19:CJ19,CL19)-CK19&gt;0,SUM(CI19:CJ19,CL19)-CK19,"")</f>
        <v/>
      </c>
      <c r="CY19" s="40" t="str">
        <f>IF(SUM(CB19,CF19,CJ19)&gt;0,SUM(CB19,CF19,CJ19),"")</f>
        <v/>
      </c>
      <c r="CZ19" s="40" t="str">
        <f>IF(SUM(CW19,CX19)&gt;0,SUM(CW19,CX19),"")</f>
        <v/>
      </c>
      <c r="DA19" s="40" t="str">
        <f>IF(SUM(CN19,CR19)&gt;0,SUM(CN19,CR19),"")</f>
        <v/>
      </c>
      <c r="DB19" s="40" t="str">
        <f>IF(SUM(CM19:CN19,CP19:CR19,CT19)-SUM(CO19,CS19)&gt;0,SUM(CM19:CN19,CP19:CR19,CT19)-SUM(CO19,CS19),"")</f>
        <v/>
      </c>
      <c r="DC19" s="40" t="str">
        <f>IF(SUM(CW19,DB19)&gt;0,SUM(CW19,DB19),"")</f>
        <v/>
      </c>
      <c r="DD19" s="50" t="str">
        <f>IF(MAX(EB19,FD19,GF19,HH19,IJ19,JL19,KN19,LP19,MR19,NT19,OV19,PX19)-IF(L19="",0,L19)&gt;0.001,MAX(EB19,FD19,GF19,HH19,IJ19,JL19,KN19,LP19,MR19,NT19,OV19,PX19)-IF(L19="",0,L19),"")</f>
        <v/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IF(SUM(EB19,EG19)&gt;0,SUM(EB19,EG19),"")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IF(SUM(FD19,FI19)&gt;0,SUM(FD19,FI19),"")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IF(SUM(GF19,GK19)&gt;0,SUM(GF19,GK19),"")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IF(SUM(HH19,HM19)&gt;0,SUM(HH19,HM19),"")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IF(SUM(IJ19,IO19)&gt;0,SUM(IJ19,IO19),"")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IF(SUM(JL19,JQ19)&gt;0,SUM(JL19,JQ19),"")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IF(SUM(KN19,KS19)&gt;0,SUM(KN19,KS19),"")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IF(SUM(LP19,LU19)&gt;0,SUM(LP19,LU19),"")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IF(SUM(MR19,MW19)&gt;0,SUM(MR19,MW19),"")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IF(SUM(NT19,NY19)&gt;0,SUM(NT19,NY19),"")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IF(SUM(OV19,PA19)&gt;0,SUM(OV19,PA19),"")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IF(SUM(PX19,QC19)&gt;0,SUM(PX19,QC19),"")</f>
        <v/>
      </c>
      <c r="QE19" s="22">
        <f>IF($CU19="P",CA19,(CA19+AX19)/2)</f>
        <v>0</v>
      </c>
      <c r="QF19" s="22">
        <f>IF($CU19="P",CB19,(CB19+AY19)/2)</f>
        <v>0</v>
      </c>
      <c r="QG19" s="22">
        <f>IF($CU19="P",CC19,(CC19+AZ19)/2)</f>
        <v>0</v>
      </c>
      <c r="QH19" s="22">
        <f>IF($CU19="P",CD19,(CD19+BA19)/2)</f>
        <v>0</v>
      </c>
      <c r="QI19" s="22">
        <f>IF($CU19="P",CE19,(CE19+BB19)/2)</f>
        <v>0</v>
      </c>
      <c r="QJ19" s="22">
        <f>IF($CU19="P",CF19,(CF19+BC19)/2)</f>
        <v>0</v>
      </c>
      <c r="QK19" s="22">
        <f>IF($CU19="P",CG19,(CG19+BD19)/2)</f>
        <v>0</v>
      </c>
      <c r="QL19" s="22">
        <f>IF($CU19="P",CH19,(CH19+BE19)/2)</f>
        <v>0</v>
      </c>
      <c r="QM19" s="22">
        <f>IF($CU19="P",CI19,(CI19+BF19)/2)</f>
        <v>0</v>
      </c>
      <c r="QN19" s="22">
        <f>IF($CU19="P",CJ19,(CJ19+BG19)/2)</f>
        <v>0</v>
      </c>
      <c r="QO19" s="22">
        <f>IF($CU19="P",CK19,(CK19+BH19)/2)</f>
        <v>0</v>
      </c>
      <c r="QP19" s="22">
        <f>IF($CU19="P",CL19,(CL19+BI19)/2)</f>
        <v>0</v>
      </c>
      <c r="QQ19" s="22">
        <f>IF($CU19="P",CM19,(CM19+BJ19)/2)</f>
        <v>0</v>
      </c>
      <c r="QR19" s="22">
        <f>IF($CU19="P",CN19,(CN19+BK19)/2)</f>
        <v>0</v>
      </c>
      <c r="QS19" s="22">
        <f>IF($CU19="P",CO19,(CO19+BL19)/2)</f>
        <v>0</v>
      </c>
      <c r="QT19" s="22">
        <f>IF($CU19="P",CP19,(CP19+BM19)/2)</f>
        <v>0</v>
      </c>
      <c r="QU19" s="22">
        <f>IF($CU19="P",CQ19,(CQ19+BN19)/2)</f>
        <v>0</v>
      </c>
      <c r="QV19" s="22">
        <f>IF($CU19="P",CR19,(CR19+BO19)/2)</f>
        <v>0</v>
      </c>
      <c r="QW19" s="22">
        <f>IF($CU19="P",CS19,(CS19+BP19)/2)</f>
        <v>0</v>
      </c>
      <c r="QX19" s="22">
        <f>IF($CU19="P",CT19,(CT19+BQ19)/2)</f>
        <v>0</v>
      </c>
      <c r="QY19" s="27" t="s">
        <v>46</v>
      </c>
      <c r="QZ19" s="40" t="str">
        <f>IF(SUM(QF19,QJ19)&gt;0,SUM(QF19,QJ19),"")</f>
        <v/>
      </c>
      <c r="RA19" s="40" t="str">
        <f>IF(SUM(QE19:QF19,QH19:QJ19,QL19)-QG19-QK19&gt;0,SUM(QE19:QF19,QH19:QJ19,QL19)-QG19-QK19,"")</f>
        <v/>
      </c>
      <c r="RB19" s="40" t="str">
        <f>IF(SUM(QM19:QN19,QP19)-QO19&gt;0,SUM(QM19:QN19,QP19)-QO19,"")</f>
        <v/>
      </c>
      <c r="RC19" s="40" t="str">
        <f>IF(SUM(QF19,QJ19,QN19)&gt;0,SUM(QF19,QJ19,QN19),"")</f>
        <v/>
      </c>
      <c r="RD19" s="40" t="str">
        <f>IF(SUM(RA19,RB19)&gt;0,SUM(RA19,RB19),"")</f>
        <v/>
      </c>
      <c r="RE19" s="40" t="str">
        <f>IF(SUM(QR19,QV19)&gt;0,SUM(QR19,QV19),"")</f>
        <v/>
      </c>
      <c r="RF19" s="40" t="str">
        <f>IF(SUM(QQ19:QR19,QT19:QV19,QX19)-SUM(QS19,QW19)&gt;0,SUM(QQ19:QR19,QT19:QV19,QX19)-SUM(QS19,QW19),"")</f>
        <v/>
      </c>
      <c r="RG19" s="40" t="str">
        <f>IF(SUM(RA19,RF19)&gt;0,SUM(RA19,RF19),"")</f>
        <v/>
      </c>
    </row>
    <row r="20" spans="1:475" x14ac:dyDescent="0.2">
      <c r="A20" s="4" t="str" cm="1">
        <f t="array" ref="A20">IF(AND(H20&lt;&gt;"",H20&lt;&gt;"No DD"),SUMPRODUCT((H$4:H$22&lt;&gt;"")*(H$4:H$22&lt;&gt;"No DD")*(E$4:E$22&gt;E20))+1,IF(H20="No DD",SUMPRODUCT((H$4:H$22="No DD")*(E$4:E$22&gt;E20))+1+SUMPRODUCT((H$4:H$22&lt;&gt;"")*(H$4:H$22&lt;&gt;"No DD")),""))</f>
        <v/>
      </c>
      <c r="B20" s="5" t="s">
        <v>206</v>
      </c>
      <c r="C20" s="4" t="s">
        <v>5</v>
      </c>
      <c r="D20" s="4">
        <v>2005</v>
      </c>
      <c r="E20" s="9">
        <f>SUM(J20:R20)+SUM(J20:N20)*0.0000001+SUM(J20)*0.0000000000001</f>
        <v>50.700005070003229</v>
      </c>
      <c r="F20" s="3" t="str">
        <f>IF(OR(AND(AP20&gt;=AW$24,AQ20&gt;=AW$28,AP20&lt;&gt;"",AO20=""),AND(AU20&gt;=AW$24,AV20&gt;=AW$28,AU20&lt;&gt;"",AO20=""),AND(BS20&gt;=BZ$24,BT20&gt;=BZ$28,BS20&lt;&gt;"",BR20=""),AND(BX20&gt;=BZ$24,BY20&gt;=BZ$28,BX20&lt;&gt;"",BR20=""),AND(CV20&gt;=DC$24,CW20&gt;=DC$28,CV20&lt;&gt;"",CU20=""),AND(DA20&gt;=DC$24,DB20&gt;=DC$28,DA20&lt;&gt;""),AND(EA20&gt;=EH$24,EB20&gt;=EH$28,EA20&lt;&gt;""),AND(EF20&gt;=EH$24,EG20&gt;=EH$28,EF20&lt;&gt;""),AND(FC20&gt;=FJ$24,FD20&gt;=FJ$28,FC20&lt;&gt;""),AND(FH20&gt;=FJ$24,FI20&gt;=FJ$28,FH20&lt;&gt;""),AND(GE20&gt;=GL$24,GF20&gt;=GL$28,GE20&lt;&gt;""),AND(GJ20&gt;=GL$24,GK20&gt;=GL$28,GJ20&lt;&gt;""),AND(HG20&gt;=HN$24,HH20&gt;=HN$28,HG20&lt;&gt;""),AND(HL20&gt;=HN$24,HM20&gt;=HN$28,HL20&lt;&gt;""),AND(II20&gt;=IP$24,IJ20&gt;=IP$28,II20&lt;&gt;""),AND(IN20&gt;=IP$24,IO20&gt;=IP$28,IN20&lt;&gt;""),AND(JK20&gt;=JR$24,JL20&gt;=JR$28,JK20&lt;&gt;""),AND(JP20&gt;=JR$24,JQ20&gt;=JR$28,JP20&lt;&gt;""),AND(KM20&gt;=KT$24,KN20&gt;=KT$28,KM20&lt;&gt;""),AND(KR20&gt;=KT$24,KS20&gt;=KT$28,KR20&lt;&gt;""),AND(LO20&gt;=LV$24,LP20&gt;=LV$28,LO20&lt;&gt;""),AND(LT20&gt;=LV$24,LU20&gt;=LV$28,LT20&lt;&gt;""),AND(MQ20&gt;=MX$24,MR20&gt;=MX$28,MQ20&lt;&gt;""),AND(MV20&gt;=MX$24,MW20&gt;=MX$28,MV20&lt;&gt;""),AND(NS20&gt;=NZ$24,NT20&gt;=NZ$28,NS20&lt;&gt;""),AND(NX20&gt;=NZ$24,NY20&gt;=NZ$28,NX20&lt;&gt;""),AND(OU20&gt;=PB$24,OV20&gt;=PB$28,OU20&lt;&gt;""),AND(OZ20&gt;=PB$24,PA20&gt;=PB$28,OZ20&lt;&gt;""),AND(PW20&gt;=QD$24,PX20&gt;=QD$28,PW20&lt;&gt;""),AND(QB20&gt;=QD$24,QC20&gt;=QD$28,QB20&lt;&gt;"")),"P","")</f>
        <v/>
      </c>
      <c r="G20" s="3" t="str">
        <f>IF(OR(AND(AQ20&gt;=AW$28,AQ20&lt;&gt;"",AO20=""),AND(AV20&gt;=AW$28,AV20&lt;&gt;"",AO20=""),AND(BT20&gt;=BZ$28,BT20&lt;&gt;"",BR20=""),AND(BY20&gt;=BZ$28,BY20&lt;&gt;"",BR20=""),AND(CW20&gt;=DC$28,CW20&lt;&gt;"",CU20=""),AND(DB20&gt;=DC$28,DB20&lt;&gt;"",CU20=""),AND(EB20&gt;=EH$28,EB20&lt;&gt;""),AND(EG20&gt;=EH$28,EG20&lt;&gt;""),AND(FD20&gt;=FJ$28,FD20&lt;&gt;""),AND(FI20&gt;=FJ$28,FI20&lt;&gt;""),AND(GF20&gt;=GL$28,GF20&lt;&gt;""),AND(GK20&gt;=GL$28,GK20&lt;&gt;""),AND(HH20&gt;=HN$28,HH20&lt;&gt;""),AND(HM20&gt;=HN$28,HM20&lt;&gt;""),AND(IJ20&gt;=IP$28,IJ20&lt;&gt;""),AND(IO20&gt;=IP$28,IO20&lt;&gt;""),AND(JL20&gt;=JR$28,JL20&lt;&gt;""),AND(JQ20&gt;=JR$28,JQ20&lt;&gt;""),AND(KN20&gt;=KT$28,KN20&lt;&gt;""),AND(KS20&gt;=KT$28,KS20&lt;&gt;""),AND(LP20&gt;=LV$28,LP20&lt;&gt;""),AND(LU20&gt;=LV$28,LU20&lt;&gt;""),AND(MR20&gt;=MX$28,MR20&lt;&gt;""),AND(MW20&gt;=MX$28,MW20&lt;&gt;""),AND(NT20&gt;=NZ$28,NT20&lt;&gt;""),AND(NY20&gt;=NZ$28,NY20&lt;&gt;""),AND(OV20&gt;=PB$28,OV20&lt;&gt;""),AND(PA20&gt;=PB$28,PA20&lt;&gt;""),AND(PX20&gt;=QD$28,PX20&lt;&gt;""),AND(QC20&gt;=QD$28,QC20&lt;&gt;"")),"P","")</f>
        <v/>
      </c>
      <c r="H20" s="36" t="str">
        <f>IF(AND(G20="P",F20=""),"No DD",IF(OR(AND(AS20&gt;=AW$27,AT20&gt;=AW$31,AS20&lt;&gt;"",AO20=""),AND(BV20&gt;=BZ$27,BW20&gt;=BZ$31,BV20&lt;&gt;"",BR20=""),AND(CY20&gt;=DC$27,CZ20&gt;=DC$31,CY20&lt;&gt;"",CU20=""),AND(ED20&gt;=EH$27,EE20&gt;=EH$31,ED20&lt;&gt;""),AND(FF20&gt;=FJ$27,FG20&gt;=FJ$31,FF20&lt;&gt;""),AND(GH20&gt;=GL$27,GI20&gt;=GL$31,GH20&lt;&gt;""),AND(HJ20&gt;=HN$27,HK20&gt;=HN$31,HJ20&lt;&gt;""),AND(IL20&gt;=IP$27,IM20&gt;=IP$31,IL20&lt;&gt;""),AND(JN20&gt;=JR$27,JO20&gt;=JR$31,JN20&lt;&gt;""),AND(KP20&gt;=KT$27,KQ20&gt;=KT$31,KP20&lt;&gt;""),AND(LR20&gt;=LV$27,LS20&gt;=LV$31,LR20&lt;&gt;""),AND(MT20&gt;=MX$27,MU20&gt;=MX$31,MT20&lt;&gt;""),AND(NV20&gt;=NZ$27,NW20&gt;=NZ$31,NV20&lt;&gt;""),AND(OX20&gt;=PB$27,OY20&gt;=PB$31,OX20&lt;&gt;""),AND(PZ20&gt;=QD$27,QA20&gt;=QD$31,PZ20&lt;&gt;"")),"Merit",IF(OR(AND(AS20&gt;=AW$26,AT20&gt;=AW$30,AS20&lt;&gt;"",AO20=""),AND(BV20&gt;=BZ$26,BW20&gt;=BZ$30,BV20&lt;&gt;"",BR20=""),AND(CY20&gt;=DC$26,CZ20&gt;=DC$30,CY20&lt;&gt;"",CU20=""),AND(ED20&gt;=EH$26,EE20&gt;=EH$30,ED20&lt;&gt;""),AND(FF20&gt;=FJ$26,FG20&gt;=FJ$30,FF20&lt;&gt;""),AND(GH20&gt;=GL$26,GI20&gt;=GL$30,GH20&lt;&gt;""),AND(HJ20&gt;=HN$26,HK20&gt;=HN$30,HJ20&lt;&gt;""),AND(IL20&gt;=IP$26,IM20&gt;=IP$30,IL20&lt;&gt;""),AND(JN20&gt;=JR$26,JO20&gt;=JR$30,JN20&lt;&gt;""),AND(KP20&gt;=KT$26,KQ20&gt;=KT$30,KP20&lt;&gt;""),AND(LR20&gt;=LV$26,LS20&gt;=LV$30,LR20&lt;&gt;""),AND(MT20&gt;=MX$26,MU20&gt;=MX$30,MT20&lt;&gt;""),AND(NV20&gt;=NZ$26,NW20&gt;=NZ$30,NV20&lt;&gt;""),AND(OX20&gt;=PB$26,OY20&gt;=PB$30,OX20&lt;&gt;""),AND(PZ20&gt;=QD$26,QA20&gt;=QD$30,PZ20&lt;&gt;"")),"Excellence",IF(I20="P","Worlds Team",IF(F20="P","National Team","")))))</f>
        <v/>
      </c>
      <c r="I20" s="3" t="str">
        <f>IF(OR(AND(AS20&gt;=AW$25,AT20&gt;=AW$29,AS20&lt;&gt;"",AO20=""),AND(BV20&gt;=BZ$25,BW20&gt;=BZ$29,BV20&lt;&gt;"",BR20=""),AND(CY20&gt;=DC$25,CZ20&gt;=DC$29,CY20&lt;&gt;"",CU20=""),AND(ED20&gt;=EH$25,EE20&gt;=EH$29,ED20&lt;&gt;""),AND(FF20&gt;=FJ$25,FG20&gt;=FJ$29,FF20&lt;&gt;""),AND(GH20&gt;=GL$25,GI20&gt;=GL$29,GH20&lt;&gt;""),AND(HJ20&gt;=HN$25,HK20&gt;=HN$29,HJ20&lt;&gt;""),AND(IL20&gt;=IP$25,IM20&gt;=IP$29,IL20&lt;&gt;""),AND(JN20&gt;=JR$25,JO20&gt;=JR$29,JN20&lt;&gt;""),AND(KP20&gt;=KT$25,KQ20&gt;=KT$29,KP20&lt;&gt;""),AND(LR20&gt;=LV$25,LS20&gt;=LV$29,LR20&lt;&gt;""),AND(MT20&gt;=MX$25,MU20&gt;=MX$29,MT20&lt;&gt;""),AND(NV20&gt;=NZ$25,NW20&gt;=NZ$29,NV20&lt;&gt;""),AND(OX20&gt;=PB$25,OY20&gt;=PB$29,OX20&lt;&gt;""),AND(PZ20&gt;=QD$25,QA20&gt;=QD$29,PZ20&lt;&gt;"")),"P","")</f>
        <v/>
      </c>
      <c r="J20" s="8">
        <f>IF(COUNT(AQ20,BT20,CW20)&gt;0,LARGE((AQ20,BT20,CW20),1),0)</f>
        <v>32.399999999999991</v>
      </c>
      <c r="K20" s="8" t="str">
        <f>IF(J20=0,"",IF(J20=CW20,$CA$1,IF(J20=BT20,$AX$1,IF(J20=AQ20,$U$1,""))))</f>
        <v>2023 Nationals</v>
      </c>
      <c r="L20" s="8">
        <f>IF(COUNT(AQ20,BT20,CW20)&gt;1,LARGE((AQ20,BT20,CW20),2),0)</f>
        <v>0</v>
      </c>
      <c r="M20" s="8" t="str">
        <f>IF(L20=0,"",IF(L20=CW20,$CA$1,IF(L20=BT20,$AX$1,IF(L20=AQ20,$U$1,""))))</f>
        <v/>
      </c>
      <c r="N20" s="8">
        <f>IF(COUNT(AR20,BU20,CX20)&gt;0,LARGE((AR20,BU20,CX20),1),0)</f>
        <v>18.3</v>
      </c>
      <c r="O20" s="8" t="str">
        <f>IF(N20=0,"",IF(N20=CX20,$CA$1,IF(N20=BU20,$AX$1,IF(N20=AR20,$U$1,""))))</f>
        <v>2023 Nationals</v>
      </c>
      <c r="P20" s="8">
        <f>IF(MAX(AV20,BY20,DB20)&gt;0,MAX(AV20,BY20,DB20),0)</f>
        <v>0</v>
      </c>
      <c r="Q20" s="8" t="str">
        <f>IF(P20=0,"",IF(P20=DB20,$CA$1,IF(P20=BY20,$AX$1,IF(P20=AV20,$U$1,""))))</f>
        <v/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>IF(SUM(V20,Z20)&gt;0,SUM(V20,Z20),"")</f>
        <v/>
      </c>
      <c r="AQ20" s="40" t="str">
        <f>IF(SUM(U20:V20,X20:Z20,AB20)-W20-AA20&gt;0,SUM(U20:V20,X20:Z20,AB20)-W20-AA20,"")</f>
        <v/>
      </c>
      <c r="AR20" s="40" t="str">
        <f>IF(SUM(AC20:AD20,AF20)-AE20&gt;0,SUM(AC20:AD20,AF20)-AE20,"")</f>
        <v/>
      </c>
      <c r="AS20" s="40" t="str">
        <f>IF(SUM(V20,Z20,AD20)&gt;0,SUM(V20,Z20,AD20),"")</f>
        <v/>
      </c>
      <c r="AT20" s="40" t="str">
        <f>IF(SUM(AQ20,AR20)&gt;0,SUM(AQ20,AR20),"")</f>
        <v/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 t="str">
        <f>IF(SUM(AQ20,AV20)&gt;0,SUM(AQ20,AV20),"")</f>
        <v/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>IF(SUM(AY20,BC20)&gt;0,SUM(AY20,BC20),"")</f>
        <v/>
      </c>
      <c r="BT20" s="11" t="str">
        <f>IF(SUM(AX20:AY20,BA20:BC20,BE20)-AZ20-BD20&gt;0,SUM(AX20:AY20,BA20:BC20,BE20)-AZ20-BD20,"")</f>
        <v/>
      </c>
      <c r="BU20" s="11" t="str">
        <f>IF(SUM(BF20:BG20,BI20)-BH20&gt;0,SUM(BF20:BG20,BI20)-BH20,"")</f>
        <v/>
      </c>
      <c r="BV20" s="11" t="str">
        <f>IF(SUM(AY20,BC20,BG20)&gt;0,SUM(AY20,BC20,BG20),"")</f>
        <v/>
      </c>
      <c r="BW20" s="11" t="str">
        <f>IF(SUM(BT20,BU20)&gt;0,SUM(BT20,BU20),"")</f>
        <v/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 t="str">
        <f>IF(SUM(BT20,BY20)&gt;0,SUM(BT20,BY20),"")</f>
        <v/>
      </c>
      <c r="CA20" s="19">
        <v>13.3</v>
      </c>
      <c r="CB20" s="19">
        <v>4.5999999999999996</v>
      </c>
      <c r="CC20" s="19">
        <v>0.2</v>
      </c>
      <c r="CD20" s="19">
        <v>0.6</v>
      </c>
      <c r="CE20" s="19">
        <v>14.3</v>
      </c>
      <c r="CF20" s="19">
        <v>2.5</v>
      </c>
      <c r="CG20" s="19">
        <v>2.7</v>
      </c>
      <c r="CH20" s="19">
        <v>0</v>
      </c>
      <c r="CI20" s="19">
        <v>13.1</v>
      </c>
      <c r="CJ20" s="19">
        <v>5.0999999999999996</v>
      </c>
      <c r="CK20" s="19">
        <v>0.2</v>
      </c>
      <c r="CL20" s="19">
        <v>0.3</v>
      </c>
      <c r="CM20" s="19"/>
      <c r="CN20" s="19"/>
      <c r="CO20" s="19"/>
      <c r="CP20" s="19"/>
      <c r="CQ20" s="19"/>
      <c r="CR20" s="19"/>
      <c r="CS20" s="19"/>
      <c r="CT20" s="19"/>
      <c r="CU20" s="27"/>
      <c r="CV20" s="40">
        <f>IF(SUM(CB20,CF20)&gt;0,SUM(CB20,CF20),"")</f>
        <v>7.1</v>
      </c>
      <c r="CW20" s="40">
        <f>IF(SUM(CA20:CB20,CD20:CF20,CH20)-CC20-CG20&gt;0,SUM(CA20:CB20,CD20:CF20,CH20)-CC20-CG20,"")</f>
        <v>32.399999999999991</v>
      </c>
      <c r="CX20" s="40">
        <f>IF(SUM(CI20:CJ20,CL20)-CK20&gt;0,SUM(CI20:CJ20,CL20)-CK20,"")</f>
        <v>18.3</v>
      </c>
      <c r="CY20" s="40">
        <f>IF(SUM(CB20,CF20,CJ20)&gt;0,SUM(CB20,CF20,CJ20),"")</f>
        <v>12.2</v>
      </c>
      <c r="CZ20" s="40">
        <f>IF(SUM(CW20,CX20)&gt;0,SUM(CW20,CX20),"")</f>
        <v>50.699999999999989</v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>
        <f>IF(SUM(CW20,DB20)&gt;0,SUM(CW20,DB20),"")</f>
        <v>32.399999999999991</v>
      </c>
      <c r="DD20" s="50" t="str">
        <f>IF(MAX(EB20,FD20,GF20,HH20,IJ20,JL20,KN20,LP20,MR20,NT20,OV20,PX20)-IF(L20="",0,L20)&gt;0.001,MAX(EB20,FD20,GF20,HH20,IJ20,JL20,KN20,LP20,MR20,NT20,OV20,PX20)-IF(L20="",0,L20),"")</f>
        <v/>
      </c>
      <c r="DE20" s="50" t="str">
        <f>IF(MAX(EC20,FE20,GG20,HI20,IK20,JM20,KO20,LQ20,MS20,NU20,OW20,PY20)-IF(N20="",0,N20)&gt;0.001,MAX(EC20,FE20,GG20,HI20,IK20,JM20,KO20,LQ20,MS20,NU20,OW20,PY20)-IF(N20="",0,N20),"")</f>
        <v/>
      </c>
      <c r="DF20" s="50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IF(SUM(EB20,EG20)&gt;0,SUM(EB20,EG20),"")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IF(SUM(FD20,FI20)&gt;0,SUM(FD20,FI20),"")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IF(SUM(GF20,GK20)&gt;0,SUM(GF20,GK20),"")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IF(SUM(HH20,HM20)&gt;0,SUM(HH20,HM20),"")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IF(SUM(IJ20,IO20)&gt;0,SUM(IJ20,IO20),"")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IF(SUM(JL20,JQ20)&gt;0,SUM(JL20,JQ20),"")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IF(SUM(KN20,KS20)&gt;0,SUM(KN20,KS20),"")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IF(SUM(LP20,LU20)&gt;0,SUM(LP20,LU20),"")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IF(SUM(MR20,MW20)&gt;0,SUM(MR20,MW20),"")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IF(SUM(NT20,NY20)&gt;0,SUM(NT20,NY20),"")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IF(SUM(OV20,PA20)&gt;0,SUM(OV20,PA20),"")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IF(SUM(PX20,QC20)&gt;0,SUM(PX20,QC20),"")</f>
        <v/>
      </c>
      <c r="QE20" s="22">
        <f>IF($CU20="P",CA20,(CA20+AX20)/2)</f>
        <v>6.65</v>
      </c>
      <c r="QF20" s="22">
        <f>IF($CU20="P",CB20,(CB20+AY20)/2)</f>
        <v>2.2999999999999998</v>
      </c>
      <c r="QG20" s="22">
        <f>IF($CU20="P",CC20,(CC20+AZ20)/2)</f>
        <v>0.1</v>
      </c>
      <c r="QH20" s="22">
        <f>IF($CU20="P",CD20,(CD20+BA20)/2)</f>
        <v>0.3</v>
      </c>
      <c r="QI20" s="22">
        <f>IF($CU20="P",CE20,(CE20+BB20)/2)</f>
        <v>7.15</v>
      </c>
      <c r="QJ20" s="22">
        <f>IF($CU20="P",CF20,(CF20+BC20)/2)</f>
        <v>1.25</v>
      </c>
      <c r="QK20" s="22">
        <f>IF($CU20="P",CG20,(CG20+BD20)/2)</f>
        <v>1.35</v>
      </c>
      <c r="QL20" s="22">
        <f>IF($CU20="P",CH20,(CH20+BE20)/2)</f>
        <v>0</v>
      </c>
      <c r="QM20" s="22">
        <f>IF($CU20="P",CI20,(CI20+BF20)/2)</f>
        <v>6.55</v>
      </c>
      <c r="QN20" s="22">
        <f>IF($CU20="P",CJ20,(CJ20+BG20)/2)</f>
        <v>2.5499999999999998</v>
      </c>
      <c r="QO20" s="22">
        <f>IF($CU20="P",CK20,(CK20+BH20)/2)</f>
        <v>0.1</v>
      </c>
      <c r="QP20" s="22">
        <f>IF($CU20="P",CL20,(CL20+BI20)/2)</f>
        <v>0.15</v>
      </c>
      <c r="QQ20" s="22">
        <f>IF($CU20="P",CM20,(CM20+BJ20)/2)</f>
        <v>0</v>
      </c>
      <c r="QR20" s="22">
        <f>IF($CU20="P",CN20,(CN20+BK20)/2)</f>
        <v>0</v>
      </c>
      <c r="QS20" s="22">
        <f>IF($CU20="P",CO20,(CO20+BL20)/2)</f>
        <v>0</v>
      </c>
      <c r="QT20" s="22">
        <f>IF($CU20="P",CP20,(CP20+BM20)/2)</f>
        <v>0</v>
      </c>
      <c r="QU20" s="22">
        <f>IF($CU20="P",CQ20,(CQ20+BN20)/2)</f>
        <v>0</v>
      </c>
      <c r="QV20" s="22">
        <f>IF($CU20="P",CR20,(CR20+BO20)/2)</f>
        <v>0</v>
      </c>
      <c r="QW20" s="22">
        <f>IF($CU20="P",CS20,(CS20+BP20)/2)</f>
        <v>0</v>
      </c>
      <c r="QX20" s="22">
        <f>IF($CU20="P",CT20,(CT20+BQ20)/2)</f>
        <v>0</v>
      </c>
      <c r="QY20" s="27" t="s">
        <v>46</v>
      </c>
      <c r="QZ20" s="40">
        <f>IF(SUM(QF20,QJ20)&gt;0,SUM(QF20,QJ20),"")</f>
        <v>3.55</v>
      </c>
      <c r="RA20" s="40">
        <f>IF(SUM(QE20:QF20,QH20:QJ20,QL20)-QG20-QK20&gt;0,SUM(QE20:QF20,QH20:QJ20,QL20)-QG20-QK20,"")</f>
        <v>16.199999999999996</v>
      </c>
      <c r="RB20" s="40">
        <f>IF(SUM(QM20:QN20,QP20)-QO20&gt;0,SUM(QM20:QN20,QP20)-QO20,"")</f>
        <v>9.15</v>
      </c>
      <c r="RC20" s="40">
        <f>IF(SUM(QF20,QJ20,QN20)&gt;0,SUM(QF20,QJ20,QN20),"")</f>
        <v>6.1</v>
      </c>
      <c r="RD20" s="40">
        <f>IF(SUM(RA20,RB20)&gt;0,SUM(RA20,RB20),"")</f>
        <v>25.349999999999994</v>
      </c>
      <c r="RE20" s="40" t="str">
        <f>IF(SUM(QR20,QV20)&gt;0,SUM(QR20,QV20),"")</f>
        <v/>
      </c>
      <c r="RF20" s="40" t="str">
        <f>IF(SUM(QQ20:QR20,QT20:QV20,QX20)-SUM(QS20,QW20)&gt;0,SUM(QQ20:QR20,QT20:QV20,QX20)-SUM(QS20,QW20),"")</f>
        <v/>
      </c>
      <c r="RG20" s="40">
        <f>IF(SUM(RA20,RF20)&gt;0,SUM(RA20,RF20),"")</f>
        <v>16.199999999999996</v>
      </c>
    </row>
    <row r="21" spans="1:475" x14ac:dyDescent="0.2">
      <c r="A21" s="4" t="str" cm="1">
        <f t="array" ref="A21">IF(AND(H21&lt;&gt;"",H21&lt;&gt;"No DD"),SUMPRODUCT((H$4:H$22&lt;&gt;"")*(H$4:H$22&lt;&gt;"No DD")*(E$4:E$22&gt;E21))+1,IF(H21="No DD",SUMPRODUCT((H$4:H$22="No DD")*(E$4:E$22&gt;E21))+1+SUMPRODUCT((H$4:H$22&lt;&gt;"")*(H$4:H$22&lt;&gt;"No DD")),""))</f>
        <v/>
      </c>
      <c r="B21" s="5" t="s">
        <v>152</v>
      </c>
      <c r="C21" s="4" t="s">
        <v>4</v>
      </c>
      <c r="D21" s="4">
        <v>2004</v>
      </c>
      <c r="E21" s="9">
        <f>SUM(J21:R21)+SUM(J21:N21)*0.0000001+SUM(J21)*0.0000000000001</f>
        <v>41.9</v>
      </c>
      <c r="F21" s="3" t="str">
        <f>IF(OR(AND(AP21&gt;=AW$24,AQ21&gt;=AW$28,AP21&lt;&gt;"",AO21=""),AND(AU21&gt;=AW$24,AV21&gt;=AW$28,AU21&lt;&gt;"",AO21=""),AND(BS21&gt;=BZ$24,BT21&gt;=BZ$28,BS21&lt;&gt;"",BR21=""),AND(BX21&gt;=BZ$24,BY21&gt;=BZ$28,BX21&lt;&gt;"",BR21=""),AND(CV21&gt;=DC$24,CW21&gt;=DC$28,CV21&lt;&gt;"",CU21=""),AND(DA21&gt;=DC$24,DB21&gt;=DC$28,DA21&lt;&gt;""),AND(EA21&gt;=EH$24,EB21&gt;=EH$28,EA21&lt;&gt;""),AND(EF21&gt;=EH$24,EG21&gt;=EH$28,EF21&lt;&gt;""),AND(FC21&gt;=FJ$24,FD21&gt;=FJ$28,FC21&lt;&gt;""),AND(FH21&gt;=FJ$24,FI21&gt;=FJ$28,FH21&lt;&gt;""),AND(GE21&gt;=GL$24,GF21&gt;=GL$28,GE21&lt;&gt;""),AND(GJ21&gt;=GL$24,GK21&gt;=GL$28,GJ21&lt;&gt;""),AND(HG21&gt;=HN$24,HH21&gt;=HN$28,HG21&lt;&gt;""),AND(HL21&gt;=HN$24,HM21&gt;=HN$28,HL21&lt;&gt;""),AND(II21&gt;=IP$24,IJ21&gt;=IP$28,II21&lt;&gt;""),AND(IN21&gt;=IP$24,IO21&gt;=IP$28,IN21&lt;&gt;""),AND(JK21&gt;=JR$24,JL21&gt;=JR$28,JK21&lt;&gt;""),AND(JP21&gt;=JR$24,JQ21&gt;=JR$28,JP21&lt;&gt;""),AND(KM21&gt;=KT$24,KN21&gt;=KT$28,KM21&lt;&gt;""),AND(KR21&gt;=KT$24,KS21&gt;=KT$28,KR21&lt;&gt;""),AND(LO21&gt;=LV$24,LP21&gt;=LV$28,LO21&lt;&gt;""),AND(LT21&gt;=LV$24,LU21&gt;=LV$28,LT21&lt;&gt;""),AND(MQ21&gt;=MX$24,MR21&gt;=MX$28,MQ21&lt;&gt;""),AND(MV21&gt;=MX$24,MW21&gt;=MX$28,MV21&lt;&gt;""),AND(NS21&gt;=NZ$24,NT21&gt;=NZ$28,NS21&lt;&gt;""),AND(NX21&gt;=NZ$24,NY21&gt;=NZ$28,NX21&lt;&gt;""),AND(OU21&gt;=PB$24,OV21&gt;=PB$28,OU21&lt;&gt;""),AND(OZ21&gt;=PB$24,PA21&gt;=PB$28,OZ21&lt;&gt;""),AND(PW21&gt;=QD$24,PX21&gt;=QD$28,PW21&lt;&gt;""),AND(QB21&gt;=QD$24,QC21&gt;=QD$28,QB21&lt;&gt;"")),"P","")</f>
        <v/>
      </c>
      <c r="G21" s="3" t="str">
        <f>IF(OR(AND(AQ21&gt;=AW$28,AQ21&lt;&gt;"",AO21=""),AND(AV21&gt;=AW$28,AV21&lt;&gt;"",AO21=""),AND(BT21&gt;=BZ$28,BT21&lt;&gt;"",BR21=""),AND(BY21&gt;=BZ$28,BY21&lt;&gt;"",BR21=""),AND(CW21&gt;=DC$28,CW21&lt;&gt;"",CU21=""),AND(DB21&gt;=DC$28,DB21&lt;&gt;"",CU21=""),AND(EB21&gt;=EH$28,EB21&lt;&gt;""),AND(EG21&gt;=EH$28,EG21&lt;&gt;""),AND(FD21&gt;=FJ$28,FD21&lt;&gt;""),AND(FI21&gt;=FJ$28,FI21&lt;&gt;""),AND(GF21&gt;=GL$28,GF21&lt;&gt;""),AND(GK21&gt;=GL$28,GK21&lt;&gt;""),AND(HH21&gt;=HN$28,HH21&lt;&gt;""),AND(HM21&gt;=HN$28,HM21&lt;&gt;""),AND(IJ21&gt;=IP$28,IJ21&lt;&gt;""),AND(IO21&gt;=IP$28,IO21&lt;&gt;""),AND(JL21&gt;=JR$28,JL21&lt;&gt;""),AND(JQ21&gt;=JR$28,JQ21&lt;&gt;""),AND(KN21&gt;=KT$28,KN21&lt;&gt;""),AND(KS21&gt;=KT$28,KS21&lt;&gt;""),AND(LP21&gt;=LV$28,LP21&lt;&gt;""),AND(LU21&gt;=LV$28,LU21&lt;&gt;""),AND(MR21&gt;=MX$28,MR21&lt;&gt;""),AND(MW21&gt;=MX$28,MW21&lt;&gt;""),AND(NT21&gt;=NZ$28,NT21&lt;&gt;""),AND(NY21&gt;=NZ$28,NY21&lt;&gt;""),AND(OV21&gt;=PB$28,OV21&lt;&gt;""),AND(PA21&gt;=PB$28,PA21&lt;&gt;""),AND(PX21&gt;=QD$28,PX21&lt;&gt;""),AND(QC21&gt;=QD$28,QC21&lt;&gt;"")),"P","")</f>
        <v/>
      </c>
      <c r="H21" s="36" t="str">
        <f>IF(AND(G21="P",F21=""),"No DD",IF(OR(AND(AS21&gt;=AW$27,AT21&gt;=AW$31,AS21&lt;&gt;"",AO21=""),AND(BV21&gt;=BZ$27,BW21&gt;=BZ$31,BV21&lt;&gt;"",BR21=""),AND(CY21&gt;=DC$27,CZ21&gt;=DC$31,CY21&lt;&gt;"",CU21=""),AND(ED21&gt;=EH$27,EE21&gt;=EH$31,ED21&lt;&gt;""),AND(FF21&gt;=FJ$27,FG21&gt;=FJ$31,FF21&lt;&gt;""),AND(GH21&gt;=GL$27,GI21&gt;=GL$31,GH21&lt;&gt;""),AND(HJ21&gt;=HN$27,HK21&gt;=HN$31,HJ21&lt;&gt;""),AND(IL21&gt;=IP$27,IM21&gt;=IP$31,IL21&lt;&gt;""),AND(JN21&gt;=JR$27,JO21&gt;=JR$31,JN21&lt;&gt;""),AND(KP21&gt;=KT$27,KQ21&gt;=KT$31,KP21&lt;&gt;""),AND(LR21&gt;=LV$27,LS21&gt;=LV$31,LR21&lt;&gt;""),AND(MT21&gt;=MX$27,MU21&gt;=MX$31,MT21&lt;&gt;""),AND(NV21&gt;=NZ$27,NW21&gt;=NZ$31,NV21&lt;&gt;""),AND(OX21&gt;=PB$27,OY21&gt;=PB$31,OX21&lt;&gt;""),AND(PZ21&gt;=QD$27,QA21&gt;=QD$31,PZ21&lt;&gt;"")),"Merit",IF(OR(AND(AS21&gt;=AW$26,AT21&gt;=AW$30,AS21&lt;&gt;"",AO21=""),AND(BV21&gt;=BZ$26,BW21&gt;=BZ$30,BV21&lt;&gt;"",BR21=""),AND(CY21&gt;=DC$26,CZ21&gt;=DC$30,CY21&lt;&gt;"",CU21=""),AND(ED21&gt;=EH$26,EE21&gt;=EH$30,ED21&lt;&gt;""),AND(FF21&gt;=FJ$26,FG21&gt;=FJ$30,FF21&lt;&gt;""),AND(GH21&gt;=GL$26,GI21&gt;=GL$30,GH21&lt;&gt;""),AND(HJ21&gt;=HN$26,HK21&gt;=HN$30,HJ21&lt;&gt;""),AND(IL21&gt;=IP$26,IM21&gt;=IP$30,IL21&lt;&gt;""),AND(JN21&gt;=JR$26,JO21&gt;=JR$30,JN21&lt;&gt;""),AND(KP21&gt;=KT$26,KQ21&gt;=KT$30,KP21&lt;&gt;""),AND(LR21&gt;=LV$26,LS21&gt;=LV$30,LR21&lt;&gt;""),AND(MT21&gt;=MX$26,MU21&gt;=MX$30,MT21&lt;&gt;""),AND(NV21&gt;=NZ$26,NW21&gt;=NZ$30,NV21&lt;&gt;""),AND(OX21&gt;=PB$26,OY21&gt;=PB$30,OX21&lt;&gt;""),AND(PZ21&gt;=QD$26,QA21&gt;=QD$30,PZ21&lt;&gt;"")),"Excellence",IF(I21="P","Worlds Team",IF(F21="P","National Team","")))))</f>
        <v/>
      </c>
      <c r="I21" s="3" t="str">
        <f>IF(OR(AND(AS21&gt;=AW$25,AT21&gt;=AW$29,AS21&lt;&gt;"",AO21=""),AND(BV21&gt;=BZ$25,BW21&gt;=BZ$29,BV21&lt;&gt;"",BR21=""),AND(CY21&gt;=DC$25,CZ21&gt;=DC$29,CY21&lt;&gt;"",CU21=""),AND(ED21&gt;=EH$25,EE21&gt;=EH$29,ED21&lt;&gt;""),AND(FF21&gt;=FJ$25,FG21&gt;=FJ$29,FF21&lt;&gt;""),AND(GH21&gt;=GL$25,GI21&gt;=GL$29,GH21&lt;&gt;""),AND(HJ21&gt;=HN$25,HK21&gt;=HN$29,HJ21&lt;&gt;""),AND(IL21&gt;=IP$25,IM21&gt;=IP$29,IL21&lt;&gt;""),AND(JN21&gt;=JR$25,JO21&gt;=JR$29,JN21&lt;&gt;""),AND(KP21&gt;=KT$25,KQ21&gt;=KT$29,KP21&lt;&gt;""),AND(LR21&gt;=LV$25,LS21&gt;=LV$29,LR21&lt;&gt;""),AND(MT21&gt;=MX$25,MU21&gt;=MX$29,MT21&lt;&gt;""),AND(NV21&gt;=NZ$25,NW21&gt;=NZ$29,NV21&lt;&gt;""),AND(OX21&gt;=PB$25,OY21&gt;=PB$29,OX21&lt;&gt;""),AND(PZ21&gt;=QD$25,QA21&gt;=QD$29,PZ21&lt;&gt;"")),"P","")</f>
        <v/>
      </c>
      <c r="J21" s="8">
        <f>IF(COUNT(AQ21,BT21,CW21)&gt;0,LARGE((AQ21,BT21,CW21),1),0)</f>
        <v>0</v>
      </c>
      <c r="K21" s="8" t="str">
        <f>IF(J21=0,"",IF(J21=CW21,$CA$1,IF(J21=BT21,$AX$1,IF(J21=AQ21,$U$1,""))))</f>
        <v/>
      </c>
      <c r="L21" s="8">
        <f>IF(COUNT(AQ21,BT21,CW21)&gt;1,LARGE((AQ21,BT21,CW21),2),0)</f>
        <v>0</v>
      </c>
      <c r="M21" s="8" t="str">
        <f>IF(L21=0,"",IF(L21=CW21,$CA$1,IF(L21=BT21,$AX$1,IF(L21=AQ21,$U$1,""))))</f>
        <v/>
      </c>
      <c r="N21" s="8">
        <f>IF(COUNT(AR21,BU21,CX21)&gt;0,LARGE((AR21,BU21,CX21),1),0)</f>
        <v>0</v>
      </c>
      <c r="O21" s="8" t="str">
        <f>IF(N21=0,"",IF(N21=CX21,$CA$1,IF(N21=BU21,$AX$1,IF(N21=AR21,$U$1,""))))</f>
        <v/>
      </c>
      <c r="P21" s="8">
        <f>IF(MAX(AV21,BY21,DB21)&gt;0,MAX(AV21,BY21,DB21),0)</f>
        <v>0</v>
      </c>
      <c r="Q21" s="8" t="str">
        <f>IF(P21=0,"",IF(P21=DB21,$CA$1,IF(P21=BY21,$AX$1,IF(P21=AV21,$U$1,""))))</f>
        <v/>
      </c>
      <c r="R21" s="8">
        <f>IF(MAX(DD21:DF21)&gt;0,MAX(DD21:DF21),"")</f>
        <v>41.9</v>
      </c>
      <c r="S21" s="11" t="str">
        <f>IF(R21="","",IF(R21=DD21,"("&amp;DD$2&amp;")",IF(R21=DE21,"("&amp;DE$2&amp;")",IF(R21=DF21,"("&amp;DF$2&amp;")"))))</f>
        <v>(Q1)</v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>2022 WAGC (Nov 24)</v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>IF(SUM(V21,Z21)&gt;0,SUM(V21,Z21),"")</f>
        <v/>
      </c>
      <c r="AQ21" s="40" t="str">
        <f>IF(SUM(U21:V21,X21:Z21,AB21)-W21-AA21&gt;0,SUM(U21:V21,X21:Z21,AB21)-W21-AA21,"")</f>
        <v/>
      </c>
      <c r="AR21" s="40" t="str">
        <f>IF(SUM(AC21:AD21,AF21)-AE21&gt;0,SUM(AC21:AD21,AF21)-AE21,"")</f>
        <v/>
      </c>
      <c r="AS21" s="40" t="str">
        <f>IF(SUM(V21,Z21,AD21)&gt;0,SUM(V21,Z21,AD21),"")</f>
        <v/>
      </c>
      <c r="AT21" s="40" t="str">
        <f>IF(SUM(AQ21,AR21)&gt;0,SUM(AQ21,AR21),"")</f>
        <v/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 t="str">
        <f>IF(SUM(AQ21,AV21)&gt;0,SUM(AQ21,AV21),"")</f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IF(SUM(BT21,BY21)&gt;0,SUM(BT21,BY21),"")</f>
        <v/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>IF(SUM(CB21,CF21)&gt;0,SUM(CB21,CF21),"")</f>
        <v/>
      </c>
      <c r="CW21" s="40" t="str">
        <f>IF(SUM(CA21:CB21,CD21:CF21,CH21)-CC21-CG21&gt;0,SUM(CA21:CB21,CD21:CF21,CH21)-CC21-CG21,"")</f>
        <v/>
      </c>
      <c r="CX21" s="40" t="str">
        <f>IF(SUM(CI21:CJ21,CL21)-CK21&gt;0,SUM(CI21:CJ21,CL21)-CK21,"")</f>
        <v/>
      </c>
      <c r="CY21" s="40" t="str">
        <f>IF(SUM(CB21,CF21,CJ21)&gt;0,SUM(CB21,CF21,CJ21),"")</f>
        <v/>
      </c>
      <c r="CZ21" s="40" t="str">
        <f>IF(SUM(CW21,CX21)&gt;0,SUM(CW21,CX21),"")</f>
        <v/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 t="str">
        <f>IF(SUM(CW21,DB21)&gt;0,SUM(CW21,DB21),"")</f>
        <v/>
      </c>
      <c r="DD21" s="50">
        <f>IF(MAX(EB21,FD21,GF21,HH21,IJ21,JL21,KN21,LP21,MR21,NT21,OV21,PX21)-IF(L21="",0,L21)&gt;0.001,MAX(EB21,FD21,GF21,HH21,IJ21,JL21,KN21,LP21,MR21,NT21,OV21,PX21)-IF(L21="",0,L21),"")</f>
        <v>41.9</v>
      </c>
      <c r="DE21" s="50" t="str">
        <f>IF(MAX(EC21,FE21,GG21,HI21,IK21,JM21,KO21,LQ21,MS21,NU21,OW21,PY21)-IF(N21="",0,N21)&gt;0.001,MAX(EC21,FE21,GG21,HI21,IK21,JM21,KO21,LQ21,MS21,NU21,OW21,PY21)-IF(N21="",0,N21),"")</f>
        <v/>
      </c>
      <c r="DF21" s="50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IF(SUM(EB21,EG21)&gt;0,SUM(EB21,EG21),"")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IF(SUM(FD21,FI21)&gt;0,SUM(FD21,FI21),"")</f>
        <v/>
      </c>
      <c r="FK21" s="17">
        <v>17.2</v>
      </c>
      <c r="FL21" s="17">
        <v>5.7</v>
      </c>
      <c r="FM21" s="17">
        <v>0</v>
      </c>
      <c r="FN21" s="17">
        <v>0</v>
      </c>
      <c r="FO21" s="17">
        <v>15.3</v>
      </c>
      <c r="FP21" s="17">
        <v>3.9</v>
      </c>
      <c r="FQ21" s="17">
        <v>0.2</v>
      </c>
      <c r="FR21" s="17">
        <v>0</v>
      </c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>
        <f>IF(SUM(FL21,FP21)&gt;0,SUM(FL21,FP21),"")</f>
        <v>9.6</v>
      </c>
      <c r="GF21" s="40">
        <f>IF(SUM(FK21:FL21,FN21:FP21,FR21)-FM21-FQ21&gt;0,SUM(FK21:FL21,FN21:FP21,FR21)-FM21-FQ21,"")</f>
        <v>41.9</v>
      </c>
      <c r="GG21" s="40" t="str">
        <f>IF(SUM(FS21:FT21,FV21)-FU21&gt;0,SUM(FS21:FT21,FV21)-FU21,"")</f>
        <v/>
      </c>
      <c r="GH21" s="40">
        <f>IF(SUM(FL21,FP21,FT21)&gt;0,SUM(FL21,FP21,FT21),"")</f>
        <v>9.6</v>
      </c>
      <c r="GI21" s="40">
        <f>IF(SUM(GF21,GG21)&gt;0,SUM(GF21,GG21),"")</f>
        <v>41.9</v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>
        <f>IF(SUM(GF21,GK21)&gt;0,SUM(GF21,GK21),"")</f>
        <v>41.9</v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IF(SUM(HH21,HM21)&gt;0,SUM(HH21,HM21),"")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IF(SUM(IJ21,IO21)&gt;0,SUM(IJ21,IO21),"")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IF(SUM(JL21,JQ21)&gt;0,SUM(JL21,JQ21),"")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IF(SUM(KN21,KS21)&gt;0,SUM(KN21,KS21),"")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IF(SUM(LP21,LU21)&gt;0,SUM(LP21,LU21),"")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IF(SUM(MR21,MW21)&gt;0,SUM(MR21,MW21),"")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IF(SUM(NT21,NY21)&gt;0,SUM(NT21,NY21),"")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IF(SUM(OV21,PA21)&gt;0,SUM(OV21,PA21),"")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IF(SUM(PX21,QC21)&gt;0,SUM(PX21,QC21),"")</f>
        <v/>
      </c>
      <c r="QE21" s="22">
        <f>IF($CU21="P",CA21,(CA21+AX21)/2)</f>
        <v>0</v>
      </c>
      <c r="QF21" s="22">
        <f>IF($CU21="P",CB21,(CB21+AY21)/2)</f>
        <v>0</v>
      </c>
      <c r="QG21" s="22">
        <f>IF($CU21="P",CC21,(CC21+AZ21)/2)</f>
        <v>0</v>
      </c>
      <c r="QH21" s="22">
        <f>IF($CU21="P",CD21,(CD21+BA21)/2)</f>
        <v>0</v>
      </c>
      <c r="QI21" s="22">
        <f>IF($CU21="P",CE21,(CE21+BB21)/2)</f>
        <v>0</v>
      </c>
      <c r="QJ21" s="22">
        <f>IF($CU21="P",CF21,(CF21+BC21)/2)</f>
        <v>0</v>
      </c>
      <c r="QK21" s="22">
        <f>IF($CU21="P",CG21,(CG21+BD21)/2)</f>
        <v>0</v>
      </c>
      <c r="QL21" s="22">
        <f>IF($CU21="P",CH21,(CH21+BE21)/2)</f>
        <v>0</v>
      </c>
      <c r="QM21" s="22">
        <f>IF($CU21="P",CI21,(CI21+BF21)/2)</f>
        <v>0</v>
      </c>
      <c r="QN21" s="22">
        <f>IF($CU21="P",CJ21,(CJ21+BG21)/2)</f>
        <v>0</v>
      </c>
      <c r="QO21" s="22">
        <f>IF($CU21="P",CK21,(CK21+BH21)/2)</f>
        <v>0</v>
      </c>
      <c r="QP21" s="22">
        <f>IF($CU21="P",CL21,(CL21+BI21)/2)</f>
        <v>0</v>
      </c>
      <c r="QQ21" s="22">
        <f>IF($CU21="P",CM21,(CM21+BJ21)/2)</f>
        <v>0</v>
      </c>
      <c r="QR21" s="22">
        <f>IF($CU21="P",CN21,(CN21+BK21)/2)</f>
        <v>0</v>
      </c>
      <c r="QS21" s="22">
        <f>IF($CU21="P",CO21,(CO21+BL21)/2)</f>
        <v>0</v>
      </c>
      <c r="QT21" s="22">
        <f>IF($CU21="P",CP21,(CP21+BM21)/2)</f>
        <v>0</v>
      </c>
      <c r="QU21" s="22">
        <f>IF($CU21="P",CQ21,(CQ21+BN21)/2)</f>
        <v>0</v>
      </c>
      <c r="QV21" s="22">
        <f>IF($CU21="P",CR21,(CR21+BO21)/2)</f>
        <v>0</v>
      </c>
      <c r="QW21" s="22">
        <f>IF($CU21="P",CS21,(CS21+BP21)/2)</f>
        <v>0</v>
      </c>
      <c r="QX21" s="22">
        <f>IF($CU21="P",CT21,(CT21+BQ21)/2)</f>
        <v>0</v>
      </c>
      <c r="QY21" s="27" t="s">
        <v>46</v>
      </c>
      <c r="QZ21" s="40" t="str">
        <f>IF(SUM(QF21,QJ21)&gt;0,SUM(QF21,QJ21),"")</f>
        <v/>
      </c>
      <c r="RA21" s="40" t="str">
        <f>IF(SUM(QE21:QF21,QH21:QJ21,QL21)-QG21-QK21&gt;0,SUM(QE21:QF21,QH21:QJ21,QL21)-QG21-QK21,"")</f>
        <v/>
      </c>
      <c r="RB21" s="40" t="str">
        <f>IF(SUM(QM21:QN21,QP21)-QO21&gt;0,SUM(QM21:QN21,QP21)-QO21,"")</f>
        <v/>
      </c>
      <c r="RC21" s="40" t="str">
        <f>IF(SUM(QF21,QJ21,QN21)&gt;0,SUM(QF21,QJ21,QN21),"")</f>
        <v/>
      </c>
      <c r="RD21" s="40" t="str">
        <f>IF(SUM(RA21,RB21)&gt;0,SUM(RA21,RB21),"")</f>
        <v/>
      </c>
      <c r="RE21" s="40" t="str">
        <f>IF(SUM(QR21,QV21)&gt;0,SUM(QR21,QV21),"")</f>
        <v/>
      </c>
      <c r="RF21" s="40" t="str">
        <f>IF(SUM(QQ21:QR21,QT21:QV21,QX21)-SUM(QS21,QW21)&gt;0,SUM(QQ21:QR21,QT21:QV21,QX21)-SUM(QS21,QW21),"")</f>
        <v/>
      </c>
      <c r="RG21" s="40" t="str">
        <f>IF(SUM(RA21,RF21)&gt;0,SUM(RA21,RF21),"")</f>
        <v/>
      </c>
    </row>
    <row r="22" spans="1:475" ht="17" x14ac:dyDescent="0.2">
      <c r="R22" s="10"/>
      <c r="S22" s="10"/>
      <c r="T22" s="10"/>
    </row>
    <row r="23" spans="1:475" ht="17" x14ac:dyDescent="0.2">
      <c r="R23" s="10"/>
      <c r="S23" s="10"/>
      <c r="T23" s="10"/>
    </row>
    <row r="24" spans="1:475" ht="17" x14ac:dyDescent="0.2">
      <c r="B24" s="23" t="s">
        <v>44</v>
      </c>
      <c r="R24" s="10"/>
      <c r="S24" s="10"/>
      <c r="T24" s="10"/>
      <c r="AP24" s="4"/>
      <c r="AW24" s="42">
        <v>9.1</v>
      </c>
      <c r="BS24" s="4"/>
      <c r="BZ24" s="42">
        <v>9.5</v>
      </c>
      <c r="CV24" s="4"/>
      <c r="DC24" s="42">
        <v>9.5</v>
      </c>
      <c r="EA24" s="4"/>
      <c r="EH24" s="42">
        <v>9.1</v>
      </c>
      <c r="FC24" s="4"/>
      <c r="FJ24" s="42">
        <v>9.1</v>
      </c>
      <c r="GE24" s="4"/>
      <c r="GL24" s="42">
        <v>9.1</v>
      </c>
      <c r="HG24" s="4"/>
      <c r="HN24" s="42">
        <v>9.5</v>
      </c>
      <c r="II24" s="4"/>
      <c r="IP24" s="42">
        <v>9.5</v>
      </c>
      <c r="JK24" s="4"/>
      <c r="JR24" s="42">
        <v>9.5</v>
      </c>
      <c r="KM24" s="4"/>
      <c r="KT24" s="42">
        <v>9.5</v>
      </c>
      <c r="LO24" s="4"/>
      <c r="LV24" s="42">
        <v>9.5</v>
      </c>
      <c r="MQ24" s="4"/>
      <c r="MX24" s="42">
        <v>9.5</v>
      </c>
      <c r="NS24" s="4"/>
      <c r="NZ24" s="42">
        <v>9.5</v>
      </c>
      <c r="OU24" s="4"/>
      <c r="PB24" s="42">
        <v>9.5</v>
      </c>
      <c r="PW24" s="4"/>
      <c r="QD24" s="42">
        <v>9.5</v>
      </c>
    </row>
    <row r="25" spans="1:475" ht="17" hidden="1" x14ac:dyDescent="0.2">
      <c r="B25" s="30" t="s">
        <v>43</v>
      </c>
      <c r="R25" s="10"/>
      <c r="S25" s="10"/>
      <c r="T25" s="10"/>
      <c r="AP25" s="4"/>
      <c r="AW25" s="51">
        <v>1000</v>
      </c>
      <c r="BS25" s="4"/>
      <c r="BZ25" s="51">
        <v>1000</v>
      </c>
      <c r="CV25" s="4"/>
      <c r="DC25" s="51">
        <v>1000</v>
      </c>
      <c r="EA25" s="4"/>
      <c r="EH25" s="51">
        <v>1000</v>
      </c>
      <c r="FC25" s="4"/>
      <c r="FJ25" s="51">
        <v>1000</v>
      </c>
      <c r="GE25" s="4"/>
      <c r="GL25" s="51">
        <v>1000</v>
      </c>
      <c r="HG25" s="4"/>
      <c r="HN25" s="51">
        <v>1000</v>
      </c>
      <c r="II25" s="4"/>
      <c r="IP25" s="51">
        <v>1000</v>
      </c>
      <c r="JK25" s="4"/>
      <c r="JR25" s="51">
        <v>1000</v>
      </c>
      <c r="KM25" s="4"/>
      <c r="KT25" s="51">
        <v>1000</v>
      </c>
      <c r="LO25" s="4"/>
      <c r="LV25" s="51">
        <v>1000</v>
      </c>
      <c r="MQ25" s="4"/>
      <c r="MX25" s="51">
        <v>1000</v>
      </c>
      <c r="NS25" s="4"/>
      <c r="NZ25" s="51">
        <v>1000</v>
      </c>
      <c r="OU25" s="4"/>
      <c r="PB25" s="51">
        <v>1000</v>
      </c>
      <c r="PW25" s="4"/>
      <c r="QD25" s="51">
        <v>1000</v>
      </c>
    </row>
    <row r="26" spans="1:475" ht="17" hidden="1" x14ac:dyDescent="0.2">
      <c r="A26" s="5"/>
      <c r="B26" s="31" t="s">
        <v>55</v>
      </c>
      <c r="C26" s="20"/>
      <c r="R26" s="10"/>
      <c r="S26" s="10"/>
      <c r="T26" s="10"/>
      <c r="AP26" s="4"/>
      <c r="AW26" s="43">
        <v>1000</v>
      </c>
      <c r="BS26" s="4"/>
      <c r="BZ26" s="43">
        <v>1000</v>
      </c>
      <c r="CV26" s="4"/>
      <c r="DC26" s="43">
        <v>1000</v>
      </c>
      <c r="EA26" s="4"/>
      <c r="EH26" s="43">
        <v>1000</v>
      </c>
      <c r="FC26" s="4"/>
      <c r="FJ26" s="43">
        <v>1000</v>
      </c>
      <c r="GE26" s="4"/>
      <c r="GL26" s="43">
        <v>1000</v>
      </c>
      <c r="HG26" s="4"/>
      <c r="HN26" s="43">
        <v>1000</v>
      </c>
      <c r="II26" s="4"/>
      <c r="IP26" s="43">
        <v>1000</v>
      </c>
      <c r="JK26" s="4"/>
      <c r="JR26" s="43">
        <v>1000</v>
      </c>
      <c r="KM26" s="4"/>
      <c r="KT26" s="43">
        <v>1000</v>
      </c>
      <c r="LO26" s="4"/>
      <c r="LV26" s="43">
        <v>1000</v>
      </c>
      <c r="MQ26" s="4"/>
      <c r="MX26" s="43">
        <v>1000</v>
      </c>
      <c r="NS26" s="4"/>
      <c r="NZ26" s="43">
        <v>1000</v>
      </c>
      <c r="OU26" s="4"/>
      <c r="PB26" s="43">
        <v>1000</v>
      </c>
      <c r="PW26" s="4"/>
      <c r="QD26" s="43">
        <v>1000</v>
      </c>
    </row>
    <row r="27" spans="1:475" ht="17" hidden="1" x14ac:dyDescent="0.2">
      <c r="A27" s="5"/>
      <c r="B27" s="35" t="s">
        <v>62</v>
      </c>
      <c r="C27" s="20"/>
      <c r="R27" s="10"/>
      <c r="S27" s="10"/>
      <c r="T27" s="10"/>
      <c r="AP27" s="4"/>
      <c r="AW27" s="44">
        <v>1000</v>
      </c>
      <c r="BS27" s="4"/>
      <c r="BZ27" s="44">
        <v>1000</v>
      </c>
      <c r="CV27" s="4"/>
      <c r="DC27" s="44">
        <v>1000</v>
      </c>
      <c r="EA27" s="4"/>
      <c r="EH27" s="44">
        <v>1000</v>
      </c>
      <c r="FC27" s="4"/>
      <c r="FJ27" s="44">
        <v>1000</v>
      </c>
      <c r="GE27" s="4"/>
      <c r="GL27" s="44">
        <v>1000</v>
      </c>
      <c r="HG27" s="4"/>
      <c r="HN27" s="44">
        <v>1000</v>
      </c>
      <c r="II27" s="4"/>
      <c r="IP27" s="44">
        <v>1000</v>
      </c>
      <c r="JK27" s="4"/>
      <c r="JR27" s="44">
        <v>1000</v>
      </c>
      <c r="KM27" s="4"/>
      <c r="KT27" s="44">
        <v>1000</v>
      </c>
      <c r="LO27" s="4"/>
      <c r="LV27" s="44">
        <v>1000</v>
      </c>
      <c r="MQ27" s="4"/>
      <c r="MX27" s="44">
        <v>1000</v>
      </c>
      <c r="NS27" s="4"/>
      <c r="NZ27" s="44">
        <v>1000</v>
      </c>
      <c r="OU27" s="4"/>
      <c r="PB27" s="44">
        <v>1000</v>
      </c>
      <c r="PW27" s="4"/>
      <c r="QD27" s="44">
        <v>1000</v>
      </c>
    </row>
    <row r="28" spans="1:475" ht="17" x14ac:dyDescent="0.2">
      <c r="A28" s="5"/>
      <c r="B28" s="34" t="s">
        <v>41</v>
      </c>
      <c r="C28" s="20"/>
      <c r="R28" s="10"/>
      <c r="S28" s="10"/>
      <c r="T28" s="10"/>
      <c r="AP28" s="4"/>
      <c r="AW28" s="45">
        <v>44.1</v>
      </c>
      <c r="BS28" s="4"/>
      <c r="BZ28" s="45">
        <v>43.9</v>
      </c>
      <c r="CV28" s="4"/>
      <c r="DC28" s="45">
        <v>43.9</v>
      </c>
      <c r="EA28" s="4"/>
      <c r="EH28" s="45">
        <v>44.1</v>
      </c>
      <c r="FC28" s="4"/>
      <c r="FJ28" s="45">
        <v>44.1</v>
      </c>
      <c r="GE28" s="4"/>
      <c r="GL28" s="45">
        <v>44.1</v>
      </c>
      <c r="HG28" s="4"/>
      <c r="HN28" s="45">
        <v>43.9</v>
      </c>
      <c r="II28" s="4"/>
      <c r="IP28" s="45">
        <v>43.9</v>
      </c>
      <c r="JK28" s="4"/>
      <c r="JR28" s="45">
        <v>43.9</v>
      </c>
      <c r="KM28" s="4"/>
      <c r="KT28" s="45">
        <v>43.9</v>
      </c>
      <c r="LO28" s="4"/>
      <c r="LV28" s="45">
        <v>43.9</v>
      </c>
      <c r="MQ28" s="4"/>
      <c r="MX28" s="45">
        <v>43.9</v>
      </c>
      <c r="NS28" s="4"/>
      <c r="NZ28" s="45">
        <v>43.9</v>
      </c>
      <c r="OU28" s="4"/>
      <c r="PB28" s="45">
        <v>43.9</v>
      </c>
      <c r="PW28" s="4"/>
      <c r="QD28" s="45">
        <v>43.9</v>
      </c>
    </row>
    <row r="29" spans="1:475" ht="17" hidden="1" x14ac:dyDescent="0.2">
      <c r="A29" s="5"/>
      <c r="B29" s="24" t="s">
        <v>42</v>
      </c>
      <c r="C29" s="20"/>
      <c r="R29" s="10"/>
      <c r="S29" s="10"/>
      <c r="T29" s="10"/>
      <c r="AP29" s="4"/>
      <c r="AW29" s="46">
        <v>1000</v>
      </c>
      <c r="BS29" s="4"/>
      <c r="BZ29" s="46">
        <v>1000</v>
      </c>
      <c r="CV29" s="4"/>
      <c r="DC29" s="46">
        <v>1000</v>
      </c>
      <c r="EA29" s="4"/>
      <c r="EH29" s="46">
        <v>1000</v>
      </c>
      <c r="FC29" s="4"/>
      <c r="FJ29" s="46">
        <v>1000</v>
      </c>
      <c r="GE29" s="4"/>
      <c r="GL29" s="46">
        <v>1000</v>
      </c>
      <c r="HG29" s="4"/>
      <c r="HN29" s="46">
        <v>1000</v>
      </c>
      <c r="II29" s="4"/>
      <c r="IP29" s="46">
        <v>1000</v>
      </c>
      <c r="JK29" s="4"/>
      <c r="JR29" s="46">
        <v>1000</v>
      </c>
      <c r="KM29" s="4"/>
      <c r="KT29" s="46">
        <v>1000</v>
      </c>
      <c r="LO29" s="4"/>
      <c r="LV29" s="46">
        <v>1000</v>
      </c>
      <c r="MQ29" s="4"/>
      <c r="MX29" s="46">
        <v>1000</v>
      </c>
      <c r="NS29" s="4"/>
      <c r="NZ29" s="46">
        <v>1000</v>
      </c>
      <c r="OU29" s="4"/>
      <c r="PB29" s="46">
        <v>1000</v>
      </c>
      <c r="PW29" s="4"/>
      <c r="QD29" s="46">
        <v>1000</v>
      </c>
    </row>
    <row r="30" spans="1:475" ht="17" hidden="1" x14ac:dyDescent="0.2">
      <c r="A30" s="5"/>
      <c r="B30" s="33" t="s">
        <v>54</v>
      </c>
      <c r="C30" s="20"/>
      <c r="R30" s="10"/>
      <c r="S30" s="10"/>
      <c r="T30" s="10"/>
      <c r="AP30" s="4"/>
      <c r="AW30" s="47">
        <v>1000</v>
      </c>
      <c r="BS30" s="4"/>
      <c r="BZ30" s="47">
        <v>1000</v>
      </c>
      <c r="CV30" s="4"/>
      <c r="DC30" s="47">
        <v>1000</v>
      </c>
      <c r="EA30" s="4"/>
      <c r="EH30" s="47">
        <v>1000</v>
      </c>
      <c r="FC30" s="4"/>
      <c r="FJ30" s="47">
        <v>1000</v>
      </c>
      <c r="GE30" s="4"/>
      <c r="GL30" s="47">
        <v>1000</v>
      </c>
      <c r="HG30" s="4"/>
      <c r="HN30" s="47">
        <v>1000</v>
      </c>
      <c r="II30" s="4"/>
      <c r="IP30" s="47">
        <v>1000</v>
      </c>
      <c r="JK30" s="4"/>
      <c r="JR30" s="47">
        <v>1000</v>
      </c>
      <c r="KM30" s="4"/>
      <c r="KT30" s="47">
        <v>1000</v>
      </c>
      <c r="LO30" s="4"/>
      <c r="LV30" s="47">
        <v>1000</v>
      </c>
      <c r="MQ30" s="4"/>
      <c r="MX30" s="47">
        <v>1000</v>
      </c>
      <c r="NS30" s="4"/>
      <c r="NZ30" s="47">
        <v>1000</v>
      </c>
      <c r="OU30" s="4"/>
      <c r="PB30" s="47">
        <v>1000</v>
      </c>
      <c r="PW30" s="4"/>
      <c r="QD30" s="47">
        <v>1000</v>
      </c>
    </row>
    <row r="31" spans="1:475" ht="17" hidden="1" x14ac:dyDescent="0.2">
      <c r="A31" s="5"/>
      <c r="B31" s="25" t="s">
        <v>27</v>
      </c>
      <c r="C31" s="20"/>
      <c r="R31" s="10"/>
      <c r="S31" s="10"/>
      <c r="T31" s="10"/>
      <c r="AP31" s="4"/>
      <c r="AW31" s="48">
        <v>1000</v>
      </c>
      <c r="BS31" s="4"/>
      <c r="BZ31" s="48">
        <v>1000</v>
      </c>
      <c r="CV31" s="4"/>
      <c r="DC31" s="48">
        <v>1000</v>
      </c>
      <c r="EA31" s="4"/>
      <c r="EH31" s="48">
        <v>1000</v>
      </c>
      <c r="FC31" s="4"/>
      <c r="FJ31" s="48">
        <v>1000</v>
      </c>
      <c r="GE31" s="4"/>
      <c r="GL31" s="48">
        <v>1000</v>
      </c>
      <c r="HG31" s="4"/>
      <c r="HN31" s="48">
        <v>1000</v>
      </c>
      <c r="II31" s="4"/>
      <c r="IP31" s="48">
        <v>1000</v>
      </c>
      <c r="JK31" s="4"/>
      <c r="JR31" s="48">
        <v>1000</v>
      </c>
      <c r="KM31" s="4"/>
      <c r="KT31" s="48">
        <v>1000</v>
      </c>
      <c r="LO31" s="4"/>
      <c r="LV31" s="48">
        <v>1000</v>
      </c>
      <c r="MQ31" s="4"/>
      <c r="MX31" s="48">
        <v>1000</v>
      </c>
      <c r="NS31" s="4"/>
      <c r="NZ31" s="48">
        <v>1000</v>
      </c>
      <c r="OU31" s="4"/>
      <c r="PB31" s="48">
        <v>1000</v>
      </c>
      <c r="PW31" s="4"/>
      <c r="QD31" s="48">
        <v>1000</v>
      </c>
    </row>
    <row r="32" spans="1:475" x14ac:dyDescent="0.2">
      <c r="B32" s="29" t="s">
        <v>47</v>
      </c>
      <c r="C32" s="2"/>
    </row>
    <row r="33" spans="1:456" x14ac:dyDescent="0.2">
      <c r="A33" s="5"/>
      <c r="B33" s="5"/>
      <c r="C33" s="20"/>
      <c r="QF33" s="2"/>
      <c r="QG33" s="2"/>
      <c r="QH33" s="2"/>
      <c r="QI33" s="2"/>
      <c r="QJ33" s="2"/>
      <c r="QK33" s="2"/>
      <c r="QL33" s="2"/>
      <c r="QM33" s="2"/>
      <c r="QN33" s="2"/>
    </row>
    <row r="34" spans="1:456" x14ac:dyDescent="0.2">
      <c r="A34" s="5"/>
      <c r="B34" s="5"/>
      <c r="C34" s="20"/>
    </row>
    <row r="35" spans="1:456" x14ac:dyDescent="0.2">
      <c r="A35" s="5"/>
      <c r="B35" s="5"/>
      <c r="C35" s="20"/>
    </row>
    <row r="36" spans="1:456" x14ac:dyDescent="0.2">
      <c r="A36" s="5"/>
      <c r="B36" s="5"/>
      <c r="C36" s="5"/>
    </row>
    <row r="39" spans="1:456" x14ac:dyDescent="0.2">
      <c r="B39" s="52"/>
    </row>
  </sheetData>
  <sheetProtection sheet="1" formatCells="0" formatColumns="0" formatRows="0"/>
  <autoFilter ref="A1:RG13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1">
      <sortCondition descending="1" ref="F1:F22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21">
    <cfRule type="expression" dxfId="111" priority="28" stopIfTrue="1">
      <formula>IF($AO4&lt;&gt;"",1,0)</formula>
    </cfRule>
  </conditionalFormatting>
  <conditionalFormatting sqref="AX4:BZ21">
    <cfRule type="expression" dxfId="110" priority="27" stopIfTrue="1">
      <formula>IF($BR4&lt;&gt;"",1,0)</formula>
    </cfRule>
  </conditionalFormatting>
  <conditionalFormatting sqref="M1:M3 O1:O3 K1:K1048576 Q1:Q1048576 M4:O1048576">
    <cfRule type="expression" dxfId="109" priority="24">
      <formula>IF(K1=$CA$1,1,0)</formula>
    </cfRule>
    <cfRule type="expression" dxfId="108" priority="25">
      <formula>IF(K1=$AX$1,1,0)</formula>
    </cfRule>
    <cfRule type="expression" dxfId="107" priority="26">
      <formula>IF(K1=$U$1,1,0)</formula>
    </cfRule>
  </conditionalFormatting>
  <conditionalFormatting sqref="CA4:DC21">
    <cfRule type="expression" dxfId="106" priority="23" stopIfTrue="1">
      <formula>IF($CU4&lt;&gt;"",1,0)</formula>
    </cfRule>
  </conditionalFormatting>
  <conditionalFormatting sqref="A1:A1048576">
    <cfRule type="expression" dxfId="105" priority="22">
      <formula>AND(G1="P",F1="")</formula>
    </cfRule>
  </conditionalFormatting>
  <conditionalFormatting sqref="H1:H1048576">
    <cfRule type="containsText" dxfId="104" priority="17" operator="containsText" text="No DD">
      <formula>NOT(ISERROR(SEARCH("No DD",H1)))</formula>
    </cfRule>
    <cfRule type="containsText" dxfId="103" priority="18" operator="containsText" text="Merit">
      <formula>NOT(ISERROR(SEARCH("Merit",H1)))</formula>
    </cfRule>
    <cfRule type="containsText" dxfId="102" priority="19" operator="containsText" text="Excellence">
      <formula>NOT(ISERROR(SEARCH("Excellence",H1)))</formula>
    </cfRule>
    <cfRule type="containsText" dxfId="101" priority="20" operator="containsText" text="Worlds Team">
      <formula>NOT(ISERROR(SEARCH("Worlds Team",H1)))</formula>
    </cfRule>
    <cfRule type="containsText" dxfId="100" priority="21" operator="containsText" text="National Team">
      <formula>NOT(ISERROR(SEARCH("National Team",H1)))</formula>
    </cfRule>
  </conditionalFormatting>
  <conditionalFormatting sqref="AT32:AT1048576 BW32:BW1048576 EE32:EE1048576 BW1:BW30 CZ1:CZ1048576 EE1:EE30 FG1:FG1048576 GI1:GI1048576 HK1:HK1048576 IM1:IM1048576 JO1:JO1048576 KQ1:KQ1048576 LS1:LS1048576 MU1:MU1048576 NW1:NW1048576 OY1:OY1048576 QA1:QA1048576 AT1:AT30">
    <cfRule type="cellIs" dxfId="99" priority="14" operator="between">
      <formula>AW$31</formula>
      <formula>1000</formula>
    </cfRule>
    <cfRule type="cellIs" dxfId="98" priority="15" operator="between">
      <formula>AW$30</formula>
      <formula>AW$31</formula>
    </cfRule>
    <cfRule type="cellIs" dxfId="97" priority="16" operator="between">
      <formula>AW$29</formula>
      <formula>AW$30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6" priority="107761" operator="between">
      <formula>AW$24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5" priority="107806" operator="between">
      <formula>AW$28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4" priority="107851" operator="between">
      <formula>AW$24</formula>
      <formula>AW$25</formula>
    </cfRule>
    <cfRule type="cellIs" dxfId="93" priority="107852" operator="between">
      <formula>AW$25</formula>
      <formula>AW$26</formula>
    </cfRule>
    <cfRule type="cellIs" dxfId="92" priority="107853" operator="between">
      <formula>AW$26</formula>
      <formula>AW$27</formula>
    </cfRule>
    <cfRule type="cellIs" dxfId="91" priority="107854" operator="between">
      <formula>AW$27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0" priority="108031" operator="between">
      <formula>AW$28</formula>
      <formula>AW$29</formula>
    </cfRule>
    <cfRule type="cellIs" dxfId="89" priority="108032" operator="between">
      <formula>AW$29</formula>
      <formula>AW$30</formula>
    </cfRule>
    <cfRule type="cellIs" dxfId="88" priority="108033" operator="between">
      <formula>AW$30</formula>
      <formula>AW$31</formula>
    </cfRule>
    <cfRule type="cellIs" dxfId="87" priority="108034" operator="between">
      <formula>AW$31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6" priority="108211" operator="between">
      <formula>AW$27</formula>
      <formula>1000</formula>
    </cfRule>
    <cfRule type="cellIs" dxfId="85" priority="108212" operator="between">
      <formula>AW$26</formula>
      <formula>AW$27</formula>
    </cfRule>
    <cfRule type="cellIs" dxfId="84" priority="108213" operator="between">
      <formula>AW$25</formula>
      <formula>AW$26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3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4" t="s">
        <v>8</v>
      </c>
      <c r="H1" s="71" t="s">
        <v>9</v>
      </c>
      <c r="I1" s="74" t="s">
        <v>70</v>
      </c>
      <c r="J1" s="72" t="s">
        <v>98</v>
      </c>
      <c r="K1" s="70" t="s">
        <v>25</v>
      </c>
      <c r="L1" s="72" t="s">
        <v>99</v>
      </c>
      <c r="M1" s="70" t="s">
        <v>25</v>
      </c>
      <c r="N1" s="72" t="s">
        <v>100</v>
      </c>
      <c r="O1" s="70" t="s">
        <v>25</v>
      </c>
      <c r="P1" s="70" t="s">
        <v>10</v>
      </c>
      <c r="Q1" s="70" t="s">
        <v>25</v>
      </c>
      <c r="R1" s="73" t="s">
        <v>11</v>
      </c>
      <c r="S1" s="70" t="s">
        <v>26</v>
      </c>
      <c r="T1" s="70" t="s">
        <v>25</v>
      </c>
      <c r="U1" s="66" t="s">
        <v>118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175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6" t="s">
        <v>201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9" t="s">
        <v>52</v>
      </c>
      <c r="DE1" s="69"/>
      <c r="DF1" s="69"/>
      <c r="DG1" s="66" t="s">
        <v>123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7" t="s">
        <v>124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6" t="s">
        <v>129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7" t="s">
        <v>199</v>
      </c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6" t="s">
        <v>230</v>
      </c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6" t="s">
        <v>56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71"/>
      <c r="B2" s="71"/>
      <c r="C2" s="71"/>
      <c r="D2" s="71"/>
      <c r="E2" s="71"/>
      <c r="F2" s="74"/>
      <c r="G2" s="74"/>
      <c r="H2" s="71"/>
      <c r="I2" s="74"/>
      <c r="J2" s="72"/>
      <c r="K2" s="70"/>
      <c r="L2" s="72"/>
      <c r="M2" s="70"/>
      <c r="N2" s="72"/>
      <c r="O2" s="70"/>
      <c r="P2" s="70"/>
      <c r="Q2" s="70"/>
      <c r="R2" s="73"/>
      <c r="S2" s="70"/>
      <c r="T2" s="70"/>
      <c r="U2" s="68" t="s">
        <v>90</v>
      </c>
      <c r="V2" s="68"/>
      <c r="W2" s="68"/>
      <c r="X2" s="68"/>
      <c r="Y2" s="68" t="s">
        <v>91</v>
      </c>
      <c r="Z2" s="68"/>
      <c r="AA2" s="68"/>
      <c r="AB2" s="68"/>
      <c r="AC2" s="68" t="s">
        <v>92</v>
      </c>
      <c r="AD2" s="68"/>
      <c r="AE2" s="68"/>
      <c r="AF2" s="68"/>
      <c r="AG2" s="68" t="s">
        <v>93</v>
      </c>
      <c r="AH2" s="68"/>
      <c r="AI2" s="68"/>
      <c r="AJ2" s="68"/>
      <c r="AK2" s="75" t="s">
        <v>94</v>
      </c>
      <c r="AL2" s="75"/>
      <c r="AM2" s="75"/>
      <c r="AN2" s="75"/>
      <c r="AO2" s="14"/>
      <c r="AP2" s="14" t="s">
        <v>95</v>
      </c>
      <c r="AQ2" s="14" t="s">
        <v>96</v>
      </c>
      <c r="AR2" s="14" t="s">
        <v>92</v>
      </c>
      <c r="AS2" s="14" t="s">
        <v>101</v>
      </c>
      <c r="AT2" s="14" t="s">
        <v>21</v>
      </c>
      <c r="AU2" s="14" t="s">
        <v>57</v>
      </c>
      <c r="AV2" s="14" t="s">
        <v>97</v>
      </c>
      <c r="AW2" s="14" t="s">
        <v>15</v>
      </c>
      <c r="AX2" s="65" t="s">
        <v>90</v>
      </c>
      <c r="AY2" s="65"/>
      <c r="AZ2" s="65"/>
      <c r="BA2" s="65"/>
      <c r="BB2" s="65" t="s">
        <v>91</v>
      </c>
      <c r="BC2" s="65"/>
      <c r="BD2" s="65"/>
      <c r="BE2" s="65"/>
      <c r="BF2" s="65" t="s">
        <v>92</v>
      </c>
      <c r="BG2" s="65"/>
      <c r="BH2" s="65"/>
      <c r="BI2" s="65"/>
      <c r="BJ2" s="65" t="s">
        <v>93</v>
      </c>
      <c r="BK2" s="65"/>
      <c r="BL2" s="65"/>
      <c r="BM2" s="65"/>
      <c r="BN2" s="76" t="s">
        <v>94</v>
      </c>
      <c r="BO2" s="76"/>
      <c r="BP2" s="76"/>
      <c r="BQ2" s="76"/>
      <c r="BR2" s="13"/>
      <c r="BS2" s="13" t="s">
        <v>95</v>
      </c>
      <c r="BT2" s="13" t="s">
        <v>96</v>
      </c>
      <c r="BU2" s="13" t="s">
        <v>92</v>
      </c>
      <c r="BV2" s="13" t="s">
        <v>101</v>
      </c>
      <c r="BW2" s="13" t="s">
        <v>21</v>
      </c>
      <c r="BX2" s="13" t="s">
        <v>57</v>
      </c>
      <c r="BY2" s="13" t="s">
        <v>97</v>
      </c>
      <c r="BZ2" s="13" t="s">
        <v>15</v>
      </c>
      <c r="CA2" s="68" t="s">
        <v>90</v>
      </c>
      <c r="CB2" s="68"/>
      <c r="CC2" s="68"/>
      <c r="CD2" s="68"/>
      <c r="CE2" s="68" t="s">
        <v>91</v>
      </c>
      <c r="CF2" s="68"/>
      <c r="CG2" s="68"/>
      <c r="CH2" s="68"/>
      <c r="CI2" s="68" t="s">
        <v>92</v>
      </c>
      <c r="CJ2" s="68"/>
      <c r="CK2" s="68"/>
      <c r="CL2" s="68"/>
      <c r="CM2" s="68" t="s">
        <v>93</v>
      </c>
      <c r="CN2" s="68"/>
      <c r="CO2" s="68"/>
      <c r="CP2" s="68"/>
      <c r="CQ2" s="75" t="s">
        <v>94</v>
      </c>
      <c r="CR2" s="75"/>
      <c r="CS2" s="75"/>
      <c r="CT2" s="75"/>
      <c r="CU2" s="14"/>
      <c r="CV2" s="14" t="s">
        <v>95</v>
      </c>
      <c r="CW2" s="14" t="s">
        <v>96</v>
      </c>
      <c r="CX2" s="14" t="s">
        <v>92</v>
      </c>
      <c r="CY2" s="14" t="s">
        <v>101</v>
      </c>
      <c r="CZ2" s="14" t="s">
        <v>21</v>
      </c>
      <c r="DA2" s="14" t="s">
        <v>57</v>
      </c>
      <c r="DB2" s="14" t="s">
        <v>97</v>
      </c>
      <c r="DC2" s="14" t="s">
        <v>15</v>
      </c>
      <c r="DD2" s="49" t="s">
        <v>96</v>
      </c>
      <c r="DE2" s="49" t="s">
        <v>92</v>
      </c>
      <c r="DF2" s="49" t="s">
        <v>20</v>
      </c>
      <c r="DG2" s="68" t="s">
        <v>90</v>
      </c>
      <c r="DH2" s="68"/>
      <c r="DI2" s="68"/>
      <c r="DJ2" s="68"/>
      <c r="DK2" s="68" t="s">
        <v>91</v>
      </c>
      <c r="DL2" s="68"/>
      <c r="DM2" s="68"/>
      <c r="DN2" s="68"/>
      <c r="DO2" s="68" t="s">
        <v>92</v>
      </c>
      <c r="DP2" s="68"/>
      <c r="DQ2" s="68"/>
      <c r="DR2" s="68"/>
      <c r="DS2" s="68" t="s">
        <v>93</v>
      </c>
      <c r="DT2" s="68"/>
      <c r="DU2" s="68"/>
      <c r="DV2" s="68"/>
      <c r="DW2" s="77" t="s">
        <v>94</v>
      </c>
      <c r="DX2" s="77"/>
      <c r="DY2" s="77"/>
      <c r="DZ2" s="77"/>
      <c r="EA2" s="14" t="s">
        <v>95</v>
      </c>
      <c r="EB2" s="14" t="s">
        <v>96</v>
      </c>
      <c r="EC2" s="14" t="s">
        <v>92</v>
      </c>
      <c r="ED2" s="14" t="s">
        <v>101</v>
      </c>
      <c r="EE2" s="14" t="s">
        <v>21</v>
      </c>
      <c r="EF2" s="14" t="s">
        <v>57</v>
      </c>
      <c r="EG2" s="14" t="s">
        <v>97</v>
      </c>
      <c r="EH2" s="14" t="s">
        <v>15</v>
      </c>
      <c r="EI2" s="65" t="s">
        <v>90</v>
      </c>
      <c r="EJ2" s="65"/>
      <c r="EK2" s="65"/>
      <c r="EL2" s="65"/>
      <c r="EM2" s="65" t="s">
        <v>91</v>
      </c>
      <c r="EN2" s="65"/>
      <c r="EO2" s="65"/>
      <c r="EP2" s="65"/>
      <c r="EQ2" s="65" t="s">
        <v>92</v>
      </c>
      <c r="ER2" s="65"/>
      <c r="ES2" s="65"/>
      <c r="ET2" s="65"/>
      <c r="EU2" s="65" t="s">
        <v>93</v>
      </c>
      <c r="EV2" s="65"/>
      <c r="EW2" s="65"/>
      <c r="EX2" s="65"/>
      <c r="EY2" s="76" t="s">
        <v>94</v>
      </c>
      <c r="EZ2" s="76"/>
      <c r="FA2" s="76"/>
      <c r="FB2" s="76"/>
      <c r="FC2" s="13" t="s">
        <v>95</v>
      </c>
      <c r="FD2" s="13" t="s">
        <v>96</v>
      </c>
      <c r="FE2" s="13" t="s">
        <v>92</v>
      </c>
      <c r="FF2" s="13" t="s">
        <v>101</v>
      </c>
      <c r="FG2" s="13" t="s">
        <v>21</v>
      </c>
      <c r="FH2" s="13" t="s">
        <v>57</v>
      </c>
      <c r="FI2" s="13" t="s">
        <v>97</v>
      </c>
      <c r="FJ2" s="13" t="s">
        <v>15</v>
      </c>
      <c r="FK2" s="68" t="s">
        <v>90</v>
      </c>
      <c r="FL2" s="68"/>
      <c r="FM2" s="68"/>
      <c r="FN2" s="68"/>
      <c r="FO2" s="68" t="s">
        <v>91</v>
      </c>
      <c r="FP2" s="68"/>
      <c r="FQ2" s="68"/>
      <c r="FR2" s="68"/>
      <c r="FS2" s="68" t="s">
        <v>92</v>
      </c>
      <c r="FT2" s="68"/>
      <c r="FU2" s="68"/>
      <c r="FV2" s="68"/>
      <c r="FW2" s="68" t="s">
        <v>93</v>
      </c>
      <c r="FX2" s="68"/>
      <c r="FY2" s="68"/>
      <c r="FZ2" s="68"/>
      <c r="GA2" s="77" t="s">
        <v>94</v>
      </c>
      <c r="GB2" s="77"/>
      <c r="GC2" s="77"/>
      <c r="GD2" s="77"/>
      <c r="GE2" s="14" t="s">
        <v>95</v>
      </c>
      <c r="GF2" s="14" t="s">
        <v>96</v>
      </c>
      <c r="GG2" s="14" t="s">
        <v>92</v>
      </c>
      <c r="GH2" s="14" t="s">
        <v>101</v>
      </c>
      <c r="GI2" s="14" t="s">
        <v>21</v>
      </c>
      <c r="GJ2" s="14" t="s">
        <v>57</v>
      </c>
      <c r="GK2" s="14" t="s">
        <v>97</v>
      </c>
      <c r="GL2" s="14" t="s">
        <v>15</v>
      </c>
      <c r="GM2" s="65" t="s">
        <v>90</v>
      </c>
      <c r="GN2" s="65"/>
      <c r="GO2" s="65"/>
      <c r="GP2" s="65"/>
      <c r="GQ2" s="65" t="s">
        <v>91</v>
      </c>
      <c r="GR2" s="65"/>
      <c r="GS2" s="65"/>
      <c r="GT2" s="65"/>
      <c r="GU2" s="65" t="s">
        <v>92</v>
      </c>
      <c r="GV2" s="65"/>
      <c r="GW2" s="65"/>
      <c r="GX2" s="65"/>
      <c r="GY2" s="65" t="s">
        <v>93</v>
      </c>
      <c r="GZ2" s="65"/>
      <c r="HA2" s="65"/>
      <c r="HB2" s="65"/>
      <c r="HC2" s="76" t="s">
        <v>94</v>
      </c>
      <c r="HD2" s="76"/>
      <c r="HE2" s="76"/>
      <c r="HF2" s="76"/>
      <c r="HG2" s="13" t="s">
        <v>95</v>
      </c>
      <c r="HH2" s="13" t="s">
        <v>96</v>
      </c>
      <c r="HI2" s="13" t="s">
        <v>92</v>
      </c>
      <c r="HJ2" s="13" t="s">
        <v>101</v>
      </c>
      <c r="HK2" s="13" t="s">
        <v>21</v>
      </c>
      <c r="HL2" s="13" t="s">
        <v>57</v>
      </c>
      <c r="HM2" s="13" t="s">
        <v>97</v>
      </c>
      <c r="HN2" s="13" t="s">
        <v>15</v>
      </c>
      <c r="HO2" s="68" t="s">
        <v>90</v>
      </c>
      <c r="HP2" s="68"/>
      <c r="HQ2" s="68"/>
      <c r="HR2" s="68"/>
      <c r="HS2" s="68" t="s">
        <v>91</v>
      </c>
      <c r="HT2" s="68"/>
      <c r="HU2" s="68"/>
      <c r="HV2" s="68"/>
      <c r="HW2" s="68" t="s">
        <v>92</v>
      </c>
      <c r="HX2" s="68"/>
      <c r="HY2" s="68"/>
      <c r="HZ2" s="68"/>
      <c r="IA2" s="68" t="s">
        <v>93</v>
      </c>
      <c r="IB2" s="68"/>
      <c r="IC2" s="68"/>
      <c r="ID2" s="68"/>
      <c r="IE2" s="77" t="s">
        <v>94</v>
      </c>
      <c r="IF2" s="77"/>
      <c r="IG2" s="77"/>
      <c r="IH2" s="77"/>
      <c r="II2" s="14" t="s">
        <v>95</v>
      </c>
      <c r="IJ2" s="14" t="s">
        <v>96</v>
      </c>
      <c r="IK2" s="14" t="s">
        <v>92</v>
      </c>
      <c r="IL2" s="14" t="s">
        <v>101</v>
      </c>
      <c r="IM2" s="14" t="s">
        <v>21</v>
      </c>
      <c r="IN2" s="14" t="s">
        <v>57</v>
      </c>
      <c r="IO2" s="14" t="s">
        <v>97</v>
      </c>
      <c r="IP2" s="14" t="s">
        <v>15</v>
      </c>
      <c r="IQ2" s="65" t="s">
        <v>90</v>
      </c>
      <c r="IR2" s="65"/>
      <c r="IS2" s="65"/>
      <c r="IT2" s="65"/>
      <c r="IU2" s="65" t="s">
        <v>91</v>
      </c>
      <c r="IV2" s="65"/>
      <c r="IW2" s="65"/>
      <c r="IX2" s="65"/>
      <c r="IY2" s="65" t="s">
        <v>92</v>
      </c>
      <c r="IZ2" s="65"/>
      <c r="JA2" s="65"/>
      <c r="JB2" s="65"/>
      <c r="JC2" s="65" t="s">
        <v>93</v>
      </c>
      <c r="JD2" s="65"/>
      <c r="JE2" s="65"/>
      <c r="JF2" s="65"/>
      <c r="JG2" s="76" t="s">
        <v>94</v>
      </c>
      <c r="JH2" s="76"/>
      <c r="JI2" s="76"/>
      <c r="JJ2" s="76"/>
      <c r="JK2" s="13" t="s">
        <v>95</v>
      </c>
      <c r="JL2" s="13" t="s">
        <v>96</v>
      </c>
      <c r="JM2" s="13" t="s">
        <v>92</v>
      </c>
      <c r="JN2" s="13" t="s">
        <v>101</v>
      </c>
      <c r="JO2" s="13" t="s">
        <v>21</v>
      </c>
      <c r="JP2" s="13" t="s">
        <v>57</v>
      </c>
      <c r="JQ2" s="13" t="s">
        <v>97</v>
      </c>
      <c r="JR2" s="13" t="s">
        <v>15</v>
      </c>
      <c r="JS2" s="68" t="s">
        <v>90</v>
      </c>
      <c r="JT2" s="68"/>
      <c r="JU2" s="68"/>
      <c r="JV2" s="68"/>
      <c r="JW2" s="68" t="s">
        <v>91</v>
      </c>
      <c r="JX2" s="68"/>
      <c r="JY2" s="68"/>
      <c r="JZ2" s="68"/>
      <c r="KA2" s="68" t="s">
        <v>92</v>
      </c>
      <c r="KB2" s="68"/>
      <c r="KC2" s="68"/>
      <c r="KD2" s="68"/>
      <c r="KE2" s="68" t="s">
        <v>93</v>
      </c>
      <c r="KF2" s="68"/>
      <c r="KG2" s="68"/>
      <c r="KH2" s="68"/>
      <c r="KI2" s="77" t="s">
        <v>94</v>
      </c>
      <c r="KJ2" s="77"/>
      <c r="KK2" s="77"/>
      <c r="KL2" s="77"/>
      <c r="KM2" s="14" t="s">
        <v>95</v>
      </c>
      <c r="KN2" s="14" t="s">
        <v>96</v>
      </c>
      <c r="KO2" s="14" t="s">
        <v>92</v>
      </c>
      <c r="KP2" s="14" t="s">
        <v>101</v>
      </c>
      <c r="KQ2" s="14" t="s">
        <v>21</v>
      </c>
      <c r="KR2" s="14" t="s">
        <v>57</v>
      </c>
      <c r="KS2" s="14" t="s">
        <v>97</v>
      </c>
      <c r="KT2" s="14" t="s">
        <v>15</v>
      </c>
      <c r="KU2" s="65" t="s">
        <v>90</v>
      </c>
      <c r="KV2" s="65"/>
      <c r="KW2" s="65"/>
      <c r="KX2" s="65"/>
      <c r="KY2" s="65" t="s">
        <v>91</v>
      </c>
      <c r="KZ2" s="65"/>
      <c r="LA2" s="65"/>
      <c r="LB2" s="65"/>
      <c r="LC2" s="65" t="s">
        <v>92</v>
      </c>
      <c r="LD2" s="65"/>
      <c r="LE2" s="65"/>
      <c r="LF2" s="65"/>
      <c r="LG2" s="65" t="s">
        <v>93</v>
      </c>
      <c r="LH2" s="65"/>
      <c r="LI2" s="65"/>
      <c r="LJ2" s="65"/>
      <c r="LK2" s="76" t="s">
        <v>94</v>
      </c>
      <c r="LL2" s="76"/>
      <c r="LM2" s="76"/>
      <c r="LN2" s="76"/>
      <c r="LO2" s="13" t="s">
        <v>95</v>
      </c>
      <c r="LP2" s="13" t="s">
        <v>96</v>
      </c>
      <c r="LQ2" s="13" t="s">
        <v>92</v>
      </c>
      <c r="LR2" s="13" t="s">
        <v>101</v>
      </c>
      <c r="LS2" s="13" t="s">
        <v>21</v>
      </c>
      <c r="LT2" s="13" t="s">
        <v>57</v>
      </c>
      <c r="LU2" s="13" t="s">
        <v>97</v>
      </c>
      <c r="LV2" s="13" t="s">
        <v>15</v>
      </c>
      <c r="LW2" s="68" t="s">
        <v>90</v>
      </c>
      <c r="LX2" s="68"/>
      <c r="LY2" s="68"/>
      <c r="LZ2" s="68"/>
      <c r="MA2" s="68" t="s">
        <v>91</v>
      </c>
      <c r="MB2" s="68"/>
      <c r="MC2" s="68"/>
      <c r="MD2" s="68"/>
      <c r="ME2" s="68" t="s">
        <v>92</v>
      </c>
      <c r="MF2" s="68"/>
      <c r="MG2" s="68"/>
      <c r="MH2" s="68"/>
      <c r="MI2" s="68" t="s">
        <v>93</v>
      </c>
      <c r="MJ2" s="68"/>
      <c r="MK2" s="68"/>
      <c r="ML2" s="68"/>
      <c r="MM2" s="77" t="s">
        <v>94</v>
      </c>
      <c r="MN2" s="77"/>
      <c r="MO2" s="77"/>
      <c r="MP2" s="77"/>
      <c r="MQ2" s="14" t="s">
        <v>95</v>
      </c>
      <c r="MR2" s="14" t="s">
        <v>96</v>
      </c>
      <c r="MS2" s="14" t="s">
        <v>92</v>
      </c>
      <c r="MT2" s="14" t="s">
        <v>101</v>
      </c>
      <c r="MU2" s="14" t="s">
        <v>21</v>
      </c>
      <c r="MV2" s="14" t="s">
        <v>57</v>
      </c>
      <c r="MW2" s="14" t="s">
        <v>97</v>
      </c>
      <c r="MX2" s="14" t="s">
        <v>15</v>
      </c>
      <c r="MY2" s="65" t="s">
        <v>90</v>
      </c>
      <c r="MZ2" s="65"/>
      <c r="NA2" s="65"/>
      <c r="NB2" s="65"/>
      <c r="NC2" s="65" t="s">
        <v>91</v>
      </c>
      <c r="ND2" s="65"/>
      <c r="NE2" s="65"/>
      <c r="NF2" s="65"/>
      <c r="NG2" s="65" t="s">
        <v>92</v>
      </c>
      <c r="NH2" s="65"/>
      <c r="NI2" s="65"/>
      <c r="NJ2" s="65"/>
      <c r="NK2" s="65" t="s">
        <v>93</v>
      </c>
      <c r="NL2" s="65"/>
      <c r="NM2" s="65"/>
      <c r="NN2" s="65"/>
      <c r="NO2" s="76" t="s">
        <v>94</v>
      </c>
      <c r="NP2" s="76"/>
      <c r="NQ2" s="76"/>
      <c r="NR2" s="76"/>
      <c r="NS2" s="13" t="s">
        <v>95</v>
      </c>
      <c r="NT2" s="13" t="s">
        <v>96</v>
      </c>
      <c r="NU2" s="13" t="s">
        <v>92</v>
      </c>
      <c r="NV2" s="13" t="s">
        <v>101</v>
      </c>
      <c r="NW2" s="13" t="s">
        <v>21</v>
      </c>
      <c r="NX2" s="13" t="s">
        <v>57</v>
      </c>
      <c r="NY2" s="13" t="s">
        <v>97</v>
      </c>
      <c r="NZ2" s="13" t="s">
        <v>15</v>
      </c>
      <c r="OA2" s="68" t="s">
        <v>90</v>
      </c>
      <c r="OB2" s="68"/>
      <c r="OC2" s="68"/>
      <c r="OD2" s="68"/>
      <c r="OE2" s="68" t="s">
        <v>91</v>
      </c>
      <c r="OF2" s="68"/>
      <c r="OG2" s="68"/>
      <c r="OH2" s="68"/>
      <c r="OI2" s="68" t="s">
        <v>92</v>
      </c>
      <c r="OJ2" s="68"/>
      <c r="OK2" s="68"/>
      <c r="OL2" s="68"/>
      <c r="OM2" s="68" t="s">
        <v>93</v>
      </c>
      <c r="ON2" s="68"/>
      <c r="OO2" s="68"/>
      <c r="OP2" s="68"/>
      <c r="OQ2" s="77" t="s">
        <v>94</v>
      </c>
      <c r="OR2" s="77"/>
      <c r="OS2" s="77"/>
      <c r="OT2" s="77"/>
      <c r="OU2" s="14" t="s">
        <v>95</v>
      </c>
      <c r="OV2" s="14" t="s">
        <v>96</v>
      </c>
      <c r="OW2" s="14" t="s">
        <v>92</v>
      </c>
      <c r="OX2" s="14" t="s">
        <v>101</v>
      </c>
      <c r="OY2" s="14" t="s">
        <v>21</v>
      </c>
      <c r="OZ2" s="14" t="s">
        <v>57</v>
      </c>
      <c r="PA2" s="14" t="s">
        <v>97</v>
      </c>
      <c r="PB2" s="14" t="s">
        <v>15</v>
      </c>
      <c r="PC2" s="65" t="s">
        <v>90</v>
      </c>
      <c r="PD2" s="65"/>
      <c r="PE2" s="65"/>
      <c r="PF2" s="65"/>
      <c r="PG2" s="65" t="s">
        <v>91</v>
      </c>
      <c r="PH2" s="65"/>
      <c r="PI2" s="65"/>
      <c r="PJ2" s="65"/>
      <c r="PK2" s="65" t="s">
        <v>92</v>
      </c>
      <c r="PL2" s="65"/>
      <c r="PM2" s="65"/>
      <c r="PN2" s="65"/>
      <c r="PO2" s="65" t="s">
        <v>93</v>
      </c>
      <c r="PP2" s="65"/>
      <c r="PQ2" s="65"/>
      <c r="PR2" s="65"/>
      <c r="PS2" s="76" t="s">
        <v>94</v>
      </c>
      <c r="PT2" s="76"/>
      <c r="PU2" s="76"/>
      <c r="PV2" s="76"/>
      <c r="PW2" s="13" t="s">
        <v>95</v>
      </c>
      <c r="PX2" s="13" t="s">
        <v>96</v>
      </c>
      <c r="PY2" s="13" t="s">
        <v>92</v>
      </c>
      <c r="PZ2" s="13" t="s">
        <v>101</v>
      </c>
      <c r="QA2" s="13" t="s">
        <v>21</v>
      </c>
      <c r="QB2" s="13" t="s">
        <v>57</v>
      </c>
      <c r="QC2" s="13" t="s">
        <v>97</v>
      </c>
      <c r="QD2" s="13" t="s">
        <v>15</v>
      </c>
      <c r="QE2" s="68" t="s">
        <v>90</v>
      </c>
      <c r="QF2" s="68"/>
      <c r="QG2" s="68"/>
      <c r="QH2" s="68"/>
      <c r="QI2" s="68" t="s">
        <v>91</v>
      </c>
      <c r="QJ2" s="68"/>
      <c r="QK2" s="68"/>
      <c r="QL2" s="68"/>
      <c r="QM2" s="68" t="s">
        <v>92</v>
      </c>
      <c r="QN2" s="68"/>
      <c r="QO2" s="68"/>
      <c r="QP2" s="68"/>
      <c r="QQ2" s="68" t="s">
        <v>93</v>
      </c>
      <c r="QR2" s="68"/>
      <c r="QS2" s="68"/>
      <c r="QT2" s="68"/>
      <c r="QU2" s="75" t="s">
        <v>94</v>
      </c>
      <c r="QV2" s="75"/>
      <c r="QW2" s="75"/>
      <c r="QX2" s="75"/>
      <c r="QY2" s="14"/>
      <c r="QZ2" s="14" t="s">
        <v>95</v>
      </c>
      <c r="RA2" s="14" t="s">
        <v>96</v>
      </c>
      <c r="RB2" s="14" t="s">
        <v>92</v>
      </c>
      <c r="RC2" s="14" t="s">
        <v>101</v>
      </c>
      <c r="RD2" s="14" t="s">
        <v>21</v>
      </c>
      <c r="RE2" s="14" t="s">
        <v>57</v>
      </c>
      <c r="RF2" s="14" t="s">
        <v>97</v>
      </c>
      <c r="RG2" s="14" t="s">
        <v>15</v>
      </c>
    </row>
    <row r="3" spans="1:475" x14ac:dyDescent="0.2">
      <c r="A3" s="71"/>
      <c r="B3" s="71"/>
      <c r="C3" s="71"/>
      <c r="D3" s="71"/>
      <c r="E3" s="71"/>
      <c r="F3" s="74"/>
      <c r="G3" s="74"/>
      <c r="H3" s="71"/>
      <c r="I3" s="74"/>
      <c r="J3" s="72"/>
      <c r="K3" s="70"/>
      <c r="L3" s="72"/>
      <c r="M3" s="70"/>
      <c r="N3" s="72"/>
      <c r="O3" s="70"/>
      <c r="P3" s="70"/>
      <c r="Q3" s="70"/>
      <c r="R3" s="73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DD"),SUMPRODUCT((H$4:H$21&lt;&gt;"")*(H$4:H$21&lt;&gt;"No DD")*(E$4:E$21&gt;E4))+1,IF(H4="No DD",SUMPRODUCT((H$4:H$21="No DD")*(E$4:E$21&gt;E4))+1+SUMPRODUCT((H$4:H$21&lt;&gt;"")*(H$4:H$21&lt;&gt;"No DD")),""))</f>
        <v>1</v>
      </c>
      <c r="B4" s="5" t="s">
        <v>60</v>
      </c>
      <c r="C4" s="4" t="s">
        <v>3</v>
      </c>
      <c r="D4" s="4">
        <v>2003</v>
      </c>
      <c r="E4" s="9">
        <f>SUM(J4:R4)+SUM(J4:N4)*0.0000001+SUM(J4)*0.0000000000001</f>
        <v>157.10001103000445</v>
      </c>
      <c r="F4" s="3" t="str">
        <f>IF(OR(AND(AP4&gt;=AW$23,AQ4&gt;=AW$27,AP4&lt;&gt;"",AO4=""),AND(AU4&gt;=AW$23,AV4&gt;=AW$27,AU4&lt;&gt;"",AO4=""),AND(BS4&gt;=BZ$23,BT4&gt;=BZ$27,BS4&lt;&gt;"",BR4=""),AND(BX4&gt;=BZ$23,BY4&gt;=BZ$27,BX4&lt;&gt;"",BR4=""),AND(CV4&gt;=DC$23,CW4&gt;=DC$27,CV4&lt;&gt;"",CU4=""),AND(DA4&gt;=DC$23,DB4&gt;=DC$27,DA4&lt;&gt;""),AND(EA4&gt;=EH$23,EB4&gt;=EH$27,EA4&lt;&gt;""),AND(EF4&gt;=EH$23,EG4&gt;=EH$27,EF4&lt;&gt;""),AND(FC4&gt;=FJ$23,FD4&gt;=FJ$27,FC4&lt;&gt;""),AND(FH4&gt;=FJ$23,FI4&gt;=FJ$27,FH4&lt;&gt;""),AND(GE4&gt;=GL$23,GF4&gt;=GL$27,GE4&lt;&gt;""),AND(GJ4&gt;=GL$23,GK4&gt;=GL$27,GJ4&lt;&gt;""),AND(HG4&gt;=HN$23,HH4&gt;=HN$27,HG4&lt;&gt;""),AND(HL4&gt;=HN$23,HM4&gt;=HN$27,HL4&lt;&gt;""),AND(II4&gt;=IP$23,IJ4&gt;=IP$27,II4&lt;&gt;""),AND(IN4&gt;=IP$23,IO4&gt;=IP$27,IN4&lt;&gt;""),AND(JK4&gt;=JR$23,JL4&gt;=JR$27,JK4&lt;&gt;""),AND(JP4&gt;=JR$23,JQ4&gt;=JR$27,JP4&lt;&gt;""),AND(KM4&gt;=KT$23,KN4&gt;=KT$27,KM4&lt;&gt;""),AND(KR4&gt;=KT$23,KS4&gt;=KT$27,KR4&lt;&gt;""),AND(LO4&gt;=LV$23,LP4&gt;=LV$27,LO4&lt;&gt;""),AND(LT4&gt;=LV$23,LU4&gt;=LV$27,LT4&lt;&gt;""),AND(MQ4&gt;=MX$23,MR4&gt;=MX$27,MQ4&lt;&gt;""),AND(MV4&gt;=MX$23,MW4&gt;=MX$27,MV4&lt;&gt;""),AND(NS4&gt;=NZ$23,NT4&gt;=NZ$27,NS4&lt;&gt;""),AND(NX4&gt;=NZ$23,NY4&gt;=NZ$27,NX4&lt;&gt;""),AND(OU4&gt;=PB$23,OV4&gt;=PB$27,OU4&lt;&gt;""),AND(OZ4&gt;=PB$23,PA4&gt;=PB$27,OZ4&lt;&gt;""),AND(PW4&gt;=QD$23,PX4&gt;=QD$27,PW4&lt;&gt;""),AND(QB4&gt;=QD$23,QC4&gt;=QD$27,QB4&lt;&gt;"")),"P","")</f>
        <v>P</v>
      </c>
      <c r="G4" s="3" t="str">
        <f>IF(OR(AND(AQ4&gt;=AW$27,AQ4&lt;&gt;"",AO4=""),AND(AV4&gt;=AW$27,AV4&lt;&gt;"",AO4=""),AND(BT4&gt;=BZ$27,BT4&lt;&gt;"",BR4=""),AND(BY4&gt;=BZ$27,BY4&lt;&gt;"",BR4=""),AND(CW4&gt;=DC$27,CW4&lt;&gt;"",CU4=""),AND(DB4&gt;=DC$27,DB4&lt;&gt;"",CU4=""),AND(EB4&gt;=EH$27,EB4&lt;&gt;""),AND(EG4&gt;=EH$27,EG4&lt;&gt;""),AND(FD4&gt;=FJ$27,FD4&lt;&gt;""),AND(FI4&gt;=FJ$27,FI4&lt;&gt;""),AND(GF4&gt;=GL$27,GF4&lt;&gt;""),AND(GK4&gt;=GL$27,GK4&lt;&gt;""),AND(HH4&gt;=HN$27,HH4&lt;&gt;""),AND(HM4&gt;=HN$27,HM4&lt;&gt;""),AND(IJ4&gt;=IP$27,IJ4&lt;&gt;""),AND(IO4&gt;=IP$27,IO4&lt;&gt;""),AND(JL4&gt;=JR$27,JL4&lt;&gt;""),AND(JQ4&gt;=JR$27,JQ4&lt;&gt;""),AND(KN4&gt;=KT$27,KN4&lt;&gt;""),AND(KS4&gt;=KT$27,KS4&lt;&gt;""),AND(LP4&gt;=LV$27,LP4&lt;&gt;""),AND(LU4&gt;=LV$27,LU4&lt;&gt;""),AND(MR4&gt;=MX$27,MR4&lt;&gt;""),AND(MW4&gt;=MX$27,MW4&lt;&gt;""),AND(NT4&gt;=NZ$27,NT4&lt;&gt;""),AND(NY4&gt;=NZ$27,NY4&lt;&gt;""),AND(OV4&gt;=PB$27,OV4&lt;&gt;""),AND(PA4&gt;=PB$27,PA4&lt;&gt;""),AND(PX4&gt;=QD$27,PX4&lt;&gt;""),AND(QC4&gt;=QD$27,QC4&lt;&gt;"")),"P","")</f>
        <v>P</v>
      </c>
      <c r="H4" s="36" t="str">
        <f>IF(AND(G4="P",F4=""),"No DD",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),"Merit",IF(OR(AND(AS4&gt;=AW$25,AT4&gt;=AW$29,AS4&lt;&gt;"",AO4=""),AND(BV4&gt;=BZ$25,BW4&gt;=BZ$29,BV4&lt;&gt;"",BR4=""),AND(CY4&gt;=DC$25,CZ4&gt;=DC$29,CY4&lt;&gt;"",CU4=""),AND(ED4&gt;=EH$25,EE4&gt;=EH$29,ED4&lt;&gt;""),AND(FF4&gt;=FJ$25,FG4&gt;=FJ$29,FF4&lt;&gt;""),AND(GH4&gt;=GL$25,GI4&gt;=GL$29,GH4&lt;&gt;""),AND(HJ4&gt;=HN$25,HK4&gt;=HN$29,HJ4&lt;&gt;""),AND(IL4&gt;=IP$25,IM4&gt;=IP$29,IL4&lt;&gt;""),AND(JN4&gt;=JR$25,JO4&gt;=JR$29,JN4&lt;&gt;""),AND(KP4&gt;=KT$25,KQ4&gt;=KT$29,KP4&lt;&gt;""),AND(LR4&gt;=LV$25,LS4&gt;=LV$29,LR4&lt;&gt;""),AND(MT4&gt;=MX$25,MU4&gt;=MX$29,MT4&lt;&gt;""),AND(NV4&gt;=NZ$25,NW4&gt;=NZ$29,NV4&lt;&gt;""),AND(OX4&gt;=PB$25,OY4&gt;=PB$29,OX4&lt;&gt;""),AND(PZ4&gt;=QD$25,QA4&gt;=QD$29,PZ4&lt;&gt;"")),"Excellence",IF(I4="P","Worlds Team",IF(F4="P","National Team","")))))</f>
        <v>National Team</v>
      </c>
      <c r="I4" s="3" t="str">
        <f>IF(OR(AND(AS4&gt;=AW$24,AT4&gt;=AW$28,AS4&lt;&gt;"",AO4=""),AND(BV4&gt;=BZ$24,BW4&gt;=BZ$28,BV4&lt;&gt;"",BR4=""),AND(CY4&gt;=DC$24,CZ4&gt;=DC$28,CY4&lt;&gt;"",CU4=""),AND(ED4&gt;=EH$24,EE4&gt;=EH$28,ED4&lt;&gt;""),AND(FF4&gt;=FJ$24,FG4&gt;=FJ$28,FF4&lt;&gt;""),AND(GH4&gt;=GL$24,GI4&gt;=GL$28,GH4&lt;&gt;""),AND(HJ4&gt;=HN$24,HK4&gt;=HN$28,HJ4&lt;&gt;""),AND(IL4&gt;=IP$24,IM4&gt;=IP$28,IL4&lt;&gt;""),AND(JN4&gt;=JR$24,JO4&gt;=JR$28,JN4&lt;&gt;""),AND(KP4&gt;=KT$24,KQ4&gt;=KT$28,KP4&lt;&gt;""),AND(LR4&gt;=LV$24,LS4&gt;=LV$28,LR4&lt;&gt;""),AND(MT4&gt;=MX$24,MU4&gt;=MX$28,MT4&lt;&gt;""),AND(NV4&gt;=NZ$24,NW4&gt;=NZ$28,NV4&lt;&gt;""),AND(OX4&gt;=PB$24,OY4&gt;=PB$28,OX4&lt;&gt;""),AND(PZ4&gt;=QD$24,QA4&gt;=QD$28,PZ4&lt;&gt;"")),"P","")</f>
        <v/>
      </c>
      <c r="J4" s="8">
        <f>IF(COUNT(AQ4,BT4,CW4)&gt;0,LARGE((AQ4,BT4,CW4),1),0)</f>
        <v>44.70000000000001</v>
      </c>
      <c r="K4" s="8" t="str">
        <f>IF(J4=0,"",IF(J4=CW4,$CA$1,IF(J4=BT4,$AX$1,IF(J4=AQ4,$U$1,""))))</f>
        <v>2023 Nationals</v>
      </c>
      <c r="L4" s="8">
        <f>IF(COUNT(AQ4,BT4,CW4)&gt;1,LARGE((AQ4,BT4,CW4),2),0)</f>
        <v>43.399999999999991</v>
      </c>
      <c r="M4" s="8" t="str">
        <f>IF(L4=0,"",IF(L4=CW4,$CA$1,IF(L4=BT4,$AX$1,IF(L4=AQ4,$U$1,""))))</f>
        <v>2023 Elite Canada</v>
      </c>
      <c r="N4" s="8">
        <f>IF(COUNT(AR4,BU4,CX4)&gt;0,LARGE((AR4,BU4,CX4),1),0)</f>
        <v>22.200000000000003</v>
      </c>
      <c r="O4" s="8" t="str">
        <f>IF(N4=0,"",IF(N4=CX4,$CA$1,IF(N4=BU4,$AX$1,IF(N4=AR4,$U$1,""))))</f>
        <v>2023 Elite Canada</v>
      </c>
      <c r="P4" s="8">
        <f>IF(MAX(AV4,BY4,DB4)&gt;0,MAX(AV4,BY4,DB4),0)</f>
        <v>45.4</v>
      </c>
      <c r="Q4" s="8" t="str">
        <f>IF(P4=0,"",IF(P4=DB4,$CA$1,IF(P4=BY4,$AX$1,IF(P4=AV4,$U$1,""))))</f>
        <v>2023 Nationals</v>
      </c>
      <c r="R4" s="8">
        <f>IF(MAX(DD4:DF4)&gt;0,MAX(DD4:DF4),"")</f>
        <v>1.4000000000000128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16.8</v>
      </c>
      <c r="V4" s="19">
        <v>4.0999999999999996</v>
      </c>
      <c r="W4" s="19">
        <v>0</v>
      </c>
      <c r="X4" s="19">
        <v>0.3</v>
      </c>
      <c r="Y4" s="19">
        <v>16.100000000000001</v>
      </c>
      <c r="Z4" s="19">
        <v>3.1</v>
      </c>
      <c r="AA4" s="19">
        <v>4.7</v>
      </c>
      <c r="AB4" s="19">
        <v>0.6</v>
      </c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27"/>
      <c r="AP4" s="40">
        <f>IF(SUM(V4,Z4)&gt;0,SUM(V4,Z4),"")</f>
        <v>7.1999999999999993</v>
      </c>
      <c r="AQ4" s="40">
        <f>IF(SUM(U4:V4,X4:Z4,AB4)-W4-AA4&gt;0,SUM(U4:V4,X4:Z4,AB4)-W4-AA4,"")</f>
        <v>36.299999999999997</v>
      </c>
      <c r="AR4" s="40" t="str">
        <f>IF(SUM(AC4:AD4,AF4)-AE4&gt;0,SUM(AC4:AD4,AF4)-AE4,"")</f>
        <v/>
      </c>
      <c r="AS4" s="40">
        <f>IF(SUM(V4,Z4,AD4)&gt;0,SUM(V4,Z4,AD4),"")</f>
        <v>7.1999999999999993</v>
      </c>
      <c r="AT4" s="40">
        <f>IF(SUM(AQ4,AR4)&gt;0,SUM(AQ4,AR4),"")</f>
        <v>36.299999999999997</v>
      </c>
      <c r="AU4" s="40" t="str">
        <f>IF(SUM(AH4,AL4)&gt;0,SUM(AH4,AL4),"")</f>
        <v/>
      </c>
      <c r="AV4" s="40" t="str">
        <f>IF(SUM(AG4:AH4,AJ4:AL4,AN4)-SUM(AI4,AM4)&gt;0,SUM(AG4:AH4,AJ4:AL4,AN4)-SUM(AI4,AM4),"")</f>
        <v/>
      </c>
      <c r="AW4" s="40">
        <f>IF(SUM(AQ4,AV4)&gt;0,SUM(AQ4,AV4),"")</f>
        <v>36.299999999999997</v>
      </c>
      <c r="AX4" s="18">
        <v>17.3</v>
      </c>
      <c r="AY4" s="18">
        <v>3.9</v>
      </c>
      <c r="AZ4" s="18">
        <v>0</v>
      </c>
      <c r="BA4" s="18">
        <v>0.3</v>
      </c>
      <c r="BB4" s="18">
        <v>17.3</v>
      </c>
      <c r="BC4" s="18">
        <v>4.3</v>
      </c>
      <c r="BD4" s="18">
        <v>0</v>
      </c>
      <c r="BE4" s="18">
        <v>0.3</v>
      </c>
      <c r="BF4" s="18">
        <v>16.8</v>
      </c>
      <c r="BG4" s="18">
        <v>4.8</v>
      </c>
      <c r="BH4" s="18">
        <v>0</v>
      </c>
      <c r="BI4" s="18">
        <v>0.6</v>
      </c>
      <c r="BJ4" s="18">
        <v>17.100000000000001</v>
      </c>
      <c r="BK4" s="18">
        <v>4.3</v>
      </c>
      <c r="BL4" s="18">
        <v>0</v>
      </c>
      <c r="BM4" s="18">
        <v>0.3</v>
      </c>
      <c r="BN4" s="18">
        <v>14.9</v>
      </c>
      <c r="BO4" s="18">
        <v>4.8</v>
      </c>
      <c r="BP4" s="18">
        <v>0</v>
      </c>
      <c r="BQ4" s="18">
        <v>0.6</v>
      </c>
      <c r="BR4" s="28"/>
      <c r="BS4" s="11">
        <f>IF(SUM(AY4,BC4)&gt;0,SUM(AY4,BC4),"")</f>
        <v>8.1999999999999993</v>
      </c>
      <c r="BT4" s="11">
        <f>IF(SUM(AX4:AY4,BA4:BC4,BE4)-AZ4-BD4&gt;0,SUM(AX4:AY4,BA4:BC4,BE4)-AZ4-BD4,"")</f>
        <v>43.399999999999991</v>
      </c>
      <c r="BU4" s="11">
        <f>IF(SUM(BF4:BG4,BI4)-BH4&gt;0,SUM(BF4:BG4,BI4)-BH4,"")</f>
        <v>22.200000000000003</v>
      </c>
      <c r="BV4" s="11">
        <f>IF(SUM(AY4,BC4,BG4)&gt;0,SUM(AY4,BC4,BG4),"")</f>
        <v>13</v>
      </c>
      <c r="BW4" s="11">
        <f>IF(SUM(BT4,BU4)&gt;0,SUM(BT4,BU4),"")</f>
        <v>65.599999999999994</v>
      </c>
      <c r="BX4" s="11">
        <f>IF(SUM(BK4,BO4)&gt;0,SUM(BK4,BO4),"")</f>
        <v>9.1</v>
      </c>
      <c r="BY4" s="11">
        <f>IF(SUM(BJ4:BK4,BM4:BO4,BQ4)-SUM(BL4,BP4)&gt;0,SUM(BJ4:BK4,BM4:BO4,BQ4)-SUM(BL4,BP4),"")</f>
        <v>42</v>
      </c>
      <c r="BZ4" s="11">
        <f>IF(SUM(BT4,BY4)&gt;0,SUM(BT4,BY4),"")</f>
        <v>85.399999999999991</v>
      </c>
      <c r="CA4" s="19">
        <v>16.7</v>
      </c>
      <c r="CB4" s="19">
        <v>5</v>
      </c>
      <c r="CC4" s="19">
        <v>0</v>
      </c>
      <c r="CD4" s="19">
        <v>0.6</v>
      </c>
      <c r="CE4" s="19">
        <v>16.600000000000001</v>
      </c>
      <c r="CF4" s="19">
        <v>5.2</v>
      </c>
      <c r="CG4" s="19">
        <v>0</v>
      </c>
      <c r="CH4" s="19">
        <v>0.6</v>
      </c>
      <c r="CI4" s="19">
        <v>14.9</v>
      </c>
      <c r="CJ4" s="19">
        <v>5</v>
      </c>
      <c r="CK4" s="19">
        <v>0</v>
      </c>
      <c r="CL4" s="19">
        <v>0.6</v>
      </c>
      <c r="CM4" s="19">
        <v>17.2</v>
      </c>
      <c r="CN4" s="19">
        <v>5</v>
      </c>
      <c r="CO4" s="19">
        <v>0</v>
      </c>
      <c r="CP4" s="19">
        <v>0.6</v>
      </c>
      <c r="CQ4" s="19">
        <v>17</v>
      </c>
      <c r="CR4" s="19">
        <v>5.2</v>
      </c>
      <c r="CS4" s="19">
        <v>0.2</v>
      </c>
      <c r="CT4" s="19">
        <v>0.6</v>
      </c>
      <c r="CU4" s="27"/>
      <c r="CV4" s="40">
        <f>IF(SUM(CB4,CF4)&gt;0,SUM(CB4,CF4),"")</f>
        <v>10.199999999999999</v>
      </c>
      <c r="CW4" s="40">
        <f>IF(SUM(CA4:CB4,CD4:CF4,CH4)-CC4-CG4&gt;0,SUM(CA4:CB4,CD4:CF4,CH4)-CC4-CG4,"")</f>
        <v>44.70000000000001</v>
      </c>
      <c r="CX4" s="40">
        <f>IF(SUM(CI4:CJ4,CL4)-CK4&gt;0,SUM(CI4:CJ4,CL4)-CK4,"")</f>
        <v>20.5</v>
      </c>
      <c r="CY4" s="40">
        <f>IF(SUM(CB4,CF4,CJ4)&gt;0,SUM(CB4,CF4,CJ4),"")</f>
        <v>15.2</v>
      </c>
      <c r="CZ4" s="40">
        <f>IF(SUM(CW4,CX4)&gt;0,SUM(CW4,CX4),"")</f>
        <v>65.200000000000017</v>
      </c>
      <c r="DA4" s="40">
        <f>IF(SUM(CN4,CR4)&gt;0,SUM(CN4,CR4),"")</f>
        <v>10.199999999999999</v>
      </c>
      <c r="DB4" s="40">
        <f>IF(SUM(CM4:CN4,CP4:CR4,CT4)-SUM(CO4,CS4)&gt;0,SUM(CM4:CN4,CP4:CR4,CT4)-SUM(CO4,CS4),"")</f>
        <v>45.4</v>
      </c>
      <c r="DC4" s="40">
        <f>IF(SUM(CW4,DB4)&gt;0,SUM(CW4,DB4),"")</f>
        <v>90.100000000000009</v>
      </c>
      <c r="DD4" s="50">
        <f>IF(MAX(EB4,FD4,GF4,HH4,IJ4,JL4,KN4,LP4,MR4,NT4,OV4,PX4)-IF(L4="",0,L4)&gt;0.001,MAX(EB4,FD4,GF4,HH4,IJ4,JL4,KN4,LP4,MR4,NT4,OV4,PX4)-IF(L4="",0,L4),"")</f>
        <v>1.4000000000000128</v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>
        <v>16.7</v>
      </c>
      <c r="DH4" s="17">
        <v>4.5999999999999996</v>
      </c>
      <c r="DI4" s="17">
        <v>0</v>
      </c>
      <c r="DJ4" s="17">
        <v>0</v>
      </c>
      <c r="DK4" s="17">
        <v>15.2</v>
      </c>
      <c r="DL4" s="17">
        <v>4.8</v>
      </c>
      <c r="DM4" s="17">
        <v>0.4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>
        <f>IF(SUM(DH4,DL4)&gt;0,SUM(DH4,DL4),"")</f>
        <v>9.3999999999999986</v>
      </c>
      <c r="EB4" s="40">
        <f>IF(SUM(DG4:DH4,DJ4:DL4,DN4)-DI4-DM4&gt;0,SUM(DG4:DH4,DJ4:DL4,DN4)-DI4-DM4,"")</f>
        <v>40.9</v>
      </c>
      <c r="EC4" s="40" t="str">
        <f>IF(SUM(DO4:DP4,DR4)-DQ4&gt;0,SUM(DO4:DP4,DR4)-DQ4,"")</f>
        <v/>
      </c>
      <c r="ED4" s="40">
        <f>IF(SUM(DH4,DL4,DP4)&gt;0,SUM(DH4,DL4,DP4),"")</f>
        <v>9.3999999999999986</v>
      </c>
      <c r="EE4" s="40">
        <f>IF(SUM(EB4,EC4)&gt;0,SUM(EB4,EC4),"")</f>
        <v>40.9</v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>
        <f>IF(SUM(EB4,EG4)&gt;0,SUM(EB4,EG4),"")</f>
        <v>40.9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IF(SUM(FD4,FI4)&gt;0,SUM(FD4,FI4),"")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IF(SUM(GF4,GK4)&gt;0,SUM(GF4,GK4),"")</f>
        <v/>
      </c>
      <c r="GM4" s="18">
        <v>16.7</v>
      </c>
      <c r="GN4" s="18">
        <v>4.3</v>
      </c>
      <c r="GO4" s="18">
        <v>0</v>
      </c>
      <c r="GP4" s="18">
        <v>0</v>
      </c>
      <c r="GQ4" s="18">
        <v>15.1</v>
      </c>
      <c r="GR4" s="18">
        <v>5.2</v>
      </c>
      <c r="GS4" s="18">
        <v>0.2</v>
      </c>
      <c r="GT4" s="18">
        <v>0</v>
      </c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>
        <f>IF(SUM(GN4,GR4)&gt;0,SUM(GN4,GR4),"")</f>
        <v>9.5</v>
      </c>
      <c r="HH4" s="11">
        <f>IF(SUM(GM4:GN4,GP4:GR4,GT4)-GO4-GS4&gt;0,SUM(GM4:GN4,GP4:GR4,GT4)-GO4-GS4,"")</f>
        <v>41.1</v>
      </c>
      <c r="HI4" s="11" t="str">
        <f>IF(SUM(GU4:GV4,GX4)-GW4&gt;0,SUM(GU4:GV4,GX4)-GW4,"")</f>
        <v/>
      </c>
      <c r="HJ4" s="11">
        <f>IF(SUM(GN4,GR4,GV4)&gt;0,SUM(GN4,GR4,GV4),"")</f>
        <v>9.5</v>
      </c>
      <c r="HK4" s="11">
        <f>IF(SUM(HH4,HI4)&gt;0,SUM(HH4,HI4),"")</f>
        <v>41.1</v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>
        <f>IF(SUM(HH4,HM4)&gt;0,SUM(HH4,HM4),"")</f>
        <v>41.1</v>
      </c>
      <c r="HO4" s="17">
        <v>17.100000000000001</v>
      </c>
      <c r="HP4" s="17">
        <v>5</v>
      </c>
      <c r="HQ4" s="17">
        <v>0</v>
      </c>
      <c r="HR4" s="17">
        <v>0</v>
      </c>
      <c r="HS4" s="17">
        <v>17.5</v>
      </c>
      <c r="HT4" s="17">
        <v>5.2</v>
      </c>
      <c r="HU4" s="17">
        <v>0</v>
      </c>
      <c r="HV4" s="17">
        <v>0</v>
      </c>
      <c r="HW4" s="17"/>
      <c r="HX4" s="17"/>
      <c r="HY4" s="17"/>
      <c r="HZ4" s="17"/>
      <c r="IA4" s="17">
        <v>16.899999999999999</v>
      </c>
      <c r="IB4" s="17">
        <v>5</v>
      </c>
      <c r="IC4" s="17">
        <v>0</v>
      </c>
      <c r="ID4" s="17">
        <v>0</v>
      </c>
      <c r="IE4" s="17"/>
      <c r="IF4" s="17"/>
      <c r="IG4" s="17"/>
      <c r="IH4" s="17"/>
      <c r="II4" s="40">
        <f>IF(SUM(HP4,HT4)&gt;0,SUM(HP4,HT4),"")</f>
        <v>10.199999999999999</v>
      </c>
      <c r="IJ4" s="40">
        <f>IF(SUM(HO4:HP4,HR4:HT4,HV4)-HQ4-HU4&gt;0,SUM(HO4:HP4,HR4:HT4,HV4)-HQ4-HU4,"")</f>
        <v>44.800000000000004</v>
      </c>
      <c r="IK4" s="40" t="str">
        <f>IF(SUM(HW4:HX4,HZ4)-HY4&gt;0,SUM(HW4:HX4,HZ4)-HY4,"")</f>
        <v/>
      </c>
      <c r="IL4" s="40">
        <f>IF(SUM(HP4,HT4,HX4)&gt;0,SUM(HP4,HT4,HX4),"")</f>
        <v>10.199999999999999</v>
      </c>
      <c r="IM4" s="40">
        <f>IF(SUM(IJ4,IK4)&gt;0,SUM(IJ4,IK4),"")</f>
        <v>44.800000000000004</v>
      </c>
      <c r="IN4" s="40">
        <f>IF(SUM(IB4,IF4)&gt;0,SUM(IB4,IF4),"")</f>
        <v>5</v>
      </c>
      <c r="IO4" s="40">
        <f>IF(SUM(IA4:IB4,ID4:IF4,IH4)-SUM(IC4,IG4)&gt;0,SUM(IA4:IB4,ID4:IF4,IH4)-SUM(IC4,IG4),"")</f>
        <v>21.9</v>
      </c>
      <c r="IP4" s="40">
        <f>IF(SUM(IJ4,IO4)&gt;0,SUM(IJ4,IO4),"")</f>
        <v>66.7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2">
        <f>IF($CU4="P",CA4,(CA4+AX4)/2)</f>
        <v>17</v>
      </c>
      <c r="QF4" s="22">
        <f>IF($CU4="P",CB4,(CB4+AY4)/2)</f>
        <v>4.45</v>
      </c>
      <c r="QG4" s="22">
        <f>IF($CU4="P",CC4,(CC4+AZ4)/2)</f>
        <v>0</v>
      </c>
      <c r="QH4" s="22">
        <f>IF($CU4="P",CD4,(CD4+BA4)/2)</f>
        <v>0.44999999999999996</v>
      </c>
      <c r="QI4" s="22">
        <f>IF($CU4="P",CE4,(CE4+BB4)/2)</f>
        <v>16.950000000000003</v>
      </c>
      <c r="QJ4" s="22">
        <f>IF($CU4="P",CF4,(CF4+BC4)/2)</f>
        <v>4.75</v>
      </c>
      <c r="QK4" s="22">
        <f>IF($CU4="P",CG4,(CG4+BD4)/2)</f>
        <v>0</v>
      </c>
      <c r="QL4" s="22">
        <f>IF($CU4="P",CH4,(CH4+BE4)/2)</f>
        <v>0.44999999999999996</v>
      </c>
      <c r="QM4" s="22">
        <f>IF($CU4="P",CI4,(CI4+BF4)/2)</f>
        <v>15.850000000000001</v>
      </c>
      <c r="QN4" s="22">
        <f>IF($CU4="P",CJ4,(CJ4+BG4)/2)</f>
        <v>4.9000000000000004</v>
      </c>
      <c r="QO4" s="22">
        <f>IF($CU4="P",CK4,(CK4+BH4)/2)</f>
        <v>0</v>
      </c>
      <c r="QP4" s="22">
        <f>IF($CU4="P",CL4,(CL4+BI4)/2)</f>
        <v>0.6</v>
      </c>
      <c r="QQ4" s="22">
        <f>IF($CU4="P",CM4,(CM4+BJ4)/2)</f>
        <v>17.149999999999999</v>
      </c>
      <c r="QR4" s="22">
        <f>IF($CU4="P",CN4,(CN4+BK4)/2)</f>
        <v>4.6500000000000004</v>
      </c>
      <c r="QS4" s="22">
        <f>IF($CU4="P",CO4,(CO4+BL4)/2)</f>
        <v>0</v>
      </c>
      <c r="QT4" s="22">
        <f>IF($CU4="P",CP4,(CP4+BM4)/2)</f>
        <v>0.44999999999999996</v>
      </c>
      <c r="QU4" s="22">
        <f>IF($CU4="P",CQ4,(CQ4+BN4)/2)</f>
        <v>15.95</v>
      </c>
      <c r="QV4" s="22">
        <f>IF($CU4="P",CR4,(CR4+BO4)/2)</f>
        <v>5</v>
      </c>
      <c r="QW4" s="22">
        <f>IF($CU4="P",CS4,(CS4+BP4)/2)</f>
        <v>0.1</v>
      </c>
      <c r="QX4" s="22">
        <f>IF($CU4="P",CT4,(CT4+BQ4)/2)</f>
        <v>0.6</v>
      </c>
      <c r="QY4" s="27" t="s">
        <v>46</v>
      </c>
      <c r="QZ4" s="40">
        <f>IF(SUM(QF4,QJ4)&gt;0,SUM(QF4,QJ4),"")</f>
        <v>9.1999999999999993</v>
      </c>
      <c r="RA4" s="40">
        <f>IF(SUM(QE4:QF4,QH4:QJ4,QL4)-QG4-QK4&gt;0,SUM(QE4:QF4,QH4:QJ4,QL4)-QG4-QK4,"")</f>
        <v>44.050000000000004</v>
      </c>
      <c r="RB4" s="40">
        <f>IF(SUM(QM4:QN4,QP4)-QO4&gt;0,SUM(QM4:QN4,QP4)-QO4,"")</f>
        <v>21.35</v>
      </c>
      <c r="RC4" s="40">
        <f>IF(SUM(QF4,QJ4,QN4)&gt;0,SUM(QF4,QJ4,QN4),"")</f>
        <v>14.1</v>
      </c>
      <c r="RD4" s="40">
        <f>IF(SUM(RA4,RB4)&gt;0,SUM(RA4,RB4),"")</f>
        <v>65.400000000000006</v>
      </c>
      <c r="RE4" s="40">
        <f>IF(SUM(QR4,QV4)&gt;0,SUM(QR4,QV4),"")</f>
        <v>9.65</v>
      </c>
      <c r="RF4" s="40">
        <f>IF(SUM(QQ4:QR4,QT4:QV4,QX4)-SUM(QS4,QW4)&gt;0,SUM(QQ4:QR4,QT4:QV4,QX4)-SUM(QS4,QW4),"")</f>
        <v>43.699999999999996</v>
      </c>
      <c r="RG4" s="40">
        <f>IF(SUM(RA4,RF4)&gt;0,SUM(RA4,RF4),"")</f>
        <v>87.75</v>
      </c>
    </row>
    <row r="5" spans="1:475" x14ac:dyDescent="0.2">
      <c r="A5" s="4" cm="1">
        <f t="array" ref="A5">IF(AND(H5&lt;&gt;"",H5&lt;&gt;"No DD"),SUMPRODUCT((H$4:H$21&lt;&gt;"")*(H$4:H$21&lt;&gt;"No DD")*(E$4:E$21&gt;E5))+1,IF(H5="No DD",SUMPRODUCT((H$4:H$21="No DD")*(E$4:E$21&gt;E5))+1+SUMPRODUCT((H$4:H$21&lt;&gt;"")*(H$4:H$21&lt;&gt;"No DD")),""))</f>
        <v>2</v>
      </c>
      <c r="B5" s="5" t="s">
        <v>107</v>
      </c>
      <c r="C5" s="4" t="s">
        <v>4</v>
      </c>
      <c r="D5" s="4">
        <v>2003</v>
      </c>
      <c r="E5" s="9">
        <f>SUM(J5:R5)+SUM(J5:N5)*0.0000001+SUM(J5)*0.0000000000001</f>
        <v>154.80001066000446</v>
      </c>
      <c r="F5" s="3" t="str">
        <f>IF(OR(AND(AP5&gt;=AW$23,AQ5&gt;=AW$27,AP5&lt;&gt;"",AO5=""),AND(AU5&gt;=AW$23,AV5&gt;=AW$27,AU5&lt;&gt;"",AO5=""),AND(BS5&gt;=BZ$23,BT5&gt;=BZ$27,BS5&lt;&gt;"",BR5=""),AND(BX5&gt;=BZ$23,BY5&gt;=BZ$27,BX5&lt;&gt;"",BR5=""),AND(CV5&gt;=DC$23,CW5&gt;=DC$27,CV5&lt;&gt;"",CU5=""),AND(DA5&gt;=DC$23,DB5&gt;=DC$27,DA5&lt;&gt;""),AND(EA5&gt;=EH$23,EB5&gt;=EH$27,EA5&lt;&gt;""),AND(EF5&gt;=EH$23,EG5&gt;=EH$27,EF5&lt;&gt;""),AND(FC5&gt;=FJ$23,FD5&gt;=FJ$27,FC5&lt;&gt;""),AND(FH5&gt;=FJ$23,FI5&gt;=FJ$27,FH5&lt;&gt;""),AND(GE5&gt;=GL$23,GF5&gt;=GL$27,GE5&lt;&gt;""),AND(GJ5&gt;=GL$23,GK5&gt;=GL$27,GJ5&lt;&gt;""),AND(HG5&gt;=HN$23,HH5&gt;=HN$27,HG5&lt;&gt;""),AND(HL5&gt;=HN$23,HM5&gt;=HN$27,HL5&lt;&gt;""),AND(II5&gt;=IP$23,IJ5&gt;=IP$27,II5&lt;&gt;""),AND(IN5&gt;=IP$23,IO5&gt;=IP$27,IN5&lt;&gt;""),AND(JK5&gt;=JR$23,JL5&gt;=JR$27,JK5&lt;&gt;""),AND(JP5&gt;=JR$23,JQ5&gt;=JR$27,JP5&lt;&gt;""),AND(KM5&gt;=KT$23,KN5&gt;=KT$27,KM5&lt;&gt;""),AND(KR5&gt;=KT$23,KS5&gt;=KT$27,KR5&lt;&gt;""),AND(LO5&gt;=LV$23,LP5&gt;=LV$27,LO5&lt;&gt;""),AND(LT5&gt;=LV$23,LU5&gt;=LV$27,LT5&lt;&gt;""),AND(MQ5&gt;=MX$23,MR5&gt;=MX$27,MQ5&lt;&gt;""),AND(MV5&gt;=MX$23,MW5&gt;=MX$27,MV5&lt;&gt;""),AND(NS5&gt;=NZ$23,NT5&gt;=NZ$27,NS5&lt;&gt;""),AND(NX5&gt;=NZ$23,NY5&gt;=NZ$27,NX5&lt;&gt;""),AND(OU5&gt;=PB$23,OV5&gt;=PB$27,OU5&lt;&gt;""),AND(OZ5&gt;=PB$23,PA5&gt;=PB$27,OZ5&lt;&gt;""),AND(PW5&gt;=QD$23,PX5&gt;=QD$27,PW5&lt;&gt;""),AND(QB5&gt;=QD$23,QC5&gt;=QD$27,QB5&lt;&gt;"")),"P","")</f>
        <v>P</v>
      </c>
      <c r="G5" s="3" t="str">
        <f>IF(OR(AND(AQ5&gt;=AW$27,AQ5&lt;&gt;"",AO5=""),AND(AV5&gt;=AW$27,AV5&lt;&gt;"",AO5=""),AND(BT5&gt;=BZ$27,BT5&lt;&gt;"",BR5=""),AND(BY5&gt;=BZ$27,BY5&lt;&gt;"",BR5=""),AND(CW5&gt;=DC$27,CW5&lt;&gt;"",CU5=""),AND(DB5&gt;=DC$27,DB5&lt;&gt;"",CU5=""),AND(EB5&gt;=EH$27,EB5&lt;&gt;""),AND(EG5&gt;=EH$27,EG5&lt;&gt;""),AND(FD5&gt;=FJ$27,FD5&lt;&gt;""),AND(FI5&gt;=FJ$27,FI5&lt;&gt;""),AND(GF5&gt;=GL$27,GF5&lt;&gt;""),AND(GK5&gt;=GL$27,GK5&lt;&gt;""),AND(HH5&gt;=HN$27,HH5&lt;&gt;""),AND(HM5&gt;=HN$27,HM5&lt;&gt;""),AND(IJ5&gt;=IP$27,IJ5&lt;&gt;""),AND(IO5&gt;=IP$27,IO5&lt;&gt;""),AND(JL5&gt;=JR$27,JL5&lt;&gt;""),AND(JQ5&gt;=JR$27,JQ5&lt;&gt;""),AND(KN5&gt;=KT$27,KN5&lt;&gt;""),AND(KS5&gt;=KT$27,KS5&lt;&gt;""),AND(LP5&gt;=LV$27,LP5&lt;&gt;""),AND(LU5&gt;=LV$27,LU5&lt;&gt;""),AND(MR5&gt;=MX$27,MR5&lt;&gt;""),AND(MW5&gt;=MX$27,MW5&lt;&gt;""),AND(NT5&gt;=NZ$27,NT5&lt;&gt;""),AND(NY5&gt;=NZ$27,NY5&lt;&gt;""),AND(OV5&gt;=PB$27,OV5&lt;&gt;""),AND(PA5&gt;=PB$27,PA5&lt;&gt;""),AND(PX5&gt;=QD$27,PX5&lt;&gt;""),AND(QC5&gt;=QD$27,QC5&lt;&gt;"")),"P","")</f>
        <v>P</v>
      </c>
      <c r="H5" s="36" t="str">
        <f>IF(AND(G5="P",F5=""),"No DD",IF(OR(AND(AS5&gt;=AW$26,AT5&gt;=AW$30,AS5&lt;&gt;"",AO5=""),AND(BV5&gt;=BZ$26,BW5&gt;=BZ$30,BV5&lt;&gt;"",BR5=""),AND(CY5&gt;=DC$26,CZ5&gt;=DC$30,CY5&lt;&gt;"",CU5=""),AND(ED5&gt;=EH$26,EE5&gt;=EH$30,ED5&lt;&gt;""),AND(FF5&gt;=FJ$26,FG5&gt;=FJ$30,FF5&lt;&gt;""),AND(GH5&gt;=GL$26,GI5&gt;=GL$30,GH5&lt;&gt;""),AND(HJ5&gt;=HN$26,HK5&gt;=HN$30,HJ5&lt;&gt;""),AND(IL5&gt;=IP$26,IM5&gt;=IP$30,IL5&lt;&gt;""),AND(JN5&gt;=JR$26,JO5&gt;=JR$30,JN5&lt;&gt;""),AND(KP5&gt;=KT$26,KQ5&gt;=KT$30,KP5&lt;&gt;""),AND(LR5&gt;=LV$26,LS5&gt;=LV$30,LR5&lt;&gt;""),AND(MT5&gt;=MX$26,MU5&gt;=MX$30,MT5&lt;&gt;""),AND(NV5&gt;=NZ$26,NW5&gt;=NZ$30,NV5&lt;&gt;""),AND(OX5&gt;=PB$26,OY5&gt;=PB$30,OX5&lt;&gt;""),AND(PZ5&gt;=QD$26,QA5&gt;=QD$30,PZ5&lt;&gt;"")),"Merit",IF(OR(AND(AS5&gt;=AW$25,AT5&gt;=AW$29,AS5&lt;&gt;"",AO5=""),AND(BV5&gt;=BZ$25,BW5&gt;=BZ$29,BV5&lt;&gt;"",BR5=""),AND(CY5&gt;=DC$25,CZ5&gt;=DC$29,CY5&lt;&gt;"",CU5=""),AND(ED5&gt;=EH$25,EE5&gt;=EH$29,ED5&lt;&gt;""),AND(FF5&gt;=FJ$25,FG5&gt;=FJ$29,FF5&lt;&gt;""),AND(GH5&gt;=GL$25,GI5&gt;=GL$29,GH5&lt;&gt;""),AND(HJ5&gt;=HN$25,HK5&gt;=HN$29,HJ5&lt;&gt;""),AND(IL5&gt;=IP$25,IM5&gt;=IP$29,IL5&lt;&gt;""),AND(JN5&gt;=JR$25,JO5&gt;=JR$29,JN5&lt;&gt;""),AND(KP5&gt;=KT$25,KQ5&gt;=KT$29,KP5&lt;&gt;""),AND(LR5&gt;=LV$25,LS5&gt;=LV$29,LR5&lt;&gt;""),AND(MT5&gt;=MX$25,MU5&gt;=MX$29,MT5&lt;&gt;""),AND(NV5&gt;=NZ$25,NW5&gt;=NZ$29,NV5&lt;&gt;""),AND(OX5&gt;=PB$25,OY5&gt;=PB$29,OX5&lt;&gt;""),AND(PZ5&gt;=QD$25,QA5&gt;=QD$29,PZ5&lt;&gt;"")),"Excellence",IF(I5="P","Worlds Team",IF(F5="P","National Team","")))))</f>
        <v>National Team</v>
      </c>
      <c r="I5" s="3" t="str">
        <f>IF(OR(AND(AS5&gt;=AW$24,AT5&gt;=AW$28,AS5&lt;&gt;"",AO5=""),AND(BV5&gt;=BZ$24,BW5&gt;=BZ$28,BV5&lt;&gt;"",BR5=""),AND(CY5&gt;=DC$24,CZ5&gt;=DC$28,CY5&lt;&gt;"",CU5=""),AND(ED5&gt;=EH$24,EE5&gt;=EH$28,ED5&lt;&gt;""),AND(FF5&gt;=FJ$24,FG5&gt;=FJ$28,FF5&lt;&gt;""),AND(GH5&gt;=GL$24,GI5&gt;=GL$28,GH5&lt;&gt;""),AND(HJ5&gt;=HN$24,HK5&gt;=HN$28,HJ5&lt;&gt;""),AND(IL5&gt;=IP$24,IM5&gt;=IP$28,IL5&lt;&gt;""),AND(JN5&gt;=JR$24,JO5&gt;=JR$28,JN5&lt;&gt;""),AND(KP5&gt;=KT$24,KQ5&gt;=KT$28,KP5&lt;&gt;""),AND(LR5&gt;=LV$24,LS5&gt;=LV$28,LR5&lt;&gt;""),AND(MT5&gt;=MX$24,MU5&gt;=MX$28,MT5&lt;&gt;""),AND(NV5&gt;=NZ$24,NW5&gt;=NZ$28,NV5&lt;&gt;""),AND(OX5&gt;=PB$24,OY5&gt;=PB$28,OX5&lt;&gt;""),AND(PZ5&gt;=QD$24,QA5&gt;=QD$28,PZ5&lt;&gt;"")),"P","")</f>
        <v/>
      </c>
      <c r="J5" s="8">
        <f>IF(COUNT(AQ5,BT5,CW5)&gt;0,LARGE((AQ5,BT5,CW5),1),0)</f>
        <v>44.699999999999996</v>
      </c>
      <c r="K5" s="8" t="str">
        <f>IF(J5=0,"",IF(J5=CW5,$CA$1,IF(J5=BT5,$AX$1,IF(J5=AQ5,$U$1,""))))</f>
        <v>2023 Nationals</v>
      </c>
      <c r="L5" s="8">
        <f>IF(COUNT(AQ5,BT5,CW5)&gt;1,LARGE((AQ5,BT5,CW5),2),0)</f>
        <v>40.800000000000004</v>
      </c>
      <c r="M5" s="8" t="str">
        <f>IF(L5=0,"",IF(L5=CW5,$CA$1,IF(L5=BT5,$AX$1,IF(L5=AQ5,$U$1,""))))</f>
        <v>2023 Elite Canada</v>
      </c>
      <c r="N5" s="8">
        <f>IF(COUNT(AR5,BU5,CX5)&gt;0,LARGE((AR5,BU5,CX5),1),0)</f>
        <v>21.099999999999998</v>
      </c>
      <c r="O5" s="8" t="str">
        <f>IF(N5=0,"",IF(N5=CX5,$CA$1,IF(N5=BU5,$AX$1,IF(N5=AR5,$U$1,""))))</f>
        <v>2023 Nationals</v>
      </c>
      <c r="P5" s="8">
        <f>IF(MAX(AV5,BY5,DB5)&gt;0,MAX(AV5,BY5,DB5),0)</f>
        <v>45.300000000000004</v>
      </c>
      <c r="Q5" s="8" t="str">
        <f>IF(P5=0,"",IF(P5=DB5,$CA$1,IF(P5=BY5,$AX$1,IF(P5=AV5,$U$1,""))))</f>
        <v>2023 Nationals</v>
      </c>
      <c r="R5" s="8">
        <f>IF(MAX(DD5:DF5)&gt;0,MAX(DD5:DF5),"")</f>
        <v>2.8999999999999915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2022 Worlds (Nov 17)</v>
      </c>
      <c r="U5" s="19">
        <v>14.7</v>
      </c>
      <c r="V5" s="19">
        <v>3.9</v>
      </c>
      <c r="W5" s="19">
        <v>0.4</v>
      </c>
      <c r="X5" s="19">
        <v>0.3</v>
      </c>
      <c r="Y5" s="19">
        <v>15.9</v>
      </c>
      <c r="Z5" s="19">
        <v>2.4</v>
      </c>
      <c r="AA5" s="19">
        <v>5.4</v>
      </c>
      <c r="AB5" s="19">
        <v>0.3</v>
      </c>
      <c r="AC5" s="19"/>
      <c r="AD5" s="19"/>
      <c r="AE5" s="19"/>
      <c r="AF5" s="19"/>
      <c r="AG5" s="19">
        <v>0</v>
      </c>
      <c r="AH5" s="19">
        <v>0</v>
      </c>
      <c r="AI5" s="19">
        <v>0</v>
      </c>
      <c r="AJ5" s="19">
        <v>0</v>
      </c>
      <c r="AK5" s="19">
        <v>0</v>
      </c>
      <c r="AL5" s="19">
        <v>0</v>
      </c>
      <c r="AM5" s="19">
        <v>0</v>
      </c>
      <c r="AN5" s="19">
        <v>0</v>
      </c>
      <c r="AO5" s="27"/>
      <c r="AP5" s="40">
        <f>IF(SUM(V5,Z5)&gt;0,SUM(V5,Z5),"")</f>
        <v>6.3</v>
      </c>
      <c r="AQ5" s="40">
        <f>IF(SUM(U5:V5,X5:Z5,AB5)-W5-AA5&gt;0,SUM(U5:V5,X5:Z5,AB5)-W5-AA5,"")</f>
        <v>31.699999999999996</v>
      </c>
      <c r="AR5" s="40" t="str">
        <f>IF(SUM(AC5:AD5,AF5)-AE5&gt;0,SUM(AC5:AD5,AF5)-AE5,"")</f>
        <v/>
      </c>
      <c r="AS5" s="40">
        <f>IF(SUM(V5,Z5,AD5)&gt;0,SUM(V5,Z5,AD5),"")</f>
        <v>6.3</v>
      </c>
      <c r="AT5" s="40">
        <f>IF(SUM(AQ5,AR5)&gt;0,SUM(AQ5,AR5),"")</f>
        <v>31.699999999999996</v>
      </c>
      <c r="AU5" s="40" t="str">
        <f>IF(SUM(AH5,AL5)&gt;0,SUM(AH5,AL5),"")</f>
        <v/>
      </c>
      <c r="AV5" s="40" t="str">
        <f>IF(SUM(AG5:AH5,AJ5:AL5,AN5)-SUM(AI5,AM5)&gt;0,SUM(AG5:AH5,AJ5:AL5,AN5)-SUM(AI5,AM5),"")</f>
        <v/>
      </c>
      <c r="AW5" s="40">
        <f>IF(SUM(AQ5,AV5)&gt;0,SUM(AQ5,AV5),"")</f>
        <v>31.699999999999996</v>
      </c>
      <c r="AX5" s="18">
        <v>17.3</v>
      </c>
      <c r="AY5" s="18">
        <v>3.9</v>
      </c>
      <c r="AZ5" s="18">
        <v>0</v>
      </c>
      <c r="BA5" s="18">
        <v>0.3</v>
      </c>
      <c r="BB5" s="18">
        <v>16.100000000000001</v>
      </c>
      <c r="BC5" s="18">
        <v>2.6</v>
      </c>
      <c r="BD5" s="18">
        <v>0</v>
      </c>
      <c r="BE5" s="18">
        <v>0.6</v>
      </c>
      <c r="BF5" s="18">
        <v>15.8</v>
      </c>
      <c r="BG5" s="18">
        <v>1.9</v>
      </c>
      <c r="BH5" s="18">
        <v>0</v>
      </c>
      <c r="BI5" s="18">
        <v>0.3</v>
      </c>
      <c r="BJ5" s="18">
        <v>17</v>
      </c>
      <c r="BK5" s="18">
        <v>3.9</v>
      </c>
      <c r="BL5" s="18">
        <v>0.2</v>
      </c>
      <c r="BM5" s="18">
        <v>0.3</v>
      </c>
      <c r="BN5" s="18">
        <v>16.399999999999999</v>
      </c>
      <c r="BO5" s="18">
        <v>1.9</v>
      </c>
      <c r="BP5" s="18">
        <v>0</v>
      </c>
      <c r="BQ5" s="18">
        <v>0.3</v>
      </c>
      <c r="BR5" s="28"/>
      <c r="BS5" s="11">
        <f>IF(SUM(AY5,BC5)&gt;0,SUM(AY5,BC5),"")</f>
        <v>6.5</v>
      </c>
      <c r="BT5" s="11">
        <f>IF(SUM(AX5:AY5,BA5:BC5,BE5)-AZ5-BD5&gt;0,SUM(AX5:AY5,BA5:BC5,BE5)-AZ5-BD5,"")</f>
        <v>40.800000000000004</v>
      </c>
      <c r="BU5" s="11">
        <f>IF(SUM(BF5:BG5,BI5)-BH5&gt;0,SUM(BF5:BG5,BI5)-BH5,"")</f>
        <v>18</v>
      </c>
      <c r="BV5" s="11">
        <f>IF(SUM(AY5,BC5,BG5)&gt;0,SUM(AY5,BC5,BG5),"")</f>
        <v>8.4</v>
      </c>
      <c r="BW5" s="11">
        <f>IF(SUM(BT5,BU5)&gt;0,SUM(BT5,BU5),"")</f>
        <v>58.800000000000004</v>
      </c>
      <c r="BX5" s="11">
        <f>IF(SUM(BK5,BO5)&gt;0,SUM(BK5,BO5),"")</f>
        <v>5.8</v>
      </c>
      <c r="BY5" s="11">
        <f>IF(SUM(BJ5:BK5,BM5:BO5,BQ5)-SUM(BL5,BP5)&gt;0,SUM(BJ5:BK5,BM5:BO5,BQ5)-SUM(BL5,BP5),"")</f>
        <v>39.599999999999987</v>
      </c>
      <c r="BZ5" s="11">
        <f>IF(SUM(BT5,BY5)&gt;0,SUM(BT5,BY5),"")</f>
        <v>80.399999999999991</v>
      </c>
      <c r="CA5" s="19">
        <v>17.399999999999999</v>
      </c>
      <c r="CB5" s="19">
        <v>4.3</v>
      </c>
      <c r="CC5" s="19">
        <v>0</v>
      </c>
      <c r="CD5" s="19">
        <v>0.3</v>
      </c>
      <c r="CE5" s="19">
        <v>17.5</v>
      </c>
      <c r="CF5" s="19">
        <v>4.8</v>
      </c>
      <c r="CG5" s="19">
        <v>0.2</v>
      </c>
      <c r="CH5" s="19">
        <v>0.6</v>
      </c>
      <c r="CI5" s="19">
        <v>16.7</v>
      </c>
      <c r="CJ5" s="19">
        <v>4.0999999999999996</v>
      </c>
      <c r="CK5" s="19">
        <v>0</v>
      </c>
      <c r="CL5" s="19">
        <v>0.3</v>
      </c>
      <c r="CM5" s="19">
        <v>17.399999999999999</v>
      </c>
      <c r="CN5" s="19">
        <v>4.8</v>
      </c>
      <c r="CO5" s="19">
        <v>0</v>
      </c>
      <c r="CP5" s="19">
        <v>0.6</v>
      </c>
      <c r="CQ5" s="19">
        <v>17.3</v>
      </c>
      <c r="CR5" s="19">
        <v>4.5999999999999996</v>
      </c>
      <c r="CS5" s="19">
        <v>0</v>
      </c>
      <c r="CT5" s="19">
        <v>0.6</v>
      </c>
      <c r="CU5" s="27"/>
      <c r="CV5" s="40">
        <f>IF(SUM(CB5,CF5)&gt;0,SUM(CB5,CF5),"")</f>
        <v>9.1</v>
      </c>
      <c r="CW5" s="40">
        <f>IF(SUM(CA5:CB5,CD5:CF5,CH5)-CC5-CG5&gt;0,SUM(CA5:CB5,CD5:CF5,CH5)-CC5-CG5,"")</f>
        <v>44.699999999999996</v>
      </c>
      <c r="CX5" s="40">
        <f>IF(SUM(CI5:CJ5,CL5)-CK5&gt;0,SUM(CI5:CJ5,CL5)-CK5,"")</f>
        <v>21.099999999999998</v>
      </c>
      <c r="CY5" s="40">
        <f>IF(SUM(CB5,CF5,CJ5)&gt;0,SUM(CB5,CF5,CJ5),"")</f>
        <v>13.2</v>
      </c>
      <c r="CZ5" s="40">
        <f>IF(SUM(CW5,CX5)&gt;0,SUM(CW5,CX5),"")</f>
        <v>65.8</v>
      </c>
      <c r="DA5" s="40">
        <f>IF(SUM(CN5,CR5)&gt;0,SUM(CN5,CR5),"")</f>
        <v>9.3999999999999986</v>
      </c>
      <c r="DB5" s="40">
        <f>IF(SUM(CM5:CN5,CP5:CR5,CT5)-SUM(CO5,CS5)&gt;0,SUM(CM5:CN5,CP5:CR5,CT5)-SUM(CO5,CS5),"")</f>
        <v>45.300000000000004</v>
      </c>
      <c r="DC5" s="40">
        <f>IF(SUM(CW5,DB5)&gt;0,SUM(CW5,DB5),"")</f>
        <v>90</v>
      </c>
      <c r="DD5" s="50">
        <f>IF(MAX(EB5,FD5,GF5,HH5,IJ5,JL5,KN5,LP5,MR5,NT5,OV5,PX5)-IF(L5="",0,L5)&gt;0.001,MAX(EB5,FD5,GF5,HH5,IJ5,JL5,KN5,LP5,MR5,NT5,OV5,PX5)-IF(L5="",0,L5),"")</f>
        <v>2.8999999999999915</v>
      </c>
      <c r="DE5" s="50" t="str">
        <f>IF(MAX(EC5,FE5,GG5,HI5,IK5,JM5,KO5,LQ5,MS5,NU5,OW5,PY5)-IF(N5="",0,N5)&gt;0.001,MAX(EC5,FE5,GG5,HI5,IK5,JM5,KO5,LQ5,MS5,NU5,OW5,PY5)-IF(N5="",0,N5),"")</f>
        <v/>
      </c>
      <c r="DF5" s="50" t="str">
        <f>IF(MAX(EG5,FI5,GK5,HM5,IO5,JQ5,KS5,LU5,MW5,NY5,PA5,QC5)-IF(P5="",0,P5)&gt;0.001,MAX(EG5,FI5,GK5,HM5,IO5,JQ5,KS5,LU5,MW5,NY5,PA5,QC5)-IF(P5="",0,P5),"")</f>
        <v/>
      </c>
      <c r="DG5" s="17">
        <v>17.399999999999999</v>
      </c>
      <c r="DH5" s="17">
        <v>4.3</v>
      </c>
      <c r="DI5" s="17">
        <v>0</v>
      </c>
      <c r="DJ5" s="17">
        <v>0</v>
      </c>
      <c r="DK5" s="17">
        <v>17.399999999999999</v>
      </c>
      <c r="DL5" s="17">
        <v>4.5999999999999996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>
        <f>IF(SUM(DH5,DL5)&gt;0,SUM(DH5,DL5),"")</f>
        <v>8.8999999999999986</v>
      </c>
      <c r="EB5" s="40">
        <f>IF(SUM(DG5:DH5,DJ5:DL5,DN5)-DI5-DM5&gt;0,SUM(DG5:DH5,DJ5:DL5,DN5)-DI5-DM5,"")</f>
        <v>43.699999999999996</v>
      </c>
      <c r="EC5" s="40" t="str">
        <f>IF(SUM(DO5:DP5,DR5)-DQ5&gt;0,SUM(DO5:DP5,DR5)-DQ5,"")</f>
        <v/>
      </c>
      <c r="ED5" s="40">
        <f>IF(SUM(DH5,DL5,DP5)&gt;0,SUM(DH5,DL5,DP5),"")</f>
        <v>8.8999999999999986</v>
      </c>
      <c r="EE5" s="40">
        <f>IF(SUM(EB5,EC5)&gt;0,SUM(EB5,EC5),"")</f>
        <v>43.699999999999996</v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>
        <f>IF(SUM(EB5,EG5)&gt;0,SUM(EB5,EG5),"")</f>
        <v>43.699999999999996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17.3</v>
      </c>
      <c r="EZ5" s="18">
        <v>4.8</v>
      </c>
      <c r="FA5" s="18">
        <v>0</v>
      </c>
      <c r="FB5" s="18">
        <v>0</v>
      </c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>
        <f>IF(SUM(EV5,EZ5)&gt;0,SUM(EV5,EZ5),"")</f>
        <v>4.8</v>
      </c>
      <c r="FI5" s="11">
        <f>IF(SUM(EU5:EV5,EX5:EZ5,FB5)-SUM(EW5,FA5)&gt;0,SUM(EU5:EV5,EX5:EZ5,FB5)-SUM(EW5,FA5),"")</f>
        <v>22.1</v>
      </c>
      <c r="FJ5" s="11">
        <f>IF(SUM(FD5,FI5)&gt;0,SUM(FD5,FI5),"")</f>
        <v>22.1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IF(SUM(GF5,GK5)&gt;0,SUM(GF5,GK5),"")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>
        <v>16.8</v>
      </c>
      <c r="HP5" s="17">
        <v>1.9</v>
      </c>
      <c r="HQ5" s="17">
        <v>0</v>
      </c>
      <c r="HR5" s="17">
        <v>0</v>
      </c>
      <c r="HS5" s="17">
        <v>16.600000000000001</v>
      </c>
      <c r="HT5" s="17">
        <v>3.5</v>
      </c>
      <c r="HU5" s="17">
        <v>0.4</v>
      </c>
      <c r="HV5" s="17">
        <v>0</v>
      </c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>
        <f>IF(SUM(HP5,HT5)&gt;0,SUM(HP5,HT5),"")</f>
        <v>5.4</v>
      </c>
      <c r="IJ5" s="40">
        <f>IF(SUM(HO5:HP5,HR5:HT5,HV5)-HQ5-HU5&gt;0,SUM(HO5:HP5,HR5:HT5,HV5)-HQ5-HU5,"")</f>
        <v>38.4</v>
      </c>
      <c r="IK5" s="40" t="str">
        <f>IF(SUM(HW5:HX5,HZ5)-HY5&gt;0,SUM(HW5:HX5,HZ5)-HY5,"")</f>
        <v/>
      </c>
      <c r="IL5" s="40">
        <f>IF(SUM(HP5,HT5,HX5)&gt;0,SUM(HP5,HT5,HX5),"")</f>
        <v>5.4</v>
      </c>
      <c r="IM5" s="40">
        <f>IF(SUM(IJ5,IK5)&gt;0,SUM(IJ5,IK5),"")</f>
        <v>38.4</v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>
        <f>IF(SUM(IJ5,IO5)&gt;0,SUM(IJ5,IO5),"")</f>
        <v>38.4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IF(SUM(KN5,KS5)&gt;0,SUM(KN5,KS5),"")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2">
        <f>IF($CU5="P",CA5,(CA5+AX5)/2)</f>
        <v>17.350000000000001</v>
      </c>
      <c r="QF5" s="22">
        <f>IF($CU5="P",CB5,(CB5+AY5)/2)</f>
        <v>4.0999999999999996</v>
      </c>
      <c r="QG5" s="22">
        <f>IF($CU5="P",CC5,(CC5+AZ5)/2)</f>
        <v>0</v>
      </c>
      <c r="QH5" s="22">
        <f>IF($CU5="P",CD5,(CD5+BA5)/2)</f>
        <v>0.3</v>
      </c>
      <c r="QI5" s="22">
        <f>IF($CU5="P",CE5,(CE5+BB5)/2)</f>
        <v>16.8</v>
      </c>
      <c r="QJ5" s="22">
        <f>IF($CU5="P",CF5,(CF5+BC5)/2)</f>
        <v>3.7</v>
      </c>
      <c r="QK5" s="22">
        <f>IF($CU5="P",CG5,(CG5+BD5)/2)</f>
        <v>0.1</v>
      </c>
      <c r="QL5" s="22">
        <f>IF($CU5="P",CH5,(CH5+BE5)/2)</f>
        <v>0.6</v>
      </c>
      <c r="QM5" s="22">
        <f>IF($CU5="P",CI5,(CI5+BF5)/2)</f>
        <v>16.25</v>
      </c>
      <c r="QN5" s="22">
        <f>IF($CU5="P",CJ5,(CJ5+BG5)/2)</f>
        <v>3</v>
      </c>
      <c r="QO5" s="22">
        <f>IF($CU5="P",CK5,(CK5+BH5)/2)</f>
        <v>0</v>
      </c>
      <c r="QP5" s="22">
        <f>IF($CU5="P",CL5,(CL5+BI5)/2)</f>
        <v>0.3</v>
      </c>
      <c r="QQ5" s="22">
        <f>IF($CU5="P",CM5,(CM5+BJ5)/2)</f>
        <v>17.2</v>
      </c>
      <c r="QR5" s="22">
        <f>IF($CU5="P",CN5,(CN5+BK5)/2)</f>
        <v>4.3499999999999996</v>
      </c>
      <c r="QS5" s="22">
        <f>IF($CU5="P",CO5,(CO5+BL5)/2)</f>
        <v>0.1</v>
      </c>
      <c r="QT5" s="22">
        <f>IF($CU5="P",CP5,(CP5+BM5)/2)</f>
        <v>0.44999999999999996</v>
      </c>
      <c r="QU5" s="22">
        <f>IF($CU5="P",CQ5,(CQ5+BN5)/2)</f>
        <v>16.850000000000001</v>
      </c>
      <c r="QV5" s="22">
        <f>IF($CU5="P",CR5,(CR5+BO5)/2)</f>
        <v>3.25</v>
      </c>
      <c r="QW5" s="22">
        <f>IF($CU5="P",CS5,(CS5+BP5)/2)</f>
        <v>0</v>
      </c>
      <c r="QX5" s="22">
        <f>IF($CU5="P",CT5,(CT5+BQ5)/2)</f>
        <v>0.44999999999999996</v>
      </c>
      <c r="QY5" s="27" t="s">
        <v>46</v>
      </c>
      <c r="QZ5" s="40">
        <f>IF(SUM(QF5,QJ5)&gt;0,SUM(QF5,QJ5),"")</f>
        <v>7.8</v>
      </c>
      <c r="RA5" s="40">
        <f>IF(SUM(QE5:QF5,QH5:QJ5,QL5)-QG5-QK5&gt;0,SUM(QE5:QF5,QH5:QJ5,QL5)-QG5-QK5,"")</f>
        <v>42.750000000000007</v>
      </c>
      <c r="RB5" s="40">
        <f>IF(SUM(QM5:QN5,QP5)-QO5&gt;0,SUM(QM5:QN5,QP5)-QO5,"")</f>
        <v>19.55</v>
      </c>
      <c r="RC5" s="40">
        <f>IF(SUM(QF5,QJ5,QN5)&gt;0,SUM(QF5,QJ5,QN5),"")</f>
        <v>10.8</v>
      </c>
      <c r="RD5" s="40">
        <f>IF(SUM(RA5,RB5)&gt;0,SUM(RA5,RB5),"")</f>
        <v>62.300000000000011</v>
      </c>
      <c r="RE5" s="40">
        <f>IF(SUM(QR5,QV5)&gt;0,SUM(QR5,QV5),"")</f>
        <v>7.6</v>
      </c>
      <c r="RF5" s="40">
        <f>IF(SUM(QQ5:QR5,QT5:QV5,QX5)-SUM(QS5,QW5)&gt;0,SUM(QQ5:QR5,QT5:QV5,QX5)-SUM(QS5,QW5),"")</f>
        <v>42.449999999999996</v>
      </c>
      <c r="RG5" s="40">
        <f>IF(SUM(RA5,RF5)&gt;0,SUM(RA5,RF5),"")</f>
        <v>85.2</v>
      </c>
    </row>
    <row r="6" spans="1:475" x14ac:dyDescent="0.2">
      <c r="A6" s="4" cm="1">
        <f t="array" ref="A6">IF(AND(H6&lt;&gt;"",H6&lt;&gt;"No DD"),SUMPRODUCT((H$4:H$21&lt;&gt;"")*(H$4:H$21&lt;&gt;"No DD")*(E$4:E$21&gt;E6))+1,IF(H6="No DD",SUMPRODUCT((H$4:H$21="No DD")*(E$4:E$21&gt;E6))+1+SUMPRODUCT((H$4:H$21&lt;&gt;"")*(H$4:H$21&lt;&gt;"No DD")),""))</f>
        <v>3</v>
      </c>
      <c r="B6" s="5" t="s">
        <v>120</v>
      </c>
      <c r="C6" s="4" t="s">
        <v>4</v>
      </c>
      <c r="D6" s="4">
        <v>2003</v>
      </c>
      <c r="E6" s="9">
        <f>SUM(J6:R6)+SUM(J6:N6)*0.0000001+SUM(J6)*0.0000000000001</f>
        <v>152.60001070000428</v>
      </c>
      <c r="F6" s="3" t="str">
        <f>IF(OR(AND(AP6&gt;=AW$23,AQ6&gt;=AW$27,AP6&lt;&gt;"",AO6=""),AND(AU6&gt;=AW$23,AV6&gt;=AW$27,AU6&lt;&gt;"",AO6=""),AND(BS6&gt;=BZ$23,BT6&gt;=BZ$27,BS6&lt;&gt;"",BR6=""),AND(BX6&gt;=BZ$23,BY6&gt;=BZ$27,BX6&lt;&gt;"",BR6=""),AND(CV6&gt;=DC$23,CW6&gt;=DC$27,CV6&lt;&gt;"",CU6=""),AND(DA6&gt;=DC$23,DB6&gt;=DC$27,DA6&lt;&gt;""),AND(EA6&gt;=EH$23,EB6&gt;=EH$27,EA6&lt;&gt;""),AND(EF6&gt;=EH$23,EG6&gt;=EH$27,EF6&lt;&gt;""),AND(FC6&gt;=FJ$23,FD6&gt;=FJ$27,FC6&lt;&gt;""),AND(FH6&gt;=FJ$23,FI6&gt;=FJ$27,FH6&lt;&gt;""),AND(GE6&gt;=GL$23,GF6&gt;=GL$27,GE6&lt;&gt;""),AND(GJ6&gt;=GL$23,GK6&gt;=GL$27,GJ6&lt;&gt;""),AND(HG6&gt;=HN$23,HH6&gt;=HN$27,HG6&lt;&gt;""),AND(HL6&gt;=HN$23,HM6&gt;=HN$27,HL6&lt;&gt;""),AND(II6&gt;=IP$23,IJ6&gt;=IP$27,II6&lt;&gt;""),AND(IN6&gt;=IP$23,IO6&gt;=IP$27,IN6&lt;&gt;""),AND(JK6&gt;=JR$23,JL6&gt;=JR$27,JK6&lt;&gt;""),AND(JP6&gt;=JR$23,JQ6&gt;=JR$27,JP6&lt;&gt;""),AND(KM6&gt;=KT$23,KN6&gt;=KT$27,KM6&lt;&gt;""),AND(KR6&gt;=KT$23,KS6&gt;=KT$27,KR6&lt;&gt;""),AND(LO6&gt;=LV$23,LP6&gt;=LV$27,LO6&lt;&gt;""),AND(LT6&gt;=LV$23,LU6&gt;=LV$27,LT6&lt;&gt;""),AND(MQ6&gt;=MX$23,MR6&gt;=MX$27,MQ6&lt;&gt;""),AND(MV6&gt;=MX$23,MW6&gt;=MX$27,MV6&lt;&gt;""),AND(NS6&gt;=NZ$23,NT6&gt;=NZ$27,NS6&lt;&gt;""),AND(NX6&gt;=NZ$23,NY6&gt;=NZ$27,NX6&lt;&gt;""),AND(OU6&gt;=PB$23,OV6&gt;=PB$27,OU6&lt;&gt;""),AND(OZ6&gt;=PB$23,PA6&gt;=PB$27,OZ6&lt;&gt;""),AND(PW6&gt;=QD$23,PX6&gt;=QD$27,PW6&lt;&gt;""),AND(QB6&gt;=QD$23,QC6&gt;=QD$27,QB6&lt;&gt;"")),"P","")</f>
        <v>P</v>
      </c>
      <c r="G6" s="3" t="str">
        <f>IF(OR(AND(AQ6&gt;=AW$27,AQ6&lt;&gt;"",AO6=""),AND(AV6&gt;=AW$27,AV6&lt;&gt;"",AO6=""),AND(BT6&gt;=BZ$27,BT6&lt;&gt;"",BR6=""),AND(BY6&gt;=BZ$27,BY6&lt;&gt;"",BR6=""),AND(CW6&gt;=DC$27,CW6&lt;&gt;"",CU6=""),AND(DB6&gt;=DC$27,DB6&lt;&gt;"",CU6=""),AND(EB6&gt;=EH$27,EB6&lt;&gt;""),AND(EG6&gt;=EH$27,EG6&lt;&gt;""),AND(FD6&gt;=FJ$27,FD6&lt;&gt;""),AND(FI6&gt;=FJ$27,FI6&lt;&gt;""),AND(GF6&gt;=GL$27,GF6&lt;&gt;""),AND(GK6&gt;=GL$27,GK6&lt;&gt;""),AND(HH6&gt;=HN$27,HH6&lt;&gt;""),AND(HM6&gt;=HN$27,HM6&lt;&gt;""),AND(IJ6&gt;=IP$27,IJ6&lt;&gt;""),AND(IO6&gt;=IP$27,IO6&lt;&gt;""),AND(JL6&gt;=JR$27,JL6&lt;&gt;""),AND(JQ6&gt;=JR$27,JQ6&lt;&gt;""),AND(KN6&gt;=KT$27,KN6&lt;&gt;""),AND(KS6&gt;=KT$27,KS6&lt;&gt;""),AND(LP6&gt;=LV$27,LP6&lt;&gt;""),AND(LU6&gt;=LV$27,LU6&lt;&gt;""),AND(MR6&gt;=MX$27,MR6&lt;&gt;""),AND(MW6&gt;=MX$27,MW6&lt;&gt;""),AND(NT6&gt;=NZ$27,NT6&lt;&gt;""),AND(NY6&gt;=NZ$27,NY6&lt;&gt;""),AND(OV6&gt;=PB$27,OV6&lt;&gt;""),AND(PA6&gt;=PB$27,PA6&lt;&gt;""),AND(PX6&gt;=QD$27,PX6&lt;&gt;""),AND(QC6&gt;=QD$27,QC6&lt;&gt;"")),"P","")</f>
        <v>P</v>
      </c>
      <c r="H6" s="36" t="str">
        <f>IF(AND(G6="P",F6=""),"No DD",IF(OR(AND(AS6&gt;=AW$26,AT6&gt;=AW$30,AS6&lt;&gt;"",AO6=""),AND(BV6&gt;=BZ$26,BW6&gt;=BZ$30,BV6&lt;&gt;"",BR6=""),AND(CY6&gt;=DC$26,CZ6&gt;=DC$30,CY6&lt;&gt;"",CU6=""),AND(ED6&gt;=EH$26,EE6&gt;=EH$30,ED6&lt;&gt;""),AND(FF6&gt;=FJ$26,FG6&gt;=FJ$30,FF6&lt;&gt;""),AND(GH6&gt;=GL$26,GI6&gt;=GL$30,GH6&lt;&gt;""),AND(HJ6&gt;=HN$26,HK6&gt;=HN$30,HJ6&lt;&gt;""),AND(IL6&gt;=IP$26,IM6&gt;=IP$30,IL6&lt;&gt;""),AND(JN6&gt;=JR$26,JO6&gt;=JR$30,JN6&lt;&gt;""),AND(KP6&gt;=KT$26,KQ6&gt;=KT$30,KP6&lt;&gt;""),AND(LR6&gt;=LV$26,LS6&gt;=LV$30,LR6&lt;&gt;""),AND(MT6&gt;=MX$26,MU6&gt;=MX$30,MT6&lt;&gt;""),AND(NV6&gt;=NZ$26,NW6&gt;=NZ$30,NV6&lt;&gt;""),AND(OX6&gt;=PB$26,OY6&gt;=PB$30,OX6&lt;&gt;""),AND(PZ6&gt;=QD$26,QA6&gt;=QD$30,PZ6&lt;&gt;"")),"Merit",IF(OR(AND(AS6&gt;=AW$25,AT6&gt;=AW$29,AS6&lt;&gt;"",AO6=""),AND(BV6&gt;=BZ$25,BW6&gt;=BZ$29,BV6&lt;&gt;"",BR6=""),AND(CY6&gt;=DC$25,CZ6&gt;=DC$29,CY6&lt;&gt;"",CU6=""),AND(ED6&gt;=EH$25,EE6&gt;=EH$29,ED6&lt;&gt;""),AND(FF6&gt;=FJ$25,FG6&gt;=FJ$29,FF6&lt;&gt;""),AND(GH6&gt;=GL$25,GI6&gt;=GL$29,GH6&lt;&gt;""),AND(HJ6&gt;=HN$25,HK6&gt;=HN$29,HJ6&lt;&gt;""),AND(IL6&gt;=IP$25,IM6&gt;=IP$29,IL6&lt;&gt;""),AND(JN6&gt;=JR$25,JO6&gt;=JR$29,JN6&lt;&gt;""),AND(KP6&gt;=KT$25,KQ6&gt;=KT$29,KP6&lt;&gt;""),AND(LR6&gt;=LV$25,LS6&gt;=LV$29,LR6&lt;&gt;""),AND(MT6&gt;=MX$25,MU6&gt;=MX$29,MT6&lt;&gt;""),AND(NV6&gt;=NZ$25,NW6&gt;=NZ$29,NV6&lt;&gt;""),AND(OX6&gt;=PB$25,OY6&gt;=PB$29,OX6&lt;&gt;""),AND(PZ6&gt;=QD$25,QA6&gt;=QD$29,PZ6&lt;&gt;"")),"Excellence",IF(I6="P","Worlds Team",IF(F6="P","National Team","")))))</f>
        <v>National Team</v>
      </c>
      <c r="I6" s="3" t="str">
        <f>IF(OR(AND(AS6&gt;=AW$24,AT6&gt;=AW$28,AS6&lt;&gt;"",AO6=""),AND(BV6&gt;=BZ$24,BW6&gt;=BZ$28,BV6&lt;&gt;"",BR6=""),AND(CY6&gt;=DC$24,CZ6&gt;=DC$28,CY6&lt;&gt;"",CU6=""),AND(ED6&gt;=EH$24,EE6&gt;=EH$28,ED6&lt;&gt;""),AND(FF6&gt;=FJ$24,FG6&gt;=FJ$28,FF6&lt;&gt;""),AND(GH6&gt;=GL$24,GI6&gt;=GL$28,GH6&lt;&gt;""),AND(HJ6&gt;=HN$24,HK6&gt;=HN$28,HJ6&lt;&gt;""),AND(IL6&gt;=IP$24,IM6&gt;=IP$28,IL6&lt;&gt;""),AND(JN6&gt;=JR$24,JO6&gt;=JR$28,JN6&lt;&gt;""),AND(KP6&gt;=KT$24,KQ6&gt;=KT$28,KP6&lt;&gt;""),AND(LR6&gt;=LV$24,LS6&gt;=LV$28,LR6&lt;&gt;""),AND(MT6&gt;=MX$24,MU6&gt;=MX$28,MT6&lt;&gt;""),AND(NV6&gt;=NZ$24,NW6&gt;=NZ$28,NV6&lt;&gt;""),AND(OX6&gt;=PB$24,OY6&gt;=PB$28,OX6&lt;&gt;""),AND(PZ6&gt;=QD$24,QA6&gt;=QD$28,PZ6&lt;&gt;"")),"P","")</f>
        <v/>
      </c>
      <c r="J6" s="8">
        <f>IF(COUNT(AQ6,BT6,CW6)&gt;0,LARGE((AQ6,BT6,CW6),1),0)</f>
        <v>42.900000000000006</v>
      </c>
      <c r="K6" s="8" t="str">
        <f>IF(J6=0,"",IF(J6=CW6,$CA$1,IF(J6=BT6,$AX$1,IF(J6=AQ6,$U$1,""))))</f>
        <v>2023 Nationals</v>
      </c>
      <c r="L6" s="8">
        <f>IF(COUNT(AQ6,BT6,CW6)&gt;1,LARGE((AQ6,BT6,CW6),2),0)</f>
        <v>42.6</v>
      </c>
      <c r="M6" s="8" t="str">
        <f>IF(L6=0,"",IF(L6=CW6,$CA$1,IF(L6=BT6,$AX$1,IF(L6=AQ6,$U$1,""))))</f>
        <v>2022 3rd Domestic Trial</v>
      </c>
      <c r="N6" s="8">
        <f>IF(COUNT(AR6,BU6,CX6)&gt;0,LARGE((AR6,BU6,CX6),1),0)</f>
        <v>21.5</v>
      </c>
      <c r="O6" s="8" t="str">
        <f>IF(N6=0,"",IF(N6=CX6,$CA$1,IF(N6=BU6,$AX$1,IF(N6=AR6,$U$1,""))))</f>
        <v>2023 Nationals</v>
      </c>
      <c r="P6" s="8">
        <f>IF(MAX(AV6,BY6,DB6)&gt;0,MAX(AV6,BY6,DB6),0)</f>
        <v>44.599999999999994</v>
      </c>
      <c r="Q6" s="8" t="str">
        <f>IF(P6=0,"",IF(P6=DB6,$CA$1,IF(P6=BY6,$AX$1,IF(P6=AV6,$U$1,""))))</f>
        <v>2023 Nationals</v>
      </c>
      <c r="R6" s="8">
        <f>IF(MAX(DD6:DF6)&gt;0,MAX(DD6:DF6),"")</f>
        <v>1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2022 WAGC (Nov 24)</v>
      </c>
      <c r="U6" s="19">
        <v>16.600000000000001</v>
      </c>
      <c r="V6" s="19">
        <v>4.3</v>
      </c>
      <c r="W6" s="19">
        <v>0</v>
      </c>
      <c r="X6" s="19">
        <v>0.3</v>
      </c>
      <c r="Y6" s="19">
        <v>16</v>
      </c>
      <c r="Z6" s="19">
        <v>4.8</v>
      </c>
      <c r="AA6" s="19">
        <v>0</v>
      </c>
      <c r="AB6" s="19">
        <v>0.6</v>
      </c>
      <c r="AC6" s="19"/>
      <c r="AD6" s="19"/>
      <c r="AE6" s="19"/>
      <c r="AF6" s="19"/>
      <c r="AG6" s="19">
        <v>15.3</v>
      </c>
      <c r="AH6" s="19">
        <v>1.9</v>
      </c>
      <c r="AI6" s="19">
        <v>0</v>
      </c>
      <c r="AJ6" s="19">
        <v>0.3</v>
      </c>
      <c r="AK6" s="19">
        <v>15.6</v>
      </c>
      <c r="AL6" s="19">
        <v>1.9</v>
      </c>
      <c r="AM6" s="19">
        <v>0</v>
      </c>
      <c r="AN6" s="19">
        <v>0.3</v>
      </c>
      <c r="AO6" s="27"/>
      <c r="AP6" s="40">
        <f>IF(SUM(V6,Z6)&gt;0,SUM(V6,Z6),"")</f>
        <v>9.1</v>
      </c>
      <c r="AQ6" s="40">
        <f>IF(SUM(U6:V6,X6:Z6,AB6)-W6-AA6&gt;0,SUM(U6:V6,X6:Z6,AB6)-W6-AA6,"")</f>
        <v>42.6</v>
      </c>
      <c r="AR6" s="40" t="str">
        <f>IF(SUM(AC6:AD6,AF6)-AE6&gt;0,SUM(AC6:AD6,AF6)-AE6,"")</f>
        <v/>
      </c>
      <c r="AS6" s="40">
        <f>IF(SUM(V6,Z6,AD6)&gt;0,SUM(V6,Z6,AD6),"")</f>
        <v>9.1</v>
      </c>
      <c r="AT6" s="40">
        <f>IF(SUM(AQ6,AR6)&gt;0,SUM(AQ6,AR6),"")</f>
        <v>42.6</v>
      </c>
      <c r="AU6" s="40">
        <f>IF(SUM(AH6,AL6)&gt;0,SUM(AH6,AL6),"")</f>
        <v>3.8</v>
      </c>
      <c r="AV6" s="40">
        <f>IF(SUM(AG6:AH6,AJ6:AL6,AN6)-SUM(AI6,AM6)&gt;0,SUM(AG6:AH6,AJ6:AL6,AN6)-SUM(AI6,AM6),"")</f>
        <v>35.299999999999997</v>
      </c>
      <c r="AW6" s="40">
        <f>IF(SUM(AQ6,AV6)&gt;0,SUM(AQ6,AV6),"")</f>
        <v>77.900000000000006</v>
      </c>
      <c r="AX6" s="18">
        <v>17.100000000000001</v>
      </c>
      <c r="AY6" s="18">
        <v>3.9</v>
      </c>
      <c r="AZ6" s="18">
        <v>0</v>
      </c>
      <c r="BA6" s="18">
        <v>0.3</v>
      </c>
      <c r="BB6" s="18">
        <v>16.399999999999999</v>
      </c>
      <c r="BC6" s="18">
        <v>1.9</v>
      </c>
      <c r="BD6" s="18">
        <v>0</v>
      </c>
      <c r="BE6" s="18">
        <v>0.3</v>
      </c>
      <c r="BF6" s="18">
        <v>16.899999999999999</v>
      </c>
      <c r="BG6" s="18">
        <v>4.0999999999999996</v>
      </c>
      <c r="BH6" s="18">
        <v>0</v>
      </c>
      <c r="BI6" s="18">
        <v>0.3</v>
      </c>
      <c r="BJ6" s="18">
        <v>17.600000000000001</v>
      </c>
      <c r="BK6" s="18">
        <v>4.0999999999999996</v>
      </c>
      <c r="BL6" s="18">
        <v>0</v>
      </c>
      <c r="BM6" s="18">
        <v>0.3</v>
      </c>
      <c r="BN6" s="18">
        <v>17.399999999999999</v>
      </c>
      <c r="BO6" s="18">
        <v>3.2</v>
      </c>
      <c r="BP6" s="18">
        <v>0.4</v>
      </c>
      <c r="BQ6" s="18">
        <v>0.6</v>
      </c>
      <c r="BR6" s="28"/>
      <c r="BS6" s="11">
        <f>IF(SUM(AY6,BC6)&gt;0,SUM(AY6,BC6),"")</f>
        <v>5.8</v>
      </c>
      <c r="BT6" s="11">
        <f>IF(SUM(AX6:AY6,BA6:BC6,BE6)-AZ6-BD6&gt;0,SUM(AX6:AY6,BA6:BC6,BE6)-AZ6-BD6,"")</f>
        <v>39.9</v>
      </c>
      <c r="BU6" s="11">
        <f>IF(SUM(BF6:BG6,BI6)-BH6&gt;0,SUM(BF6:BG6,BI6)-BH6,"")</f>
        <v>21.3</v>
      </c>
      <c r="BV6" s="11">
        <f>IF(SUM(AY6,BC6,BG6)&gt;0,SUM(AY6,BC6,BG6),"")</f>
        <v>9.8999999999999986</v>
      </c>
      <c r="BW6" s="11">
        <f>IF(SUM(BT6,BU6)&gt;0,SUM(BT6,BU6),"")</f>
        <v>61.2</v>
      </c>
      <c r="BX6" s="11">
        <f>IF(SUM(BK6,BO6)&gt;0,SUM(BK6,BO6),"")</f>
        <v>7.3</v>
      </c>
      <c r="BY6" s="11">
        <f>IF(SUM(BJ6:BK6,BM6:BO6,BQ6)-SUM(BL6,BP6)&gt;0,SUM(BJ6:BK6,BM6:BO6,BQ6)-SUM(BL6,BP6),"")</f>
        <v>42.800000000000011</v>
      </c>
      <c r="BZ6" s="11">
        <f>IF(SUM(BT6,BY6)&gt;0,SUM(BT6,BY6),"")</f>
        <v>82.700000000000017</v>
      </c>
      <c r="CA6" s="19">
        <v>17.2</v>
      </c>
      <c r="CB6" s="19">
        <v>4.3</v>
      </c>
      <c r="CC6" s="19">
        <v>0</v>
      </c>
      <c r="CD6" s="19">
        <v>0.3</v>
      </c>
      <c r="CE6" s="19">
        <v>15.9</v>
      </c>
      <c r="CF6" s="19">
        <v>4.5999999999999996</v>
      </c>
      <c r="CG6" s="19">
        <v>0</v>
      </c>
      <c r="CH6" s="19">
        <v>0.6</v>
      </c>
      <c r="CI6" s="19">
        <v>16.3</v>
      </c>
      <c r="CJ6" s="19">
        <v>4.5999999999999996</v>
      </c>
      <c r="CK6" s="19">
        <v>0</v>
      </c>
      <c r="CL6" s="19">
        <v>0.6</v>
      </c>
      <c r="CM6" s="19">
        <v>16.7</v>
      </c>
      <c r="CN6" s="19">
        <v>4.5999999999999996</v>
      </c>
      <c r="CO6" s="19">
        <v>0.2</v>
      </c>
      <c r="CP6" s="19">
        <v>0.6</v>
      </c>
      <c r="CQ6" s="19">
        <v>18.3</v>
      </c>
      <c r="CR6" s="19">
        <v>4.3</v>
      </c>
      <c r="CS6" s="19">
        <v>0</v>
      </c>
      <c r="CT6" s="19">
        <v>0.3</v>
      </c>
      <c r="CU6" s="27"/>
      <c r="CV6" s="40">
        <f>IF(SUM(CB6,CF6)&gt;0,SUM(CB6,CF6),"")</f>
        <v>8.8999999999999986</v>
      </c>
      <c r="CW6" s="40">
        <f>IF(SUM(CA6:CB6,CD6:CF6,CH6)-CC6-CG6&gt;0,SUM(CA6:CB6,CD6:CF6,CH6)-CC6-CG6,"")</f>
        <v>42.900000000000006</v>
      </c>
      <c r="CX6" s="40">
        <f>IF(SUM(CI6:CJ6,CL6)-CK6&gt;0,SUM(CI6:CJ6,CL6)-CK6,"")</f>
        <v>21.5</v>
      </c>
      <c r="CY6" s="40">
        <f>IF(SUM(CB6,CF6,CJ6)&gt;0,SUM(CB6,CF6,CJ6),"")</f>
        <v>13.499999999999998</v>
      </c>
      <c r="CZ6" s="40">
        <f>IF(SUM(CW6,CX6)&gt;0,SUM(CW6,CX6),"")</f>
        <v>64.400000000000006</v>
      </c>
      <c r="DA6" s="40">
        <f>IF(SUM(CN6,CR6)&gt;0,SUM(CN6,CR6),"")</f>
        <v>8.8999999999999986</v>
      </c>
      <c r="DB6" s="40">
        <f>IF(SUM(CM6:CN6,CP6:CR6,CT6)-SUM(CO6,CS6)&gt;0,SUM(CM6:CN6,CP6:CR6,CT6)-SUM(CO6,CS6),"")</f>
        <v>44.599999999999994</v>
      </c>
      <c r="DC6" s="40">
        <f>IF(SUM(CW6,DB6)&gt;0,SUM(CW6,DB6),"")</f>
        <v>87.5</v>
      </c>
      <c r="DD6" s="50">
        <f>IF(MAX(EB6,FD6,GF6,HH6,IJ6,JL6,KN6,LP6,MR6,NT6,OV6,PX6)-IF(L6="",0,L6)&gt;0.001,MAX(EB6,FD6,GF6,HH6,IJ6,JL6,KN6,LP6,MR6,NT6,OV6,PX6)-IF(L6="",0,L6),"")</f>
        <v>1</v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IF(SUM(EB6,EG6)&gt;0,SUM(EB6,EG6),"")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IF(SUM(FD6,FI6)&gt;0,SUM(FD6,FI6),"")</f>
        <v/>
      </c>
      <c r="FK6" s="17">
        <v>17.8</v>
      </c>
      <c r="FL6" s="17">
        <v>4.3</v>
      </c>
      <c r="FM6" s="17">
        <v>0</v>
      </c>
      <c r="FN6" s="17">
        <v>0</v>
      </c>
      <c r="FO6" s="17">
        <v>16.899999999999999</v>
      </c>
      <c r="FP6" s="17">
        <v>4.5999999999999996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>
        <f>IF(SUM(FL6,FP6)&gt;0,SUM(FL6,FP6),"")</f>
        <v>8.8999999999999986</v>
      </c>
      <c r="GF6" s="40">
        <f>IF(SUM(FK6:FL6,FN6:FP6,FR6)-FM6-FQ6&gt;0,SUM(FK6:FL6,FN6:FP6,FR6)-FM6-FQ6,"")</f>
        <v>43.6</v>
      </c>
      <c r="GG6" s="40" t="str">
        <f>IF(SUM(FS6:FT6,FV6)-FU6&gt;0,SUM(FS6:FT6,FV6)-FU6,"")</f>
        <v/>
      </c>
      <c r="GH6" s="40">
        <f>IF(SUM(FL6,FP6,FT6)&gt;0,SUM(FL6,FP6,FT6),"")</f>
        <v>8.8999999999999986</v>
      </c>
      <c r="GI6" s="40">
        <f>IF(SUM(GF6,GG6)&gt;0,SUM(GF6,GG6),"")</f>
        <v>43.6</v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>
        <f>IF(SUM(GF6,GK6)&gt;0,SUM(GF6,GK6),"")</f>
        <v>43.6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>
        <v>17.3</v>
      </c>
      <c r="HP6" s="17">
        <v>3.9</v>
      </c>
      <c r="HQ6" s="17">
        <v>0</v>
      </c>
      <c r="HR6" s="17">
        <v>0</v>
      </c>
      <c r="HS6" s="17">
        <v>18.100000000000001</v>
      </c>
      <c r="HT6" s="17">
        <v>4.0999999999999996</v>
      </c>
      <c r="HU6" s="17">
        <v>0</v>
      </c>
      <c r="HV6" s="17">
        <v>0</v>
      </c>
      <c r="HW6" s="17"/>
      <c r="HX6" s="17"/>
      <c r="HY6" s="17"/>
      <c r="HZ6" s="17"/>
      <c r="IA6" s="17">
        <v>17.7</v>
      </c>
      <c r="IB6" s="17">
        <v>5</v>
      </c>
      <c r="IC6" s="17">
        <v>0</v>
      </c>
      <c r="ID6" s="17">
        <v>0</v>
      </c>
      <c r="IE6" s="17"/>
      <c r="IF6" s="17"/>
      <c r="IG6" s="17"/>
      <c r="IH6" s="17"/>
      <c r="II6" s="40">
        <f>IF(SUM(HP6,HT6)&gt;0,SUM(HP6,HT6),"")</f>
        <v>8</v>
      </c>
      <c r="IJ6" s="40">
        <f>IF(SUM(HO6:HP6,HR6:HT6,HV6)-HQ6-HU6&gt;0,SUM(HO6:HP6,HR6:HT6,HV6)-HQ6-HU6,"")</f>
        <v>43.4</v>
      </c>
      <c r="IK6" s="40" t="str">
        <f>IF(SUM(HW6:HX6,HZ6)-HY6&gt;0,SUM(HW6:HX6,HZ6)-HY6,"")</f>
        <v/>
      </c>
      <c r="IL6" s="40">
        <f>IF(SUM(HP6,HT6,HX6)&gt;0,SUM(HP6,HT6,HX6),"")</f>
        <v>8</v>
      </c>
      <c r="IM6" s="40">
        <f>IF(SUM(IJ6,IK6)&gt;0,SUM(IJ6,IK6),"")</f>
        <v>43.4</v>
      </c>
      <c r="IN6" s="40">
        <f>IF(SUM(IB6,IF6)&gt;0,SUM(IB6,IF6),"")</f>
        <v>5</v>
      </c>
      <c r="IO6" s="40">
        <f>IF(SUM(IA6:IB6,ID6:IF6,IH6)-SUM(IC6,IG6)&gt;0,SUM(IA6:IB6,ID6:IF6,IH6)-SUM(IC6,IG6),"")</f>
        <v>22.7</v>
      </c>
      <c r="IP6" s="40">
        <f>IF(SUM(IJ6,IO6)&gt;0,SUM(IJ6,IO6),"")</f>
        <v>66.099999999999994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IF(SUM(JL6,JQ6)&gt;0,SUM(JL6,JQ6),"")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IF(SUM(KN6,KS6)&gt;0,SUM(KN6,KS6),"")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2">
        <f>IF($CU6="P",CA6,(CA6+AX6)/2)</f>
        <v>17.149999999999999</v>
      </c>
      <c r="QF6" s="22">
        <f>IF($CU6="P",CB6,(CB6+AY6)/2)</f>
        <v>4.0999999999999996</v>
      </c>
      <c r="QG6" s="22">
        <f>IF($CU6="P",CC6,(CC6+AZ6)/2)</f>
        <v>0</v>
      </c>
      <c r="QH6" s="22">
        <f>IF($CU6="P",CD6,(CD6+BA6)/2)</f>
        <v>0.3</v>
      </c>
      <c r="QI6" s="22">
        <f>IF($CU6="P",CE6,(CE6+BB6)/2)</f>
        <v>16.149999999999999</v>
      </c>
      <c r="QJ6" s="22">
        <f>IF($CU6="P",CF6,(CF6+BC6)/2)</f>
        <v>3.25</v>
      </c>
      <c r="QK6" s="22">
        <f>IF($CU6="P",CG6,(CG6+BD6)/2)</f>
        <v>0</v>
      </c>
      <c r="QL6" s="22">
        <f>IF($CU6="P",CH6,(CH6+BE6)/2)</f>
        <v>0.44999999999999996</v>
      </c>
      <c r="QM6" s="22">
        <f>IF($CU6="P",CI6,(CI6+BF6)/2)</f>
        <v>16.600000000000001</v>
      </c>
      <c r="QN6" s="22">
        <f>IF($CU6="P",CJ6,(CJ6+BG6)/2)</f>
        <v>4.3499999999999996</v>
      </c>
      <c r="QO6" s="22">
        <f>IF($CU6="P",CK6,(CK6+BH6)/2)</f>
        <v>0</v>
      </c>
      <c r="QP6" s="22">
        <f>IF($CU6="P",CL6,(CL6+BI6)/2)</f>
        <v>0.44999999999999996</v>
      </c>
      <c r="QQ6" s="22">
        <f>IF($CU6="P",CM6,(CM6+BJ6)/2)</f>
        <v>17.149999999999999</v>
      </c>
      <c r="QR6" s="22">
        <f>IF($CU6="P",CN6,(CN6+BK6)/2)</f>
        <v>4.3499999999999996</v>
      </c>
      <c r="QS6" s="22">
        <f>IF($CU6="P",CO6,(CO6+BL6)/2)</f>
        <v>0.1</v>
      </c>
      <c r="QT6" s="22">
        <f>IF($CU6="P",CP6,(CP6+BM6)/2)</f>
        <v>0.44999999999999996</v>
      </c>
      <c r="QU6" s="22">
        <f>IF($CU6="P",CQ6,(CQ6+BN6)/2)</f>
        <v>17.850000000000001</v>
      </c>
      <c r="QV6" s="22">
        <f>IF($CU6="P",CR6,(CR6+BO6)/2)</f>
        <v>3.75</v>
      </c>
      <c r="QW6" s="22">
        <f>IF($CU6="P",CS6,(CS6+BP6)/2)</f>
        <v>0.2</v>
      </c>
      <c r="QX6" s="22">
        <f>IF($CU6="P",CT6,(CT6+BQ6)/2)</f>
        <v>0.44999999999999996</v>
      </c>
      <c r="QY6" s="27" t="s">
        <v>46</v>
      </c>
      <c r="QZ6" s="40">
        <f>IF(SUM(QF6,QJ6)&gt;0,SUM(QF6,QJ6),"")</f>
        <v>7.35</v>
      </c>
      <c r="RA6" s="40">
        <f>IF(SUM(QE6:QF6,QH6:QJ6,QL6)-QG6-QK6&gt;0,SUM(QE6:QF6,QH6:QJ6,QL6)-QG6-QK6,"")</f>
        <v>41.400000000000006</v>
      </c>
      <c r="RB6" s="40">
        <f>IF(SUM(QM6:QN6,QP6)-QO6&gt;0,SUM(QM6:QN6,QP6)-QO6,"")</f>
        <v>21.400000000000002</v>
      </c>
      <c r="RC6" s="40">
        <f>IF(SUM(QF6,QJ6,QN6)&gt;0,SUM(QF6,QJ6,QN6),"")</f>
        <v>11.7</v>
      </c>
      <c r="RD6" s="40">
        <f>IF(SUM(RA6,RB6)&gt;0,SUM(RA6,RB6),"")</f>
        <v>62.800000000000011</v>
      </c>
      <c r="RE6" s="40">
        <f>IF(SUM(QR6,QV6)&gt;0,SUM(QR6,QV6),"")</f>
        <v>8.1</v>
      </c>
      <c r="RF6" s="40">
        <f>IF(SUM(QQ6:QR6,QT6:QV6,QX6)-SUM(QS6,QW6)&gt;0,SUM(QQ6:QR6,QT6:QV6,QX6)-SUM(QS6,QW6),"")</f>
        <v>43.7</v>
      </c>
      <c r="RG6" s="40">
        <f>IF(SUM(RA6,RF6)&gt;0,SUM(RA6,RF6),"")</f>
        <v>85.100000000000009</v>
      </c>
    </row>
    <row r="7" spans="1:475" x14ac:dyDescent="0.2">
      <c r="A7" s="4" cm="1">
        <f t="array" ref="A7">IF(AND(H7&lt;&gt;"",H7&lt;&gt;"No DD"),SUMPRODUCT((H$4:H$21&lt;&gt;"")*(H$4:H$21&lt;&gt;"No DD")*(E$4:E$21&gt;E7))+1,IF(H7="No DD",SUMPRODUCT((H$4:H$21="No DD")*(E$4:E$21&gt;E7))+1+SUMPRODUCT((H$4:H$21&lt;&gt;"")*(H$4:H$21&lt;&gt;"No DD")),""))</f>
        <v>4</v>
      </c>
      <c r="B7" s="5" t="s">
        <v>185</v>
      </c>
      <c r="C7" s="4" t="s">
        <v>4</v>
      </c>
      <c r="D7" s="4">
        <v>2006</v>
      </c>
      <c r="E7" s="9">
        <f>SUM(J7:R7)+SUM(J7:N7)*0.0000001+SUM(J7)*0.0000000000001</f>
        <v>152.30001091000435</v>
      </c>
      <c r="F7" s="3" t="str">
        <f>IF(OR(AND(AP7&gt;=AW$23,AQ7&gt;=AW$27,AP7&lt;&gt;"",AO7=""),AND(AU7&gt;=AW$23,AV7&gt;=AW$27,AU7&lt;&gt;"",AO7=""),AND(BS7&gt;=BZ$23,BT7&gt;=BZ$27,BS7&lt;&gt;"",BR7=""),AND(BX7&gt;=BZ$23,BY7&gt;=BZ$27,BX7&lt;&gt;"",BR7=""),AND(CV7&gt;=DC$23,CW7&gt;=DC$27,CV7&lt;&gt;"",CU7=""),AND(DA7&gt;=DC$23,DB7&gt;=DC$27,DA7&lt;&gt;""),AND(EA7&gt;=EH$23,EB7&gt;=EH$27,EA7&lt;&gt;""),AND(EF7&gt;=EH$23,EG7&gt;=EH$27,EF7&lt;&gt;""),AND(FC7&gt;=FJ$23,FD7&gt;=FJ$27,FC7&lt;&gt;""),AND(FH7&gt;=FJ$23,FI7&gt;=FJ$27,FH7&lt;&gt;""),AND(GE7&gt;=GL$23,GF7&gt;=GL$27,GE7&lt;&gt;""),AND(GJ7&gt;=GL$23,GK7&gt;=GL$27,GJ7&lt;&gt;""),AND(HG7&gt;=HN$23,HH7&gt;=HN$27,HG7&lt;&gt;""),AND(HL7&gt;=HN$23,HM7&gt;=HN$27,HL7&lt;&gt;""),AND(II7&gt;=IP$23,IJ7&gt;=IP$27,II7&lt;&gt;""),AND(IN7&gt;=IP$23,IO7&gt;=IP$27,IN7&lt;&gt;""),AND(JK7&gt;=JR$23,JL7&gt;=JR$27,JK7&lt;&gt;""),AND(JP7&gt;=JR$23,JQ7&gt;=JR$27,JP7&lt;&gt;""),AND(KM7&gt;=KT$23,KN7&gt;=KT$27,KM7&lt;&gt;""),AND(KR7&gt;=KT$23,KS7&gt;=KT$27,KR7&lt;&gt;""),AND(LO7&gt;=LV$23,LP7&gt;=LV$27,LO7&lt;&gt;""),AND(LT7&gt;=LV$23,LU7&gt;=LV$27,LT7&lt;&gt;""),AND(MQ7&gt;=MX$23,MR7&gt;=MX$27,MQ7&lt;&gt;""),AND(MV7&gt;=MX$23,MW7&gt;=MX$27,MV7&lt;&gt;""),AND(NS7&gt;=NZ$23,NT7&gt;=NZ$27,NS7&lt;&gt;""),AND(NX7&gt;=NZ$23,NY7&gt;=NZ$27,NX7&lt;&gt;""),AND(OU7&gt;=PB$23,OV7&gt;=PB$27,OU7&lt;&gt;""),AND(OZ7&gt;=PB$23,PA7&gt;=PB$27,OZ7&lt;&gt;""),AND(PW7&gt;=QD$23,PX7&gt;=QD$27,PW7&lt;&gt;""),AND(QB7&gt;=QD$23,QC7&gt;=QD$27,QB7&lt;&gt;"")),"P","")</f>
        <v>P</v>
      </c>
      <c r="G7" s="3" t="str">
        <f>IF(OR(AND(AQ7&gt;=AW$27,AQ7&lt;&gt;"",AO7=""),AND(AV7&gt;=AW$27,AV7&lt;&gt;"",AO7=""),AND(BT7&gt;=BZ$27,BT7&lt;&gt;"",BR7=""),AND(BY7&gt;=BZ$27,BY7&lt;&gt;"",BR7=""),AND(CW7&gt;=DC$27,CW7&lt;&gt;"",CU7=""),AND(DB7&gt;=DC$27,DB7&lt;&gt;"",CU7=""),AND(EB7&gt;=EH$27,EB7&lt;&gt;""),AND(EG7&gt;=EH$27,EG7&lt;&gt;""),AND(FD7&gt;=FJ$27,FD7&lt;&gt;""),AND(FI7&gt;=FJ$27,FI7&lt;&gt;""),AND(GF7&gt;=GL$27,GF7&lt;&gt;""),AND(GK7&gt;=GL$27,GK7&lt;&gt;""),AND(HH7&gt;=HN$27,HH7&lt;&gt;""),AND(HM7&gt;=HN$27,HM7&lt;&gt;""),AND(IJ7&gt;=IP$27,IJ7&lt;&gt;""),AND(IO7&gt;=IP$27,IO7&lt;&gt;""),AND(JL7&gt;=JR$27,JL7&lt;&gt;""),AND(JQ7&gt;=JR$27,JQ7&lt;&gt;""),AND(KN7&gt;=KT$27,KN7&lt;&gt;""),AND(KS7&gt;=KT$27,KS7&lt;&gt;""),AND(LP7&gt;=LV$27,LP7&lt;&gt;""),AND(LU7&gt;=LV$27,LU7&lt;&gt;""),AND(MR7&gt;=MX$27,MR7&lt;&gt;""),AND(MW7&gt;=MX$27,MW7&lt;&gt;""),AND(NT7&gt;=NZ$27,NT7&lt;&gt;""),AND(NY7&gt;=NZ$27,NY7&lt;&gt;""),AND(OV7&gt;=PB$27,OV7&lt;&gt;""),AND(PA7&gt;=PB$27,PA7&lt;&gt;""),AND(PX7&gt;=QD$27,PX7&lt;&gt;""),AND(QC7&gt;=QD$27,QC7&lt;&gt;"")),"P","")</f>
        <v>P</v>
      </c>
      <c r="H7" s="36" t="str">
        <f>IF(AND(G7="P",F7=""),"No DD",IF(OR(AND(AS7&gt;=AW$26,AT7&gt;=AW$30,AS7&lt;&gt;"",AO7=""),AND(BV7&gt;=BZ$26,BW7&gt;=BZ$30,BV7&lt;&gt;"",BR7=""),AND(CY7&gt;=DC$26,CZ7&gt;=DC$30,CY7&lt;&gt;"",CU7=""),AND(ED7&gt;=EH$26,EE7&gt;=EH$30,ED7&lt;&gt;""),AND(FF7&gt;=FJ$26,FG7&gt;=FJ$30,FF7&lt;&gt;""),AND(GH7&gt;=GL$26,GI7&gt;=GL$30,GH7&lt;&gt;""),AND(HJ7&gt;=HN$26,HK7&gt;=HN$30,HJ7&lt;&gt;""),AND(IL7&gt;=IP$26,IM7&gt;=IP$30,IL7&lt;&gt;""),AND(JN7&gt;=JR$26,JO7&gt;=JR$30,JN7&lt;&gt;""),AND(KP7&gt;=KT$26,KQ7&gt;=KT$30,KP7&lt;&gt;""),AND(LR7&gt;=LV$26,LS7&gt;=LV$30,LR7&lt;&gt;""),AND(MT7&gt;=MX$26,MU7&gt;=MX$30,MT7&lt;&gt;""),AND(NV7&gt;=NZ$26,NW7&gt;=NZ$30,NV7&lt;&gt;""),AND(OX7&gt;=PB$26,OY7&gt;=PB$30,OX7&lt;&gt;""),AND(PZ7&gt;=QD$26,QA7&gt;=QD$30,PZ7&lt;&gt;"")),"Merit",IF(OR(AND(AS7&gt;=AW$25,AT7&gt;=AW$29,AS7&lt;&gt;"",AO7=""),AND(BV7&gt;=BZ$25,BW7&gt;=BZ$29,BV7&lt;&gt;"",BR7=""),AND(CY7&gt;=DC$25,CZ7&gt;=DC$29,CY7&lt;&gt;"",CU7=""),AND(ED7&gt;=EH$25,EE7&gt;=EH$29,ED7&lt;&gt;""),AND(FF7&gt;=FJ$25,FG7&gt;=FJ$29,FF7&lt;&gt;""),AND(GH7&gt;=GL$25,GI7&gt;=GL$29,GH7&lt;&gt;""),AND(HJ7&gt;=HN$25,HK7&gt;=HN$29,HJ7&lt;&gt;""),AND(IL7&gt;=IP$25,IM7&gt;=IP$29,IL7&lt;&gt;""),AND(JN7&gt;=JR$25,JO7&gt;=JR$29,JN7&lt;&gt;""),AND(KP7&gt;=KT$25,KQ7&gt;=KT$29,KP7&lt;&gt;""),AND(LR7&gt;=LV$25,LS7&gt;=LV$29,LR7&lt;&gt;""),AND(MT7&gt;=MX$25,MU7&gt;=MX$29,MT7&lt;&gt;""),AND(NV7&gt;=NZ$25,NW7&gt;=NZ$29,NV7&lt;&gt;""),AND(OX7&gt;=PB$25,OY7&gt;=PB$29,OX7&lt;&gt;""),AND(PZ7&gt;=QD$25,QA7&gt;=QD$29,PZ7&lt;&gt;"")),"Excellence",IF(I7="P","Worlds Team",IF(F7="P","National Team","")))))</f>
        <v>National Team</v>
      </c>
      <c r="I7" s="3" t="str">
        <f>IF(OR(AND(AS7&gt;=AW$24,AT7&gt;=AW$28,AS7&lt;&gt;"",AO7=""),AND(BV7&gt;=BZ$24,BW7&gt;=BZ$28,BV7&lt;&gt;"",BR7=""),AND(CY7&gt;=DC$24,CZ7&gt;=DC$28,CY7&lt;&gt;"",CU7=""),AND(ED7&gt;=EH$24,EE7&gt;=EH$28,ED7&lt;&gt;""),AND(FF7&gt;=FJ$24,FG7&gt;=FJ$28,FF7&lt;&gt;""),AND(GH7&gt;=GL$24,GI7&gt;=GL$28,GH7&lt;&gt;""),AND(HJ7&gt;=HN$24,HK7&gt;=HN$28,HJ7&lt;&gt;""),AND(IL7&gt;=IP$24,IM7&gt;=IP$28,IL7&lt;&gt;""),AND(JN7&gt;=JR$24,JO7&gt;=JR$28,JN7&lt;&gt;""),AND(KP7&gt;=KT$24,KQ7&gt;=KT$28,KP7&lt;&gt;""),AND(LR7&gt;=LV$24,LS7&gt;=LV$28,LR7&lt;&gt;""),AND(MT7&gt;=MX$24,MU7&gt;=MX$28,MT7&lt;&gt;""),AND(NV7&gt;=NZ$24,NW7&gt;=NZ$28,NV7&lt;&gt;""),AND(OX7&gt;=PB$24,OY7&gt;=PB$28,OX7&lt;&gt;""),AND(PZ7&gt;=QD$24,QA7&gt;=QD$28,PZ7&lt;&gt;"")),"P","")</f>
        <v/>
      </c>
      <c r="J7" s="8">
        <f>IF(COUNT(AQ7,BT7,CW7)&gt;0,LARGE((AQ7,BT7,CW7),1),0)</f>
        <v>43.5</v>
      </c>
      <c r="K7" s="8" t="str">
        <f>IF(J7=0,"",IF(J7=CW7,$CA$1,IF(J7=BT7,$AX$1,IF(J7=AQ7,$U$1,""))))</f>
        <v>2023 Elite Canada</v>
      </c>
      <c r="L7" s="8">
        <f>IF(COUNT(AQ7,BT7,CW7)&gt;1,LARGE((AQ7,BT7,CW7),2),0)</f>
        <v>43.4</v>
      </c>
      <c r="M7" s="8" t="str">
        <f>IF(L7=0,"",IF(L7=CW7,$CA$1,IF(L7=BT7,$AX$1,IF(L7=AQ7,$U$1,""))))</f>
        <v>2023 Nationals</v>
      </c>
      <c r="N7" s="8">
        <f>IF(COUNT(AR7,BU7,CX7)&gt;0,LARGE((AR7,BU7,CX7),1),0)</f>
        <v>22.200000000000003</v>
      </c>
      <c r="O7" s="8" t="str">
        <f>IF(N7=0,"",IF(N7=CX7,$CA$1,IF(N7=BU7,$AX$1,IF(N7=AR7,$U$1,""))))</f>
        <v>2023 Elite Canada</v>
      </c>
      <c r="P7" s="8">
        <f>IF(MAX(AV7,BY7,DB7)&gt;0,MAX(AV7,BY7,DB7),0)</f>
        <v>43.2</v>
      </c>
      <c r="Q7" s="8" t="str">
        <f>IF(P7=0,"",IF(P7=DB7,$CA$1,IF(P7=BY7,$AX$1,IF(P7=AV7,$U$1,""))))</f>
        <v>2023 Elite Canada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27"/>
      <c r="AP7" s="40" t="str">
        <f>IF(SUM(V7,Z7)&gt;0,SUM(V7,Z7),"")</f>
        <v/>
      </c>
      <c r="AQ7" s="40" t="str">
        <f>IF(SUM(U7:V7,X7:Z7,AB7)-W7-AA7&gt;0,SUM(U7:V7,X7:Z7,AB7)-W7-AA7,"")</f>
        <v/>
      </c>
      <c r="AR7" s="40" t="str">
        <f>IF(SUM(AC7:AD7,AF7)-AE7&gt;0,SUM(AC7:AD7,AF7)-AE7,"")</f>
        <v/>
      </c>
      <c r="AS7" s="40" t="str">
        <f>IF(SUM(V7,Z7,AD7)&gt;0,SUM(V7,Z7,AD7),"")</f>
        <v/>
      </c>
      <c r="AT7" s="40" t="str">
        <f>IF(SUM(AQ7,AR7)&gt;0,SUM(AQ7,AR7),"")</f>
        <v/>
      </c>
      <c r="AU7" s="40" t="str">
        <f>IF(SUM(AH7,AL7)&gt;0,SUM(AH7,AL7),"")</f>
        <v/>
      </c>
      <c r="AV7" s="40" t="str">
        <f>IF(SUM(AG7:AH7,AJ7:AL7,AN7)-SUM(AI7,AM7)&gt;0,SUM(AG7:AH7,AJ7:AL7,AN7)-SUM(AI7,AM7),"")</f>
        <v/>
      </c>
      <c r="AW7" s="40" t="str">
        <f>IF(SUM(AQ7,AV7)&gt;0,SUM(AQ7,AV7),"")</f>
        <v/>
      </c>
      <c r="AX7" s="18">
        <v>16.7</v>
      </c>
      <c r="AY7" s="18">
        <v>4.8</v>
      </c>
      <c r="AZ7" s="18">
        <v>0</v>
      </c>
      <c r="BA7" s="18">
        <v>0.6</v>
      </c>
      <c r="BB7" s="18">
        <v>16.2</v>
      </c>
      <c r="BC7" s="18">
        <v>4.5999999999999996</v>
      </c>
      <c r="BD7" s="18">
        <v>0</v>
      </c>
      <c r="BE7" s="18">
        <v>0.6</v>
      </c>
      <c r="BF7" s="18">
        <v>16.8</v>
      </c>
      <c r="BG7" s="18">
        <v>4.8</v>
      </c>
      <c r="BH7" s="18">
        <v>0</v>
      </c>
      <c r="BI7" s="18">
        <v>0.6</v>
      </c>
      <c r="BJ7" s="18">
        <v>17.3</v>
      </c>
      <c r="BK7" s="18">
        <v>4.0999999999999996</v>
      </c>
      <c r="BL7" s="18">
        <v>0</v>
      </c>
      <c r="BM7" s="18">
        <v>0.3</v>
      </c>
      <c r="BN7" s="18">
        <v>16.3</v>
      </c>
      <c r="BO7" s="18">
        <v>4.5999999999999996</v>
      </c>
      <c r="BP7" s="18">
        <v>0</v>
      </c>
      <c r="BQ7" s="18">
        <v>0.6</v>
      </c>
      <c r="BR7" s="28"/>
      <c r="BS7" s="11">
        <f>IF(SUM(AY7,BC7)&gt;0,SUM(AY7,BC7),"")</f>
        <v>9.3999999999999986</v>
      </c>
      <c r="BT7" s="11">
        <f>IF(SUM(AX7:AY7,BA7:BC7,BE7)-AZ7-BD7&gt;0,SUM(AX7:AY7,BA7:BC7,BE7)-AZ7-BD7,"")</f>
        <v>43.5</v>
      </c>
      <c r="BU7" s="11">
        <f>IF(SUM(BF7:BG7,BI7)-BH7&gt;0,SUM(BF7:BG7,BI7)-BH7,"")</f>
        <v>22.200000000000003</v>
      </c>
      <c r="BV7" s="11">
        <f>IF(SUM(AY7,BC7,BG7)&gt;0,SUM(AY7,BC7,BG7),"")</f>
        <v>14.2</v>
      </c>
      <c r="BW7" s="11">
        <f>IF(SUM(BT7,BU7)&gt;0,SUM(BT7,BU7),"")</f>
        <v>65.7</v>
      </c>
      <c r="BX7" s="11">
        <f>IF(SUM(BK7,BO7)&gt;0,SUM(BK7,BO7),"")</f>
        <v>8.6999999999999993</v>
      </c>
      <c r="BY7" s="11">
        <f>IF(SUM(BJ7:BK7,BM7:BO7,BQ7)-SUM(BL7,BP7)&gt;0,SUM(BJ7:BK7,BM7:BO7,BQ7)-SUM(BL7,BP7),"")</f>
        <v>43.2</v>
      </c>
      <c r="BZ7" s="11">
        <f>IF(SUM(BT7,BY7)&gt;0,SUM(BT7,BY7),"")</f>
        <v>86.7</v>
      </c>
      <c r="CA7" s="19">
        <v>16.899999999999999</v>
      </c>
      <c r="CB7" s="19">
        <v>4.3</v>
      </c>
      <c r="CC7" s="19">
        <v>0</v>
      </c>
      <c r="CD7" s="19">
        <v>0.3</v>
      </c>
      <c r="CE7" s="19">
        <v>16.5</v>
      </c>
      <c r="CF7" s="19">
        <v>4.8</v>
      </c>
      <c r="CG7" s="19">
        <v>0</v>
      </c>
      <c r="CH7" s="19">
        <v>0.6</v>
      </c>
      <c r="CI7" s="19">
        <v>15.7</v>
      </c>
      <c r="CJ7" s="19">
        <v>3.8</v>
      </c>
      <c r="CK7" s="19">
        <v>0</v>
      </c>
      <c r="CL7" s="19">
        <v>0.3</v>
      </c>
      <c r="CM7" s="19">
        <v>17.3</v>
      </c>
      <c r="CN7" s="19">
        <v>5</v>
      </c>
      <c r="CO7" s="19">
        <v>0</v>
      </c>
      <c r="CP7" s="19">
        <v>0.6</v>
      </c>
      <c r="CQ7" s="19">
        <v>16.100000000000001</v>
      </c>
      <c r="CR7" s="19">
        <v>2.6</v>
      </c>
      <c r="CS7" s="19">
        <v>0</v>
      </c>
      <c r="CT7" s="19">
        <v>0.6</v>
      </c>
      <c r="CU7" s="27"/>
      <c r="CV7" s="40">
        <f>IF(SUM(CB7,CF7)&gt;0,SUM(CB7,CF7),"")</f>
        <v>9.1</v>
      </c>
      <c r="CW7" s="40">
        <f>IF(SUM(CA7:CB7,CD7:CF7,CH7)-CC7-CG7&gt;0,SUM(CA7:CB7,CD7:CF7,CH7)-CC7-CG7,"")</f>
        <v>43.4</v>
      </c>
      <c r="CX7" s="40">
        <f>IF(SUM(CI7:CJ7,CL7)-CK7&gt;0,SUM(CI7:CJ7,CL7)-CK7,"")</f>
        <v>19.8</v>
      </c>
      <c r="CY7" s="40">
        <f>IF(SUM(CB7,CF7,CJ7)&gt;0,SUM(CB7,CF7,CJ7),"")</f>
        <v>12.899999999999999</v>
      </c>
      <c r="CZ7" s="40">
        <f>IF(SUM(CW7,CX7)&gt;0,SUM(CW7,CX7),"")</f>
        <v>63.2</v>
      </c>
      <c r="DA7" s="40">
        <f>IF(SUM(CN7,CR7)&gt;0,SUM(CN7,CR7),"")</f>
        <v>7.6</v>
      </c>
      <c r="DB7" s="40">
        <f>IF(SUM(CM7:CN7,CP7:CR7,CT7)-SUM(CO7,CS7)&gt;0,SUM(CM7:CN7,CP7:CR7,CT7)-SUM(CO7,CS7),"")</f>
        <v>42.2</v>
      </c>
      <c r="DC7" s="40">
        <f>IF(SUM(CW7,DB7)&gt;0,SUM(CW7,DB7),"")</f>
        <v>85.6</v>
      </c>
      <c r="DD7" s="50" t="str">
        <f>IF(MAX(EB7,FD7,GF7,HH7,IJ7,JL7,KN7,LP7,MR7,NT7,OV7,PX7)-IF(L7="",0,L7)&gt;0.001,MAX(EB7,FD7,GF7,HH7,IJ7,JL7,KN7,LP7,MR7,NT7,OV7,PX7)-IF(L7="",0,L7),"")</f>
        <v/>
      </c>
      <c r="DE7" s="50" t="str">
        <f>IF(MAX(EC7,FE7,GG7,HI7,IK7,JM7,KO7,LQ7,MS7,NU7,OW7,PY7)-IF(N7="",0,N7)&gt;0.001,MAX(EC7,FE7,GG7,HI7,IK7,JM7,KO7,LQ7,MS7,NU7,OW7,PY7)-IF(N7="",0,N7),"")</f>
        <v/>
      </c>
      <c r="DF7" s="50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IF(SUM(EB7,EG7)&gt;0,SUM(EB7,EG7),"")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>
        <v>16.100000000000001</v>
      </c>
      <c r="FL7" s="17">
        <v>1.9</v>
      </c>
      <c r="FM7" s="17">
        <v>0</v>
      </c>
      <c r="FN7" s="17">
        <v>0</v>
      </c>
      <c r="FO7" s="17">
        <v>17.100000000000001</v>
      </c>
      <c r="FP7" s="17">
        <v>4.5999999999999996</v>
      </c>
      <c r="FQ7" s="17">
        <v>0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>
        <f>IF(SUM(FL7,FP7)&gt;0,SUM(FL7,FP7),"")</f>
        <v>6.5</v>
      </c>
      <c r="GF7" s="40">
        <f>IF(SUM(FK7:FL7,FN7:FP7,FR7)-FM7-FQ7&gt;0,SUM(FK7:FL7,FN7:FP7,FR7)-FM7-FQ7,"")</f>
        <v>39.700000000000003</v>
      </c>
      <c r="GG7" s="40" t="str">
        <f>IF(SUM(FS7:FT7,FV7)-FU7&gt;0,SUM(FS7:FT7,FV7)-FU7,"")</f>
        <v/>
      </c>
      <c r="GH7" s="40">
        <f>IF(SUM(FL7,FP7,FT7)&gt;0,SUM(FL7,FP7,FT7),"")</f>
        <v>6.5</v>
      </c>
      <c r="GI7" s="40">
        <f>IF(SUM(GF7,GG7)&gt;0,SUM(GF7,GG7),"")</f>
        <v>39.700000000000003</v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>
        <f>IF(SUM(GF7,GK7)&gt;0,SUM(GF7,GK7),"")</f>
        <v>39.700000000000003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2">
        <f>IF($CU7="P",CA7,(CA7+AX7)/2)</f>
        <v>16.799999999999997</v>
      </c>
      <c r="QF7" s="22">
        <f>IF($CU7="P",CB7,(CB7+AY7)/2)</f>
        <v>4.55</v>
      </c>
      <c r="QG7" s="22">
        <f>IF($CU7="P",CC7,(CC7+AZ7)/2)</f>
        <v>0</v>
      </c>
      <c r="QH7" s="22">
        <f>IF($CU7="P",CD7,(CD7+BA7)/2)</f>
        <v>0.44999999999999996</v>
      </c>
      <c r="QI7" s="22">
        <f>IF($CU7="P",CE7,(CE7+BB7)/2)</f>
        <v>16.350000000000001</v>
      </c>
      <c r="QJ7" s="22">
        <f>IF($CU7="P",CF7,(CF7+BC7)/2)</f>
        <v>4.6999999999999993</v>
      </c>
      <c r="QK7" s="22">
        <f>IF($CU7="P",CG7,(CG7+BD7)/2)</f>
        <v>0</v>
      </c>
      <c r="QL7" s="22">
        <f>IF($CU7="P",CH7,(CH7+BE7)/2)</f>
        <v>0.6</v>
      </c>
      <c r="QM7" s="22">
        <f>IF($CU7="P",CI7,(CI7+BF7)/2)</f>
        <v>16.25</v>
      </c>
      <c r="QN7" s="22">
        <f>IF($CU7="P",CJ7,(CJ7+BG7)/2)</f>
        <v>4.3</v>
      </c>
      <c r="QO7" s="22">
        <f>IF($CU7="P",CK7,(CK7+BH7)/2)</f>
        <v>0</v>
      </c>
      <c r="QP7" s="22">
        <f>IF($CU7="P",CL7,(CL7+BI7)/2)</f>
        <v>0.44999999999999996</v>
      </c>
      <c r="QQ7" s="22">
        <f>IF($CU7="P",CM7,(CM7+BJ7)/2)</f>
        <v>17.3</v>
      </c>
      <c r="QR7" s="22">
        <f>IF($CU7="P",CN7,(CN7+BK7)/2)</f>
        <v>4.55</v>
      </c>
      <c r="QS7" s="22">
        <f>IF($CU7="P",CO7,(CO7+BL7)/2)</f>
        <v>0</v>
      </c>
      <c r="QT7" s="22">
        <f>IF($CU7="P",CP7,(CP7+BM7)/2)</f>
        <v>0.44999999999999996</v>
      </c>
      <c r="QU7" s="22">
        <f>IF($CU7="P",CQ7,(CQ7+BN7)/2)</f>
        <v>16.200000000000003</v>
      </c>
      <c r="QV7" s="22">
        <f>IF($CU7="P",CR7,(CR7+BO7)/2)</f>
        <v>3.5999999999999996</v>
      </c>
      <c r="QW7" s="22">
        <f>IF($CU7="P",CS7,(CS7+BP7)/2)</f>
        <v>0</v>
      </c>
      <c r="QX7" s="22">
        <f>IF($CU7="P",CT7,(CT7+BQ7)/2)</f>
        <v>0.6</v>
      </c>
      <c r="QY7" s="27" t="s">
        <v>46</v>
      </c>
      <c r="QZ7" s="40">
        <f>IF(SUM(QF7,QJ7)&gt;0,SUM(QF7,QJ7),"")</f>
        <v>9.25</v>
      </c>
      <c r="RA7" s="40">
        <f>IF(SUM(QE7:QF7,QH7:QJ7,QL7)-QG7-QK7&gt;0,SUM(QE7:QF7,QH7:QJ7,QL7)-QG7-QK7,"")</f>
        <v>43.449999999999996</v>
      </c>
      <c r="RB7" s="40">
        <f>IF(SUM(QM7:QN7,QP7)-QO7&gt;0,SUM(QM7:QN7,QP7)-QO7,"")</f>
        <v>21</v>
      </c>
      <c r="RC7" s="40">
        <f>IF(SUM(QF7,QJ7,QN7)&gt;0,SUM(QF7,QJ7,QN7),"")</f>
        <v>13.55</v>
      </c>
      <c r="RD7" s="40">
        <f>IF(SUM(RA7,RB7)&gt;0,SUM(RA7,RB7),"")</f>
        <v>64.449999999999989</v>
      </c>
      <c r="RE7" s="40">
        <f>IF(SUM(QR7,QV7)&gt;0,SUM(QR7,QV7),"")</f>
        <v>8.1499999999999986</v>
      </c>
      <c r="RF7" s="40">
        <f>IF(SUM(QQ7:QR7,QT7:QV7,QX7)-SUM(QS7,QW7)&gt;0,SUM(QQ7:QR7,QT7:QV7,QX7)-SUM(QS7,QW7),"")</f>
        <v>42.7</v>
      </c>
      <c r="RG7" s="40">
        <f>IF(SUM(RA7,RF7)&gt;0,SUM(RA7,RF7),"")</f>
        <v>86.15</v>
      </c>
    </row>
    <row r="8" spans="1:475" x14ac:dyDescent="0.2">
      <c r="A8" s="4" cm="1">
        <f t="array" ref="A8">IF(AND(H8&lt;&gt;"",H8&lt;&gt;"No DD"),SUMPRODUCT((H$4:H$21&lt;&gt;"")*(H$4:H$21&lt;&gt;"No DD")*(E$4:E$21&gt;E8))+1,IF(H8="No DD",SUMPRODUCT((H$4:H$21="No DD")*(E$4:E$21&gt;E8))+1+SUMPRODUCT((H$4:H$21&lt;&gt;"")*(H$4:H$21&lt;&gt;"No DD")),""))</f>
        <v>5</v>
      </c>
      <c r="B8" s="5" t="s">
        <v>114</v>
      </c>
      <c r="C8" s="4" t="s">
        <v>3</v>
      </c>
      <c r="D8" s="4">
        <v>2004</v>
      </c>
      <c r="E8" s="9">
        <f>SUM(J8:R8)+SUM(J8:N8)*0.0000001+SUM(J8)*0.0000000000001</f>
        <v>148.20001046000419</v>
      </c>
      <c r="F8" s="3" t="str">
        <f>IF(OR(AND(AP8&gt;=AW$23,AQ8&gt;=AW$27,AP8&lt;&gt;"",AO8=""),AND(AU8&gt;=AW$23,AV8&gt;=AW$27,AU8&lt;&gt;"",AO8=""),AND(BS8&gt;=BZ$23,BT8&gt;=BZ$27,BS8&lt;&gt;"",BR8=""),AND(BX8&gt;=BZ$23,BY8&gt;=BZ$27,BX8&lt;&gt;"",BR8=""),AND(CV8&gt;=DC$23,CW8&gt;=DC$27,CV8&lt;&gt;"",CU8=""),AND(DA8&gt;=DC$23,DB8&gt;=DC$27,DA8&lt;&gt;""),AND(EA8&gt;=EH$23,EB8&gt;=EH$27,EA8&lt;&gt;""),AND(EF8&gt;=EH$23,EG8&gt;=EH$27,EF8&lt;&gt;""),AND(FC8&gt;=FJ$23,FD8&gt;=FJ$27,FC8&lt;&gt;""),AND(FH8&gt;=FJ$23,FI8&gt;=FJ$27,FH8&lt;&gt;""),AND(GE8&gt;=GL$23,GF8&gt;=GL$27,GE8&lt;&gt;""),AND(GJ8&gt;=GL$23,GK8&gt;=GL$27,GJ8&lt;&gt;""),AND(HG8&gt;=HN$23,HH8&gt;=HN$27,HG8&lt;&gt;""),AND(HL8&gt;=HN$23,HM8&gt;=HN$27,HL8&lt;&gt;""),AND(II8&gt;=IP$23,IJ8&gt;=IP$27,II8&lt;&gt;""),AND(IN8&gt;=IP$23,IO8&gt;=IP$27,IN8&lt;&gt;""),AND(JK8&gt;=JR$23,JL8&gt;=JR$27,JK8&lt;&gt;""),AND(JP8&gt;=JR$23,JQ8&gt;=JR$27,JP8&lt;&gt;""),AND(KM8&gt;=KT$23,KN8&gt;=KT$27,KM8&lt;&gt;""),AND(KR8&gt;=KT$23,KS8&gt;=KT$27,KR8&lt;&gt;""),AND(LO8&gt;=LV$23,LP8&gt;=LV$27,LO8&lt;&gt;""),AND(LT8&gt;=LV$23,LU8&gt;=LV$27,LT8&lt;&gt;""),AND(MQ8&gt;=MX$23,MR8&gt;=MX$27,MQ8&lt;&gt;""),AND(MV8&gt;=MX$23,MW8&gt;=MX$27,MV8&lt;&gt;""),AND(NS8&gt;=NZ$23,NT8&gt;=NZ$27,NS8&lt;&gt;""),AND(NX8&gt;=NZ$23,NY8&gt;=NZ$27,NX8&lt;&gt;""),AND(OU8&gt;=PB$23,OV8&gt;=PB$27,OU8&lt;&gt;""),AND(OZ8&gt;=PB$23,PA8&gt;=PB$27,OZ8&lt;&gt;""),AND(PW8&gt;=QD$23,PX8&gt;=QD$27,PW8&lt;&gt;""),AND(QB8&gt;=QD$23,QC8&gt;=QD$27,QB8&lt;&gt;"")),"P","")</f>
        <v>P</v>
      </c>
      <c r="G8" s="3" t="str">
        <f>IF(OR(AND(AQ8&gt;=AW$27,AQ8&lt;&gt;"",AO8=""),AND(AV8&gt;=AW$27,AV8&lt;&gt;"",AO8=""),AND(BT8&gt;=BZ$27,BT8&lt;&gt;"",BR8=""),AND(BY8&gt;=BZ$27,BY8&lt;&gt;"",BR8=""),AND(CW8&gt;=DC$27,CW8&lt;&gt;"",CU8=""),AND(DB8&gt;=DC$27,DB8&lt;&gt;"",CU8=""),AND(EB8&gt;=EH$27,EB8&lt;&gt;""),AND(EG8&gt;=EH$27,EG8&lt;&gt;""),AND(FD8&gt;=FJ$27,FD8&lt;&gt;""),AND(FI8&gt;=FJ$27,FI8&lt;&gt;""),AND(GF8&gt;=GL$27,GF8&lt;&gt;""),AND(GK8&gt;=GL$27,GK8&lt;&gt;""),AND(HH8&gt;=HN$27,HH8&lt;&gt;""),AND(HM8&gt;=HN$27,HM8&lt;&gt;""),AND(IJ8&gt;=IP$27,IJ8&lt;&gt;""),AND(IO8&gt;=IP$27,IO8&lt;&gt;""),AND(JL8&gt;=JR$27,JL8&lt;&gt;""),AND(JQ8&gt;=JR$27,JQ8&lt;&gt;""),AND(KN8&gt;=KT$27,KN8&lt;&gt;""),AND(KS8&gt;=KT$27,KS8&lt;&gt;""),AND(LP8&gt;=LV$27,LP8&lt;&gt;""),AND(LU8&gt;=LV$27,LU8&lt;&gt;""),AND(MR8&gt;=MX$27,MR8&lt;&gt;""),AND(MW8&gt;=MX$27,MW8&lt;&gt;""),AND(NT8&gt;=NZ$27,NT8&lt;&gt;""),AND(NY8&gt;=NZ$27,NY8&lt;&gt;""),AND(OV8&gt;=PB$27,OV8&lt;&gt;""),AND(PA8&gt;=PB$27,PA8&lt;&gt;""),AND(PX8&gt;=QD$27,PX8&lt;&gt;""),AND(QC8&gt;=QD$27,QC8&lt;&gt;"")),"P","")</f>
        <v>P</v>
      </c>
      <c r="H8" s="36" t="str">
        <f>IF(AND(G8="P",F8=""),"No DD",IF(OR(AND(AS8&gt;=AW$26,AT8&gt;=AW$30,AS8&lt;&gt;"",AO8=""),AND(BV8&gt;=BZ$26,BW8&gt;=BZ$30,BV8&lt;&gt;"",BR8=""),AND(CY8&gt;=DC$26,CZ8&gt;=DC$30,CY8&lt;&gt;"",CU8=""),AND(ED8&gt;=EH$26,EE8&gt;=EH$30,ED8&lt;&gt;""),AND(FF8&gt;=FJ$26,FG8&gt;=FJ$30,FF8&lt;&gt;""),AND(GH8&gt;=GL$26,GI8&gt;=GL$30,GH8&lt;&gt;""),AND(HJ8&gt;=HN$26,HK8&gt;=HN$30,HJ8&lt;&gt;""),AND(IL8&gt;=IP$26,IM8&gt;=IP$30,IL8&lt;&gt;""),AND(JN8&gt;=JR$26,JO8&gt;=JR$30,JN8&lt;&gt;""),AND(KP8&gt;=KT$26,KQ8&gt;=KT$30,KP8&lt;&gt;""),AND(LR8&gt;=LV$26,LS8&gt;=LV$30,LR8&lt;&gt;""),AND(MT8&gt;=MX$26,MU8&gt;=MX$30,MT8&lt;&gt;""),AND(NV8&gt;=NZ$26,NW8&gt;=NZ$30,NV8&lt;&gt;""),AND(OX8&gt;=PB$26,OY8&gt;=PB$30,OX8&lt;&gt;""),AND(PZ8&gt;=QD$26,QA8&gt;=QD$30,PZ8&lt;&gt;"")),"Merit",IF(OR(AND(AS8&gt;=AW$25,AT8&gt;=AW$29,AS8&lt;&gt;"",AO8=""),AND(BV8&gt;=BZ$25,BW8&gt;=BZ$29,BV8&lt;&gt;"",BR8=""),AND(CY8&gt;=DC$25,CZ8&gt;=DC$29,CY8&lt;&gt;"",CU8=""),AND(ED8&gt;=EH$25,EE8&gt;=EH$29,ED8&lt;&gt;""),AND(FF8&gt;=FJ$25,FG8&gt;=FJ$29,FF8&lt;&gt;""),AND(GH8&gt;=GL$25,GI8&gt;=GL$29,GH8&lt;&gt;""),AND(HJ8&gt;=HN$25,HK8&gt;=HN$29,HJ8&lt;&gt;""),AND(IL8&gt;=IP$25,IM8&gt;=IP$29,IL8&lt;&gt;""),AND(JN8&gt;=JR$25,JO8&gt;=JR$29,JN8&lt;&gt;""),AND(KP8&gt;=KT$25,KQ8&gt;=KT$29,KP8&lt;&gt;""),AND(LR8&gt;=LV$25,LS8&gt;=LV$29,LR8&lt;&gt;""),AND(MT8&gt;=MX$25,MU8&gt;=MX$29,MT8&lt;&gt;""),AND(NV8&gt;=NZ$25,NW8&gt;=NZ$29,NV8&lt;&gt;""),AND(OX8&gt;=PB$25,OY8&gt;=PB$29,OX8&lt;&gt;""),AND(PZ8&gt;=QD$25,QA8&gt;=QD$29,PZ8&lt;&gt;"")),"Excellence",IF(I8="P","Worlds Team",IF(F8="P","National Team","")))))</f>
        <v>National Team</v>
      </c>
      <c r="I8" s="3" t="str">
        <f>IF(OR(AND(AS8&gt;=AW$24,AT8&gt;=AW$28,AS8&lt;&gt;"",AO8=""),AND(BV8&gt;=BZ$24,BW8&gt;=BZ$28,BV8&lt;&gt;"",BR8=""),AND(CY8&gt;=DC$24,CZ8&gt;=DC$28,CY8&lt;&gt;"",CU8=""),AND(ED8&gt;=EH$24,EE8&gt;=EH$28,ED8&lt;&gt;""),AND(FF8&gt;=FJ$24,FG8&gt;=FJ$28,FF8&lt;&gt;""),AND(GH8&gt;=GL$24,GI8&gt;=GL$28,GH8&lt;&gt;""),AND(HJ8&gt;=HN$24,HK8&gt;=HN$28,HJ8&lt;&gt;""),AND(IL8&gt;=IP$24,IM8&gt;=IP$28,IL8&lt;&gt;""),AND(JN8&gt;=JR$24,JO8&gt;=JR$28,JN8&lt;&gt;""),AND(KP8&gt;=KT$24,KQ8&gt;=KT$28,KP8&lt;&gt;""),AND(LR8&gt;=LV$24,LS8&gt;=LV$28,LR8&lt;&gt;""),AND(MT8&gt;=MX$24,MU8&gt;=MX$28,MT8&lt;&gt;""),AND(NV8&gt;=NZ$24,NW8&gt;=NZ$28,NV8&lt;&gt;""),AND(OX8&gt;=PB$24,OY8&gt;=PB$28,OX8&lt;&gt;""),AND(PZ8&gt;=QD$24,QA8&gt;=QD$28,PZ8&lt;&gt;"")),"P","")</f>
        <v/>
      </c>
      <c r="J8" s="8">
        <f>IF(COUNT(AQ8,BT8,CW8)&gt;0,LARGE((AQ8,BT8,CW8),1),0)</f>
        <v>42.1</v>
      </c>
      <c r="K8" s="8" t="str">
        <f>IF(J8=0,"",IF(J8=CW8,$CA$1,IF(J8=BT8,$AX$1,IF(J8=AQ8,$U$1,""))))</f>
        <v>2023 Nationals</v>
      </c>
      <c r="L8" s="8">
        <f>IF(COUNT(AQ8,BT8,CW8)&gt;1,LARGE((AQ8,BT8,CW8),2),0)</f>
        <v>41.199999999999996</v>
      </c>
      <c r="M8" s="8" t="str">
        <f>IF(L8=0,"",IF(L8=CW8,$CA$1,IF(L8=BT8,$AX$1,IF(L8=AQ8,$U$1,""))))</f>
        <v>2023 Elite Canada</v>
      </c>
      <c r="N8" s="8">
        <f>IF(COUNT(AR8,BU8,CX8)&gt;0,LARGE((AR8,BU8,CX8),1),0)</f>
        <v>21.3</v>
      </c>
      <c r="O8" s="8" t="str">
        <f>IF(N8=0,"",IF(N8=CX8,$CA$1,IF(N8=BU8,$AX$1,IF(N8=AR8,$U$1,""))))</f>
        <v>2023 Nationals</v>
      </c>
      <c r="P8" s="8">
        <f>IF(MAX(AV8,BY8,DB8)&gt;0,MAX(AV8,BY8,DB8),0)</f>
        <v>43.5</v>
      </c>
      <c r="Q8" s="8" t="str">
        <f>IF(P8=0,"",IF(P8=DB8,$CA$1,IF(P8=BY8,$AX$1,IF(P8=AV8,$U$1,""))))</f>
        <v>2023 Nationals</v>
      </c>
      <c r="R8" s="8">
        <f>IF(MAX(DD8:DF8)&gt;0,MAX(DD8:DF8),"")</f>
        <v>0.10000000000000853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USA (Aug 5)</v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7"/>
      <c r="AP8" s="40" t="str">
        <f>IF(SUM(V8,Z8)&gt;0,SUM(V8,Z8),"")</f>
        <v/>
      </c>
      <c r="AQ8" s="40" t="str">
        <f>IF(SUM(U8:V8,X8:Z8,AB8)-W8-AA8&gt;0,SUM(U8:V8,X8:Z8,AB8)-W8-AA8,"")</f>
        <v/>
      </c>
      <c r="AR8" s="40" t="str">
        <f>IF(SUM(AC8:AD8,AF8)-AE8&gt;0,SUM(AC8:AD8,AF8)-AE8,"")</f>
        <v/>
      </c>
      <c r="AS8" s="40" t="str">
        <f>IF(SUM(V8,Z8,AD8)&gt;0,SUM(V8,Z8,AD8),"")</f>
        <v/>
      </c>
      <c r="AT8" s="40" t="str">
        <f>IF(SUM(AQ8,AR8)&gt;0,SUM(AQ8,AR8),"")</f>
        <v/>
      </c>
      <c r="AU8" s="40" t="str">
        <f>IF(SUM(AH8,AL8)&gt;0,SUM(AH8,AL8),"")</f>
        <v/>
      </c>
      <c r="AV8" s="40" t="str">
        <f>IF(SUM(AG8:AH8,AJ8:AL8,AN8)-SUM(AI8,AM8)&gt;0,SUM(AG8:AH8,AJ8:AL8,AN8)-SUM(AI8,AM8),"")</f>
        <v/>
      </c>
      <c r="AW8" s="40" t="str">
        <f>IF(SUM(AQ8,AV8)&gt;0,SUM(AQ8,AV8),"")</f>
        <v/>
      </c>
      <c r="AX8" s="18">
        <v>16.600000000000001</v>
      </c>
      <c r="AY8" s="18">
        <v>3.6</v>
      </c>
      <c r="AZ8" s="18">
        <v>0.2</v>
      </c>
      <c r="BA8" s="18">
        <v>0</v>
      </c>
      <c r="BB8" s="18">
        <v>17</v>
      </c>
      <c r="BC8" s="18">
        <v>4.0999999999999996</v>
      </c>
      <c r="BD8" s="18">
        <v>0.2</v>
      </c>
      <c r="BE8" s="18">
        <v>0.3</v>
      </c>
      <c r="BF8" s="18">
        <v>16.440000000000001</v>
      </c>
      <c r="BG8" s="18">
        <v>4.0999999999999996</v>
      </c>
      <c r="BH8" s="18">
        <v>0</v>
      </c>
      <c r="BI8" s="18">
        <v>0.3</v>
      </c>
      <c r="BJ8" s="18">
        <v>17.5</v>
      </c>
      <c r="BK8" s="18">
        <v>4.0999999999999996</v>
      </c>
      <c r="BL8" s="18">
        <v>0</v>
      </c>
      <c r="BM8" s="18">
        <v>0.3</v>
      </c>
      <c r="BN8" s="18">
        <v>17.2</v>
      </c>
      <c r="BO8" s="18">
        <v>3.9</v>
      </c>
      <c r="BP8" s="18">
        <v>0</v>
      </c>
      <c r="BQ8" s="18">
        <v>0.3</v>
      </c>
      <c r="BR8" s="28"/>
      <c r="BS8" s="11">
        <f>IF(SUM(AY8,BC8)&gt;0,SUM(AY8,BC8),"")</f>
        <v>7.6999999999999993</v>
      </c>
      <c r="BT8" s="11">
        <f>IF(SUM(AX8:AY8,BA8:BC8,BE8)-AZ8-BD8&gt;0,SUM(AX8:AY8,BA8:BC8,BE8)-AZ8-BD8,"")</f>
        <v>41.199999999999996</v>
      </c>
      <c r="BU8" s="11">
        <f>IF(SUM(BF8:BG8,BI8)-BH8&gt;0,SUM(BF8:BG8,BI8)-BH8,"")</f>
        <v>20.84</v>
      </c>
      <c r="BV8" s="11">
        <f>IF(SUM(AY8,BC8,BG8)&gt;0,SUM(AY8,BC8,BG8),"")</f>
        <v>11.799999999999999</v>
      </c>
      <c r="BW8" s="11">
        <f>IF(SUM(BT8,BU8)&gt;0,SUM(BT8,BU8),"")</f>
        <v>62.039999999999992</v>
      </c>
      <c r="BX8" s="11">
        <f>IF(SUM(BK8,BO8)&gt;0,SUM(BK8,BO8),"")</f>
        <v>8</v>
      </c>
      <c r="BY8" s="11">
        <f>IF(SUM(BJ8:BK8,BM8:BO8,BQ8)-SUM(BL8,BP8)&gt;0,SUM(BJ8:BK8,BM8:BO8,BQ8)-SUM(BL8,BP8),"")</f>
        <v>43.3</v>
      </c>
      <c r="BZ8" s="11">
        <f>IF(SUM(BT8,BY8)&gt;0,SUM(BT8,BY8),"")</f>
        <v>84.5</v>
      </c>
      <c r="CA8" s="19">
        <v>16.600000000000001</v>
      </c>
      <c r="CB8" s="19">
        <v>4.3</v>
      </c>
      <c r="CC8" s="19">
        <v>0</v>
      </c>
      <c r="CD8" s="19">
        <v>0.3</v>
      </c>
      <c r="CE8" s="19">
        <v>16.5</v>
      </c>
      <c r="CF8" s="19">
        <v>4.0999999999999996</v>
      </c>
      <c r="CG8" s="19">
        <v>0</v>
      </c>
      <c r="CH8" s="19">
        <v>0.3</v>
      </c>
      <c r="CI8" s="19">
        <v>16.899999999999999</v>
      </c>
      <c r="CJ8" s="19">
        <v>4.0999999999999996</v>
      </c>
      <c r="CK8" s="19">
        <v>0</v>
      </c>
      <c r="CL8" s="19">
        <v>0.3</v>
      </c>
      <c r="CM8" s="19">
        <v>17.100000000000001</v>
      </c>
      <c r="CN8" s="19">
        <v>4.3</v>
      </c>
      <c r="CO8" s="19">
        <v>0.2</v>
      </c>
      <c r="CP8" s="19">
        <v>0.3</v>
      </c>
      <c r="CQ8" s="19">
        <v>17.600000000000001</v>
      </c>
      <c r="CR8" s="19">
        <v>4.0999999999999996</v>
      </c>
      <c r="CS8" s="19">
        <v>0</v>
      </c>
      <c r="CT8" s="19">
        <v>0.3</v>
      </c>
      <c r="CU8" s="27"/>
      <c r="CV8" s="40">
        <f>IF(SUM(CB8,CF8)&gt;0,SUM(CB8,CF8),"")</f>
        <v>8.3999999999999986</v>
      </c>
      <c r="CW8" s="40">
        <f>IF(SUM(CA8:CB8,CD8:CF8,CH8)-CC8-CG8&gt;0,SUM(CA8:CB8,CD8:CF8,CH8)-CC8-CG8,"")</f>
        <v>42.1</v>
      </c>
      <c r="CX8" s="40">
        <f>IF(SUM(CI8:CJ8,CL8)-CK8&gt;0,SUM(CI8:CJ8,CL8)-CK8,"")</f>
        <v>21.3</v>
      </c>
      <c r="CY8" s="40">
        <f>IF(SUM(CB8,CF8,CJ8)&gt;0,SUM(CB8,CF8,CJ8),"")</f>
        <v>12.499999999999998</v>
      </c>
      <c r="CZ8" s="40">
        <f>IF(SUM(CW8,CX8)&gt;0,SUM(CW8,CX8),"")</f>
        <v>63.400000000000006</v>
      </c>
      <c r="DA8" s="40">
        <f>IF(SUM(CN8,CR8)&gt;0,SUM(CN8,CR8),"")</f>
        <v>8.3999999999999986</v>
      </c>
      <c r="DB8" s="40">
        <f>IF(SUM(CM8:CN8,CP8:CR8,CT8)-SUM(CO8,CS8)&gt;0,SUM(CM8:CN8,CP8:CR8,CT8)-SUM(CO8,CS8),"")</f>
        <v>43.5</v>
      </c>
      <c r="DC8" s="40">
        <f>IF(SUM(CW8,DB8)&gt;0,SUM(CW8,DB8),"")</f>
        <v>85.6</v>
      </c>
      <c r="DD8" s="50">
        <f>IF(MAX(EB8,FD8,GF8,HH8,IJ8,JL8,KN8,LP8,MR8,NT8,OV8,PX8)-IF(L8="",0,L8)&gt;0.001,MAX(EB8,FD8,GF8,HH8,IJ8,JL8,KN8,LP8,MR8,NT8,OV8,PX8)-IF(L8="",0,L8),"")</f>
        <v>0.10000000000000853</v>
      </c>
      <c r="DE8" s="50" t="str">
        <f>IF(MAX(EC8,FE8,GG8,HI8,IK8,JM8,KO8,LQ8,MS8,NU8,OW8,PY8)-IF(N8="",0,N8)&gt;0.001,MAX(EC8,FE8,GG8,HI8,IK8,JM8,KO8,LQ8,MS8,NU8,OW8,PY8)-IF(N8="",0,N8),"")</f>
        <v/>
      </c>
      <c r="DF8" s="50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>
        <v>15.3</v>
      </c>
      <c r="HP8" s="17">
        <v>4.3</v>
      </c>
      <c r="HQ8" s="17">
        <v>0</v>
      </c>
      <c r="HR8" s="17">
        <v>0</v>
      </c>
      <c r="HS8" s="17">
        <v>17.600000000000001</v>
      </c>
      <c r="HT8" s="17">
        <v>4.0999999999999996</v>
      </c>
      <c r="HU8" s="17">
        <v>0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>
        <f>IF(SUM(HP8,HT8)&gt;0,SUM(HP8,HT8),"")</f>
        <v>8.3999999999999986</v>
      </c>
      <c r="IJ8" s="40">
        <f>IF(SUM(HO8:HP8,HR8:HT8,HV8)-HQ8-HU8&gt;0,SUM(HO8:HP8,HR8:HT8,HV8)-HQ8-HU8,"")</f>
        <v>41.300000000000004</v>
      </c>
      <c r="IK8" s="40" t="str">
        <f>IF(SUM(HW8:HX8,HZ8)-HY8&gt;0,SUM(HW8:HX8,HZ8)-HY8,"")</f>
        <v/>
      </c>
      <c r="IL8" s="40">
        <f>IF(SUM(HP8,HT8,HX8)&gt;0,SUM(HP8,HT8,HX8),"")</f>
        <v>8.3999999999999986</v>
      </c>
      <c r="IM8" s="40">
        <f>IF(SUM(IJ8,IK8)&gt;0,SUM(IJ8,IK8),"")</f>
        <v>41.300000000000004</v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>
        <f>IF(SUM(IJ8,IO8)&gt;0,SUM(IJ8,IO8),"")</f>
        <v>41.300000000000004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2">
        <f>IF($CU8="P",CA8,(CA8+AX8)/2)</f>
        <v>16.600000000000001</v>
      </c>
      <c r="QF8" s="22">
        <f>IF($CU8="P",CB8,(CB8+AY8)/2)</f>
        <v>3.95</v>
      </c>
      <c r="QG8" s="22">
        <f>IF($CU8="P",CC8,(CC8+AZ8)/2)</f>
        <v>0.1</v>
      </c>
      <c r="QH8" s="22">
        <f>IF($CU8="P",CD8,(CD8+BA8)/2)</f>
        <v>0.15</v>
      </c>
      <c r="QI8" s="22">
        <f>IF($CU8="P",CE8,(CE8+BB8)/2)</f>
        <v>16.75</v>
      </c>
      <c r="QJ8" s="22">
        <f>IF($CU8="P",CF8,(CF8+BC8)/2)</f>
        <v>4.0999999999999996</v>
      </c>
      <c r="QK8" s="22">
        <f>IF($CU8="P",CG8,(CG8+BD8)/2)</f>
        <v>0.1</v>
      </c>
      <c r="QL8" s="22">
        <f>IF($CU8="P",CH8,(CH8+BE8)/2)</f>
        <v>0.3</v>
      </c>
      <c r="QM8" s="22">
        <f>IF($CU8="P",CI8,(CI8+BF8)/2)</f>
        <v>16.670000000000002</v>
      </c>
      <c r="QN8" s="22">
        <f>IF($CU8="P",CJ8,(CJ8+BG8)/2)</f>
        <v>4.0999999999999996</v>
      </c>
      <c r="QO8" s="22">
        <f>IF($CU8="P",CK8,(CK8+BH8)/2)</f>
        <v>0</v>
      </c>
      <c r="QP8" s="22">
        <f>IF($CU8="P",CL8,(CL8+BI8)/2)</f>
        <v>0.3</v>
      </c>
      <c r="QQ8" s="22">
        <f>IF($CU8="P",CM8,(CM8+BJ8)/2)</f>
        <v>17.3</v>
      </c>
      <c r="QR8" s="22">
        <f>IF($CU8="P",CN8,(CN8+BK8)/2)</f>
        <v>4.1999999999999993</v>
      </c>
      <c r="QS8" s="22">
        <f>IF($CU8="P",CO8,(CO8+BL8)/2)</f>
        <v>0.1</v>
      </c>
      <c r="QT8" s="22">
        <f>IF($CU8="P",CP8,(CP8+BM8)/2)</f>
        <v>0.3</v>
      </c>
      <c r="QU8" s="22">
        <f>IF($CU8="P",CQ8,(CQ8+BN8)/2)</f>
        <v>17.399999999999999</v>
      </c>
      <c r="QV8" s="22">
        <f>IF($CU8="P",CR8,(CR8+BO8)/2)</f>
        <v>4</v>
      </c>
      <c r="QW8" s="22">
        <f>IF($CU8="P",CS8,(CS8+BP8)/2)</f>
        <v>0</v>
      </c>
      <c r="QX8" s="22">
        <f>IF($CU8="P",CT8,(CT8+BQ8)/2)</f>
        <v>0.3</v>
      </c>
      <c r="QY8" s="27" t="s">
        <v>46</v>
      </c>
      <c r="QZ8" s="40">
        <f>IF(SUM(QF8,QJ8)&gt;0,SUM(QF8,QJ8),"")</f>
        <v>8.0500000000000007</v>
      </c>
      <c r="RA8" s="40">
        <f>IF(SUM(QE8:QF8,QH8:QJ8,QL8)-QG8-QK8&gt;0,SUM(QE8:QF8,QH8:QJ8,QL8)-QG8-QK8,"")</f>
        <v>41.65</v>
      </c>
      <c r="RB8" s="40">
        <f>IF(SUM(QM8:QN8,QP8)-QO8&gt;0,SUM(QM8:QN8,QP8)-QO8,"")</f>
        <v>21.070000000000004</v>
      </c>
      <c r="RC8" s="40">
        <f>IF(SUM(QF8,QJ8,QN8)&gt;0,SUM(QF8,QJ8,QN8),"")</f>
        <v>12.15</v>
      </c>
      <c r="RD8" s="40">
        <f>IF(SUM(RA8,RB8)&gt;0,SUM(RA8,RB8),"")</f>
        <v>62.72</v>
      </c>
      <c r="RE8" s="40">
        <f>IF(SUM(QR8,QV8)&gt;0,SUM(QR8,QV8),"")</f>
        <v>8.1999999999999993</v>
      </c>
      <c r="RF8" s="40">
        <f>IF(SUM(QQ8:QR8,QT8:QV8,QX8)-SUM(QS8,QW8)&gt;0,SUM(QQ8:QR8,QT8:QV8,QX8)-SUM(QS8,QW8),"")</f>
        <v>43.4</v>
      </c>
      <c r="RG8" s="40">
        <f>IF(SUM(RA8,RF8)&gt;0,SUM(RA8,RF8),"")</f>
        <v>85.05</v>
      </c>
    </row>
    <row r="9" spans="1:475" x14ac:dyDescent="0.2">
      <c r="A9" s="4" cm="1">
        <f t="array" ref="A9">IF(AND(H9&lt;&gt;"",H9&lt;&gt;"No DD"),SUMPRODUCT((H$4:H$21&lt;&gt;"")*(H$4:H$21&lt;&gt;"No DD")*(E$4:E$21&gt;E9))+1,IF(H9="No DD",SUMPRODUCT((H$4:H$21="No DD")*(E$4:E$21&gt;E9))+1+SUMPRODUCT((H$4:H$21&lt;&gt;"")*(H$4:H$21&lt;&gt;"No DD")),""))</f>
        <v>6</v>
      </c>
      <c r="B9" s="5" t="s">
        <v>76</v>
      </c>
      <c r="C9" s="4" t="s">
        <v>5</v>
      </c>
      <c r="D9" s="4">
        <v>2004</v>
      </c>
      <c r="E9" s="9">
        <f>SUM(J9:R9)+SUM(J9:N9)*0.0000001+SUM(J9)*0.0000000000001</f>
        <v>141.30000985000393</v>
      </c>
      <c r="F9" s="3" t="str">
        <f>IF(OR(AND(AP9&gt;=AW$23,AQ9&gt;=AW$27,AP9&lt;&gt;"",AO9=""),AND(AU9&gt;=AW$23,AV9&gt;=AW$27,AU9&lt;&gt;"",AO9=""),AND(BS9&gt;=BZ$23,BT9&gt;=BZ$27,BS9&lt;&gt;"",BR9=""),AND(BX9&gt;=BZ$23,BY9&gt;=BZ$27,BX9&lt;&gt;"",BR9=""),AND(CV9&gt;=DC$23,CW9&gt;=DC$27,CV9&lt;&gt;"",CU9=""),AND(DA9&gt;=DC$23,DB9&gt;=DC$27,DA9&lt;&gt;""),AND(EA9&gt;=EH$23,EB9&gt;=EH$27,EA9&lt;&gt;""),AND(EF9&gt;=EH$23,EG9&gt;=EH$27,EF9&lt;&gt;""),AND(FC9&gt;=FJ$23,FD9&gt;=FJ$27,FC9&lt;&gt;""),AND(FH9&gt;=FJ$23,FI9&gt;=FJ$27,FH9&lt;&gt;""),AND(GE9&gt;=GL$23,GF9&gt;=GL$27,GE9&lt;&gt;""),AND(GJ9&gt;=GL$23,GK9&gt;=GL$27,GJ9&lt;&gt;""),AND(HG9&gt;=HN$23,HH9&gt;=HN$27,HG9&lt;&gt;""),AND(HL9&gt;=HN$23,HM9&gt;=HN$27,HL9&lt;&gt;""),AND(II9&gt;=IP$23,IJ9&gt;=IP$27,II9&lt;&gt;""),AND(IN9&gt;=IP$23,IO9&gt;=IP$27,IN9&lt;&gt;""),AND(JK9&gt;=JR$23,JL9&gt;=JR$27,JK9&lt;&gt;""),AND(JP9&gt;=JR$23,JQ9&gt;=JR$27,JP9&lt;&gt;""),AND(KM9&gt;=KT$23,KN9&gt;=KT$27,KM9&lt;&gt;""),AND(KR9&gt;=KT$23,KS9&gt;=KT$27,KR9&lt;&gt;""),AND(LO9&gt;=LV$23,LP9&gt;=LV$27,LO9&lt;&gt;""),AND(LT9&gt;=LV$23,LU9&gt;=LV$27,LT9&lt;&gt;""),AND(MQ9&gt;=MX$23,MR9&gt;=MX$27,MQ9&lt;&gt;""),AND(MV9&gt;=MX$23,MW9&gt;=MX$27,MV9&lt;&gt;""),AND(NS9&gt;=NZ$23,NT9&gt;=NZ$27,NS9&lt;&gt;""),AND(NX9&gt;=NZ$23,NY9&gt;=NZ$27,NX9&lt;&gt;""),AND(OU9&gt;=PB$23,OV9&gt;=PB$27,OU9&lt;&gt;""),AND(OZ9&gt;=PB$23,PA9&gt;=PB$27,OZ9&lt;&gt;""),AND(PW9&gt;=QD$23,PX9&gt;=QD$27,PW9&lt;&gt;""),AND(QB9&gt;=QD$23,QC9&gt;=QD$27,QB9&lt;&gt;"")),"P","")</f>
        <v>P</v>
      </c>
      <c r="G9" s="3" t="str">
        <f>IF(OR(AND(AQ9&gt;=AW$27,AQ9&lt;&gt;"",AO9=""),AND(AV9&gt;=AW$27,AV9&lt;&gt;"",AO9=""),AND(BT9&gt;=BZ$27,BT9&lt;&gt;"",BR9=""),AND(BY9&gt;=BZ$27,BY9&lt;&gt;"",BR9=""),AND(CW9&gt;=DC$27,CW9&lt;&gt;"",CU9=""),AND(DB9&gt;=DC$27,DB9&lt;&gt;"",CU9=""),AND(EB9&gt;=EH$27,EB9&lt;&gt;""),AND(EG9&gt;=EH$27,EG9&lt;&gt;""),AND(FD9&gt;=FJ$27,FD9&lt;&gt;""),AND(FI9&gt;=FJ$27,FI9&lt;&gt;""),AND(GF9&gt;=GL$27,GF9&lt;&gt;""),AND(GK9&gt;=GL$27,GK9&lt;&gt;""),AND(HH9&gt;=HN$27,HH9&lt;&gt;""),AND(HM9&gt;=HN$27,HM9&lt;&gt;""),AND(IJ9&gt;=IP$27,IJ9&lt;&gt;""),AND(IO9&gt;=IP$27,IO9&lt;&gt;""),AND(JL9&gt;=JR$27,JL9&lt;&gt;""),AND(JQ9&gt;=JR$27,JQ9&lt;&gt;""),AND(KN9&gt;=KT$27,KN9&lt;&gt;""),AND(KS9&gt;=KT$27,KS9&lt;&gt;""),AND(LP9&gt;=LV$27,LP9&lt;&gt;""),AND(LU9&gt;=LV$27,LU9&lt;&gt;""),AND(MR9&gt;=MX$27,MR9&lt;&gt;""),AND(MW9&gt;=MX$27,MW9&lt;&gt;""),AND(NT9&gt;=NZ$27,NT9&lt;&gt;""),AND(NY9&gt;=NZ$27,NY9&lt;&gt;""),AND(OV9&gt;=PB$27,OV9&lt;&gt;""),AND(PA9&gt;=PB$27,PA9&lt;&gt;""),AND(PX9&gt;=QD$27,PX9&lt;&gt;""),AND(QC9&gt;=QD$27,QC9&lt;&gt;"")),"P","")</f>
        <v>P</v>
      </c>
      <c r="H9" s="36" t="str">
        <f>IF(AND(G9="P",F9=""),"No DD",IF(OR(AND(AS9&gt;=AW$26,AT9&gt;=AW$30,AS9&lt;&gt;"",AO9=""),AND(BV9&gt;=BZ$26,BW9&gt;=BZ$30,BV9&lt;&gt;"",BR9=""),AND(CY9&gt;=DC$26,CZ9&gt;=DC$30,CY9&lt;&gt;"",CU9=""),AND(ED9&gt;=EH$26,EE9&gt;=EH$30,ED9&lt;&gt;""),AND(FF9&gt;=FJ$26,FG9&gt;=FJ$30,FF9&lt;&gt;""),AND(GH9&gt;=GL$26,GI9&gt;=GL$30,GH9&lt;&gt;""),AND(HJ9&gt;=HN$26,HK9&gt;=HN$30,HJ9&lt;&gt;""),AND(IL9&gt;=IP$26,IM9&gt;=IP$30,IL9&lt;&gt;""),AND(JN9&gt;=JR$26,JO9&gt;=JR$30,JN9&lt;&gt;""),AND(KP9&gt;=KT$26,KQ9&gt;=KT$30,KP9&lt;&gt;""),AND(LR9&gt;=LV$26,LS9&gt;=LV$30,LR9&lt;&gt;""),AND(MT9&gt;=MX$26,MU9&gt;=MX$30,MT9&lt;&gt;""),AND(NV9&gt;=NZ$26,NW9&gt;=NZ$30,NV9&lt;&gt;""),AND(OX9&gt;=PB$26,OY9&gt;=PB$30,OX9&lt;&gt;""),AND(PZ9&gt;=QD$26,QA9&gt;=QD$30,PZ9&lt;&gt;"")),"Merit",IF(OR(AND(AS9&gt;=AW$25,AT9&gt;=AW$29,AS9&lt;&gt;"",AO9=""),AND(BV9&gt;=BZ$25,BW9&gt;=BZ$29,BV9&lt;&gt;"",BR9=""),AND(CY9&gt;=DC$25,CZ9&gt;=DC$29,CY9&lt;&gt;"",CU9=""),AND(ED9&gt;=EH$25,EE9&gt;=EH$29,ED9&lt;&gt;""),AND(FF9&gt;=FJ$25,FG9&gt;=FJ$29,FF9&lt;&gt;""),AND(GH9&gt;=GL$25,GI9&gt;=GL$29,GH9&lt;&gt;""),AND(HJ9&gt;=HN$25,HK9&gt;=HN$29,HJ9&lt;&gt;""),AND(IL9&gt;=IP$25,IM9&gt;=IP$29,IL9&lt;&gt;""),AND(JN9&gt;=JR$25,JO9&gt;=JR$29,JN9&lt;&gt;""),AND(KP9&gt;=KT$25,KQ9&gt;=KT$29,KP9&lt;&gt;""),AND(LR9&gt;=LV$25,LS9&gt;=LV$29,LR9&lt;&gt;""),AND(MT9&gt;=MX$25,MU9&gt;=MX$29,MT9&lt;&gt;""),AND(NV9&gt;=NZ$25,NW9&gt;=NZ$29,NV9&lt;&gt;""),AND(OX9&gt;=PB$25,OY9&gt;=PB$29,OX9&lt;&gt;""),AND(PZ9&gt;=QD$25,QA9&gt;=QD$29,PZ9&lt;&gt;"")),"Excellence",IF(I9="P","Worlds Team",IF(F9="P","National Team","")))))</f>
        <v>National Team</v>
      </c>
      <c r="I9" s="3" t="str">
        <f>IF(OR(AND(AS9&gt;=AW$24,AT9&gt;=AW$28,AS9&lt;&gt;"",AO9=""),AND(BV9&gt;=BZ$24,BW9&gt;=BZ$28,BV9&lt;&gt;"",BR9=""),AND(CY9&gt;=DC$24,CZ9&gt;=DC$28,CY9&lt;&gt;"",CU9=""),AND(ED9&gt;=EH$24,EE9&gt;=EH$28,ED9&lt;&gt;""),AND(FF9&gt;=FJ$24,FG9&gt;=FJ$28,FF9&lt;&gt;""),AND(GH9&gt;=GL$24,GI9&gt;=GL$28,GH9&lt;&gt;""),AND(HJ9&gt;=HN$24,HK9&gt;=HN$28,HJ9&lt;&gt;""),AND(IL9&gt;=IP$24,IM9&gt;=IP$28,IL9&lt;&gt;""),AND(JN9&gt;=JR$24,JO9&gt;=JR$28,JN9&lt;&gt;""),AND(KP9&gt;=KT$24,KQ9&gt;=KT$28,KP9&lt;&gt;""),AND(LR9&gt;=LV$24,LS9&gt;=LV$28,LR9&lt;&gt;""),AND(MT9&gt;=MX$24,MU9&gt;=MX$28,MT9&lt;&gt;""),AND(NV9&gt;=NZ$24,NW9&gt;=NZ$28,NV9&lt;&gt;""),AND(OX9&gt;=PB$24,OY9&gt;=PB$28,OX9&lt;&gt;""),AND(PZ9&gt;=QD$24,QA9&gt;=QD$28,PZ9&lt;&gt;"")),"P","")</f>
        <v/>
      </c>
      <c r="J9" s="8">
        <f>IF(COUNT(AQ9,BT9,CW9)&gt;0,LARGE((AQ9,BT9,CW9),1),0)</f>
        <v>39.1</v>
      </c>
      <c r="K9" s="8" t="str">
        <f>IF(J9=0,"",IF(J9=CW9,$CA$1,IF(J9=BT9,$AX$1,IF(J9=AQ9,$U$1,""))))</f>
        <v>2022 3rd Domestic Trial</v>
      </c>
      <c r="L9" s="8">
        <f>IF(COUNT(AQ9,BT9,CW9)&gt;1,LARGE((AQ9,BT9,CW9),2),0)</f>
        <v>38.700000000000003</v>
      </c>
      <c r="M9" s="8" t="str">
        <f>IF(L9=0,"",IF(L9=CW9,$CA$1,IF(L9=BT9,$AX$1,IF(L9=AQ9,$U$1,""))))</f>
        <v>2023 Nationals</v>
      </c>
      <c r="N9" s="8">
        <f>IF(COUNT(AR9,BU9,CX9)&gt;0,LARGE((AR9,BU9,CX9),1),0)</f>
        <v>20.700000000000003</v>
      </c>
      <c r="O9" s="8" t="str">
        <f>IF(N9=0,"",IF(N9=CX9,$CA$1,IF(N9=BU9,$AX$1,IF(N9=AR9,$U$1,""))))</f>
        <v>2023 Nationals</v>
      </c>
      <c r="P9" s="8">
        <f>IF(MAX(AV9,BY9,DB9)&gt;0,MAX(AV9,BY9,DB9),0)</f>
        <v>42.800000000000004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16.399999999999999</v>
      </c>
      <c r="V9" s="19">
        <v>3.4</v>
      </c>
      <c r="W9" s="19">
        <v>0</v>
      </c>
      <c r="X9" s="19">
        <v>0</v>
      </c>
      <c r="Y9" s="19">
        <v>15.6</v>
      </c>
      <c r="Z9" s="19">
        <v>3.5</v>
      </c>
      <c r="AA9" s="19">
        <v>0.4</v>
      </c>
      <c r="AB9" s="19">
        <v>0.6</v>
      </c>
      <c r="AC9" s="19"/>
      <c r="AD9" s="19"/>
      <c r="AE9" s="19"/>
      <c r="AF9" s="19"/>
      <c r="AG9" s="19">
        <v>16.2</v>
      </c>
      <c r="AH9" s="19">
        <v>3.4</v>
      </c>
      <c r="AI9" s="19">
        <v>0</v>
      </c>
      <c r="AJ9" s="19">
        <v>0</v>
      </c>
      <c r="AK9" s="19">
        <v>16.100000000000001</v>
      </c>
      <c r="AL9" s="19">
        <v>4.5999999999999996</v>
      </c>
      <c r="AM9" s="19">
        <v>0</v>
      </c>
      <c r="AN9" s="19">
        <v>0.6</v>
      </c>
      <c r="AO9" s="27"/>
      <c r="AP9" s="40">
        <f>IF(SUM(V9,Z9)&gt;0,SUM(V9,Z9),"")</f>
        <v>6.9</v>
      </c>
      <c r="AQ9" s="40">
        <f>IF(SUM(U9:V9,X9:Z9,AB9)-W9-AA9&gt;0,SUM(U9:V9,X9:Z9,AB9)-W9-AA9,"")</f>
        <v>39.1</v>
      </c>
      <c r="AR9" s="40" t="str">
        <f>IF(SUM(AC9:AD9,AF9)-AE9&gt;0,SUM(AC9:AD9,AF9)-AE9,"")</f>
        <v/>
      </c>
      <c r="AS9" s="40">
        <f>IF(SUM(V9,Z9,AD9)&gt;0,SUM(V9,Z9,AD9),"")</f>
        <v>6.9</v>
      </c>
      <c r="AT9" s="40">
        <f>IF(SUM(AQ9,AR9)&gt;0,SUM(AQ9,AR9),"")</f>
        <v>39.1</v>
      </c>
      <c r="AU9" s="40">
        <f>IF(SUM(AH9,AL9)&gt;0,SUM(AH9,AL9),"")</f>
        <v>8</v>
      </c>
      <c r="AV9" s="40">
        <f>IF(SUM(AG9:AH9,AJ9:AL9,AN9)-SUM(AI9,AM9)&gt;0,SUM(AG9:AH9,AJ9:AL9,AN9)-SUM(AI9,AM9),"")</f>
        <v>40.900000000000006</v>
      </c>
      <c r="AW9" s="40">
        <f>IF(SUM(AQ9,AV9)&gt;0,SUM(AQ9,AV9),"")</f>
        <v>80</v>
      </c>
      <c r="AX9" s="18">
        <v>16.8</v>
      </c>
      <c r="AY9" s="18">
        <v>3.4</v>
      </c>
      <c r="AZ9" s="18">
        <v>0.4</v>
      </c>
      <c r="BA9" s="18">
        <v>0</v>
      </c>
      <c r="BB9" s="18">
        <v>14.5</v>
      </c>
      <c r="BC9" s="18">
        <v>4.5999999999999996</v>
      </c>
      <c r="BD9" s="18">
        <v>2</v>
      </c>
      <c r="BE9" s="18">
        <v>0.6</v>
      </c>
      <c r="BF9" s="18">
        <v>15.3</v>
      </c>
      <c r="BG9" s="18">
        <v>2.6</v>
      </c>
      <c r="BH9" s="18">
        <v>0</v>
      </c>
      <c r="BI9" s="18">
        <v>0.6</v>
      </c>
      <c r="BJ9" s="18">
        <v>16.600000000000001</v>
      </c>
      <c r="BK9" s="18">
        <v>3.8</v>
      </c>
      <c r="BL9" s="18">
        <v>0</v>
      </c>
      <c r="BM9" s="18">
        <v>0</v>
      </c>
      <c r="BN9" s="18">
        <v>16.600000000000001</v>
      </c>
      <c r="BO9" s="18">
        <v>4.5999999999999996</v>
      </c>
      <c r="BP9" s="18">
        <v>0</v>
      </c>
      <c r="BQ9" s="18">
        <v>0.6</v>
      </c>
      <c r="BR9" s="28"/>
      <c r="BS9" s="11">
        <f>IF(SUM(AY9,BC9)&gt;0,SUM(AY9,BC9),"")</f>
        <v>8</v>
      </c>
      <c r="BT9" s="11">
        <f>IF(SUM(AX9:AY9,BA9:BC9,BE9)-AZ9-BD9&gt;0,SUM(AX9:AY9,BA9:BC9,BE9)-AZ9-BD9,"")</f>
        <v>37.500000000000007</v>
      </c>
      <c r="BU9" s="11">
        <f>IF(SUM(BF9:BG9,BI9)-BH9&gt;0,SUM(BF9:BG9,BI9)-BH9,"")</f>
        <v>18.500000000000004</v>
      </c>
      <c r="BV9" s="11">
        <f>IF(SUM(AY9,BC9,BG9)&gt;0,SUM(AY9,BC9,BG9),"")</f>
        <v>10.6</v>
      </c>
      <c r="BW9" s="11">
        <f>IF(SUM(BT9,BU9)&gt;0,SUM(BT9,BU9),"")</f>
        <v>56.000000000000014</v>
      </c>
      <c r="BX9" s="11">
        <f>IF(SUM(BK9,BO9)&gt;0,SUM(BK9,BO9),"")</f>
        <v>8.3999999999999986</v>
      </c>
      <c r="BY9" s="11">
        <f>IF(SUM(BJ9:BK9,BM9:BO9,BQ9)-SUM(BL9,BP9)&gt;0,SUM(BJ9:BK9,BM9:BO9,BQ9)-SUM(BL9,BP9),"")</f>
        <v>42.2</v>
      </c>
      <c r="BZ9" s="11">
        <f>IF(SUM(BT9,BY9)&gt;0,SUM(BT9,BY9),"")</f>
        <v>79.700000000000017</v>
      </c>
      <c r="CA9" s="19">
        <v>15.2</v>
      </c>
      <c r="CB9" s="19">
        <v>3.4</v>
      </c>
      <c r="CC9" s="19">
        <v>0.4</v>
      </c>
      <c r="CD9" s="19">
        <v>0</v>
      </c>
      <c r="CE9" s="19">
        <v>16.600000000000001</v>
      </c>
      <c r="CF9" s="19">
        <v>5.3</v>
      </c>
      <c r="CG9" s="19">
        <v>2</v>
      </c>
      <c r="CH9" s="19">
        <v>0.6</v>
      </c>
      <c r="CI9" s="19">
        <v>15.9</v>
      </c>
      <c r="CJ9" s="19">
        <v>4.2</v>
      </c>
      <c r="CK9" s="19">
        <v>0</v>
      </c>
      <c r="CL9" s="19">
        <v>0.6</v>
      </c>
      <c r="CM9" s="19">
        <v>14.9</v>
      </c>
      <c r="CN9" s="19">
        <v>4.5999999999999996</v>
      </c>
      <c r="CO9" s="19">
        <v>0</v>
      </c>
      <c r="CP9" s="19">
        <v>0.6</v>
      </c>
      <c r="CQ9" s="19">
        <v>16.600000000000001</v>
      </c>
      <c r="CR9" s="19">
        <v>5.5</v>
      </c>
      <c r="CS9" s="19">
        <v>0</v>
      </c>
      <c r="CT9" s="19">
        <v>0.6</v>
      </c>
      <c r="CU9" s="27"/>
      <c r="CV9" s="40">
        <f>IF(SUM(CB9,CF9)&gt;0,SUM(CB9,CF9),"")</f>
        <v>8.6999999999999993</v>
      </c>
      <c r="CW9" s="40">
        <f>IF(SUM(CA9:CB9,CD9:CF9,CH9)-CC9-CG9&gt;0,SUM(CA9:CB9,CD9:CF9,CH9)-CC9-CG9,"")</f>
        <v>38.700000000000003</v>
      </c>
      <c r="CX9" s="40">
        <f>IF(SUM(CI9:CJ9,CL9)-CK9&gt;0,SUM(CI9:CJ9,CL9)-CK9,"")</f>
        <v>20.700000000000003</v>
      </c>
      <c r="CY9" s="40">
        <f>IF(SUM(CB9,CF9,CJ9)&gt;0,SUM(CB9,CF9,CJ9),"")</f>
        <v>12.899999999999999</v>
      </c>
      <c r="CZ9" s="40">
        <f>IF(SUM(CW9,CX9)&gt;0,SUM(CW9,CX9),"")</f>
        <v>59.400000000000006</v>
      </c>
      <c r="DA9" s="40">
        <f>IF(SUM(CN9,CR9)&gt;0,SUM(CN9,CR9),"")</f>
        <v>10.1</v>
      </c>
      <c r="DB9" s="40">
        <f>IF(SUM(CM9:CN9,CP9:CR9,CT9)-SUM(CO9,CS9)&gt;0,SUM(CM9:CN9,CP9:CR9,CT9)-SUM(CO9,CS9),"")</f>
        <v>42.800000000000004</v>
      </c>
      <c r="DC9" s="40">
        <f>IF(SUM(CW9,DB9)&gt;0,SUM(CW9,DB9),"")</f>
        <v>81.5</v>
      </c>
      <c r="DD9" s="50" t="str">
        <f>IF(MAX(EB9,FD9,GF9,HH9,IJ9,JL9,KN9,LP9,MR9,NT9,OV9,PX9)-IF(L9="",0,L9)&gt;0.001,MAX(EB9,FD9,GF9,HH9,IJ9,JL9,KN9,LP9,MR9,NT9,OV9,PX9)-IF(L9="",0,L9),"")</f>
        <v/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2">
        <f>IF($CU9="P",CA9,(CA9+AX9)/2)</f>
        <v>16</v>
      </c>
      <c r="QF9" s="22">
        <f>IF($CU9="P",CB9,(CB9+AY9)/2)</f>
        <v>3.4</v>
      </c>
      <c r="QG9" s="22">
        <f>IF($CU9="P",CC9,(CC9+AZ9)/2)</f>
        <v>0.4</v>
      </c>
      <c r="QH9" s="22">
        <f>IF($CU9="P",CD9,(CD9+BA9)/2)</f>
        <v>0</v>
      </c>
      <c r="QI9" s="22">
        <f>IF($CU9="P",CE9,(CE9+BB9)/2)</f>
        <v>15.55</v>
      </c>
      <c r="QJ9" s="22">
        <f>IF($CU9="P",CF9,(CF9+BC9)/2)</f>
        <v>4.9499999999999993</v>
      </c>
      <c r="QK9" s="22">
        <f>IF($CU9="P",CG9,(CG9+BD9)/2)</f>
        <v>2</v>
      </c>
      <c r="QL9" s="22">
        <f>IF($CU9="P",CH9,(CH9+BE9)/2)</f>
        <v>0.6</v>
      </c>
      <c r="QM9" s="22">
        <f>IF($CU9="P",CI9,(CI9+BF9)/2)</f>
        <v>15.600000000000001</v>
      </c>
      <c r="QN9" s="22">
        <f>IF($CU9="P",CJ9,(CJ9+BG9)/2)</f>
        <v>3.4000000000000004</v>
      </c>
      <c r="QO9" s="22">
        <f>IF($CU9="P",CK9,(CK9+BH9)/2)</f>
        <v>0</v>
      </c>
      <c r="QP9" s="22">
        <f>IF($CU9="P",CL9,(CL9+BI9)/2)</f>
        <v>0.6</v>
      </c>
      <c r="QQ9" s="22">
        <f>IF($CU9="P",CM9,(CM9+BJ9)/2)</f>
        <v>15.75</v>
      </c>
      <c r="QR9" s="22">
        <f>IF($CU9="P",CN9,(CN9+BK9)/2)</f>
        <v>4.1999999999999993</v>
      </c>
      <c r="QS9" s="22">
        <f>IF($CU9="P",CO9,(CO9+BL9)/2)</f>
        <v>0</v>
      </c>
      <c r="QT9" s="22">
        <f>IF($CU9="P",CP9,(CP9+BM9)/2)</f>
        <v>0.3</v>
      </c>
      <c r="QU9" s="22">
        <f>IF($CU9="P",CQ9,(CQ9+BN9)/2)</f>
        <v>16.600000000000001</v>
      </c>
      <c r="QV9" s="22">
        <f>IF($CU9="P",CR9,(CR9+BO9)/2)</f>
        <v>5.05</v>
      </c>
      <c r="QW9" s="22">
        <f>IF($CU9="P",CS9,(CS9+BP9)/2)</f>
        <v>0</v>
      </c>
      <c r="QX9" s="22">
        <f>IF($CU9="P",CT9,(CT9+BQ9)/2)</f>
        <v>0.6</v>
      </c>
      <c r="QY9" s="27" t="s">
        <v>46</v>
      </c>
      <c r="QZ9" s="40">
        <f>IF(SUM(QF9,QJ9)&gt;0,SUM(QF9,QJ9),"")</f>
        <v>8.35</v>
      </c>
      <c r="RA9" s="40">
        <f>IF(SUM(QE9:QF9,QH9:QJ9,QL9)-QG9-QK9&gt;0,SUM(QE9:QF9,QH9:QJ9,QL9)-QG9-QK9,"")</f>
        <v>38.100000000000009</v>
      </c>
      <c r="RB9" s="40">
        <f>IF(SUM(QM9:QN9,QP9)-QO9&gt;0,SUM(QM9:QN9,QP9)-QO9,"")</f>
        <v>19.600000000000001</v>
      </c>
      <c r="RC9" s="40">
        <f>IF(SUM(QF9,QJ9,QN9)&gt;0,SUM(QF9,QJ9,QN9),"")</f>
        <v>11.75</v>
      </c>
      <c r="RD9" s="40">
        <f>IF(SUM(RA9,RB9)&gt;0,SUM(RA9,RB9),"")</f>
        <v>57.70000000000001</v>
      </c>
      <c r="RE9" s="40">
        <f>IF(SUM(QR9,QV9)&gt;0,SUM(QR9,QV9),"")</f>
        <v>9.25</v>
      </c>
      <c r="RF9" s="40">
        <f>IF(SUM(QQ9:QR9,QT9:QV9,QX9)-SUM(QS9,QW9)&gt;0,SUM(QQ9:QR9,QT9:QV9,QX9)-SUM(QS9,QW9),"")</f>
        <v>42.5</v>
      </c>
      <c r="RG9" s="40">
        <f>IF(SUM(RA9,RF9)&gt;0,SUM(RA9,RF9),"")</f>
        <v>80.600000000000009</v>
      </c>
    </row>
    <row r="10" spans="1:475" x14ac:dyDescent="0.2">
      <c r="A10" s="4" cm="1">
        <f t="array" ref="A10">IF(AND(H10&lt;&gt;"",H10&lt;&gt;"No DD"),SUMPRODUCT((H$4:H$21&lt;&gt;"")*(H$4:H$21&lt;&gt;"No DD")*(E$4:E$21&gt;E10))+1,IF(H10="No DD",SUMPRODUCT((H$4:H$21="No DD")*(E$4:E$21&gt;E10))+1+SUMPRODUCT((H$4:H$21&lt;&gt;"")*(H$4:H$21&lt;&gt;"No DD")),""))</f>
        <v>7</v>
      </c>
      <c r="B10" s="5" t="s">
        <v>186</v>
      </c>
      <c r="C10" s="4" t="s">
        <v>4</v>
      </c>
      <c r="D10" s="4">
        <v>2005</v>
      </c>
      <c r="E10" s="9">
        <f>SUM(J10:R10)+SUM(J10:N10)*0.0000001+SUM(J10)*0.0000000000001</f>
        <v>132.60000903000378</v>
      </c>
      <c r="F10" s="3" t="str">
        <f>IF(OR(AND(AP10&gt;=AW$23,AQ10&gt;=AW$27,AP10&lt;&gt;"",AO10=""),AND(AU10&gt;=AW$23,AV10&gt;=AW$27,AU10&lt;&gt;"",AO10=""),AND(BS10&gt;=BZ$23,BT10&gt;=BZ$27,BS10&lt;&gt;"",BR10=""),AND(BX10&gt;=BZ$23,BY10&gt;=BZ$27,BX10&lt;&gt;"",BR10=""),AND(CV10&gt;=DC$23,CW10&gt;=DC$27,CV10&lt;&gt;"",CU10=""),AND(DA10&gt;=DC$23,DB10&gt;=DC$27,DA10&lt;&gt;""),AND(EA10&gt;=EH$23,EB10&gt;=EH$27,EA10&lt;&gt;""),AND(EF10&gt;=EH$23,EG10&gt;=EH$27,EF10&lt;&gt;""),AND(FC10&gt;=FJ$23,FD10&gt;=FJ$27,FC10&lt;&gt;""),AND(FH10&gt;=FJ$23,FI10&gt;=FJ$27,FH10&lt;&gt;""),AND(GE10&gt;=GL$23,GF10&gt;=GL$27,GE10&lt;&gt;""),AND(GJ10&gt;=GL$23,GK10&gt;=GL$27,GJ10&lt;&gt;""),AND(HG10&gt;=HN$23,HH10&gt;=HN$27,HG10&lt;&gt;""),AND(HL10&gt;=HN$23,HM10&gt;=HN$27,HL10&lt;&gt;""),AND(II10&gt;=IP$23,IJ10&gt;=IP$27,II10&lt;&gt;""),AND(IN10&gt;=IP$23,IO10&gt;=IP$27,IN10&lt;&gt;""),AND(JK10&gt;=JR$23,JL10&gt;=JR$27,JK10&lt;&gt;""),AND(JP10&gt;=JR$23,JQ10&gt;=JR$27,JP10&lt;&gt;""),AND(KM10&gt;=KT$23,KN10&gt;=KT$27,KM10&lt;&gt;""),AND(KR10&gt;=KT$23,KS10&gt;=KT$27,KR10&lt;&gt;""),AND(LO10&gt;=LV$23,LP10&gt;=LV$27,LO10&lt;&gt;""),AND(LT10&gt;=LV$23,LU10&gt;=LV$27,LT10&lt;&gt;""),AND(MQ10&gt;=MX$23,MR10&gt;=MX$27,MQ10&lt;&gt;""),AND(MV10&gt;=MX$23,MW10&gt;=MX$27,MV10&lt;&gt;""),AND(NS10&gt;=NZ$23,NT10&gt;=NZ$27,NS10&lt;&gt;""),AND(NX10&gt;=NZ$23,NY10&gt;=NZ$27,NX10&lt;&gt;""),AND(OU10&gt;=PB$23,OV10&gt;=PB$27,OU10&lt;&gt;""),AND(OZ10&gt;=PB$23,PA10&gt;=PB$27,OZ10&lt;&gt;""),AND(PW10&gt;=QD$23,PX10&gt;=QD$27,PW10&lt;&gt;""),AND(QB10&gt;=QD$23,QC10&gt;=QD$27,QB10&lt;&gt;"")),"P","")</f>
        <v>P</v>
      </c>
      <c r="G10" s="3" t="str">
        <f>IF(OR(AND(AQ10&gt;=AW$27,AQ10&lt;&gt;"",AO10=""),AND(AV10&gt;=AW$27,AV10&lt;&gt;"",AO10=""),AND(BT10&gt;=BZ$27,BT10&lt;&gt;"",BR10=""),AND(BY10&gt;=BZ$27,BY10&lt;&gt;"",BR10=""),AND(CW10&gt;=DC$27,CW10&lt;&gt;"",CU10=""),AND(DB10&gt;=DC$27,DB10&lt;&gt;"",CU10=""),AND(EB10&gt;=EH$27,EB10&lt;&gt;""),AND(EG10&gt;=EH$27,EG10&lt;&gt;""),AND(FD10&gt;=FJ$27,FD10&lt;&gt;""),AND(FI10&gt;=FJ$27,FI10&lt;&gt;""),AND(GF10&gt;=GL$27,GF10&lt;&gt;""),AND(GK10&gt;=GL$27,GK10&lt;&gt;""),AND(HH10&gt;=HN$27,HH10&lt;&gt;""),AND(HM10&gt;=HN$27,HM10&lt;&gt;""),AND(IJ10&gt;=IP$27,IJ10&lt;&gt;""),AND(IO10&gt;=IP$27,IO10&lt;&gt;""),AND(JL10&gt;=JR$27,JL10&lt;&gt;""),AND(JQ10&gt;=JR$27,JQ10&lt;&gt;""),AND(KN10&gt;=KT$27,KN10&lt;&gt;""),AND(KS10&gt;=KT$27,KS10&lt;&gt;""),AND(LP10&gt;=LV$27,LP10&lt;&gt;""),AND(LU10&gt;=LV$27,LU10&lt;&gt;""),AND(MR10&gt;=MX$27,MR10&lt;&gt;""),AND(MW10&gt;=MX$27,MW10&lt;&gt;""),AND(NT10&gt;=NZ$27,NT10&lt;&gt;""),AND(NY10&gt;=NZ$27,NY10&lt;&gt;""),AND(OV10&gt;=PB$27,OV10&lt;&gt;""),AND(PA10&gt;=PB$27,PA10&lt;&gt;""),AND(PX10&gt;=QD$27,PX10&lt;&gt;""),AND(QC10&gt;=QD$27,QC10&lt;&gt;"")),"P","")</f>
        <v>P</v>
      </c>
      <c r="H10" s="36" t="str">
        <f>IF(AND(G10="P",F10=""),"No DD",IF(OR(AND(AS10&gt;=AW$26,AT10&gt;=AW$30,AS10&lt;&gt;"",AO10=""),AND(BV10&gt;=BZ$26,BW10&gt;=BZ$30,BV10&lt;&gt;"",BR10=""),AND(CY10&gt;=DC$26,CZ10&gt;=DC$30,CY10&lt;&gt;"",CU10=""),AND(ED10&gt;=EH$26,EE10&gt;=EH$30,ED10&lt;&gt;""),AND(FF10&gt;=FJ$26,FG10&gt;=FJ$30,FF10&lt;&gt;""),AND(GH10&gt;=GL$26,GI10&gt;=GL$30,GH10&lt;&gt;""),AND(HJ10&gt;=HN$26,HK10&gt;=HN$30,HJ10&lt;&gt;""),AND(IL10&gt;=IP$26,IM10&gt;=IP$30,IL10&lt;&gt;""),AND(JN10&gt;=JR$26,JO10&gt;=JR$30,JN10&lt;&gt;""),AND(KP10&gt;=KT$26,KQ10&gt;=KT$30,KP10&lt;&gt;""),AND(LR10&gt;=LV$26,LS10&gt;=LV$30,LR10&lt;&gt;""),AND(MT10&gt;=MX$26,MU10&gt;=MX$30,MT10&lt;&gt;""),AND(NV10&gt;=NZ$26,NW10&gt;=NZ$30,NV10&lt;&gt;""),AND(OX10&gt;=PB$26,OY10&gt;=PB$30,OX10&lt;&gt;""),AND(PZ10&gt;=QD$26,QA10&gt;=QD$30,PZ10&lt;&gt;"")),"Merit",IF(OR(AND(AS10&gt;=AW$25,AT10&gt;=AW$29,AS10&lt;&gt;"",AO10=""),AND(BV10&gt;=BZ$25,BW10&gt;=BZ$29,BV10&lt;&gt;"",BR10=""),AND(CY10&gt;=DC$25,CZ10&gt;=DC$29,CY10&lt;&gt;"",CU10=""),AND(ED10&gt;=EH$25,EE10&gt;=EH$29,ED10&lt;&gt;""),AND(FF10&gt;=FJ$25,FG10&gt;=FJ$29,FF10&lt;&gt;""),AND(GH10&gt;=GL$25,GI10&gt;=GL$29,GH10&lt;&gt;""),AND(HJ10&gt;=HN$25,HK10&gt;=HN$29,HJ10&lt;&gt;""),AND(IL10&gt;=IP$25,IM10&gt;=IP$29,IL10&lt;&gt;""),AND(JN10&gt;=JR$25,JO10&gt;=JR$29,JN10&lt;&gt;""),AND(KP10&gt;=KT$25,KQ10&gt;=KT$29,KP10&lt;&gt;""),AND(LR10&gt;=LV$25,LS10&gt;=LV$29,LR10&lt;&gt;""),AND(MT10&gt;=MX$25,MU10&gt;=MX$29,MT10&lt;&gt;""),AND(NV10&gt;=NZ$25,NW10&gt;=NZ$29,NV10&lt;&gt;""),AND(OX10&gt;=PB$25,OY10&gt;=PB$29,OX10&lt;&gt;""),AND(PZ10&gt;=QD$25,QA10&gt;=QD$29,PZ10&lt;&gt;"")),"Excellence",IF(I10="P","Worlds Team",IF(F10="P","National Team","")))))</f>
        <v>National Team</v>
      </c>
      <c r="I10" s="3" t="str">
        <f>IF(OR(AND(AS10&gt;=AW$24,AT10&gt;=AW$28,AS10&lt;&gt;"",AO10=""),AND(BV10&gt;=BZ$24,BW10&gt;=BZ$28,BV10&lt;&gt;"",BR10=""),AND(CY10&gt;=DC$24,CZ10&gt;=DC$28,CY10&lt;&gt;"",CU10=""),AND(ED10&gt;=EH$24,EE10&gt;=EH$28,ED10&lt;&gt;""),AND(FF10&gt;=FJ$24,FG10&gt;=FJ$28,FF10&lt;&gt;""),AND(GH10&gt;=GL$24,GI10&gt;=GL$28,GH10&lt;&gt;""),AND(HJ10&gt;=HN$24,HK10&gt;=HN$28,HJ10&lt;&gt;""),AND(IL10&gt;=IP$24,IM10&gt;=IP$28,IL10&lt;&gt;""),AND(JN10&gt;=JR$24,JO10&gt;=JR$28,JN10&lt;&gt;""),AND(KP10&gt;=KT$24,KQ10&gt;=KT$28,KP10&lt;&gt;""),AND(LR10&gt;=LV$24,LS10&gt;=LV$28,LR10&lt;&gt;""),AND(MT10&gt;=MX$24,MU10&gt;=MX$28,MT10&lt;&gt;""),AND(NV10&gt;=NZ$24,NW10&gt;=NZ$28,NV10&lt;&gt;""),AND(OX10&gt;=PB$24,OY10&gt;=PB$28,OX10&lt;&gt;""),AND(PZ10&gt;=QD$24,QA10&gt;=QD$28,PZ10&lt;&gt;"")),"P","")</f>
        <v/>
      </c>
      <c r="J10" s="8">
        <f>IF(COUNT(AQ10,BT10,CW10)&gt;0,LARGE((AQ10,BT10,CW10),1),0)</f>
        <v>37.6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31.8</v>
      </c>
      <c r="M10" s="8" t="str">
        <f>IF(L10=0,"",IF(L10=CW10,$CA$1,IF(L10=BT10,$AX$1,IF(L10=AQ10,$U$1,""))))</f>
        <v>2023 Elite Canada</v>
      </c>
      <c r="N10" s="8">
        <f>IF(COUNT(AR10,BU10,CX10)&gt;0,LARGE((AR10,BU10,CX10),1),0)</f>
        <v>20.9</v>
      </c>
      <c r="O10" s="8" t="str">
        <f>IF(N10=0,"",IF(N10=CX10,$CA$1,IF(N10=BU10,$AX$1,IF(N10=AR10,$U$1,""))))</f>
        <v>2023 Nationals</v>
      </c>
      <c r="P10" s="8">
        <f>IF(MAX(AV10,BY10,DB10)&gt;0,MAX(AV10,BY10,DB10),0)</f>
        <v>42.3</v>
      </c>
      <c r="Q10" s="8" t="str">
        <f>IF(P10=0,"",IF(P10=DB10,$CA$1,IF(P10=BY10,$AX$1,IF(P10=AV10,$U$1,""))))</f>
        <v>2023 Elite Canada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7"/>
      <c r="AP10" s="40" t="str">
        <f>IF(SUM(V10,Z10)&gt;0,SUM(V10,Z10),"")</f>
        <v/>
      </c>
      <c r="AQ10" s="40" t="str">
        <f>IF(SUM(U10:V10,X10:Z10,AB10)-W10-AA10&gt;0,SUM(U10:V10,X10:Z10,AB10)-W10-AA10,"")</f>
        <v/>
      </c>
      <c r="AR10" s="40" t="str">
        <f>IF(SUM(AC10:AD10,AF10)-AE10&gt;0,SUM(AC10:AD10,AF10)-AE10,"")</f>
        <v/>
      </c>
      <c r="AS10" s="40" t="str">
        <f>IF(SUM(V10,Z10,AD10)&gt;0,SUM(V10,Z10,AD10),"")</f>
        <v/>
      </c>
      <c r="AT10" s="40" t="str">
        <f>IF(SUM(AQ10,AR10)&gt;0,SUM(AQ10,AR10),"")</f>
        <v/>
      </c>
      <c r="AU10" s="40" t="str">
        <f>IF(SUM(AH10,AL10)&gt;0,SUM(AH10,AL10),"")</f>
        <v/>
      </c>
      <c r="AV10" s="40" t="str">
        <f>IF(SUM(AG10:AH10,AJ10:AL10,AN10)-SUM(AI10,AM10)&gt;0,SUM(AG10:AH10,AJ10:AL10,AN10)-SUM(AI10,AM10),"")</f>
        <v/>
      </c>
      <c r="AW10" s="40" t="str">
        <f>IF(SUM(AQ10,AV10)&gt;0,SUM(AQ10,AV10),"")</f>
        <v/>
      </c>
      <c r="AX10" s="18">
        <v>16.100000000000001</v>
      </c>
      <c r="AY10" s="18">
        <v>1.2</v>
      </c>
      <c r="AZ10" s="18">
        <v>0</v>
      </c>
      <c r="BA10" s="18">
        <v>0</v>
      </c>
      <c r="BB10" s="18">
        <v>11.7</v>
      </c>
      <c r="BC10" s="18">
        <v>2.2000000000000002</v>
      </c>
      <c r="BD10" s="18">
        <v>0</v>
      </c>
      <c r="BE10" s="18">
        <v>0.6</v>
      </c>
      <c r="BF10" s="18">
        <v>17.399999999999999</v>
      </c>
      <c r="BG10" s="18">
        <v>3.2</v>
      </c>
      <c r="BH10" s="18">
        <v>0</v>
      </c>
      <c r="BI10" s="18">
        <v>0</v>
      </c>
      <c r="BJ10" s="18">
        <v>17.3</v>
      </c>
      <c r="BK10" s="18">
        <v>3.4</v>
      </c>
      <c r="BL10" s="18">
        <v>0.2</v>
      </c>
      <c r="BM10" s="18">
        <v>0</v>
      </c>
      <c r="BN10" s="18">
        <v>16.600000000000001</v>
      </c>
      <c r="BO10" s="18">
        <v>4.5999999999999996</v>
      </c>
      <c r="BP10" s="18">
        <v>0</v>
      </c>
      <c r="BQ10" s="18">
        <v>0.6</v>
      </c>
      <c r="BR10" s="28"/>
      <c r="BS10" s="11">
        <f>IF(SUM(AY10,BC10)&gt;0,SUM(AY10,BC10),"")</f>
        <v>3.4000000000000004</v>
      </c>
      <c r="BT10" s="11">
        <f>IF(SUM(AX10:AY10,BA10:BC10,BE10)-AZ10-BD10&gt;0,SUM(AX10:AY10,BA10:BC10,BE10)-AZ10-BD10,"")</f>
        <v>31.8</v>
      </c>
      <c r="BU10" s="11">
        <f>IF(SUM(BF10:BG10,BI10)-BH10&gt;0,SUM(BF10:BG10,BI10)-BH10,"")</f>
        <v>20.599999999999998</v>
      </c>
      <c r="BV10" s="11">
        <f>IF(SUM(AY10,BC10,BG10)&gt;0,SUM(AY10,BC10,BG10),"")</f>
        <v>6.6000000000000005</v>
      </c>
      <c r="BW10" s="11">
        <f>IF(SUM(BT10,BU10)&gt;0,SUM(BT10,BU10),"")</f>
        <v>52.4</v>
      </c>
      <c r="BX10" s="11">
        <f>IF(SUM(BK10,BO10)&gt;0,SUM(BK10,BO10),"")</f>
        <v>8</v>
      </c>
      <c r="BY10" s="11">
        <f>IF(SUM(BJ10:BK10,BM10:BO10,BQ10)-SUM(BL10,BP10)&gt;0,SUM(BJ10:BK10,BM10:BO10,BQ10)-SUM(BL10,BP10),"")</f>
        <v>42.3</v>
      </c>
      <c r="BZ10" s="11">
        <f>IF(SUM(BT10,BY10)&gt;0,SUM(BT10,BY10),"")</f>
        <v>74.099999999999994</v>
      </c>
      <c r="CA10" s="19">
        <v>17.600000000000001</v>
      </c>
      <c r="CB10" s="19">
        <v>3.2</v>
      </c>
      <c r="CC10" s="19">
        <v>0</v>
      </c>
      <c r="CD10" s="19">
        <v>0</v>
      </c>
      <c r="CE10" s="19">
        <v>13.6</v>
      </c>
      <c r="CF10" s="19">
        <v>2.6</v>
      </c>
      <c r="CG10" s="19">
        <v>0</v>
      </c>
      <c r="CH10" s="19">
        <v>0.6</v>
      </c>
      <c r="CI10" s="19">
        <v>17.5</v>
      </c>
      <c r="CJ10" s="19">
        <v>3.4</v>
      </c>
      <c r="CK10" s="19">
        <v>0</v>
      </c>
      <c r="CL10" s="19">
        <v>0</v>
      </c>
      <c r="CM10" s="19">
        <v>16.8</v>
      </c>
      <c r="CN10" s="19">
        <v>4.0999999999999996</v>
      </c>
      <c r="CO10" s="19">
        <v>0</v>
      </c>
      <c r="CP10" s="19">
        <v>0.3</v>
      </c>
      <c r="CQ10" s="19">
        <v>16.8</v>
      </c>
      <c r="CR10" s="19">
        <v>3.9</v>
      </c>
      <c r="CS10" s="19">
        <v>0</v>
      </c>
      <c r="CT10" s="19">
        <v>0.3</v>
      </c>
      <c r="CU10" s="27"/>
      <c r="CV10" s="40">
        <f>IF(SUM(CB10,CF10)&gt;0,SUM(CB10,CF10),"")</f>
        <v>5.8000000000000007</v>
      </c>
      <c r="CW10" s="40">
        <f>IF(SUM(CA10:CB10,CD10:CF10,CH10)-CC10-CG10&gt;0,SUM(CA10:CB10,CD10:CF10,CH10)-CC10-CG10,"")</f>
        <v>37.6</v>
      </c>
      <c r="CX10" s="40">
        <f>IF(SUM(CI10:CJ10,CL10)-CK10&gt;0,SUM(CI10:CJ10,CL10)-CK10,"")</f>
        <v>20.9</v>
      </c>
      <c r="CY10" s="40">
        <f>IF(SUM(CB10,CF10,CJ10)&gt;0,SUM(CB10,CF10,CJ10),"")</f>
        <v>9.2000000000000011</v>
      </c>
      <c r="CZ10" s="40">
        <f>IF(SUM(CW10,CX10)&gt;0,SUM(CW10,CX10),"")</f>
        <v>58.5</v>
      </c>
      <c r="DA10" s="40">
        <f>IF(SUM(CN10,CR10)&gt;0,SUM(CN10,CR10),"")</f>
        <v>8</v>
      </c>
      <c r="DB10" s="40">
        <f>IF(SUM(CM10:CN10,CP10:CR10,CT10)-SUM(CO10,CS10)&gt;0,SUM(CM10:CN10,CP10:CR10,CT10)-SUM(CO10,CS10),"")</f>
        <v>42.199999999999996</v>
      </c>
      <c r="DC10" s="40">
        <f>IF(SUM(CW10,DB10)&gt;0,SUM(CW10,DB10),"")</f>
        <v>79.8</v>
      </c>
      <c r="DD10" s="50" t="str">
        <f>IF(MAX(EB10,FD10,GF10,HH10,IJ10,JL10,KN10,LP10,MR10,NT10,OV10,PX10)-IF(L10="",0,L10)&gt;0.001,MAX(EB10,FD10,GF10,HH10,IJ10,JL10,KN10,LP10,MR10,NT10,OV10,PX10)-IF(L10="",0,L10),"")</f>
        <v/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IF(SUM(IJ10,IO10)&gt;0,SUM(IJ10,IO10),"")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2">
        <f>IF($CU10="P",CA10,(CA10+AX10)/2)</f>
        <v>16.850000000000001</v>
      </c>
      <c r="QF10" s="22">
        <f>IF($CU10="P",CB10,(CB10+AY10)/2)</f>
        <v>2.2000000000000002</v>
      </c>
      <c r="QG10" s="22">
        <f>IF($CU10="P",CC10,(CC10+AZ10)/2)</f>
        <v>0</v>
      </c>
      <c r="QH10" s="22">
        <f>IF($CU10="P",CD10,(CD10+BA10)/2)</f>
        <v>0</v>
      </c>
      <c r="QI10" s="22">
        <f>IF($CU10="P",CE10,(CE10+BB10)/2)</f>
        <v>12.649999999999999</v>
      </c>
      <c r="QJ10" s="22">
        <f>IF($CU10="P",CF10,(CF10+BC10)/2)</f>
        <v>2.4000000000000004</v>
      </c>
      <c r="QK10" s="22">
        <f>IF($CU10="P",CG10,(CG10+BD10)/2)</f>
        <v>0</v>
      </c>
      <c r="QL10" s="22">
        <f>IF($CU10="P",CH10,(CH10+BE10)/2)</f>
        <v>0.6</v>
      </c>
      <c r="QM10" s="22">
        <f>IF($CU10="P",CI10,(CI10+BF10)/2)</f>
        <v>17.45</v>
      </c>
      <c r="QN10" s="22">
        <f>IF($CU10="P",CJ10,(CJ10+BG10)/2)</f>
        <v>3.3</v>
      </c>
      <c r="QO10" s="22">
        <f>IF($CU10="P",CK10,(CK10+BH10)/2)</f>
        <v>0</v>
      </c>
      <c r="QP10" s="22">
        <f>IF($CU10="P",CL10,(CL10+BI10)/2)</f>
        <v>0</v>
      </c>
      <c r="QQ10" s="22">
        <f>IF($CU10="P",CM10,(CM10+BJ10)/2)</f>
        <v>17.05</v>
      </c>
      <c r="QR10" s="22">
        <f>IF($CU10="P",CN10,(CN10+BK10)/2)</f>
        <v>3.75</v>
      </c>
      <c r="QS10" s="22">
        <f>IF($CU10="P",CO10,(CO10+BL10)/2)</f>
        <v>0.1</v>
      </c>
      <c r="QT10" s="22">
        <f>IF($CU10="P",CP10,(CP10+BM10)/2)</f>
        <v>0.15</v>
      </c>
      <c r="QU10" s="22">
        <f>IF($CU10="P",CQ10,(CQ10+BN10)/2)</f>
        <v>16.700000000000003</v>
      </c>
      <c r="QV10" s="22">
        <f>IF($CU10="P",CR10,(CR10+BO10)/2)</f>
        <v>4.25</v>
      </c>
      <c r="QW10" s="22">
        <f>IF($CU10="P",CS10,(CS10+BP10)/2)</f>
        <v>0</v>
      </c>
      <c r="QX10" s="22">
        <f>IF($CU10="P",CT10,(CT10+BQ10)/2)</f>
        <v>0.44999999999999996</v>
      </c>
      <c r="QY10" s="27" t="s">
        <v>46</v>
      </c>
      <c r="QZ10" s="40">
        <f>IF(SUM(QF10,QJ10)&gt;0,SUM(QF10,QJ10),"")</f>
        <v>4.6000000000000005</v>
      </c>
      <c r="RA10" s="40">
        <f>IF(SUM(QE10:QF10,QH10:QJ10,QL10)-QG10-QK10&gt;0,SUM(QE10:QF10,QH10:QJ10,QL10)-QG10-QK10,"")</f>
        <v>34.700000000000003</v>
      </c>
      <c r="RB10" s="40">
        <f>IF(SUM(QM10:QN10,QP10)-QO10&gt;0,SUM(QM10:QN10,QP10)-QO10,"")</f>
        <v>20.75</v>
      </c>
      <c r="RC10" s="40">
        <f>IF(SUM(QF10,QJ10,QN10)&gt;0,SUM(QF10,QJ10,QN10),"")</f>
        <v>7.9</v>
      </c>
      <c r="RD10" s="40">
        <f>IF(SUM(RA10,RB10)&gt;0,SUM(RA10,RB10),"")</f>
        <v>55.45</v>
      </c>
      <c r="RE10" s="40">
        <f>IF(SUM(QR10,QV10)&gt;0,SUM(QR10,QV10),"")</f>
        <v>8</v>
      </c>
      <c r="RF10" s="40">
        <f>IF(SUM(QQ10:QR10,QT10:QV10,QX10)-SUM(QS10,QW10)&gt;0,SUM(QQ10:QR10,QT10:QV10,QX10)-SUM(QS10,QW10),"")</f>
        <v>42.250000000000007</v>
      </c>
      <c r="RG10" s="40">
        <f>IF(SUM(RA10,RF10)&gt;0,SUM(RA10,RF10),"")</f>
        <v>76.950000000000017</v>
      </c>
    </row>
    <row r="11" spans="1:475" x14ac:dyDescent="0.2">
      <c r="A11" s="4" cm="1">
        <f t="array" ref="A11">IF(AND(H11&lt;&gt;"",H11&lt;&gt;"No DD"),SUMPRODUCT((H$4:H$21&lt;&gt;"")*(H$4:H$21&lt;&gt;"No DD")*(E$4:E$21&gt;E11))+1,IF(H11="No DD",SUMPRODUCT((H$4:H$21="No DD")*(E$4:E$21&gt;E11))+1+SUMPRODUCT((H$4:H$21&lt;&gt;"")*(H$4:H$21&lt;&gt;"No DD")),""))</f>
        <v>8</v>
      </c>
      <c r="B11" s="5" t="s">
        <v>214</v>
      </c>
      <c r="C11" s="4" t="s">
        <v>4</v>
      </c>
      <c r="D11" s="4">
        <v>2002</v>
      </c>
      <c r="E11" s="9">
        <f>SUM(J11:R11)+SUM(J11:N11)*0.0000001+SUM(J11)*0.0000000000001</f>
        <v>108.2000064800043</v>
      </c>
      <c r="F11" s="3" t="str">
        <f>IF(OR(AND(AP11&gt;=AW$23,AQ11&gt;=AW$27,AP11&lt;&gt;"",AO11=""),AND(AU11&gt;=AW$23,AV11&gt;=AW$27,AU11&lt;&gt;"",AO11=""),AND(BS11&gt;=BZ$23,BT11&gt;=BZ$27,BS11&lt;&gt;"",BR11=""),AND(BX11&gt;=BZ$23,BY11&gt;=BZ$27,BX11&lt;&gt;"",BR11=""),AND(CV11&gt;=DC$23,CW11&gt;=DC$27,CV11&lt;&gt;"",CU11=""),AND(DA11&gt;=DC$23,DB11&gt;=DC$27,DA11&lt;&gt;""),AND(EA11&gt;=EH$23,EB11&gt;=EH$27,EA11&lt;&gt;""),AND(EF11&gt;=EH$23,EG11&gt;=EH$27,EF11&lt;&gt;""),AND(FC11&gt;=FJ$23,FD11&gt;=FJ$27,FC11&lt;&gt;""),AND(FH11&gt;=FJ$23,FI11&gt;=FJ$27,FH11&lt;&gt;""),AND(GE11&gt;=GL$23,GF11&gt;=GL$27,GE11&lt;&gt;""),AND(GJ11&gt;=GL$23,GK11&gt;=GL$27,GJ11&lt;&gt;""),AND(HG11&gt;=HN$23,HH11&gt;=HN$27,HG11&lt;&gt;""),AND(HL11&gt;=HN$23,HM11&gt;=HN$27,HL11&lt;&gt;""),AND(II11&gt;=IP$23,IJ11&gt;=IP$27,II11&lt;&gt;""),AND(IN11&gt;=IP$23,IO11&gt;=IP$27,IN11&lt;&gt;""),AND(JK11&gt;=JR$23,JL11&gt;=JR$27,JK11&lt;&gt;""),AND(JP11&gt;=JR$23,JQ11&gt;=JR$27,JP11&lt;&gt;""),AND(KM11&gt;=KT$23,KN11&gt;=KT$27,KM11&lt;&gt;""),AND(KR11&gt;=KT$23,KS11&gt;=KT$27,KR11&lt;&gt;""),AND(LO11&gt;=LV$23,LP11&gt;=LV$27,LO11&lt;&gt;""),AND(LT11&gt;=LV$23,LU11&gt;=LV$27,LT11&lt;&gt;""),AND(MQ11&gt;=MX$23,MR11&gt;=MX$27,MQ11&lt;&gt;""),AND(MV11&gt;=MX$23,MW11&gt;=MX$27,MV11&lt;&gt;""),AND(NS11&gt;=NZ$23,NT11&gt;=NZ$27,NS11&lt;&gt;""),AND(NX11&gt;=NZ$23,NY11&gt;=NZ$27,NX11&lt;&gt;""),AND(OU11&gt;=PB$23,OV11&gt;=PB$27,OU11&lt;&gt;""),AND(OZ11&gt;=PB$23,PA11&gt;=PB$27,OZ11&lt;&gt;""),AND(PW11&gt;=QD$23,PX11&gt;=QD$27,PW11&lt;&gt;""),AND(QB11&gt;=QD$23,QC11&gt;=QD$27,QB11&lt;&gt;"")),"P","")</f>
        <v>P</v>
      </c>
      <c r="G11" s="3" t="str">
        <f>IF(OR(AND(AQ11&gt;=AW$27,AQ11&lt;&gt;"",AO11=""),AND(AV11&gt;=AW$27,AV11&lt;&gt;"",AO11=""),AND(BT11&gt;=BZ$27,BT11&lt;&gt;"",BR11=""),AND(BY11&gt;=BZ$27,BY11&lt;&gt;"",BR11=""),AND(CW11&gt;=DC$27,CW11&lt;&gt;"",CU11=""),AND(DB11&gt;=DC$27,DB11&lt;&gt;"",CU11=""),AND(EB11&gt;=EH$27,EB11&lt;&gt;""),AND(EG11&gt;=EH$27,EG11&lt;&gt;""),AND(FD11&gt;=FJ$27,FD11&lt;&gt;""),AND(FI11&gt;=FJ$27,FI11&lt;&gt;""),AND(GF11&gt;=GL$27,GF11&lt;&gt;""),AND(GK11&gt;=GL$27,GK11&lt;&gt;""),AND(HH11&gt;=HN$27,HH11&lt;&gt;""),AND(HM11&gt;=HN$27,HM11&lt;&gt;""),AND(IJ11&gt;=IP$27,IJ11&lt;&gt;""),AND(IO11&gt;=IP$27,IO11&lt;&gt;""),AND(JL11&gt;=JR$27,JL11&lt;&gt;""),AND(JQ11&gt;=JR$27,JQ11&lt;&gt;""),AND(KN11&gt;=KT$27,KN11&lt;&gt;""),AND(KS11&gt;=KT$27,KS11&lt;&gt;""),AND(LP11&gt;=LV$27,LP11&lt;&gt;""),AND(LU11&gt;=LV$27,LU11&lt;&gt;""),AND(MR11&gt;=MX$27,MR11&lt;&gt;""),AND(MW11&gt;=MX$27,MW11&lt;&gt;""),AND(NT11&gt;=NZ$27,NT11&lt;&gt;""),AND(NY11&gt;=NZ$27,NY11&lt;&gt;""),AND(OV11&gt;=PB$27,OV11&lt;&gt;""),AND(PA11&gt;=PB$27,PA11&lt;&gt;""),AND(PX11&gt;=QD$27,PX11&lt;&gt;""),AND(QC11&gt;=QD$27,QC11&lt;&gt;"")),"P","")</f>
        <v>P</v>
      </c>
      <c r="H11" s="36" t="str">
        <f>IF(AND(G11="P",F11=""),"No DD",IF(OR(AND(AS11&gt;=AW$26,AT11&gt;=AW$30,AS11&lt;&gt;"",AO11=""),AND(BV11&gt;=BZ$26,BW11&gt;=BZ$30,BV11&lt;&gt;"",BR11=""),AND(CY11&gt;=DC$26,CZ11&gt;=DC$30,CY11&lt;&gt;"",CU11=""),AND(ED11&gt;=EH$26,EE11&gt;=EH$30,ED11&lt;&gt;""),AND(FF11&gt;=FJ$26,FG11&gt;=FJ$30,FF11&lt;&gt;""),AND(GH11&gt;=GL$26,GI11&gt;=GL$30,GH11&lt;&gt;""),AND(HJ11&gt;=HN$26,HK11&gt;=HN$30,HJ11&lt;&gt;""),AND(IL11&gt;=IP$26,IM11&gt;=IP$30,IL11&lt;&gt;""),AND(JN11&gt;=JR$26,JO11&gt;=JR$30,JN11&lt;&gt;""),AND(KP11&gt;=KT$26,KQ11&gt;=KT$30,KP11&lt;&gt;""),AND(LR11&gt;=LV$26,LS11&gt;=LV$30,LR11&lt;&gt;""),AND(MT11&gt;=MX$26,MU11&gt;=MX$30,MT11&lt;&gt;""),AND(NV11&gt;=NZ$26,NW11&gt;=NZ$30,NV11&lt;&gt;""),AND(OX11&gt;=PB$26,OY11&gt;=PB$30,OX11&lt;&gt;""),AND(PZ11&gt;=QD$26,QA11&gt;=QD$30,PZ11&lt;&gt;"")),"Merit",IF(OR(AND(AS11&gt;=AW$25,AT11&gt;=AW$29,AS11&lt;&gt;"",AO11=""),AND(BV11&gt;=BZ$25,BW11&gt;=BZ$29,BV11&lt;&gt;"",BR11=""),AND(CY11&gt;=DC$25,CZ11&gt;=DC$29,CY11&lt;&gt;"",CU11=""),AND(ED11&gt;=EH$25,EE11&gt;=EH$29,ED11&lt;&gt;""),AND(FF11&gt;=FJ$25,FG11&gt;=FJ$29,FF11&lt;&gt;""),AND(GH11&gt;=GL$25,GI11&gt;=GL$29,GH11&lt;&gt;""),AND(HJ11&gt;=HN$25,HK11&gt;=HN$29,HJ11&lt;&gt;""),AND(IL11&gt;=IP$25,IM11&gt;=IP$29,IL11&lt;&gt;""),AND(JN11&gt;=JR$25,JO11&gt;=JR$29,JN11&lt;&gt;""),AND(KP11&gt;=KT$25,KQ11&gt;=KT$29,KP11&lt;&gt;""),AND(LR11&gt;=LV$25,LS11&gt;=LV$29,LR11&lt;&gt;""),AND(MT11&gt;=MX$25,MU11&gt;=MX$29,MT11&lt;&gt;""),AND(NV11&gt;=NZ$25,NW11&gt;=NZ$29,NV11&lt;&gt;""),AND(OX11&gt;=PB$25,OY11&gt;=PB$29,OX11&lt;&gt;""),AND(PZ11&gt;=QD$25,QA11&gt;=QD$29,PZ11&lt;&gt;"")),"Excellence",IF(I11="P","Worlds Team",IF(F11="P","National Team","")))))</f>
        <v>National Team</v>
      </c>
      <c r="I11" s="3" t="str">
        <f>IF(OR(AND(AS11&gt;=AW$24,AT11&gt;=AW$28,AS11&lt;&gt;"",AO11=""),AND(BV11&gt;=BZ$24,BW11&gt;=BZ$28,BV11&lt;&gt;"",BR11=""),AND(CY11&gt;=DC$24,CZ11&gt;=DC$28,CY11&lt;&gt;"",CU11=""),AND(ED11&gt;=EH$24,EE11&gt;=EH$28,ED11&lt;&gt;""),AND(FF11&gt;=FJ$24,FG11&gt;=FJ$28,FF11&lt;&gt;""),AND(GH11&gt;=GL$24,GI11&gt;=GL$28,GH11&lt;&gt;""),AND(HJ11&gt;=HN$24,HK11&gt;=HN$28,HJ11&lt;&gt;""),AND(IL11&gt;=IP$24,IM11&gt;=IP$28,IL11&lt;&gt;""),AND(JN11&gt;=JR$24,JO11&gt;=JR$28,JN11&lt;&gt;""),AND(KP11&gt;=KT$24,KQ11&gt;=KT$28,KP11&lt;&gt;""),AND(LR11&gt;=LV$24,LS11&gt;=LV$28,LR11&lt;&gt;""),AND(MT11&gt;=MX$24,MU11&gt;=MX$28,MT11&lt;&gt;""),AND(NV11&gt;=NZ$24,NW11&gt;=NZ$28,NV11&lt;&gt;""),AND(OX11&gt;=PB$24,OY11&gt;=PB$28,OX11&lt;&gt;""),AND(PZ11&gt;=QD$24,QA11&gt;=QD$28,PZ11&lt;&gt;"")),"P","")</f>
        <v/>
      </c>
      <c r="J11" s="8">
        <f>IF(COUNT(AQ11,BT11,CW11)&gt;0,LARGE((AQ11,BT11,CW11),1),0)</f>
        <v>43.199999999999996</v>
      </c>
      <c r="K11" s="8" t="str">
        <f>IF(J11=0,"",IF(J11=CW11,$CA$1,IF(J11=BT11,$AX$1,IF(J11=AQ11,$U$1,""))))</f>
        <v>2023 Nationals</v>
      </c>
      <c r="L11" s="8">
        <f>IF(COUNT(AQ11,BT11,CW11)&gt;1,LARGE((AQ11,BT11,CW11),2),0)</f>
        <v>0</v>
      </c>
      <c r="M11" s="8" t="str">
        <f>IF(L11=0,"",IF(L11=CW11,$CA$1,IF(L11=BT11,$AX$1,IF(L11=AQ11,$U$1,""))))</f>
        <v/>
      </c>
      <c r="N11" s="8">
        <f>IF(COUNT(AR11,BU11,CX11)&gt;0,LARGE((AR11,BU11,CX11),1),0)</f>
        <v>21.599999999999998</v>
      </c>
      <c r="O11" s="8" t="str">
        <f>IF(N11=0,"",IF(N11=CX11,$CA$1,IF(N11=BU11,$AX$1,IF(N11=AR11,$U$1,""))))</f>
        <v>2023 Nationals</v>
      </c>
      <c r="P11" s="8">
        <f>IF(MAX(AV11,BY11,DB11)&gt;0,MAX(AV11,BY11,DB11),0)</f>
        <v>43.4</v>
      </c>
      <c r="Q11" s="8" t="str">
        <f>IF(P11=0,"",IF(P11=DB11,$CA$1,IF(P11=BY11,$AX$1,IF(P11=AV11,$U$1,""))))</f>
        <v>2023 Nationals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>IF(SUM(V11,Z11)&gt;0,SUM(V11,Z11),"")</f>
        <v/>
      </c>
      <c r="AQ11" s="40" t="str">
        <f>IF(SUM(U11:V11,X11:Z11,AB11)-W11-AA11&gt;0,SUM(U11:V11,X11:Z11,AB11)-W11-AA11,"")</f>
        <v/>
      </c>
      <c r="AR11" s="40" t="str">
        <f>IF(SUM(AC11:AD11,AF11)-AE11&gt;0,SUM(AC11:AD11,AF11)-AE11,"")</f>
        <v/>
      </c>
      <c r="AS11" s="40" t="str">
        <f>IF(SUM(V11,Z11,AD11)&gt;0,SUM(V11,Z11,AD11),"")</f>
        <v/>
      </c>
      <c r="AT11" s="40" t="str">
        <f>IF(SUM(AQ11,AR11)&gt;0,SUM(AQ11,AR11),"")</f>
        <v/>
      </c>
      <c r="AU11" s="40" t="str">
        <f>IF(SUM(AH11,AL11)&gt;0,SUM(AH11,AL11),"")</f>
        <v/>
      </c>
      <c r="AV11" s="40" t="str">
        <f>IF(SUM(AG11:AH11,AJ11:AL11,AN11)-SUM(AI11,AM11)&gt;0,SUM(AG11:AH11,AJ11:AL11,AN11)-SUM(AI11,AM11),"")</f>
        <v/>
      </c>
      <c r="AW11" s="40" t="str">
        <f>IF(SUM(AQ11,AV11)&gt;0,SUM(AQ11,AV11),"")</f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IF(SUM(BT11,BY11)&gt;0,SUM(BT11,BY11),"")</f>
        <v/>
      </c>
      <c r="CA11" s="19">
        <v>17.399999999999999</v>
      </c>
      <c r="CB11" s="19">
        <v>4.0999999999999996</v>
      </c>
      <c r="CC11" s="19">
        <v>0</v>
      </c>
      <c r="CD11" s="19">
        <v>0.3</v>
      </c>
      <c r="CE11" s="19">
        <v>17.2</v>
      </c>
      <c r="CF11" s="19">
        <v>3.9</v>
      </c>
      <c r="CG11" s="19">
        <v>0</v>
      </c>
      <c r="CH11" s="19">
        <v>0.3</v>
      </c>
      <c r="CI11" s="19">
        <v>17.399999999999999</v>
      </c>
      <c r="CJ11" s="19">
        <v>3.9</v>
      </c>
      <c r="CK11" s="19">
        <v>0</v>
      </c>
      <c r="CL11" s="19">
        <v>0.3</v>
      </c>
      <c r="CM11" s="19">
        <v>17.2</v>
      </c>
      <c r="CN11" s="19">
        <v>4.0999999999999996</v>
      </c>
      <c r="CO11" s="19">
        <v>0</v>
      </c>
      <c r="CP11" s="19">
        <v>0.3</v>
      </c>
      <c r="CQ11" s="19">
        <v>17.600000000000001</v>
      </c>
      <c r="CR11" s="19">
        <v>3.9</v>
      </c>
      <c r="CS11" s="19">
        <v>0</v>
      </c>
      <c r="CT11" s="19">
        <v>0.3</v>
      </c>
      <c r="CU11" s="27"/>
      <c r="CV11" s="40">
        <f>IF(SUM(CB11,CF11)&gt;0,SUM(CB11,CF11),"")</f>
        <v>8</v>
      </c>
      <c r="CW11" s="40">
        <f>IF(SUM(CA11:CB11,CD11:CF11,CH11)-CC11-CG11&gt;0,SUM(CA11:CB11,CD11:CF11,CH11)-CC11-CG11,"")</f>
        <v>43.199999999999996</v>
      </c>
      <c r="CX11" s="40">
        <f>IF(SUM(CI11:CJ11,CL11)-CK11&gt;0,SUM(CI11:CJ11,CL11)-CK11,"")</f>
        <v>21.599999999999998</v>
      </c>
      <c r="CY11" s="40">
        <f>IF(SUM(CB11,CF11,CJ11)&gt;0,SUM(CB11,CF11,CJ11),"")</f>
        <v>11.9</v>
      </c>
      <c r="CZ11" s="40">
        <f>IF(SUM(CW11,CX11)&gt;0,SUM(CW11,CX11),"")</f>
        <v>64.8</v>
      </c>
      <c r="DA11" s="40">
        <f>IF(SUM(CN11,CR11)&gt;0,SUM(CN11,CR11),"")</f>
        <v>8</v>
      </c>
      <c r="DB11" s="40">
        <f>IF(SUM(CM11:CN11,CP11:CR11,CT11)-SUM(CO11,CS11)&gt;0,SUM(CM11:CN11,CP11:CR11,CT11)-SUM(CO11,CS11),"")</f>
        <v>43.4</v>
      </c>
      <c r="DC11" s="40">
        <f>IF(SUM(CW11,DB11)&gt;0,SUM(CW11,DB11),"")</f>
        <v>86.6</v>
      </c>
      <c r="DD11" s="50" t="str">
        <f>IF(MAX(EB11,FD11,GF11,HH11,IJ11,JL11,KN11,LP11,MR11,NT11,OV11,PX11)-IF(L11="",0,L11)&gt;0.001,MAX(EB11,FD11,GF11,HH11,IJ11,JL11,KN11,LP11,MR11,NT11,OV11,PX11)-IF(L11="",0,L11),"")</f>
        <v/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IF(SUM(GF11,GK11)&gt;0,SUM(GF11,GK11),"")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2">
        <f>IF($CU11="P",CA11,(CA11+AX11)/2)</f>
        <v>8.6999999999999993</v>
      </c>
      <c r="QF11" s="22">
        <f>IF($CU11="P",CB11,(CB11+AY11)/2)</f>
        <v>2.0499999999999998</v>
      </c>
      <c r="QG11" s="22">
        <f>IF($CU11="P",CC11,(CC11+AZ11)/2)</f>
        <v>0</v>
      </c>
      <c r="QH11" s="22">
        <f>IF($CU11="P",CD11,(CD11+BA11)/2)</f>
        <v>0.15</v>
      </c>
      <c r="QI11" s="22">
        <f>IF($CU11="P",CE11,(CE11+BB11)/2)</f>
        <v>8.6</v>
      </c>
      <c r="QJ11" s="22">
        <f>IF($CU11="P",CF11,(CF11+BC11)/2)</f>
        <v>1.95</v>
      </c>
      <c r="QK11" s="22">
        <f>IF($CU11="P",CG11,(CG11+BD11)/2)</f>
        <v>0</v>
      </c>
      <c r="QL11" s="22">
        <f>IF($CU11="P",CH11,(CH11+BE11)/2)</f>
        <v>0.15</v>
      </c>
      <c r="QM11" s="22">
        <f>IF($CU11="P",CI11,(CI11+BF11)/2)</f>
        <v>8.6999999999999993</v>
      </c>
      <c r="QN11" s="22">
        <f>IF($CU11="P",CJ11,(CJ11+BG11)/2)</f>
        <v>1.95</v>
      </c>
      <c r="QO11" s="22">
        <f>IF($CU11="P",CK11,(CK11+BH11)/2)</f>
        <v>0</v>
      </c>
      <c r="QP11" s="22">
        <f>IF($CU11="P",CL11,(CL11+BI11)/2)</f>
        <v>0.15</v>
      </c>
      <c r="QQ11" s="22">
        <f>IF($CU11="P",CM11,(CM11+BJ11)/2)</f>
        <v>8.6</v>
      </c>
      <c r="QR11" s="22">
        <f>IF($CU11="P",CN11,(CN11+BK11)/2)</f>
        <v>2.0499999999999998</v>
      </c>
      <c r="QS11" s="22">
        <f>IF($CU11="P",CO11,(CO11+BL11)/2)</f>
        <v>0</v>
      </c>
      <c r="QT11" s="22">
        <f>IF($CU11="P",CP11,(CP11+BM11)/2)</f>
        <v>0.15</v>
      </c>
      <c r="QU11" s="22">
        <f>IF($CU11="P",CQ11,(CQ11+BN11)/2)</f>
        <v>8.8000000000000007</v>
      </c>
      <c r="QV11" s="22">
        <f>IF($CU11="P",CR11,(CR11+BO11)/2)</f>
        <v>1.95</v>
      </c>
      <c r="QW11" s="22">
        <f>IF($CU11="P",CS11,(CS11+BP11)/2)</f>
        <v>0</v>
      </c>
      <c r="QX11" s="22">
        <f>IF($CU11="P",CT11,(CT11+BQ11)/2)</f>
        <v>0.15</v>
      </c>
      <c r="QY11" s="27" t="s">
        <v>46</v>
      </c>
      <c r="QZ11" s="40">
        <f>IF(SUM(QF11,QJ11)&gt;0,SUM(QF11,QJ11),"")</f>
        <v>4</v>
      </c>
      <c r="RA11" s="40">
        <f>IF(SUM(QE11:QF11,QH11:QJ11,QL11)-QG11-QK11&gt;0,SUM(QE11:QF11,QH11:QJ11,QL11)-QG11-QK11,"")</f>
        <v>21.599999999999998</v>
      </c>
      <c r="RB11" s="40">
        <f>IF(SUM(QM11:QN11,QP11)-QO11&gt;0,SUM(QM11:QN11,QP11)-QO11,"")</f>
        <v>10.799999999999999</v>
      </c>
      <c r="RC11" s="40">
        <f>IF(SUM(QF11,QJ11,QN11)&gt;0,SUM(QF11,QJ11,QN11),"")</f>
        <v>5.95</v>
      </c>
      <c r="RD11" s="40">
        <f>IF(SUM(RA11,RB11)&gt;0,SUM(RA11,RB11),"")</f>
        <v>32.4</v>
      </c>
      <c r="RE11" s="40">
        <f>IF(SUM(QR11,QV11)&gt;0,SUM(QR11,QV11),"")</f>
        <v>4</v>
      </c>
      <c r="RF11" s="40">
        <f>IF(SUM(QQ11:QR11,QT11:QV11,QX11)-SUM(QS11,QW11)&gt;0,SUM(QQ11:QR11,QT11:QV11,QX11)-SUM(QS11,QW11),"")</f>
        <v>21.7</v>
      </c>
      <c r="RG11" s="40">
        <f>IF(SUM(RA11,RF11)&gt;0,SUM(RA11,RF11),"")</f>
        <v>43.3</v>
      </c>
    </row>
    <row r="12" spans="1:475" x14ac:dyDescent="0.2">
      <c r="A12" s="4" t="str" cm="1">
        <f t="array" ref="A12">IF(AND(H12&lt;&gt;"",H12&lt;&gt;"No DD"),SUMPRODUCT((H$4:H$21&lt;&gt;"")*(H$4:H$21&lt;&gt;"No DD")*(E$4:E$21&gt;E12))+1,IF(H12="No DD",SUMPRODUCT((H$4:H$21="No DD")*(E$4:E$21&gt;E12))+1+SUMPRODUCT((H$4:H$21&lt;&gt;"")*(H$4:H$21&lt;&gt;"No DD")),""))</f>
        <v/>
      </c>
      <c r="B12" s="5" t="s">
        <v>156</v>
      </c>
      <c r="C12" s="4" t="s">
        <v>3</v>
      </c>
      <c r="D12" s="4">
        <v>2004</v>
      </c>
      <c r="E12" s="9">
        <f>SUM(J12:R12)+SUM(J12:N12)*0.0000001+SUM(J12)*0.0000000000001</f>
        <v>142.30001011000411</v>
      </c>
      <c r="F12" s="3" t="str">
        <f>IF(OR(AND(AP12&gt;=AW$23,AQ12&gt;=AW$27,AP12&lt;&gt;"",AO12=""),AND(AU12&gt;=AW$23,AV12&gt;=AW$27,AU12&lt;&gt;"",AO12=""),AND(BS12&gt;=BZ$23,BT12&gt;=BZ$27,BS12&lt;&gt;"",BR12=""),AND(BX12&gt;=BZ$23,BY12&gt;=BZ$27,BX12&lt;&gt;"",BR12=""),AND(CV12&gt;=DC$23,CW12&gt;=DC$27,CV12&lt;&gt;"",CU12=""),AND(DA12&gt;=DC$23,DB12&gt;=DC$27,DA12&lt;&gt;""),AND(EA12&gt;=EH$23,EB12&gt;=EH$27,EA12&lt;&gt;""),AND(EF12&gt;=EH$23,EG12&gt;=EH$27,EF12&lt;&gt;""),AND(FC12&gt;=FJ$23,FD12&gt;=FJ$27,FC12&lt;&gt;""),AND(FH12&gt;=FJ$23,FI12&gt;=FJ$27,FH12&lt;&gt;""),AND(GE12&gt;=GL$23,GF12&gt;=GL$27,GE12&lt;&gt;""),AND(GJ12&gt;=GL$23,GK12&gt;=GL$27,GJ12&lt;&gt;""),AND(HG12&gt;=HN$23,HH12&gt;=HN$27,HG12&lt;&gt;""),AND(HL12&gt;=HN$23,HM12&gt;=HN$27,HL12&lt;&gt;""),AND(II12&gt;=IP$23,IJ12&gt;=IP$27,II12&lt;&gt;""),AND(IN12&gt;=IP$23,IO12&gt;=IP$27,IN12&lt;&gt;""),AND(JK12&gt;=JR$23,JL12&gt;=JR$27,JK12&lt;&gt;""),AND(JP12&gt;=JR$23,JQ12&gt;=JR$27,JP12&lt;&gt;""),AND(KM12&gt;=KT$23,KN12&gt;=KT$27,KM12&lt;&gt;""),AND(KR12&gt;=KT$23,KS12&gt;=KT$27,KR12&lt;&gt;""),AND(LO12&gt;=LV$23,LP12&gt;=LV$27,LO12&lt;&gt;""),AND(LT12&gt;=LV$23,LU12&gt;=LV$27,LT12&lt;&gt;""),AND(MQ12&gt;=MX$23,MR12&gt;=MX$27,MQ12&lt;&gt;""),AND(MV12&gt;=MX$23,MW12&gt;=MX$27,MV12&lt;&gt;""),AND(NS12&gt;=NZ$23,NT12&gt;=NZ$27,NS12&lt;&gt;""),AND(NX12&gt;=NZ$23,NY12&gt;=NZ$27,NX12&lt;&gt;""),AND(OU12&gt;=PB$23,OV12&gt;=PB$27,OU12&lt;&gt;""),AND(OZ12&gt;=PB$23,PA12&gt;=PB$27,OZ12&lt;&gt;""),AND(PW12&gt;=QD$23,PX12&gt;=QD$27,PW12&lt;&gt;""),AND(QB12&gt;=QD$23,QC12&gt;=QD$27,QB12&lt;&gt;"")),"P","")</f>
        <v/>
      </c>
      <c r="G12" s="3" t="str">
        <f>IF(OR(AND(AQ12&gt;=AW$27,AQ12&lt;&gt;"",AO12=""),AND(AV12&gt;=AW$27,AV12&lt;&gt;"",AO12=""),AND(BT12&gt;=BZ$27,BT12&lt;&gt;"",BR12=""),AND(BY12&gt;=BZ$27,BY12&lt;&gt;"",BR12=""),AND(CW12&gt;=DC$27,CW12&lt;&gt;"",CU12=""),AND(DB12&gt;=DC$27,DB12&lt;&gt;"",CU12=""),AND(EB12&gt;=EH$27,EB12&lt;&gt;""),AND(EG12&gt;=EH$27,EG12&lt;&gt;""),AND(FD12&gt;=FJ$27,FD12&lt;&gt;""),AND(FI12&gt;=FJ$27,FI12&lt;&gt;""),AND(GF12&gt;=GL$27,GF12&lt;&gt;""),AND(GK12&gt;=GL$27,GK12&lt;&gt;""),AND(HH12&gt;=HN$27,HH12&lt;&gt;""),AND(HM12&gt;=HN$27,HM12&lt;&gt;""),AND(IJ12&gt;=IP$27,IJ12&lt;&gt;""),AND(IO12&gt;=IP$27,IO12&lt;&gt;""),AND(JL12&gt;=JR$27,JL12&lt;&gt;""),AND(JQ12&gt;=JR$27,JQ12&lt;&gt;""),AND(KN12&gt;=KT$27,KN12&lt;&gt;""),AND(KS12&gt;=KT$27,KS12&lt;&gt;""),AND(LP12&gt;=LV$27,LP12&lt;&gt;""),AND(LU12&gt;=LV$27,LU12&lt;&gt;""),AND(MR12&gt;=MX$27,MR12&lt;&gt;""),AND(MW12&gt;=MX$27,MW12&lt;&gt;""),AND(NT12&gt;=NZ$27,NT12&lt;&gt;""),AND(NY12&gt;=NZ$27,NY12&lt;&gt;""),AND(OV12&gt;=PB$27,OV12&lt;&gt;""),AND(PA12&gt;=PB$27,PA12&lt;&gt;""),AND(PX12&gt;=QD$27,PX12&lt;&gt;""),AND(QC12&gt;=QD$27,QC12&lt;&gt;"")),"P","")</f>
        <v/>
      </c>
      <c r="H12" s="36" t="str">
        <f>IF(AND(G12="P",F12=""),"No DD",IF(OR(AND(AS12&gt;=AW$26,AT12&gt;=AW$30,AS12&lt;&gt;"",AO12=""),AND(BV12&gt;=BZ$26,BW12&gt;=BZ$30,BV12&lt;&gt;"",BR12=""),AND(CY12&gt;=DC$26,CZ12&gt;=DC$30,CY12&lt;&gt;"",CU12=""),AND(ED12&gt;=EH$26,EE12&gt;=EH$30,ED12&lt;&gt;""),AND(FF12&gt;=FJ$26,FG12&gt;=FJ$30,FF12&lt;&gt;""),AND(GH12&gt;=GL$26,GI12&gt;=GL$30,GH12&lt;&gt;""),AND(HJ12&gt;=HN$26,HK12&gt;=HN$30,HJ12&lt;&gt;""),AND(IL12&gt;=IP$26,IM12&gt;=IP$30,IL12&lt;&gt;""),AND(JN12&gt;=JR$26,JO12&gt;=JR$30,JN12&lt;&gt;""),AND(KP12&gt;=KT$26,KQ12&gt;=KT$30,KP12&lt;&gt;""),AND(LR12&gt;=LV$26,LS12&gt;=LV$30,LR12&lt;&gt;""),AND(MT12&gt;=MX$26,MU12&gt;=MX$30,MT12&lt;&gt;""),AND(NV12&gt;=NZ$26,NW12&gt;=NZ$30,NV12&lt;&gt;""),AND(OX12&gt;=PB$26,OY12&gt;=PB$30,OX12&lt;&gt;""),AND(PZ12&gt;=QD$26,QA12&gt;=QD$30,PZ12&lt;&gt;"")),"Merit",IF(OR(AND(AS12&gt;=AW$25,AT12&gt;=AW$29,AS12&lt;&gt;"",AO12=""),AND(BV12&gt;=BZ$25,BW12&gt;=BZ$29,BV12&lt;&gt;"",BR12=""),AND(CY12&gt;=DC$25,CZ12&gt;=DC$29,CY12&lt;&gt;"",CU12=""),AND(ED12&gt;=EH$25,EE12&gt;=EH$29,ED12&lt;&gt;""),AND(FF12&gt;=FJ$25,FG12&gt;=FJ$29,FF12&lt;&gt;""),AND(GH12&gt;=GL$25,GI12&gt;=GL$29,GH12&lt;&gt;""),AND(HJ12&gt;=HN$25,HK12&gt;=HN$29,HJ12&lt;&gt;""),AND(IL12&gt;=IP$25,IM12&gt;=IP$29,IL12&lt;&gt;""),AND(JN12&gt;=JR$25,JO12&gt;=JR$29,JN12&lt;&gt;""),AND(KP12&gt;=KT$25,KQ12&gt;=KT$29,KP12&lt;&gt;""),AND(LR12&gt;=LV$25,LS12&gt;=LV$29,LR12&lt;&gt;""),AND(MT12&gt;=MX$25,MU12&gt;=MX$29,MT12&lt;&gt;""),AND(NV12&gt;=NZ$25,NW12&gt;=NZ$29,NV12&lt;&gt;""),AND(OX12&gt;=PB$25,OY12&gt;=PB$29,OX12&lt;&gt;""),AND(PZ12&gt;=QD$25,QA12&gt;=QD$29,PZ12&lt;&gt;"")),"Excellence",IF(I12="P","Worlds Team",IF(F12="P","National Team","")))))</f>
        <v/>
      </c>
      <c r="I12" s="3" t="str">
        <f>IF(OR(AND(AS12&gt;=AW$24,AT12&gt;=AW$28,AS12&lt;&gt;"",AO12=""),AND(BV12&gt;=BZ$24,BW12&gt;=BZ$28,BV12&lt;&gt;"",BR12=""),AND(CY12&gt;=DC$24,CZ12&gt;=DC$28,CY12&lt;&gt;"",CU12=""),AND(ED12&gt;=EH$24,EE12&gt;=EH$28,ED12&lt;&gt;""),AND(FF12&gt;=FJ$24,FG12&gt;=FJ$28,FF12&lt;&gt;""),AND(GH12&gt;=GL$24,GI12&gt;=GL$28,GH12&lt;&gt;""),AND(HJ12&gt;=HN$24,HK12&gt;=HN$28,HJ12&lt;&gt;""),AND(IL12&gt;=IP$24,IM12&gt;=IP$28,IL12&lt;&gt;""),AND(JN12&gt;=JR$24,JO12&gt;=JR$28,JN12&lt;&gt;""),AND(KP12&gt;=KT$24,KQ12&gt;=KT$28,KP12&lt;&gt;""),AND(LR12&gt;=LV$24,LS12&gt;=LV$28,LR12&lt;&gt;""),AND(MT12&gt;=MX$24,MU12&gt;=MX$28,MT12&lt;&gt;""),AND(NV12&gt;=NZ$24,NW12&gt;=NZ$28,NV12&lt;&gt;""),AND(OX12&gt;=PB$24,OY12&gt;=PB$28,OX12&lt;&gt;""),AND(PZ12&gt;=QD$24,QA12&gt;=QD$28,PZ12&lt;&gt;"")),"P","")</f>
        <v/>
      </c>
      <c r="J12" s="8">
        <f>IF(COUNT(AQ12,BT12,CW12)&gt;0,LARGE((AQ12,BT12,CW12),1),0)</f>
        <v>40.900000000000006</v>
      </c>
      <c r="K12" s="8" t="str">
        <f>IF(J12=0,"",IF(J12=CW12,$CA$1,IF(J12=BT12,$AX$1,IF(J12=AQ12,$U$1,""))))</f>
        <v>2023 Nationals</v>
      </c>
      <c r="L12" s="8">
        <f>IF(COUNT(AQ12,BT12,CW12)&gt;1,LARGE((AQ12,BT12,CW12),2),0)</f>
        <v>40.300000000000004</v>
      </c>
      <c r="M12" s="8" t="str">
        <f>IF(L12=0,"",IF(L12=CW12,$CA$1,IF(L12=BT12,$AX$1,IF(L12=AQ12,$U$1,""))))</f>
        <v>2023 Elite Canada</v>
      </c>
      <c r="N12" s="8">
        <f>IF(COUNT(AR12,BU12,CX12)&gt;0,LARGE((AR12,BU12,CX12),1),0)</f>
        <v>19.899999999999999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41.199999999999996</v>
      </c>
      <c r="Q12" s="8" t="str">
        <f>IF(P12=0,"",IF(P12=DB12,$CA$1,IF(P12=BY12,$AX$1,IF(P12=AV12,$U$1,""))))</f>
        <v>2023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16.5</v>
      </c>
      <c r="V12" s="19">
        <v>3.9</v>
      </c>
      <c r="W12" s="19">
        <v>0</v>
      </c>
      <c r="X12" s="19">
        <v>0.3</v>
      </c>
      <c r="Y12" s="19">
        <v>15.3</v>
      </c>
      <c r="Z12" s="19">
        <v>3.7</v>
      </c>
      <c r="AA12" s="19">
        <v>0</v>
      </c>
      <c r="AB12" s="19">
        <v>0.6</v>
      </c>
      <c r="AC12" s="19"/>
      <c r="AD12" s="19"/>
      <c r="AE12" s="19"/>
      <c r="AF12" s="19"/>
      <c r="AG12" s="19">
        <v>15.5</v>
      </c>
      <c r="AH12" s="19">
        <v>1.9</v>
      </c>
      <c r="AI12" s="19">
        <v>0</v>
      </c>
      <c r="AJ12" s="19">
        <v>0.3</v>
      </c>
      <c r="AK12" s="19">
        <v>16</v>
      </c>
      <c r="AL12" s="19">
        <v>3.9</v>
      </c>
      <c r="AM12" s="19">
        <v>0</v>
      </c>
      <c r="AN12" s="19">
        <v>0.6</v>
      </c>
      <c r="AO12" s="27"/>
      <c r="AP12" s="40">
        <f>IF(SUM(V12,Z12)&gt;0,SUM(V12,Z12),"")</f>
        <v>7.6</v>
      </c>
      <c r="AQ12" s="40">
        <f>IF(SUM(U12:V12,X12:Z12,AB12)-W12-AA12&gt;0,SUM(U12:V12,X12:Z12,AB12)-W12-AA12,"")</f>
        <v>40.300000000000004</v>
      </c>
      <c r="AR12" s="40" t="str">
        <f>IF(SUM(AC12:AD12,AF12)-AE12&gt;0,SUM(AC12:AD12,AF12)-AE12,"")</f>
        <v/>
      </c>
      <c r="AS12" s="40">
        <f>IF(SUM(V12,Z12,AD12)&gt;0,SUM(V12,Z12,AD12),"")</f>
        <v>7.6</v>
      </c>
      <c r="AT12" s="40">
        <f>IF(SUM(AQ12,AR12)&gt;0,SUM(AQ12,AR12),"")</f>
        <v>40.300000000000004</v>
      </c>
      <c r="AU12" s="40">
        <f>IF(SUM(AH12,AL12)&gt;0,SUM(AH12,AL12),"")</f>
        <v>5.8</v>
      </c>
      <c r="AV12" s="40">
        <f>IF(SUM(AG12:AH12,AJ12:AL12,AN12)-SUM(AI12,AM12)&gt;0,SUM(AG12:AH12,AJ12:AL12,AN12)-SUM(AI12,AM12),"")</f>
        <v>38.200000000000003</v>
      </c>
      <c r="AW12" s="40">
        <f>IF(SUM(AQ12,AV12)&gt;0,SUM(AQ12,AV12),"")</f>
        <v>78.5</v>
      </c>
      <c r="AX12" s="18">
        <v>17.100000000000001</v>
      </c>
      <c r="AY12" s="18">
        <v>3.9</v>
      </c>
      <c r="AZ12" s="18">
        <v>0</v>
      </c>
      <c r="BA12" s="18">
        <v>0.3</v>
      </c>
      <c r="BB12" s="18">
        <v>15.5</v>
      </c>
      <c r="BC12" s="18">
        <v>3.2</v>
      </c>
      <c r="BD12" s="18">
        <v>0</v>
      </c>
      <c r="BE12" s="18">
        <v>0.3</v>
      </c>
      <c r="BF12" s="18">
        <v>16.399999999999999</v>
      </c>
      <c r="BG12" s="18">
        <v>3.2</v>
      </c>
      <c r="BH12" s="18">
        <v>0</v>
      </c>
      <c r="BI12" s="18">
        <v>0.3</v>
      </c>
      <c r="BJ12" s="18">
        <v>16.899999999999999</v>
      </c>
      <c r="BK12" s="18">
        <v>3.9</v>
      </c>
      <c r="BL12" s="18">
        <v>0</v>
      </c>
      <c r="BM12" s="18">
        <v>0.3</v>
      </c>
      <c r="BN12" s="18">
        <v>16.8</v>
      </c>
      <c r="BO12" s="18">
        <v>3.2</v>
      </c>
      <c r="BP12" s="18">
        <v>0.2</v>
      </c>
      <c r="BQ12" s="18">
        <v>0.3</v>
      </c>
      <c r="BR12" s="28"/>
      <c r="BS12" s="11">
        <f>IF(SUM(AY12,BC12)&gt;0,SUM(AY12,BC12),"")</f>
        <v>7.1</v>
      </c>
      <c r="BT12" s="11">
        <f>IF(SUM(AX12:AY12,BA12:BC12,BE12)-AZ12-BD12&gt;0,SUM(AX12:AY12,BA12:BC12,BE12)-AZ12-BD12,"")</f>
        <v>40.299999999999997</v>
      </c>
      <c r="BU12" s="11">
        <f>IF(SUM(BF12:BG12,BI12)-BH12&gt;0,SUM(BF12:BG12,BI12)-BH12,"")</f>
        <v>19.899999999999999</v>
      </c>
      <c r="BV12" s="11">
        <f>IF(SUM(AY12,BC12,BG12)&gt;0,SUM(AY12,BC12,BG12),"")</f>
        <v>10.3</v>
      </c>
      <c r="BW12" s="11">
        <f>IF(SUM(BT12,BU12)&gt;0,SUM(BT12,BU12),"")</f>
        <v>60.199999999999996</v>
      </c>
      <c r="BX12" s="11">
        <f>IF(SUM(BK12,BO12)&gt;0,SUM(BK12,BO12),"")</f>
        <v>7.1</v>
      </c>
      <c r="BY12" s="11">
        <f>IF(SUM(BJ12:BK12,BM12:BO12,BQ12)-SUM(BL12,BP12)&gt;0,SUM(BJ12:BK12,BM12:BO12,BQ12)-SUM(BL12,BP12),"")</f>
        <v>41.199999999999996</v>
      </c>
      <c r="BZ12" s="11">
        <f>IF(SUM(BT12,BY12)&gt;0,SUM(BT12,BY12),"")</f>
        <v>81.5</v>
      </c>
      <c r="CA12" s="19">
        <v>16.100000000000001</v>
      </c>
      <c r="CB12" s="19">
        <v>4.0999999999999996</v>
      </c>
      <c r="CC12" s="19">
        <v>0.2</v>
      </c>
      <c r="CD12" s="19">
        <v>0.3</v>
      </c>
      <c r="CE12" s="19">
        <v>16.100000000000001</v>
      </c>
      <c r="CF12" s="19">
        <v>3.9</v>
      </c>
      <c r="CG12" s="19">
        <v>0</v>
      </c>
      <c r="CH12" s="19">
        <v>0.6</v>
      </c>
      <c r="CI12" s="19">
        <v>15.5</v>
      </c>
      <c r="CJ12" s="19">
        <v>4.0999999999999996</v>
      </c>
      <c r="CK12" s="19">
        <v>0.2</v>
      </c>
      <c r="CL12" s="19">
        <v>0.3</v>
      </c>
      <c r="CM12" s="19">
        <v>15.8</v>
      </c>
      <c r="CN12" s="19">
        <v>1.9</v>
      </c>
      <c r="CO12" s="19">
        <v>0</v>
      </c>
      <c r="CP12" s="19">
        <v>0.3</v>
      </c>
      <c r="CQ12" s="19">
        <v>16.5</v>
      </c>
      <c r="CR12" s="19">
        <v>3.9</v>
      </c>
      <c r="CS12" s="19">
        <v>0</v>
      </c>
      <c r="CT12" s="19">
        <v>0.3</v>
      </c>
      <c r="CU12" s="27"/>
      <c r="CV12" s="40">
        <f>IF(SUM(CB12,CF12)&gt;0,SUM(CB12,CF12),"")</f>
        <v>8</v>
      </c>
      <c r="CW12" s="40">
        <f>IF(SUM(CA12:CB12,CD12:CF12,CH12)-CC12-CG12&gt;0,SUM(CA12:CB12,CD12:CF12,CH12)-CC12-CG12,"")</f>
        <v>40.900000000000006</v>
      </c>
      <c r="CX12" s="40">
        <f>IF(SUM(CI12:CJ12,CL12)-CK12&gt;0,SUM(CI12:CJ12,CL12)-CK12,"")</f>
        <v>19.700000000000003</v>
      </c>
      <c r="CY12" s="40">
        <f>IF(SUM(CB12,CF12,CJ12)&gt;0,SUM(CB12,CF12,CJ12),"")</f>
        <v>12.1</v>
      </c>
      <c r="CZ12" s="40">
        <f>IF(SUM(CW12,CX12)&gt;0,SUM(CW12,CX12),"")</f>
        <v>60.600000000000009</v>
      </c>
      <c r="DA12" s="40">
        <f>IF(SUM(CN12,CR12)&gt;0,SUM(CN12,CR12),"")</f>
        <v>5.8</v>
      </c>
      <c r="DB12" s="40">
        <f>IF(SUM(CM12:CN12,CP12:CR12,CT12)-SUM(CO12,CS12)&gt;0,SUM(CM12:CN12,CP12:CR12,CT12)-SUM(CO12,CS12),"")</f>
        <v>38.699999999999996</v>
      </c>
      <c r="DC12" s="40">
        <f>IF(SUM(CW12,DB12)&gt;0,SUM(CW12,DB12),"")</f>
        <v>79.599999999999994</v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2">
        <f>IF($CU12="P",CA12,(CA12+AX12)/2)</f>
        <v>16.600000000000001</v>
      </c>
      <c r="QF12" s="22">
        <f>IF($CU12="P",CB12,(CB12+AY12)/2)</f>
        <v>4</v>
      </c>
      <c r="QG12" s="22">
        <f>IF($CU12="P",CC12,(CC12+AZ12)/2)</f>
        <v>0.1</v>
      </c>
      <c r="QH12" s="22">
        <f>IF($CU12="P",CD12,(CD12+BA12)/2)</f>
        <v>0.3</v>
      </c>
      <c r="QI12" s="22">
        <f>IF($CU12="P",CE12,(CE12+BB12)/2)</f>
        <v>15.8</v>
      </c>
      <c r="QJ12" s="22">
        <f>IF($CU12="P",CF12,(CF12+BC12)/2)</f>
        <v>3.55</v>
      </c>
      <c r="QK12" s="22">
        <f>IF($CU12="P",CG12,(CG12+BD12)/2)</f>
        <v>0</v>
      </c>
      <c r="QL12" s="22">
        <f>IF($CU12="P",CH12,(CH12+BE12)/2)</f>
        <v>0.44999999999999996</v>
      </c>
      <c r="QM12" s="22">
        <f>IF($CU12="P",CI12,(CI12+BF12)/2)</f>
        <v>15.95</v>
      </c>
      <c r="QN12" s="22">
        <f>IF($CU12="P",CJ12,(CJ12+BG12)/2)</f>
        <v>3.65</v>
      </c>
      <c r="QO12" s="22">
        <f>IF($CU12="P",CK12,(CK12+BH12)/2)</f>
        <v>0.1</v>
      </c>
      <c r="QP12" s="22">
        <f>IF($CU12="P",CL12,(CL12+BI12)/2)</f>
        <v>0.3</v>
      </c>
      <c r="QQ12" s="22">
        <f>IF($CU12="P",CM12,(CM12+BJ12)/2)</f>
        <v>16.350000000000001</v>
      </c>
      <c r="QR12" s="22">
        <f>IF($CU12="P",CN12,(CN12+BK12)/2)</f>
        <v>2.9</v>
      </c>
      <c r="QS12" s="22">
        <f>IF($CU12="P",CO12,(CO12+BL12)/2)</f>
        <v>0</v>
      </c>
      <c r="QT12" s="22">
        <f>IF($CU12="P",CP12,(CP12+BM12)/2)</f>
        <v>0.3</v>
      </c>
      <c r="QU12" s="22">
        <f>IF($CU12="P",CQ12,(CQ12+BN12)/2)</f>
        <v>16.649999999999999</v>
      </c>
      <c r="QV12" s="22">
        <f>IF($CU12="P",CR12,(CR12+BO12)/2)</f>
        <v>3.55</v>
      </c>
      <c r="QW12" s="22">
        <f>IF($CU12="P",CS12,(CS12+BP12)/2)</f>
        <v>0.1</v>
      </c>
      <c r="QX12" s="22">
        <f>IF($CU12="P",CT12,(CT12+BQ12)/2)</f>
        <v>0.3</v>
      </c>
      <c r="QY12" s="27" t="s">
        <v>46</v>
      </c>
      <c r="QZ12" s="40">
        <f>IF(SUM(QF12,QJ12)&gt;0,SUM(QF12,QJ12),"")</f>
        <v>7.55</v>
      </c>
      <c r="RA12" s="40">
        <f>IF(SUM(QE12:QF12,QH12:QJ12,QL12)-QG12-QK12&gt;0,SUM(QE12:QF12,QH12:QJ12,QL12)-QG12-QK12,"")</f>
        <v>40.6</v>
      </c>
      <c r="RB12" s="40">
        <f>IF(SUM(QM12:QN12,QP12)-QO12&gt;0,SUM(QM12:QN12,QP12)-QO12,"")</f>
        <v>19.799999999999997</v>
      </c>
      <c r="RC12" s="40">
        <f>IF(SUM(QF12,QJ12,QN12)&gt;0,SUM(QF12,QJ12,QN12),"")</f>
        <v>11.2</v>
      </c>
      <c r="RD12" s="40">
        <f>IF(SUM(RA12,RB12)&gt;0,SUM(RA12,RB12),"")</f>
        <v>60.4</v>
      </c>
      <c r="RE12" s="40">
        <f>IF(SUM(QR12,QV12)&gt;0,SUM(QR12,QV12),"")</f>
        <v>6.4499999999999993</v>
      </c>
      <c r="RF12" s="40">
        <f>IF(SUM(QQ12:QR12,QT12:QV12,QX12)-SUM(QS12,QW12)&gt;0,SUM(QQ12:QR12,QT12:QV12,QX12)-SUM(QS12,QW12),"")</f>
        <v>39.949999999999996</v>
      </c>
      <c r="RG12" s="40">
        <f>IF(SUM(RA12,RF12)&gt;0,SUM(RA12,RF12),"")</f>
        <v>80.55</v>
      </c>
    </row>
    <row r="13" spans="1:475" x14ac:dyDescent="0.2">
      <c r="A13" s="4" cm="1">
        <f t="array" ref="A13">IF(AND(H13&lt;&gt;"",H13&lt;&gt;"No DD"),SUMPRODUCT((H$4:H$21&lt;&gt;"")*(H$4:H$21&lt;&gt;"No DD")*(E$4:E$21&gt;E13))+1,IF(H13="No DD",SUMPRODUCT((H$4:H$21="No DD")*(E$4:E$21&gt;E13))+1+SUMPRODUCT((H$4:H$21&lt;&gt;"")*(H$4:H$21&lt;&gt;"No DD")),""))</f>
        <v>9</v>
      </c>
      <c r="B13" s="5" t="s">
        <v>157</v>
      </c>
      <c r="C13" s="4" t="s">
        <v>6</v>
      </c>
      <c r="D13" s="4">
        <v>2005</v>
      </c>
      <c r="E13" s="9">
        <f>SUM(J13:R13)+SUM(J13:N13)*0.0000001+SUM(J13)*0.0000000000001</f>
        <v>141.56000991600402</v>
      </c>
      <c r="F13" s="3" t="str">
        <f>IF(OR(AND(AP13&gt;=AW$23,AQ13&gt;=AW$27,AP13&lt;&gt;"",AO13=""),AND(AU13&gt;=AW$23,AV13&gt;=AW$27,AU13&lt;&gt;"",AO13=""),AND(BS13&gt;=BZ$23,BT13&gt;=BZ$27,BS13&lt;&gt;"",BR13=""),AND(BX13&gt;=BZ$23,BY13&gt;=BZ$27,BX13&lt;&gt;"",BR13=""),AND(CV13&gt;=DC$23,CW13&gt;=DC$27,CV13&lt;&gt;"",CU13=""),AND(DA13&gt;=DC$23,DB13&gt;=DC$27,DA13&lt;&gt;""),AND(EA13&gt;=EH$23,EB13&gt;=EH$27,EA13&lt;&gt;""),AND(EF13&gt;=EH$23,EG13&gt;=EH$27,EF13&lt;&gt;""),AND(FC13&gt;=FJ$23,FD13&gt;=FJ$27,FC13&lt;&gt;""),AND(FH13&gt;=FJ$23,FI13&gt;=FJ$27,FH13&lt;&gt;""),AND(GE13&gt;=GL$23,GF13&gt;=GL$27,GE13&lt;&gt;""),AND(GJ13&gt;=GL$23,GK13&gt;=GL$27,GJ13&lt;&gt;""),AND(HG13&gt;=HN$23,HH13&gt;=HN$27,HG13&lt;&gt;""),AND(HL13&gt;=HN$23,HM13&gt;=HN$27,HL13&lt;&gt;""),AND(II13&gt;=IP$23,IJ13&gt;=IP$27,II13&lt;&gt;""),AND(IN13&gt;=IP$23,IO13&gt;=IP$27,IN13&lt;&gt;""),AND(JK13&gt;=JR$23,JL13&gt;=JR$27,JK13&lt;&gt;""),AND(JP13&gt;=JR$23,JQ13&gt;=JR$27,JP13&lt;&gt;""),AND(KM13&gt;=KT$23,KN13&gt;=KT$27,KM13&lt;&gt;""),AND(KR13&gt;=KT$23,KS13&gt;=KT$27,KR13&lt;&gt;""),AND(LO13&gt;=LV$23,LP13&gt;=LV$27,LO13&lt;&gt;""),AND(LT13&gt;=LV$23,LU13&gt;=LV$27,LT13&lt;&gt;""),AND(MQ13&gt;=MX$23,MR13&gt;=MX$27,MQ13&lt;&gt;""),AND(MV13&gt;=MX$23,MW13&gt;=MX$27,MV13&lt;&gt;""),AND(NS13&gt;=NZ$23,NT13&gt;=NZ$27,NS13&lt;&gt;""),AND(NX13&gt;=NZ$23,NY13&gt;=NZ$27,NX13&lt;&gt;""),AND(OU13&gt;=PB$23,OV13&gt;=PB$27,OU13&lt;&gt;""),AND(OZ13&gt;=PB$23,PA13&gt;=PB$27,OZ13&lt;&gt;""),AND(PW13&gt;=QD$23,PX13&gt;=QD$27,PW13&lt;&gt;""),AND(QB13&gt;=QD$23,QC13&gt;=QD$27,QB13&lt;&gt;"")),"P","")</f>
        <v/>
      </c>
      <c r="G13" s="3" t="str">
        <f>IF(OR(AND(AQ13&gt;=AW$27,AQ13&lt;&gt;"",AO13=""),AND(AV13&gt;=AW$27,AV13&lt;&gt;"",AO13=""),AND(BT13&gt;=BZ$27,BT13&lt;&gt;"",BR13=""),AND(BY13&gt;=BZ$27,BY13&lt;&gt;"",BR13=""),AND(CW13&gt;=DC$27,CW13&lt;&gt;"",CU13=""),AND(DB13&gt;=DC$27,DB13&lt;&gt;"",CU13=""),AND(EB13&gt;=EH$27,EB13&lt;&gt;""),AND(EG13&gt;=EH$27,EG13&lt;&gt;""),AND(FD13&gt;=FJ$27,FD13&lt;&gt;""),AND(FI13&gt;=FJ$27,FI13&lt;&gt;""),AND(GF13&gt;=GL$27,GF13&lt;&gt;""),AND(GK13&gt;=GL$27,GK13&lt;&gt;""),AND(HH13&gt;=HN$27,HH13&lt;&gt;""),AND(HM13&gt;=HN$27,HM13&lt;&gt;""),AND(IJ13&gt;=IP$27,IJ13&lt;&gt;""),AND(IO13&gt;=IP$27,IO13&lt;&gt;""),AND(JL13&gt;=JR$27,JL13&lt;&gt;""),AND(JQ13&gt;=JR$27,JQ13&lt;&gt;""),AND(KN13&gt;=KT$27,KN13&lt;&gt;""),AND(KS13&gt;=KT$27,KS13&lt;&gt;""),AND(LP13&gt;=LV$27,LP13&lt;&gt;""),AND(LU13&gt;=LV$27,LU13&lt;&gt;""),AND(MR13&gt;=MX$27,MR13&lt;&gt;""),AND(MW13&gt;=MX$27,MW13&lt;&gt;""),AND(NT13&gt;=NZ$27,NT13&lt;&gt;""),AND(NY13&gt;=NZ$27,NY13&lt;&gt;""),AND(OV13&gt;=PB$27,OV13&lt;&gt;""),AND(PA13&gt;=PB$27,PA13&lt;&gt;""),AND(PX13&gt;=QD$27,PX13&lt;&gt;""),AND(QC13&gt;=QD$27,QC13&lt;&gt;"")),"P","")</f>
        <v>P</v>
      </c>
      <c r="H13" s="36" t="str">
        <f>IF(AND(G13="P",F13=""),"No DD",IF(OR(AND(AS13&gt;=AW$26,AT13&gt;=AW$30,AS13&lt;&gt;"",AO13=""),AND(BV13&gt;=BZ$26,BW13&gt;=BZ$30,BV13&lt;&gt;"",BR13=""),AND(CY13&gt;=DC$26,CZ13&gt;=DC$30,CY13&lt;&gt;"",CU13=""),AND(ED13&gt;=EH$26,EE13&gt;=EH$30,ED13&lt;&gt;""),AND(FF13&gt;=FJ$26,FG13&gt;=FJ$30,FF13&lt;&gt;""),AND(GH13&gt;=GL$26,GI13&gt;=GL$30,GH13&lt;&gt;""),AND(HJ13&gt;=HN$26,HK13&gt;=HN$30,HJ13&lt;&gt;""),AND(IL13&gt;=IP$26,IM13&gt;=IP$30,IL13&lt;&gt;""),AND(JN13&gt;=JR$26,JO13&gt;=JR$30,JN13&lt;&gt;""),AND(KP13&gt;=KT$26,KQ13&gt;=KT$30,KP13&lt;&gt;""),AND(LR13&gt;=LV$26,LS13&gt;=LV$30,LR13&lt;&gt;""),AND(MT13&gt;=MX$26,MU13&gt;=MX$30,MT13&lt;&gt;""),AND(NV13&gt;=NZ$26,NW13&gt;=NZ$30,NV13&lt;&gt;""),AND(OX13&gt;=PB$26,OY13&gt;=PB$30,OX13&lt;&gt;""),AND(PZ13&gt;=QD$26,QA13&gt;=QD$30,PZ13&lt;&gt;"")),"Merit",IF(OR(AND(AS13&gt;=AW$25,AT13&gt;=AW$29,AS13&lt;&gt;"",AO13=""),AND(BV13&gt;=BZ$25,BW13&gt;=BZ$29,BV13&lt;&gt;"",BR13=""),AND(CY13&gt;=DC$25,CZ13&gt;=DC$29,CY13&lt;&gt;"",CU13=""),AND(ED13&gt;=EH$25,EE13&gt;=EH$29,ED13&lt;&gt;""),AND(FF13&gt;=FJ$25,FG13&gt;=FJ$29,FF13&lt;&gt;""),AND(GH13&gt;=GL$25,GI13&gt;=GL$29,GH13&lt;&gt;""),AND(HJ13&gt;=HN$25,HK13&gt;=HN$29,HJ13&lt;&gt;""),AND(IL13&gt;=IP$25,IM13&gt;=IP$29,IL13&lt;&gt;""),AND(JN13&gt;=JR$25,JO13&gt;=JR$29,JN13&lt;&gt;""),AND(KP13&gt;=KT$25,KQ13&gt;=KT$29,KP13&lt;&gt;""),AND(LR13&gt;=LV$25,LS13&gt;=LV$29,LR13&lt;&gt;""),AND(MT13&gt;=MX$25,MU13&gt;=MX$29,MT13&lt;&gt;""),AND(NV13&gt;=NZ$25,NW13&gt;=NZ$29,NV13&lt;&gt;""),AND(OX13&gt;=PB$25,OY13&gt;=PB$29,OX13&lt;&gt;""),AND(PZ13&gt;=QD$25,QA13&gt;=QD$29,PZ13&lt;&gt;"")),"Excellence",IF(I13="P","Worlds Team",IF(F13="P","National Team","")))))</f>
        <v>No DD</v>
      </c>
      <c r="I13" s="3" t="str">
        <f>IF(OR(AND(AS13&gt;=AW$24,AT13&gt;=AW$28,AS13&lt;&gt;"",AO13=""),AND(BV13&gt;=BZ$24,BW13&gt;=BZ$28,BV13&lt;&gt;"",BR13=""),AND(CY13&gt;=DC$24,CZ13&gt;=DC$28,CY13&lt;&gt;"",CU13=""),AND(ED13&gt;=EH$24,EE13&gt;=EH$28,ED13&lt;&gt;""),AND(FF13&gt;=FJ$24,FG13&gt;=FJ$28,FF13&lt;&gt;""),AND(GH13&gt;=GL$24,GI13&gt;=GL$28,GH13&lt;&gt;""),AND(HJ13&gt;=HN$24,HK13&gt;=HN$28,HJ13&lt;&gt;""),AND(IL13&gt;=IP$24,IM13&gt;=IP$28,IL13&lt;&gt;""),AND(JN13&gt;=JR$24,JO13&gt;=JR$28,JN13&lt;&gt;""),AND(KP13&gt;=KT$24,KQ13&gt;=KT$28,KP13&lt;&gt;""),AND(LR13&gt;=LV$24,LS13&gt;=LV$28,LR13&lt;&gt;""),AND(MT13&gt;=MX$24,MU13&gt;=MX$28,MT13&lt;&gt;""),AND(NV13&gt;=NZ$24,NW13&gt;=NZ$28,NV13&lt;&gt;""),AND(OX13&gt;=PB$24,OY13&gt;=PB$28,OX13&lt;&gt;""),AND(PZ13&gt;=QD$24,QA13&gt;=QD$28,PZ13&lt;&gt;"")),"P","")</f>
        <v/>
      </c>
      <c r="J13" s="8">
        <f>IF(COUNT(AQ13,BT13,CW13)&gt;0,LARGE((AQ13,BT13,CW13),1),0)</f>
        <v>40.099999999999994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37.86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21.2</v>
      </c>
      <c r="O13" s="8" t="str">
        <f>IF(N13=0,"",IF(N13=CX13,$CA$1,IF(N13=BU13,$AX$1,IF(N13=AR13,$U$1,""))))</f>
        <v>2023 Nationals</v>
      </c>
      <c r="P13" s="8">
        <f>IF(MAX(AV13,BY13,DB13)&gt;0,MAX(AV13,BY13,DB13),0)</f>
        <v>42.4</v>
      </c>
      <c r="Q13" s="8" t="str">
        <f>IF(P13=0,"",IF(P13=DB13,$CA$1,IF(P13=BY13,$AX$1,IF(P13=AV13,$U$1,""))))</f>
        <v>2023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7"/>
      <c r="AP13" s="40" t="str">
        <f>IF(SUM(V13,Z13)&gt;0,SUM(V13,Z13),"")</f>
        <v/>
      </c>
      <c r="AQ13" s="40" t="str">
        <f>IF(SUM(U13:V13,X13:Z13,AB13)-W13-AA13&gt;0,SUM(U13:V13,X13:Z13,AB13)-W13-AA13,"")</f>
        <v/>
      </c>
      <c r="AR13" s="40" t="str">
        <f>IF(SUM(AC13:AD13,AF13)-AE13&gt;0,SUM(AC13:AD13,AF13)-AE13,"")</f>
        <v/>
      </c>
      <c r="AS13" s="40" t="str">
        <f>IF(SUM(V13,Z13,AD13)&gt;0,SUM(V13,Z13,AD13),"")</f>
        <v/>
      </c>
      <c r="AT13" s="40" t="str">
        <f>IF(SUM(AQ13,AR13)&gt;0,SUM(AQ13,AR13),"")</f>
        <v/>
      </c>
      <c r="AU13" s="40" t="str">
        <f>IF(SUM(AH13,AL13)&gt;0,SUM(AH13,AL13),"")</f>
        <v/>
      </c>
      <c r="AV13" s="40" t="str">
        <f>IF(SUM(AG13:AH13,AJ13:AL13,AN13)-SUM(AI13,AM13)&gt;0,SUM(AG13:AH13,AJ13:AL13,AN13)-SUM(AI13,AM13),"")</f>
        <v/>
      </c>
      <c r="AW13" s="40" t="str">
        <f>IF(SUM(AQ13,AV13)&gt;0,SUM(AQ13,AV13),"")</f>
        <v/>
      </c>
      <c r="AX13" s="18">
        <v>16.600000000000001</v>
      </c>
      <c r="AY13" s="18">
        <v>1.2</v>
      </c>
      <c r="AZ13" s="18">
        <v>0</v>
      </c>
      <c r="BA13" s="18">
        <v>0</v>
      </c>
      <c r="BB13" s="18">
        <v>16.559999999999999</v>
      </c>
      <c r="BC13" s="18">
        <v>3.2</v>
      </c>
      <c r="BD13" s="18">
        <v>0</v>
      </c>
      <c r="BE13" s="18">
        <v>0.3</v>
      </c>
      <c r="BF13" s="18">
        <v>16.8</v>
      </c>
      <c r="BG13" s="18">
        <v>3.2</v>
      </c>
      <c r="BH13" s="18">
        <v>0</v>
      </c>
      <c r="BI13" s="18">
        <v>0.3</v>
      </c>
      <c r="BJ13" s="18">
        <v>17.2</v>
      </c>
      <c r="BK13" s="18">
        <v>3.2</v>
      </c>
      <c r="BL13" s="18">
        <v>0</v>
      </c>
      <c r="BM13" s="18">
        <v>0</v>
      </c>
      <c r="BN13" s="18">
        <v>17</v>
      </c>
      <c r="BO13" s="18">
        <v>3.2</v>
      </c>
      <c r="BP13" s="18">
        <v>0</v>
      </c>
      <c r="BQ13" s="18">
        <v>0.3</v>
      </c>
      <c r="BR13" s="28"/>
      <c r="BS13" s="11">
        <f>IF(SUM(AY13,BC13)&gt;0,SUM(AY13,BC13),"")</f>
        <v>4.4000000000000004</v>
      </c>
      <c r="BT13" s="11">
        <f>IF(SUM(AX13:AY13,BA13:BC13,BE13)-AZ13-BD13&gt;0,SUM(AX13:AY13,BA13:BC13,BE13)-AZ13-BD13,"")</f>
        <v>37.86</v>
      </c>
      <c r="BU13" s="11">
        <f>IF(SUM(BF13:BG13,BI13)-BH13&gt;0,SUM(BF13:BG13,BI13)-BH13,"")</f>
        <v>20.3</v>
      </c>
      <c r="BV13" s="11">
        <f>IF(SUM(AY13,BC13,BG13)&gt;0,SUM(AY13,BC13,BG13),"")</f>
        <v>7.6000000000000005</v>
      </c>
      <c r="BW13" s="11">
        <f>IF(SUM(BT13,BU13)&gt;0,SUM(BT13,BU13),"")</f>
        <v>58.16</v>
      </c>
      <c r="BX13" s="11">
        <f>IF(SUM(BK13,BO13)&gt;0,SUM(BK13,BO13),"")</f>
        <v>6.4</v>
      </c>
      <c r="BY13" s="11">
        <f>IF(SUM(BJ13:BK13,BM13:BO13,BQ13)-SUM(BL13,BP13)&gt;0,SUM(BJ13:BK13,BM13:BO13,BQ13)-SUM(BL13,BP13),"")</f>
        <v>40.9</v>
      </c>
      <c r="BZ13" s="11">
        <f>IF(SUM(BT13,BY13)&gt;0,SUM(BT13,BY13),"")</f>
        <v>78.759999999999991</v>
      </c>
      <c r="CA13" s="19">
        <v>15.7</v>
      </c>
      <c r="CB13" s="19">
        <v>3.2</v>
      </c>
      <c r="CC13" s="19">
        <v>0</v>
      </c>
      <c r="CD13" s="19">
        <v>0</v>
      </c>
      <c r="CE13" s="19">
        <v>16.7</v>
      </c>
      <c r="CF13" s="19">
        <v>3.9</v>
      </c>
      <c r="CG13" s="19">
        <v>0</v>
      </c>
      <c r="CH13" s="19">
        <v>0.6</v>
      </c>
      <c r="CI13" s="19">
        <v>16.7</v>
      </c>
      <c r="CJ13" s="19">
        <v>3.9</v>
      </c>
      <c r="CK13" s="19">
        <v>0</v>
      </c>
      <c r="CL13" s="19">
        <v>0.6</v>
      </c>
      <c r="CM13" s="19">
        <v>16.8</v>
      </c>
      <c r="CN13" s="19">
        <v>3.9</v>
      </c>
      <c r="CO13" s="19">
        <v>0</v>
      </c>
      <c r="CP13" s="19">
        <v>0.3</v>
      </c>
      <c r="CQ13" s="19">
        <v>16.899999999999999</v>
      </c>
      <c r="CR13" s="19">
        <v>3.9</v>
      </c>
      <c r="CS13" s="19">
        <v>0</v>
      </c>
      <c r="CT13" s="19">
        <v>0.6</v>
      </c>
      <c r="CU13" s="27"/>
      <c r="CV13" s="40">
        <f>IF(SUM(CB13,CF13)&gt;0,SUM(CB13,CF13),"")</f>
        <v>7.1</v>
      </c>
      <c r="CW13" s="40">
        <f>IF(SUM(CA13:CB13,CD13:CF13,CH13)-CC13-CG13&gt;0,SUM(CA13:CB13,CD13:CF13,CH13)-CC13-CG13,"")</f>
        <v>40.099999999999994</v>
      </c>
      <c r="CX13" s="40">
        <f>IF(SUM(CI13:CJ13,CL13)-CK13&gt;0,SUM(CI13:CJ13,CL13)-CK13,"")</f>
        <v>21.2</v>
      </c>
      <c r="CY13" s="40">
        <f>IF(SUM(CB13,CF13,CJ13)&gt;0,SUM(CB13,CF13,CJ13),"")</f>
        <v>11</v>
      </c>
      <c r="CZ13" s="40">
        <f>IF(SUM(CW13,CX13)&gt;0,SUM(CW13,CX13),"")</f>
        <v>61.3</v>
      </c>
      <c r="DA13" s="40">
        <f>IF(SUM(CN13,CR13)&gt;0,SUM(CN13,CR13),"")</f>
        <v>7.8</v>
      </c>
      <c r="DB13" s="40">
        <f>IF(SUM(CM13:CN13,CP13:CR13,CT13)-SUM(CO13,CS13)&gt;0,SUM(CM13:CN13,CP13:CR13,CT13)-SUM(CO13,CS13),"")</f>
        <v>42.4</v>
      </c>
      <c r="DC13" s="40">
        <f>IF(SUM(CW13,DB13)&gt;0,SUM(CW13,DB13),"")</f>
        <v>82.5</v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2">
        <f>IF($CU13="P",CA13,(CA13+AX13)/2)</f>
        <v>16.149999999999999</v>
      </c>
      <c r="QF13" s="22">
        <f>IF($CU13="P",CB13,(CB13+AY13)/2)</f>
        <v>2.2000000000000002</v>
      </c>
      <c r="QG13" s="22">
        <f>IF($CU13="P",CC13,(CC13+AZ13)/2)</f>
        <v>0</v>
      </c>
      <c r="QH13" s="22">
        <f>IF($CU13="P",CD13,(CD13+BA13)/2)</f>
        <v>0</v>
      </c>
      <c r="QI13" s="22">
        <f>IF($CU13="P",CE13,(CE13+BB13)/2)</f>
        <v>16.63</v>
      </c>
      <c r="QJ13" s="22">
        <f>IF($CU13="P",CF13,(CF13+BC13)/2)</f>
        <v>3.55</v>
      </c>
      <c r="QK13" s="22">
        <f>IF($CU13="P",CG13,(CG13+BD13)/2)</f>
        <v>0</v>
      </c>
      <c r="QL13" s="22">
        <f>IF($CU13="P",CH13,(CH13+BE13)/2)</f>
        <v>0.44999999999999996</v>
      </c>
      <c r="QM13" s="22">
        <f>IF($CU13="P",CI13,(CI13+BF13)/2)</f>
        <v>16.75</v>
      </c>
      <c r="QN13" s="22">
        <f>IF($CU13="P",CJ13,(CJ13+BG13)/2)</f>
        <v>3.55</v>
      </c>
      <c r="QO13" s="22">
        <f>IF($CU13="P",CK13,(CK13+BH13)/2)</f>
        <v>0</v>
      </c>
      <c r="QP13" s="22">
        <f>IF($CU13="P",CL13,(CL13+BI13)/2)</f>
        <v>0.44999999999999996</v>
      </c>
      <c r="QQ13" s="22">
        <f>IF($CU13="P",CM13,(CM13+BJ13)/2)</f>
        <v>17</v>
      </c>
      <c r="QR13" s="22">
        <f>IF($CU13="P",CN13,(CN13+BK13)/2)</f>
        <v>3.55</v>
      </c>
      <c r="QS13" s="22">
        <f>IF($CU13="P",CO13,(CO13+BL13)/2)</f>
        <v>0</v>
      </c>
      <c r="QT13" s="22">
        <f>IF($CU13="P",CP13,(CP13+BM13)/2)</f>
        <v>0.15</v>
      </c>
      <c r="QU13" s="22">
        <f>IF($CU13="P",CQ13,(CQ13+BN13)/2)</f>
        <v>16.95</v>
      </c>
      <c r="QV13" s="22">
        <f>IF($CU13="P",CR13,(CR13+BO13)/2)</f>
        <v>3.55</v>
      </c>
      <c r="QW13" s="22">
        <f>IF($CU13="P",CS13,(CS13+BP13)/2)</f>
        <v>0</v>
      </c>
      <c r="QX13" s="22">
        <f>IF($CU13="P",CT13,(CT13+BQ13)/2)</f>
        <v>0.44999999999999996</v>
      </c>
      <c r="QY13" s="27" t="s">
        <v>46</v>
      </c>
      <c r="QZ13" s="40">
        <f>IF(SUM(QF13,QJ13)&gt;0,SUM(QF13,QJ13),"")</f>
        <v>5.75</v>
      </c>
      <c r="RA13" s="40">
        <f>IF(SUM(QE13:QF13,QH13:QJ13,QL13)-QG13-QK13&gt;0,SUM(QE13:QF13,QH13:QJ13,QL13)-QG13-QK13,"")</f>
        <v>38.979999999999997</v>
      </c>
      <c r="RB13" s="40">
        <f>IF(SUM(QM13:QN13,QP13)-QO13&gt;0,SUM(QM13:QN13,QP13)-QO13,"")</f>
        <v>20.75</v>
      </c>
      <c r="RC13" s="40">
        <f>IF(SUM(QF13,QJ13,QN13)&gt;0,SUM(QF13,QJ13,QN13),"")</f>
        <v>9.3000000000000007</v>
      </c>
      <c r="RD13" s="40">
        <f>IF(SUM(RA13,RB13)&gt;0,SUM(RA13,RB13),"")</f>
        <v>59.73</v>
      </c>
      <c r="RE13" s="40">
        <f>IF(SUM(QR13,QV13)&gt;0,SUM(QR13,QV13),"")</f>
        <v>7.1</v>
      </c>
      <c r="RF13" s="40">
        <f>IF(SUM(QQ13:QR13,QT13:QV13,QX13)-SUM(QS13,QW13)&gt;0,SUM(QQ13:QR13,QT13:QV13,QX13)-SUM(QS13,QW13),"")</f>
        <v>41.65</v>
      </c>
      <c r="RG13" s="40">
        <f>IF(SUM(RA13,RF13)&gt;0,SUM(RA13,RF13),"")</f>
        <v>80.63</v>
      </c>
    </row>
    <row r="14" spans="1:475" x14ac:dyDescent="0.2">
      <c r="A14" s="4" t="str" cm="1">
        <f t="array" ref="A14">IF(AND(H14&lt;&gt;"",H14&lt;&gt;"No DD"),SUMPRODUCT((H$4:H$21&lt;&gt;"")*(H$4:H$21&lt;&gt;"No DD")*(E$4:E$21&gt;E14))+1,IF(H14="No DD",SUMPRODUCT((H$4:H$21="No DD")*(E$4:E$21&gt;E14))+1+SUMPRODUCT((H$4:H$21&lt;&gt;"")*(H$4:H$21&lt;&gt;"No DD")),""))</f>
        <v/>
      </c>
      <c r="B14" s="5" t="s">
        <v>143</v>
      </c>
      <c r="C14" s="4" t="s">
        <v>4</v>
      </c>
      <c r="D14" s="4">
        <v>2005</v>
      </c>
      <c r="E14" s="9">
        <f>SUM(J14:R14)+SUM(J14:N14)*0.0000001+SUM(J14)*0.0000000000001</f>
        <v>129.10000922000376</v>
      </c>
      <c r="F14" s="3" t="str">
        <f>IF(OR(AND(AP14&gt;=AW$23,AQ14&gt;=AW$27,AP14&lt;&gt;"",AO14=""),AND(AU14&gt;=AW$23,AV14&gt;=AW$27,AU14&lt;&gt;"",AO14=""),AND(BS14&gt;=BZ$23,BT14&gt;=BZ$27,BS14&lt;&gt;"",BR14=""),AND(BX14&gt;=BZ$23,BY14&gt;=BZ$27,BX14&lt;&gt;"",BR14=""),AND(CV14&gt;=DC$23,CW14&gt;=DC$27,CV14&lt;&gt;"",CU14=""),AND(DA14&gt;=DC$23,DB14&gt;=DC$27,DA14&lt;&gt;""),AND(EA14&gt;=EH$23,EB14&gt;=EH$27,EA14&lt;&gt;""),AND(EF14&gt;=EH$23,EG14&gt;=EH$27,EF14&lt;&gt;""),AND(FC14&gt;=FJ$23,FD14&gt;=FJ$27,FC14&lt;&gt;""),AND(FH14&gt;=FJ$23,FI14&gt;=FJ$27,FH14&lt;&gt;""),AND(GE14&gt;=GL$23,GF14&gt;=GL$27,GE14&lt;&gt;""),AND(GJ14&gt;=GL$23,GK14&gt;=GL$27,GJ14&lt;&gt;""),AND(HG14&gt;=HN$23,HH14&gt;=HN$27,HG14&lt;&gt;""),AND(HL14&gt;=HN$23,HM14&gt;=HN$27,HL14&lt;&gt;""),AND(II14&gt;=IP$23,IJ14&gt;=IP$27,II14&lt;&gt;""),AND(IN14&gt;=IP$23,IO14&gt;=IP$27,IN14&lt;&gt;""),AND(JK14&gt;=JR$23,JL14&gt;=JR$27,JK14&lt;&gt;""),AND(JP14&gt;=JR$23,JQ14&gt;=JR$27,JP14&lt;&gt;""),AND(KM14&gt;=KT$23,KN14&gt;=KT$27,KM14&lt;&gt;""),AND(KR14&gt;=KT$23,KS14&gt;=KT$27,KR14&lt;&gt;""),AND(LO14&gt;=LV$23,LP14&gt;=LV$27,LO14&lt;&gt;""),AND(LT14&gt;=LV$23,LU14&gt;=LV$27,LT14&lt;&gt;""),AND(MQ14&gt;=MX$23,MR14&gt;=MX$27,MQ14&lt;&gt;""),AND(MV14&gt;=MX$23,MW14&gt;=MX$27,MV14&lt;&gt;""),AND(NS14&gt;=NZ$23,NT14&gt;=NZ$27,NS14&lt;&gt;""),AND(NX14&gt;=NZ$23,NY14&gt;=NZ$27,NX14&lt;&gt;""),AND(OU14&gt;=PB$23,OV14&gt;=PB$27,OU14&lt;&gt;""),AND(OZ14&gt;=PB$23,PA14&gt;=PB$27,OZ14&lt;&gt;""),AND(PW14&gt;=QD$23,PX14&gt;=QD$27,PW14&lt;&gt;""),AND(QB14&gt;=QD$23,QC14&gt;=QD$27,QB14&lt;&gt;"")),"P","")</f>
        <v/>
      </c>
      <c r="G14" s="3" t="str">
        <f>IF(OR(AND(AQ14&gt;=AW$27,AQ14&lt;&gt;"",AO14=""),AND(AV14&gt;=AW$27,AV14&lt;&gt;"",AO14=""),AND(BT14&gt;=BZ$27,BT14&lt;&gt;"",BR14=""),AND(BY14&gt;=BZ$27,BY14&lt;&gt;"",BR14=""),AND(CW14&gt;=DC$27,CW14&lt;&gt;"",CU14=""),AND(DB14&gt;=DC$27,DB14&lt;&gt;"",CU14=""),AND(EB14&gt;=EH$27,EB14&lt;&gt;""),AND(EG14&gt;=EH$27,EG14&lt;&gt;""),AND(FD14&gt;=FJ$27,FD14&lt;&gt;""),AND(FI14&gt;=FJ$27,FI14&lt;&gt;""),AND(GF14&gt;=GL$27,GF14&lt;&gt;""),AND(GK14&gt;=GL$27,GK14&lt;&gt;""),AND(HH14&gt;=HN$27,HH14&lt;&gt;""),AND(HM14&gt;=HN$27,HM14&lt;&gt;""),AND(IJ14&gt;=IP$27,IJ14&lt;&gt;""),AND(IO14&gt;=IP$27,IO14&lt;&gt;""),AND(JL14&gt;=JR$27,JL14&lt;&gt;""),AND(JQ14&gt;=JR$27,JQ14&lt;&gt;""),AND(KN14&gt;=KT$27,KN14&lt;&gt;""),AND(KS14&gt;=KT$27,KS14&lt;&gt;""),AND(LP14&gt;=LV$27,LP14&lt;&gt;""),AND(LU14&gt;=LV$27,LU14&lt;&gt;""),AND(MR14&gt;=MX$27,MR14&lt;&gt;""),AND(MW14&gt;=MX$27,MW14&lt;&gt;""),AND(NT14&gt;=NZ$27,NT14&lt;&gt;""),AND(NY14&gt;=NZ$27,NY14&lt;&gt;""),AND(OV14&gt;=PB$27,OV14&lt;&gt;""),AND(PA14&gt;=PB$27,PA14&lt;&gt;""),AND(PX14&gt;=QD$27,PX14&lt;&gt;""),AND(QC14&gt;=QD$27,QC14&lt;&gt;"")),"P","")</f>
        <v/>
      </c>
      <c r="H14" s="36" t="str">
        <f>IF(AND(G14="P",F14=""),"No DD",IF(OR(AND(AS14&gt;=AW$26,AT14&gt;=AW$30,AS14&lt;&gt;"",AO14=""),AND(BV14&gt;=BZ$26,BW14&gt;=BZ$30,BV14&lt;&gt;"",BR14=""),AND(CY14&gt;=DC$26,CZ14&gt;=DC$30,CY14&lt;&gt;"",CU14=""),AND(ED14&gt;=EH$26,EE14&gt;=EH$30,ED14&lt;&gt;""),AND(FF14&gt;=FJ$26,FG14&gt;=FJ$30,FF14&lt;&gt;""),AND(GH14&gt;=GL$26,GI14&gt;=GL$30,GH14&lt;&gt;""),AND(HJ14&gt;=HN$26,HK14&gt;=HN$30,HJ14&lt;&gt;""),AND(IL14&gt;=IP$26,IM14&gt;=IP$30,IL14&lt;&gt;""),AND(JN14&gt;=JR$26,JO14&gt;=JR$30,JN14&lt;&gt;""),AND(KP14&gt;=KT$26,KQ14&gt;=KT$30,KP14&lt;&gt;""),AND(LR14&gt;=LV$26,LS14&gt;=LV$30,LR14&lt;&gt;""),AND(MT14&gt;=MX$26,MU14&gt;=MX$30,MT14&lt;&gt;""),AND(NV14&gt;=NZ$26,NW14&gt;=NZ$30,NV14&lt;&gt;""),AND(OX14&gt;=PB$26,OY14&gt;=PB$30,OX14&lt;&gt;""),AND(PZ14&gt;=QD$26,QA14&gt;=QD$30,PZ14&lt;&gt;"")),"Merit",IF(OR(AND(AS14&gt;=AW$25,AT14&gt;=AW$29,AS14&lt;&gt;"",AO14=""),AND(BV14&gt;=BZ$25,BW14&gt;=BZ$29,BV14&lt;&gt;"",BR14=""),AND(CY14&gt;=DC$25,CZ14&gt;=DC$29,CY14&lt;&gt;"",CU14=""),AND(ED14&gt;=EH$25,EE14&gt;=EH$29,ED14&lt;&gt;""),AND(FF14&gt;=FJ$25,FG14&gt;=FJ$29,FF14&lt;&gt;""),AND(GH14&gt;=GL$25,GI14&gt;=GL$29,GH14&lt;&gt;""),AND(HJ14&gt;=HN$25,HK14&gt;=HN$29,HJ14&lt;&gt;""),AND(IL14&gt;=IP$25,IM14&gt;=IP$29,IL14&lt;&gt;""),AND(JN14&gt;=JR$25,JO14&gt;=JR$29,JN14&lt;&gt;""),AND(KP14&gt;=KT$25,KQ14&gt;=KT$29,KP14&lt;&gt;""),AND(LR14&gt;=LV$25,LS14&gt;=LV$29,LR14&lt;&gt;""),AND(MT14&gt;=MX$25,MU14&gt;=MX$29,MT14&lt;&gt;""),AND(NV14&gt;=NZ$25,NW14&gt;=NZ$29,NV14&lt;&gt;""),AND(OX14&gt;=PB$25,OY14&gt;=PB$29,OX14&lt;&gt;""),AND(PZ14&gt;=QD$25,QA14&gt;=QD$29,PZ14&lt;&gt;"")),"Excellence",IF(I14="P","Worlds Team",IF(F14="P","National Team","")))))</f>
        <v/>
      </c>
      <c r="I14" s="3" t="str">
        <f>IF(OR(AND(AS14&gt;=AW$24,AT14&gt;=AW$28,AS14&lt;&gt;"",AO14=""),AND(BV14&gt;=BZ$24,BW14&gt;=BZ$28,BV14&lt;&gt;"",BR14=""),AND(CY14&gt;=DC$24,CZ14&gt;=DC$28,CY14&lt;&gt;"",CU14=""),AND(ED14&gt;=EH$24,EE14&gt;=EH$28,ED14&lt;&gt;""),AND(FF14&gt;=FJ$24,FG14&gt;=FJ$28,FF14&lt;&gt;""),AND(GH14&gt;=GL$24,GI14&gt;=GL$28,GH14&lt;&gt;""),AND(HJ14&gt;=HN$24,HK14&gt;=HN$28,HJ14&lt;&gt;""),AND(IL14&gt;=IP$24,IM14&gt;=IP$28,IL14&lt;&gt;""),AND(JN14&gt;=JR$24,JO14&gt;=JR$28,JN14&lt;&gt;""),AND(KP14&gt;=KT$24,KQ14&gt;=KT$28,KP14&lt;&gt;""),AND(LR14&gt;=LV$24,LS14&gt;=LV$28,LR14&lt;&gt;""),AND(MT14&gt;=MX$24,MU14&gt;=MX$28,MT14&lt;&gt;""),AND(NV14&gt;=NZ$24,NW14&gt;=NZ$28,NV14&lt;&gt;""),AND(OX14&gt;=PB$24,OY14&gt;=PB$28,OX14&lt;&gt;""),AND(PZ14&gt;=QD$24,QA14&gt;=QD$28,PZ14&lt;&gt;"")),"P","")</f>
        <v/>
      </c>
      <c r="J14" s="8">
        <f>IF(COUNT(AQ14,BT14,CW14)&gt;0,LARGE((AQ14,BT14,CW14),1),0)</f>
        <v>37.1</v>
      </c>
      <c r="K14" s="8" t="str">
        <f>IF(J14=0,"",IF(J14=CW14,$CA$1,IF(J14=BT14,$AX$1,IF(J14=AQ14,$U$1,""))))</f>
        <v>2022 3rd Domestic Trial</v>
      </c>
      <c r="L14" s="8">
        <f>IF(COUNT(AQ14,BT14,CW14)&gt;1,LARGE((AQ14,BT14,CW14),2),0)</f>
        <v>35.700000000000003</v>
      </c>
      <c r="M14" s="8" t="str">
        <f>IF(L14=0,"",IF(L14=CW14,$CA$1,IF(L14=BT14,$AX$1,IF(L14=AQ14,$U$1,""))))</f>
        <v>2023 Elite Canada</v>
      </c>
      <c r="N14" s="8">
        <f>IF(COUNT(AR14,BU14,CX14)&gt;0,LARGE((AR14,BU14,CX14),1),0)</f>
        <v>19.399999999999999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36.9</v>
      </c>
      <c r="Q14" s="8" t="str">
        <f>IF(P14=0,"",IF(P14=DB14,$CA$1,IF(P14=BY14,$AX$1,IF(P14=AV14,$U$1,""))))</f>
        <v>2023 Elite Canada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16.399999999999999</v>
      </c>
      <c r="V14" s="19">
        <v>3.4</v>
      </c>
      <c r="W14" s="19">
        <v>0</v>
      </c>
      <c r="X14" s="19">
        <v>0</v>
      </c>
      <c r="Y14" s="19">
        <v>14.1</v>
      </c>
      <c r="Z14" s="19">
        <v>2.6</v>
      </c>
      <c r="AA14" s="19">
        <v>0</v>
      </c>
      <c r="AB14" s="19">
        <v>0.6</v>
      </c>
      <c r="AC14" s="19"/>
      <c r="AD14" s="19"/>
      <c r="AE14" s="19"/>
      <c r="AF14" s="19"/>
      <c r="AG14" s="19">
        <v>15.4</v>
      </c>
      <c r="AH14" s="19">
        <v>1.2</v>
      </c>
      <c r="AI14" s="19">
        <v>0</v>
      </c>
      <c r="AJ14" s="19">
        <v>0</v>
      </c>
      <c r="AK14" s="19">
        <v>15.3</v>
      </c>
      <c r="AL14" s="19">
        <v>2.8</v>
      </c>
      <c r="AM14" s="19">
        <v>0.6</v>
      </c>
      <c r="AN14" s="19">
        <v>0.3</v>
      </c>
      <c r="AO14" s="27"/>
      <c r="AP14" s="40">
        <f>IF(SUM(V14,Z14)&gt;0,SUM(V14,Z14),"")</f>
        <v>6</v>
      </c>
      <c r="AQ14" s="40">
        <f>IF(SUM(U14:V14,X14:Z14,AB14)-W14-AA14&gt;0,SUM(U14:V14,X14:Z14,AB14)-W14-AA14,"")</f>
        <v>37.1</v>
      </c>
      <c r="AR14" s="40" t="str">
        <f>IF(SUM(AC14:AD14,AF14)-AE14&gt;0,SUM(AC14:AD14,AF14)-AE14,"")</f>
        <v/>
      </c>
      <c r="AS14" s="40">
        <f>IF(SUM(V14,Z14,AD14)&gt;0,SUM(V14,Z14,AD14),"")</f>
        <v>6</v>
      </c>
      <c r="AT14" s="40">
        <f>IF(SUM(AQ14,AR14)&gt;0,SUM(AQ14,AR14),"")</f>
        <v>37.1</v>
      </c>
      <c r="AU14" s="40">
        <f>IF(SUM(AH14,AL14)&gt;0,SUM(AH14,AL14),"")</f>
        <v>4</v>
      </c>
      <c r="AV14" s="40">
        <f>IF(SUM(AG14:AH14,AJ14:AL14,AN14)-SUM(AI14,AM14)&gt;0,SUM(AG14:AH14,AJ14:AL14,AN14)-SUM(AI14,AM14),"")</f>
        <v>34.4</v>
      </c>
      <c r="AW14" s="40">
        <f>IF(SUM(AQ14,AV14)&gt;0,SUM(AQ14,AV14),"")</f>
        <v>71.5</v>
      </c>
      <c r="AX14" s="18">
        <v>15.6</v>
      </c>
      <c r="AY14" s="18">
        <v>1.2</v>
      </c>
      <c r="AZ14" s="18">
        <v>0</v>
      </c>
      <c r="BA14" s="18">
        <v>0</v>
      </c>
      <c r="BB14" s="18">
        <v>15.8</v>
      </c>
      <c r="BC14" s="18">
        <v>3.2</v>
      </c>
      <c r="BD14" s="18">
        <v>0.4</v>
      </c>
      <c r="BE14" s="18">
        <v>0.3</v>
      </c>
      <c r="BF14" s="18">
        <v>16.399999999999999</v>
      </c>
      <c r="BG14" s="18">
        <v>3.2</v>
      </c>
      <c r="BH14" s="18">
        <v>0.2</v>
      </c>
      <c r="BI14" s="18">
        <v>0</v>
      </c>
      <c r="BJ14" s="18">
        <v>15.8</v>
      </c>
      <c r="BK14" s="18">
        <v>1.2</v>
      </c>
      <c r="BL14" s="18">
        <v>0</v>
      </c>
      <c r="BM14" s="18">
        <v>0</v>
      </c>
      <c r="BN14" s="18">
        <v>16.399999999999999</v>
      </c>
      <c r="BO14" s="18">
        <v>3.2</v>
      </c>
      <c r="BP14" s="18">
        <v>0</v>
      </c>
      <c r="BQ14" s="18">
        <v>0.3</v>
      </c>
      <c r="BR14" s="28"/>
      <c r="BS14" s="11">
        <f>IF(SUM(AY14,BC14)&gt;0,SUM(AY14,BC14),"")</f>
        <v>4.4000000000000004</v>
      </c>
      <c r="BT14" s="11">
        <f>IF(SUM(AX14:AY14,BA14:BC14,BE14)-AZ14-BD14&gt;0,SUM(AX14:AY14,BA14:BC14,BE14)-AZ14-BD14,"")</f>
        <v>35.700000000000003</v>
      </c>
      <c r="BU14" s="11">
        <f>IF(SUM(BF14:BG14,BI14)-BH14&gt;0,SUM(BF14:BG14,BI14)-BH14,"")</f>
        <v>19.399999999999999</v>
      </c>
      <c r="BV14" s="11">
        <f>IF(SUM(AY14,BC14,BG14)&gt;0,SUM(AY14,BC14,BG14),"")</f>
        <v>7.6000000000000005</v>
      </c>
      <c r="BW14" s="11">
        <f>IF(SUM(BT14,BU14)&gt;0,SUM(BT14,BU14),"")</f>
        <v>55.1</v>
      </c>
      <c r="BX14" s="11">
        <f>IF(SUM(BK14,BO14)&gt;0,SUM(BK14,BO14),"")</f>
        <v>4.4000000000000004</v>
      </c>
      <c r="BY14" s="11">
        <f>IF(SUM(BJ14:BK14,BM14:BO14,BQ14)-SUM(BL14,BP14)&gt;0,SUM(BJ14:BK14,BM14:BO14,BQ14)-SUM(BL14,BP14),"")</f>
        <v>36.9</v>
      </c>
      <c r="BZ14" s="11">
        <f>IF(SUM(BT14,BY14)&gt;0,SUM(BT14,BY14),"")</f>
        <v>72.599999999999994</v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 t="str">
        <f>IF(SUM(CB14,CF14)&gt;0,SUM(CB14,CF14),"")</f>
        <v/>
      </c>
      <c r="CW14" s="40" t="str">
        <f>IF(SUM(CA14:CB14,CD14:CF14,CH14)-CC14-CG14&gt;0,SUM(CA14:CB14,CD14:CF14,CH14)-CC14-CG14,"")</f>
        <v/>
      </c>
      <c r="CX14" s="40" t="str">
        <f>IF(SUM(CI14:CJ14,CL14)-CK14&gt;0,SUM(CI14:CJ14,CL14)-CK14,"")</f>
        <v/>
      </c>
      <c r="CY14" s="40" t="str">
        <f>IF(SUM(CB14,CF14,CJ14)&gt;0,SUM(CB14,CF14,CJ14),"")</f>
        <v/>
      </c>
      <c r="CZ14" s="40" t="str">
        <f>IF(SUM(CW14,CX14)&gt;0,SUM(CW14,CX14),"")</f>
        <v/>
      </c>
      <c r="DA14" s="40" t="str">
        <f>IF(SUM(CN14,CR14)&gt;0,SUM(CN14,CR14),"")</f>
        <v/>
      </c>
      <c r="DB14" s="40" t="str">
        <f>IF(SUM(CM14:CN14,CP14:CR14,CT14)-SUM(CO14,CS14)&gt;0,SUM(CM14:CN14,CP14:CR14,CT14)-SUM(CO14,CS14),"")</f>
        <v/>
      </c>
      <c r="DC14" s="40" t="str">
        <f>IF(SUM(CW14,DB14)&gt;0,SUM(CW14,DB14),"")</f>
        <v/>
      </c>
      <c r="DD14" s="50" t="str">
        <f>IF(MAX(EB14,FD14,GF14,HH14,IJ14,JL14,KN14,LP14,MR14,NT14,OV14,PX14)-IF(L14="",0,L14)&gt;0.001,MAX(EB14,FD14,GF14,HH14,IJ14,JL14,KN14,LP14,MR14,NT14,OV14,PX14)-IF(L14="",0,L14),"")</f>
        <v/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IF(SUM(GF14,GK14)&gt;0,SUM(GF14,GK14),"")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IF(SUM(HH14,HM14)&gt;0,SUM(HH14,HM14),"")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2">
        <f>IF($CU14="P",CA14,(CA14+AX14)/2)</f>
        <v>7.8</v>
      </c>
      <c r="QF14" s="22">
        <f>IF($CU14="P",CB14,(CB14+AY14)/2)</f>
        <v>0.6</v>
      </c>
      <c r="QG14" s="22">
        <f>IF($CU14="P",CC14,(CC14+AZ14)/2)</f>
        <v>0</v>
      </c>
      <c r="QH14" s="22">
        <f>IF($CU14="P",CD14,(CD14+BA14)/2)</f>
        <v>0</v>
      </c>
      <c r="QI14" s="22">
        <f>IF($CU14="P",CE14,(CE14+BB14)/2)</f>
        <v>7.9</v>
      </c>
      <c r="QJ14" s="22">
        <f>IF($CU14="P",CF14,(CF14+BC14)/2)</f>
        <v>1.6</v>
      </c>
      <c r="QK14" s="22">
        <f>IF($CU14="P",CG14,(CG14+BD14)/2)</f>
        <v>0.2</v>
      </c>
      <c r="QL14" s="22">
        <f>IF($CU14="P",CH14,(CH14+BE14)/2)</f>
        <v>0.15</v>
      </c>
      <c r="QM14" s="22">
        <f>IF($CU14="P",CI14,(CI14+BF14)/2)</f>
        <v>8.1999999999999993</v>
      </c>
      <c r="QN14" s="22">
        <f>IF($CU14="P",CJ14,(CJ14+BG14)/2)</f>
        <v>1.6</v>
      </c>
      <c r="QO14" s="22">
        <f>IF($CU14="P",CK14,(CK14+BH14)/2)</f>
        <v>0.1</v>
      </c>
      <c r="QP14" s="22">
        <f>IF($CU14="P",CL14,(CL14+BI14)/2)</f>
        <v>0</v>
      </c>
      <c r="QQ14" s="22">
        <f>IF($CU14="P",CM14,(CM14+BJ14)/2)</f>
        <v>7.9</v>
      </c>
      <c r="QR14" s="22">
        <f>IF($CU14="P",CN14,(CN14+BK14)/2)</f>
        <v>0.6</v>
      </c>
      <c r="QS14" s="22">
        <f>IF($CU14="P",CO14,(CO14+BL14)/2)</f>
        <v>0</v>
      </c>
      <c r="QT14" s="22">
        <f>IF($CU14="P",CP14,(CP14+BM14)/2)</f>
        <v>0</v>
      </c>
      <c r="QU14" s="22">
        <f>IF($CU14="P",CQ14,(CQ14+BN14)/2)</f>
        <v>8.1999999999999993</v>
      </c>
      <c r="QV14" s="22">
        <f>IF($CU14="P",CR14,(CR14+BO14)/2)</f>
        <v>1.6</v>
      </c>
      <c r="QW14" s="22">
        <f>IF($CU14="P",CS14,(CS14+BP14)/2)</f>
        <v>0</v>
      </c>
      <c r="QX14" s="22">
        <f>IF($CU14="P",CT14,(CT14+BQ14)/2)</f>
        <v>0.15</v>
      </c>
      <c r="QY14" s="27" t="s">
        <v>46</v>
      </c>
      <c r="QZ14" s="40">
        <f>IF(SUM(QF14,QJ14)&gt;0,SUM(QF14,QJ14),"")</f>
        <v>2.2000000000000002</v>
      </c>
      <c r="RA14" s="40">
        <f>IF(SUM(QE14:QF14,QH14:QJ14,QL14)-QG14-QK14&gt;0,SUM(QE14:QF14,QH14:QJ14,QL14)-QG14-QK14,"")</f>
        <v>17.850000000000001</v>
      </c>
      <c r="RB14" s="40">
        <f>IF(SUM(QM14:QN14,QP14)-QO14&gt;0,SUM(QM14:QN14,QP14)-QO14,"")</f>
        <v>9.6999999999999993</v>
      </c>
      <c r="RC14" s="40">
        <f>IF(SUM(QF14,QJ14,QN14)&gt;0,SUM(QF14,QJ14,QN14),"")</f>
        <v>3.8000000000000003</v>
      </c>
      <c r="RD14" s="40">
        <f>IF(SUM(RA14,RB14)&gt;0,SUM(RA14,RB14),"")</f>
        <v>27.55</v>
      </c>
      <c r="RE14" s="40">
        <f>IF(SUM(QR14,QV14)&gt;0,SUM(QR14,QV14),"")</f>
        <v>2.2000000000000002</v>
      </c>
      <c r="RF14" s="40">
        <f>IF(SUM(QQ14:QR14,QT14:QV14,QX14)-SUM(QS14,QW14)&gt;0,SUM(QQ14:QR14,QT14:QV14,QX14)-SUM(QS14,QW14),"")</f>
        <v>18.45</v>
      </c>
      <c r="RG14" s="40">
        <f>IF(SUM(RA14,RF14)&gt;0,SUM(RA14,RF14),"")</f>
        <v>36.299999999999997</v>
      </c>
    </row>
    <row r="15" spans="1:475" x14ac:dyDescent="0.2">
      <c r="A15" s="4" t="str" cm="1">
        <f t="array" ref="A15">IF(AND(H15&lt;&gt;"",H15&lt;&gt;"No DD"),SUMPRODUCT((H$4:H$21&lt;&gt;"")*(H$4:H$21&lt;&gt;"No DD")*(E$4:E$21&gt;E15))+1,IF(H15="No DD",SUMPRODUCT((H$4:H$21="No DD")*(E$4:E$21&gt;E15))+1+SUMPRODUCT((H$4:H$21&lt;&gt;"")*(H$4:H$21&lt;&gt;"No DD")),""))</f>
        <v/>
      </c>
      <c r="B15" s="5" t="s">
        <v>115</v>
      </c>
      <c r="C15" s="4" t="s">
        <v>3</v>
      </c>
      <c r="D15" s="4">
        <v>2004</v>
      </c>
      <c r="E15" s="9">
        <f>SUM(J15:R15)+SUM(J15:N15)*0.0000001+SUM(J15)*0.0000000000001</f>
        <v>123.93000423500425</v>
      </c>
      <c r="F15" s="3" t="str">
        <f>IF(OR(AND(AP15&gt;=AW$23,AQ15&gt;=AW$27,AP15&lt;&gt;"",AO15=""),AND(AU15&gt;=AW$23,AV15&gt;=AW$27,AU15&lt;&gt;"",AO15=""),AND(BS15&gt;=BZ$23,BT15&gt;=BZ$27,BS15&lt;&gt;"",BR15=""),AND(BX15&gt;=BZ$23,BY15&gt;=BZ$27,BX15&lt;&gt;"",BR15=""),AND(CV15&gt;=DC$23,CW15&gt;=DC$27,CV15&lt;&gt;"",CU15=""),AND(DA15&gt;=DC$23,DB15&gt;=DC$27,DA15&lt;&gt;""),AND(EA15&gt;=EH$23,EB15&gt;=EH$27,EA15&lt;&gt;""),AND(EF15&gt;=EH$23,EG15&gt;=EH$27,EF15&lt;&gt;""),AND(FC15&gt;=FJ$23,FD15&gt;=FJ$27,FC15&lt;&gt;""),AND(FH15&gt;=FJ$23,FI15&gt;=FJ$27,FH15&lt;&gt;""),AND(GE15&gt;=GL$23,GF15&gt;=GL$27,GE15&lt;&gt;""),AND(GJ15&gt;=GL$23,GK15&gt;=GL$27,GJ15&lt;&gt;""),AND(HG15&gt;=HN$23,HH15&gt;=HN$27,HG15&lt;&gt;""),AND(HL15&gt;=HN$23,HM15&gt;=HN$27,HL15&lt;&gt;""),AND(II15&gt;=IP$23,IJ15&gt;=IP$27,II15&lt;&gt;""),AND(IN15&gt;=IP$23,IO15&gt;=IP$27,IN15&lt;&gt;""),AND(JK15&gt;=JR$23,JL15&gt;=JR$27,JK15&lt;&gt;""),AND(JP15&gt;=JR$23,JQ15&gt;=JR$27,JP15&lt;&gt;""),AND(KM15&gt;=KT$23,KN15&gt;=KT$27,KM15&lt;&gt;""),AND(KR15&gt;=KT$23,KS15&gt;=KT$27,KR15&lt;&gt;""),AND(LO15&gt;=LV$23,LP15&gt;=LV$27,LO15&lt;&gt;""),AND(LT15&gt;=LV$23,LU15&gt;=LV$27,LT15&lt;&gt;""),AND(MQ15&gt;=MX$23,MR15&gt;=MX$27,MQ15&lt;&gt;""),AND(MV15&gt;=MX$23,MW15&gt;=MX$27,MV15&lt;&gt;""),AND(NS15&gt;=NZ$23,NT15&gt;=NZ$27,NS15&lt;&gt;""),AND(NX15&gt;=NZ$23,NY15&gt;=NZ$27,NX15&lt;&gt;""),AND(OU15&gt;=PB$23,OV15&gt;=PB$27,OU15&lt;&gt;""),AND(OZ15&gt;=PB$23,PA15&gt;=PB$27,OZ15&lt;&gt;""),AND(PW15&gt;=QD$23,PX15&gt;=QD$27,PW15&lt;&gt;""),AND(QB15&gt;=QD$23,QC15&gt;=QD$27,QB15&lt;&gt;"")),"P","")</f>
        <v/>
      </c>
      <c r="G15" s="3" t="str">
        <f>IF(OR(AND(AQ15&gt;=AW$27,AQ15&lt;&gt;"",AO15=""),AND(AV15&gt;=AW$27,AV15&lt;&gt;"",AO15=""),AND(BT15&gt;=BZ$27,BT15&lt;&gt;"",BR15=""),AND(BY15&gt;=BZ$27,BY15&lt;&gt;"",BR15=""),AND(CW15&gt;=DC$27,CW15&lt;&gt;"",CU15=""),AND(DB15&gt;=DC$27,DB15&lt;&gt;"",CU15=""),AND(EB15&gt;=EH$27,EB15&lt;&gt;""),AND(EG15&gt;=EH$27,EG15&lt;&gt;""),AND(FD15&gt;=FJ$27,FD15&lt;&gt;""),AND(FI15&gt;=FJ$27,FI15&lt;&gt;""),AND(GF15&gt;=GL$27,GF15&lt;&gt;""),AND(GK15&gt;=GL$27,GK15&lt;&gt;""),AND(HH15&gt;=HN$27,HH15&lt;&gt;""),AND(HM15&gt;=HN$27,HM15&lt;&gt;""),AND(IJ15&gt;=IP$27,IJ15&lt;&gt;""),AND(IO15&gt;=IP$27,IO15&lt;&gt;""),AND(JL15&gt;=JR$27,JL15&lt;&gt;""),AND(JQ15&gt;=JR$27,JQ15&lt;&gt;""),AND(KN15&gt;=KT$27,KN15&lt;&gt;""),AND(KS15&gt;=KT$27,KS15&lt;&gt;""),AND(LP15&gt;=LV$27,LP15&lt;&gt;""),AND(LU15&gt;=LV$27,LU15&lt;&gt;""),AND(MR15&gt;=MX$27,MR15&lt;&gt;""),AND(MW15&gt;=MX$27,MW15&lt;&gt;""),AND(NT15&gt;=NZ$27,NT15&lt;&gt;""),AND(NY15&gt;=NZ$27,NY15&lt;&gt;""),AND(OV15&gt;=PB$27,OV15&lt;&gt;""),AND(PA15&gt;=PB$27,PA15&lt;&gt;""),AND(PX15&gt;=QD$27,PX15&lt;&gt;""),AND(QC15&gt;=QD$27,QC15&lt;&gt;"")),"P","")</f>
        <v/>
      </c>
      <c r="H15" s="36" t="str">
        <f>IF(AND(G15="P",F15=""),"No DD",IF(OR(AND(AS15&gt;=AW$26,AT15&gt;=AW$30,AS15&lt;&gt;"",AO15=""),AND(BV15&gt;=BZ$26,BW15&gt;=BZ$30,BV15&lt;&gt;"",BR15=""),AND(CY15&gt;=DC$26,CZ15&gt;=DC$30,CY15&lt;&gt;"",CU15=""),AND(ED15&gt;=EH$26,EE15&gt;=EH$30,ED15&lt;&gt;""),AND(FF15&gt;=FJ$26,FG15&gt;=FJ$30,FF15&lt;&gt;""),AND(GH15&gt;=GL$26,GI15&gt;=GL$30,GH15&lt;&gt;""),AND(HJ15&gt;=HN$26,HK15&gt;=HN$30,HJ15&lt;&gt;""),AND(IL15&gt;=IP$26,IM15&gt;=IP$30,IL15&lt;&gt;""),AND(JN15&gt;=JR$26,JO15&gt;=JR$30,JN15&lt;&gt;""),AND(KP15&gt;=KT$26,KQ15&gt;=KT$30,KP15&lt;&gt;""),AND(LR15&gt;=LV$26,LS15&gt;=LV$30,LR15&lt;&gt;""),AND(MT15&gt;=MX$26,MU15&gt;=MX$30,MT15&lt;&gt;""),AND(NV15&gt;=NZ$26,NW15&gt;=NZ$30,NV15&lt;&gt;""),AND(OX15&gt;=PB$26,OY15&gt;=PB$30,OX15&lt;&gt;""),AND(PZ15&gt;=QD$26,QA15&gt;=QD$30,PZ15&lt;&gt;"")),"Merit",IF(OR(AND(AS15&gt;=AW$25,AT15&gt;=AW$29,AS15&lt;&gt;"",AO15=""),AND(BV15&gt;=BZ$25,BW15&gt;=BZ$29,BV15&lt;&gt;"",BR15=""),AND(CY15&gt;=DC$25,CZ15&gt;=DC$29,CY15&lt;&gt;"",CU15=""),AND(ED15&gt;=EH$25,EE15&gt;=EH$29,ED15&lt;&gt;""),AND(FF15&gt;=FJ$25,FG15&gt;=FJ$29,FF15&lt;&gt;""),AND(GH15&gt;=GL$25,GI15&gt;=GL$29,GH15&lt;&gt;""),AND(HJ15&gt;=HN$25,HK15&gt;=HN$29,HJ15&lt;&gt;""),AND(IL15&gt;=IP$25,IM15&gt;=IP$29,IL15&lt;&gt;""),AND(JN15&gt;=JR$25,JO15&gt;=JR$29,JN15&lt;&gt;""),AND(KP15&gt;=KT$25,KQ15&gt;=KT$29,KP15&lt;&gt;""),AND(LR15&gt;=LV$25,LS15&gt;=LV$29,LR15&lt;&gt;""),AND(MT15&gt;=MX$25,MU15&gt;=MX$29,MT15&lt;&gt;""),AND(NV15&gt;=NZ$25,NW15&gt;=NZ$29,NV15&lt;&gt;""),AND(OX15&gt;=PB$25,OY15&gt;=PB$29,OX15&lt;&gt;""),AND(PZ15&gt;=QD$25,QA15&gt;=QD$29,PZ15&lt;&gt;"")),"Excellence",IF(I15="P","Worlds Team",IF(F15="P","National Team","")))))</f>
        <v/>
      </c>
      <c r="I15" s="3" t="str">
        <f>IF(OR(AND(AS15&gt;=AW$24,AT15&gt;=AW$28,AS15&lt;&gt;"",AO15=""),AND(BV15&gt;=BZ$24,BW15&gt;=BZ$28,BV15&lt;&gt;"",BR15=""),AND(CY15&gt;=DC$24,CZ15&gt;=DC$28,CY15&lt;&gt;"",CU15=""),AND(ED15&gt;=EH$24,EE15&gt;=EH$28,ED15&lt;&gt;""),AND(FF15&gt;=FJ$24,FG15&gt;=FJ$28,FF15&lt;&gt;""),AND(GH15&gt;=GL$24,GI15&gt;=GL$28,GH15&lt;&gt;""),AND(HJ15&gt;=HN$24,HK15&gt;=HN$28,HJ15&lt;&gt;""),AND(IL15&gt;=IP$24,IM15&gt;=IP$28,IL15&lt;&gt;""),AND(JN15&gt;=JR$24,JO15&gt;=JR$28,JN15&lt;&gt;""),AND(KP15&gt;=KT$24,KQ15&gt;=KT$28,KP15&lt;&gt;""),AND(LR15&gt;=LV$24,LS15&gt;=LV$28,LR15&lt;&gt;""),AND(MT15&gt;=MX$24,MU15&gt;=MX$28,MT15&lt;&gt;""),AND(NV15&gt;=NZ$24,NW15&gt;=NZ$28,NV15&lt;&gt;""),AND(OX15&gt;=PB$24,OY15&gt;=PB$28,OX15&lt;&gt;""),AND(PZ15&gt;=QD$24,QA15&gt;=QD$28,PZ15&lt;&gt;"")),"P","")</f>
        <v/>
      </c>
      <c r="J15" s="8">
        <f>IF(COUNT(AQ15,BT15,CW15)&gt;0,LARGE((AQ15,BT15,CW15),1),0)</f>
        <v>42.349999999999994</v>
      </c>
      <c r="K15" s="8" t="str">
        <f>IF(J15=0,"",IF(J15=CW15,$CA$1,IF(J15=BT15,$AX$1,IF(J15=AQ15,$U$1,""))))</f>
        <v>2022 3rd Domestic Trial</v>
      </c>
      <c r="L15" s="8">
        <f>IF(COUNT(AQ15,BT15,CW15)&gt;1,LARGE((AQ15,BT15,CW15),2),0)</f>
        <v>0</v>
      </c>
      <c r="M15" s="8" t="str">
        <f>IF(L15=0,"",IF(L15=CW15,$CA$1,IF(L15=BT15,$AX$1,IF(L15=AQ15,$U$1,""))))</f>
        <v/>
      </c>
      <c r="N15" s="8">
        <f>IF(COUNT(AR15,BU15,CX15)&gt;0,LARGE((AR15,BU15,CX15),1),0)</f>
        <v>0</v>
      </c>
      <c r="O15" s="8" t="str">
        <f>IF(N15=0,"",IF(N15=CX15,$CA$1,IF(N15=BU15,$AX$1,IF(N15=AR15,$U$1,""))))</f>
        <v/>
      </c>
      <c r="P15" s="8">
        <f>IF(MAX(AV15,BY15,DB15)&gt;0,MAX(AV15,BY15,DB15),0)</f>
        <v>42.28</v>
      </c>
      <c r="Q15" s="8" t="str">
        <f>IF(P15=0,"",IF(P15=DB15,$CA$1,IF(P15=BY15,$AX$1,IF(P15=AV15,$U$1,""))))</f>
        <v>2022 3rd Domestic Trial</v>
      </c>
      <c r="R15" s="8">
        <f>IF(MAX(DD15:DF15)&gt;0,MAX(DD15:DF15),"")</f>
        <v>39.300000000000004</v>
      </c>
      <c r="S15" s="11" t="str">
        <f>IF(R15="","",IF(R15=DD15,"("&amp;DD$2&amp;")",IF(R15=DE15,"("&amp;DE$2&amp;")",IF(R15=DF15,"("&amp;DF$2&amp;")"))))</f>
        <v>(Q1)</v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>2022 WAGC (Nov 24)</v>
      </c>
      <c r="U15" s="19">
        <v>16.850000000000001</v>
      </c>
      <c r="V15" s="19">
        <v>4.1999999999999993</v>
      </c>
      <c r="W15" s="19">
        <v>0</v>
      </c>
      <c r="X15" s="19">
        <v>0.3</v>
      </c>
      <c r="Y15" s="19">
        <v>16.7</v>
      </c>
      <c r="Z15" s="19">
        <v>4</v>
      </c>
      <c r="AA15" s="19">
        <v>0</v>
      </c>
      <c r="AB15" s="19">
        <v>0.3</v>
      </c>
      <c r="AC15" s="19">
        <v>0</v>
      </c>
      <c r="AD15" s="19">
        <v>0</v>
      </c>
      <c r="AE15" s="19">
        <v>0</v>
      </c>
      <c r="AF15" s="19">
        <v>0</v>
      </c>
      <c r="AG15" s="19">
        <v>16.5</v>
      </c>
      <c r="AH15" s="19">
        <v>4.0999999999999996</v>
      </c>
      <c r="AI15" s="19">
        <v>0</v>
      </c>
      <c r="AJ15" s="19">
        <v>0.3</v>
      </c>
      <c r="AK15" s="19">
        <v>16.98</v>
      </c>
      <c r="AL15" s="19">
        <v>4.0999999999999996</v>
      </c>
      <c r="AM15" s="19">
        <v>0</v>
      </c>
      <c r="AN15" s="19">
        <v>0.3</v>
      </c>
      <c r="AO15" s="27" t="s">
        <v>46</v>
      </c>
      <c r="AP15" s="40">
        <f>IF(SUM(V15,Z15)&gt;0,SUM(V15,Z15),"")</f>
        <v>8.1999999999999993</v>
      </c>
      <c r="AQ15" s="40">
        <f>IF(SUM(U15:V15,X15:Z15,AB15)-W15-AA15&gt;0,SUM(U15:V15,X15:Z15,AB15)-W15-AA15,"")</f>
        <v>42.349999999999994</v>
      </c>
      <c r="AR15" s="40" t="str">
        <f>IF(SUM(AC15:AD15,AF15)-AE15&gt;0,SUM(AC15:AD15,AF15)-AE15,"")</f>
        <v/>
      </c>
      <c r="AS15" s="40">
        <f>IF(SUM(V15,Z15,AD15)&gt;0,SUM(V15,Z15,AD15),"")</f>
        <v>8.1999999999999993</v>
      </c>
      <c r="AT15" s="40">
        <f>IF(SUM(AQ15,AR15)&gt;0,SUM(AQ15,AR15),"")</f>
        <v>42.349999999999994</v>
      </c>
      <c r="AU15" s="40">
        <f>IF(SUM(AH15,AL15)&gt;0,SUM(AH15,AL15),"")</f>
        <v>8.1999999999999993</v>
      </c>
      <c r="AV15" s="40">
        <f>IF(SUM(AG15:AH15,AJ15:AL15,AN15)-SUM(AI15,AM15)&gt;0,SUM(AG15:AH15,AJ15:AL15,AN15)-SUM(AI15,AM15),"")</f>
        <v>42.28</v>
      </c>
      <c r="AW15" s="40">
        <f>IF(SUM(AQ15,AV15)&gt;0,SUM(AQ15,AV15),"")</f>
        <v>84.63</v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8"/>
      <c r="BS15" s="11" t="str">
        <f>IF(SUM(AY15,BC15)&gt;0,SUM(AY15,BC15),"")</f>
        <v/>
      </c>
      <c r="BT15" s="11" t="str">
        <f>IF(SUM(AX15:AY15,BA15:BC15,BE15)-AZ15-BD15&gt;0,SUM(AX15:AY15,BA15:BC15,BE15)-AZ15-BD15,"")</f>
        <v/>
      </c>
      <c r="BU15" s="11" t="str">
        <f>IF(SUM(BF15:BG15,BI15)-BH15&gt;0,SUM(BF15:BG15,BI15)-BH15,"")</f>
        <v/>
      </c>
      <c r="BV15" s="11" t="str">
        <f>IF(SUM(AY15,BC15,BG15)&gt;0,SUM(AY15,BC15,BG15),"")</f>
        <v/>
      </c>
      <c r="BW15" s="11" t="str">
        <f>IF(SUM(BT15,BU15)&gt;0,SUM(BT15,BU15),"")</f>
        <v/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 t="str">
        <f>IF(SUM(BT15,BY15)&gt;0,SUM(BT15,BY15),"")</f>
        <v/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 t="str">
        <f>IF(SUM(CB15,CF15)&gt;0,SUM(CB15,CF15),"")</f>
        <v/>
      </c>
      <c r="CW15" s="40" t="str">
        <f>IF(SUM(CA15:CB15,CD15:CF15,CH15)-CC15-CG15&gt;0,SUM(CA15:CB15,CD15:CF15,CH15)-CC15-CG15,"")</f>
        <v/>
      </c>
      <c r="CX15" s="40" t="str">
        <f>IF(SUM(CI15:CJ15,CL15)-CK15&gt;0,SUM(CI15:CJ15,CL15)-CK15,"")</f>
        <v/>
      </c>
      <c r="CY15" s="40" t="str">
        <f>IF(SUM(CB15,CF15,CJ15)&gt;0,SUM(CB15,CF15,CJ15),"")</f>
        <v/>
      </c>
      <c r="CZ15" s="40" t="str">
        <f>IF(SUM(CW15,CX15)&gt;0,SUM(CW15,CX15),"")</f>
        <v/>
      </c>
      <c r="DA15" s="40" t="str">
        <f>IF(SUM(CN15,CR15)&gt;0,SUM(CN15,CR15),"")</f>
        <v/>
      </c>
      <c r="DB15" s="40" t="str">
        <f>IF(SUM(CM15:CN15,CP15:CR15,CT15)-SUM(CO15,CS15)&gt;0,SUM(CM15:CN15,CP15:CR15,CT15)-SUM(CO15,CS15),"")</f>
        <v/>
      </c>
      <c r="DC15" s="40" t="str">
        <f>IF(SUM(CW15,DB15)&gt;0,SUM(CW15,DB15),"")</f>
        <v/>
      </c>
      <c r="DD15" s="50">
        <f>IF(MAX(EB15,FD15,GF15,HH15,IJ15,JL15,KN15,LP15,MR15,NT15,OV15,PX15)-IF(L15="",0,L15)&gt;0.001,MAX(EB15,FD15,GF15,HH15,IJ15,JL15,KN15,LP15,MR15,NT15,OV15,PX15)-IF(L15="",0,L15),"")</f>
        <v>39.300000000000004</v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>
        <v>17</v>
      </c>
      <c r="FL15" s="17">
        <v>4.0999999999999996</v>
      </c>
      <c r="FM15" s="17">
        <v>0</v>
      </c>
      <c r="FN15" s="17">
        <v>0</v>
      </c>
      <c r="FO15" s="17">
        <v>16.3</v>
      </c>
      <c r="FP15" s="17">
        <v>1.9</v>
      </c>
      <c r="FQ15" s="17">
        <v>0</v>
      </c>
      <c r="FR15" s="17">
        <v>0</v>
      </c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>
        <f>IF(SUM(FL15,FP15)&gt;0,SUM(FL15,FP15),"")</f>
        <v>6</v>
      </c>
      <c r="GF15" s="40">
        <f>IF(SUM(FK15:FL15,FN15:FP15,FR15)-FM15-FQ15&gt;0,SUM(FK15:FL15,FN15:FP15,FR15)-FM15-FQ15,"")</f>
        <v>39.300000000000004</v>
      </c>
      <c r="GG15" s="40" t="str">
        <f>IF(SUM(FS15:FT15,FV15)-FU15&gt;0,SUM(FS15:FT15,FV15)-FU15,"")</f>
        <v/>
      </c>
      <c r="GH15" s="40">
        <f>IF(SUM(FL15,FP15,FT15)&gt;0,SUM(FL15,FP15,FT15),"")</f>
        <v>6</v>
      </c>
      <c r="GI15" s="40">
        <f>IF(SUM(GF15,GG15)&gt;0,SUM(GF15,GG15),"")</f>
        <v>39.300000000000004</v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>
        <f>IF(SUM(GF15,GK15)&gt;0,SUM(GF15,GK15),"")</f>
        <v>39.300000000000004</v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IF(SUM(HH15,HM15)&gt;0,SUM(HH15,HM15),"")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2">
        <f>IF($CU15="P",CA15,(CA15+AX15)/2)</f>
        <v>0</v>
      </c>
      <c r="QF15" s="22">
        <f>IF($CU15="P",CB15,(CB15+AY15)/2)</f>
        <v>0</v>
      </c>
      <c r="QG15" s="22">
        <f>IF($CU15="P",CC15,(CC15+AZ15)/2)</f>
        <v>0</v>
      </c>
      <c r="QH15" s="22">
        <f>IF($CU15="P",CD15,(CD15+BA15)/2)</f>
        <v>0</v>
      </c>
      <c r="QI15" s="22">
        <f>IF($CU15="P",CE15,(CE15+BB15)/2)</f>
        <v>0</v>
      </c>
      <c r="QJ15" s="22">
        <f>IF($CU15="P",CF15,(CF15+BC15)/2)</f>
        <v>0</v>
      </c>
      <c r="QK15" s="22">
        <f>IF($CU15="P",CG15,(CG15+BD15)/2)</f>
        <v>0</v>
      </c>
      <c r="QL15" s="22">
        <f>IF($CU15="P",CH15,(CH15+BE15)/2)</f>
        <v>0</v>
      </c>
      <c r="QM15" s="22">
        <f>IF($CU15="P",CI15,(CI15+BF15)/2)</f>
        <v>0</v>
      </c>
      <c r="QN15" s="22">
        <f>IF($CU15="P",CJ15,(CJ15+BG15)/2)</f>
        <v>0</v>
      </c>
      <c r="QO15" s="22">
        <f>IF($CU15="P",CK15,(CK15+BH15)/2)</f>
        <v>0</v>
      </c>
      <c r="QP15" s="22">
        <f>IF($CU15="P",CL15,(CL15+BI15)/2)</f>
        <v>0</v>
      </c>
      <c r="QQ15" s="22">
        <f>IF($CU15="P",CM15,(CM15+BJ15)/2)</f>
        <v>0</v>
      </c>
      <c r="QR15" s="22">
        <f>IF($CU15="P",CN15,(CN15+BK15)/2)</f>
        <v>0</v>
      </c>
      <c r="QS15" s="22">
        <f>IF($CU15="P",CO15,(CO15+BL15)/2)</f>
        <v>0</v>
      </c>
      <c r="QT15" s="22">
        <f>IF($CU15="P",CP15,(CP15+BM15)/2)</f>
        <v>0</v>
      </c>
      <c r="QU15" s="22">
        <f>IF($CU15="P",CQ15,(CQ15+BN15)/2)</f>
        <v>0</v>
      </c>
      <c r="QV15" s="22">
        <f>IF($CU15="P",CR15,(CR15+BO15)/2)</f>
        <v>0</v>
      </c>
      <c r="QW15" s="22">
        <f>IF($CU15="P",CS15,(CS15+BP15)/2)</f>
        <v>0</v>
      </c>
      <c r="QX15" s="22">
        <f>IF($CU15="P",CT15,(CT15+BQ15)/2)</f>
        <v>0</v>
      </c>
      <c r="QY15" s="27" t="s">
        <v>46</v>
      </c>
      <c r="QZ15" s="40" t="str">
        <f>IF(SUM(QF15,QJ15)&gt;0,SUM(QF15,QJ15),"")</f>
        <v/>
      </c>
      <c r="RA15" s="40" t="str">
        <f>IF(SUM(QE15:QF15,QH15:QJ15,QL15)-QG15-QK15&gt;0,SUM(QE15:QF15,QH15:QJ15,QL15)-QG15-QK15,"")</f>
        <v/>
      </c>
      <c r="RB15" s="40" t="str">
        <f>IF(SUM(QM15:QN15,QP15)-QO15&gt;0,SUM(QM15:QN15,QP15)-QO15,"")</f>
        <v/>
      </c>
      <c r="RC15" s="40" t="str">
        <f>IF(SUM(QF15,QJ15,QN15)&gt;0,SUM(QF15,QJ15,QN15),"")</f>
        <v/>
      </c>
      <c r="RD15" s="40" t="str">
        <f>IF(SUM(RA15,RB15)&gt;0,SUM(RA15,RB15),"")</f>
        <v/>
      </c>
      <c r="RE15" s="40" t="str">
        <f>IF(SUM(QR15,QV15)&gt;0,SUM(QR15,QV15),"")</f>
        <v/>
      </c>
      <c r="RF15" s="40" t="str">
        <f>IF(SUM(QQ15:QR15,QT15:QV15,QX15)-SUM(QS15,QW15)&gt;0,SUM(QQ15:QR15,QT15:QV15,QX15)-SUM(QS15,QW15),"")</f>
        <v/>
      </c>
      <c r="RG15" s="40" t="str">
        <f>IF(SUM(RA15,RF15)&gt;0,SUM(RA15,RF15),"")</f>
        <v/>
      </c>
    </row>
    <row r="16" spans="1:475" x14ac:dyDescent="0.2">
      <c r="A16" s="4" t="str" cm="1">
        <f t="array" ref="A16">IF(AND(H16&lt;&gt;"",H16&lt;&gt;"No DD"),SUMPRODUCT((H$4:H$21&lt;&gt;"")*(H$4:H$21&lt;&gt;"No DD")*(E$4:E$21&gt;E16))+1,IF(H16="No DD",SUMPRODUCT((H$4:H$21="No DD")*(E$4:E$21&gt;E16))+1+SUMPRODUCT((H$4:H$21&lt;&gt;"")*(H$4:H$21&lt;&gt;"No DD")),""))</f>
        <v/>
      </c>
      <c r="B16" s="5" t="s">
        <v>213</v>
      </c>
      <c r="C16" s="4" t="s">
        <v>3</v>
      </c>
      <c r="D16" s="4">
        <v>2004</v>
      </c>
      <c r="E16" s="9">
        <f>SUM(J16:R16)+SUM(J16:N16)*0.0000001+SUM(J16)*0.0000000000001</f>
        <v>100.90000628000415</v>
      </c>
      <c r="F16" s="3" t="str">
        <f>IF(OR(AND(AP16&gt;=AW$23,AQ16&gt;=AW$27,AP16&lt;&gt;"",AO16=""),AND(AU16&gt;=AW$23,AV16&gt;=AW$27,AU16&lt;&gt;"",AO16=""),AND(BS16&gt;=BZ$23,BT16&gt;=BZ$27,BS16&lt;&gt;"",BR16=""),AND(BX16&gt;=BZ$23,BY16&gt;=BZ$27,BX16&lt;&gt;"",BR16=""),AND(CV16&gt;=DC$23,CW16&gt;=DC$27,CV16&lt;&gt;"",CU16=""),AND(DA16&gt;=DC$23,DB16&gt;=DC$27,DA16&lt;&gt;""),AND(EA16&gt;=EH$23,EB16&gt;=EH$27,EA16&lt;&gt;""),AND(EF16&gt;=EH$23,EG16&gt;=EH$27,EF16&lt;&gt;""),AND(FC16&gt;=FJ$23,FD16&gt;=FJ$27,FC16&lt;&gt;""),AND(FH16&gt;=FJ$23,FI16&gt;=FJ$27,FH16&lt;&gt;""),AND(GE16&gt;=GL$23,GF16&gt;=GL$27,GE16&lt;&gt;""),AND(GJ16&gt;=GL$23,GK16&gt;=GL$27,GJ16&lt;&gt;""),AND(HG16&gt;=HN$23,HH16&gt;=HN$27,HG16&lt;&gt;""),AND(HL16&gt;=HN$23,HM16&gt;=HN$27,HL16&lt;&gt;""),AND(II16&gt;=IP$23,IJ16&gt;=IP$27,II16&lt;&gt;""),AND(IN16&gt;=IP$23,IO16&gt;=IP$27,IN16&lt;&gt;""),AND(JK16&gt;=JR$23,JL16&gt;=JR$27,JK16&lt;&gt;""),AND(JP16&gt;=JR$23,JQ16&gt;=JR$27,JP16&lt;&gt;""),AND(KM16&gt;=KT$23,KN16&gt;=KT$27,KM16&lt;&gt;""),AND(KR16&gt;=KT$23,KS16&gt;=KT$27,KR16&lt;&gt;""),AND(LO16&gt;=LV$23,LP16&gt;=LV$27,LO16&lt;&gt;""),AND(LT16&gt;=LV$23,LU16&gt;=LV$27,LT16&lt;&gt;""),AND(MQ16&gt;=MX$23,MR16&gt;=MX$27,MQ16&lt;&gt;""),AND(MV16&gt;=MX$23,MW16&gt;=MX$27,MV16&lt;&gt;""),AND(NS16&gt;=NZ$23,NT16&gt;=NZ$27,NS16&lt;&gt;""),AND(NX16&gt;=NZ$23,NY16&gt;=NZ$27,NX16&lt;&gt;""),AND(OU16&gt;=PB$23,OV16&gt;=PB$27,OU16&lt;&gt;""),AND(OZ16&gt;=PB$23,PA16&gt;=PB$27,OZ16&lt;&gt;""),AND(PW16&gt;=QD$23,PX16&gt;=QD$27,PW16&lt;&gt;""),AND(QB16&gt;=QD$23,QC16&gt;=QD$27,QB16&lt;&gt;"")),"P","")</f>
        <v/>
      </c>
      <c r="G16" s="3" t="str">
        <f>IF(OR(AND(AQ16&gt;=AW$27,AQ16&lt;&gt;"",AO16=""),AND(AV16&gt;=AW$27,AV16&lt;&gt;"",AO16=""),AND(BT16&gt;=BZ$27,BT16&lt;&gt;"",BR16=""),AND(BY16&gt;=BZ$27,BY16&lt;&gt;"",BR16=""),AND(CW16&gt;=DC$27,CW16&lt;&gt;"",CU16=""),AND(DB16&gt;=DC$27,DB16&lt;&gt;"",CU16=""),AND(EB16&gt;=EH$27,EB16&lt;&gt;""),AND(EG16&gt;=EH$27,EG16&lt;&gt;""),AND(FD16&gt;=FJ$27,FD16&lt;&gt;""),AND(FI16&gt;=FJ$27,FI16&lt;&gt;""),AND(GF16&gt;=GL$27,GF16&lt;&gt;""),AND(GK16&gt;=GL$27,GK16&lt;&gt;""),AND(HH16&gt;=HN$27,HH16&lt;&gt;""),AND(HM16&gt;=HN$27,HM16&lt;&gt;""),AND(IJ16&gt;=IP$27,IJ16&lt;&gt;""),AND(IO16&gt;=IP$27,IO16&lt;&gt;""),AND(JL16&gt;=JR$27,JL16&lt;&gt;""),AND(JQ16&gt;=JR$27,JQ16&lt;&gt;""),AND(KN16&gt;=KT$27,KN16&lt;&gt;""),AND(KS16&gt;=KT$27,KS16&lt;&gt;""),AND(LP16&gt;=LV$27,LP16&lt;&gt;""),AND(LU16&gt;=LV$27,LU16&lt;&gt;""),AND(MR16&gt;=MX$27,MR16&lt;&gt;""),AND(MW16&gt;=MX$27,MW16&lt;&gt;""),AND(NT16&gt;=NZ$27,NT16&lt;&gt;""),AND(NY16&gt;=NZ$27,NY16&lt;&gt;""),AND(OV16&gt;=PB$27,OV16&lt;&gt;""),AND(PA16&gt;=PB$27,PA16&lt;&gt;""),AND(PX16&gt;=QD$27,PX16&lt;&gt;""),AND(QC16&gt;=QD$27,QC16&lt;&gt;"")),"P","")</f>
        <v/>
      </c>
      <c r="H16" s="36" t="str">
        <f>IF(AND(G16="P",F16=""),"No DD",IF(OR(AND(AS16&gt;=AW$26,AT16&gt;=AW$30,AS16&lt;&gt;"",AO16=""),AND(BV16&gt;=BZ$26,BW16&gt;=BZ$30,BV16&lt;&gt;"",BR16=""),AND(CY16&gt;=DC$26,CZ16&gt;=DC$30,CY16&lt;&gt;"",CU16=""),AND(ED16&gt;=EH$26,EE16&gt;=EH$30,ED16&lt;&gt;""),AND(FF16&gt;=FJ$26,FG16&gt;=FJ$30,FF16&lt;&gt;""),AND(GH16&gt;=GL$26,GI16&gt;=GL$30,GH16&lt;&gt;""),AND(HJ16&gt;=HN$26,HK16&gt;=HN$30,HJ16&lt;&gt;""),AND(IL16&gt;=IP$26,IM16&gt;=IP$30,IL16&lt;&gt;""),AND(JN16&gt;=JR$26,JO16&gt;=JR$30,JN16&lt;&gt;""),AND(KP16&gt;=KT$26,KQ16&gt;=KT$30,KP16&lt;&gt;""),AND(LR16&gt;=LV$26,LS16&gt;=LV$30,LR16&lt;&gt;""),AND(MT16&gt;=MX$26,MU16&gt;=MX$30,MT16&lt;&gt;""),AND(NV16&gt;=NZ$26,NW16&gt;=NZ$30,NV16&lt;&gt;""),AND(OX16&gt;=PB$26,OY16&gt;=PB$30,OX16&lt;&gt;""),AND(PZ16&gt;=QD$26,QA16&gt;=QD$30,PZ16&lt;&gt;"")),"Merit",IF(OR(AND(AS16&gt;=AW$25,AT16&gt;=AW$29,AS16&lt;&gt;"",AO16=""),AND(BV16&gt;=BZ$25,BW16&gt;=BZ$29,BV16&lt;&gt;"",BR16=""),AND(CY16&gt;=DC$25,CZ16&gt;=DC$29,CY16&lt;&gt;"",CU16=""),AND(ED16&gt;=EH$25,EE16&gt;=EH$29,ED16&lt;&gt;""),AND(FF16&gt;=FJ$25,FG16&gt;=FJ$29,FF16&lt;&gt;""),AND(GH16&gt;=GL$25,GI16&gt;=GL$29,GH16&lt;&gt;""),AND(HJ16&gt;=HN$25,HK16&gt;=HN$29,HJ16&lt;&gt;""),AND(IL16&gt;=IP$25,IM16&gt;=IP$29,IL16&lt;&gt;""),AND(JN16&gt;=JR$25,JO16&gt;=JR$29,JN16&lt;&gt;""),AND(KP16&gt;=KT$25,KQ16&gt;=KT$29,KP16&lt;&gt;""),AND(LR16&gt;=LV$25,LS16&gt;=LV$29,LR16&lt;&gt;""),AND(MT16&gt;=MX$25,MU16&gt;=MX$29,MT16&lt;&gt;""),AND(NV16&gt;=NZ$25,NW16&gt;=NZ$29,NV16&lt;&gt;""),AND(OX16&gt;=PB$25,OY16&gt;=PB$29,OX16&lt;&gt;""),AND(PZ16&gt;=QD$25,QA16&gt;=QD$29,PZ16&lt;&gt;"")),"Excellence",IF(I16="P","Worlds Team",IF(F16="P","National Team","")))))</f>
        <v/>
      </c>
      <c r="I16" s="3" t="str">
        <f>IF(OR(AND(AS16&gt;=AW$24,AT16&gt;=AW$28,AS16&lt;&gt;"",AO16=""),AND(BV16&gt;=BZ$24,BW16&gt;=BZ$28,BV16&lt;&gt;"",BR16=""),AND(CY16&gt;=DC$24,CZ16&gt;=DC$28,CY16&lt;&gt;"",CU16=""),AND(ED16&gt;=EH$24,EE16&gt;=EH$28,ED16&lt;&gt;""),AND(FF16&gt;=FJ$24,FG16&gt;=FJ$28,FF16&lt;&gt;""),AND(GH16&gt;=GL$24,GI16&gt;=GL$28,GH16&lt;&gt;""),AND(HJ16&gt;=HN$24,HK16&gt;=HN$28,HJ16&lt;&gt;""),AND(IL16&gt;=IP$24,IM16&gt;=IP$28,IL16&lt;&gt;""),AND(JN16&gt;=JR$24,JO16&gt;=JR$28,JN16&lt;&gt;""),AND(KP16&gt;=KT$24,KQ16&gt;=KT$28,KP16&lt;&gt;""),AND(LR16&gt;=LV$24,LS16&gt;=LV$28,LR16&lt;&gt;""),AND(MT16&gt;=MX$24,MU16&gt;=MX$28,MT16&lt;&gt;""),AND(NV16&gt;=NZ$24,NW16&gt;=NZ$28,NV16&lt;&gt;""),AND(OX16&gt;=PB$24,OY16&gt;=PB$28,OX16&lt;&gt;""),AND(PZ16&gt;=QD$24,QA16&gt;=QD$28,PZ16&lt;&gt;"")),"P","")</f>
        <v/>
      </c>
      <c r="J16" s="8">
        <f>IF(COUNT(AQ16,BT16,CW16)&gt;0,LARGE((AQ16,BT16,CW16),1),0)</f>
        <v>41.699999999999996</v>
      </c>
      <c r="K16" s="8" t="str">
        <f>IF(J16=0,"",IF(J16=CW16,$CA$1,IF(J16=BT16,$AX$1,IF(J16=AQ16,$U$1,""))))</f>
        <v>2023 Nationals</v>
      </c>
      <c r="L16" s="8">
        <f>IF(COUNT(AQ16,BT16,CW16)&gt;1,LARGE((AQ16,BT16,CW16),2),0)</f>
        <v>0</v>
      </c>
      <c r="M16" s="8" t="str">
        <f>IF(L16=0,"",IF(L16=CW16,$CA$1,IF(L16=BT16,$AX$1,IF(L16=AQ16,$U$1,""))))</f>
        <v/>
      </c>
      <c r="N16" s="8">
        <f>IF(COUNT(AR16,BU16,CX16)&gt;0,LARGE((AR16,BU16,CX16),1),0)</f>
        <v>21.099999999999998</v>
      </c>
      <c r="O16" s="8" t="str">
        <f>IF(N16=0,"",IF(N16=CX16,$CA$1,IF(N16=BU16,$AX$1,IF(N16=AR16,$U$1,""))))</f>
        <v>2023 Nationals</v>
      </c>
      <c r="P16" s="8">
        <f>IF(MAX(AV16,BY16,DB16)&gt;0,MAX(AV16,BY16,DB16),0)</f>
        <v>38.099999999999994</v>
      </c>
      <c r="Q16" s="8" t="str">
        <f>IF(P16=0,"",IF(P16=DB16,$CA$1,IF(P16=BY16,$AX$1,IF(P16=AV16,$U$1,""))))</f>
        <v>2023 Nationals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7"/>
      <c r="AP16" s="40" t="str">
        <f>IF(SUM(V16,Z16)&gt;0,SUM(V16,Z16),"")</f>
        <v/>
      </c>
      <c r="AQ16" s="40" t="str">
        <f>IF(SUM(U16:V16,X16:Z16,AB16)-W16-AA16&gt;0,SUM(U16:V16,X16:Z16,AB16)-W16-AA16,"")</f>
        <v/>
      </c>
      <c r="AR16" s="40" t="str">
        <f>IF(SUM(AC16:AD16,AF16)-AE16&gt;0,SUM(AC16:AD16,AF16)-AE16,"")</f>
        <v/>
      </c>
      <c r="AS16" s="40" t="str">
        <f>IF(SUM(V16,Z16,AD16)&gt;0,SUM(V16,Z16,AD16),"")</f>
        <v/>
      </c>
      <c r="AT16" s="40" t="str">
        <f>IF(SUM(AQ16,AR16)&gt;0,SUM(AQ16,AR16),"")</f>
        <v/>
      </c>
      <c r="AU16" s="40" t="str">
        <f>IF(SUM(AH16,AL16)&gt;0,SUM(AH16,AL16),"")</f>
        <v/>
      </c>
      <c r="AV16" s="40" t="str">
        <f>IF(SUM(AG16:AH16,AJ16:AL16,AN16)-SUM(AI16,AM16)&gt;0,SUM(AG16:AH16,AJ16:AL16,AN16)-SUM(AI16,AM16),"")</f>
        <v/>
      </c>
      <c r="AW16" s="40" t="str">
        <f>IF(SUM(AQ16,AV16)&gt;0,SUM(AQ16,AV16),"")</f>
        <v/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IF(SUM(BT16,BY16)&gt;0,SUM(BT16,BY16),"")</f>
        <v/>
      </c>
      <c r="CA16" s="19">
        <v>16.600000000000001</v>
      </c>
      <c r="CB16" s="19">
        <v>4.0999999999999996</v>
      </c>
      <c r="CC16" s="19">
        <v>0</v>
      </c>
      <c r="CD16" s="19">
        <v>0.3</v>
      </c>
      <c r="CE16" s="19">
        <v>16.5</v>
      </c>
      <c r="CF16" s="19">
        <v>3.9</v>
      </c>
      <c r="CG16" s="19">
        <v>0</v>
      </c>
      <c r="CH16" s="19">
        <v>0.3</v>
      </c>
      <c r="CI16" s="19">
        <v>16.899999999999999</v>
      </c>
      <c r="CJ16" s="19">
        <v>3.9</v>
      </c>
      <c r="CK16" s="19">
        <v>0</v>
      </c>
      <c r="CL16" s="19">
        <v>0.3</v>
      </c>
      <c r="CM16" s="19">
        <v>14.8</v>
      </c>
      <c r="CN16" s="19">
        <v>1.9</v>
      </c>
      <c r="CO16" s="19">
        <v>0</v>
      </c>
      <c r="CP16" s="19">
        <v>0.3</v>
      </c>
      <c r="CQ16" s="19">
        <v>16.899999999999999</v>
      </c>
      <c r="CR16" s="19">
        <v>3.9</v>
      </c>
      <c r="CS16" s="19">
        <v>0</v>
      </c>
      <c r="CT16" s="19">
        <v>0.3</v>
      </c>
      <c r="CU16" s="27"/>
      <c r="CV16" s="40">
        <f>IF(SUM(CB16,CF16)&gt;0,SUM(CB16,CF16),"")</f>
        <v>8</v>
      </c>
      <c r="CW16" s="40">
        <f>IF(SUM(CA16:CB16,CD16:CF16,CH16)-CC16-CG16&gt;0,SUM(CA16:CB16,CD16:CF16,CH16)-CC16-CG16,"")</f>
        <v>41.699999999999996</v>
      </c>
      <c r="CX16" s="40">
        <f>IF(SUM(CI16:CJ16,CL16)-CK16&gt;0,SUM(CI16:CJ16,CL16)-CK16,"")</f>
        <v>21.099999999999998</v>
      </c>
      <c r="CY16" s="40">
        <f>IF(SUM(CB16,CF16,CJ16)&gt;0,SUM(CB16,CF16,CJ16),"")</f>
        <v>11.9</v>
      </c>
      <c r="CZ16" s="40">
        <f>IF(SUM(CW16,CX16)&gt;0,SUM(CW16,CX16),"")</f>
        <v>62.8</v>
      </c>
      <c r="DA16" s="40">
        <f>IF(SUM(CN16,CR16)&gt;0,SUM(CN16,CR16),"")</f>
        <v>5.8</v>
      </c>
      <c r="DB16" s="40">
        <f>IF(SUM(CM16:CN16,CP16:CR16,CT16)-SUM(CO16,CS16)&gt;0,SUM(CM16:CN16,CP16:CR16,CT16)-SUM(CO16,CS16),"")</f>
        <v>38.099999999999994</v>
      </c>
      <c r="DC16" s="40">
        <f>IF(SUM(CW16,DB16)&gt;0,SUM(CW16,DB16),"")</f>
        <v>79.799999999999983</v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2">
        <f>IF($CU16="P",CA16,(CA16+AX16)/2)</f>
        <v>8.3000000000000007</v>
      </c>
      <c r="QF16" s="22">
        <f>IF($CU16="P",CB16,(CB16+AY16)/2)</f>
        <v>2.0499999999999998</v>
      </c>
      <c r="QG16" s="22">
        <f>IF($CU16="P",CC16,(CC16+AZ16)/2)</f>
        <v>0</v>
      </c>
      <c r="QH16" s="22">
        <f>IF($CU16="P",CD16,(CD16+BA16)/2)</f>
        <v>0.15</v>
      </c>
      <c r="QI16" s="22">
        <f>IF($CU16="P",CE16,(CE16+BB16)/2)</f>
        <v>8.25</v>
      </c>
      <c r="QJ16" s="22">
        <f>IF($CU16="P",CF16,(CF16+BC16)/2)</f>
        <v>1.95</v>
      </c>
      <c r="QK16" s="22">
        <f>IF($CU16="P",CG16,(CG16+BD16)/2)</f>
        <v>0</v>
      </c>
      <c r="QL16" s="22">
        <f>IF($CU16="P",CH16,(CH16+BE16)/2)</f>
        <v>0.15</v>
      </c>
      <c r="QM16" s="22">
        <f>IF($CU16="P",CI16,(CI16+BF16)/2)</f>
        <v>8.4499999999999993</v>
      </c>
      <c r="QN16" s="22">
        <f>IF($CU16="P",CJ16,(CJ16+BG16)/2)</f>
        <v>1.95</v>
      </c>
      <c r="QO16" s="22">
        <f>IF($CU16="P",CK16,(CK16+BH16)/2)</f>
        <v>0</v>
      </c>
      <c r="QP16" s="22">
        <f>IF($CU16="P",CL16,(CL16+BI16)/2)</f>
        <v>0.15</v>
      </c>
      <c r="QQ16" s="22">
        <f>IF($CU16="P",CM16,(CM16+BJ16)/2)</f>
        <v>7.4</v>
      </c>
      <c r="QR16" s="22">
        <f>IF($CU16="P",CN16,(CN16+BK16)/2)</f>
        <v>0.95</v>
      </c>
      <c r="QS16" s="22">
        <f>IF($CU16="P",CO16,(CO16+BL16)/2)</f>
        <v>0</v>
      </c>
      <c r="QT16" s="22">
        <f>IF($CU16="P",CP16,(CP16+BM16)/2)</f>
        <v>0.15</v>
      </c>
      <c r="QU16" s="22">
        <f>IF($CU16="P",CQ16,(CQ16+BN16)/2)</f>
        <v>8.4499999999999993</v>
      </c>
      <c r="QV16" s="22">
        <f>IF($CU16="P",CR16,(CR16+BO16)/2)</f>
        <v>1.95</v>
      </c>
      <c r="QW16" s="22">
        <f>IF($CU16="P",CS16,(CS16+BP16)/2)</f>
        <v>0</v>
      </c>
      <c r="QX16" s="22">
        <f>IF($CU16="P",CT16,(CT16+BQ16)/2)</f>
        <v>0.15</v>
      </c>
      <c r="QY16" s="27" t="s">
        <v>46</v>
      </c>
      <c r="QZ16" s="40">
        <f>IF(SUM(QF16,QJ16)&gt;0,SUM(QF16,QJ16),"")</f>
        <v>4</v>
      </c>
      <c r="RA16" s="40">
        <f>IF(SUM(QE16:QF16,QH16:QJ16,QL16)-QG16-QK16&gt;0,SUM(QE16:QF16,QH16:QJ16,QL16)-QG16-QK16,"")</f>
        <v>20.849999999999998</v>
      </c>
      <c r="RB16" s="40">
        <f>IF(SUM(QM16:QN16,QP16)-QO16&gt;0,SUM(QM16:QN16,QP16)-QO16,"")</f>
        <v>10.549999999999999</v>
      </c>
      <c r="RC16" s="40">
        <f>IF(SUM(QF16,QJ16,QN16)&gt;0,SUM(QF16,QJ16,QN16),"")</f>
        <v>5.95</v>
      </c>
      <c r="RD16" s="40">
        <f>IF(SUM(RA16,RB16)&gt;0,SUM(RA16,RB16),"")</f>
        <v>31.4</v>
      </c>
      <c r="RE16" s="40">
        <f>IF(SUM(QR16,QV16)&gt;0,SUM(QR16,QV16),"")</f>
        <v>2.9</v>
      </c>
      <c r="RF16" s="40">
        <f>IF(SUM(QQ16:QR16,QT16:QV16,QX16)-SUM(QS16,QW16)&gt;0,SUM(QQ16:QR16,QT16:QV16,QX16)-SUM(QS16,QW16),"")</f>
        <v>19.049999999999997</v>
      </c>
      <c r="RG16" s="40">
        <f>IF(SUM(RA16,RF16)&gt;0,SUM(RA16,RF16),"")</f>
        <v>39.899999999999991</v>
      </c>
    </row>
    <row r="17" spans="1:475" x14ac:dyDescent="0.2">
      <c r="A17" s="4" t="str" cm="1">
        <f t="array" ref="A17">IF(AND(H17&lt;&gt;"",H17&lt;&gt;"No DD"),SUMPRODUCT((H$4:H$21&lt;&gt;"")*(H$4:H$21&lt;&gt;"No DD")*(E$4:E$21&gt;E17))+1,IF(H17="No DD",SUMPRODUCT((H$4:H$21="No DD")*(E$4:E$21&gt;E17))+1+SUMPRODUCT((H$4:H$21&lt;&gt;"")*(H$4:H$21&lt;&gt;"No DD")),""))</f>
        <v/>
      </c>
      <c r="B17" s="5" t="s">
        <v>212</v>
      </c>
      <c r="C17" s="4" t="s">
        <v>3</v>
      </c>
      <c r="D17" s="4">
        <v>2005</v>
      </c>
      <c r="E17" s="9">
        <f>SUM(J17:R17)+SUM(J17:N17)*0.0000001+SUM(J17)*0.0000000000001</f>
        <v>99.400006010003992</v>
      </c>
      <c r="F17" s="3" t="str">
        <f>IF(OR(AND(AP17&gt;=AW$23,AQ17&gt;=AW$27,AP17&lt;&gt;"",AO17=""),AND(AU17&gt;=AW$23,AV17&gt;=AW$27,AU17&lt;&gt;"",AO17=""),AND(BS17&gt;=BZ$23,BT17&gt;=BZ$27,BS17&lt;&gt;"",BR17=""),AND(BX17&gt;=BZ$23,BY17&gt;=BZ$27,BX17&lt;&gt;"",BR17=""),AND(CV17&gt;=DC$23,CW17&gt;=DC$27,CV17&lt;&gt;"",CU17=""),AND(DA17&gt;=DC$23,DB17&gt;=DC$27,DA17&lt;&gt;""),AND(EA17&gt;=EH$23,EB17&gt;=EH$27,EA17&lt;&gt;""),AND(EF17&gt;=EH$23,EG17&gt;=EH$27,EF17&lt;&gt;""),AND(FC17&gt;=FJ$23,FD17&gt;=FJ$27,FC17&lt;&gt;""),AND(FH17&gt;=FJ$23,FI17&gt;=FJ$27,FH17&lt;&gt;""),AND(GE17&gt;=GL$23,GF17&gt;=GL$27,GE17&lt;&gt;""),AND(GJ17&gt;=GL$23,GK17&gt;=GL$27,GJ17&lt;&gt;""),AND(HG17&gt;=HN$23,HH17&gt;=HN$27,HG17&lt;&gt;""),AND(HL17&gt;=HN$23,HM17&gt;=HN$27,HL17&lt;&gt;""),AND(II17&gt;=IP$23,IJ17&gt;=IP$27,II17&lt;&gt;""),AND(IN17&gt;=IP$23,IO17&gt;=IP$27,IN17&lt;&gt;""),AND(JK17&gt;=JR$23,JL17&gt;=JR$27,JK17&lt;&gt;""),AND(JP17&gt;=JR$23,JQ17&gt;=JR$27,JP17&lt;&gt;""),AND(KM17&gt;=KT$23,KN17&gt;=KT$27,KM17&lt;&gt;""),AND(KR17&gt;=KT$23,KS17&gt;=KT$27,KR17&lt;&gt;""),AND(LO17&gt;=LV$23,LP17&gt;=LV$27,LO17&lt;&gt;""),AND(LT17&gt;=LV$23,LU17&gt;=LV$27,LT17&lt;&gt;""),AND(MQ17&gt;=MX$23,MR17&gt;=MX$27,MQ17&lt;&gt;""),AND(MV17&gt;=MX$23,MW17&gt;=MX$27,MV17&lt;&gt;""),AND(NS17&gt;=NZ$23,NT17&gt;=NZ$27,NS17&lt;&gt;""),AND(NX17&gt;=NZ$23,NY17&gt;=NZ$27,NX17&lt;&gt;""),AND(OU17&gt;=PB$23,OV17&gt;=PB$27,OU17&lt;&gt;""),AND(OZ17&gt;=PB$23,PA17&gt;=PB$27,OZ17&lt;&gt;""),AND(PW17&gt;=QD$23,PX17&gt;=QD$27,PW17&lt;&gt;""),AND(QB17&gt;=QD$23,QC17&gt;=QD$27,QB17&lt;&gt;"")),"P","")</f>
        <v/>
      </c>
      <c r="G17" s="3" t="str">
        <f>IF(OR(AND(AQ17&gt;=AW$27,AQ17&lt;&gt;"",AO17=""),AND(AV17&gt;=AW$27,AV17&lt;&gt;"",AO17=""),AND(BT17&gt;=BZ$27,BT17&lt;&gt;"",BR17=""),AND(BY17&gt;=BZ$27,BY17&lt;&gt;"",BR17=""),AND(CW17&gt;=DC$27,CW17&lt;&gt;"",CU17=""),AND(DB17&gt;=DC$27,DB17&lt;&gt;"",CU17=""),AND(EB17&gt;=EH$27,EB17&lt;&gt;""),AND(EG17&gt;=EH$27,EG17&lt;&gt;""),AND(FD17&gt;=FJ$27,FD17&lt;&gt;""),AND(FI17&gt;=FJ$27,FI17&lt;&gt;""),AND(GF17&gt;=GL$27,GF17&lt;&gt;""),AND(GK17&gt;=GL$27,GK17&lt;&gt;""),AND(HH17&gt;=HN$27,HH17&lt;&gt;""),AND(HM17&gt;=HN$27,HM17&lt;&gt;""),AND(IJ17&gt;=IP$27,IJ17&lt;&gt;""),AND(IO17&gt;=IP$27,IO17&lt;&gt;""),AND(JL17&gt;=JR$27,JL17&lt;&gt;""),AND(JQ17&gt;=JR$27,JQ17&lt;&gt;""),AND(KN17&gt;=KT$27,KN17&lt;&gt;""),AND(KS17&gt;=KT$27,KS17&lt;&gt;""),AND(LP17&gt;=LV$27,LP17&lt;&gt;""),AND(LU17&gt;=LV$27,LU17&lt;&gt;""),AND(MR17&gt;=MX$27,MR17&lt;&gt;""),AND(MW17&gt;=MX$27,MW17&lt;&gt;""),AND(NT17&gt;=NZ$27,NT17&lt;&gt;""),AND(NY17&gt;=NZ$27,NY17&lt;&gt;""),AND(OV17&gt;=PB$27,OV17&lt;&gt;""),AND(PA17&gt;=PB$27,PA17&lt;&gt;""),AND(PX17&gt;=QD$27,PX17&lt;&gt;""),AND(QC17&gt;=QD$27,QC17&lt;&gt;"")),"P","")</f>
        <v/>
      </c>
      <c r="H17" s="36" t="str">
        <f>IF(AND(G17="P",F17=""),"No DD",IF(OR(AND(AS17&gt;=AW$26,AT17&gt;=AW$30,AS17&lt;&gt;"",AO17=""),AND(BV17&gt;=BZ$26,BW17&gt;=BZ$30,BV17&lt;&gt;"",BR17=""),AND(CY17&gt;=DC$26,CZ17&gt;=DC$30,CY17&lt;&gt;"",CU17=""),AND(ED17&gt;=EH$26,EE17&gt;=EH$30,ED17&lt;&gt;""),AND(FF17&gt;=FJ$26,FG17&gt;=FJ$30,FF17&lt;&gt;""),AND(GH17&gt;=GL$26,GI17&gt;=GL$30,GH17&lt;&gt;""),AND(HJ17&gt;=HN$26,HK17&gt;=HN$30,HJ17&lt;&gt;""),AND(IL17&gt;=IP$26,IM17&gt;=IP$30,IL17&lt;&gt;""),AND(JN17&gt;=JR$26,JO17&gt;=JR$30,JN17&lt;&gt;""),AND(KP17&gt;=KT$26,KQ17&gt;=KT$30,KP17&lt;&gt;""),AND(LR17&gt;=LV$26,LS17&gt;=LV$30,LR17&lt;&gt;""),AND(MT17&gt;=MX$26,MU17&gt;=MX$30,MT17&lt;&gt;""),AND(NV17&gt;=NZ$26,NW17&gt;=NZ$30,NV17&lt;&gt;""),AND(OX17&gt;=PB$26,OY17&gt;=PB$30,OX17&lt;&gt;""),AND(PZ17&gt;=QD$26,QA17&gt;=QD$30,PZ17&lt;&gt;"")),"Merit",IF(OR(AND(AS17&gt;=AW$25,AT17&gt;=AW$29,AS17&lt;&gt;"",AO17=""),AND(BV17&gt;=BZ$25,BW17&gt;=BZ$29,BV17&lt;&gt;"",BR17=""),AND(CY17&gt;=DC$25,CZ17&gt;=DC$29,CY17&lt;&gt;"",CU17=""),AND(ED17&gt;=EH$25,EE17&gt;=EH$29,ED17&lt;&gt;""),AND(FF17&gt;=FJ$25,FG17&gt;=FJ$29,FF17&lt;&gt;""),AND(GH17&gt;=GL$25,GI17&gt;=GL$29,GH17&lt;&gt;""),AND(HJ17&gt;=HN$25,HK17&gt;=HN$29,HJ17&lt;&gt;""),AND(IL17&gt;=IP$25,IM17&gt;=IP$29,IL17&lt;&gt;""),AND(JN17&gt;=JR$25,JO17&gt;=JR$29,JN17&lt;&gt;""),AND(KP17&gt;=KT$25,KQ17&gt;=KT$29,KP17&lt;&gt;""),AND(LR17&gt;=LV$25,LS17&gt;=LV$29,LR17&lt;&gt;""),AND(MT17&gt;=MX$25,MU17&gt;=MX$29,MT17&lt;&gt;""),AND(NV17&gt;=NZ$25,NW17&gt;=NZ$29,NV17&lt;&gt;""),AND(OX17&gt;=PB$25,OY17&gt;=PB$29,OX17&lt;&gt;""),AND(PZ17&gt;=QD$25,QA17&gt;=QD$29,PZ17&lt;&gt;"")),"Excellence",IF(I17="P","Worlds Team",IF(F17="P","National Team","")))))</f>
        <v/>
      </c>
      <c r="I17" s="3" t="str">
        <f>IF(OR(AND(AS17&gt;=AW$24,AT17&gt;=AW$28,AS17&lt;&gt;"",AO17=""),AND(BV17&gt;=BZ$24,BW17&gt;=BZ$28,BV17&lt;&gt;"",BR17=""),AND(CY17&gt;=DC$24,CZ17&gt;=DC$28,CY17&lt;&gt;"",CU17=""),AND(ED17&gt;=EH$24,EE17&gt;=EH$28,ED17&lt;&gt;""),AND(FF17&gt;=FJ$24,FG17&gt;=FJ$28,FF17&lt;&gt;""),AND(GH17&gt;=GL$24,GI17&gt;=GL$28,GH17&lt;&gt;""),AND(HJ17&gt;=HN$24,HK17&gt;=HN$28,HJ17&lt;&gt;""),AND(IL17&gt;=IP$24,IM17&gt;=IP$28,IL17&lt;&gt;""),AND(JN17&gt;=JR$24,JO17&gt;=JR$28,JN17&lt;&gt;""),AND(KP17&gt;=KT$24,KQ17&gt;=KT$28,KP17&lt;&gt;""),AND(LR17&gt;=LV$24,LS17&gt;=LV$28,LR17&lt;&gt;""),AND(MT17&gt;=MX$24,MU17&gt;=MX$28,MT17&lt;&gt;""),AND(NV17&gt;=NZ$24,NW17&gt;=NZ$28,NV17&lt;&gt;""),AND(OX17&gt;=PB$24,OY17&gt;=PB$28,OX17&lt;&gt;""),AND(PZ17&gt;=QD$24,QA17&gt;=QD$28,PZ17&lt;&gt;"")),"P","")</f>
        <v/>
      </c>
      <c r="J17" s="8">
        <f>IF(COUNT(AQ17,BT17,CW17)&gt;0,LARGE((AQ17,BT17,CW17),1),0)</f>
        <v>39.799999999999997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0</v>
      </c>
      <c r="M17" s="8" t="str">
        <f>IF(L17=0,"",IF(L17=CW17,$CA$1,IF(L17=BT17,$AX$1,IF(L17=AQ17,$U$1,""))))</f>
        <v/>
      </c>
      <c r="N17" s="8">
        <f>IF(COUNT(AR17,BU17,CX17)&gt;0,LARGE((AR17,BU17,CX17),1),0)</f>
        <v>20.3</v>
      </c>
      <c r="O17" s="8" t="str">
        <f>IF(N17=0,"",IF(N17=CX17,$CA$1,IF(N17=BU17,$AX$1,IF(N17=AR17,$U$1,""))))</f>
        <v>2023 Nationals</v>
      </c>
      <c r="P17" s="8">
        <f>IF(MAX(AV17,BY17,DB17)&gt;0,MAX(AV17,BY17,DB17),0)</f>
        <v>39.300000000000004</v>
      </c>
      <c r="Q17" s="8" t="str">
        <f>IF(P17=0,"",IF(P17=DB17,$CA$1,IF(P17=BY17,$AX$1,IF(P17=AV17,$U$1,""))))</f>
        <v>2023 Nationals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>IF(SUM(V17,Z17)&gt;0,SUM(V17,Z17),"")</f>
        <v/>
      </c>
      <c r="AQ17" s="40" t="str">
        <f>IF(SUM(U17:V17,X17:Z17,AB17)-W17-AA17&gt;0,SUM(U17:V17,X17:Z17,AB17)-W17-AA17,"")</f>
        <v/>
      </c>
      <c r="AR17" s="40" t="str">
        <f>IF(SUM(AC17:AD17,AF17)-AE17&gt;0,SUM(AC17:AD17,AF17)-AE17,"")</f>
        <v/>
      </c>
      <c r="AS17" s="40" t="str">
        <f>IF(SUM(V17,Z17,AD17)&gt;0,SUM(V17,Z17,AD17),"")</f>
        <v/>
      </c>
      <c r="AT17" s="40" t="str">
        <f>IF(SUM(AQ17,AR17)&gt;0,SUM(AQ17,AR17),"")</f>
        <v/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 t="str">
        <f>IF(SUM(AQ17,AV17)&gt;0,SUM(AQ17,AV17),"")</f>
        <v/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 t="str">
        <f>IF(SUM(AY17,BC17)&gt;0,SUM(AY17,BC17),"")</f>
        <v/>
      </c>
      <c r="BT17" s="11" t="str">
        <f>IF(SUM(AX17:AY17,BA17:BC17,BE17)-AZ17-BD17&gt;0,SUM(AX17:AY17,BA17:BC17,BE17)-AZ17-BD17,"")</f>
        <v/>
      </c>
      <c r="BU17" s="11" t="str">
        <f>IF(SUM(BF17:BG17,BI17)-BH17&gt;0,SUM(BF17:BG17,BI17)-BH17,"")</f>
        <v/>
      </c>
      <c r="BV17" s="11" t="str">
        <f>IF(SUM(AY17,BC17,BG17)&gt;0,SUM(AY17,BC17,BG17),"")</f>
        <v/>
      </c>
      <c r="BW17" s="11" t="str">
        <f>IF(SUM(BT17,BU17)&gt;0,SUM(BT17,BU17),"")</f>
        <v/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 t="str">
        <f>IF(SUM(BT17,BY17)&gt;0,SUM(BT17,BY17),"")</f>
        <v/>
      </c>
      <c r="CA17" s="19">
        <v>16.399999999999999</v>
      </c>
      <c r="CB17" s="19">
        <v>3.9</v>
      </c>
      <c r="CC17" s="19">
        <v>0</v>
      </c>
      <c r="CD17" s="19">
        <v>0.6</v>
      </c>
      <c r="CE17" s="19">
        <v>14.5</v>
      </c>
      <c r="CF17" s="19">
        <v>4.0999999999999996</v>
      </c>
      <c r="CG17" s="19">
        <v>0</v>
      </c>
      <c r="CH17" s="19">
        <v>0.3</v>
      </c>
      <c r="CI17" s="19">
        <v>16.8</v>
      </c>
      <c r="CJ17" s="19">
        <v>3.2</v>
      </c>
      <c r="CK17" s="19">
        <v>0</v>
      </c>
      <c r="CL17" s="19">
        <v>0.3</v>
      </c>
      <c r="CM17" s="19">
        <v>15.8</v>
      </c>
      <c r="CN17" s="19">
        <v>3.5</v>
      </c>
      <c r="CO17" s="19">
        <v>0</v>
      </c>
      <c r="CP17" s="19">
        <v>0.6</v>
      </c>
      <c r="CQ17" s="19">
        <v>15.9</v>
      </c>
      <c r="CR17" s="19">
        <v>3.2</v>
      </c>
      <c r="CS17" s="19">
        <v>0</v>
      </c>
      <c r="CT17" s="19">
        <v>0.3</v>
      </c>
      <c r="CU17" s="27"/>
      <c r="CV17" s="40">
        <f>IF(SUM(CB17,CF17)&gt;0,SUM(CB17,CF17),"")</f>
        <v>8</v>
      </c>
      <c r="CW17" s="40">
        <f>IF(SUM(CA17:CB17,CD17:CF17,CH17)-CC17-CG17&gt;0,SUM(CA17:CB17,CD17:CF17,CH17)-CC17-CG17,"")</f>
        <v>39.799999999999997</v>
      </c>
      <c r="CX17" s="40">
        <f>IF(SUM(CI17:CJ17,CL17)-CK17&gt;0,SUM(CI17:CJ17,CL17)-CK17,"")</f>
        <v>20.3</v>
      </c>
      <c r="CY17" s="40">
        <f>IF(SUM(CB17,CF17,CJ17)&gt;0,SUM(CB17,CF17,CJ17),"")</f>
        <v>11.2</v>
      </c>
      <c r="CZ17" s="40">
        <f>IF(SUM(CW17,CX17)&gt;0,SUM(CW17,CX17),"")</f>
        <v>60.099999999999994</v>
      </c>
      <c r="DA17" s="40">
        <f>IF(SUM(CN17,CR17)&gt;0,SUM(CN17,CR17),"")</f>
        <v>6.7</v>
      </c>
      <c r="DB17" s="40">
        <f>IF(SUM(CM17:CN17,CP17:CR17,CT17)-SUM(CO17,CS17)&gt;0,SUM(CM17:CN17,CP17:CR17,CT17)-SUM(CO17,CS17),"")</f>
        <v>39.300000000000004</v>
      </c>
      <c r="DC17" s="40">
        <f>IF(SUM(CW17,DB17)&gt;0,SUM(CW17,DB17),"")</f>
        <v>79.099999999999994</v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2">
        <f>IF($CU17="P",CA17,(CA17+AX17)/2)</f>
        <v>8.1999999999999993</v>
      </c>
      <c r="QF17" s="22">
        <f>IF($CU17="P",CB17,(CB17+AY17)/2)</f>
        <v>1.95</v>
      </c>
      <c r="QG17" s="22">
        <f>IF($CU17="P",CC17,(CC17+AZ17)/2)</f>
        <v>0</v>
      </c>
      <c r="QH17" s="22">
        <f>IF($CU17="P",CD17,(CD17+BA17)/2)</f>
        <v>0.3</v>
      </c>
      <c r="QI17" s="22">
        <f>IF($CU17="P",CE17,(CE17+BB17)/2)</f>
        <v>7.25</v>
      </c>
      <c r="QJ17" s="22">
        <f>IF($CU17="P",CF17,(CF17+BC17)/2)</f>
        <v>2.0499999999999998</v>
      </c>
      <c r="QK17" s="22">
        <f>IF($CU17="P",CG17,(CG17+BD17)/2)</f>
        <v>0</v>
      </c>
      <c r="QL17" s="22">
        <f>IF($CU17="P",CH17,(CH17+BE17)/2)</f>
        <v>0.15</v>
      </c>
      <c r="QM17" s="22">
        <f>IF($CU17="P",CI17,(CI17+BF17)/2)</f>
        <v>8.4</v>
      </c>
      <c r="QN17" s="22">
        <f>IF($CU17="P",CJ17,(CJ17+BG17)/2)</f>
        <v>1.6</v>
      </c>
      <c r="QO17" s="22">
        <f>IF($CU17="P",CK17,(CK17+BH17)/2)</f>
        <v>0</v>
      </c>
      <c r="QP17" s="22">
        <f>IF($CU17="P",CL17,(CL17+BI17)/2)</f>
        <v>0.15</v>
      </c>
      <c r="QQ17" s="22">
        <f>IF($CU17="P",CM17,(CM17+BJ17)/2)</f>
        <v>7.9</v>
      </c>
      <c r="QR17" s="22">
        <f>IF($CU17="P",CN17,(CN17+BK17)/2)</f>
        <v>1.75</v>
      </c>
      <c r="QS17" s="22">
        <f>IF($CU17="P",CO17,(CO17+BL17)/2)</f>
        <v>0</v>
      </c>
      <c r="QT17" s="22">
        <f>IF($CU17="P",CP17,(CP17+BM17)/2)</f>
        <v>0.3</v>
      </c>
      <c r="QU17" s="22">
        <f>IF($CU17="P",CQ17,(CQ17+BN17)/2)</f>
        <v>7.95</v>
      </c>
      <c r="QV17" s="22">
        <f>IF($CU17="P",CR17,(CR17+BO17)/2)</f>
        <v>1.6</v>
      </c>
      <c r="QW17" s="22">
        <f>IF($CU17="P",CS17,(CS17+BP17)/2)</f>
        <v>0</v>
      </c>
      <c r="QX17" s="22">
        <f>IF($CU17="P",CT17,(CT17+BQ17)/2)</f>
        <v>0.15</v>
      </c>
      <c r="QY17" s="27" t="s">
        <v>46</v>
      </c>
      <c r="QZ17" s="40">
        <f>IF(SUM(QF17,QJ17)&gt;0,SUM(QF17,QJ17),"")</f>
        <v>4</v>
      </c>
      <c r="RA17" s="40">
        <f>IF(SUM(QE17:QF17,QH17:QJ17,QL17)-QG17-QK17&gt;0,SUM(QE17:QF17,QH17:QJ17,QL17)-QG17-QK17,"")</f>
        <v>19.899999999999999</v>
      </c>
      <c r="RB17" s="40">
        <f>IF(SUM(QM17:QN17,QP17)-QO17&gt;0,SUM(QM17:QN17,QP17)-QO17,"")</f>
        <v>10.15</v>
      </c>
      <c r="RC17" s="40">
        <f>IF(SUM(QF17,QJ17,QN17)&gt;0,SUM(QF17,QJ17,QN17),"")</f>
        <v>5.6</v>
      </c>
      <c r="RD17" s="40">
        <f>IF(SUM(RA17,RB17)&gt;0,SUM(RA17,RB17),"")</f>
        <v>30.049999999999997</v>
      </c>
      <c r="RE17" s="40">
        <f>IF(SUM(QR17,QV17)&gt;0,SUM(QR17,QV17),"")</f>
        <v>3.35</v>
      </c>
      <c r="RF17" s="40">
        <f>IF(SUM(QQ17:QR17,QT17:QV17,QX17)-SUM(QS17,QW17)&gt;0,SUM(QQ17:QR17,QT17:QV17,QX17)-SUM(QS17,QW17),"")</f>
        <v>19.650000000000002</v>
      </c>
      <c r="RG17" s="40">
        <f>IF(SUM(RA17,RF17)&gt;0,SUM(RA17,RF17),"")</f>
        <v>39.549999999999997</v>
      </c>
    </row>
    <row r="18" spans="1:475" x14ac:dyDescent="0.2">
      <c r="A18" s="4" t="str" cm="1">
        <f t="array" ref="A18">IF(AND(H18&lt;&gt;"",H18&lt;&gt;"No DD"),SUMPRODUCT((H$4:H$21&lt;&gt;"")*(H$4:H$21&lt;&gt;"No DD")*(E$4:E$21&gt;E18))+1,IF(H18="No DD",SUMPRODUCT((H$4:H$21="No DD")*(E$4:E$21&gt;E18))+1+SUMPRODUCT((H$4:H$21&lt;&gt;"")*(H$4:H$21&lt;&gt;"No DD")),""))</f>
        <v/>
      </c>
      <c r="B18" s="5" t="s">
        <v>73</v>
      </c>
      <c r="C18" s="4" t="s">
        <v>5</v>
      </c>
      <c r="D18" s="4">
        <v>2003</v>
      </c>
      <c r="E18" s="9">
        <f>SUM(J18:R18)+SUM(J18:N18)*0.0000001+SUM(J18)*0.0000000000001</f>
        <v>89.200008920004009</v>
      </c>
      <c r="F18" s="3" t="str">
        <f>IF(OR(AND(AP18&gt;=AW$23,AQ18&gt;=AW$27,AP18&lt;&gt;"",AO18=""),AND(AU18&gt;=AW$23,AV18&gt;=AW$27,AU18&lt;&gt;"",AO18=""),AND(BS18&gt;=BZ$23,BT18&gt;=BZ$27,BS18&lt;&gt;"",BR18=""),AND(BX18&gt;=BZ$23,BY18&gt;=BZ$27,BX18&lt;&gt;"",BR18=""),AND(CV18&gt;=DC$23,CW18&gt;=DC$27,CV18&lt;&gt;"",CU18=""),AND(DA18&gt;=DC$23,DB18&gt;=DC$27,DA18&lt;&gt;""),AND(EA18&gt;=EH$23,EB18&gt;=EH$27,EA18&lt;&gt;""),AND(EF18&gt;=EH$23,EG18&gt;=EH$27,EF18&lt;&gt;""),AND(FC18&gt;=FJ$23,FD18&gt;=FJ$27,FC18&lt;&gt;""),AND(FH18&gt;=FJ$23,FI18&gt;=FJ$27,FH18&lt;&gt;""),AND(GE18&gt;=GL$23,GF18&gt;=GL$27,GE18&lt;&gt;""),AND(GJ18&gt;=GL$23,GK18&gt;=GL$27,GJ18&lt;&gt;""),AND(HG18&gt;=HN$23,HH18&gt;=HN$27,HG18&lt;&gt;""),AND(HL18&gt;=HN$23,HM18&gt;=HN$27,HL18&lt;&gt;""),AND(II18&gt;=IP$23,IJ18&gt;=IP$27,II18&lt;&gt;""),AND(IN18&gt;=IP$23,IO18&gt;=IP$27,IN18&lt;&gt;""),AND(JK18&gt;=JR$23,JL18&gt;=JR$27,JK18&lt;&gt;""),AND(JP18&gt;=JR$23,JQ18&gt;=JR$27,JP18&lt;&gt;""),AND(KM18&gt;=KT$23,KN18&gt;=KT$27,KM18&lt;&gt;""),AND(KR18&gt;=KT$23,KS18&gt;=KT$27,KR18&lt;&gt;""),AND(LO18&gt;=LV$23,LP18&gt;=LV$27,LO18&lt;&gt;""),AND(LT18&gt;=LV$23,LU18&gt;=LV$27,LT18&lt;&gt;""),AND(MQ18&gt;=MX$23,MR18&gt;=MX$27,MQ18&lt;&gt;""),AND(MV18&gt;=MX$23,MW18&gt;=MX$27,MV18&lt;&gt;""),AND(NS18&gt;=NZ$23,NT18&gt;=NZ$27,NS18&lt;&gt;""),AND(NX18&gt;=NZ$23,NY18&gt;=NZ$27,NX18&lt;&gt;""),AND(OU18&gt;=PB$23,OV18&gt;=PB$27,OU18&lt;&gt;""),AND(OZ18&gt;=PB$23,PA18&gt;=PB$27,OZ18&lt;&gt;""),AND(PW18&gt;=QD$23,PX18&gt;=QD$27,PW18&lt;&gt;""),AND(QB18&gt;=QD$23,QC18&gt;=QD$27,QB18&lt;&gt;"")),"P","")</f>
        <v/>
      </c>
      <c r="G18" s="3" t="str">
        <f>IF(OR(AND(AQ18&gt;=AW$27,AQ18&lt;&gt;"",AO18=""),AND(AV18&gt;=AW$27,AV18&lt;&gt;"",AO18=""),AND(BT18&gt;=BZ$27,BT18&lt;&gt;"",BR18=""),AND(BY18&gt;=BZ$27,BY18&lt;&gt;"",BR18=""),AND(CW18&gt;=DC$27,CW18&lt;&gt;"",CU18=""),AND(DB18&gt;=DC$27,DB18&lt;&gt;"",CU18=""),AND(EB18&gt;=EH$27,EB18&lt;&gt;""),AND(EG18&gt;=EH$27,EG18&lt;&gt;""),AND(FD18&gt;=FJ$27,FD18&lt;&gt;""),AND(FI18&gt;=FJ$27,FI18&lt;&gt;""),AND(GF18&gt;=GL$27,GF18&lt;&gt;""),AND(GK18&gt;=GL$27,GK18&lt;&gt;""),AND(HH18&gt;=HN$27,HH18&lt;&gt;""),AND(HM18&gt;=HN$27,HM18&lt;&gt;""),AND(IJ18&gt;=IP$27,IJ18&lt;&gt;""),AND(IO18&gt;=IP$27,IO18&lt;&gt;""),AND(JL18&gt;=JR$27,JL18&lt;&gt;""),AND(JQ18&gt;=JR$27,JQ18&lt;&gt;""),AND(KN18&gt;=KT$27,KN18&lt;&gt;""),AND(KS18&gt;=KT$27,KS18&lt;&gt;""),AND(LP18&gt;=LV$27,LP18&lt;&gt;""),AND(LU18&gt;=LV$27,LU18&lt;&gt;""),AND(MR18&gt;=MX$27,MR18&lt;&gt;""),AND(MW18&gt;=MX$27,MW18&lt;&gt;""),AND(NT18&gt;=NZ$27,NT18&lt;&gt;""),AND(NY18&gt;=NZ$27,NY18&lt;&gt;""),AND(OV18&gt;=PB$27,OV18&lt;&gt;""),AND(PA18&gt;=PB$27,PA18&lt;&gt;""),AND(PX18&gt;=QD$27,PX18&lt;&gt;""),AND(QC18&gt;=QD$27,QC18&lt;&gt;"")),"P","")</f>
        <v/>
      </c>
      <c r="H18" s="36" t="str">
        <f>IF(AND(G18="P",F18=""),"No DD",IF(OR(AND(AS18&gt;=AW$26,AT18&gt;=AW$30,AS18&lt;&gt;"",AO18=""),AND(BV18&gt;=BZ$26,BW18&gt;=BZ$30,BV18&lt;&gt;"",BR18=""),AND(CY18&gt;=DC$26,CZ18&gt;=DC$30,CY18&lt;&gt;"",CU18=""),AND(ED18&gt;=EH$26,EE18&gt;=EH$30,ED18&lt;&gt;""),AND(FF18&gt;=FJ$26,FG18&gt;=FJ$30,FF18&lt;&gt;""),AND(GH18&gt;=GL$26,GI18&gt;=GL$30,GH18&lt;&gt;""),AND(HJ18&gt;=HN$26,HK18&gt;=HN$30,HJ18&lt;&gt;""),AND(IL18&gt;=IP$26,IM18&gt;=IP$30,IL18&lt;&gt;""),AND(JN18&gt;=JR$26,JO18&gt;=JR$30,JN18&lt;&gt;""),AND(KP18&gt;=KT$26,KQ18&gt;=KT$30,KP18&lt;&gt;""),AND(LR18&gt;=LV$26,LS18&gt;=LV$30,LR18&lt;&gt;""),AND(MT18&gt;=MX$26,MU18&gt;=MX$30,MT18&lt;&gt;""),AND(NV18&gt;=NZ$26,NW18&gt;=NZ$30,NV18&lt;&gt;""),AND(OX18&gt;=PB$26,OY18&gt;=PB$30,OX18&lt;&gt;""),AND(PZ18&gt;=QD$26,QA18&gt;=QD$30,PZ18&lt;&gt;"")),"Merit",IF(OR(AND(AS18&gt;=AW$25,AT18&gt;=AW$29,AS18&lt;&gt;"",AO18=""),AND(BV18&gt;=BZ$25,BW18&gt;=BZ$29,BV18&lt;&gt;"",BR18=""),AND(CY18&gt;=DC$25,CZ18&gt;=DC$29,CY18&lt;&gt;"",CU18=""),AND(ED18&gt;=EH$25,EE18&gt;=EH$29,ED18&lt;&gt;""),AND(FF18&gt;=FJ$25,FG18&gt;=FJ$29,FF18&lt;&gt;""),AND(GH18&gt;=GL$25,GI18&gt;=GL$29,GH18&lt;&gt;""),AND(HJ18&gt;=HN$25,HK18&gt;=HN$29,HJ18&lt;&gt;""),AND(IL18&gt;=IP$25,IM18&gt;=IP$29,IL18&lt;&gt;""),AND(JN18&gt;=JR$25,JO18&gt;=JR$29,JN18&lt;&gt;""),AND(KP18&gt;=KT$25,KQ18&gt;=KT$29,KP18&lt;&gt;""),AND(LR18&gt;=LV$25,LS18&gt;=LV$29,LR18&lt;&gt;""),AND(MT18&gt;=MX$25,MU18&gt;=MX$29,MT18&lt;&gt;""),AND(NV18&gt;=NZ$25,NW18&gt;=NZ$29,NV18&lt;&gt;""),AND(OX18&gt;=PB$25,OY18&gt;=PB$29,OX18&lt;&gt;""),AND(PZ18&gt;=QD$25,QA18&gt;=QD$29,PZ18&lt;&gt;"")),"Excellence",IF(I18="P","Worlds Team",IF(F18="P","National Team","")))))</f>
        <v/>
      </c>
      <c r="I18" s="3" t="str">
        <f>IF(OR(AND(AS18&gt;=AW$24,AT18&gt;=AW$28,AS18&lt;&gt;"",AO18=""),AND(BV18&gt;=BZ$24,BW18&gt;=BZ$28,BV18&lt;&gt;"",BR18=""),AND(CY18&gt;=DC$24,CZ18&gt;=DC$28,CY18&lt;&gt;"",CU18=""),AND(ED18&gt;=EH$24,EE18&gt;=EH$28,ED18&lt;&gt;""),AND(FF18&gt;=FJ$24,FG18&gt;=FJ$28,FF18&lt;&gt;""),AND(GH18&gt;=GL$24,GI18&gt;=GL$28,GH18&lt;&gt;""),AND(HJ18&gt;=HN$24,HK18&gt;=HN$28,HJ18&lt;&gt;""),AND(IL18&gt;=IP$24,IM18&gt;=IP$28,IL18&lt;&gt;""),AND(JN18&gt;=JR$24,JO18&gt;=JR$28,JN18&lt;&gt;""),AND(KP18&gt;=KT$24,KQ18&gt;=KT$28,KP18&lt;&gt;""),AND(LR18&gt;=LV$24,LS18&gt;=LV$28,LR18&lt;&gt;""),AND(MT18&gt;=MX$24,MU18&gt;=MX$28,MT18&lt;&gt;""),AND(NV18&gt;=NZ$24,NW18&gt;=NZ$28,NV18&lt;&gt;""),AND(OX18&gt;=PB$24,OY18&gt;=PB$28,OX18&lt;&gt;""),AND(PZ18&gt;=QD$24,QA18&gt;=QD$28,PZ18&lt;&gt;"")),"P","")</f>
        <v/>
      </c>
      <c r="J18" s="8">
        <f>IF(COUNT(AQ18,BT18,CW18)&gt;0,LARGE((AQ18,BT18,CW18),1),0)</f>
        <v>40.1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32.1</v>
      </c>
      <c r="M18" s="8" t="str">
        <f>IF(L18=0,"",IF(L18=CW18,$CA$1,IF(L18=BT18,$AX$1,IF(L18=AQ18,$U$1,""))))</f>
        <v>2023 Elite Canada</v>
      </c>
      <c r="N18" s="8">
        <f>IF(COUNT(AR18,BU18,CX18)&gt;0,LARGE((AR18,BU18,CX18),1),0)</f>
        <v>17</v>
      </c>
      <c r="O18" s="8" t="str">
        <f>IF(N18=0,"",IF(N18=CX18,$CA$1,IF(N18=BU18,$AX$1,IF(N18=AR18,$U$1,""))))</f>
        <v>2023 Nationals</v>
      </c>
      <c r="P18" s="8">
        <f>IF(MAX(AV18,BY18,DB18)&gt;0,MAX(AV18,BY18,DB18),0)</f>
        <v>0</v>
      </c>
      <c r="Q18" s="8" t="str">
        <f>IF(P18=0,"",IF(P18=DB18,$CA$1,IF(P18=BY18,$AX$1,IF(P18=AV18,$U$1,""))))</f>
        <v/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>IF(SUM(V18,Z18)&gt;0,SUM(V18,Z18),"")</f>
        <v/>
      </c>
      <c r="AQ18" s="40" t="str">
        <f>IF(SUM(U18:V18,X18:Z18,AB18)-W18-AA18&gt;0,SUM(U18:V18,X18:Z18,AB18)-W18-AA18,"")</f>
        <v/>
      </c>
      <c r="AR18" s="40" t="str">
        <f>IF(SUM(AC18:AD18,AF18)-AE18&gt;0,SUM(AC18:AD18,AF18)-AE18,"")</f>
        <v/>
      </c>
      <c r="AS18" s="40" t="str">
        <f>IF(SUM(V18,Z18,AD18)&gt;0,SUM(V18,Z18,AD18),"")</f>
        <v/>
      </c>
      <c r="AT18" s="40" t="str">
        <f>IF(SUM(AQ18,AR18)&gt;0,SUM(AQ18,AR18),"")</f>
        <v/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 t="str">
        <f>IF(SUM(AQ18,AV18)&gt;0,SUM(AQ18,AV18),"")</f>
        <v/>
      </c>
      <c r="AX18" s="18">
        <v>15.2</v>
      </c>
      <c r="AY18" s="18">
        <v>1.9</v>
      </c>
      <c r="AZ18" s="18">
        <v>0</v>
      </c>
      <c r="BA18" s="18">
        <v>0.3</v>
      </c>
      <c r="BB18" s="18">
        <v>12.6</v>
      </c>
      <c r="BC18" s="18">
        <v>1.8</v>
      </c>
      <c r="BD18" s="18">
        <v>0</v>
      </c>
      <c r="BE18" s="18">
        <v>0.3</v>
      </c>
      <c r="BF18" s="18">
        <v>15.4</v>
      </c>
      <c r="BG18" s="18">
        <v>1.2</v>
      </c>
      <c r="BH18" s="18">
        <v>0</v>
      </c>
      <c r="BI18" s="18">
        <v>0</v>
      </c>
      <c r="BJ18" s="18"/>
      <c r="BK18" s="18"/>
      <c r="BL18" s="18"/>
      <c r="BM18" s="18"/>
      <c r="BN18" s="18"/>
      <c r="BO18" s="18"/>
      <c r="BP18" s="18"/>
      <c r="BQ18" s="18"/>
      <c r="BR18" s="28"/>
      <c r="BS18" s="11">
        <f>IF(SUM(AY18,BC18)&gt;0,SUM(AY18,BC18),"")</f>
        <v>3.7</v>
      </c>
      <c r="BT18" s="11">
        <f>IF(SUM(AX18:AY18,BA18:BC18,BE18)-AZ18-BD18&gt;0,SUM(AX18:AY18,BA18:BC18,BE18)-AZ18-BD18,"")</f>
        <v>32.1</v>
      </c>
      <c r="BU18" s="11">
        <f>IF(SUM(BF18:BG18,BI18)-BH18&gt;0,SUM(BF18:BG18,BI18)-BH18,"")</f>
        <v>16.600000000000001</v>
      </c>
      <c r="BV18" s="11">
        <f>IF(SUM(AY18,BC18,BG18)&gt;0,SUM(AY18,BC18,BG18),"")</f>
        <v>4.9000000000000004</v>
      </c>
      <c r="BW18" s="11">
        <f>IF(SUM(BT18,BU18)&gt;0,SUM(BT18,BU18),"")</f>
        <v>48.7</v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>
        <f>IF(SUM(BT18,BY18)&gt;0,SUM(BT18,BY18),"")</f>
        <v>32.1</v>
      </c>
      <c r="CA18" s="19">
        <v>16</v>
      </c>
      <c r="CB18" s="19">
        <v>3.9</v>
      </c>
      <c r="CC18" s="19">
        <v>0</v>
      </c>
      <c r="CD18" s="19">
        <v>0.3</v>
      </c>
      <c r="CE18" s="19">
        <v>15.5</v>
      </c>
      <c r="CF18" s="19">
        <v>4.0999999999999996</v>
      </c>
      <c r="CG18" s="19">
        <v>0</v>
      </c>
      <c r="CH18" s="19">
        <v>0.3</v>
      </c>
      <c r="CI18" s="19">
        <v>15.8</v>
      </c>
      <c r="CJ18" s="19">
        <v>1.2</v>
      </c>
      <c r="CK18" s="19">
        <v>0</v>
      </c>
      <c r="CL18" s="19">
        <v>0</v>
      </c>
      <c r="CM18" s="19"/>
      <c r="CN18" s="19"/>
      <c r="CO18" s="19"/>
      <c r="CP18" s="19"/>
      <c r="CQ18" s="19"/>
      <c r="CR18" s="19"/>
      <c r="CS18" s="19"/>
      <c r="CT18" s="19"/>
      <c r="CU18" s="27"/>
      <c r="CV18" s="40">
        <f>IF(SUM(CB18,CF18)&gt;0,SUM(CB18,CF18),"")</f>
        <v>8</v>
      </c>
      <c r="CW18" s="40">
        <f>IF(SUM(CA18:CB18,CD18:CF18,CH18)-CC18-CG18&gt;0,SUM(CA18:CB18,CD18:CF18,CH18)-CC18-CG18,"")</f>
        <v>40.1</v>
      </c>
      <c r="CX18" s="40">
        <f>IF(SUM(CI18:CJ18,CL18)-CK18&gt;0,SUM(CI18:CJ18,CL18)-CK18,"")</f>
        <v>17</v>
      </c>
      <c r="CY18" s="40">
        <f>IF(SUM(CB18,CF18,CJ18)&gt;0,SUM(CB18,CF18,CJ18),"")</f>
        <v>9.1999999999999993</v>
      </c>
      <c r="CZ18" s="40">
        <f>IF(SUM(CW18,CX18)&gt;0,SUM(CW18,CX18),"")</f>
        <v>57.1</v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>
        <f>IF(SUM(CW18,DB18)&gt;0,SUM(CW18,DB18),"")</f>
        <v>40.1</v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IF(SUM(EB18,EG18)&gt;0,SUM(EB18,EG18),"")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IF(SUM(FD18,FI18)&gt;0,SUM(FD18,FI18),"")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IF(SUM(GF18,GK18)&gt;0,SUM(GF18,GK18),"")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IF(SUM(HH18,HM18)&gt;0,SUM(HH18,HM18),"")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IF(SUM(IJ18,IO18)&gt;0,SUM(IJ18,IO18),"")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IF(SUM(JL18,JQ18)&gt;0,SUM(JL18,JQ18),"")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IF(SUM(KN18,KS18)&gt;0,SUM(KN18,KS18),"")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IF(SUM(LP18,LU18)&gt;0,SUM(LP18,LU18),"")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IF(SUM(MR18,MW18)&gt;0,SUM(MR18,MW18),"")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IF(SUM(NT18,NY18)&gt;0,SUM(NT18,NY18),"")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IF(SUM(OV18,PA18)&gt;0,SUM(OV18,PA18),"")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IF(SUM(PX18,QC18)&gt;0,SUM(PX18,QC18),"")</f>
        <v/>
      </c>
      <c r="QE18" s="22">
        <f>IF($CU18="P",CA18,(CA18+AX18)/2)</f>
        <v>15.6</v>
      </c>
      <c r="QF18" s="22">
        <f>IF($CU18="P",CB18,(CB18+AY18)/2)</f>
        <v>2.9</v>
      </c>
      <c r="QG18" s="22">
        <f>IF($CU18="P",CC18,(CC18+AZ18)/2)</f>
        <v>0</v>
      </c>
      <c r="QH18" s="22">
        <f>IF($CU18="P",CD18,(CD18+BA18)/2)</f>
        <v>0.3</v>
      </c>
      <c r="QI18" s="22">
        <f>IF($CU18="P",CE18,(CE18+BB18)/2)</f>
        <v>14.05</v>
      </c>
      <c r="QJ18" s="22">
        <f>IF($CU18="P",CF18,(CF18+BC18)/2)</f>
        <v>2.9499999999999997</v>
      </c>
      <c r="QK18" s="22">
        <f>IF($CU18="P",CG18,(CG18+BD18)/2)</f>
        <v>0</v>
      </c>
      <c r="QL18" s="22">
        <f>IF($CU18="P",CH18,(CH18+BE18)/2)</f>
        <v>0.3</v>
      </c>
      <c r="QM18" s="22">
        <f>IF($CU18="P",CI18,(CI18+BF18)/2)</f>
        <v>15.600000000000001</v>
      </c>
      <c r="QN18" s="22">
        <f>IF($CU18="P",CJ18,(CJ18+BG18)/2)</f>
        <v>1.2</v>
      </c>
      <c r="QO18" s="22">
        <f>IF($CU18="P",CK18,(CK18+BH18)/2)</f>
        <v>0</v>
      </c>
      <c r="QP18" s="22">
        <f>IF($CU18="P",CL18,(CL18+BI18)/2)</f>
        <v>0</v>
      </c>
      <c r="QQ18" s="22">
        <f>IF($CU18="P",CM18,(CM18+BJ18)/2)</f>
        <v>0</v>
      </c>
      <c r="QR18" s="22">
        <f>IF($CU18="P",CN18,(CN18+BK18)/2)</f>
        <v>0</v>
      </c>
      <c r="QS18" s="22">
        <f>IF($CU18="P",CO18,(CO18+BL18)/2)</f>
        <v>0</v>
      </c>
      <c r="QT18" s="22">
        <f>IF($CU18="P",CP18,(CP18+BM18)/2)</f>
        <v>0</v>
      </c>
      <c r="QU18" s="22">
        <f>IF($CU18="P",CQ18,(CQ18+BN18)/2)</f>
        <v>0</v>
      </c>
      <c r="QV18" s="22">
        <f>IF($CU18="P",CR18,(CR18+BO18)/2)</f>
        <v>0</v>
      </c>
      <c r="QW18" s="22">
        <f>IF($CU18="P",CS18,(CS18+BP18)/2)</f>
        <v>0</v>
      </c>
      <c r="QX18" s="22">
        <f>IF($CU18="P",CT18,(CT18+BQ18)/2)</f>
        <v>0</v>
      </c>
      <c r="QY18" s="27" t="s">
        <v>46</v>
      </c>
      <c r="QZ18" s="40">
        <f>IF(SUM(QF18,QJ18)&gt;0,SUM(QF18,QJ18),"")</f>
        <v>5.85</v>
      </c>
      <c r="RA18" s="40">
        <f>IF(SUM(QE18:QF18,QH18:QJ18,QL18)-QG18-QK18&gt;0,SUM(QE18:QF18,QH18:QJ18,QL18)-QG18-QK18,"")</f>
        <v>36.1</v>
      </c>
      <c r="RB18" s="40">
        <f>IF(SUM(QM18:QN18,QP18)-QO18&gt;0,SUM(QM18:QN18,QP18)-QO18,"")</f>
        <v>16.8</v>
      </c>
      <c r="RC18" s="40">
        <f>IF(SUM(QF18,QJ18,QN18)&gt;0,SUM(QF18,QJ18,QN18),"")</f>
        <v>7.05</v>
      </c>
      <c r="RD18" s="40">
        <f>IF(SUM(RA18,RB18)&gt;0,SUM(RA18,RB18),"")</f>
        <v>52.900000000000006</v>
      </c>
      <c r="RE18" s="40" t="str">
        <f>IF(SUM(QR18,QV18)&gt;0,SUM(QR18,QV18),"")</f>
        <v/>
      </c>
      <c r="RF18" s="40" t="str">
        <f>IF(SUM(QQ18:QR18,QT18:QV18,QX18)-SUM(QS18,QW18)&gt;0,SUM(QQ18:QR18,QT18:QV18,QX18)-SUM(QS18,QW18),"")</f>
        <v/>
      </c>
      <c r="RG18" s="40">
        <f>IF(SUM(RA18,RF18)&gt;0,SUM(RA18,RF18),"")</f>
        <v>36.1</v>
      </c>
    </row>
    <row r="19" spans="1:475" x14ac:dyDescent="0.2">
      <c r="A19" s="4" t="str" cm="1">
        <f t="array" ref="A19">IF(AND(H19&lt;&gt;"",H19&lt;&gt;"No DD"),SUMPRODUCT((H$4:H$21&lt;&gt;"")*(H$4:H$21&lt;&gt;"No DD")*(E$4:E$21&gt;E19))+1,IF(H19="No DD",SUMPRODUCT((H$4:H$21="No DD")*(E$4:E$21&gt;E19))+1+SUMPRODUCT((H$4:H$21&lt;&gt;"")*(H$4:H$21&lt;&gt;"No DD")),""))</f>
        <v/>
      </c>
      <c r="B19" s="5" t="s">
        <v>211</v>
      </c>
      <c r="C19" s="4" t="s">
        <v>3</v>
      </c>
      <c r="D19" s="4">
        <v>2003</v>
      </c>
      <c r="E19" s="9">
        <f>SUM(J19:R19)+SUM(J19:N19)*0.0000001+SUM(J19)*0.0000000000001</f>
        <v>85.360005666003644</v>
      </c>
      <c r="F19" s="3" t="str">
        <f>IF(OR(AND(AP19&gt;=AW$23,AQ19&gt;=AW$27,AP19&lt;&gt;"",AO19=""),AND(AU19&gt;=AW$23,AV19&gt;=AW$27,AU19&lt;&gt;"",AO19=""),AND(BS19&gt;=BZ$23,BT19&gt;=BZ$27,BS19&lt;&gt;"",BR19=""),AND(BX19&gt;=BZ$23,BY19&gt;=BZ$27,BX19&lt;&gt;"",BR19=""),AND(CV19&gt;=DC$23,CW19&gt;=DC$27,CV19&lt;&gt;"",CU19=""),AND(DA19&gt;=DC$23,DB19&gt;=DC$27,DA19&lt;&gt;""),AND(EA19&gt;=EH$23,EB19&gt;=EH$27,EA19&lt;&gt;""),AND(EF19&gt;=EH$23,EG19&gt;=EH$27,EF19&lt;&gt;""),AND(FC19&gt;=FJ$23,FD19&gt;=FJ$27,FC19&lt;&gt;""),AND(FH19&gt;=FJ$23,FI19&gt;=FJ$27,FH19&lt;&gt;""),AND(GE19&gt;=GL$23,GF19&gt;=GL$27,GE19&lt;&gt;""),AND(GJ19&gt;=GL$23,GK19&gt;=GL$27,GJ19&lt;&gt;""),AND(HG19&gt;=HN$23,HH19&gt;=HN$27,HG19&lt;&gt;""),AND(HL19&gt;=HN$23,HM19&gt;=HN$27,HL19&lt;&gt;""),AND(II19&gt;=IP$23,IJ19&gt;=IP$27,II19&lt;&gt;""),AND(IN19&gt;=IP$23,IO19&gt;=IP$27,IN19&lt;&gt;""),AND(JK19&gt;=JR$23,JL19&gt;=JR$27,JK19&lt;&gt;""),AND(JP19&gt;=JR$23,JQ19&gt;=JR$27,JP19&lt;&gt;""),AND(KM19&gt;=KT$23,KN19&gt;=KT$27,KM19&lt;&gt;""),AND(KR19&gt;=KT$23,KS19&gt;=KT$27,KR19&lt;&gt;""),AND(LO19&gt;=LV$23,LP19&gt;=LV$27,LO19&lt;&gt;""),AND(LT19&gt;=LV$23,LU19&gt;=LV$27,LT19&lt;&gt;""),AND(MQ19&gt;=MX$23,MR19&gt;=MX$27,MQ19&lt;&gt;""),AND(MV19&gt;=MX$23,MW19&gt;=MX$27,MV19&lt;&gt;""),AND(NS19&gt;=NZ$23,NT19&gt;=NZ$27,NS19&lt;&gt;""),AND(NX19&gt;=NZ$23,NY19&gt;=NZ$27,NX19&lt;&gt;""),AND(OU19&gt;=PB$23,OV19&gt;=PB$27,OU19&lt;&gt;""),AND(OZ19&gt;=PB$23,PA19&gt;=PB$27,OZ19&lt;&gt;""),AND(PW19&gt;=QD$23,PX19&gt;=QD$27,PW19&lt;&gt;""),AND(QB19&gt;=QD$23,QC19&gt;=QD$27,QB19&lt;&gt;"")),"P","")</f>
        <v/>
      </c>
      <c r="G19" s="3" t="str">
        <f>IF(OR(AND(AQ19&gt;=AW$27,AQ19&lt;&gt;"",AO19=""),AND(AV19&gt;=AW$27,AV19&lt;&gt;"",AO19=""),AND(BT19&gt;=BZ$27,BT19&lt;&gt;"",BR19=""),AND(BY19&gt;=BZ$27,BY19&lt;&gt;"",BR19=""),AND(CW19&gt;=DC$27,CW19&lt;&gt;"",CU19=""),AND(DB19&gt;=DC$27,DB19&lt;&gt;"",CU19=""),AND(EB19&gt;=EH$27,EB19&lt;&gt;""),AND(EG19&gt;=EH$27,EG19&lt;&gt;""),AND(FD19&gt;=FJ$27,FD19&lt;&gt;""),AND(FI19&gt;=FJ$27,FI19&lt;&gt;""),AND(GF19&gt;=GL$27,GF19&lt;&gt;""),AND(GK19&gt;=GL$27,GK19&lt;&gt;""),AND(HH19&gt;=HN$27,HH19&lt;&gt;""),AND(HM19&gt;=HN$27,HM19&lt;&gt;""),AND(IJ19&gt;=IP$27,IJ19&lt;&gt;""),AND(IO19&gt;=IP$27,IO19&lt;&gt;""),AND(JL19&gt;=JR$27,JL19&lt;&gt;""),AND(JQ19&gt;=JR$27,JQ19&lt;&gt;""),AND(KN19&gt;=KT$27,KN19&lt;&gt;""),AND(KS19&gt;=KT$27,KS19&lt;&gt;""),AND(LP19&gt;=LV$27,LP19&lt;&gt;""),AND(LU19&gt;=LV$27,LU19&lt;&gt;""),AND(MR19&gt;=MX$27,MR19&lt;&gt;""),AND(MW19&gt;=MX$27,MW19&lt;&gt;""),AND(NT19&gt;=NZ$27,NT19&lt;&gt;""),AND(NY19&gt;=NZ$27,NY19&lt;&gt;""),AND(OV19&gt;=PB$27,OV19&lt;&gt;""),AND(PA19&gt;=PB$27,PA19&lt;&gt;""),AND(PX19&gt;=QD$27,PX19&lt;&gt;""),AND(QC19&gt;=QD$27,QC19&lt;&gt;"")),"P","")</f>
        <v/>
      </c>
      <c r="H19" s="36" t="str">
        <f>IF(AND(G19="P",F19=""),"No DD",IF(OR(AND(AS19&gt;=AW$26,AT19&gt;=AW$30,AS19&lt;&gt;"",AO19=""),AND(BV19&gt;=BZ$26,BW19&gt;=BZ$30,BV19&lt;&gt;"",BR19=""),AND(CY19&gt;=DC$26,CZ19&gt;=DC$30,CY19&lt;&gt;"",CU19=""),AND(ED19&gt;=EH$26,EE19&gt;=EH$30,ED19&lt;&gt;""),AND(FF19&gt;=FJ$26,FG19&gt;=FJ$30,FF19&lt;&gt;""),AND(GH19&gt;=GL$26,GI19&gt;=GL$30,GH19&lt;&gt;""),AND(HJ19&gt;=HN$26,HK19&gt;=HN$30,HJ19&lt;&gt;""),AND(IL19&gt;=IP$26,IM19&gt;=IP$30,IL19&lt;&gt;""),AND(JN19&gt;=JR$26,JO19&gt;=JR$30,JN19&lt;&gt;""),AND(KP19&gt;=KT$26,KQ19&gt;=KT$30,KP19&lt;&gt;""),AND(LR19&gt;=LV$26,LS19&gt;=LV$30,LR19&lt;&gt;""),AND(MT19&gt;=MX$26,MU19&gt;=MX$30,MT19&lt;&gt;""),AND(NV19&gt;=NZ$26,NW19&gt;=NZ$30,NV19&lt;&gt;""),AND(OX19&gt;=PB$26,OY19&gt;=PB$30,OX19&lt;&gt;""),AND(PZ19&gt;=QD$26,QA19&gt;=QD$30,PZ19&lt;&gt;"")),"Merit",IF(OR(AND(AS19&gt;=AW$25,AT19&gt;=AW$29,AS19&lt;&gt;"",AO19=""),AND(BV19&gt;=BZ$25,BW19&gt;=BZ$29,BV19&lt;&gt;"",BR19=""),AND(CY19&gt;=DC$25,CZ19&gt;=DC$29,CY19&lt;&gt;"",CU19=""),AND(ED19&gt;=EH$25,EE19&gt;=EH$29,ED19&lt;&gt;""),AND(FF19&gt;=FJ$25,FG19&gt;=FJ$29,FF19&lt;&gt;""),AND(GH19&gt;=GL$25,GI19&gt;=GL$29,GH19&lt;&gt;""),AND(HJ19&gt;=HN$25,HK19&gt;=HN$29,HJ19&lt;&gt;""),AND(IL19&gt;=IP$25,IM19&gt;=IP$29,IL19&lt;&gt;""),AND(JN19&gt;=JR$25,JO19&gt;=JR$29,JN19&lt;&gt;""),AND(KP19&gt;=KT$25,KQ19&gt;=KT$29,KP19&lt;&gt;""),AND(LR19&gt;=LV$25,LS19&gt;=LV$29,LR19&lt;&gt;""),AND(MT19&gt;=MX$25,MU19&gt;=MX$29,MT19&lt;&gt;""),AND(NV19&gt;=NZ$25,NW19&gt;=NZ$29,NV19&lt;&gt;""),AND(OX19&gt;=PB$25,OY19&gt;=PB$29,OX19&lt;&gt;""),AND(PZ19&gt;=QD$25,QA19&gt;=QD$29,PZ19&lt;&gt;"")),"Excellence",IF(I19="P","Worlds Team",IF(F19="P","National Team","")))))</f>
        <v/>
      </c>
      <c r="I19" s="3" t="str">
        <f>IF(OR(AND(AS19&gt;=AW$24,AT19&gt;=AW$28,AS19&lt;&gt;"",AO19=""),AND(BV19&gt;=BZ$24,BW19&gt;=BZ$28,BV19&lt;&gt;"",BR19=""),AND(CY19&gt;=DC$24,CZ19&gt;=DC$28,CY19&lt;&gt;"",CU19=""),AND(ED19&gt;=EH$24,EE19&gt;=EH$28,ED19&lt;&gt;""),AND(FF19&gt;=FJ$24,FG19&gt;=FJ$28,FF19&lt;&gt;""),AND(GH19&gt;=GL$24,GI19&gt;=GL$28,GH19&lt;&gt;""),AND(HJ19&gt;=HN$24,HK19&gt;=HN$28,HJ19&lt;&gt;""),AND(IL19&gt;=IP$24,IM19&gt;=IP$28,IL19&lt;&gt;""),AND(JN19&gt;=JR$24,JO19&gt;=JR$28,JN19&lt;&gt;""),AND(KP19&gt;=KT$24,KQ19&gt;=KT$28,KP19&lt;&gt;""),AND(LR19&gt;=LV$24,LS19&gt;=LV$28,LR19&lt;&gt;""),AND(MT19&gt;=MX$24,MU19&gt;=MX$28,MT19&lt;&gt;""),AND(NV19&gt;=NZ$24,NW19&gt;=NZ$28,NV19&lt;&gt;""),AND(OX19&gt;=PB$24,OY19&gt;=PB$28,OX19&lt;&gt;""),AND(PZ19&gt;=QD$24,QA19&gt;=QD$28,PZ19&lt;&gt;"")),"P","")</f>
        <v/>
      </c>
      <c r="J19" s="8">
        <f>IF(COUNT(AQ19,BT19,CW19)&gt;0,LARGE((AQ19,BT19,CW19),1),0)</f>
        <v>36.359999999999992</v>
      </c>
      <c r="K19" s="8" t="str">
        <f>IF(J19=0,"",IF(J19=CW19,$CA$1,IF(J19=BT19,$AX$1,IF(J19=AQ19,$U$1,""))))</f>
        <v>2023 Nationals</v>
      </c>
      <c r="L19" s="8">
        <f>IF(COUNT(AQ19,BT19,CW19)&gt;1,LARGE((AQ19,BT19,CW19),2),0)</f>
        <v>0</v>
      </c>
      <c r="M19" s="8" t="str">
        <f>IF(L19=0,"",IF(L19=CW19,$CA$1,IF(L19=BT19,$AX$1,IF(L19=AQ19,$U$1,""))))</f>
        <v/>
      </c>
      <c r="N19" s="8">
        <f>IF(COUNT(AR19,BU19,CX19)&gt;0,LARGE((AR19,BU19,CX19),1),0)</f>
        <v>20.300000000000004</v>
      </c>
      <c r="O19" s="8" t="str">
        <f>IF(N19=0,"",IF(N19=CX19,$CA$1,IF(N19=BU19,$AX$1,IF(N19=AR19,$U$1,""))))</f>
        <v>2023 Nationals</v>
      </c>
      <c r="P19" s="8">
        <f>IF(MAX(AV19,BY19,DB19)&gt;0,MAX(AV19,BY19,DB19),0)</f>
        <v>28.7</v>
      </c>
      <c r="Q19" s="8" t="str">
        <f>IF(P19=0,"",IF(P19=DB19,$CA$1,IF(P19=BY19,$AX$1,IF(P19=AV19,$U$1,""))))</f>
        <v>2023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>IF(SUM(V19,Z19)&gt;0,SUM(V19,Z19),"")</f>
        <v/>
      </c>
      <c r="AQ19" s="40" t="str">
        <f>IF(SUM(U19:V19,X19:Z19,AB19)-W19-AA19&gt;0,SUM(U19:V19,X19:Z19,AB19)-W19-AA19,"")</f>
        <v/>
      </c>
      <c r="AR19" s="40" t="str">
        <f>IF(SUM(AC19:AD19,AF19)-AE19&gt;0,SUM(AC19:AD19,AF19)-AE19,"")</f>
        <v/>
      </c>
      <c r="AS19" s="40" t="str">
        <f>IF(SUM(V19,Z19,AD19)&gt;0,SUM(V19,Z19,AD19),"")</f>
        <v/>
      </c>
      <c r="AT19" s="40" t="str">
        <f>IF(SUM(AQ19,AR19)&gt;0,SUM(AQ19,AR19),"")</f>
        <v/>
      </c>
      <c r="AU19" s="40" t="str">
        <f>IF(SUM(AH19,AL19)&gt;0,SUM(AH19,AL19),"")</f>
        <v/>
      </c>
      <c r="AV19" s="40" t="str">
        <f>IF(SUM(AG19:AH19,AJ19:AL19,AN19)-SUM(AI19,AM19)&gt;0,SUM(AG19:AH19,AJ19:AL19,AN19)-SUM(AI19,AM19),"")</f>
        <v/>
      </c>
      <c r="AW19" s="40" t="str">
        <f>IF(SUM(AQ19,AV19)&gt;0,SUM(AQ19,AV19),"")</f>
        <v/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IF(SUM(BT19,BY19)&gt;0,SUM(BT19,BY19),"")</f>
        <v/>
      </c>
      <c r="CA19" s="19">
        <v>14.26</v>
      </c>
      <c r="CB19" s="19">
        <v>1.8</v>
      </c>
      <c r="CC19" s="19">
        <v>0</v>
      </c>
      <c r="CD19" s="19">
        <v>0.3</v>
      </c>
      <c r="CE19" s="19">
        <v>16.899999999999999</v>
      </c>
      <c r="CF19" s="19">
        <v>2.9</v>
      </c>
      <c r="CG19" s="19">
        <v>0.1</v>
      </c>
      <c r="CH19" s="19">
        <v>0.3</v>
      </c>
      <c r="CI19" s="19">
        <v>16.100000000000001</v>
      </c>
      <c r="CJ19" s="19">
        <v>3.6</v>
      </c>
      <c r="CK19" s="19">
        <v>0</v>
      </c>
      <c r="CL19" s="19">
        <v>0.6</v>
      </c>
      <c r="CM19" s="19">
        <v>8.8000000000000007</v>
      </c>
      <c r="CN19" s="19">
        <v>1.9</v>
      </c>
      <c r="CO19" s="19">
        <v>0</v>
      </c>
      <c r="CP19" s="19">
        <v>0.6</v>
      </c>
      <c r="CQ19" s="19">
        <v>15.1</v>
      </c>
      <c r="CR19" s="19">
        <v>2</v>
      </c>
      <c r="CS19" s="19">
        <v>0</v>
      </c>
      <c r="CT19" s="19">
        <v>0.3</v>
      </c>
      <c r="CU19" s="27"/>
      <c r="CV19" s="40">
        <f>IF(SUM(CB19,CF19)&gt;0,SUM(CB19,CF19),"")</f>
        <v>4.7</v>
      </c>
      <c r="CW19" s="40">
        <f>IF(SUM(CA19:CB19,CD19:CF19,CH19)-CC19-CG19&gt;0,SUM(CA19:CB19,CD19:CF19,CH19)-CC19-CG19,"")</f>
        <v>36.359999999999992</v>
      </c>
      <c r="CX19" s="40">
        <f>IF(SUM(CI19:CJ19,CL19)-CK19&gt;0,SUM(CI19:CJ19,CL19)-CK19,"")</f>
        <v>20.300000000000004</v>
      </c>
      <c r="CY19" s="40">
        <f>IF(SUM(CB19,CF19,CJ19)&gt;0,SUM(CB19,CF19,CJ19),"")</f>
        <v>8.3000000000000007</v>
      </c>
      <c r="CZ19" s="40">
        <f>IF(SUM(CW19,CX19)&gt;0,SUM(CW19,CX19),"")</f>
        <v>56.66</v>
      </c>
      <c r="DA19" s="40">
        <f>IF(SUM(CN19,CR19)&gt;0,SUM(CN19,CR19),"")</f>
        <v>3.9</v>
      </c>
      <c r="DB19" s="40">
        <f>IF(SUM(CM19:CN19,CP19:CR19,CT19)-SUM(CO19,CS19)&gt;0,SUM(CM19:CN19,CP19:CR19,CT19)-SUM(CO19,CS19),"")</f>
        <v>28.7</v>
      </c>
      <c r="DC19" s="40">
        <f>IF(SUM(CW19,DB19)&gt;0,SUM(CW19,DB19),"")</f>
        <v>65.059999999999988</v>
      </c>
      <c r="DD19" s="50" t="str">
        <f>IF(MAX(EB19,FD19,GF19,HH19,IJ19,JL19,KN19,LP19,MR19,NT19,OV19,PX19)-IF(L19="",0,L19)&gt;0.001,MAX(EB19,FD19,GF19,HH19,IJ19,JL19,KN19,LP19,MR19,NT19,OV19,PX19)-IF(L19="",0,L19),"")</f>
        <v/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IF(SUM(EB19,EG19)&gt;0,SUM(EB19,EG19),"")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IF(SUM(FD19,FI19)&gt;0,SUM(FD19,FI19),"")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IF(SUM(GF19,GK19)&gt;0,SUM(GF19,GK19),"")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IF(SUM(HH19,HM19)&gt;0,SUM(HH19,HM19),"")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IF(SUM(IJ19,IO19)&gt;0,SUM(IJ19,IO19),"")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IF(SUM(JL19,JQ19)&gt;0,SUM(JL19,JQ19),"")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IF(SUM(KN19,KS19)&gt;0,SUM(KN19,KS19),"")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IF(SUM(LP19,LU19)&gt;0,SUM(LP19,LU19),"")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IF(SUM(MR19,MW19)&gt;0,SUM(MR19,MW19),"")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IF(SUM(NT19,NY19)&gt;0,SUM(NT19,NY19),"")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IF(SUM(OV19,PA19)&gt;0,SUM(OV19,PA19),"")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IF(SUM(PX19,QC19)&gt;0,SUM(PX19,QC19),"")</f>
        <v/>
      </c>
      <c r="QE19" s="22">
        <f>IF($CU19="P",CA19,(CA19+AX19)/2)</f>
        <v>7.13</v>
      </c>
      <c r="QF19" s="22">
        <f>IF($CU19="P",CB19,(CB19+AY19)/2)</f>
        <v>0.9</v>
      </c>
      <c r="QG19" s="22">
        <f>IF($CU19="P",CC19,(CC19+AZ19)/2)</f>
        <v>0</v>
      </c>
      <c r="QH19" s="22">
        <f>IF($CU19="P",CD19,(CD19+BA19)/2)</f>
        <v>0.15</v>
      </c>
      <c r="QI19" s="22">
        <f>IF($CU19="P",CE19,(CE19+BB19)/2)</f>
        <v>8.4499999999999993</v>
      </c>
      <c r="QJ19" s="22">
        <f>IF($CU19="P",CF19,(CF19+BC19)/2)</f>
        <v>1.45</v>
      </c>
      <c r="QK19" s="22">
        <f>IF($CU19="P",CG19,(CG19+BD19)/2)</f>
        <v>0.05</v>
      </c>
      <c r="QL19" s="22">
        <f>IF($CU19="P",CH19,(CH19+BE19)/2)</f>
        <v>0.15</v>
      </c>
      <c r="QM19" s="22">
        <f>IF($CU19="P",CI19,(CI19+BF19)/2)</f>
        <v>8.0500000000000007</v>
      </c>
      <c r="QN19" s="22">
        <f>IF($CU19="P",CJ19,(CJ19+BG19)/2)</f>
        <v>1.8</v>
      </c>
      <c r="QO19" s="22">
        <f>IF($CU19="P",CK19,(CK19+BH19)/2)</f>
        <v>0</v>
      </c>
      <c r="QP19" s="22">
        <f>IF($CU19="P",CL19,(CL19+BI19)/2)</f>
        <v>0.3</v>
      </c>
      <c r="QQ19" s="22">
        <f>IF($CU19="P",CM19,(CM19+BJ19)/2)</f>
        <v>4.4000000000000004</v>
      </c>
      <c r="QR19" s="22">
        <f>IF($CU19="P",CN19,(CN19+BK19)/2)</f>
        <v>0.95</v>
      </c>
      <c r="QS19" s="22">
        <f>IF($CU19="P",CO19,(CO19+BL19)/2)</f>
        <v>0</v>
      </c>
      <c r="QT19" s="22">
        <f>IF($CU19="P",CP19,(CP19+BM19)/2)</f>
        <v>0.3</v>
      </c>
      <c r="QU19" s="22">
        <f>IF($CU19="P",CQ19,(CQ19+BN19)/2)</f>
        <v>7.55</v>
      </c>
      <c r="QV19" s="22">
        <f>IF($CU19="P",CR19,(CR19+BO19)/2)</f>
        <v>1</v>
      </c>
      <c r="QW19" s="22">
        <f>IF($CU19="P",CS19,(CS19+BP19)/2)</f>
        <v>0</v>
      </c>
      <c r="QX19" s="22">
        <f>IF($CU19="P",CT19,(CT19+BQ19)/2)</f>
        <v>0.15</v>
      </c>
      <c r="QY19" s="27" t="s">
        <v>46</v>
      </c>
      <c r="QZ19" s="40">
        <f>IF(SUM(QF19,QJ19)&gt;0,SUM(QF19,QJ19),"")</f>
        <v>2.35</v>
      </c>
      <c r="RA19" s="40">
        <f>IF(SUM(QE19:QF19,QH19:QJ19,QL19)-QG19-QK19&gt;0,SUM(QE19:QF19,QH19:QJ19,QL19)-QG19-QK19,"")</f>
        <v>18.179999999999996</v>
      </c>
      <c r="RB19" s="40">
        <f>IF(SUM(QM19:QN19,QP19)-QO19&gt;0,SUM(QM19:QN19,QP19)-QO19,"")</f>
        <v>10.150000000000002</v>
      </c>
      <c r="RC19" s="40">
        <f>IF(SUM(QF19,QJ19,QN19)&gt;0,SUM(QF19,QJ19,QN19),"")</f>
        <v>4.1500000000000004</v>
      </c>
      <c r="RD19" s="40">
        <f>IF(SUM(RA19,RB19)&gt;0,SUM(RA19,RB19),"")</f>
        <v>28.33</v>
      </c>
      <c r="RE19" s="40">
        <f>IF(SUM(QR19,QV19)&gt;0,SUM(QR19,QV19),"")</f>
        <v>1.95</v>
      </c>
      <c r="RF19" s="40">
        <f>IF(SUM(QQ19:QR19,QT19:QV19,QX19)-SUM(QS19,QW19)&gt;0,SUM(QQ19:QR19,QT19:QV19,QX19)-SUM(QS19,QW19),"")</f>
        <v>14.35</v>
      </c>
      <c r="RG19" s="40">
        <f>IF(SUM(RA19,RF19)&gt;0,SUM(RA19,RF19),"")</f>
        <v>32.529999999999994</v>
      </c>
    </row>
    <row r="20" spans="1:475" x14ac:dyDescent="0.2">
      <c r="A20" s="4" t="str" cm="1">
        <f t="array" ref="A20">IF(AND(H20&lt;&gt;"",H20&lt;&gt;"No DD"),SUMPRODUCT((H$4:H$21&lt;&gt;"")*(H$4:H$21&lt;&gt;"No DD")*(E$4:E$21&gt;E20))+1,IF(H20="No DD",SUMPRODUCT((H$4:H$21="No DD")*(E$4:E$21&gt;E20))+1+SUMPRODUCT((H$4:H$21&lt;&gt;"")*(H$4:H$21&lt;&gt;"No DD")),""))</f>
        <v/>
      </c>
      <c r="B20" s="5" t="s">
        <v>77</v>
      </c>
      <c r="C20" s="4" t="s">
        <v>3</v>
      </c>
      <c r="D20" s="4">
        <v>2003</v>
      </c>
      <c r="E20" s="9">
        <f>SUM(J20:R20)+SUM(J20:N20)*0.0000001+SUM(J20)*0.0000000000001</f>
        <v>43.90000218000219</v>
      </c>
      <c r="F20" s="3" t="str">
        <f>IF(OR(AND(AP20&gt;=AW$23,AQ20&gt;=AW$27,AP20&lt;&gt;"",AO20=""),AND(AU20&gt;=AW$23,AV20&gt;=AW$27,AU20&lt;&gt;"",AO20=""),AND(BS20&gt;=BZ$23,BT20&gt;=BZ$27,BS20&lt;&gt;"",BR20=""),AND(BX20&gt;=BZ$23,BY20&gt;=BZ$27,BX20&lt;&gt;"",BR20=""),AND(CV20&gt;=DC$23,CW20&gt;=DC$27,CV20&lt;&gt;"",CU20=""),AND(DA20&gt;=DC$23,DB20&gt;=DC$27,DA20&lt;&gt;""),AND(EA20&gt;=EH$23,EB20&gt;=EH$27,EA20&lt;&gt;""),AND(EF20&gt;=EH$23,EG20&gt;=EH$27,EF20&lt;&gt;""),AND(FC20&gt;=FJ$23,FD20&gt;=FJ$27,FC20&lt;&gt;""),AND(FH20&gt;=FJ$23,FI20&gt;=FJ$27,FH20&lt;&gt;""),AND(GE20&gt;=GL$23,GF20&gt;=GL$27,GE20&lt;&gt;""),AND(GJ20&gt;=GL$23,GK20&gt;=GL$27,GJ20&lt;&gt;""),AND(HG20&gt;=HN$23,HH20&gt;=HN$27,HG20&lt;&gt;""),AND(HL20&gt;=HN$23,HM20&gt;=HN$27,HL20&lt;&gt;""),AND(II20&gt;=IP$23,IJ20&gt;=IP$27,II20&lt;&gt;""),AND(IN20&gt;=IP$23,IO20&gt;=IP$27,IN20&lt;&gt;""),AND(JK20&gt;=JR$23,JL20&gt;=JR$27,JK20&lt;&gt;""),AND(JP20&gt;=JR$23,JQ20&gt;=JR$27,JP20&lt;&gt;""),AND(KM20&gt;=KT$23,KN20&gt;=KT$27,KM20&lt;&gt;""),AND(KR20&gt;=KT$23,KS20&gt;=KT$27,KR20&lt;&gt;""),AND(LO20&gt;=LV$23,LP20&gt;=LV$27,LO20&lt;&gt;""),AND(LT20&gt;=LV$23,LU20&gt;=LV$27,LT20&lt;&gt;""),AND(MQ20&gt;=MX$23,MR20&gt;=MX$27,MQ20&lt;&gt;""),AND(MV20&gt;=MX$23,MW20&gt;=MX$27,MV20&lt;&gt;""),AND(NS20&gt;=NZ$23,NT20&gt;=NZ$27,NS20&lt;&gt;""),AND(NX20&gt;=NZ$23,NY20&gt;=NZ$27,NX20&lt;&gt;""),AND(OU20&gt;=PB$23,OV20&gt;=PB$27,OU20&lt;&gt;""),AND(OZ20&gt;=PB$23,PA20&gt;=PB$27,OZ20&lt;&gt;""),AND(PW20&gt;=QD$23,PX20&gt;=QD$27,PW20&lt;&gt;""),AND(QB20&gt;=QD$23,QC20&gt;=QD$27,QB20&lt;&gt;"")),"P","")</f>
        <v/>
      </c>
      <c r="G20" s="3" t="str">
        <f>IF(OR(AND(AQ20&gt;=AW$27,AQ20&lt;&gt;"",AO20=""),AND(AV20&gt;=AW$27,AV20&lt;&gt;"",AO20=""),AND(BT20&gt;=BZ$27,BT20&lt;&gt;"",BR20=""),AND(BY20&gt;=BZ$27,BY20&lt;&gt;"",BR20=""),AND(CW20&gt;=DC$27,CW20&lt;&gt;"",CU20=""),AND(DB20&gt;=DC$27,DB20&lt;&gt;"",CU20=""),AND(EB20&gt;=EH$27,EB20&lt;&gt;""),AND(EG20&gt;=EH$27,EG20&lt;&gt;""),AND(FD20&gt;=FJ$27,FD20&lt;&gt;""),AND(FI20&gt;=FJ$27,FI20&lt;&gt;""),AND(GF20&gt;=GL$27,GF20&lt;&gt;""),AND(GK20&gt;=GL$27,GK20&lt;&gt;""),AND(HH20&gt;=HN$27,HH20&lt;&gt;""),AND(HM20&gt;=HN$27,HM20&lt;&gt;""),AND(IJ20&gt;=IP$27,IJ20&lt;&gt;""),AND(IO20&gt;=IP$27,IO20&lt;&gt;""),AND(JL20&gt;=JR$27,JL20&lt;&gt;""),AND(JQ20&gt;=JR$27,JQ20&lt;&gt;""),AND(KN20&gt;=KT$27,KN20&lt;&gt;""),AND(KS20&gt;=KT$27,KS20&lt;&gt;""),AND(LP20&gt;=LV$27,LP20&lt;&gt;""),AND(LU20&gt;=LV$27,LU20&lt;&gt;""),AND(MR20&gt;=MX$27,MR20&lt;&gt;""),AND(MW20&gt;=MX$27,MW20&lt;&gt;""),AND(NT20&gt;=NZ$27,NT20&lt;&gt;""),AND(NY20&gt;=NZ$27,NY20&lt;&gt;""),AND(OV20&gt;=PB$27,OV20&lt;&gt;""),AND(PA20&gt;=PB$27,PA20&lt;&gt;""),AND(PX20&gt;=QD$27,PX20&lt;&gt;""),AND(QC20&gt;=QD$27,QC20&lt;&gt;"")),"P","")</f>
        <v/>
      </c>
      <c r="H20" s="36" t="str">
        <f>IF(AND(G20="P",F20=""),"No DD",IF(OR(AND(AS20&gt;=AW$26,AT20&gt;=AW$30,AS20&lt;&gt;"",AO20=""),AND(BV20&gt;=BZ$26,BW20&gt;=BZ$30,BV20&lt;&gt;"",BR20=""),AND(CY20&gt;=DC$26,CZ20&gt;=DC$30,CY20&lt;&gt;"",CU20=""),AND(ED20&gt;=EH$26,EE20&gt;=EH$30,ED20&lt;&gt;""),AND(FF20&gt;=FJ$26,FG20&gt;=FJ$30,FF20&lt;&gt;""),AND(GH20&gt;=GL$26,GI20&gt;=GL$30,GH20&lt;&gt;""),AND(HJ20&gt;=HN$26,HK20&gt;=HN$30,HJ20&lt;&gt;""),AND(IL20&gt;=IP$26,IM20&gt;=IP$30,IL20&lt;&gt;""),AND(JN20&gt;=JR$26,JO20&gt;=JR$30,JN20&lt;&gt;""),AND(KP20&gt;=KT$26,KQ20&gt;=KT$30,KP20&lt;&gt;""),AND(LR20&gt;=LV$26,LS20&gt;=LV$30,LR20&lt;&gt;""),AND(MT20&gt;=MX$26,MU20&gt;=MX$30,MT20&lt;&gt;""),AND(NV20&gt;=NZ$26,NW20&gt;=NZ$30,NV20&lt;&gt;""),AND(OX20&gt;=PB$26,OY20&gt;=PB$30,OX20&lt;&gt;""),AND(PZ20&gt;=QD$26,QA20&gt;=QD$30,PZ20&lt;&gt;"")),"Merit",IF(OR(AND(AS20&gt;=AW$25,AT20&gt;=AW$29,AS20&lt;&gt;"",AO20=""),AND(BV20&gt;=BZ$25,BW20&gt;=BZ$29,BV20&lt;&gt;"",BR20=""),AND(CY20&gt;=DC$25,CZ20&gt;=DC$29,CY20&lt;&gt;"",CU20=""),AND(ED20&gt;=EH$25,EE20&gt;=EH$29,ED20&lt;&gt;""),AND(FF20&gt;=FJ$25,FG20&gt;=FJ$29,FF20&lt;&gt;""),AND(GH20&gt;=GL$25,GI20&gt;=GL$29,GH20&lt;&gt;""),AND(HJ20&gt;=HN$25,HK20&gt;=HN$29,HJ20&lt;&gt;""),AND(IL20&gt;=IP$25,IM20&gt;=IP$29,IL20&lt;&gt;""),AND(JN20&gt;=JR$25,JO20&gt;=JR$29,JN20&lt;&gt;""),AND(KP20&gt;=KT$25,KQ20&gt;=KT$29,KP20&lt;&gt;""),AND(LR20&gt;=LV$25,LS20&gt;=LV$29,LR20&lt;&gt;""),AND(MT20&gt;=MX$25,MU20&gt;=MX$29,MT20&lt;&gt;""),AND(NV20&gt;=NZ$25,NW20&gt;=NZ$29,NV20&lt;&gt;""),AND(OX20&gt;=PB$25,OY20&gt;=PB$29,OX20&lt;&gt;""),AND(PZ20&gt;=QD$25,QA20&gt;=QD$29,PZ20&lt;&gt;"")),"Excellence",IF(I20="P","Worlds Team",IF(F20="P","National Team","")))))</f>
        <v/>
      </c>
      <c r="I20" s="3" t="str">
        <f>IF(OR(AND(AS20&gt;=AW$24,AT20&gt;=AW$28,AS20&lt;&gt;"",AO20=""),AND(BV20&gt;=BZ$24,BW20&gt;=BZ$28,BV20&lt;&gt;"",BR20=""),AND(CY20&gt;=DC$24,CZ20&gt;=DC$28,CY20&lt;&gt;"",CU20=""),AND(ED20&gt;=EH$24,EE20&gt;=EH$28,ED20&lt;&gt;""),AND(FF20&gt;=FJ$24,FG20&gt;=FJ$28,FF20&lt;&gt;""),AND(GH20&gt;=GL$24,GI20&gt;=GL$28,GH20&lt;&gt;""),AND(HJ20&gt;=HN$24,HK20&gt;=HN$28,HJ20&lt;&gt;""),AND(IL20&gt;=IP$24,IM20&gt;=IP$28,IL20&lt;&gt;""),AND(JN20&gt;=JR$24,JO20&gt;=JR$28,JN20&lt;&gt;""),AND(KP20&gt;=KT$24,KQ20&gt;=KT$28,KP20&lt;&gt;""),AND(LR20&gt;=LV$24,LS20&gt;=LV$28,LR20&lt;&gt;""),AND(MT20&gt;=MX$24,MU20&gt;=MX$28,MT20&lt;&gt;""),AND(NV20&gt;=NZ$24,NW20&gt;=NZ$28,NV20&lt;&gt;""),AND(OX20&gt;=PB$24,OY20&gt;=PB$28,OX20&lt;&gt;""),AND(PZ20&gt;=QD$24,QA20&gt;=QD$28,PZ20&lt;&gt;"")),"P","")</f>
        <v/>
      </c>
      <c r="J20" s="8">
        <f>IF(COUNT(AQ20,BT20,CW20)&gt;0,LARGE((AQ20,BT20,CW20),1),0)</f>
        <v>21.8</v>
      </c>
      <c r="K20" s="8" t="str">
        <f>IF(J20=0,"",IF(J20=CW20,$CA$1,IF(J20=BT20,$AX$1,IF(J20=AQ20,$U$1,""))))</f>
        <v>2022 3rd Domestic Trial</v>
      </c>
      <c r="L20" s="8">
        <f>IF(COUNT(AQ20,BT20,CW20)&gt;1,LARGE((AQ20,BT20,CW20),2),0)</f>
        <v>0</v>
      </c>
      <c r="M20" s="8" t="str">
        <f>IF(L20=0,"",IF(L20=CW20,$CA$1,IF(L20=BT20,$AX$1,IF(L20=AQ20,$U$1,""))))</f>
        <v/>
      </c>
      <c r="N20" s="8">
        <f>IF(COUNT(AR20,BU20,CX20)&gt;0,LARGE((AR20,BU20,CX20),1),0)</f>
        <v>0</v>
      </c>
      <c r="O20" s="8" t="str">
        <f>IF(N20=0,"",IF(N20=CX20,$CA$1,IF(N20=BU20,$AX$1,IF(N20=AR20,$U$1,""))))</f>
        <v/>
      </c>
      <c r="P20" s="8">
        <f>IF(MAX(AV20,BY20,DB20)&gt;0,MAX(AV20,BY20,DB20),0)</f>
        <v>22.1</v>
      </c>
      <c r="Q20" s="8" t="str">
        <f>IF(P20=0,"",IF(P20=DB20,$CA$1,IF(P20=BY20,$AX$1,IF(P20=AV20,$U$1,""))))</f>
        <v>2022 3rd Domestic Trial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>
        <v>8.6</v>
      </c>
      <c r="V20" s="19">
        <v>2.15</v>
      </c>
      <c r="W20" s="19">
        <v>0</v>
      </c>
      <c r="X20" s="19">
        <v>0.15</v>
      </c>
      <c r="Y20" s="19">
        <v>8.6999999999999993</v>
      </c>
      <c r="Z20" s="19">
        <v>2.0499999999999998</v>
      </c>
      <c r="AA20" s="19">
        <v>0</v>
      </c>
      <c r="AB20" s="19">
        <v>0.15</v>
      </c>
      <c r="AC20" s="19">
        <v>0</v>
      </c>
      <c r="AD20" s="19">
        <v>0</v>
      </c>
      <c r="AE20" s="19">
        <v>0</v>
      </c>
      <c r="AF20" s="19">
        <v>0</v>
      </c>
      <c r="AG20" s="19">
        <v>8.8000000000000007</v>
      </c>
      <c r="AH20" s="19">
        <v>2.15</v>
      </c>
      <c r="AI20" s="19">
        <v>0</v>
      </c>
      <c r="AJ20" s="19">
        <v>0.15</v>
      </c>
      <c r="AK20" s="19">
        <v>8.8000000000000007</v>
      </c>
      <c r="AL20" s="19">
        <v>2.0499999999999998</v>
      </c>
      <c r="AM20" s="19">
        <v>0</v>
      </c>
      <c r="AN20" s="19">
        <v>0.15</v>
      </c>
      <c r="AO20" s="27" t="s">
        <v>46</v>
      </c>
      <c r="AP20" s="40">
        <f>IF(SUM(V20,Z20)&gt;0,SUM(V20,Z20),"")</f>
        <v>4.1999999999999993</v>
      </c>
      <c r="AQ20" s="40">
        <f>IF(SUM(U20:V20,X20:Z20,AB20)-W20-AA20&gt;0,SUM(U20:V20,X20:Z20,AB20)-W20-AA20,"")</f>
        <v>21.8</v>
      </c>
      <c r="AR20" s="40" t="str">
        <f>IF(SUM(AC20:AD20,AF20)-AE20&gt;0,SUM(AC20:AD20,AF20)-AE20,"")</f>
        <v/>
      </c>
      <c r="AS20" s="40">
        <f>IF(SUM(V20,Z20,AD20)&gt;0,SUM(V20,Z20,AD20),"")</f>
        <v>4.1999999999999993</v>
      </c>
      <c r="AT20" s="40">
        <f>IF(SUM(AQ20,AR20)&gt;0,SUM(AQ20,AR20),"")</f>
        <v>21.8</v>
      </c>
      <c r="AU20" s="40">
        <f>IF(SUM(AH20,AL20)&gt;0,SUM(AH20,AL20),"")</f>
        <v>4.1999999999999993</v>
      </c>
      <c r="AV20" s="40">
        <f>IF(SUM(AG20:AH20,AJ20:AL20,AN20)-SUM(AI20,AM20)&gt;0,SUM(AG20:AH20,AJ20:AL20,AN20)-SUM(AI20,AM20),"")</f>
        <v>22.1</v>
      </c>
      <c r="AW20" s="40">
        <f>IF(SUM(AQ20,AV20)&gt;0,SUM(AQ20,AV20),"")</f>
        <v>43.900000000000006</v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>IF(SUM(AY20,BC20)&gt;0,SUM(AY20,BC20),"")</f>
        <v/>
      </c>
      <c r="BT20" s="11" t="str">
        <f>IF(SUM(AX20:AY20,BA20:BC20,BE20)-AZ20-BD20&gt;0,SUM(AX20:AY20,BA20:BC20,BE20)-AZ20-BD20,"")</f>
        <v/>
      </c>
      <c r="BU20" s="11" t="str">
        <f>IF(SUM(BF20:BG20,BI20)-BH20&gt;0,SUM(BF20:BG20,BI20)-BH20,"")</f>
        <v/>
      </c>
      <c r="BV20" s="11" t="str">
        <f>IF(SUM(AY20,BC20,BG20)&gt;0,SUM(AY20,BC20,BG20),"")</f>
        <v/>
      </c>
      <c r="BW20" s="11" t="str">
        <f>IF(SUM(BT20,BU20)&gt;0,SUM(BT20,BU20),"")</f>
        <v/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 t="str">
        <f>IF(SUM(BT20,BY20)&gt;0,SUM(BT20,BY20),"")</f>
        <v/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>IF(SUM(CB20,CF20)&gt;0,SUM(CB20,CF20),"")</f>
        <v/>
      </c>
      <c r="CW20" s="40" t="str">
        <f>IF(SUM(CA20:CB20,CD20:CF20,CH20)-CC20-CG20&gt;0,SUM(CA20:CB20,CD20:CF20,CH20)-CC20-CG20,"")</f>
        <v/>
      </c>
      <c r="CX20" s="40" t="str">
        <f>IF(SUM(CI20:CJ20,CL20)-CK20&gt;0,SUM(CI20:CJ20,CL20)-CK20,"")</f>
        <v/>
      </c>
      <c r="CY20" s="40" t="str">
        <f>IF(SUM(CB20,CF20,CJ20)&gt;0,SUM(CB20,CF20,CJ20),"")</f>
        <v/>
      </c>
      <c r="CZ20" s="40" t="str">
        <f>IF(SUM(CW20,CX20)&gt;0,SUM(CW20,CX20),"")</f>
        <v/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 t="str">
        <f>IF(SUM(CW20,DB20)&gt;0,SUM(CW20,DB20),"")</f>
        <v/>
      </c>
      <c r="DD20" s="50" t="str">
        <f>IF(MAX(EB20,FD20,GF20,HH20,IJ20,JL20,KN20,LP20,MR20,NT20,OV20,PX20)-IF(L20="",0,L20)&gt;0.001,MAX(EB20,FD20,GF20,HH20,IJ20,JL20,KN20,LP20,MR20,NT20,OV20,PX20)-IF(L20="",0,L20),"")</f>
        <v/>
      </c>
      <c r="DE20" s="50" t="str">
        <f>IF(MAX(EC20,FE20,GG20,HI20,IK20,JM20,KO20,LQ20,MS20,NU20,OW20,PY20)-IF(N20="",0,N20)&gt;0.001,MAX(EC20,FE20,GG20,HI20,IK20,JM20,KO20,LQ20,MS20,NU20,OW20,PY20)-IF(N20="",0,N20),"")</f>
        <v/>
      </c>
      <c r="DF20" s="50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IF(SUM(EB20,EG20)&gt;0,SUM(EB20,EG20),"")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IF(SUM(FD20,FI20)&gt;0,SUM(FD20,FI20),"")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IF(SUM(GF20,GK20)&gt;0,SUM(GF20,GK20),"")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IF(SUM(HH20,HM20)&gt;0,SUM(HH20,HM20),"")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IF(SUM(IJ20,IO20)&gt;0,SUM(IJ20,IO20),"")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IF(SUM(JL20,JQ20)&gt;0,SUM(JL20,JQ20),"")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IF(SUM(KN20,KS20)&gt;0,SUM(KN20,KS20),"")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IF(SUM(LP20,LU20)&gt;0,SUM(LP20,LU20),"")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IF(SUM(MR20,MW20)&gt;0,SUM(MR20,MW20),"")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IF(SUM(NT20,NY20)&gt;0,SUM(NT20,NY20),"")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IF(SUM(OV20,PA20)&gt;0,SUM(OV20,PA20),"")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IF(SUM(PX20,QC20)&gt;0,SUM(PX20,QC20),"")</f>
        <v/>
      </c>
      <c r="QE20" s="22">
        <f>IF($CU20="P",CA20,(CA20+AX20)/2)</f>
        <v>0</v>
      </c>
      <c r="QF20" s="22">
        <f>IF($CU20="P",CB20,(CB20+AY20)/2)</f>
        <v>0</v>
      </c>
      <c r="QG20" s="22">
        <f>IF($CU20="P",CC20,(CC20+AZ20)/2)</f>
        <v>0</v>
      </c>
      <c r="QH20" s="22">
        <f>IF($CU20="P",CD20,(CD20+BA20)/2)</f>
        <v>0</v>
      </c>
      <c r="QI20" s="22">
        <f>IF($CU20="P",CE20,(CE20+BB20)/2)</f>
        <v>0</v>
      </c>
      <c r="QJ20" s="22">
        <f>IF($CU20="P",CF20,(CF20+BC20)/2)</f>
        <v>0</v>
      </c>
      <c r="QK20" s="22">
        <f>IF($CU20="P",CG20,(CG20+BD20)/2)</f>
        <v>0</v>
      </c>
      <c r="QL20" s="22">
        <f>IF($CU20="P",CH20,(CH20+BE20)/2)</f>
        <v>0</v>
      </c>
      <c r="QM20" s="22">
        <f>IF($CU20="P",CI20,(CI20+BF20)/2)</f>
        <v>0</v>
      </c>
      <c r="QN20" s="22">
        <f>IF($CU20="P",CJ20,(CJ20+BG20)/2)</f>
        <v>0</v>
      </c>
      <c r="QO20" s="22">
        <f>IF($CU20="P",CK20,(CK20+BH20)/2)</f>
        <v>0</v>
      </c>
      <c r="QP20" s="22">
        <f>IF($CU20="P",CL20,(CL20+BI20)/2)</f>
        <v>0</v>
      </c>
      <c r="QQ20" s="22">
        <f>IF($CU20="P",CM20,(CM20+BJ20)/2)</f>
        <v>0</v>
      </c>
      <c r="QR20" s="22">
        <f>IF($CU20="P",CN20,(CN20+BK20)/2)</f>
        <v>0</v>
      </c>
      <c r="QS20" s="22">
        <f>IF($CU20="P",CO20,(CO20+BL20)/2)</f>
        <v>0</v>
      </c>
      <c r="QT20" s="22">
        <f>IF($CU20="P",CP20,(CP20+BM20)/2)</f>
        <v>0</v>
      </c>
      <c r="QU20" s="22">
        <f>IF($CU20="P",CQ20,(CQ20+BN20)/2)</f>
        <v>0</v>
      </c>
      <c r="QV20" s="22">
        <f>IF($CU20="P",CR20,(CR20+BO20)/2)</f>
        <v>0</v>
      </c>
      <c r="QW20" s="22">
        <f>IF($CU20="P",CS20,(CS20+BP20)/2)</f>
        <v>0</v>
      </c>
      <c r="QX20" s="22">
        <f>IF($CU20="P",CT20,(CT20+BQ20)/2)</f>
        <v>0</v>
      </c>
      <c r="QY20" s="27" t="s">
        <v>46</v>
      </c>
      <c r="QZ20" s="40" t="str">
        <f>IF(SUM(QF20,QJ20)&gt;0,SUM(QF20,QJ20),"")</f>
        <v/>
      </c>
      <c r="RA20" s="40" t="str">
        <f>IF(SUM(QE20:QF20,QH20:QJ20,QL20)-QG20-QK20&gt;0,SUM(QE20:QF20,QH20:QJ20,QL20)-QG20-QK20,"")</f>
        <v/>
      </c>
      <c r="RB20" s="40" t="str">
        <f>IF(SUM(QM20:QN20,QP20)-QO20&gt;0,SUM(QM20:QN20,QP20)-QO20,"")</f>
        <v/>
      </c>
      <c r="RC20" s="40" t="str">
        <f>IF(SUM(QF20,QJ20,QN20)&gt;0,SUM(QF20,QJ20,QN20),"")</f>
        <v/>
      </c>
      <c r="RD20" s="40" t="str">
        <f>IF(SUM(RA20,RB20)&gt;0,SUM(RA20,RB20),"")</f>
        <v/>
      </c>
      <c r="RE20" s="40" t="str">
        <f>IF(SUM(QR20,QV20)&gt;0,SUM(QR20,QV20),"")</f>
        <v/>
      </c>
      <c r="RF20" s="40" t="str">
        <f>IF(SUM(QQ20:QR20,QT20:QV20,QX20)-SUM(QS20,QW20)&gt;0,SUM(QQ20:QR20,QT20:QV20,QX20)-SUM(QS20,QW20),"")</f>
        <v/>
      </c>
      <c r="RG20" s="40" t="str">
        <f>IF(SUM(RA20,RF20)&gt;0,SUM(RA20,RF20),"")</f>
        <v/>
      </c>
    </row>
    <row r="21" spans="1:475" ht="17" x14ac:dyDescent="0.2">
      <c r="R21" s="10"/>
      <c r="S21" s="10"/>
      <c r="T21" s="10"/>
    </row>
    <row r="22" spans="1:475" ht="17" x14ac:dyDescent="0.2">
      <c r="R22" s="10"/>
      <c r="S22" s="10"/>
      <c r="T22" s="10"/>
    </row>
    <row r="23" spans="1:475" ht="17" x14ac:dyDescent="0.2">
      <c r="B23" s="23" t="s">
        <v>44</v>
      </c>
      <c r="R23" s="10"/>
      <c r="S23" s="10"/>
      <c r="T23" s="10"/>
      <c r="AP23" s="4"/>
      <c r="AW23" s="42">
        <v>7.2</v>
      </c>
      <c r="BS23" s="4"/>
      <c r="BZ23" s="42">
        <v>8</v>
      </c>
      <c r="CV23" s="4"/>
      <c r="DC23" s="42">
        <v>8</v>
      </c>
      <c r="EA23" s="4"/>
      <c r="EH23" s="42">
        <v>7.2</v>
      </c>
      <c r="FC23" s="4"/>
      <c r="FJ23" s="42">
        <v>7.2</v>
      </c>
      <c r="GE23" s="4"/>
      <c r="GL23" s="42">
        <v>7.2</v>
      </c>
      <c r="HG23" s="4"/>
      <c r="HN23" s="42">
        <v>8</v>
      </c>
      <c r="II23" s="4"/>
      <c r="IP23" s="42">
        <v>8</v>
      </c>
      <c r="JK23" s="4"/>
      <c r="JR23" s="42">
        <v>8</v>
      </c>
      <c r="KM23" s="4"/>
      <c r="KT23" s="42">
        <v>8</v>
      </c>
      <c r="LO23" s="4"/>
      <c r="LV23" s="42">
        <v>8</v>
      </c>
      <c r="MQ23" s="4"/>
      <c r="MX23" s="42">
        <v>8</v>
      </c>
      <c r="NS23" s="4"/>
      <c r="NZ23" s="42">
        <v>8</v>
      </c>
      <c r="OU23" s="4"/>
      <c r="PB23" s="42">
        <v>8</v>
      </c>
      <c r="PW23" s="4"/>
      <c r="QD23" s="42">
        <v>8</v>
      </c>
    </row>
    <row r="24" spans="1:475" ht="17" hidden="1" x14ac:dyDescent="0.2">
      <c r="B24" s="30" t="s">
        <v>43</v>
      </c>
      <c r="R24" s="10"/>
      <c r="S24" s="10"/>
      <c r="T24" s="10"/>
      <c r="AP24" s="4"/>
      <c r="AW24" s="51">
        <v>1000</v>
      </c>
      <c r="BS24" s="4"/>
      <c r="BZ24" s="51">
        <v>1000</v>
      </c>
      <c r="CV24" s="4"/>
      <c r="DC24" s="51">
        <v>1000</v>
      </c>
      <c r="EA24" s="4"/>
      <c r="EH24" s="51">
        <v>1000</v>
      </c>
      <c r="FC24" s="4"/>
      <c r="FJ24" s="51">
        <v>1000</v>
      </c>
      <c r="GE24" s="4"/>
      <c r="GL24" s="51">
        <v>1000</v>
      </c>
      <c r="HG24" s="4"/>
      <c r="HN24" s="51">
        <v>1000</v>
      </c>
      <c r="II24" s="4"/>
      <c r="IP24" s="51">
        <v>1000</v>
      </c>
      <c r="JK24" s="4"/>
      <c r="JR24" s="51">
        <v>1000</v>
      </c>
      <c r="KM24" s="4"/>
      <c r="KT24" s="51">
        <v>1000</v>
      </c>
      <c r="LO24" s="4"/>
      <c r="LV24" s="51">
        <v>1000</v>
      </c>
      <c r="MQ24" s="4"/>
      <c r="MX24" s="51">
        <v>1000</v>
      </c>
      <c r="NS24" s="4"/>
      <c r="NZ24" s="51">
        <v>1000</v>
      </c>
      <c r="OU24" s="4"/>
      <c r="PB24" s="51">
        <v>1000</v>
      </c>
      <c r="PW24" s="4"/>
      <c r="QD24" s="51">
        <v>1000</v>
      </c>
    </row>
    <row r="25" spans="1:475" ht="17" hidden="1" x14ac:dyDescent="0.2">
      <c r="A25" s="5"/>
      <c r="B25" s="31" t="s">
        <v>55</v>
      </c>
      <c r="C25" s="20"/>
      <c r="R25" s="10"/>
      <c r="S25" s="10"/>
      <c r="T25" s="10"/>
      <c r="AP25" s="4"/>
      <c r="AW25" s="43">
        <v>1000</v>
      </c>
      <c r="BS25" s="4"/>
      <c r="BZ25" s="43">
        <v>1000</v>
      </c>
      <c r="CV25" s="4"/>
      <c r="DC25" s="43">
        <v>1000</v>
      </c>
      <c r="EA25" s="4"/>
      <c r="EH25" s="43">
        <v>1000</v>
      </c>
      <c r="FC25" s="4"/>
      <c r="FJ25" s="43">
        <v>1000</v>
      </c>
      <c r="GE25" s="4"/>
      <c r="GL25" s="43">
        <v>1000</v>
      </c>
      <c r="HG25" s="4"/>
      <c r="HN25" s="43">
        <v>1000</v>
      </c>
      <c r="II25" s="4"/>
      <c r="IP25" s="43">
        <v>1000</v>
      </c>
      <c r="JK25" s="4"/>
      <c r="JR25" s="43">
        <v>1000</v>
      </c>
      <c r="KM25" s="4"/>
      <c r="KT25" s="43">
        <v>1000</v>
      </c>
      <c r="LO25" s="4"/>
      <c r="LV25" s="43">
        <v>1000</v>
      </c>
      <c r="MQ25" s="4"/>
      <c r="MX25" s="43">
        <v>1000</v>
      </c>
      <c r="NS25" s="4"/>
      <c r="NZ25" s="43">
        <v>1000</v>
      </c>
      <c r="OU25" s="4"/>
      <c r="PB25" s="43">
        <v>1000</v>
      </c>
      <c r="PW25" s="4"/>
      <c r="QD25" s="43">
        <v>1000</v>
      </c>
    </row>
    <row r="26" spans="1:475" ht="17" hidden="1" x14ac:dyDescent="0.2">
      <c r="A26" s="5"/>
      <c r="B26" s="35" t="s">
        <v>62</v>
      </c>
      <c r="C26" s="20"/>
      <c r="R26" s="10"/>
      <c r="S26" s="10"/>
      <c r="T26" s="10"/>
      <c r="AP26" s="4"/>
      <c r="AW26" s="44">
        <v>1000</v>
      </c>
      <c r="BS26" s="4"/>
      <c r="BZ26" s="44">
        <v>1000</v>
      </c>
      <c r="CV26" s="4"/>
      <c r="DC26" s="44">
        <v>1000</v>
      </c>
      <c r="EA26" s="4"/>
      <c r="EH26" s="44">
        <v>1000</v>
      </c>
      <c r="FC26" s="4"/>
      <c r="FJ26" s="44">
        <v>1000</v>
      </c>
      <c r="GE26" s="4"/>
      <c r="GL26" s="44">
        <v>1000</v>
      </c>
      <c r="HG26" s="4"/>
      <c r="HN26" s="44">
        <v>1000</v>
      </c>
      <c r="II26" s="4"/>
      <c r="IP26" s="44">
        <v>1000</v>
      </c>
      <c r="JK26" s="4"/>
      <c r="JR26" s="44">
        <v>1000</v>
      </c>
      <c r="KM26" s="4"/>
      <c r="KT26" s="44">
        <v>1000</v>
      </c>
      <c r="LO26" s="4"/>
      <c r="LV26" s="44">
        <v>1000</v>
      </c>
      <c r="MQ26" s="4"/>
      <c r="MX26" s="44">
        <v>1000</v>
      </c>
      <c r="NS26" s="4"/>
      <c r="NZ26" s="44">
        <v>1000</v>
      </c>
      <c r="OU26" s="4"/>
      <c r="PB26" s="44">
        <v>1000</v>
      </c>
      <c r="PW26" s="4"/>
      <c r="QD26" s="44">
        <v>1000</v>
      </c>
    </row>
    <row r="27" spans="1:475" ht="17" x14ac:dyDescent="0.2">
      <c r="A27" s="5"/>
      <c r="B27" s="34" t="s">
        <v>41</v>
      </c>
      <c r="C27" s="20"/>
      <c r="R27" s="10"/>
      <c r="S27" s="10"/>
      <c r="T27" s="10"/>
      <c r="AP27" s="4"/>
      <c r="AW27" s="45">
        <v>42.4</v>
      </c>
      <c r="BS27" s="4"/>
      <c r="BZ27" s="45">
        <v>42.1</v>
      </c>
      <c r="CV27" s="4"/>
      <c r="DC27" s="45">
        <v>42.1</v>
      </c>
      <c r="EA27" s="4"/>
      <c r="EH27" s="45">
        <v>42.4</v>
      </c>
      <c r="FC27" s="4"/>
      <c r="FJ27" s="45">
        <v>42.4</v>
      </c>
      <c r="GE27" s="4"/>
      <c r="GL27" s="45">
        <v>42.4</v>
      </c>
      <c r="HG27" s="4"/>
      <c r="HN27" s="45">
        <v>42.1</v>
      </c>
      <c r="II27" s="4"/>
      <c r="IP27" s="45">
        <v>42.1</v>
      </c>
      <c r="JK27" s="4"/>
      <c r="JR27" s="45">
        <v>42.1</v>
      </c>
      <c r="KM27" s="4"/>
      <c r="KT27" s="45">
        <v>42.1</v>
      </c>
      <c r="LO27" s="4"/>
      <c r="LV27" s="45">
        <v>42.1</v>
      </c>
      <c r="MQ27" s="4"/>
      <c r="MX27" s="45">
        <v>42.1</v>
      </c>
      <c r="NS27" s="4"/>
      <c r="NZ27" s="45">
        <v>42.1</v>
      </c>
      <c r="OU27" s="4"/>
      <c r="PB27" s="45">
        <v>42.1</v>
      </c>
      <c r="PW27" s="4"/>
      <c r="QD27" s="45">
        <v>42.1</v>
      </c>
    </row>
    <row r="28" spans="1:475" ht="17" hidden="1" x14ac:dyDescent="0.2">
      <c r="A28" s="5"/>
      <c r="B28" s="24" t="s">
        <v>42</v>
      </c>
      <c r="C28" s="20"/>
      <c r="R28" s="10"/>
      <c r="S28" s="10"/>
      <c r="T28" s="10"/>
      <c r="AP28" s="4"/>
      <c r="AW28" s="46">
        <v>1000</v>
      </c>
      <c r="BS28" s="4"/>
      <c r="BZ28" s="46">
        <v>1000</v>
      </c>
      <c r="CV28" s="4"/>
      <c r="DC28" s="46">
        <v>1000</v>
      </c>
      <c r="EA28" s="4"/>
      <c r="EH28" s="46">
        <v>1000</v>
      </c>
      <c r="FC28" s="4"/>
      <c r="FJ28" s="46">
        <v>1000</v>
      </c>
      <c r="GE28" s="4"/>
      <c r="GL28" s="46">
        <v>1000</v>
      </c>
      <c r="HG28" s="4"/>
      <c r="HN28" s="46">
        <v>1000</v>
      </c>
      <c r="II28" s="4"/>
      <c r="IP28" s="46">
        <v>1000</v>
      </c>
      <c r="JK28" s="4"/>
      <c r="JR28" s="46">
        <v>1000</v>
      </c>
      <c r="KM28" s="4"/>
      <c r="KT28" s="46">
        <v>1000</v>
      </c>
      <c r="LO28" s="4"/>
      <c r="LV28" s="46">
        <v>1000</v>
      </c>
      <c r="MQ28" s="4"/>
      <c r="MX28" s="46">
        <v>1000</v>
      </c>
      <c r="NS28" s="4"/>
      <c r="NZ28" s="46">
        <v>1000</v>
      </c>
      <c r="OU28" s="4"/>
      <c r="PB28" s="46">
        <v>1000</v>
      </c>
      <c r="PW28" s="4"/>
      <c r="QD28" s="46">
        <v>1000</v>
      </c>
    </row>
    <row r="29" spans="1:475" ht="17" hidden="1" x14ac:dyDescent="0.2">
      <c r="A29" s="5"/>
      <c r="B29" s="33" t="s">
        <v>54</v>
      </c>
      <c r="C29" s="20"/>
      <c r="R29" s="10"/>
      <c r="S29" s="10"/>
      <c r="T29" s="10"/>
      <c r="AP29" s="4"/>
      <c r="AW29" s="47">
        <v>1000</v>
      </c>
      <c r="BS29" s="4"/>
      <c r="BZ29" s="47">
        <v>1000</v>
      </c>
      <c r="CV29" s="4"/>
      <c r="DC29" s="47">
        <v>1000</v>
      </c>
      <c r="EA29" s="4"/>
      <c r="EH29" s="47">
        <v>1000</v>
      </c>
      <c r="FC29" s="4"/>
      <c r="FJ29" s="47">
        <v>1000</v>
      </c>
      <c r="GE29" s="4"/>
      <c r="GL29" s="47">
        <v>1000</v>
      </c>
      <c r="HG29" s="4"/>
      <c r="HN29" s="47">
        <v>1000</v>
      </c>
      <c r="II29" s="4"/>
      <c r="IP29" s="47">
        <v>1000</v>
      </c>
      <c r="JK29" s="4"/>
      <c r="JR29" s="47">
        <v>1000</v>
      </c>
      <c r="KM29" s="4"/>
      <c r="KT29" s="47">
        <v>1000</v>
      </c>
      <c r="LO29" s="4"/>
      <c r="LV29" s="47">
        <v>1000</v>
      </c>
      <c r="MQ29" s="4"/>
      <c r="MX29" s="47">
        <v>1000</v>
      </c>
      <c r="NS29" s="4"/>
      <c r="NZ29" s="47">
        <v>1000</v>
      </c>
      <c r="OU29" s="4"/>
      <c r="PB29" s="47">
        <v>1000</v>
      </c>
      <c r="PW29" s="4"/>
      <c r="QD29" s="47">
        <v>1000</v>
      </c>
    </row>
    <row r="30" spans="1:475" ht="17" hidden="1" x14ac:dyDescent="0.2">
      <c r="A30" s="5"/>
      <c r="B30" s="25" t="s">
        <v>27</v>
      </c>
      <c r="C30" s="20"/>
      <c r="R30" s="10"/>
      <c r="S30" s="10"/>
      <c r="T30" s="10"/>
      <c r="AP30" s="4"/>
      <c r="AW30" s="48">
        <v>1000</v>
      </c>
      <c r="BS30" s="4"/>
      <c r="BZ30" s="48">
        <v>1000</v>
      </c>
      <c r="CV30" s="4"/>
      <c r="DC30" s="48">
        <v>1000</v>
      </c>
      <c r="EA30" s="4"/>
      <c r="EH30" s="48">
        <v>1000</v>
      </c>
      <c r="FC30" s="4"/>
      <c r="FJ30" s="48">
        <v>1000</v>
      </c>
      <c r="GE30" s="4"/>
      <c r="GL30" s="48">
        <v>1000</v>
      </c>
      <c r="HG30" s="4"/>
      <c r="HN30" s="48">
        <v>1000</v>
      </c>
      <c r="II30" s="4"/>
      <c r="IP30" s="48">
        <v>1000</v>
      </c>
      <c r="JK30" s="4"/>
      <c r="JR30" s="48">
        <v>1000</v>
      </c>
      <c r="KM30" s="4"/>
      <c r="KT30" s="48">
        <v>1000</v>
      </c>
      <c r="LO30" s="4"/>
      <c r="LV30" s="48">
        <v>1000</v>
      </c>
      <c r="MQ30" s="4"/>
      <c r="MX30" s="48">
        <v>1000</v>
      </c>
      <c r="NS30" s="4"/>
      <c r="NZ30" s="48">
        <v>1000</v>
      </c>
      <c r="OU30" s="4"/>
      <c r="PB30" s="48">
        <v>1000</v>
      </c>
      <c r="PW30" s="4"/>
      <c r="QD30" s="48">
        <v>1000</v>
      </c>
    </row>
    <row r="31" spans="1:475" x14ac:dyDescent="0.2">
      <c r="B31" s="29" t="s">
        <v>47</v>
      </c>
      <c r="C31" s="2"/>
    </row>
    <row r="32" spans="1:475" x14ac:dyDescent="0.2">
      <c r="A32" s="5"/>
      <c r="B32" s="5"/>
      <c r="C32" s="20"/>
      <c r="QF32" s="2"/>
      <c r="QG32" s="2"/>
      <c r="QH32" s="2"/>
      <c r="QI32" s="2"/>
      <c r="QJ32" s="2"/>
      <c r="QK32" s="2"/>
      <c r="QL32" s="2"/>
      <c r="QM32" s="2"/>
      <c r="QN32" s="2"/>
    </row>
    <row r="33" spans="1:3" x14ac:dyDescent="0.2">
      <c r="A33" s="5"/>
      <c r="B33" s="5"/>
      <c r="C33" s="20"/>
    </row>
    <row r="34" spans="1:3" x14ac:dyDescent="0.2">
      <c r="A34" s="5"/>
      <c r="B34" s="5"/>
      <c r="C34" s="20"/>
    </row>
    <row r="35" spans="1:3" x14ac:dyDescent="0.2">
      <c r="A35" s="5"/>
      <c r="B35" s="5"/>
      <c r="C35" s="5"/>
    </row>
  </sheetData>
  <sheetProtection sheet="1" formatCells="0" formatColumns="0" formatRows="0"/>
  <autoFilter ref="A1:RG1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0">
      <sortCondition descending="1" ref="F1:F21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20">
    <cfRule type="expression" dxfId="83" priority="28" stopIfTrue="1">
      <formula>IF($AO4&lt;&gt;"",1,0)</formula>
    </cfRule>
  </conditionalFormatting>
  <conditionalFormatting sqref="AX4:BZ20">
    <cfRule type="expression" dxfId="82" priority="27" stopIfTrue="1">
      <formula>IF($BR4&lt;&gt;"",1,0)</formula>
    </cfRule>
  </conditionalFormatting>
  <conditionalFormatting sqref="M1:M3 O1:O3 K1:K1048576 Q1:Q1048576 M4:O1048576">
    <cfRule type="expression" dxfId="81" priority="24">
      <formula>IF(K1=$CA$1,1,0)</formula>
    </cfRule>
    <cfRule type="expression" dxfId="80" priority="25">
      <formula>IF(K1=$AX$1,1,0)</formula>
    </cfRule>
    <cfRule type="expression" dxfId="79" priority="26">
      <formula>IF(K1=$U$1,1,0)</formula>
    </cfRule>
  </conditionalFormatting>
  <conditionalFormatting sqref="CA4:DC20">
    <cfRule type="expression" dxfId="78" priority="23" stopIfTrue="1">
      <formula>IF($CU4&lt;&gt;"",1,0)</formula>
    </cfRule>
  </conditionalFormatting>
  <conditionalFormatting sqref="A1:A1048576">
    <cfRule type="expression" dxfId="77" priority="22">
      <formula>AND(G1="P",F1="")</formula>
    </cfRule>
  </conditionalFormatting>
  <conditionalFormatting sqref="H1:H1048576">
    <cfRule type="containsText" dxfId="76" priority="17" operator="containsText" text="No DD">
      <formula>NOT(ISERROR(SEARCH("No DD",H1)))</formula>
    </cfRule>
    <cfRule type="containsText" dxfId="75" priority="18" operator="containsText" text="Merit">
      <formula>NOT(ISERROR(SEARCH("Merit",H1)))</formula>
    </cfRule>
    <cfRule type="containsText" dxfId="74" priority="19" operator="containsText" text="Excellence">
      <formula>NOT(ISERROR(SEARCH("Excellence",H1)))</formula>
    </cfRule>
    <cfRule type="containsText" dxfId="73" priority="20" operator="containsText" text="Worlds Team">
      <formula>NOT(ISERROR(SEARCH("Worlds Team",H1)))</formula>
    </cfRule>
    <cfRule type="containsText" dxfId="72" priority="21" operator="containsText" text="National Team">
      <formula>NOT(ISERROR(SEARCH("National Team",H1)))</formula>
    </cfRule>
  </conditionalFormatting>
  <conditionalFormatting sqref="AT31:AT1048576 BW31:BW1048576 EE31:EE1048576 BW1:BW29 CZ1:CZ1048576 EE1:EE29 FG1:FG1048576 GI1:GI1048576 HK1:HK1048576 IM1:IM1048576 JO1:JO1048576 KQ1:KQ1048576 LS1:LS1048576 MU1:MU1048576 NW1:NW1048576 OY1:OY1048576 QA1:QA1048576 AT1:AT29">
    <cfRule type="cellIs" dxfId="71" priority="14" operator="between">
      <formula>AW$30</formula>
      <formula>1000</formula>
    </cfRule>
    <cfRule type="cellIs" dxfId="70" priority="15" operator="between">
      <formula>AW$29</formula>
      <formula>AW$30</formula>
    </cfRule>
    <cfRule type="cellIs" dxfId="69" priority="16" operator="between">
      <formula>AW$28</formula>
      <formula>AW$29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68" priority="110293" operator="between">
      <formula>AW$23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7" priority="110338" operator="between">
      <formula>AW$27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6" priority="110383" operator="between">
      <formula>AW$23</formula>
      <formula>AW$24</formula>
    </cfRule>
    <cfRule type="cellIs" dxfId="65" priority="110384" operator="between">
      <formula>AW$24</formula>
      <formula>AW$25</formula>
    </cfRule>
    <cfRule type="cellIs" dxfId="64" priority="110385" operator="between">
      <formula>AW$25</formula>
      <formula>AW$26</formula>
    </cfRule>
    <cfRule type="cellIs" dxfId="63" priority="110386" operator="between">
      <formula>AW$26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2" priority="110563" operator="between">
      <formula>AW$27</formula>
      <formula>AW$28</formula>
    </cfRule>
    <cfRule type="cellIs" dxfId="61" priority="110564" operator="between">
      <formula>AW$28</formula>
      <formula>AW$29</formula>
    </cfRule>
    <cfRule type="cellIs" dxfId="60" priority="110565" operator="between">
      <formula>AW$29</formula>
      <formula>AW$30</formula>
    </cfRule>
    <cfRule type="cellIs" dxfId="59" priority="110566" operator="between">
      <formula>AW$30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58" priority="110743" operator="between">
      <formula>AW$26</formula>
      <formula>1000</formula>
    </cfRule>
    <cfRule type="cellIs" dxfId="57" priority="110744" operator="between">
      <formula>AW$25</formula>
      <formula>AW$26</formula>
    </cfRule>
    <cfRule type="cellIs" dxfId="56" priority="110745" operator="between">
      <formula>AW$24</formula>
      <formula>AW$25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55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customWidth="1"/>
    <col min="307" max="326" width="10.83203125" hidden="1" customWidth="1"/>
    <col min="327" max="334" width="10.83203125" style="36" customWidth="1"/>
    <col min="335" max="354" width="10.83203125" hidden="1" customWidth="1"/>
    <col min="355" max="362" width="10.83203125" style="36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4" t="s">
        <v>8</v>
      </c>
      <c r="H1" s="71" t="s">
        <v>9</v>
      </c>
      <c r="I1" s="74" t="s">
        <v>70</v>
      </c>
      <c r="J1" s="72" t="s">
        <v>98</v>
      </c>
      <c r="K1" s="70" t="s">
        <v>25</v>
      </c>
      <c r="L1" s="72" t="s">
        <v>99</v>
      </c>
      <c r="M1" s="70" t="s">
        <v>25</v>
      </c>
      <c r="N1" s="72" t="s">
        <v>100</v>
      </c>
      <c r="O1" s="70" t="s">
        <v>25</v>
      </c>
      <c r="P1" s="70" t="s">
        <v>10</v>
      </c>
      <c r="Q1" s="70" t="s">
        <v>25</v>
      </c>
      <c r="R1" s="73" t="s">
        <v>11</v>
      </c>
      <c r="S1" s="70" t="s">
        <v>26</v>
      </c>
      <c r="T1" s="70" t="s">
        <v>25</v>
      </c>
      <c r="U1" s="66" t="s">
        <v>118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175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6" t="s">
        <v>201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9" t="s">
        <v>52</v>
      </c>
      <c r="DE1" s="69"/>
      <c r="DF1" s="69"/>
      <c r="DG1" s="66" t="s">
        <v>122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7" t="s">
        <v>125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6" t="s">
        <v>121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7" t="s">
        <v>127</v>
      </c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6" t="s">
        <v>198</v>
      </c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7" t="s">
        <v>197</v>
      </c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6" t="s">
        <v>199</v>
      </c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7" t="s">
        <v>200</v>
      </c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6" t="s">
        <v>230</v>
      </c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6" t="s">
        <v>56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71"/>
      <c r="B2" s="71"/>
      <c r="C2" s="71"/>
      <c r="D2" s="71"/>
      <c r="E2" s="71"/>
      <c r="F2" s="74"/>
      <c r="G2" s="74"/>
      <c r="H2" s="71"/>
      <c r="I2" s="74"/>
      <c r="J2" s="72"/>
      <c r="K2" s="70"/>
      <c r="L2" s="72"/>
      <c r="M2" s="70"/>
      <c r="N2" s="72"/>
      <c r="O2" s="70"/>
      <c r="P2" s="70"/>
      <c r="Q2" s="70"/>
      <c r="R2" s="73"/>
      <c r="S2" s="70"/>
      <c r="T2" s="70"/>
      <c r="U2" s="68" t="s">
        <v>90</v>
      </c>
      <c r="V2" s="68"/>
      <c r="W2" s="68"/>
      <c r="X2" s="68"/>
      <c r="Y2" s="68" t="s">
        <v>91</v>
      </c>
      <c r="Z2" s="68"/>
      <c r="AA2" s="68"/>
      <c r="AB2" s="68"/>
      <c r="AC2" s="68" t="s">
        <v>92</v>
      </c>
      <c r="AD2" s="68"/>
      <c r="AE2" s="68"/>
      <c r="AF2" s="68"/>
      <c r="AG2" s="68" t="s">
        <v>93</v>
      </c>
      <c r="AH2" s="68"/>
      <c r="AI2" s="68"/>
      <c r="AJ2" s="68"/>
      <c r="AK2" s="75" t="s">
        <v>94</v>
      </c>
      <c r="AL2" s="75"/>
      <c r="AM2" s="75"/>
      <c r="AN2" s="75"/>
      <c r="AO2" s="14"/>
      <c r="AP2" s="14" t="s">
        <v>95</v>
      </c>
      <c r="AQ2" s="14" t="s">
        <v>96</v>
      </c>
      <c r="AR2" s="14" t="s">
        <v>92</v>
      </c>
      <c r="AS2" s="14" t="s">
        <v>101</v>
      </c>
      <c r="AT2" s="14" t="s">
        <v>21</v>
      </c>
      <c r="AU2" s="14" t="s">
        <v>57</v>
      </c>
      <c r="AV2" s="14" t="s">
        <v>97</v>
      </c>
      <c r="AW2" s="14" t="s">
        <v>15</v>
      </c>
      <c r="AX2" s="65" t="s">
        <v>90</v>
      </c>
      <c r="AY2" s="65"/>
      <c r="AZ2" s="65"/>
      <c r="BA2" s="65"/>
      <c r="BB2" s="65" t="s">
        <v>91</v>
      </c>
      <c r="BC2" s="65"/>
      <c r="BD2" s="65"/>
      <c r="BE2" s="65"/>
      <c r="BF2" s="65" t="s">
        <v>92</v>
      </c>
      <c r="BG2" s="65"/>
      <c r="BH2" s="65"/>
      <c r="BI2" s="65"/>
      <c r="BJ2" s="65" t="s">
        <v>93</v>
      </c>
      <c r="BK2" s="65"/>
      <c r="BL2" s="65"/>
      <c r="BM2" s="65"/>
      <c r="BN2" s="76" t="s">
        <v>94</v>
      </c>
      <c r="BO2" s="76"/>
      <c r="BP2" s="76"/>
      <c r="BQ2" s="76"/>
      <c r="BR2" s="13"/>
      <c r="BS2" s="13" t="s">
        <v>95</v>
      </c>
      <c r="BT2" s="13" t="s">
        <v>96</v>
      </c>
      <c r="BU2" s="13" t="s">
        <v>92</v>
      </c>
      <c r="BV2" s="13" t="s">
        <v>101</v>
      </c>
      <c r="BW2" s="13" t="s">
        <v>21</v>
      </c>
      <c r="BX2" s="13" t="s">
        <v>57</v>
      </c>
      <c r="BY2" s="13" t="s">
        <v>97</v>
      </c>
      <c r="BZ2" s="13" t="s">
        <v>15</v>
      </c>
      <c r="CA2" s="68" t="s">
        <v>90</v>
      </c>
      <c r="CB2" s="68"/>
      <c r="CC2" s="68"/>
      <c r="CD2" s="68"/>
      <c r="CE2" s="68" t="s">
        <v>91</v>
      </c>
      <c r="CF2" s="68"/>
      <c r="CG2" s="68"/>
      <c r="CH2" s="68"/>
      <c r="CI2" s="68" t="s">
        <v>92</v>
      </c>
      <c r="CJ2" s="68"/>
      <c r="CK2" s="68"/>
      <c r="CL2" s="68"/>
      <c r="CM2" s="68" t="s">
        <v>93</v>
      </c>
      <c r="CN2" s="68"/>
      <c r="CO2" s="68"/>
      <c r="CP2" s="68"/>
      <c r="CQ2" s="75" t="s">
        <v>94</v>
      </c>
      <c r="CR2" s="75"/>
      <c r="CS2" s="75"/>
      <c r="CT2" s="75"/>
      <c r="CU2" s="14"/>
      <c r="CV2" s="14" t="s">
        <v>95</v>
      </c>
      <c r="CW2" s="14" t="s">
        <v>96</v>
      </c>
      <c r="CX2" s="14" t="s">
        <v>92</v>
      </c>
      <c r="CY2" s="14" t="s">
        <v>101</v>
      </c>
      <c r="CZ2" s="14" t="s">
        <v>21</v>
      </c>
      <c r="DA2" s="14" t="s">
        <v>57</v>
      </c>
      <c r="DB2" s="14" t="s">
        <v>97</v>
      </c>
      <c r="DC2" s="14" t="s">
        <v>15</v>
      </c>
      <c r="DD2" s="49" t="s">
        <v>96</v>
      </c>
      <c r="DE2" s="49" t="s">
        <v>92</v>
      </c>
      <c r="DF2" s="49" t="s">
        <v>20</v>
      </c>
      <c r="DG2" s="68" t="s">
        <v>90</v>
      </c>
      <c r="DH2" s="68"/>
      <c r="DI2" s="68"/>
      <c r="DJ2" s="68"/>
      <c r="DK2" s="68" t="s">
        <v>91</v>
      </c>
      <c r="DL2" s="68"/>
      <c r="DM2" s="68"/>
      <c r="DN2" s="68"/>
      <c r="DO2" s="68" t="s">
        <v>92</v>
      </c>
      <c r="DP2" s="68"/>
      <c r="DQ2" s="68"/>
      <c r="DR2" s="68"/>
      <c r="DS2" s="68" t="s">
        <v>93</v>
      </c>
      <c r="DT2" s="68"/>
      <c r="DU2" s="68"/>
      <c r="DV2" s="68"/>
      <c r="DW2" s="77" t="s">
        <v>94</v>
      </c>
      <c r="DX2" s="77"/>
      <c r="DY2" s="77"/>
      <c r="DZ2" s="77"/>
      <c r="EA2" s="14" t="s">
        <v>95</v>
      </c>
      <c r="EB2" s="14" t="s">
        <v>96</v>
      </c>
      <c r="EC2" s="14" t="s">
        <v>92</v>
      </c>
      <c r="ED2" s="14" t="s">
        <v>101</v>
      </c>
      <c r="EE2" s="14" t="s">
        <v>21</v>
      </c>
      <c r="EF2" s="14" t="s">
        <v>57</v>
      </c>
      <c r="EG2" s="14" t="s">
        <v>97</v>
      </c>
      <c r="EH2" s="14" t="s">
        <v>15</v>
      </c>
      <c r="EI2" s="65" t="s">
        <v>90</v>
      </c>
      <c r="EJ2" s="65"/>
      <c r="EK2" s="65"/>
      <c r="EL2" s="65"/>
      <c r="EM2" s="65" t="s">
        <v>91</v>
      </c>
      <c r="EN2" s="65"/>
      <c r="EO2" s="65"/>
      <c r="EP2" s="65"/>
      <c r="EQ2" s="65" t="s">
        <v>92</v>
      </c>
      <c r="ER2" s="65"/>
      <c r="ES2" s="65"/>
      <c r="ET2" s="65"/>
      <c r="EU2" s="65" t="s">
        <v>93</v>
      </c>
      <c r="EV2" s="65"/>
      <c r="EW2" s="65"/>
      <c r="EX2" s="65"/>
      <c r="EY2" s="76" t="s">
        <v>94</v>
      </c>
      <c r="EZ2" s="76"/>
      <c r="FA2" s="76"/>
      <c r="FB2" s="76"/>
      <c r="FC2" s="13" t="s">
        <v>95</v>
      </c>
      <c r="FD2" s="13" t="s">
        <v>96</v>
      </c>
      <c r="FE2" s="13" t="s">
        <v>92</v>
      </c>
      <c r="FF2" s="13" t="s">
        <v>101</v>
      </c>
      <c r="FG2" s="13" t="s">
        <v>21</v>
      </c>
      <c r="FH2" s="13" t="s">
        <v>57</v>
      </c>
      <c r="FI2" s="13" t="s">
        <v>97</v>
      </c>
      <c r="FJ2" s="13" t="s">
        <v>15</v>
      </c>
      <c r="FK2" s="68" t="s">
        <v>90</v>
      </c>
      <c r="FL2" s="68"/>
      <c r="FM2" s="68"/>
      <c r="FN2" s="68"/>
      <c r="FO2" s="68" t="s">
        <v>91</v>
      </c>
      <c r="FP2" s="68"/>
      <c r="FQ2" s="68"/>
      <c r="FR2" s="68"/>
      <c r="FS2" s="68" t="s">
        <v>92</v>
      </c>
      <c r="FT2" s="68"/>
      <c r="FU2" s="68"/>
      <c r="FV2" s="68"/>
      <c r="FW2" s="68" t="s">
        <v>93</v>
      </c>
      <c r="FX2" s="68"/>
      <c r="FY2" s="68"/>
      <c r="FZ2" s="68"/>
      <c r="GA2" s="77" t="s">
        <v>94</v>
      </c>
      <c r="GB2" s="77"/>
      <c r="GC2" s="77"/>
      <c r="GD2" s="77"/>
      <c r="GE2" s="14" t="s">
        <v>95</v>
      </c>
      <c r="GF2" s="14" t="s">
        <v>96</v>
      </c>
      <c r="GG2" s="14" t="s">
        <v>92</v>
      </c>
      <c r="GH2" s="14" t="s">
        <v>101</v>
      </c>
      <c r="GI2" s="14" t="s">
        <v>21</v>
      </c>
      <c r="GJ2" s="14" t="s">
        <v>57</v>
      </c>
      <c r="GK2" s="14" t="s">
        <v>97</v>
      </c>
      <c r="GL2" s="14" t="s">
        <v>15</v>
      </c>
      <c r="GM2" s="65" t="s">
        <v>90</v>
      </c>
      <c r="GN2" s="65"/>
      <c r="GO2" s="65"/>
      <c r="GP2" s="65"/>
      <c r="GQ2" s="65" t="s">
        <v>91</v>
      </c>
      <c r="GR2" s="65"/>
      <c r="GS2" s="65"/>
      <c r="GT2" s="65"/>
      <c r="GU2" s="65" t="s">
        <v>92</v>
      </c>
      <c r="GV2" s="65"/>
      <c r="GW2" s="65"/>
      <c r="GX2" s="65"/>
      <c r="GY2" s="65" t="s">
        <v>93</v>
      </c>
      <c r="GZ2" s="65"/>
      <c r="HA2" s="65"/>
      <c r="HB2" s="65"/>
      <c r="HC2" s="76" t="s">
        <v>94</v>
      </c>
      <c r="HD2" s="76"/>
      <c r="HE2" s="76"/>
      <c r="HF2" s="76"/>
      <c r="HG2" s="13" t="s">
        <v>95</v>
      </c>
      <c r="HH2" s="13" t="s">
        <v>96</v>
      </c>
      <c r="HI2" s="13" t="s">
        <v>92</v>
      </c>
      <c r="HJ2" s="13" t="s">
        <v>101</v>
      </c>
      <c r="HK2" s="13" t="s">
        <v>21</v>
      </c>
      <c r="HL2" s="13" t="s">
        <v>57</v>
      </c>
      <c r="HM2" s="13" t="s">
        <v>97</v>
      </c>
      <c r="HN2" s="13" t="s">
        <v>15</v>
      </c>
      <c r="HO2" s="68" t="s">
        <v>90</v>
      </c>
      <c r="HP2" s="68"/>
      <c r="HQ2" s="68"/>
      <c r="HR2" s="68"/>
      <c r="HS2" s="68" t="s">
        <v>91</v>
      </c>
      <c r="HT2" s="68"/>
      <c r="HU2" s="68"/>
      <c r="HV2" s="68"/>
      <c r="HW2" s="68" t="s">
        <v>92</v>
      </c>
      <c r="HX2" s="68"/>
      <c r="HY2" s="68"/>
      <c r="HZ2" s="68"/>
      <c r="IA2" s="68" t="s">
        <v>93</v>
      </c>
      <c r="IB2" s="68"/>
      <c r="IC2" s="68"/>
      <c r="ID2" s="68"/>
      <c r="IE2" s="77" t="s">
        <v>94</v>
      </c>
      <c r="IF2" s="77"/>
      <c r="IG2" s="77"/>
      <c r="IH2" s="77"/>
      <c r="II2" s="14" t="s">
        <v>95</v>
      </c>
      <c r="IJ2" s="14" t="s">
        <v>96</v>
      </c>
      <c r="IK2" s="14" t="s">
        <v>92</v>
      </c>
      <c r="IL2" s="14" t="s">
        <v>101</v>
      </c>
      <c r="IM2" s="14" t="s">
        <v>21</v>
      </c>
      <c r="IN2" s="14" t="s">
        <v>57</v>
      </c>
      <c r="IO2" s="14" t="s">
        <v>97</v>
      </c>
      <c r="IP2" s="14" t="s">
        <v>15</v>
      </c>
      <c r="IQ2" s="65" t="s">
        <v>90</v>
      </c>
      <c r="IR2" s="65"/>
      <c r="IS2" s="65"/>
      <c r="IT2" s="65"/>
      <c r="IU2" s="65" t="s">
        <v>91</v>
      </c>
      <c r="IV2" s="65"/>
      <c r="IW2" s="65"/>
      <c r="IX2" s="65"/>
      <c r="IY2" s="65" t="s">
        <v>92</v>
      </c>
      <c r="IZ2" s="65"/>
      <c r="JA2" s="65"/>
      <c r="JB2" s="65"/>
      <c r="JC2" s="65" t="s">
        <v>93</v>
      </c>
      <c r="JD2" s="65"/>
      <c r="JE2" s="65"/>
      <c r="JF2" s="65"/>
      <c r="JG2" s="76" t="s">
        <v>94</v>
      </c>
      <c r="JH2" s="76"/>
      <c r="JI2" s="76"/>
      <c r="JJ2" s="76"/>
      <c r="JK2" s="13" t="s">
        <v>95</v>
      </c>
      <c r="JL2" s="13" t="s">
        <v>96</v>
      </c>
      <c r="JM2" s="13" t="s">
        <v>92</v>
      </c>
      <c r="JN2" s="13" t="s">
        <v>101</v>
      </c>
      <c r="JO2" s="13" t="s">
        <v>21</v>
      </c>
      <c r="JP2" s="13" t="s">
        <v>57</v>
      </c>
      <c r="JQ2" s="13" t="s">
        <v>97</v>
      </c>
      <c r="JR2" s="13" t="s">
        <v>15</v>
      </c>
      <c r="JS2" s="68" t="s">
        <v>90</v>
      </c>
      <c r="JT2" s="68"/>
      <c r="JU2" s="68"/>
      <c r="JV2" s="68"/>
      <c r="JW2" s="68" t="s">
        <v>91</v>
      </c>
      <c r="JX2" s="68"/>
      <c r="JY2" s="68"/>
      <c r="JZ2" s="68"/>
      <c r="KA2" s="68" t="s">
        <v>92</v>
      </c>
      <c r="KB2" s="68"/>
      <c r="KC2" s="68"/>
      <c r="KD2" s="68"/>
      <c r="KE2" s="68" t="s">
        <v>93</v>
      </c>
      <c r="KF2" s="68"/>
      <c r="KG2" s="68"/>
      <c r="KH2" s="68"/>
      <c r="KI2" s="77" t="s">
        <v>94</v>
      </c>
      <c r="KJ2" s="77"/>
      <c r="KK2" s="77"/>
      <c r="KL2" s="77"/>
      <c r="KM2" s="14" t="s">
        <v>95</v>
      </c>
      <c r="KN2" s="14" t="s">
        <v>96</v>
      </c>
      <c r="KO2" s="14" t="s">
        <v>92</v>
      </c>
      <c r="KP2" s="14" t="s">
        <v>101</v>
      </c>
      <c r="KQ2" s="14" t="s">
        <v>21</v>
      </c>
      <c r="KR2" s="14" t="s">
        <v>57</v>
      </c>
      <c r="KS2" s="14" t="s">
        <v>97</v>
      </c>
      <c r="KT2" s="14" t="s">
        <v>15</v>
      </c>
      <c r="KU2" s="65" t="s">
        <v>90</v>
      </c>
      <c r="KV2" s="65"/>
      <c r="KW2" s="65"/>
      <c r="KX2" s="65"/>
      <c r="KY2" s="65" t="s">
        <v>91</v>
      </c>
      <c r="KZ2" s="65"/>
      <c r="LA2" s="65"/>
      <c r="LB2" s="65"/>
      <c r="LC2" s="65" t="s">
        <v>92</v>
      </c>
      <c r="LD2" s="65"/>
      <c r="LE2" s="65"/>
      <c r="LF2" s="65"/>
      <c r="LG2" s="65" t="s">
        <v>93</v>
      </c>
      <c r="LH2" s="65"/>
      <c r="LI2" s="65"/>
      <c r="LJ2" s="65"/>
      <c r="LK2" s="76" t="s">
        <v>94</v>
      </c>
      <c r="LL2" s="76"/>
      <c r="LM2" s="76"/>
      <c r="LN2" s="76"/>
      <c r="LO2" s="13" t="s">
        <v>95</v>
      </c>
      <c r="LP2" s="13" t="s">
        <v>96</v>
      </c>
      <c r="LQ2" s="13" t="s">
        <v>92</v>
      </c>
      <c r="LR2" s="13" t="s">
        <v>101</v>
      </c>
      <c r="LS2" s="13" t="s">
        <v>21</v>
      </c>
      <c r="LT2" s="13" t="s">
        <v>57</v>
      </c>
      <c r="LU2" s="13" t="s">
        <v>97</v>
      </c>
      <c r="LV2" s="13" t="s">
        <v>15</v>
      </c>
      <c r="LW2" s="68" t="s">
        <v>90</v>
      </c>
      <c r="LX2" s="68"/>
      <c r="LY2" s="68"/>
      <c r="LZ2" s="68"/>
      <c r="MA2" s="68" t="s">
        <v>91</v>
      </c>
      <c r="MB2" s="68"/>
      <c r="MC2" s="68"/>
      <c r="MD2" s="68"/>
      <c r="ME2" s="68" t="s">
        <v>92</v>
      </c>
      <c r="MF2" s="68"/>
      <c r="MG2" s="68"/>
      <c r="MH2" s="68"/>
      <c r="MI2" s="68" t="s">
        <v>93</v>
      </c>
      <c r="MJ2" s="68"/>
      <c r="MK2" s="68"/>
      <c r="ML2" s="68"/>
      <c r="MM2" s="77" t="s">
        <v>94</v>
      </c>
      <c r="MN2" s="77"/>
      <c r="MO2" s="77"/>
      <c r="MP2" s="77"/>
      <c r="MQ2" s="14" t="s">
        <v>95</v>
      </c>
      <c r="MR2" s="14" t="s">
        <v>96</v>
      </c>
      <c r="MS2" s="14" t="s">
        <v>92</v>
      </c>
      <c r="MT2" s="14" t="s">
        <v>101</v>
      </c>
      <c r="MU2" s="14" t="s">
        <v>21</v>
      </c>
      <c r="MV2" s="14" t="s">
        <v>57</v>
      </c>
      <c r="MW2" s="14" t="s">
        <v>97</v>
      </c>
      <c r="MX2" s="14" t="s">
        <v>15</v>
      </c>
      <c r="MY2" s="65" t="s">
        <v>90</v>
      </c>
      <c r="MZ2" s="65"/>
      <c r="NA2" s="65"/>
      <c r="NB2" s="65"/>
      <c r="NC2" s="65" t="s">
        <v>91</v>
      </c>
      <c r="ND2" s="65"/>
      <c r="NE2" s="65"/>
      <c r="NF2" s="65"/>
      <c r="NG2" s="65" t="s">
        <v>92</v>
      </c>
      <c r="NH2" s="65"/>
      <c r="NI2" s="65"/>
      <c r="NJ2" s="65"/>
      <c r="NK2" s="65" t="s">
        <v>93</v>
      </c>
      <c r="NL2" s="65"/>
      <c r="NM2" s="65"/>
      <c r="NN2" s="65"/>
      <c r="NO2" s="76" t="s">
        <v>94</v>
      </c>
      <c r="NP2" s="76"/>
      <c r="NQ2" s="76"/>
      <c r="NR2" s="76"/>
      <c r="NS2" s="13" t="s">
        <v>95</v>
      </c>
      <c r="NT2" s="13" t="s">
        <v>96</v>
      </c>
      <c r="NU2" s="13" t="s">
        <v>92</v>
      </c>
      <c r="NV2" s="13" t="s">
        <v>101</v>
      </c>
      <c r="NW2" s="13" t="s">
        <v>21</v>
      </c>
      <c r="NX2" s="13" t="s">
        <v>57</v>
      </c>
      <c r="NY2" s="13" t="s">
        <v>97</v>
      </c>
      <c r="NZ2" s="13" t="s">
        <v>15</v>
      </c>
      <c r="OA2" s="68" t="s">
        <v>90</v>
      </c>
      <c r="OB2" s="68"/>
      <c r="OC2" s="68"/>
      <c r="OD2" s="68"/>
      <c r="OE2" s="68" t="s">
        <v>91</v>
      </c>
      <c r="OF2" s="68"/>
      <c r="OG2" s="68"/>
      <c r="OH2" s="68"/>
      <c r="OI2" s="68" t="s">
        <v>92</v>
      </c>
      <c r="OJ2" s="68"/>
      <c r="OK2" s="68"/>
      <c r="OL2" s="68"/>
      <c r="OM2" s="68" t="s">
        <v>93</v>
      </c>
      <c r="ON2" s="68"/>
      <c r="OO2" s="68"/>
      <c r="OP2" s="68"/>
      <c r="OQ2" s="77" t="s">
        <v>94</v>
      </c>
      <c r="OR2" s="77"/>
      <c r="OS2" s="77"/>
      <c r="OT2" s="77"/>
      <c r="OU2" s="14" t="s">
        <v>95</v>
      </c>
      <c r="OV2" s="14" t="s">
        <v>96</v>
      </c>
      <c r="OW2" s="14" t="s">
        <v>92</v>
      </c>
      <c r="OX2" s="14" t="s">
        <v>101</v>
      </c>
      <c r="OY2" s="14" t="s">
        <v>21</v>
      </c>
      <c r="OZ2" s="14" t="s">
        <v>57</v>
      </c>
      <c r="PA2" s="14" t="s">
        <v>97</v>
      </c>
      <c r="PB2" s="14" t="s">
        <v>15</v>
      </c>
      <c r="PC2" s="65" t="s">
        <v>90</v>
      </c>
      <c r="PD2" s="65"/>
      <c r="PE2" s="65"/>
      <c r="PF2" s="65"/>
      <c r="PG2" s="65" t="s">
        <v>91</v>
      </c>
      <c r="PH2" s="65"/>
      <c r="PI2" s="65"/>
      <c r="PJ2" s="65"/>
      <c r="PK2" s="65" t="s">
        <v>92</v>
      </c>
      <c r="PL2" s="65"/>
      <c r="PM2" s="65"/>
      <c r="PN2" s="65"/>
      <c r="PO2" s="65" t="s">
        <v>93</v>
      </c>
      <c r="PP2" s="65"/>
      <c r="PQ2" s="65"/>
      <c r="PR2" s="65"/>
      <c r="PS2" s="76" t="s">
        <v>94</v>
      </c>
      <c r="PT2" s="76"/>
      <c r="PU2" s="76"/>
      <c r="PV2" s="76"/>
      <c r="PW2" s="13" t="s">
        <v>95</v>
      </c>
      <c r="PX2" s="13" t="s">
        <v>96</v>
      </c>
      <c r="PY2" s="13" t="s">
        <v>92</v>
      </c>
      <c r="PZ2" s="13" t="s">
        <v>101</v>
      </c>
      <c r="QA2" s="13" t="s">
        <v>21</v>
      </c>
      <c r="QB2" s="13" t="s">
        <v>57</v>
      </c>
      <c r="QC2" s="13" t="s">
        <v>97</v>
      </c>
      <c r="QD2" s="13" t="s">
        <v>15</v>
      </c>
      <c r="QE2" s="68" t="s">
        <v>90</v>
      </c>
      <c r="QF2" s="68"/>
      <c r="QG2" s="68"/>
      <c r="QH2" s="68"/>
      <c r="QI2" s="68" t="s">
        <v>91</v>
      </c>
      <c r="QJ2" s="68"/>
      <c r="QK2" s="68"/>
      <c r="QL2" s="68"/>
      <c r="QM2" s="68" t="s">
        <v>92</v>
      </c>
      <c r="QN2" s="68"/>
      <c r="QO2" s="68"/>
      <c r="QP2" s="68"/>
      <c r="QQ2" s="68" t="s">
        <v>93</v>
      </c>
      <c r="QR2" s="68"/>
      <c r="QS2" s="68"/>
      <c r="QT2" s="68"/>
      <c r="QU2" s="75" t="s">
        <v>94</v>
      </c>
      <c r="QV2" s="75"/>
      <c r="QW2" s="75"/>
      <c r="QX2" s="75"/>
      <c r="QY2" s="14"/>
      <c r="QZ2" s="14" t="s">
        <v>95</v>
      </c>
      <c r="RA2" s="14" t="s">
        <v>96</v>
      </c>
      <c r="RB2" s="14" t="s">
        <v>92</v>
      </c>
      <c r="RC2" s="14" t="s">
        <v>101</v>
      </c>
      <c r="RD2" s="14" t="s">
        <v>21</v>
      </c>
      <c r="RE2" s="14" t="s">
        <v>57</v>
      </c>
      <c r="RF2" s="14" t="s">
        <v>97</v>
      </c>
      <c r="RG2" s="14" t="s">
        <v>15</v>
      </c>
    </row>
    <row r="3" spans="1:475" x14ac:dyDescent="0.2">
      <c r="A3" s="71"/>
      <c r="B3" s="71"/>
      <c r="C3" s="71"/>
      <c r="D3" s="71"/>
      <c r="E3" s="71"/>
      <c r="F3" s="74"/>
      <c r="G3" s="74"/>
      <c r="H3" s="71"/>
      <c r="I3" s="74"/>
      <c r="J3" s="72"/>
      <c r="K3" s="70"/>
      <c r="L3" s="72"/>
      <c r="M3" s="70"/>
      <c r="N3" s="72"/>
      <c r="O3" s="70"/>
      <c r="P3" s="70"/>
      <c r="Q3" s="70"/>
      <c r="R3" s="73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DD"),SUMPRODUCT((H$4:H$41&lt;&gt;"")*(H$4:H$41&lt;&gt;"No DD")*(E$4:E$41&gt;E4))+1,IF(H4="No DD",SUMPRODUCT((H$4:H$41="No DD")*(E$4:E$41&gt;E4))+1+SUMPRODUCT((H$4:H$41&lt;&gt;"")*(H$4:H$41&lt;&gt;"No DD")),""))</f>
        <v>1</v>
      </c>
      <c r="B4" s="5" t="s">
        <v>71</v>
      </c>
      <c r="C4" s="4" t="s">
        <v>5</v>
      </c>
      <c r="D4" s="4">
        <v>2003</v>
      </c>
      <c r="E4" s="9">
        <f>SUM(J4:R4)+SUM(J4:N4)*0.0000001+SUM(J4)*0.0000000000001</f>
        <v>206.80001469000604</v>
      </c>
      <c r="F4" s="3" t="str">
        <f>IF(OR(AND(AP4&gt;=AW$43,AQ4&gt;=AW$47,AP4&lt;&gt;"",AO4=""),AND(AU4&gt;=AW$43,AV4&gt;=AW$47,AU4&lt;&gt;"",AO4=""),AND(BS4&gt;=BZ$43,BT4&gt;=BZ$47,BS4&lt;&gt;"",BR4=""),AND(BX4&gt;=BZ$43,BY4&gt;=BZ$47,BX4&lt;&gt;"",BR4=""),AND(CV4&gt;=DC$43,CW4&gt;=DC$47,CV4&lt;&gt;"",CU4=""),AND(DA4&gt;=DC$43,DB4&gt;=DC$47,DA4&lt;&gt;""),AND(EA4&gt;=EH$43,EB4&gt;=EH$47,EA4&lt;&gt;""),AND(EF4&gt;=EH$43,EG4&gt;=EH$47,EF4&lt;&gt;""),AND(FC4&gt;=FJ$43,FD4&gt;=FJ$47,FC4&lt;&gt;""),AND(FH4&gt;=FJ$43,FI4&gt;=FJ$47,FH4&lt;&gt;""),AND(GE4&gt;=GL$43,GF4&gt;=GL$47,GE4&lt;&gt;""),AND(GJ4&gt;=GL$43,GK4&gt;=GL$47,GJ4&lt;&gt;""),AND(HG4&gt;=HN$43,HH4&gt;=HN$47,HG4&lt;&gt;""),AND(HL4&gt;=HN$43,HM4&gt;=HN$47,HL4&lt;&gt;""),AND(II4&gt;=IP$43,IJ4&gt;=IP$47,II4&lt;&gt;""),AND(IN4&gt;=IP$43,IO4&gt;=IP$47,IN4&lt;&gt;""),AND(JK4&gt;=JR$43,JL4&gt;=JR$47,JK4&lt;&gt;""),AND(JP4&gt;=JR$43,JQ4&gt;=JR$47,JP4&lt;&gt;""),AND(KM4&gt;=KT$43,KN4&gt;=KT$47,KM4&lt;&gt;""),AND(KR4&gt;=KT$43,KS4&gt;=KT$47,KR4&lt;&gt;""),AND(LO4&gt;=LV$43,LP4&gt;=LV$47,LO4&lt;&gt;""),AND(LT4&gt;=LV$43,LU4&gt;=LV$47,LT4&lt;&gt;""),AND(MQ4&gt;=MX$43,MR4&gt;=MX$47,MQ4&lt;&gt;""),AND(MV4&gt;=MX$43,MW4&gt;=MX$47,MV4&lt;&gt;""),AND(NS4&gt;=NZ$43,NT4&gt;=NZ$47,NS4&lt;&gt;""),AND(NX4&gt;=NZ$43,NY4&gt;=NZ$47,NX4&lt;&gt;""),AND(OU4&gt;=PB$43,OV4&gt;=PB$47,OU4&lt;&gt;""),AND(OZ4&gt;=PB$43,PA4&gt;=PB$47,OZ4&lt;&gt;""),AND(PW4&gt;=QD$43,PX4&gt;=QD$47,PW4&lt;&gt;""),AND(QB4&gt;=QD$43,QC4&gt;=QD$47,QB4&lt;&gt;"")),"P","")</f>
        <v>P</v>
      </c>
      <c r="G4" s="3" t="str">
        <f>IF(OR(AND(AQ4&gt;=AW$47,AQ4&lt;&gt;"",AO4=""),AND(AV4&gt;=AW$47,AV4&lt;&gt;"",AO4=""),AND(BT4&gt;=BZ$47,BT4&lt;&gt;"",BR4=""),AND(BY4&gt;=BZ$47,BY4&lt;&gt;"",BR4=""),AND(CW4&gt;=DC$47,CW4&lt;&gt;"",CU4=""),AND(DB4&gt;=DC$47,DB4&lt;&gt;"",CU4=""),AND(EB4&gt;=EH$47,EB4&lt;&gt;""),AND(EG4&gt;=EH$47,EG4&lt;&gt;""),AND(FD4&gt;=FJ$47,FD4&lt;&gt;""),AND(FI4&gt;=FJ$47,FI4&lt;&gt;""),AND(GF4&gt;=GL$47,GF4&lt;&gt;""),AND(GK4&gt;=GL$47,GK4&lt;&gt;""),AND(HH4&gt;=HN$47,HH4&lt;&gt;""),AND(HM4&gt;=HN$47,HM4&lt;&gt;""),AND(IJ4&gt;=IP$47,IJ4&lt;&gt;""),AND(IO4&gt;=IP$47,IO4&lt;&gt;""),AND(JL4&gt;=JR$47,JL4&lt;&gt;""),AND(JQ4&gt;=JR$47,JQ4&lt;&gt;""),AND(KN4&gt;=KT$47,KN4&lt;&gt;""),AND(KS4&gt;=KT$47,KS4&lt;&gt;""),AND(LP4&gt;=LV$47,LP4&lt;&gt;""),AND(LU4&gt;=LV$47,LU4&lt;&gt;""),AND(MR4&gt;=MX$47,MR4&lt;&gt;""),AND(MW4&gt;=MX$47,MW4&lt;&gt;""),AND(NT4&gt;=NZ$47,NT4&lt;&gt;""),AND(NY4&gt;=NZ$47,NY4&lt;&gt;""),AND(OV4&gt;=PB$47,OV4&lt;&gt;""),AND(PA4&gt;=PB$47,PA4&lt;&gt;""),AND(PX4&gt;=QD$47,PX4&lt;&gt;""),AND(QC4&gt;=QD$47,QC4&lt;&gt;"")),"P","")</f>
        <v>P</v>
      </c>
      <c r="H4" s="36" t="str">
        <f>IF(AND(G4="P",F4=""),"No DD",IF(OR(AND(AS4&gt;=AW$46,AT4&gt;=AW$50,AS4&lt;&gt;"",AO4=""),AND(BV4&gt;=BZ$46,BW4&gt;=BZ$50,BV4&lt;&gt;"",BR4=""),AND(CY4&gt;=DC$46,CZ4&gt;=DC$50,CY4&lt;&gt;"",CU4=""),AND(ED4&gt;=EH$46,EE4&gt;=EH$50,ED4&lt;&gt;""),AND(FF4&gt;=FJ$46,FG4&gt;=FJ$50,FF4&lt;&gt;""),AND(GH4&gt;=GL$46,GI4&gt;=GL$50,GH4&lt;&gt;""),AND(HJ4&gt;=HN$46,HK4&gt;=HN$50,HJ4&lt;&gt;""),AND(IL4&gt;=IP$46,IM4&gt;=IP$50,IL4&lt;&gt;""),AND(JN4&gt;=JR$46,JO4&gt;=JR$50,JN4&lt;&gt;""),AND(KP4&gt;=KT$46,KQ4&gt;=KT$50,KP4&lt;&gt;""),AND(LR4&gt;=LV$46,LS4&gt;=LV$50,LR4&lt;&gt;""),AND(MT4&gt;=MX$46,MU4&gt;=MX$50,MT4&lt;&gt;""),AND(NV4&gt;=NZ$46,NW4&gt;=NZ$50,NV4&lt;&gt;""),AND(OX4&gt;=PB$46,OY4&gt;=PB$50,OX4&lt;&gt;""),AND(PZ4&gt;=QD$46,QA4&gt;=QD$50,PZ4&lt;&gt;"")),"Merit",IF(OR(AND(AS4&gt;=AW$45,AT4&gt;=AW$49,AS4&lt;&gt;"",AO4=""),AND(BV4&gt;=BZ$45,BW4&gt;=BZ$49,BV4&lt;&gt;"",BR4=""),AND(CY4&gt;=DC$45,CZ4&gt;=DC$49,CY4&lt;&gt;"",CU4=""),AND(ED4&gt;=EH$45,EE4&gt;=EH$49,ED4&lt;&gt;""),AND(FF4&gt;=FJ$45,FG4&gt;=FJ$49,FF4&lt;&gt;""),AND(GH4&gt;=GL$45,GI4&gt;=GL$49,GH4&lt;&gt;""),AND(HJ4&gt;=HN$45,HK4&gt;=HN$49,HJ4&lt;&gt;""),AND(IL4&gt;=IP$45,IM4&gt;=IP$49,IL4&lt;&gt;""),AND(JN4&gt;=JR$45,JO4&gt;=JR$49,JN4&lt;&gt;""),AND(KP4&gt;=KT$45,KQ4&gt;=KT$49,KP4&lt;&gt;""),AND(LR4&gt;=LV$45,LS4&gt;=LV$49,LR4&lt;&gt;""),AND(MT4&gt;=MX$45,MU4&gt;=MX$49,MT4&lt;&gt;""),AND(NV4&gt;=NZ$45,NW4&gt;=NZ$49,NV4&lt;&gt;""),AND(OX4&gt;=PB$45,OY4&gt;=PB$49,OX4&lt;&gt;""),AND(PZ4&gt;=QD$45,QA4&gt;=QD$49,PZ4&lt;&gt;"")),"Excellence",IF(I4="P","Worlds Team",IF(F4="P","National Team","")))))</f>
        <v>National Team</v>
      </c>
      <c r="I4" s="3" t="str">
        <f>IF(OR(AND(AS4&gt;=AW$44,AT4&gt;=AW$48,AS4&lt;&gt;"",AO4=""),AND(BV4&gt;=BZ$44,BW4&gt;=BZ$48,BV4&lt;&gt;"",BR4=""),AND(CY4&gt;=DC$44,CZ4&gt;=DC$48,CY4&lt;&gt;"",CU4=""),AND(ED4&gt;=EH$44,EE4&gt;=EH$48,ED4&lt;&gt;""),AND(FF4&gt;=FJ$44,FG4&gt;=FJ$48,FF4&lt;&gt;""),AND(GH4&gt;=GL$44,GI4&gt;=GL$48,GH4&lt;&gt;""),AND(HJ4&gt;=HN$44,HK4&gt;=HN$48,HJ4&lt;&gt;""),AND(IL4&gt;=IP$44,IM4&gt;=IP$48,IL4&lt;&gt;""),AND(JN4&gt;=JR$44,JO4&gt;=JR$48,JN4&lt;&gt;""),AND(KP4&gt;=KT$44,KQ4&gt;=KT$48,KP4&lt;&gt;""),AND(LR4&gt;=LV$44,LS4&gt;=LV$48,LR4&lt;&gt;""),AND(MT4&gt;=MX$44,MU4&gt;=MX$48,MT4&lt;&gt;""),AND(NV4&gt;=NZ$44,NW4&gt;=NZ$48,NV4&lt;&gt;""),AND(OX4&gt;=PB$44,OY4&gt;=PB$48,OX4&lt;&gt;""),AND(PZ4&gt;=QD$44,QA4&gt;=QD$48,PZ4&lt;&gt;"")),"P","")</f>
        <v/>
      </c>
      <c r="J4" s="8">
        <f>IF(COUNT(AQ4,BT4,CW4)&gt;0,LARGE((AQ4,BT4,CW4),1),0)</f>
        <v>60.5</v>
      </c>
      <c r="K4" s="8" t="str">
        <f>IF(J4=0,"",IF(J4=CW4,$CA$1,IF(J4=BT4,$AX$1,IF(J4=AQ4,$U$1,""))))</f>
        <v>2023 Nationals</v>
      </c>
      <c r="L4" s="8">
        <f>IF(COUNT(AQ4,BT4,CW4)&gt;1,LARGE((AQ4,BT4,CW4),2),0)</f>
        <v>58.699999999999996</v>
      </c>
      <c r="M4" s="8" t="str">
        <f>IF(L4=0,"",IF(L4=CW4,$CA$1,IF(L4=BT4,$AX$1,IF(L4=AQ4,$U$1,""))))</f>
        <v>2023 Elite Canada</v>
      </c>
      <c r="N4" s="8">
        <f>IF(COUNT(AR4,BU4,CX4)&gt;0,LARGE((AR4,BU4,CX4),1),0)</f>
        <v>27.7</v>
      </c>
      <c r="O4" s="8" t="str">
        <f>IF(N4=0,"",IF(N4=CX4,$CA$1,IF(N4=BU4,$AX$1,IF(N4=AR4,$U$1,""))))</f>
        <v>2023 Nationals</v>
      </c>
      <c r="P4" s="8">
        <f>IF(MAX(AV4,BY4,DB4)&gt;0,MAX(AV4,BY4,DB4),0)</f>
        <v>59.400000000000006</v>
      </c>
      <c r="Q4" s="8" t="str">
        <f>IF(P4=0,"",IF(P4=DB4,$CA$1,IF(P4=BY4,$AX$1,IF(P4=AV4,$U$1,""))))</f>
        <v>2023 Nationals</v>
      </c>
      <c r="R4" s="8">
        <f>IF(MAX(DD4:DF4)&gt;0,MAX(DD4:DF4),"")</f>
        <v>0.5</v>
      </c>
      <c r="S4" s="11" t="str">
        <f>IF(R4="","",IF(R4=DD4,"("&amp;DD$2&amp;")",IF(R4=DE4,"("&amp;DE$2&amp;")",IF(R4=DF4,"("&amp;DF$2&amp;")"))))</f>
        <v>(Q2)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2022 Worlds (Nov 18)</v>
      </c>
      <c r="U4" s="19">
        <v>18.600000000000001</v>
      </c>
      <c r="V4" s="19">
        <v>9.3000000000000007</v>
      </c>
      <c r="W4" s="19">
        <v>0.6</v>
      </c>
      <c r="X4" s="19">
        <v>0.3</v>
      </c>
      <c r="Y4" s="19">
        <v>17.96</v>
      </c>
      <c r="Z4" s="19">
        <v>10.8</v>
      </c>
      <c r="AA4" s="19">
        <v>0.2</v>
      </c>
      <c r="AB4" s="19">
        <v>0.6</v>
      </c>
      <c r="AC4" s="19">
        <v>17.600000000000001</v>
      </c>
      <c r="AD4" s="19">
        <v>3.6</v>
      </c>
      <c r="AE4" s="19">
        <v>0</v>
      </c>
      <c r="AF4" s="19">
        <v>0</v>
      </c>
      <c r="AG4" s="19">
        <v>17.600000000000001</v>
      </c>
      <c r="AH4" s="19">
        <v>4.8</v>
      </c>
      <c r="AI4" s="19">
        <v>0</v>
      </c>
      <c r="AJ4" s="19">
        <v>0.3</v>
      </c>
      <c r="AK4" s="19">
        <v>18.2</v>
      </c>
      <c r="AL4" s="19">
        <v>9.6</v>
      </c>
      <c r="AM4" s="19">
        <v>0</v>
      </c>
      <c r="AN4" s="19">
        <v>0.3</v>
      </c>
      <c r="AO4" s="27"/>
      <c r="AP4" s="40">
        <f>IF(SUM(V4,Z4)&gt;0,SUM(V4,Z4),"")</f>
        <v>20.100000000000001</v>
      </c>
      <c r="AQ4" s="40">
        <f>IF(SUM(U4:V4,X4:Z4,AB4)-W4-AA4&gt;0,SUM(U4:V4,X4:Z4,AB4)-W4-AA4,"")</f>
        <v>56.760000000000005</v>
      </c>
      <c r="AR4" s="40">
        <f>IF(SUM(AC4:AD4,AF4)-AE4&gt;0,SUM(AC4:AD4,AF4)-AE4,"")</f>
        <v>21.200000000000003</v>
      </c>
      <c r="AS4" s="40">
        <f>IF(SUM(V4,Z4,AD4)&gt;0,SUM(V4,Z4,AD4),"")</f>
        <v>23.700000000000003</v>
      </c>
      <c r="AT4" s="40">
        <f>IF(SUM(AQ4,AR4)&gt;0,SUM(AQ4,AR4),"")</f>
        <v>77.960000000000008</v>
      </c>
      <c r="AU4" s="40">
        <f>IF(SUM(AH4,AL4)&gt;0,SUM(AH4,AL4),"")</f>
        <v>14.399999999999999</v>
      </c>
      <c r="AV4" s="40">
        <f>IF(SUM(AG4:AH4,AJ4:AL4,AN4)-SUM(AI4,AM4)&gt;0,SUM(AG4:AH4,AJ4:AL4,AN4)-SUM(AI4,AM4),"")</f>
        <v>50.800000000000004</v>
      </c>
      <c r="AW4" s="40">
        <f>IF(SUM(AQ4,AV4)&gt;0,SUM(AQ4,AV4),"")</f>
        <v>107.56</v>
      </c>
      <c r="AX4" s="18">
        <v>18.8</v>
      </c>
      <c r="AY4" s="18">
        <v>10</v>
      </c>
      <c r="AZ4" s="18">
        <v>0.2</v>
      </c>
      <c r="BA4" s="18">
        <v>0.6</v>
      </c>
      <c r="BB4" s="18">
        <v>18.3</v>
      </c>
      <c r="BC4" s="18">
        <v>10.8</v>
      </c>
      <c r="BD4" s="18">
        <v>0.2</v>
      </c>
      <c r="BE4" s="18">
        <v>0.6</v>
      </c>
      <c r="BF4" s="18">
        <v>19.2</v>
      </c>
      <c r="BG4" s="18">
        <v>8.4</v>
      </c>
      <c r="BH4" s="18">
        <v>0</v>
      </c>
      <c r="BI4" s="18">
        <v>0</v>
      </c>
      <c r="BJ4" s="18">
        <v>19</v>
      </c>
      <c r="BK4" s="18">
        <v>10</v>
      </c>
      <c r="BL4" s="18">
        <v>0.2</v>
      </c>
      <c r="BM4" s="18">
        <v>0.6</v>
      </c>
      <c r="BN4" s="18">
        <v>18.600000000000001</v>
      </c>
      <c r="BO4" s="18">
        <v>10.8</v>
      </c>
      <c r="BP4" s="18">
        <v>0.6</v>
      </c>
      <c r="BQ4" s="18">
        <v>0.6</v>
      </c>
      <c r="BR4" s="28"/>
      <c r="BS4" s="11">
        <f>IF(SUM(AY4,BC4)&gt;0,SUM(AY4,BC4),"")</f>
        <v>20.8</v>
      </c>
      <c r="BT4" s="11">
        <f>IF(SUM(AX4:AY4,BA4:BC4,BE4)-AZ4-BD4&gt;0,SUM(AX4:AY4,BA4:BC4,BE4)-AZ4-BD4,"")</f>
        <v>58.699999999999996</v>
      </c>
      <c r="BU4" s="11">
        <f>IF(SUM(BF4:BG4,BI4)-BH4&gt;0,SUM(BF4:BG4,BI4)-BH4,"")</f>
        <v>27.6</v>
      </c>
      <c r="BV4" s="11">
        <f>IF(SUM(AY4,BC4,BG4)&gt;0,SUM(AY4,BC4,BG4),"")</f>
        <v>29.200000000000003</v>
      </c>
      <c r="BW4" s="11">
        <f>IF(SUM(BT4,BU4)&gt;0,SUM(BT4,BU4),"")</f>
        <v>86.3</v>
      </c>
      <c r="BX4" s="11">
        <f>IF(SUM(BK4,BO4)&gt;0,SUM(BK4,BO4),"")</f>
        <v>20.8</v>
      </c>
      <c r="BY4" s="11">
        <f>IF(SUM(BJ4:BK4,BM4:BO4,BQ4)-SUM(BL4,BP4)&gt;0,SUM(BJ4:BK4,BM4:BO4,BQ4)-SUM(BL4,BP4),"")</f>
        <v>58.800000000000004</v>
      </c>
      <c r="BZ4" s="11">
        <f>IF(SUM(BT4,BY4)&gt;0,SUM(BT4,BY4),"")</f>
        <v>117.5</v>
      </c>
      <c r="CA4" s="19">
        <v>19.399999999999999</v>
      </c>
      <c r="CB4" s="19">
        <v>10</v>
      </c>
      <c r="CC4" s="19">
        <v>0</v>
      </c>
      <c r="CD4" s="19">
        <v>0.6</v>
      </c>
      <c r="CE4" s="19">
        <v>18.8</v>
      </c>
      <c r="CF4" s="19">
        <v>11.1</v>
      </c>
      <c r="CG4" s="19">
        <v>0</v>
      </c>
      <c r="CH4" s="19">
        <v>0.6</v>
      </c>
      <c r="CI4" s="19">
        <v>18.7</v>
      </c>
      <c r="CJ4" s="19">
        <v>9.3000000000000007</v>
      </c>
      <c r="CK4" s="19">
        <v>0.6</v>
      </c>
      <c r="CL4" s="19">
        <v>0.3</v>
      </c>
      <c r="CM4" s="19">
        <v>18</v>
      </c>
      <c r="CN4" s="19">
        <v>11.6</v>
      </c>
      <c r="CO4" s="19">
        <v>1</v>
      </c>
      <c r="CP4" s="19">
        <v>0.3</v>
      </c>
      <c r="CQ4" s="19">
        <v>18.8</v>
      </c>
      <c r="CR4" s="19">
        <v>11.1</v>
      </c>
      <c r="CS4" s="19">
        <v>0</v>
      </c>
      <c r="CT4" s="19">
        <v>0.6</v>
      </c>
      <c r="CU4" s="27"/>
      <c r="CV4" s="40">
        <f>IF(SUM(CB4,CF4)&gt;0,SUM(CB4,CF4),"")</f>
        <v>21.1</v>
      </c>
      <c r="CW4" s="40">
        <f>IF(SUM(CA4:CB4,CD4:CF4,CH4)-CC4-CG4&gt;0,SUM(CA4:CB4,CD4:CF4,CH4)-CC4-CG4,"")</f>
        <v>60.5</v>
      </c>
      <c r="CX4" s="40">
        <f>IF(SUM(CI4:CJ4,CL4)-CK4&gt;0,SUM(CI4:CJ4,CL4)-CK4,"")</f>
        <v>27.7</v>
      </c>
      <c r="CY4" s="40">
        <f>IF(SUM(CB4,CF4,CJ4)&gt;0,SUM(CB4,CF4,CJ4),"")</f>
        <v>30.400000000000002</v>
      </c>
      <c r="CZ4" s="40">
        <f>IF(SUM(CW4,CX4)&gt;0,SUM(CW4,CX4),"")</f>
        <v>88.2</v>
      </c>
      <c r="DA4" s="40">
        <f>IF(SUM(CN4,CR4)&gt;0,SUM(CN4,CR4),"")</f>
        <v>22.7</v>
      </c>
      <c r="DB4" s="40">
        <f>IF(SUM(CM4:CN4,CP4:CR4,CT4)-SUM(CO4,CS4)&gt;0,SUM(CM4:CN4,CP4:CR4,CT4)-SUM(CO4,CS4),"")</f>
        <v>59.400000000000006</v>
      </c>
      <c r="DC4" s="40">
        <f>IF(SUM(CW4,DB4)&gt;0,SUM(CW4,DB4),"")</f>
        <v>119.9</v>
      </c>
      <c r="DD4" s="50" t="str">
        <f>IF(MAX(EB4,FD4,GF4,HH4,IJ4,JL4,KN4,LP4,MR4,NT4,OV4,PX4)-IF(L4="",0,L4)&gt;0.001,MAX(EB4,FD4,GF4,HH4,IJ4,JL4,KN4,LP4,MR4,NT4,OV4,PX4)-IF(L4="",0,L4),"")</f>
        <v/>
      </c>
      <c r="DE4" s="50">
        <f>IF(MAX(EC4,FE4,GG4,HI4,IK4,JM4,KO4,LQ4,MS4,NU4,OW4,PY4)-IF(N4="",0,N4)&gt;0.001,MAX(EC4,FE4,GG4,HI4,IK4,JM4,KO4,LQ4,MS4,NU4,OW4,PY4)-IF(N4="",0,N4),"")</f>
        <v>0.5</v>
      </c>
      <c r="DF4" s="50" t="str">
        <f>IF(MAX(EG4,FI4,GK4,HM4,IO4,JQ4,KS4,LU4,MW4,NY4,PA4,QC4)-IF(P4="",0,P4)&gt;0.001,MAX(EG4,FI4,GK4,HM4,IO4,JQ4,KS4,LU4,MW4,NY4,PA4,QC4)-IF(P4="",0,P4),"")</f>
        <v/>
      </c>
      <c r="DG4" s="17">
        <v>19</v>
      </c>
      <c r="DH4" s="17">
        <v>9.1999999999999993</v>
      </c>
      <c r="DI4" s="17">
        <v>0</v>
      </c>
      <c r="DJ4" s="17">
        <v>0</v>
      </c>
      <c r="DK4" s="17">
        <v>18.8</v>
      </c>
      <c r="DL4" s="17">
        <v>8.4</v>
      </c>
      <c r="DM4" s="17">
        <v>0.6</v>
      </c>
      <c r="DN4" s="17">
        <v>0</v>
      </c>
      <c r="DO4" s="17">
        <v>18</v>
      </c>
      <c r="DP4" s="17">
        <v>10.8</v>
      </c>
      <c r="DQ4" s="17">
        <v>0.6</v>
      </c>
      <c r="DR4" s="17">
        <v>0</v>
      </c>
      <c r="DS4" s="17">
        <v>18.8</v>
      </c>
      <c r="DT4" s="17">
        <v>10</v>
      </c>
      <c r="DU4" s="17">
        <v>0.6</v>
      </c>
      <c r="DV4" s="17">
        <v>0</v>
      </c>
      <c r="DW4" s="17">
        <v>18.399999999999999</v>
      </c>
      <c r="DX4" s="17">
        <v>10.8</v>
      </c>
      <c r="DY4" s="17">
        <v>0</v>
      </c>
      <c r="DZ4" s="17">
        <v>0</v>
      </c>
      <c r="EA4" s="40">
        <f>IF(SUM(DH4,DL4)&gt;0,SUM(DH4,DL4),"")</f>
        <v>17.600000000000001</v>
      </c>
      <c r="EB4" s="40">
        <f>IF(SUM(DG4:DH4,DJ4:DL4,DN4)-DI4-DM4&gt;0,SUM(DG4:DH4,DJ4:DL4,DN4)-DI4-DM4,"")</f>
        <v>54.8</v>
      </c>
      <c r="EC4" s="40">
        <f>IF(SUM(DO4:DP4,DR4)-DQ4&gt;0,SUM(DO4:DP4,DR4)-DQ4,"")</f>
        <v>28.2</v>
      </c>
      <c r="ED4" s="40">
        <f>IF(SUM(DH4,DL4,DP4)&gt;0,SUM(DH4,DL4,DP4),"")</f>
        <v>28.400000000000002</v>
      </c>
      <c r="EE4" s="40">
        <f>IF(SUM(EB4,EC4)&gt;0,SUM(EB4,EC4),"")</f>
        <v>83</v>
      </c>
      <c r="EF4" s="40">
        <f>IF(SUM(DT4,DX4)&gt;0,SUM(DT4,DX4),"")</f>
        <v>20.8</v>
      </c>
      <c r="EG4" s="40">
        <f>IF(SUM(DS4:DT4,DV4:DX4,DZ4)-SUM(DU4,DY4)&gt;0,SUM(DS4:DT4,DV4:DX4,DZ4)-SUM(DU4,DY4),"")</f>
        <v>57.4</v>
      </c>
      <c r="EH4" s="40">
        <f>IF(SUM(EB4,EG4)&gt;0,SUM(EB4,EG4),"")</f>
        <v>112.19999999999999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18.5</v>
      </c>
      <c r="EZ4" s="18">
        <v>10</v>
      </c>
      <c r="FA4" s="18">
        <v>0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10</v>
      </c>
      <c r="FI4" s="11">
        <f>IF(SUM(EU4:EV4,EX4:EZ4,FB4)-SUM(EW4,FA4)&gt;0,SUM(EU4:EV4,EX4:EZ4,FB4)-SUM(EW4,FA4),"")</f>
        <v>28.5</v>
      </c>
      <c r="FJ4" s="11">
        <f>IF(SUM(FD4,FI4)&gt;0,SUM(FD4,FI4),"")</f>
        <v>28.5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18</v>
      </c>
      <c r="GB4" s="17">
        <v>10.8</v>
      </c>
      <c r="GC4" s="17">
        <v>0.6</v>
      </c>
      <c r="GD4" s="17">
        <v>0</v>
      </c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>
        <f>IF(SUM(FX4,GB4)&gt;0,SUM(FX4,GB4),"")</f>
        <v>10.8</v>
      </c>
      <c r="GK4" s="40">
        <f>IF(SUM(FW4:FX4,FZ4:GB4,GD4)-SUM(FY4,GC4)&gt;0,SUM(FW4:FX4,FZ4:GB4,GD4)-SUM(FY4,GC4),"")</f>
        <v>28.2</v>
      </c>
      <c r="GL4" s="40">
        <f>IF(SUM(GF4,GK4)&gt;0,SUM(GF4,GK4),"")</f>
        <v>28.2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IF(SUM(HH4,HM4)&gt;0,SUM(HH4,HM4),"")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>
        <v>18.8</v>
      </c>
      <c r="JT4" s="17">
        <v>10</v>
      </c>
      <c r="JU4" s="17">
        <v>0.6</v>
      </c>
      <c r="JV4" s="17">
        <v>0</v>
      </c>
      <c r="JW4" s="17">
        <v>18.5</v>
      </c>
      <c r="JX4" s="17">
        <v>10.8</v>
      </c>
      <c r="JY4" s="17">
        <v>0</v>
      </c>
      <c r="JZ4" s="17">
        <v>0</v>
      </c>
      <c r="KA4" s="17"/>
      <c r="KB4" s="17"/>
      <c r="KC4" s="17"/>
      <c r="KD4" s="17"/>
      <c r="KE4" s="17">
        <v>18.8</v>
      </c>
      <c r="KF4" s="17">
        <v>10</v>
      </c>
      <c r="KG4" s="17">
        <v>0</v>
      </c>
      <c r="KH4" s="17">
        <v>0</v>
      </c>
      <c r="KI4" s="17">
        <v>18.5</v>
      </c>
      <c r="KJ4" s="17">
        <v>11.1</v>
      </c>
      <c r="KK4" s="17">
        <v>0.6</v>
      </c>
      <c r="KL4" s="17">
        <v>0</v>
      </c>
      <c r="KM4" s="40">
        <f>IF(SUM(JT4,JX4)&gt;0,SUM(JT4,JX4),"")</f>
        <v>20.8</v>
      </c>
      <c r="KN4" s="40">
        <f>IF(SUM(JS4:JT4,JV4:JX4,JZ4)-JU4-JY4&gt;0,SUM(JS4:JT4,JV4:JX4,JZ4)-JU4-JY4,"")</f>
        <v>57.499999999999993</v>
      </c>
      <c r="KO4" s="40" t="str">
        <f>IF(SUM(KA4:KB4,KD4)-KC4&gt;0,SUM(KA4:KB4,KD4)-KC4,"")</f>
        <v/>
      </c>
      <c r="KP4" s="40">
        <f>IF(SUM(JT4,JX4,KB4)&gt;0,SUM(JT4,JX4,KB4),"")</f>
        <v>20.8</v>
      </c>
      <c r="KQ4" s="40">
        <f>IF(SUM(KN4,KO4)&gt;0,SUM(KN4,KO4),"")</f>
        <v>57.499999999999993</v>
      </c>
      <c r="KR4" s="40">
        <f>IF(SUM(KF4,KJ4)&gt;0,SUM(KF4,KJ4),"")</f>
        <v>21.1</v>
      </c>
      <c r="KS4" s="40">
        <f>IF(SUM(KE4:KF4,KH4:KJ4,KL4)-SUM(KG4,KK4)&gt;0,SUM(KE4:KF4,KH4:KJ4,KL4)-SUM(KG4,KK4),"")</f>
        <v>57.8</v>
      </c>
      <c r="KT4" s="40">
        <f>IF(SUM(KN4,KS4)&gt;0,SUM(KN4,KS4),"")</f>
        <v>115.29999999999998</v>
      </c>
      <c r="KU4" s="18">
        <v>18.8</v>
      </c>
      <c r="KV4" s="18">
        <v>10</v>
      </c>
      <c r="KW4" s="18">
        <v>0.6</v>
      </c>
      <c r="KX4" s="18">
        <v>0</v>
      </c>
      <c r="KY4" s="18">
        <v>18.600000000000001</v>
      </c>
      <c r="KZ4" s="18">
        <v>10.8</v>
      </c>
      <c r="LA4" s="18">
        <v>0.6</v>
      </c>
      <c r="LB4" s="18">
        <v>0</v>
      </c>
      <c r="LC4" s="18"/>
      <c r="LD4" s="18"/>
      <c r="LE4" s="18"/>
      <c r="LF4" s="18"/>
      <c r="LG4" s="18">
        <v>18.600000000000001</v>
      </c>
      <c r="LH4" s="18">
        <v>10</v>
      </c>
      <c r="LI4" s="18">
        <v>0</v>
      </c>
      <c r="LJ4" s="18">
        <v>0</v>
      </c>
      <c r="LK4" s="18">
        <v>18.3</v>
      </c>
      <c r="LL4" s="18">
        <v>11.1</v>
      </c>
      <c r="LM4" s="18">
        <v>0.8</v>
      </c>
      <c r="LN4" s="18">
        <v>0</v>
      </c>
      <c r="LO4" s="11">
        <f>IF(SUM(KV4,KZ4)&gt;0,SUM(KV4,KZ4),"")</f>
        <v>20.8</v>
      </c>
      <c r="LP4" s="11">
        <f>IF(SUM(KU4:KV4,KX4:KZ4,LB4)-KW4-LA4&gt;0,SUM(KU4:KV4,KX4:KZ4,LB4)-KW4-LA4,"")</f>
        <v>57</v>
      </c>
      <c r="LQ4" s="11" t="str">
        <f>IF(SUM(LC4:LD4,LF4)-LE4&gt;0,SUM(LC4:LD4,LF4)-LE4,"")</f>
        <v/>
      </c>
      <c r="LR4" s="11">
        <f>IF(SUM(KV4,KZ4,LD4)&gt;0,SUM(KV4,KZ4,LD4),"")</f>
        <v>20.8</v>
      </c>
      <c r="LS4" s="11">
        <f>IF(SUM(LP4,LQ4)&gt;0,SUM(LP4,LQ4),"")</f>
        <v>57</v>
      </c>
      <c r="LT4" s="11">
        <f>IF(SUM(LH4,LL4)&gt;0,SUM(LH4,LL4),"")</f>
        <v>21.1</v>
      </c>
      <c r="LU4" s="11">
        <f>IF(SUM(LG4:LH4,LJ4:LL4,LN4)-SUM(LI4,LM4)&gt;0,SUM(LG4:LH4,LJ4:LL4,LN4)-SUM(LI4,LM4),"")</f>
        <v>57.20000000000001</v>
      </c>
      <c r="LV4" s="11">
        <f>IF(SUM(LP4,LU4)&gt;0,SUM(LP4,LU4),"")</f>
        <v>114.20000000000002</v>
      </c>
      <c r="LW4" s="17">
        <v>18.600000000000001</v>
      </c>
      <c r="LX4" s="17">
        <v>10</v>
      </c>
      <c r="LY4" s="17">
        <v>0.6</v>
      </c>
      <c r="LZ4" s="17">
        <v>0</v>
      </c>
      <c r="MA4" s="17">
        <v>17.2</v>
      </c>
      <c r="MB4" s="17">
        <v>5.0999999999999996</v>
      </c>
      <c r="MC4" s="17">
        <v>0</v>
      </c>
      <c r="MD4" s="17">
        <v>0</v>
      </c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>
        <f>IF(SUM(LX4,MB4)&gt;0,SUM(LX4,MB4),"")</f>
        <v>15.1</v>
      </c>
      <c r="MR4" s="40">
        <f>IF(SUM(LW4:LX4,LZ4:MB4,MD4)-LY4-MC4&gt;0,SUM(LW4:LX4,LZ4:MB4,MD4)-LY4-MC4,"")</f>
        <v>50.3</v>
      </c>
      <c r="MS4" s="40" t="str">
        <f>IF(SUM(ME4:MF4,MH4)-MG4&gt;0,SUM(ME4:MF4,MH4)-MG4,"")</f>
        <v/>
      </c>
      <c r="MT4" s="40">
        <f>IF(SUM(LX4,MB4,MF4)&gt;0,SUM(LX4,MB4,MF4),"")</f>
        <v>15.1</v>
      </c>
      <c r="MU4" s="40">
        <f>IF(SUM(MR4,MS4)&gt;0,SUM(MR4,MS4),"")</f>
        <v>50.3</v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>
        <f>IF(SUM(MR4,MW4)&gt;0,SUM(MR4,MW4),"")</f>
        <v>50.3</v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2">
        <f>IF($CU4="P",CA4,(CA4+AX4)/2)</f>
        <v>19.100000000000001</v>
      </c>
      <c r="QF4" s="22">
        <f>IF($CU4="P",CB4,(CB4+AY4)/2)</f>
        <v>10</v>
      </c>
      <c r="QG4" s="22">
        <f>IF($CU4="P",CC4,(CC4+AZ4)/2)</f>
        <v>0.1</v>
      </c>
      <c r="QH4" s="22">
        <f>IF($CU4="P",CD4,(CD4+BA4)/2)</f>
        <v>0.6</v>
      </c>
      <c r="QI4" s="22">
        <f>IF($CU4="P",CE4,(CE4+BB4)/2)</f>
        <v>18.55</v>
      </c>
      <c r="QJ4" s="22">
        <f>IF($CU4="P",CF4,(CF4+BC4)/2)</f>
        <v>10.95</v>
      </c>
      <c r="QK4" s="22">
        <f>IF($CU4="P",CG4,(CG4+BD4)/2)</f>
        <v>0.1</v>
      </c>
      <c r="QL4" s="22">
        <f>IF($CU4="P",CH4,(CH4+BE4)/2)</f>
        <v>0.6</v>
      </c>
      <c r="QM4" s="22">
        <f>IF($CU4="P",CI4,(CI4+BF4)/2)</f>
        <v>18.95</v>
      </c>
      <c r="QN4" s="22">
        <f>IF($CU4="P",CJ4,(CJ4+BG4)/2)</f>
        <v>8.8500000000000014</v>
      </c>
      <c r="QO4" s="22">
        <f>IF($CU4="P",CK4,(CK4+BH4)/2)</f>
        <v>0.3</v>
      </c>
      <c r="QP4" s="22">
        <f>IF($CU4="P",CL4,(CL4+BI4)/2)</f>
        <v>0.15</v>
      </c>
      <c r="QQ4" s="22">
        <f>IF($CU4="P",CM4,(CM4+BJ4)/2)</f>
        <v>18.5</v>
      </c>
      <c r="QR4" s="22">
        <f>IF($CU4="P",CN4,(CN4+BK4)/2)</f>
        <v>10.8</v>
      </c>
      <c r="QS4" s="22">
        <f>IF($CU4="P",CO4,(CO4+BL4)/2)</f>
        <v>0.6</v>
      </c>
      <c r="QT4" s="22">
        <f>IF($CU4="P",CP4,(CP4+BM4)/2)</f>
        <v>0.44999999999999996</v>
      </c>
      <c r="QU4" s="22">
        <f>IF($CU4="P",CQ4,(CQ4+BN4)/2)</f>
        <v>18.700000000000003</v>
      </c>
      <c r="QV4" s="22">
        <f>IF($CU4="P",CR4,(CR4+BO4)/2)</f>
        <v>10.95</v>
      </c>
      <c r="QW4" s="22">
        <f>IF($CU4="P",CS4,(CS4+BP4)/2)</f>
        <v>0.3</v>
      </c>
      <c r="QX4" s="22">
        <f>IF($CU4="P",CT4,(CT4+BQ4)/2)</f>
        <v>0.6</v>
      </c>
      <c r="QY4" s="27" t="s">
        <v>46</v>
      </c>
      <c r="QZ4" s="40">
        <f>IF(SUM(QF4,QJ4)&gt;0,SUM(QF4,QJ4),"")</f>
        <v>20.95</v>
      </c>
      <c r="RA4" s="40">
        <f>IF(SUM(QE4:QF4,QH4:QJ4,QL4)-QG4-QK4&gt;0,SUM(QE4:QF4,QH4:QJ4,QL4)-QG4-QK4,"")</f>
        <v>59.6</v>
      </c>
      <c r="RB4" s="40">
        <f>IF(SUM(QM4:QN4,QP4)-QO4&gt;0,SUM(QM4:QN4,QP4)-QO4,"")</f>
        <v>27.65</v>
      </c>
      <c r="RC4" s="40">
        <f>IF(SUM(QF4,QJ4,QN4)&gt;0,SUM(QF4,QJ4,QN4),"")</f>
        <v>29.8</v>
      </c>
      <c r="RD4" s="40">
        <f>IF(SUM(RA4,RB4)&gt;0,SUM(RA4,RB4),"")</f>
        <v>87.25</v>
      </c>
      <c r="RE4" s="40">
        <f>IF(SUM(QR4,QV4)&gt;0,SUM(QR4,QV4),"")</f>
        <v>21.75</v>
      </c>
      <c r="RF4" s="40">
        <f>IF(SUM(QQ4:QR4,QT4:QV4,QX4)-SUM(QS4,QW4)&gt;0,SUM(QQ4:QR4,QT4:QV4,QX4)-SUM(QS4,QW4),"")</f>
        <v>59.100000000000009</v>
      </c>
      <c r="RG4" s="40">
        <f>IF(SUM(RA4,RF4)&gt;0,SUM(RA4,RF4),"")</f>
        <v>118.70000000000002</v>
      </c>
    </row>
    <row r="5" spans="1:475" x14ac:dyDescent="0.2">
      <c r="A5" s="4" cm="1">
        <f t="array" ref="A5">IF(AND(H5&lt;&gt;"",H5&lt;&gt;"No DD"),SUMPRODUCT((H$4:H$41&lt;&gt;"")*(H$4:H$41&lt;&gt;"No DD")*(E$4:E$41&gt;E5))+1,IF(H5="No DD",SUMPRODUCT((H$4:H$41="No DD")*(E$4:E$41&gt;E5))+1+SUMPRODUCT((H$4:H$41&lt;&gt;"")*(H$4:H$41&lt;&gt;"No DD")),""))</f>
        <v>2</v>
      </c>
      <c r="B5" s="5" t="s">
        <v>61</v>
      </c>
      <c r="C5" s="4" t="s">
        <v>3</v>
      </c>
      <c r="D5" s="4">
        <v>2003</v>
      </c>
      <c r="E5" s="9">
        <f>SUM(J5:R5)+SUM(J5:O5)*0.0000001+SUM(J5)*0.0000000000001</f>
        <v>191.85001312500552</v>
      </c>
      <c r="F5" s="3" t="str">
        <f>IF(OR(AND(AP5&gt;=AW$43,AQ5&gt;=AW$47,AP5&lt;&gt;"",AO5=""),AND(AU5&gt;=AW$43,AV5&gt;=AW$47,AU5&lt;&gt;"",AO5=""),AND(BS5&gt;=BZ$43,BT5&gt;=BZ$47,BS5&lt;&gt;"",BR5=""),AND(BX5&gt;=BZ$43,BY5&gt;=BZ$47,BX5&lt;&gt;"",BR5=""),AND(CV5&gt;=DC$43,CW5&gt;=DC$47,CV5&lt;&gt;"",CU5=""),AND(DA5&gt;=DC$43,DB5&gt;=DC$47,DA5&lt;&gt;""),AND(EA5&gt;=EH$43,EB5&gt;=EH$47,EA5&lt;&gt;""),AND(EF5&gt;=EH$43,EG5&gt;=EH$47,EF5&lt;&gt;""),AND(FC5&gt;=FJ$43,FD5&gt;=FJ$47,FC5&lt;&gt;""),AND(FH5&gt;=FJ$43,FI5&gt;=FJ$47,FH5&lt;&gt;""),AND(GE5&gt;=GL$43,GF5&gt;=GL$47,GE5&lt;&gt;""),AND(GJ5&gt;=GL$43,GK5&gt;=GL$47,GJ5&lt;&gt;""),AND(HG5&gt;=HN$43,HH5&gt;=HN$47,HG5&lt;&gt;""),AND(HL5&gt;=HN$43,HM5&gt;=HN$47,HL5&lt;&gt;""),AND(II5&gt;=IP$43,IJ5&gt;=IP$47,II5&lt;&gt;""),AND(IN5&gt;=IP$43,IO5&gt;=IP$47,IN5&lt;&gt;""),AND(JK5&gt;=JR$43,JL5&gt;=JR$47,JK5&lt;&gt;""),AND(JP5&gt;=JR$43,JQ5&gt;=JR$47,JP5&lt;&gt;""),AND(KM5&gt;=KT$43,KN5&gt;=KT$47,KM5&lt;&gt;""),AND(KR5&gt;=KT$43,KS5&gt;=KT$47,KR5&lt;&gt;""),AND(LO5&gt;=LV$43,LP5&gt;=LV$47,LO5&lt;&gt;""),AND(LT5&gt;=LV$43,LU5&gt;=LV$47,LT5&lt;&gt;""),AND(MQ5&gt;=MX$43,MR5&gt;=MX$47,MQ5&lt;&gt;""),AND(MV5&gt;=MX$43,MW5&gt;=MX$47,MV5&lt;&gt;""),AND(NS5&gt;=NZ$43,NT5&gt;=NZ$47,NS5&lt;&gt;""),AND(NX5&gt;=NZ$43,NY5&gt;=NZ$47,NX5&lt;&gt;""),AND(OU5&gt;=PB$43,OV5&gt;=PB$47,OU5&lt;&gt;""),AND(OZ5&gt;=PB$43,PA5&gt;=PB$47,OZ5&lt;&gt;""),AND(PW5&gt;=QD$43,PX5&gt;=QD$47,PW5&lt;&gt;""),AND(QB5&gt;=QD$43,QC5&gt;=QD$47,QB5&lt;&gt;"")),"P","")</f>
        <v>P</v>
      </c>
      <c r="G5" s="3" t="str">
        <f>IF(OR(AND(AQ5&gt;=AW$47,AQ5&lt;&gt;"",AO5=""),AND(AV5&gt;=AW$47,AV5&lt;&gt;"",AO5=""),AND(BT5&gt;=BZ$47,BT5&lt;&gt;"",BR5=""),AND(BY5&gt;=BZ$47,BY5&lt;&gt;"",BR5=""),AND(CW5&gt;=DC$47,CW5&lt;&gt;"",CU5=""),AND(DB5&gt;=DC$47,DB5&lt;&gt;"",CU5=""),AND(EB5&gt;=EH$47,EB5&lt;&gt;""),AND(EG5&gt;=EH$47,EG5&lt;&gt;""),AND(FD5&gt;=FJ$47,FD5&lt;&gt;""),AND(FI5&gt;=FJ$47,FI5&lt;&gt;""),AND(GF5&gt;=GL$47,GF5&lt;&gt;""),AND(GK5&gt;=GL$47,GK5&lt;&gt;""),AND(HH5&gt;=HN$47,HH5&lt;&gt;""),AND(HM5&gt;=HN$47,HM5&lt;&gt;""),AND(IJ5&gt;=IP$47,IJ5&lt;&gt;""),AND(IO5&gt;=IP$47,IO5&lt;&gt;""),AND(JL5&gt;=JR$47,JL5&lt;&gt;""),AND(JQ5&gt;=JR$47,JQ5&lt;&gt;""),AND(KN5&gt;=KT$47,KN5&lt;&gt;""),AND(KS5&gt;=KT$47,KS5&lt;&gt;""),AND(LP5&gt;=LV$47,LP5&lt;&gt;""),AND(LU5&gt;=LV$47,LU5&lt;&gt;""),AND(MR5&gt;=MX$47,MR5&lt;&gt;""),AND(MW5&gt;=MX$47,MW5&lt;&gt;""),AND(NT5&gt;=NZ$47,NT5&lt;&gt;""),AND(NY5&gt;=NZ$47,NY5&lt;&gt;""),AND(OV5&gt;=PB$47,OV5&lt;&gt;""),AND(PA5&gt;=PB$47,PA5&lt;&gt;""),AND(PX5&gt;=QD$47,PX5&lt;&gt;""),AND(QC5&gt;=QD$47,QC5&lt;&gt;"")),"P","")</f>
        <v>P</v>
      </c>
      <c r="H5" s="36" t="str">
        <f>IF(AND(G5="P",F5=""),"No DD",IF(OR(AND(AS5&gt;=AW$46,AT5&gt;=AW$50,AS5&lt;&gt;"",AO5=""),AND(BV5&gt;=BZ$46,BW5&gt;=BZ$50,BV5&lt;&gt;"",BR5=""),AND(CY5&gt;=DC$46,CZ5&gt;=DC$50,CY5&lt;&gt;"",CU5=""),AND(ED5&gt;=EH$46,EE5&gt;=EH$50,ED5&lt;&gt;""),AND(FF5&gt;=FJ$46,FG5&gt;=FJ$50,FF5&lt;&gt;""),AND(GH5&gt;=GL$46,GI5&gt;=GL$50,GH5&lt;&gt;""),AND(HJ5&gt;=HN$46,HK5&gt;=HN$50,HJ5&lt;&gt;""),AND(IL5&gt;=IP$46,IM5&gt;=IP$50,IL5&lt;&gt;""),AND(JN5&gt;=JR$46,JO5&gt;=JR$50,JN5&lt;&gt;""),AND(KP5&gt;=KT$46,KQ5&gt;=KT$50,KP5&lt;&gt;""),AND(LR5&gt;=LV$46,LS5&gt;=LV$50,LR5&lt;&gt;""),AND(MT5&gt;=MX$46,MU5&gt;=MX$50,MT5&lt;&gt;""),AND(NV5&gt;=NZ$46,NW5&gt;=NZ$50,NV5&lt;&gt;""),AND(OX5&gt;=PB$46,OY5&gt;=PB$50,OX5&lt;&gt;""),AND(PZ5&gt;=QD$46,QA5&gt;=QD$50,PZ5&lt;&gt;"")),"Merit",IF(OR(AND(AS5&gt;=AW$45,AT5&gt;=AW$49,AS5&lt;&gt;"",AO5=""),AND(BV5&gt;=BZ$45,BW5&gt;=BZ$49,BV5&lt;&gt;"",BR5=""),AND(CY5&gt;=DC$45,CZ5&gt;=DC$49,CY5&lt;&gt;"",CU5=""),AND(ED5&gt;=EH$45,EE5&gt;=EH$49,ED5&lt;&gt;""),AND(FF5&gt;=FJ$45,FG5&gt;=FJ$49,FF5&lt;&gt;""),AND(GH5&gt;=GL$45,GI5&gt;=GL$49,GH5&lt;&gt;""),AND(HJ5&gt;=HN$45,HK5&gt;=HN$49,HJ5&lt;&gt;""),AND(IL5&gt;=IP$45,IM5&gt;=IP$49,IL5&lt;&gt;""),AND(JN5&gt;=JR$45,JO5&gt;=JR$49,JN5&lt;&gt;""),AND(KP5&gt;=KT$45,KQ5&gt;=KT$49,KP5&lt;&gt;""),AND(LR5&gt;=LV$45,LS5&gt;=LV$49,LR5&lt;&gt;""),AND(MT5&gt;=MX$45,MU5&gt;=MX$49,MT5&lt;&gt;""),AND(NV5&gt;=NZ$45,NW5&gt;=NZ$49,NV5&lt;&gt;""),AND(OX5&gt;=PB$45,OY5&gt;=PB$49,OX5&lt;&gt;""),AND(PZ5&gt;=QD$45,QA5&gt;=QD$49,PZ5&lt;&gt;"")),"Excellence",IF(I5="P","Worlds Team",IF(F5="P","National Team","")))))</f>
        <v>National Team</v>
      </c>
      <c r="I5" s="3" t="str">
        <f>IF(OR(AND(AS5&gt;=AW$44,AT5&gt;=AW$48,AS5&lt;&gt;"",AO5=""),AND(BV5&gt;=BZ$44,BW5&gt;=BZ$48,BV5&lt;&gt;"",BR5=""),AND(CY5&gt;=DC$44,CZ5&gt;=DC$48,CY5&lt;&gt;"",CU5=""),AND(ED5&gt;=EH$44,EE5&gt;=EH$48,ED5&lt;&gt;""),AND(FF5&gt;=FJ$44,FG5&gt;=FJ$48,FF5&lt;&gt;""),AND(GH5&gt;=GL$44,GI5&gt;=GL$48,GH5&lt;&gt;""),AND(HJ5&gt;=HN$44,HK5&gt;=HN$48,HJ5&lt;&gt;""),AND(IL5&gt;=IP$44,IM5&gt;=IP$48,IL5&lt;&gt;""),AND(JN5&gt;=JR$44,JO5&gt;=JR$48,JN5&lt;&gt;""),AND(KP5&gt;=KT$44,KQ5&gt;=KT$48,KP5&lt;&gt;""),AND(LR5&gt;=LV$44,LS5&gt;=LV$48,LR5&lt;&gt;""),AND(MT5&gt;=MX$44,MU5&gt;=MX$48,MT5&lt;&gt;""),AND(NV5&gt;=NZ$44,NW5&gt;=NZ$48,NV5&lt;&gt;""),AND(OX5&gt;=PB$44,OY5&gt;=PB$48,OX5&lt;&gt;""),AND(PZ5&gt;=QD$44,QA5&gt;=QD$48,PZ5&lt;&gt;"")),"P","")</f>
        <v/>
      </c>
      <c r="J5" s="8">
        <f>IF(COUNT(AQ5,BT5,CW5)&gt;0,LARGE((AQ5,BT5,CW5),1),0)</f>
        <v>55.199999999999996</v>
      </c>
      <c r="K5" s="8" t="str">
        <f>IF(J5=0,"",IF(J5=CW5,$CA$1,IF(J5=BT5,$AX$1,IF(J5=AQ5,$U$1,""))))</f>
        <v>2022 3rd Domestic Trial</v>
      </c>
      <c r="L5" s="8">
        <f>IF(COUNT(AQ5,BT5,CW5)&gt;1,LARGE((AQ5,BT5,CW5),2),0)</f>
        <v>51.199999999999989</v>
      </c>
      <c r="M5" s="8" t="str">
        <f>IF(L5=0,"",IF(L5=CW5,$CA$1,IF(L5=BT5,$AX$1,IF(L5=AQ5,$U$1,""))))</f>
        <v>2023 Nationals</v>
      </c>
      <c r="N5" s="8">
        <f>IF(COUNT(AR5,BU5,CX5)&gt;0,LARGE((AR5,BU5,CX5),1),0)</f>
        <v>24.85</v>
      </c>
      <c r="O5" s="8" t="str">
        <f>IF(N5=0,"",IF(N5=CX5,$CA$1,IF(N5=BU5,$AX$1,IF(N5=AR5,$U$1,""))))</f>
        <v>2022 3rd Domestic Trial</v>
      </c>
      <c r="P5" s="8">
        <f>IF(MAX(AV5,BY5,DB5)&gt;0,MAX(AV5,BY5,DB5),0)</f>
        <v>56.400000000000006</v>
      </c>
      <c r="Q5" s="8" t="str">
        <f>IF(P5=0,"",IF(P5=DB5,$CA$1,IF(P5=BY5,$AX$1,IF(P5=AV5,$U$1,""))))</f>
        <v>2022 3rd Domestic Trial</v>
      </c>
      <c r="R5" s="8">
        <f>IF(MAX(DD5:DF5)&gt;0,MAX(DD5:DF5),"")</f>
        <v>4.2000000000000171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POR 2 (July 8)</v>
      </c>
      <c r="U5" s="19">
        <v>19</v>
      </c>
      <c r="V5" s="19">
        <v>9.1999999999999993</v>
      </c>
      <c r="W5" s="19">
        <v>0.3</v>
      </c>
      <c r="X5" s="19">
        <v>0.3</v>
      </c>
      <c r="Y5" s="19">
        <v>17.8</v>
      </c>
      <c r="Z5" s="19">
        <v>9.3999999999999986</v>
      </c>
      <c r="AA5" s="19">
        <v>0.5</v>
      </c>
      <c r="AB5" s="19">
        <v>0.3</v>
      </c>
      <c r="AC5" s="19">
        <v>18.700000000000003</v>
      </c>
      <c r="AD5" s="19">
        <v>6</v>
      </c>
      <c r="AE5" s="19">
        <v>0</v>
      </c>
      <c r="AF5" s="19">
        <v>0.15</v>
      </c>
      <c r="AG5" s="19">
        <v>19</v>
      </c>
      <c r="AH5" s="19">
        <v>9.25</v>
      </c>
      <c r="AI5" s="19">
        <v>0</v>
      </c>
      <c r="AJ5" s="19">
        <v>0.44999999999999996</v>
      </c>
      <c r="AK5" s="19">
        <v>18.25</v>
      </c>
      <c r="AL5" s="19">
        <v>9.4</v>
      </c>
      <c r="AM5" s="19">
        <v>0.4</v>
      </c>
      <c r="AN5" s="19">
        <v>0.44999999999999996</v>
      </c>
      <c r="AO5" s="27" t="s">
        <v>46</v>
      </c>
      <c r="AP5" s="40">
        <f>IF(SUM(V5,Z5)&gt;0,SUM(V5,Z5),"")</f>
        <v>18.599999999999998</v>
      </c>
      <c r="AQ5" s="40">
        <f>IF(SUM(U5:V5,X5:Z5,AB5)-W5-AA5&gt;0,SUM(U5:V5,X5:Z5,AB5)-W5-AA5,"")</f>
        <v>55.199999999999996</v>
      </c>
      <c r="AR5" s="40">
        <f>IF(SUM(AC5:AD5,AF5)-AE5&gt;0,SUM(AC5:AD5,AF5)-AE5,"")</f>
        <v>24.85</v>
      </c>
      <c r="AS5" s="40">
        <f>IF(SUM(V5,Z5,AD5)&gt;0,SUM(V5,Z5,AD5),"")</f>
        <v>24.599999999999998</v>
      </c>
      <c r="AT5" s="40">
        <f>IF(SUM(AQ5,AR5)&gt;0,SUM(AQ5,AR5),"")</f>
        <v>80.05</v>
      </c>
      <c r="AU5" s="40">
        <f>IF(SUM(AH5,AL5)&gt;0,SUM(AH5,AL5),"")</f>
        <v>18.649999999999999</v>
      </c>
      <c r="AV5" s="40">
        <f>IF(SUM(AG5:AH5,AJ5:AL5,AN5)-SUM(AI5,AM5)&gt;0,SUM(AG5:AH5,AJ5:AL5,AN5)-SUM(AI5,AM5),"")</f>
        <v>56.400000000000006</v>
      </c>
      <c r="AW5" s="40">
        <f>IF(SUM(AQ5,AV5)&gt;0,SUM(AQ5,AV5),"")</f>
        <v>111.6</v>
      </c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28"/>
      <c r="BS5" s="11" t="str">
        <f>IF(SUM(AY5,BC5)&gt;0,SUM(AY5,BC5),"")</f>
        <v/>
      </c>
      <c r="BT5" s="11" t="str">
        <f>IF(SUM(AX5:AY5,BA5:BC5,BE5)-AZ5-BD5&gt;0,SUM(AX5:AY5,BA5:BC5,BE5)-AZ5-BD5,"")</f>
        <v/>
      </c>
      <c r="BU5" s="11" t="str">
        <f>IF(SUM(BF5:BG5,BI5)-BH5&gt;0,SUM(BF5:BG5,BI5)-BH5,"")</f>
        <v/>
      </c>
      <c r="BV5" s="11" t="str">
        <f>IF(SUM(AY5,BC5,BG5)&gt;0,SUM(AY5,BC5,BG5),"")</f>
        <v/>
      </c>
      <c r="BW5" s="11" t="str">
        <f>IF(SUM(BT5,BU5)&gt;0,SUM(BT5,BU5),"")</f>
        <v/>
      </c>
      <c r="BX5" s="11" t="str">
        <f>IF(SUM(BK5,BO5)&gt;0,SUM(BK5,BO5),"")</f>
        <v/>
      </c>
      <c r="BY5" s="11" t="str">
        <f>IF(SUM(BJ5:BK5,BM5:BO5,BQ5)-SUM(BL5,BP5)&gt;0,SUM(BJ5:BK5,BM5:BO5,BQ5)-SUM(BL5,BP5),"")</f>
        <v/>
      </c>
      <c r="BZ5" s="11" t="str">
        <f>IF(SUM(BT5,BY5)&gt;0,SUM(BT5,BY5),"")</f>
        <v/>
      </c>
      <c r="CA5" s="19">
        <v>19.2</v>
      </c>
      <c r="CB5" s="19">
        <v>9.1999999999999993</v>
      </c>
      <c r="CC5" s="19">
        <v>0.2</v>
      </c>
      <c r="CD5" s="19">
        <v>0.3</v>
      </c>
      <c r="CE5" s="19">
        <v>17.600000000000001</v>
      </c>
      <c r="CF5" s="19">
        <v>4.8</v>
      </c>
      <c r="CG5" s="19">
        <v>0</v>
      </c>
      <c r="CH5" s="19">
        <v>0.3</v>
      </c>
      <c r="CI5" s="19">
        <v>17.600000000000001</v>
      </c>
      <c r="CJ5" s="19">
        <v>3.6</v>
      </c>
      <c r="CK5" s="19">
        <v>0</v>
      </c>
      <c r="CL5" s="19">
        <v>0</v>
      </c>
      <c r="CM5" s="19"/>
      <c r="CN5" s="19"/>
      <c r="CO5" s="19"/>
      <c r="CP5" s="19"/>
      <c r="CQ5" s="19"/>
      <c r="CR5" s="19"/>
      <c r="CS5" s="19"/>
      <c r="CT5" s="19"/>
      <c r="CU5" s="27"/>
      <c r="CV5" s="40">
        <f>IF(SUM(CB5,CF5)&gt;0,SUM(CB5,CF5),"")</f>
        <v>14</v>
      </c>
      <c r="CW5" s="40">
        <f>IF(SUM(CA5:CB5,CD5:CF5,CH5)-CC5-CG5&gt;0,SUM(CA5:CB5,CD5:CF5,CH5)-CC5-CG5,"")</f>
        <v>51.199999999999989</v>
      </c>
      <c r="CX5" s="40">
        <f>IF(SUM(CI5:CJ5,CL5)-CK5&gt;0,SUM(CI5:CJ5,CL5)-CK5,"")</f>
        <v>21.200000000000003</v>
      </c>
      <c r="CY5" s="40">
        <f>IF(SUM(CB5,CF5,CJ5)&gt;0,SUM(CB5,CF5,CJ5),"")</f>
        <v>17.600000000000001</v>
      </c>
      <c r="CZ5" s="40">
        <f>IF(SUM(CW5,CX5)&gt;0,SUM(CW5,CX5),"")</f>
        <v>72.399999999999991</v>
      </c>
      <c r="DA5" s="40" t="str">
        <f>IF(SUM(CN5,CR5)&gt;0,SUM(CN5,CR5),"")</f>
        <v/>
      </c>
      <c r="DB5" s="40" t="str">
        <f>IF(SUM(CM5:CN5,CP5:CR5,CT5)-SUM(CO5,CS5)&gt;0,SUM(CM5:CN5,CP5:CR5,CT5)-SUM(CO5,CS5),"")</f>
        <v/>
      </c>
      <c r="DC5" s="40">
        <f>IF(SUM(CW5,DB5)&gt;0,SUM(CW5,DB5),"")</f>
        <v>51.199999999999989</v>
      </c>
      <c r="DD5" s="50">
        <f>IF(MAX(EB5,FD5,GF5,HH5,IJ5,JL5,KN5,LP5,MR5,NT5,OV5,PX5)-IF(L5="",0,L5)&gt;0.001,MAX(EB5,FD5,GF5,HH5,IJ5,JL5,KN5,LP5,MR5,NT5,OV5,PX5)-IF(L5="",0,L5),"")</f>
        <v>4.2000000000000171</v>
      </c>
      <c r="DE5" s="50" t="str">
        <f>IF(MAX(EC5,FE5,GG5,HI5,IK5,JM5,KO5,LQ5,MS5,NU5,OW5,PY5)-IF(N5="",0,N5)&gt;0.001,MAX(EC5,FE5,GG5,HI5,IK5,JM5,KO5,LQ5,MS5,NU5,OW5,PY5)-IF(N5="",0,N5),"")</f>
        <v/>
      </c>
      <c r="DF5" s="50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>IF(SUM(DH5,DL5)&gt;0,SUM(DH5,DL5),"")</f>
        <v/>
      </c>
      <c r="EB5" s="40" t="str">
        <f>IF(SUM(DG5:DH5,DJ5:DL5,DN5)-DI5-DM5&gt;0,SUM(DG5:DH5,DJ5:DL5,DN5)-DI5-DM5,"")</f>
        <v/>
      </c>
      <c r="EC5" s="40" t="str">
        <f>IF(SUM(DO5:DP5,DR5)-DQ5&gt;0,SUM(DO5:DP5,DR5)-DQ5,"")</f>
        <v/>
      </c>
      <c r="ED5" s="40" t="str">
        <f>IF(SUM(DH5,DL5,DP5)&gt;0,SUM(DH5,DL5,DP5),"")</f>
        <v/>
      </c>
      <c r="EE5" s="40" t="str">
        <f>IF(SUM(EB5,EC5)&gt;0,SUM(EB5,EC5),"")</f>
        <v/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 t="str">
        <f>IF(SUM(EB5,EG5)&gt;0,SUM(EB5,EG5),"")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IF(SUM(FD5,FI5)&gt;0,SUM(FD5,FI5),"")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IF(SUM(GF5,GK5)&gt;0,SUM(GF5,GK5),"")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IF(SUM(IJ5,IO5)&gt;0,SUM(IJ5,IO5),"")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IF(SUM(KN5,KS5)&gt;0,SUM(KN5,KS5),"")</f>
        <v/>
      </c>
      <c r="KU5" s="18">
        <v>18.600000000000001</v>
      </c>
      <c r="KV5" s="18">
        <v>9.1999999999999993</v>
      </c>
      <c r="KW5" s="18">
        <v>0.2</v>
      </c>
      <c r="KX5" s="18">
        <v>0</v>
      </c>
      <c r="KY5" s="18">
        <v>18.600000000000001</v>
      </c>
      <c r="KZ5" s="18">
        <v>9.1999999999999993</v>
      </c>
      <c r="LA5" s="18">
        <v>0</v>
      </c>
      <c r="LB5" s="18">
        <v>0</v>
      </c>
      <c r="LC5" s="18"/>
      <c r="LD5" s="18"/>
      <c r="LE5" s="18"/>
      <c r="LF5" s="18"/>
      <c r="LG5" s="18">
        <v>18.399999999999999</v>
      </c>
      <c r="LH5" s="18">
        <v>10</v>
      </c>
      <c r="LI5" s="18">
        <v>0.6</v>
      </c>
      <c r="LJ5" s="18">
        <v>0</v>
      </c>
      <c r="LK5" s="18"/>
      <c r="LL5" s="18"/>
      <c r="LM5" s="18"/>
      <c r="LN5" s="18"/>
      <c r="LO5" s="11">
        <f>IF(SUM(KV5,KZ5)&gt;0,SUM(KV5,KZ5),"")</f>
        <v>18.399999999999999</v>
      </c>
      <c r="LP5" s="11">
        <f>IF(SUM(KU5:KV5,KX5:KZ5,LB5)-KW5-LA5&gt;0,SUM(KU5:KV5,KX5:KZ5,LB5)-KW5-LA5,"")</f>
        <v>55.400000000000006</v>
      </c>
      <c r="LQ5" s="11" t="str">
        <f>IF(SUM(LC5:LD5,LF5)-LE5&gt;0,SUM(LC5:LD5,LF5)-LE5,"")</f>
        <v/>
      </c>
      <c r="LR5" s="11">
        <f>IF(SUM(KV5,KZ5,LD5)&gt;0,SUM(KV5,KZ5,LD5),"")</f>
        <v>18.399999999999999</v>
      </c>
      <c r="LS5" s="11">
        <f>IF(SUM(LP5,LQ5)&gt;0,SUM(LP5,LQ5),"")</f>
        <v>55.400000000000006</v>
      </c>
      <c r="LT5" s="11">
        <f>IF(SUM(LH5,LL5)&gt;0,SUM(LH5,LL5),"")</f>
        <v>10</v>
      </c>
      <c r="LU5" s="11">
        <f>IF(SUM(LG5:LH5,LJ5:LL5,LN5)-SUM(LI5,LM5)&gt;0,SUM(LG5:LH5,LJ5:LL5,LN5)-SUM(LI5,LM5),"")</f>
        <v>27.799999999999997</v>
      </c>
      <c r="LV5" s="11">
        <f>IF(SUM(LP5,LU5)&gt;0,SUM(LP5,LU5),"")</f>
        <v>83.2</v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2">
        <f>IF($CU5="P",CA5,(CA5+AX5)/2)</f>
        <v>9.6</v>
      </c>
      <c r="QF5" s="22">
        <f>IF($CU5="P",CB5,(CB5+AY5)/2)</f>
        <v>4.5999999999999996</v>
      </c>
      <c r="QG5" s="22">
        <f>IF($CU5="P",CC5,(CC5+AZ5)/2)</f>
        <v>0.1</v>
      </c>
      <c r="QH5" s="22">
        <f>IF($CU5="P",CD5,(CD5+BA5)/2)</f>
        <v>0.15</v>
      </c>
      <c r="QI5" s="22">
        <f>IF($CU5="P",CE5,(CE5+BB5)/2)</f>
        <v>8.8000000000000007</v>
      </c>
      <c r="QJ5" s="22">
        <f>IF($CU5="P",CF5,(CF5+BC5)/2)</f>
        <v>2.4</v>
      </c>
      <c r="QK5" s="22">
        <f>IF($CU5="P",CG5,(CG5+BD5)/2)</f>
        <v>0</v>
      </c>
      <c r="QL5" s="22">
        <f>IF($CU5="P",CH5,(CH5+BE5)/2)</f>
        <v>0.15</v>
      </c>
      <c r="QM5" s="22">
        <f>IF($CU5="P",CI5,(CI5+BF5)/2)</f>
        <v>8.8000000000000007</v>
      </c>
      <c r="QN5" s="22">
        <f>IF($CU5="P",CJ5,(CJ5+BG5)/2)</f>
        <v>1.8</v>
      </c>
      <c r="QO5" s="22">
        <f>IF($CU5="P",CK5,(CK5+BH5)/2)</f>
        <v>0</v>
      </c>
      <c r="QP5" s="22">
        <f>IF($CU5="P",CL5,(CL5+BI5)/2)</f>
        <v>0</v>
      </c>
      <c r="QQ5" s="22">
        <f>IF($CU5="P",CM5,(CM5+BJ5)/2)</f>
        <v>0</v>
      </c>
      <c r="QR5" s="22">
        <f>IF($CU5="P",CN5,(CN5+BK5)/2)</f>
        <v>0</v>
      </c>
      <c r="QS5" s="22">
        <f>IF($CU5="P",CO5,(CO5+BL5)/2)</f>
        <v>0</v>
      </c>
      <c r="QT5" s="22">
        <f>IF($CU5="P",CP5,(CP5+BM5)/2)</f>
        <v>0</v>
      </c>
      <c r="QU5" s="22">
        <f>IF($CU5="P",CQ5,(CQ5+BN5)/2)</f>
        <v>0</v>
      </c>
      <c r="QV5" s="22">
        <f>IF($CU5="P",CR5,(CR5+BO5)/2)</f>
        <v>0</v>
      </c>
      <c r="QW5" s="22">
        <f>IF($CU5="P",CS5,(CS5+BP5)/2)</f>
        <v>0</v>
      </c>
      <c r="QX5" s="22">
        <f>IF($CU5="P",CT5,(CT5+BQ5)/2)</f>
        <v>0</v>
      </c>
      <c r="QY5" s="27" t="s">
        <v>46</v>
      </c>
      <c r="QZ5" s="40">
        <f>IF(SUM(QF5,QJ5)&gt;0,SUM(QF5,QJ5),"")</f>
        <v>7</v>
      </c>
      <c r="RA5" s="40">
        <f>IF(SUM(QE5:QF5,QH5:QJ5,QL5)-QG5-QK5&gt;0,SUM(QE5:QF5,QH5:QJ5,QL5)-QG5-QK5,"")</f>
        <v>25.599999999999994</v>
      </c>
      <c r="RB5" s="40">
        <f>IF(SUM(QM5:QN5,QP5)-QO5&gt;0,SUM(QM5:QN5,QP5)-QO5,"")</f>
        <v>10.600000000000001</v>
      </c>
      <c r="RC5" s="40">
        <f>IF(SUM(QF5,QJ5,QN5)&gt;0,SUM(QF5,QJ5,QN5),"")</f>
        <v>8.8000000000000007</v>
      </c>
      <c r="RD5" s="40">
        <f>IF(SUM(RA5,RB5)&gt;0,SUM(RA5,RB5),"")</f>
        <v>36.199999999999996</v>
      </c>
      <c r="RE5" s="40" t="str">
        <f>IF(SUM(QR5,QV5)&gt;0,SUM(QR5,QV5),"")</f>
        <v/>
      </c>
      <c r="RF5" s="40" t="str">
        <f>IF(SUM(QQ5:QR5,QT5:QV5,QX5)-SUM(QS5,QW5)&gt;0,SUM(QQ5:QR5,QT5:QV5,QX5)-SUM(QS5,QW5),"")</f>
        <v/>
      </c>
      <c r="RG5" s="40">
        <f>IF(SUM(RA5,RF5)&gt;0,SUM(RA5,RF5),"")</f>
        <v>25.599999999999994</v>
      </c>
    </row>
    <row r="6" spans="1:475" x14ac:dyDescent="0.2">
      <c r="A6" s="4" cm="1">
        <f t="array" ref="A6">IF(AND(H6&lt;&gt;"",H6&lt;&gt;"No DD"),SUMPRODUCT((H$4:H$41&lt;&gt;"")*(H$4:H$41&lt;&gt;"No DD")*(E$4:E$41&gt;E6))+1,IF(H6="No DD",SUMPRODUCT((H$4:H$41="No DD")*(E$4:E$41&gt;E6))+1+SUMPRODUCT((H$4:H$41&lt;&gt;"")*(H$4:H$41&lt;&gt;"No DD")),""))</f>
        <v>3</v>
      </c>
      <c r="B6" s="5" t="s">
        <v>68</v>
      </c>
      <c r="C6" s="4" t="s">
        <v>4</v>
      </c>
      <c r="D6" s="4">
        <v>2003</v>
      </c>
      <c r="E6" s="9">
        <f>SUM(J6:R6)+SUM(J6:O6)*0.0000001+SUM(J6)*0.0000000000001</f>
        <v>186.88001332800536</v>
      </c>
      <c r="F6" s="3" t="str">
        <f>IF(OR(AND(AP6&gt;=AW$43,AQ6&gt;=AW$47,AP6&lt;&gt;"",AO6=""),AND(AU6&gt;=AW$43,AV6&gt;=AW$47,AU6&lt;&gt;"",AO6=""),AND(BS6&gt;=BZ$43,BT6&gt;=BZ$47,BS6&lt;&gt;"",BR6=""),AND(BX6&gt;=BZ$43,BY6&gt;=BZ$47,BX6&lt;&gt;"",BR6=""),AND(CV6&gt;=DC$43,CW6&gt;=DC$47,CV6&lt;&gt;"",CU6=""),AND(DA6&gt;=DC$43,DB6&gt;=DC$47,DA6&lt;&gt;""),AND(EA6&gt;=EH$43,EB6&gt;=EH$47,EA6&lt;&gt;""),AND(EF6&gt;=EH$43,EG6&gt;=EH$47,EF6&lt;&gt;""),AND(FC6&gt;=FJ$43,FD6&gt;=FJ$47,FC6&lt;&gt;""),AND(FH6&gt;=FJ$43,FI6&gt;=FJ$47,FH6&lt;&gt;""),AND(GE6&gt;=GL$43,GF6&gt;=GL$47,GE6&lt;&gt;""),AND(GJ6&gt;=GL$43,GK6&gt;=GL$47,GJ6&lt;&gt;""),AND(HG6&gt;=HN$43,HH6&gt;=HN$47,HG6&lt;&gt;""),AND(HL6&gt;=HN$43,HM6&gt;=HN$47,HL6&lt;&gt;""),AND(II6&gt;=IP$43,IJ6&gt;=IP$47,II6&lt;&gt;""),AND(IN6&gt;=IP$43,IO6&gt;=IP$47,IN6&lt;&gt;""),AND(JK6&gt;=JR$43,JL6&gt;=JR$47,JK6&lt;&gt;""),AND(JP6&gt;=JR$43,JQ6&gt;=JR$47,JP6&lt;&gt;""),AND(KM6&gt;=KT$43,KN6&gt;=KT$47,KM6&lt;&gt;""),AND(KR6&gt;=KT$43,KS6&gt;=KT$47,KR6&lt;&gt;""),AND(LO6&gt;=LV$43,LP6&gt;=LV$47,LO6&lt;&gt;""),AND(LT6&gt;=LV$43,LU6&gt;=LV$47,LT6&lt;&gt;""),AND(MQ6&gt;=MX$43,MR6&gt;=MX$47,MQ6&lt;&gt;""),AND(MV6&gt;=MX$43,MW6&gt;=MX$47,MV6&lt;&gt;""),AND(NS6&gt;=NZ$43,NT6&gt;=NZ$47,NS6&lt;&gt;""),AND(NX6&gt;=NZ$43,NY6&gt;=NZ$47,NX6&lt;&gt;""),AND(OU6&gt;=PB$43,OV6&gt;=PB$47,OU6&lt;&gt;""),AND(OZ6&gt;=PB$43,PA6&gt;=PB$47,OZ6&lt;&gt;""),AND(PW6&gt;=QD$43,PX6&gt;=QD$47,PW6&lt;&gt;""),AND(QB6&gt;=QD$43,QC6&gt;=QD$47,QB6&lt;&gt;"")),"P","")</f>
        <v>P</v>
      </c>
      <c r="G6" s="3" t="str">
        <f>IF(OR(AND(AQ6&gt;=AW$47,AQ6&lt;&gt;"",AO6=""),AND(AV6&gt;=AW$47,AV6&lt;&gt;"",AO6=""),AND(BT6&gt;=BZ$47,BT6&lt;&gt;"",BR6=""),AND(BY6&gt;=BZ$47,BY6&lt;&gt;"",BR6=""),AND(CW6&gt;=DC$47,CW6&lt;&gt;"",CU6=""),AND(DB6&gt;=DC$47,DB6&lt;&gt;"",CU6=""),AND(EB6&gt;=EH$47,EB6&lt;&gt;""),AND(EG6&gt;=EH$47,EG6&lt;&gt;""),AND(FD6&gt;=FJ$47,FD6&lt;&gt;""),AND(FI6&gt;=FJ$47,FI6&lt;&gt;""),AND(GF6&gt;=GL$47,GF6&lt;&gt;""),AND(GK6&gt;=GL$47,GK6&lt;&gt;""),AND(HH6&gt;=HN$47,HH6&lt;&gt;""),AND(HM6&gt;=HN$47,HM6&lt;&gt;""),AND(IJ6&gt;=IP$47,IJ6&lt;&gt;""),AND(IO6&gt;=IP$47,IO6&lt;&gt;""),AND(JL6&gt;=JR$47,JL6&lt;&gt;""),AND(JQ6&gt;=JR$47,JQ6&lt;&gt;""),AND(KN6&gt;=KT$47,KN6&lt;&gt;""),AND(KS6&gt;=KT$47,KS6&lt;&gt;""),AND(LP6&gt;=LV$47,LP6&lt;&gt;""),AND(LU6&gt;=LV$47,LU6&lt;&gt;""),AND(MR6&gt;=MX$47,MR6&lt;&gt;""),AND(MW6&gt;=MX$47,MW6&lt;&gt;""),AND(NT6&gt;=NZ$47,NT6&lt;&gt;""),AND(NY6&gt;=NZ$47,NY6&lt;&gt;""),AND(OV6&gt;=PB$47,OV6&lt;&gt;""),AND(PA6&gt;=PB$47,PA6&lt;&gt;""),AND(PX6&gt;=QD$47,PX6&lt;&gt;""),AND(QC6&gt;=QD$47,QC6&lt;&gt;"")),"P","")</f>
        <v>P</v>
      </c>
      <c r="H6" s="36" t="str">
        <f>IF(AND(G6="P",F6=""),"No DD",IF(OR(AND(AS6&gt;=AW$46,AT6&gt;=AW$50,AS6&lt;&gt;"",AO6=""),AND(BV6&gt;=BZ$46,BW6&gt;=BZ$50,BV6&lt;&gt;"",BR6=""),AND(CY6&gt;=DC$46,CZ6&gt;=DC$50,CY6&lt;&gt;"",CU6=""),AND(ED6&gt;=EH$46,EE6&gt;=EH$50,ED6&lt;&gt;""),AND(FF6&gt;=FJ$46,FG6&gt;=FJ$50,FF6&lt;&gt;""),AND(GH6&gt;=GL$46,GI6&gt;=GL$50,GH6&lt;&gt;""),AND(HJ6&gt;=HN$46,HK6&gt;=HN$50,HJ6&lt;&gt;""),AND(IL6&gt;=IP$46,IM6&gt;=IP$50,IL6&lt;&gt;""),AND(JN6&gt;=JR$46,JO6&gt;=JR$50,JN6&lt;&gt;""),AND(KP6&gt;=KT$46,KQ6&gt;=KT$50,KP6&lt;&gt;""),AND(LR6&gt;=LV$46,LS6&gt;=LV$50,LR6&lt;&gt;""),AND(MT6&gt;=MX$46,MU6&gt;=MX$50,MT6&lt;&gt;""),AND(NV6&gt;=NZ$46,NW6&gt;=NZ$50,NV6&lt;&gt;""),AND(OX6&gt;=PB$46,OY6&gt;=PB$50,OX6&lt;&gt;""),AND(PZ6&gt;=QD$46,QA6&gt;=QD$50,PZ6&lt;&gt;"")),"Merit",IF(OR(AND(AS6&gt;=AW$45,AT6&gt;=AW$49,AS6&lt;&gt;"",AO6=""),AND(BV6&gt;=BZ$45,BW6&gt;=BZ$49,BV6&lt;&gt;"",BR6=""),AND(CY6&gt;=DC$45,CZ6&gt;=DC$49,CY6&lt;&gt;"",CU6=""),AND(ED6&gt;=EH$45,EE6&gt;=EH$49,ED6&lt;&gt;""),AND(FF6&gt;=FJ$45,FG6&gt;=FJ$49,FF6&lt;&gt;""),AND(GH6&gt;=GL$45,GI6&gt;=GL$49,GH6&lt;&gt;""),AND(HJ6&gt;=HN$45,HK6&gt;=HN$49,HJ6&lt;&gt;""),AND(IL6&gt;=IP$45,IM6&gt;=IP$49,IL6&lt;&gt;""),AND(JN6&gt;=JR$45,JO6&gt;=JR$49,JN6&lt;&gt;""),AND(KP6&gt;=KT$45,KQ6&gt;=KT$49,KP6&lt;&gt;""),AND(LR6&gt;=LV$45,LS6&gt;=LV$49,LR6&lt;&gt;""),AND(MT6&gt;=MX$45,MU6&gt;=MX$49,MT6&lt;&gt;""),AND(NV6&gt;=NZ$45,NW6&gt;=NZ$49,NV6&lt;&gt;""),AND(OX6&gt;=PB$45,OY6&gt;=PB$49,OX6&lt;&gt;""),AND(PZ6&gt;=QD$45,QA6&gt;=QD$49,PZ6&lt;&gt;"")),"Excellence",IF(I6="P","Worlds Team",IF(F6="P","National Team","")))))</f>
        <v>National Team</v>
      </c>
      <c r="I6" s="3" t="str">
        <f>IF(OR(AND(AS6&gt;=AW$44,AT6&gt;=AW$48,AS6&lt;&gt;"",AO6=""),AND(BV6&gt;=BZ$44,BW6&gt;=BZ$48,BV6&lt;&gt;"",BR6=""),AND(CY6&gt;=DC$44,CZ6&gt;=DC$48,CY6&lt;&gt;"",CU6=""),AND(ED6&gt;=EH$44,EE6&gt;=EH$48,ED6&lt;&gt;""),AND(FF6&gt;=FJ$44,FG6&gt;=FJ$48,FF6&lt;&gt;""),AND(GH6&gt;=GL$44,GI6&gt;=GL$48,GH6&lt;&gt;""),AND(HJ6&gt;=HN$44,HK6&gt;=HN$48,HJ6&lt;&gt;""),AND(IL6&gt;=IP$44,IM6&gt;=IP$48,IL6&lt;&gt;""),AND(JN6&gt;=JR$44,JO6&gt;=JR$48,JN6&lt;&gt;""),AND(KP6&gt;=KT$44,KQ6&gt;=KT$48,KP6&lt;&gt;""),AND(LR6&gt;=LV$44,LS6&gt;=LV$48,LR6&lt;&gt;""),AND(MT6&gt;=MX$44,MU6&gt;=MX$48,MT6&lt;&gt;""),AND(NV6&gt;=NZ$44,NW6&gt;=NZ$48,NV6&lt;&gt;""),AND(OX6&gt;=PB$44,OY6&gt;=PB$48,OX6&lt;&gt;""),AND(PZ6&gt;=QD$44,QA6&gt;=QD$48,PZ6&lt;&gt;"")),"P","")</f>
        <v/>
      </c>
      <c r="J6" s="8">
        <f>IF(COUNT(AQ6,BT6,CW6)&gt;0,LARGE((AQ6,BT6,CW6),1),0)</f>
        <v>53.6</v>
      </c>
      <c r="K6" s="8" t="str">
        <f>IF(J6=0,"",IF(J6=CW6,$CA$1,IF(J6=BT6,$AX$1,IF(J6=AQ6,$U$1,""))))</f>
        <v>2023 Nationals</v>
      </c>
      <c r="L6" s="8">
        <f>IF(COUNT(AQ6,BT6,CW6)&gt;1,LARGE((AQ6,BT6,CW6),2),0)</f>
        <v>52.3</v>
      </c>
      <c r="M6" s="8" t="str">
        <f>IF(L6=0,"",IF(L6=CW6,$CA$1,IF(L6=BT6,$AX$1,IF(L6=AQ6,$U$1,""))))</f>
        <v>2022 3rd Domestic Trial</v>
      </c>
      <c r="N6" s="8">
        <f>IF(COUNT(AR6,BU6,CX6)&gt;0,LARGE((AR6,BU6,CX6),1),0)</f>
        <v>27.380000000000003</v>
      </c>
      <c r="O6" s="8" t="str">
        <f>IF(N6=0,"",IF(N6=CX6,$CA$1,IF(N6=BU6,$AX$1,IF(N6=AR6,$U$1,""))))</f>
        <v>2022 3rd Domestic Trial</v>
      </c>
      <c r="P6" s="8">
        <f>IF(MAX(AV6,BY6,DB6)&gt;0,MAX(AV6,BY6,DB6),0)</f>
        <v>51.3</v>
      </c>
      <c r="Q6" s="8" t="str">
        <f>IF(P6=0,"",IF(P6=DB6,$CA$1,IF(P6=BY6,$AX$1,IF(P6=AV6,$U$1,""))))</f>
        <v>2023 Elite Canada</v>
      </c>
      <c r="R6" s="8">
        <f>IF(MAX(DD6:DF6)&gt;0,MAX(DD6:DF6),"")</f>
        <v>2.3000000000000043</v>
      </c>
      <c r="S6" s="11" t="str">
        <f>IF(R6="","",IF(R6=DD6,"("&amp;DD$2&amp;")",IF(R6=DE6,"("&amp;DE$2&amp;")",IF(R6=DF6,"("&amp;DF$2&amp;")"))))</f>
        <v>(Final)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1 (July 2)</v>
      </c>
      <c r="U6" s="19">
        <v>19.2</v>
      </c>
      <c r="V6" s="19">
        <v>7.6</v>
      </c>
      <c r="W6" s="19">
        <v>0.6</v>
      </c>
      <c r="X6" s="19">
        <v>0.3</v>
      </c>
      <c r="Y6" s="19">
        <v>18.8</v>
      </c>
      <c r="Z6" s="19">
        <v>7.2</v>
      </c>
      <c r="AA6" s="19">
        <v>0.2</v>
      </c>
      <c r="AB6" s="19">
        <v>0</v>
      </c>
      <c r="AC6" s="19">
        <v>18.98</v>
      </c>
      <c r="AD6" s="19">
        <v>8.4</v>
      </c>
      <c r="AE6" s="19">
        <v>0</v>
      </c>
      <c r="AF6" s="19">
        <v>0</v>
      </c>
      <c r="AG6" s="19">
        <v>18.7</v>
      </c>
      <c r="AH6" s="19">
        <v>6.8</v>
      </c>
      <c r="AI6" s="19">
        <v>0</v>
      </c>
      <c r="AJ6" s="19">
        <v>0</v>
      </c>
      <c r="AK6" s="19">
        <v>18.899999999999999</v>
      </c>
      <c r="AL6" s="19">
        <v>6.4</v>
      </c>
      <c r="AM6" s="19">
        <v>0.6</v>
      </c>
      <c r="AN6" s="19">
        <v>0</v>
      </c>
      <c r="AO6" s="27"/>
      <c r="AP6" s="40">
        <f>IF(SUM(V6,Z6)&gt;0,SUM(V6,Z6),"")</f>
        <v>14.8</v>
      </c>
      <c r="AQ6" s="40">
        <f>IF(SUM(U6:V6,X6:Z6,AB6)-W6-AA6&gt;0,SUM(U6:V6,X6:Z6,AB6)-W6-AA6,"")</f>
        <v>52.3</v>
      </c>
      <c r="AR6" s="40">
        <f>IF(SUM(AC6:AD6,AF6)-AE6&gt;0,SUM(AC6:AD6,AF6)-AE6,"")</f>
        <v>27.380000000000003</v>
      </c>
      <c r="AS6" s="40">
        <f>IF(SUM(V6,Z6,AD6)&gt;0,SUM(V6,Z6,AD6),"")</f>
        <v>23.200000000000003</v>
      </c>
      <c r="AT6" s="40">
        <f>IF(SUM(AQ6,AR6)&gt;0,SUM(AQ6,AR6),"")</f>
        <v>79.680000000000007</v>
      </c>
      <c r="AU6" s="40">
        <f>IF(SUM(AH6,AL6)&gt;0,SUM(AH6,AL6),"")</f>
        <v>13.2</v>
      </c>
      <c r="AV6" s="40">
        <f>IF(SUM(AG6:AH6,AJ6:AL6,AN6)-SUM(AI6,AM6)&gt;0,SUM(AG6:AH6,AJ6:AL6,AN6)-SUM(AI6,AM6),"")</f>
        <v>50.199999999999996</v>
      </c>
      <c r="AW6" s="40">
        <f>IF(SUM(AQ6,AV6)&gt;0,SUM(AQ6,AV6),"")</f>
        <v>102.5</v>
      </c>
      <c r="AX6" s="18">
        <v>18.2</v>
      </c>
      <c r="AY6" s="18">
        <v>8.4</v>
      </c>
      <c r="AZ6" s="18">
        <v>0.6</v>
      </c>
      <c r="BA6" s="18">
        <v>0</v>
      </c>
      <c r="BB6" s="18">
        <v>17.8</v>
      </c>
      <c r="BC6" s="18">
        <v>7.6</v>
      </c>
      <c r="BD6" s="18">
        <v>0.6</v>
      </c>
      <c r="BE6" s="18">
        <v>0</v>
      </c>
      <c r="BF6" s="18">
        <v>18.8</v>
      </c>
      <c r="BG6" s="18">
        <v>7.6</v>
      </c>
      <c r="BH6" s="18">
        <v>0</v>
      </c>
      <c r="BI6" s="18">
        <v>0.3</v>
      </c>
      <c r="BJ6" s="18">
        <v>18.3</v>
      </c>
      <c r="BK6" s="18">
        <v>7.2</v>
      </c>
      <c r="BL6" s="18">
        <v>0</v>
      </c>
      <c r="BM6" s="18">
        <v>0</v>
      </c>
      <c r="BN6" s="18">
        <v>18.8</v>
      </c>
      <c r="BO6" s="18">
        <v>7.6</v>
      </c>
      <c r="BP6" s="18">
        <v>0.6</v>
      </c>
      <c r="BQ6" s="18">
        <v>0</v>
      </c>
      <c r="BR6" s="28"/>
      <c r="BS6" s="11">
        <f>IF(SUM(AY6,BC6)&gt;0,SUM(AY6,BC6),"")</f>
        <v>16</v>
      </c>
      <c r="BT6" s="11">
        <f>IF(SUM(AX6:AY6,BA6:BC6,BE6)-AZ6-BD6&gt;0,SUM(AX6:AY6,BA6:BC6,BE6)-AZ6-BD6,"")</f>
        <v>50.800000000000004</v>
      </c>
      <c r="BU6" s="11">
        <f>IF(SUM(BF6:BG6,BI6)-BH6&gt;0,SUM(BF6:BG6,BI6)-BH6,"")</f>
        <v>26.7</v>
      </c>
      <c r="BV6" s="11">
        <f>IF(SUM(AY6,BC6,BG6)&gt;0,SUM(AY6,BC6,BG6),"")</f>
        <v>23.6</v>
      </c>
      <c r="BW6" s="11">
        <f>IF(SUM(BT6,BU6)&gt;0,SUM(BT6,BU6),"")</f>
        <v>77.5</v>
      </c>
      <c r="BX6" s="11">
        <f>IF(SUM(BK6,BO6)&gt;0,SUM(BK6,BO6),"")</f>
        <v>14.8</v>
      </c>
      <c r="BY6" s="11">
        <f>IF(SUM(BJ6:BK6,BM6:BO6,BQ6)-SUM(BL6,BP6)&gt;0,SUM(BJ6:BK6,BM6:BO6,BQ6)-SUM(BL6,BP6),"")</f>
        <v>51.3</v>
      </c>
      <c r="BZ6" s="11">
        <f>IF(SUM(BT6,BY6)&gt;0,SUM(BT6,BY6),"")</f>
        <v>102.1</v>
      </c>
      <c r="CA6" s="19">
        <v>18.600000000000001</v>
      </c>
      <c r="CB6" s="19">
        <v>7.6</v>
      </c>
      <c r="CC6" s="19">
        <v>0.6</v>
      </c>
      <c r="CD6" s="19">
        <v>0</v>
      </c>
      <c r="CE6" s="19">
        <v>18.5</v>
      </c>
      <c r="CF6" s="19">
        <v>9.1999999999999993</v>
      </c>
      <c r="CG6" s="19">
        <v>0</v>
      </c>
      <c r="CH6" s="19">
        <v>0.3</v>
      </c>
      <c r="CI6" s="19">
        <v>18.399999999999999</v>
      </c>
      <c r="CJ6" s="19">
        <v>8.4</v>
      </c>
      <c r="CK6" s="19">
        <v>0.6</v>
      </c>
      <c r="CL6" s="19">
        <v>0.3</v>
      </c>
      <c r="CM6" s="19">
        <v>18.600000000000001</v>
      </c>
      <c r="CN6" s="19">
        <v>6.8</v>
      </c>
      <c r="CO6" s="19">
        <v>1</v>
      </c>
      <c r="CP6" s="19">
        <v>0</v>
      </c>
      <c r="CQ6" s="19">
        <v>18.8</v>
      </c>
      <c r="CR6" s="19">
        <v>8</v>
      </c>
      <c r="CS6" s="19">
        <v>0.6</v>
      </c>
      <c r="CT6" s="19">
        <v>0.3</v>
      </c>
      <c r="CU6" s="27"/>
      <c r="CV6" s="40">
        <f>IF(SUM(CB6,CF6)&gt;0,SUM(CB6,CF6),"")</f>
        <v>16.799999999999997</v>
      </c>
      <c r="CW6" s="40">
        <f>IF(SUM(CA6:CB6,CD6:CF6,CH6)-CC6-CG6&gt;0,SUM(CA6:CB6,CD6:CF6,CH6)-CC6-CG6,"")</f>
        <v>53.6</v>
      </c>
      <c r="CX6" s="40">
        <f>IF(SUM(CI6:CJ6,CL6)-CK6&gt;0,SUM(CI6:CJ6,CL6)-CK6,"")</f>
        <v>26.499999999999996</v>
      </c>
      <c r="CY6" s="40">
        <f>IF(SUM(CB6,CF6,CJ6)&gt;0,SUM(CB6,CF6,CJ6),"")</f>
        <v>25.199999999999996</v>
      </c>
      <c r="CZ6" s="40">
        <f>IF(SUM(CW6,CX6)&gt;0,SUM(CW6,CX6),"")</f>
        <v>80.099999999999994</v>
      </c>
      <c r="DA6" s="40">
        <f>IF(SUM(CN6,CR6)&gt;0,SUM(CN6,CR6),"")</f>
        <v>14.8</v>
      </c>
      <c r="DB6" s="40">
        <f>IF(SUM(CM6:CN6,CP6:CR6,CT6)-SUM(CO6,CS6)&gt;0,SUM(CM6:CN6,CP6:CR6,CT6)-SUM(CO6,CS6),"")</f>
        <v>50.9</v>
      </c>
      <c r="DC6" s="40">
        <f>IF(SUM(CW6,DB6)&gt;0,SUM(CW6,DB6),"")</f>
        <v>104.5</v>
      </c>
      <c r="DD6" s="50">
        <f>IF(MAX(EB6,FD6,GF6,HH6,IJ6,JL6,KN6,LP6,MR6,NT6,OV6,PX6)-IF(L6="",0,L6)&gt;0.001,MAX(EB6,FD6,GF6,HH6,IJ6,JL6,KN6,LP6,MR6,NT6,OV6,PX6)-IF(L6="",0,L6),"")</f>
        <v>2</v>
      </c>
      <c r="DE6" s="50" t="str">
        <f>IF(MAX(EC6,FE6,GG6,HI6,IK6,JM6,KO6,LQ6,MS6,NU6,OW6,PY6)-IF(N6="",0,N6)&gt;0.001,MAX(EC6,FE6,GG6,HI6,IK6,JM6,KO6,LQ6,MS6,NU6,OW6,PY6)-IF(N6="",0,N6),"")</f>
        <v/>
      </c>
      <c r="DF6" s="50">
        <f>IF(MAX(EG6,FI6,GK6,HM6,IO6,JQ6,KS6,LU6,MW6,NY6,PA6,QC6)-IF(P6="",0,P6)&gt;0.001,MAX(EG6,FI6,GK6,HM6,IO6,JQ6,KS6,LU6,MW6,NY6,PA6,QC6)-IF(P6="",0,P6),"")</f>
        <v>2.3000000000000043</v>
      </c>
      <c r="DG6" s="17">
        <v>18.399999999999999</v>
      </c>
      <c r="DH6" s="17">
        <v>7.6</v>
      </c>
      <c r="DI6" s="17">
        <v>0</v>
      </c>
      <c r="DJ6" s="17">
        <v>0</v>
      </c>
      <c r="DK6" s="17">
        <v>18.2</v>
      </c>
      <c r="DL6" s="17">
        <v>8</v>
      </c>
      <c r="DM6" s="17">
        <v>0</v>
      </c>
      <c r="DN6" s="17">
        <v>0</v>
      </c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>
        <f>IF(SUM(DH6,DL6)&gt;0,SUM(DH6,DL6),"")</f>
        <v>15.6</v>
      </c>
      <c r="EB6" s="40">
        <f>IF(SUM(DG6:DH6,DJ6:DL6,DN6)-DI6-DM6&gt;0,SUM(DG6:DH6,DJ6:DL6,DN6)-DI6-DM6,"")</f>
        <v>52.2</v>
      </c>
      <c r="EC6" s="40" t="str">
        <f>IF(SUM(DO6:DP6,DR6)-DQ6&gt;0,SUM(DO6:DP6,DR6)-DQ6,"")</f>
        <v/>
      </c>
      <c r="ED6" s="40">
        <f>IF(SUM(DH6,DL6,DP6)&gt;0,SUM(DH6,DL6,DP6),"")</f>
        <v>15.6</v>
      </c>
      <c r="EE6" s="40">
        <f>IF(SUM(EB6,EC6)&gt;0,SUM(EB6,EC6),"")</f>
        <v>52.2</v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>
        <f>IF(SUM(EB6,EG6)&gt;0,SUM(EB6,EG6),"")</f>
        <v>52.2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>
        <v>18.3</v>
      </c>
      <c r="EZ6" s="18">
        <v>5.6</v>
      </c>
      <c r="FA6" s="18">
        <v>0.6</v>
      </c>
      <c r="FB6" s="18">
        <v>0</v>
      </c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>
        <f>IF(SUM(EV6,EZ6)&gt;0,SUM(EV6,EZ6),"")</f>
        <v>5.6</v>
      </c>
      <c r="FI6" s="11">
        <f>IF(SUM(EU6:EV6,EX6:EZ6,FB6)-SUM(EW6,FA6)&gt;0,SUM(EU6:EV6,EX6:EZ6,FB6)-SUM(EW6,FA6),"")</f>
        <v>23.299999999999997</v>
      </c>
      <c r="FJ6" s="11">
        <f>IF(SUM(FD6,FI6)&gt;0,SUM(FD6,FI6),"")</f>
        <v>23.299999999999997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IF(SUM(GF6,GK6)&gt;0,SUM(GF6,GK6),"")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IF(SUM(IJ6,IO6)&gt;0,SUM(IJ6,IO6),"")</f>
        <v/>
      </c>
      <c r="IQ6" s="18">
        <v>17.2</v>
      </c>
      <c r="IR6" s="18">
        <v>3.2</v>
      </c>
      <c r="IS6" s="18">
        <v>0</v>
      </c>
      <c r="IT6" s="18">
        <v>0</v>
      </c>
      <c r="IU6" s="18">
        <v>18</v>
      </c>
      <c r="IV6" s="18">
        <v>3.6</v>
      </c>
      <c r="IW6" s="18">
        <v>0.6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>IF(SUM(IR6,IV6)&gt;0,SUM(IR6,IV6),"")</f>
        <v>6.8000000000000007</v>
      </c>
      <c r="JL6" s="11">
        <f>IF(SUM(IQ6:IR6,IT6:IV6,IX6)-IS6-IW6&gt;0,SUM(IQ6:IR6,IT6:IV6,IX6)-IS6-IW6,"")</f>
        <v>41.4</v>
      </c>
      <c r="JM6" s="11" t="str">
        <f>IF(SUM(IY6:IZ6,JB6)-JA6&gt;0,SUM(IY6:IZ6,JB6)-JA6,"")</f>
        <v/>
      </c>
      <c r="JN6" s="11">
        <f>IF(SUM(IR6,IV6,IZ6)&gt;0,SUM(IR6,IV6,IZ6),"")</f>
        <v>6.8000000000000007</v>
      </c>
      <c r="JO6" s="11">
        <f>IF(SUM(JL6,JM6)&gt;0,SUM(JL6,JM6),"")</f>
        <v>41.4</v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>
        <f>IF(SUM(JL6,JQ6)&gt;0,SUM(JL6,JQ6),"")</f>
        <v>41.4</v>
      </c>
      <c r="JS6" s="17">
        <v>18.899999999999999</v>
      </c>
      <c r="JT6" s="17">
        <v>8.4</v>
      </c>
      <c r="JU6" s="17">
        <v>0</v>
      </c>
      <c r="JV6" s="17">
        <v>0</v>
      </c>
      <c r="JW6" s="17">
        <v>18.600000000000001</v>
      </c>
      <c r="JX6" s="17">
        <v>8.4</v>
      </c>
      <c r="JY6" s="17">
        <v>0</v>
      </c>
      <c r="JZ6" s="17">
        <v>0</v>
      </c>
      <c r="KA6" s="17"/>
      <c r="KB6" s="17"/>
      <c r="KC6" s="17"/>
      <c r="KD6" s="17"/>
      <c r="KE6" s="17">
        <v>18.8</v>
      </c>
      <c r="KF6" s="17">
        <v>9.1999999999999993</v>
      </c>
      <c r="KG6" s="17">
        <v>0</v>
      </c>
      <c r="KH6" s="17">
        <v>0</v>
      </c>
      <c r="KI6" s="17">
        <v>18.2</v>
      </c>
      <c r="KJ6" s="17">
        <v>8</v>
      </c>
      <c r="KK6" s="17">
        <v>0.6</v>
      </c>
      <c r="KL6" s="17">
        <v>0</v>
      </c>
      <c r="KM6" s="40">
        <f>IF(SUM(JT6,JX6)&gt;0,SUM(JT6,JX6),"")</f>
        <v>16.8</v>
      </c>
      <c r="KN6" s="40">
        <f>IF(SUM(JS6:JT6,JV6:JX6,JZ6)-JU6-JY6&gt;0,SUM(JS6:JT6,JV6:JX6,JZ6)-JU6-JY6,"")</f>
        <v>54.3</v>
      </c>
      <c r="KO6" s="40" t="str">
        <f>IF(SUM(KA6:KB6,KD6)-KC6&gt;0,SUM(KA6:KB6,KD6)-KC6,"")</f>
        <v/>
      </c>
      <c r="KP6" s="40">
        <f>IF(SUM(JT6,JX6,KB6)&gt;0,SUM(JT6,JX6,KB6),"")</f>
        <v>16.8</v>
      </c>
      <c r="KQ6" s="40">
        <f>IF(SUM(KN6,KO6)&gt;0,SUM(KN6,KO6),"")</f>
        <v>54.3</v>
      </c>
      <c r="KR6" s="40">
        <f>IF(SUM(KF6,KJ6)&gt;0,SUM(KF6,KJ6),"")</f>
        <v>17.2</v>
      </c>
      <c r="KS6" s="40">
        <f>IF(SUM(KE6:KF6,KH6:KJ6,KL6)-SUM(KG6,KK6)&gt;0,SUM(KE6:KF6,KH6:KJ6,KL6)-SUM(KG6,KK6),"")</f>
        <v>53.6</v>
      </c>
      <c r="KT6" s="40">
        <f>IF(SUM(KN6,KS6)&gt;0,SUM(KN6,KS6),"")</f>
        <v>107.9</v>
      </c>
      <c r="KU6" s="18">
        <v>18.100000000000001</v>
      </c>
      <c r="KV6" s="18">
        <v>8</v>
      </c>
      <c r="KW6" s="18">
        <v>0.8</v>
      </c>
      <c r="KX6" s="18">
        <v>0</v>
      </c>
      <c r="KY6" s="18">
        <v>17.899999999999999</v>
      </c>
      <c r="KZ6" s="18">
        <v>8.8000000000000007</v>
      </c>
      <c r="LA6" s="18">
        <v>0.6</v>
      </c>
      <c r="LB6" s="18">
        <v>0</v>
      </c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>
        <f>IF(SUM(KV6,KZ6)&gt;0,SUM(KV6,KZ6),"")</f>
        <v>16.8</v>
      </c>
      <c r="LP6" s="11">
        <f>IF(SUM(KU6:KV6,KX6:KZ6,LB6)-KW6-LA6&gt;0,SUM(KU6:KV6,KX6:KZ6,LB6)-KW6-LA6,"")</f>
        <v>51.4</v>
      </c>
      <c r="LQ6" s="11" t="str">
        <f>IF(SUM(LC6:LD6,LF6)-LE6&gt;0,SUM(LC6:LD6,LF6)-LE6,"")</f>
        <v/>
      </c>
      <c r="LR6" s="11">
        <f>IF(SUM(KV6,KZ6,LD6)&gt;0,SUM(KV6,KZ6,LD6),"")</f>
        <v>16.8</v>
      </c>
      <c r="LS6" s="11">
        <f>IF(SUM(LP6,LQ6)&gt;0,SUM(LP6,LQ6),"")</f>
        <v>51.4</v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>
        <f>IF(SUM(LP6,LU6)&gt;0,SUM(LP6,LU6),"")</f>
        <v>51.4</v>
      </c>
      <c r="LW6" s="17">
        <v>18.399999999999999</v>
      </c>
      <c r="LX6" s="17">
        <v>8.8000000000000007</v>
      </c>
      <c r="LY6" s="17">
        <v>0</v>
      </c>
      <c r="LZ6" s="17">
        <v>0</v>
      </c>
      <c r="MA6" s="17">
        <v>18.100000000000001</v>
      </c>
      <c r="MB6" s="17">
        <v>7.2</v>
      </c>
      <c r="MC6" s="17">
        <v>0.6</v>
      </c>
      <c r="MD6" s="17">
        <v>0</v>
      </c>
      <c r="ME6" s="17"/>
      <c r="MF6" s="17"/>
      <c r="MG6" s="17"/>
      <c r="MH6" s="17"/>
      <c r="MI6" s="17">
        <v>18.600000000000001</v>
      </c>
      <c r="MJ6" s="17">
        <v>9.1999999999999993</v>
      </c>
      <c r="MK6" s="17">
        <v>0.6</v>
      </c>
      <c r="ML6" s="17">
        <v>0</v>
      </c>
      <c r="MM6" s="17">
        <v>18.399999999999999</v>
      </c>
      <c r="MN6" s="17">
        <v>8.4</v>
      </c>
      <c r="MO6" s="17">
        <v>0.6</v>
      </c>
      <c r="MP6" s="17">
        <v>0</v>
      </c>
      <c r="MQ6" s="40">
        <f>IF(SUM(LX6,MB6)&gt;0,SUM(LX6,MB6),"")</f>
        <v>16</v>
      </c>
      <c r="MR6" s="40">
        <f>IF(SUM(LW6:LX6,LZ6:MB6,MD6)-LY6-MC6&gt;0,SUM(LW6:LX6,LZ6:MB6,MD6)-LY6-MC6,"")</f>
        <v>51.9</v>
      </c>
      <c r="MS6" s="40" t="str">
        <f>IF(SUM(ME6:MF6,MH6)-MG6&gt;0,SUM(ME6:MF6,MH6)-MG6,"")</f>
        <v/>
      </c>
      <c r="MT6" s="40">
        <f>IF(SUM(LX6,MB6,MF6)&gt;0,SUM(LX6,MB6,MF6),"")</f>
        <v>16</v>
      </c>
      <c r="MU6" s="40">
        <f>IF(SUM(MR6,MS6)&gt;0,SUM(MR6,MS6),"")</f>
        <v>51.9</v>
      </c>
      <c r="MV6" s="40">
        <f>IF(SUM(MJ6,MN6)&gt;0,SUM(MJ6,MN6),"")</f>
        <v>17.600000000000001</v>
      </c>
      <c r="MW6" s="40">
        <f>IF(SUM(MI6:MJ6,ML6:MN6,MP6)-SUM(MK6,MO6)&gt;0,SUM(MI6:MJ6,ML6:MN6,MP6)-SUM(MK6,MO6),"")</f>
        <v>53.4</v>
      </c>
      <c r="MX6" s="40">
        <f>IF(SUM(MR6,MW6)&gt;0,SUM(MR6,MW6),"")</f>
        <v>105.3</v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2">
        <f>IF($CU6="P",CA6,(CA6+AX6)/2)</f>
        <v>18.399999999999999</v>
      </c>
      <c r="QF6" s="22">
        <f>IF($CU6="P",CB6,(CB6+AY6)/2)</f>
        <v>8</v>
      </c>
      <c r="QG6" s="22">
        <f>IF($CU6="P",CC6,(CC6+AZ6)/2)</f>
        <v>0.6</v>
      </c>
      <c r="QH6" s="22">
        <f>IF($CU6="P",CD6,(CD6+BA6)/2)</f>
        <v>0</v>
      </c>
      <c r="QI6" s="22">
        <f>IF($CU6="P",CE6,(CE6+BB6)/2)</f>
        <v>18.149999999999999</v>
      </c>
      <c r="QJ6" s="22">
        <f>IF($CU6="P",CF6,(CF6+BC6)/2)</f>
        <v>8.3999999999999986</v>
      </c>
      <c r="QK6" s="22">
        <f>IF($CU6="P",CG6,(CG6+BD6)/2)</f>
        <v>0.3</v>
      </c>
      <c r="QL6" s="22">
        <f>IF($CU6="P",CH6,(CH6+BE6)/2)</f>
        <v>0.15</v>
      </c>
      <c r="QM6" s="22">
        <f>IF($CU6="P",CI6,(CI6+BF6)/2)</f>
        <v>18.600000000000001</v>
      </c>
      <c r="QN6" s="22">
        <f>IF($CU6="P",CJ6,(CJ6+BG6)/2)</f>
        <v>8</v>
      </c>
      <c r="QO6" s="22">
        <f>IF($CU6="P",CK6,(CK6+BH6)/2)</f>
        <v>0.3</v>
      </c>
      <c r="QP6" s="22">
        <f>IF($CU6="P",CL6,(CL6+BI6)/2)</f>
        <v>0.3</v>
      </c>
      <c r="QQ6" s="22">
        <f>IF($CU6="P",CM6,(CM6+BJ6)/2)</f>
        <v>18.450000000000003</v>
      </c>
      <c r="QR6" s="22">
        <f>IF($CU6="P",CN6,(CN6+BK6)/2)</f>
        <v>7</v>
      </c>
      <c r="QS6" s="22">
        <f>IF($CU6="P",CO6,(CO6+BL6)/2)</f>
        <v>0.5</v>
      </c>
      <c r="QT6" s="22">
        <f>IF($CU6="P",CP6,(CP6+BM6)/2)</f>
        <v>0</v>
      </c>
      <c r="QU6" s="22">
        <f>IF($CU6="P",CQ6,(CQ6+BN6)/2)</f>
        <v>18.8</v>
      </c>
      <c r="QV6" s="22">
        <f>IF($CU6="P",CR6,(CR6+BO6)/2)</f>
        <v>7.8</v>
      </c>
      <c r="QW6" s="22">
        <f>IF($CU6="P",CS6,(CS6+BP6)/2)</f>
        <v>0.6</v>
      </c>
      <c r="QX6" s="22">
        <f>IF($CU6="P",CT6,(CT6+BQ6)/2)</f>
        <v>0.15</v>
      </c>
      <c r="QY6" s="27" t="s">
        <v>46</v>
      </c>
      <c r="QZ6" s="40">
        <f>IF(SUM(QF6,QJ6)&gt;0,SUM(QF6,QJ6),"")</f>
        <v>16.399999999999999</v>
      </c>
      <c r="RA6" s="40">
        <f>IF(SUM(QE6:QF6,QH6:QJ6,QL6)-QG6-QK6&gt;0,SUM(QE6:QF6,QH6:QJ6,QL6)-QG6-QK6,"")</f>
        <v>52.199999999999996</v>
      </c>
      <c r="RB6" s="40">
        <f>IF(SUM(QM6:QN6,QP6)-QO6&gt;0,SUM(QM6:QN6,QP6)-QO6,"")</f>
        <v>26.6</v>
      </c>
      <c r="RC6" s="40">
        <f>IF(SUM(QF6,QJ6,QN6)&gt;0,SUM(QF6,QJ6,QN6),"")</f>
        <v>24.4</v>
      </c>
      <c r="RD6" s="40">
        <f>IF(SUM(RA6,RB6)&gt;0,SUM(RA6,RB6),"")</f>
        <v>78.8</v>
      </c>
      <c r="RE6" s="40">
        <f>IF(SUM(QR6,QV6)&gt;0,SUM(QR6,QV6),"")</f>
        <v>14.8</v>
      </c>
      <c r="RF6" s="40">
        <f>IF(SUM(QQ6:QR6,QT6:QV6,QX6)-SUM(QS6,QW6)&gt;0,SUM(QQ6:QR6,QT6:QV6,QX6)-SUM(QS6,QW6),"")</f>
        <v>51.099999999999994</v>
      </c>
      <c r="RG6" s="40">
        <f>IF(SUM(RA6,RF6)&gt;0,SUM(RA6,RF6),"")</f>
        <v>103.29999999999998</v>
      </c>
    </row>
    <row r="7" spans="1:475" x14ac:dyDescent="0.2">
      <c r="A7" s="4" cm="1">
        <f t="array" ref="A7">IF(AND(H7&lt;&gt;"",H7&lt;&gt;"No DD"),SUMPRODUCT((H$4:H$41&lt;&gt;"")*(H$4:H$41&lt;&gt;"No DD")*(E$4:E$41&gt;E7))+1,IF(H7="No DD",SUMPRODUCT((H$4:H$41="No DD")*(E$4:E$41&gt;E7))+1+SUMPRODUCT((H$4:H$41&lt;&gt;"")*(H$4:H$41&lt;&gt;"No DD")),""))</f>
        <v>4</v>
      </c>
      <c r="B7" s="5" t="s">
        <v>108</v>
      </c>
      <c r="C7" s="4" t="s">
        <v>4</v>
      </c>
      <c r="D7" s="4">
        <v>2004</v>
      </c>
      <c r="E7" s="9">
        <f>SUM(J7:R7)+SUM(J7:O7)*0.0000001+SUM(J7)*0.0000000000001</f>
        <v>179.40001277000511</v>
      </c>
      <c r="F7" s="3" t="str">
        <f>IF(OR(AND(AP7&gt;=AW$43,AQ7&gt;=AW$47,AP7&lt;&gt;"",AO7=""),AND(AU7&gt;=AW$43,AV7&gt;=AW$47,AU7&lt;&gt;"",AO7=""),AND(BS7&gt;=BZ$43,BT7&gt;=BZ$47,BS7&lt;&gt;"",BR7=""),AND(BX7&gt;=BZ$43,BY7&gt;=BZ$47,BX7&lt;&gt;"",BR7=""),AND(CV7&gt;=DC$43,CW7&gt;=DC$47,CV7&lt;&gt;"",CU7=""),AND(DA7&gt;=DC$43,DB7&gt;=DC$47,DA7&lt;&gt;""),AND(EA7&gt;=EH$43,EB7&gt;=EH$47,EA7&lt;&gt;""),AND(EF7&gt;=EH$43,EG7&gt;=EH$47,EF7&lt;&gt;""),AND(FC7&gt;=FJ$43,FD7&gt;=FJ$47,FC7&lt;&gt;""),AND(FH7&gt;=FJ$43,FI7&gt;=FJ$47,FH7&lt;&gt;""),AND(GE7&gt;=GL$43,GF7&gt;=GL$47,GE7&lt;&gt;""),AND(GJ7&gt;=GL$43,GK7&gt;=GL$47,GJ7&lt;&gt;""),AND(HG7&gt;=HN$43,HH7&gt;=HN$47,HG7&lt;&gt;""),AND(HL7&gt;=HN$43,HM7&gt;=HN$47,HL7&lt;&gt;""),AND(II7&gt;=IP$43,IJ7&gt;=IP$47,II7&lt;&gt;""),AND(IN7&gt;=IP$43,IO7&gt;=IP$47,IN7&lt;&gt;""),AND(JK7&gt;=JR$43,JL7&gt;=JR$47,JK7&lt;&gt;""),AND(JP7&gt;=JR$43,JQ7&gt;=JR$47,JP7&lt;&gt;""),AND(KM7&gt;=KT$43,KN7&gt;=KT$47,KM7&lt;&gt;""),AND(KR7&gt;=KT$43,KS7&gt;=KT$47,KR7&lt;&gt;""),AND(LO7&gt;=LV$43,LP7&gt;=LV$47,LO7&lt;&gt;""),AND(LT7&gt;=LV$43,LU7&gt;=LV$47,LT7&lt;&gt;""),AND(MQ7&gt;=MX$43,MR7&gt;=MX$47,MQ7&lt;&gt;""),AND(MV7&gt;=MX$43,MW7&gt;=MX$47,MV7&lt;&gt;""),AND(NS7&gt;=NZ$43,NT7&gt;=NZ$47,NS7&lt;&gt;""),AND(NX7&gt;=NZ$43,NY7&gt;=NZ$47,NX7&lt;&gt;""),AND(OU7&gt;=PB$43,OV7&gt;=PB$47,OU7&lt;&gt;""),AND(OZ7&gt;=PB$43,PA7&gt;=PB$47,OZ7&lt;&gt;""),AND(PW7&gt;=QD$43,PX7&gt;=QD$47,PW7&lt;&gt;""),AND(QB7&gt;=QD$43,QC7&gt;=QD$47,QB7&lt;&gt;"")),"P","")</f>
        <v>P</v>
      </c>
      <c r="G7" s="3" t="str">
        <f>IF(OR(AND(AQ7&gt;=AW$47,AQ7&lt;&gt;"",AO7=""),AND(AV7&gt;=AW$47,AV7&lt;&gt;"",AO7=""),AND(BT7&gt;=BZ$47,BT7&lt;&gt;"",BR7=""),AND(BY7&gt;=BZ$47,BY7&lt;&gt;"",BR7=""),AND(CW7&gt;=DC$47,CW7&lt;&gt;"",CU7=""),AND(DB7&gt;=DC$47,DB7&lt;&gt;"",CU7=""),AND(EB7&gt;=EH$47,EB7&lt;&gt;""),AND(EG7&gt;=EH$47,EG7&lt;&gt;""),AND(FD7&gt;=FJ$47,FD7&lt;&gt;""),AND(FI7&gt;=FJ$47,FI7&lt;&gt;""),AND(GF7&gt;=GL$47,GF7&lt;&gt;""),AND(GK7&gt;=GL$47,GK7&lt;&gt;""),AND(HH7&gt;=HN$47,HH7&lt;&gt;""),AND(HM7&gt;=HN$47,HM7&lt;&gt;""),AND(IJ7&gt;=IP$47,IJ7&lt;&gt;""),AND(IO7&gt;=IP$47,IO7&lt;&gt;""),AND(JL7&gt;=JR$47,JL7&lt;&gt;""),AND(JQ7&gt;=JR$47,JQ7&lt;&gt;""),AND(KN7&gt;=KT$47,KN7&lt;&gt;""),AND(KS7&gt;=KT$47,KS7&lt;&gt;""),AND(LP7&gt;=LV$47,LP7&lt;&gt;""),AND(LU7&gt;=LV$47,LU7&lt;&gt;""),AND(MR7&gt;=MX$47,MR7&lt;&gt;""),AND(MW7&gt;=MX$47,MW7&lt;&gt;""),AND(NT7&gt;=NZ$47,NT7&lt;&gt;""),AND(NY7&gt;=NZ$47,NY7&lt;&gt;""),AND(OV7&gt;=PB$47,OV7&lt;&gt;""),AND(PA7&gt;=PB$47,PA7&lt;&gt;""),AND(PX7&gt;=QD$47,PX7&lt;&gt;""),AND(QC7&gt;=QD$47,QC7&lt;&gt;"")),"P","")</f>
        <v>P</v>
      </c>
      <c r="H7" s="36" t="str">
        <f>IF(AND(G7="P",F7=""),"No DD",IF(OR(AND(AS7&gt;=AW$46,AT7&gt;=AW$50,AS7&lt;&gt;"",AO7=""),AND(BV7&gt;=BZ$46,BW7&gt;=BZ$50,BV7&lt;&gt;"",BR7=""),AND(CY7&gt;=DC$46,CZ7&gt;=DC$50,CY7&lt;&gt;"",CU7=""),AND(ED7&gt;=EH$46,EE7&gt;=EH$50,ED7&lt;&gt;""),AND(FF7&gt;=FJ$46,FG7&gt;=FJ$50,FF7&lt;&gt;""),AND(GH7&gt;=GL$46,GI7&gt;=GL$50,GH7&lt;&gt;""),AND(HJ7&gt;=HN$46,HK7&gt;=HN$50,HJ7&lt;&gt;""),AND(IL7&gt;=IP$46,IM7&gt;=IP$50,IL7&lt;&gt;""),AND(JN7&gt;=JR$46,JO7&gt;=JR$50,JN7&lt;&gt;""),AND(KP7&gt;=KT$46,KQ7&gt;=KT$50,KP7&lt;&gt;""),AND(LR7&gt;=LV$46,LS7&gt;=LV$50,LR7&lt;&gt;""),AND(MT7&gt;=MX$46,MU7&gt;=MX$50,MT7&lt;&gt;""),AND(NV7&gt;=NZ$46,NW7&gt;=NZ$50,NV7&lt;&gt;""),AND(OX7&gt;=PB$46,OY7&gt;=PB$50,OX7&lt;&gt;""),AND(PZ7&gt;=QD$46,QA7&gt;=QD$50,PZ7&lt;&gt;"")),"Merit",IF(OR(AND(AS7&gt;=AW$45,AT7&gt;=AW$49,AS7&lt;&gt;"",AO7=""),AND(BV7&gt;=BZ$45,BW7&gt;=BZ$49,BV7&lt;&gt;"",BR7=""),AND(CY7&gt;=DC$45,CZ7&gt;=DC$49,CY7&lt;&gt;"",CU7=""),AND(ED7&gt;=EH$45,EE7&gt;=EH$49,ED7&lt;&gt;""),AND(FF7&gt;=FJ$45,FG7&gt;=FJ$49,FF7&lt;&gt;""),AND(GH7&gt;=GL$45,GI7&gt;=GL$49,GH7&lt;&gt;""),AND(HJ7&gt;=HN$45,HK7&gt;=HN$49,HJ7&lt;&gt;""),AND(IL7&gt;=IP$45,IM7&gt;=IP$49,IL7&lt;&gt;""),AND(JN7&gt;=JR$45,JO7&gt;=JR$49,JN7&lt;&gt;""),AND(KP7&gt;=KT$45,KQ7&gt;=KT$49,KP7&lt;&gt;""),AND(LR7&gt;=LV$45,LS7&gt;=LV$49,LR7&lt;&gt;""),AND(MT7&gt;=MX$45,MU7&gt;=MX$49,MT7&lt;&gt;""),AND(NV7&gt;=NZ$45,NW7&gt;=NZ$49,NV7&lt;&gt;""),AND(OX7&gt;=PB$45,OY7&gt;=PB$49,OX7&lt;&gt;""),AND(PZ7&gt;=QD$45,QA7&gt;=QD$49,PZ7&lt;&gt;"")),"Excellence",IF(I7="P","Worlds Team",IF(F7="P","National Team","")))))</f>
        <v>National Team</v>
      </c>
      <c r="I7" s="3" t="str">
        <f>IF(OR(AND(AS7&gt;=AW$44,AT7&gt;=AW$48,AS7&lt;&gt;"",AO7=""),AND(BV7&gt;=BZ$44,BW7&gt;=BZ$48,BV7&lt;&gt;"",BR7=""),AND(CY7&gt;=DC$44,CZ7&gt;=DC$48,CY7&lt;&gt;"",CU7=""),AND(ED7&gt;=EH$44,EE7&gt;=EH$48,ED7&lt;&gt;""),AND(FF7&gt;=FJ$44,FG7&gt;=FJ$48,FF7&lt;&gt;""),AND(GH7&gt;=GL$44,GI7&gt;=GL$48,GH7&lt;&gt;""),AND(HJ7&gt;=HN$44,HK7&gt;=HN$48,HJ7&lt;&gt;""),AND(IL7&gt;=IP$44,IM7&gt;=IP$48,IL7&lt;&gt;""),AND(JN7&gt;=JR$44,JO7&gt;=JR$48,JN7&lt;&gt;""),AND(KP7&gt;=KT$44,KQ7&gt;=KT$48,KP7&lt;&gt;""),AND(LR7&gt;=LV$44,LS7&gt;=LV$48,LR7&lt;&gt;""),AND(MT7&gt;=MX$44,MU7&gt;=MX$48,MT7&lt;&gt;""),AND(NV7&gt;=NZ$44,NW7&gt;=NZ$48,NV7&lt;&gt;""),AND(OX7&gt;=PB$44,OY7&gt;=PB$48,OX7&lt;&gt;""),AND(PZ7&gt;=QD$44,QA7&gt;=QD$48,PZ7&lt;&gt;"")),"P","")</f>
        <v/>
      </c>
      <c r="J7" s="8">
        <f>IF(COUNT(AQ7,BT7,CW7)&gt;0,LARGE((AQ7,BT7,CW7),1),0)</f>
        <v>50.8</v>
      </c>
      <c r="K7" s="8" t="str">
        <f>IF(J7=0,"",IF(J7=CW7,$CA$1,IF(J7=BT7,$AX$1,IF(J7=AQ7,$U$1,""))))</f>
        <v>2022 3rd Domestic Trial</v>
      </c>
      <c r="L7" s="8">
        <f>IF(COUNT(AQ7,BT7,CW7)&gt;1,LARGE((AQ7,BT7,CW7),2),0)</f>
        <v>50.4</v>
      </c>
      <c r="M7" s="8" t="str">
        <f>IF(L7=0,"",IF(L7=CW7,$CA$1,IF(L7=BT7,$AX$1,IF(L7=AQ7,$U$1,""))))</f>
        <v>2023 Nationals</v>
      </c>
      <c r="N7" s="8">
        <f>IF(COUNT(AR7,BU7,CX7)&gt;0,LARGE((AR7,BU7,CX7),1),0)</f>
        <v>26.5</v>
      </c>
      <c r="O7" s="8" t="str">
        <f>IF(N7=0,"",IF(N7=CX7,$CA$1,IF(N7=BU7,$AX$1,IF(N7=AR7,$U$1,""))))</f>
        <v>2023 Elite Canada</v>
      </c>
      <c r="P7" s="8">
        <f>IF(MAX(AV7,BY7,DB7)&gt;0,MAX(AV7,BY7,DB7),0)</f>
        <v>51.3</v>
      </c>
      <c r="Q7" s="8" t="str">
        <f>IF(P7=0,"",IF(P7=DB7,$CA$1,IF(P7=BY7,$AX$1,IF(P7=AV7,$U$1,""))))</f>
        <v>2023 Elite Canada</v>
      </c>
      <c r="R7" s="8">
        <f>IF(MAX(DD7:DF7)&gt;0,MAX(DD7:DF7),"")</f>
        <v>0.39999999999999858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2022 WAGC (Nov 23)</v>
      </c>
      <c r="U7" s="19">
        <v>19</v>
      </c>
      <c r="V7" s="19">
        <v>7.2</v>
      </c>
      <c r="W7" s="19">
        <v>0.6</v>
      </c>
      <c r="X7" s="19">
        <v>0</v>
      </c>
      <c r="Y7" s="19">
        <v>18.399999999999999</v>
      </c>
      <c r="Z7" s="19">
        <v>7.6</v>
      </c>
      <c r="AA7" s="19">
        <v>0.8</v>
      </c>
      <c r="AB7" s="19">
        <v>0</v>
      </c>
      <c r="AC7" s="19">
        <v>18.600000000000001</v>
      </c>
      <c r="AD7" s="19">
        <v>6.4</v>
      </c>
      <c r="AE7" s="19">
        <v>0.8</v>
      </c>
      <c r="AF7" s="19">
        <v>0</v>
      </c>
      <c r="AG7" s="19">
        <v>18.899999999999999</v>
      </c>
      <c r="AH7" s="19">
        <v>7.2</v>
      </c>
      <c r="AI7" s="19">
        <v>0.6</v>
      </c>
      <c r="AJ7" s="19">
        <v>0</v>
      </c>
      <c r="AK7" s="19">
        <v>18.399999999999999</v>
      </c>
      <c r="AL7" s="19">
        <v>7.6</v>
      </c>
      <c r="AM7" s="19">
        <v>0.6</v>
      </c>
      <c r="AN7" s="19">
        <v>0</v>
      </c>
      <c r="AO7" s="27"/>
      <c r="AP7" s="40">
        <f>IF(SUM(V7,Z7)&gt;0,SUM(V7,Z7),"")</f>
        <v>14.8</v>
      </c>
      <c r="AQ7" s="40">
        <f>IF(SUM(U7:V7,X7:Z7,AB7)-W7-AA7&gt;0,SUM(U7:V7,X7:Z7,AB7)-W7-AA7,"")</f>
        <v>50.8</v>
      </c>
      <c r="AR7" s="40">
        <f>IF(SUM(AC7:AD7,AF7)-AE7&gt;0,SUM(AC7:AD7,AF7)-AE7,"")</f>
        <v>24.2</v>
      </c>
      <c r="AS7" s="40">
        <f>IF(SUM(V7,Z7,AD7)&gt;0,SUM(V7,Z7,AD7),"")</f>
        <v>21.200000000000003</v>
      </c>
      <c r="AT7" s="40">
        <f>IF(SUM(AQ7,AR7)&gt;0,SUM(AQ7,AR7),"")</f>
        <v>75</v>
      </c>
      <c r="AU7" s="40">
        <f>IF(SUM(AH7,AL7)&gt;0,SUM(AH7,AL7),"")</f>
        <v>14.8</v>
      </c>
      <c r="AV7" s="40">
        <f>IF(SUM(AG7:AH7,AJ7:AL7,AN7)-SUM(AI7,AM7)&gt;0,SUM(AG7:AH7,AJ7:AL7,AN7)-SUM(AI7,AM7),"")</f>
        <v>50.9</v>
      </c>
      <c r="AW7" s="40">
        <f>IF(SUM(AQ7,AV7)&gt;0,SUM(AQ7,AV7),"")</f>
        <v>101.69999999999999</v>
      </c>
      <c r="AX7" s="18">
        <v>16.5</v>
      </c>
      <c r="AY7" s="18">
        <v>8.1</v>
      </c>
      <c r="AZ7" s="18">
        <v>0.2</v>
      </c>
      <c r="BA7" s="18">
        <v>0.3</v>
      </c>
      <c r="BB7" s="18">
        <v>18.3</v>
      </c>
      <c r="BC7" s="18">
        <v>7.6</v>
      </c>
      <c r="BD7" s="18">
        <v>0.6</v>
      </c>
      <c r="BE7" s="18">
        <v>0</v>
      </c>
      <c r="BF7" s="18">
        <v>18.5</v>
      </c>
      <c r="BG7" s="18">
        <v>8</v>
      </c>
      <c r="BH7" s="18">
        <v>0</v>
      </c>
      <c r="BI7" s="18">
        <v>0</v>
      </c>
      <c r="BJ7" s="18">
        <v>18.3</v>
      </c>
      <c r="BK7" s="18">
        <v>7.3</v>
      </c>
      <c r="BL7" s="18">
        <v>0.2</v>
      </c>
      <c r="BM7" s="18">
        <v>0.3</v>
      </c>
      <c r="BN7" s="18">
        <v>18.399999999999999</v>
      </c>
      <c r="BO7" s="18">
        <v>8</v>
      </c>
      <c r="BP7" s="18">
        <v>0.8</v>
      </c>
      <c r="BQ7" s="18">
        <v>0</v>
      </c>
      <c r="BR7" s="28"/>
      <c r="BS7" s="11">
        <f>IF(SUM(AY7,BC7)&gt;0,SUM(AY7,BC7),"")</f>
        <v>15.7</v>
      </c>
      <c r="BT7" s="11">
        <f>IF(SUM(AX7:AY7,BA7:BC7,BE7)-AZ7-BD7&gt;0,SUM(AX7:AY7,BA7:BC7,BE7)-AZ7-BD7,"")</f>
        <v>50</v>
      </c>
      <c r="BU7" s="11">
        <f>IF(SUM(BF7:BG7,BI7)-BH7&gt;0,SUM(BF7:BG7,BI7)-BH7,"")</f>
        <v>26.5</v>
      </c>
      <c r="BV7" s="11">
        <f>IF(SUM(AY7,BC7,BG7)&gt;0,SUM(AY7,BC7,BG7),"")</f>
        <v>23.7</v>
      </c>
      <c r="BW7" s="11">
        <f>IF(SUM(BT7,BU7)&gt;0,SUM(BT7,BU7),"")</f>
        <v>76.5</v>
      </c>
      <c r="BX7" s="11">
        <f>IF(SUM(BK7,BO7)&gt;0,SUM(BK7,BO7),"")</f>
        <v>15.3</v>
      </c>
      <c r="BY7" s="11">
        <f>IF(SUM(BJ7:BK7,BM7:BO7,BQ7)-SUM(BL7,BP7)&gt;0,SUM(BJ7:BK7,BM7:BO7,BQ7)-SUM(BL7,BP7),"")</f>
        <v>51.3</v>
      </c>
      <c r="BZ7" s="11">
        <f>IF(SUM(BT7,BY7)&gt;0,SUM(BT7,BY7),"")</f>
        <v>101.3</v>
      </c>
      <c r="CA7" s="19">
        <v>17.75</v>
      </c>
      <c r="CB7" s="19">
        <v>7.65</v>
      </c>
      <c r="CC7" s="19">
        <v>0.4</v>
      </c>
      <c r="CD7" s="19">
        <v>0.15</v>
      </c>
      <c r="CE7" s="19">
        <v>18.350000000000001</v>
      </c>
      <c r="CF7" s="19">
        <v>7.6</v>
      </c>
      <c r="CG7" s="19">
        <v>0.7</v>
      </c>
      <c r="CH7" s="19">
        <v>0</v>
      </c>
      <c r="CI7" s="19">
        <v>18.55</v>
      </c>
      <c r="CJ7" s="19">
        <v>7.2</v>
      </c>
      <c r="CK7" s="19">
        <v>0.4</v>
      </c>
      <c r="CL7" s="19">
        <v>0</v>
      </c>
      <c r="CM7" s="19">
        <v>18.600000000000001</v>
      </c>
      <c r="CN7" s="19">
        <v>7.25</v>
      </c>
      <c r="CO7" s="19">
        <v>0.4</v>
      </c>
      <c r="CP7" s="19">
        <v>0.15</v>
      </c>
      <c r="CQ7" s="19">
        <v>18.399999999999999</v>
      </c>
      <c r="CR7" s="19">
        <v>7.8</v>
      </c>
      <c r="CS7" s="19">
        <v>0.7</v>
      </c>
      <c r="CT7" s="19">
        <v>0</v>
      </c>
      <c r="CU7" s="27" t="s">
        <v>46</v>
      </c>
      <c r="CV7" s="40">
        <f>IF(SUM(CB7,CF7)&gt;0,SUM(CB7,CF7),"")</f>
        <v>15.25</v>
      </c>
      <c r="CW7" s="40">
        <f>IF(SUM(CA7:CB7,CD7:CF7,CH7)-CC7-CG7&gt;0,SUM(CA7:CB7,CD7:CF7,CH7)-CC7-CG7,"")</f>
        <v>50.4</v>
      </c>
      <c r="CX7" s="40">
        <f>IF(SUM(CI7:CJ7,CL7)-CK7&gt;0,SUM(CI7:CJ7,CL7)-CK7,"")</f>
        <v>25.35</v>
      </c>
      <c r="CY7" s="40">
        <f>IF(SUM(CB7,CF7,CJ7)&gt;0,SUM(CB7,CF7,CJ7),"")</f>
        <v>22.45</v>
      </c>
      <c r="CZ7" s="40">
        <f>IF(SUM(CW7,CX7)&gt;0,SUM(CW7,CX7),"")</f>
        <v>75.75</v>
      </c>
      <c r="DA7" s="40">
        <f>IF(SUM(CN7,CR7)&gt;0,SUM(CN7,CR7),"")</f>
        <v>15.05</v>
      </c>
      <c r="DB7" s="40">
        <f>IF(SUM(CM7:CN7,CP7:CR7,CT7)-SUM(CO7,CS7)&gt;0,SUM(CM7:CN7,CP7:CR7,CT7)-SUM(CO7,CS7),"")</f>
        <v>51.099999999999994</v>
      </c>
      <c r="DC7" s="40">
        <f>IF(SUM(CW7,DB7)&gt;0,SUM(CW7,DB7),"")</f>
        <v>101.5</v>
      </c>
      <c r="DD7" s="50">
        <f>IF(MAX(EB7,FD7,GF7,HH7,IJ7,JL7,KN7,LP7,MR7,NT7,OV7,PX7)-IF(L7="",0,L7)&gt;0.001,MAX(EB7,FD7,GF7,HH7,IJ7,JL7,KN7,LP7,MR7,NT7,OV7,PX7)-IF(L7="",0,L7),"")</f>
        <v>0.39999999999999858</v>
      </c>
      <c r="DE7" s="50" t="str">
        <f>IF(MAX(EC7,FE7,GG7,HI7,IK7,JM7,KO7,LQ7,MS7,NU7,OW7,PY7)-IF(N7="",0,N7)&gt;0.001,MAX(EC7,FE7,GG7,HI7,IK7,JM7,KO7,LQ7,MS7,NU7,OW7,PY7)-IF(N7="",0,N7),"")</f>
        <v/>
      </c>
      <c r="DF7" s="50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IF(SUM(EB7,EG7)&gt;0,SUM(EB7,EG7),"")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IF(SUM(GF7,GK7)&gt;0,SUM(GF7,GK7),"")</f>
        <v/>
      </c>
      <c r="GM7" s="18">
        <v>18.600000000000001</v>
      </c>
      <c r="GN7" s="18">
        <v>7.2</v>
      </c>
      <c r="GO7" s="18">
        <v>0.2</v>
      </c>
      <c r="GP7" s="18">
        <v>0</v>
      </c>
      <c r="GQ7" s="18">
        <v>18.8</v>
      </c>
      <c r="GR7" s="18">
        <v>7.6</v>
      </c>
      <c r="GS7" s="18">
        <v>1.2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>IF(SUM(GN7,GR7)&gt;0,SUM(GN7,GR7),"")</f>
        <v>14.8</v>
      </c>
      <c r="HH7" s="11">
        <f>IF(SUM(GM7:GN7,GP7:GR7,GT7)-GO7-GS7&gt;0,SUM(GM7:GN7,GP7:GR7,GT7)-GO7-GS7,"")</f>
        <v>50.8</v>
      </c>
      <c r="HI7" s="11" t="str">
        <f>IF(SUM(GU7:GV7,GX7)-GW7&gt;0,SUM(GU7:GV7,GX7)-GW7,"")</f>
        <v/>
      </c>
      <c r="HJ7" s="11">
        <f>IF(SUM(GN7,GR7,GV7)&gt;0,SUM(GN7,GR7,GV7),"")</f>
        <v>14.8</v>
      </c>
      <c r="HK7" s="11">
        <f>IF(SUM(HH7,HI7)&gt;0,SUM(HH7,HI7),"")</f>
        <v>50.8</v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>
        <f>IF(SUM(HH7,HM7)&gt;0,SUM(HH7,HM7),"")</f>
        <v>50.8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IF(SUM(IJ7,IO7)&gt;0,SUM(IJ7,IO7),"")</f>
        <v/>
      </c>
      <c r="IQ7" s="18">
        <v>0</v>
      </c>
      <c r="IR7" s="18">
        <v>0</v>
      </c>
      <c r="IS7" s="18">
        <v>0</v>
      </c>
      <c r="IT7" s="18">
        <v>0</v>
      </c>
      <c r="IU7" s="18">
        <v>18</v>
      </c>
      <c r="IV7" s="18">
        <v>5.2</v>
      </c>
      <c r="IW7" s="18">
        <v>0.6</v>
      </c>
      <c r="IX7" s="18">
        <v>0</v>
      </c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>
        <f>IF(SUM(IR7,IV7)&gt;0,SUM(IR7,IV7),"")</f>
        <v>5.2</v>
      </c>
      <c r="JL7" s="11">
        <f>IF(SUM(IQ7:IR7,IT7:IV7,IX7)-IS7-IW7&gt;0,SUM(IQ7:IR7,IT7:IV7,IX7)-IS7-IW7,"")</f>
        <v>22.599999999999998</v>
      </c>
      <c r="JM7" s="11" t="str">
        <f>IF(SUM(IY7:IZ7,JB7)-JA7&gt;0,SUM(IY7:IZ7,JB7)-JA7,"")</f>
        <v/>
      </c>
      <c r="JN7" s="11">
        <f>IF(SUM(IR7,IV7,IZ7)&gt;0,SUM(IR7,IV7,IZ7),"")</f>
        <v>5.2</v>
      </c>
      <c r="JO7" s="11">
        <f>IF(SUM(JL7,JM7)&gt;0,SUM(JL7,JM7),"")</f>
        <v>22.599999999999998</v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>
        <f>IF(SUM(JL7,JQ7)&gt;0,SUM(JL7,JQ7),"")</f>
        <v>22.599999999999998</v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2">
        <f>IF($CU7="P",CA7,(CA7+AX7)/2)</f>
        <v>17.75</v>
      </c>
      <c r="QF7" s="22">
        <f>IF($CU7="P",CB7,(CB7+AY7)/2)</f>
        <v>7.65</v>
      </c>
      <c r="QG7" s="22">
        <f>IF($CU7="P",CC7,(CC7+AZ7)/2)</f>
        <v>0.4</v>
      </c>
      <c r="QH7" s="22">
        <f>IF($CU7="P",CD7,(CD7+BA7)/2)</f>
        <v>0.15</v>
      </c>
      <c r="QI7" s="22">
        <f>IF($CU7="P",CE7,(CE7+BB7)/2)</f>
        <v>18.350000000000001</v>
      </c>
      <c r="QJ7" s="22">
        <f>IF($CU7="P",CF7,(CF7+BC7)/2)</f>
        <v>7.6</v>
      </c>
      <c r="QK7" s="22">
        <f>IF($CU7="P",CG7,(CG7+BD7)/2)</f>
        <v>0.7</v>
      </c>
      <c r="QL7" s="22">
        <f>IF($CU7="P",CH7,(CH7+BE7)/2)</f>
        <v>0</v>
      </c>
      <c r="QM7" s="22">
        <f>IF($CU7="P",CI7,(CI7+BF7)/2)</f>
        <v>18.55</v>
      </c>
      <c r="QN7" s="22">
        <f>IF($CU7="P",CJ7,(CJ7+BG7)/2)</f>
        <v>7.2</v>
      </c>
      <c r="QO7" s="22">
        <f>IF($CU7="P",CK7,(CK7+BH7)/2)</f>
        <v>0.4</v>
      </c>
      <c r="QP7" s="22">
        <f>IF($CU7="P",CL7,(CL7+BI7)/2)</f>
        <v>0</v>
      </c>
      <c r="QQ7" s="22">
        <f>IF($CU7="P",CM7,(CM7+BJ7)/2)</f>
        <v>18.600000000000001</v>
      </c>
      <c r="QR7" s="22">
        <f>IF($CU7="P",CN7,(CN7+BK7)/2)</f>
        <v>7.25</v>
      </c>
      <c r="QS7" s="22">
        <f>IF($CU7="P",CO7,(CO7+BL7)/2)</f>
        <v>0.4</v>
      </c>
      <c r="QT7" s="22">
        <f>IF($CU7="P",CP7,(CP7+BM7)/2)</f>
        <v>0.15</v>
      </c>
      <c r="QU7" s="22">
        <f>IF($CU7="P",CQ7,(CQ7+BN7)/2)</f>
        <v>18.399999999999999</v>
      </c>
      <c r="QV7" s="22">
        <f>IF($CU7="P",CR7,(CR7+BO7)/2)</f>
        <v>7.8</v>
      </c>
      <c r="QW7" s="22">
        <f>IF($CU7="P",CS7,(CS7+BP7)/2)</f>
        <v>0.7</v>
      </c>
      <c r="QX7" s="22">
        <f>IF($CU7="P",CT7,(CT7+BQ7)/2)</f>
        <v>0</v>
      </c>
      <c r="QY7" s="27" t="s">
        <v>46</v>
      </c>
      <c r="QZ7" s="40">
        <f>IF(SUM(QF7,QJ7)&gt;0,SUM(QF7,QJ7),"")</f>
        <v>15.25</v>
      </c>
      <c r="RA7" s="40">
        <f>IF(SUM(QE7:QF7,QH7:QJ7,QL7)-QG7-QK7&gt;0,SUM(QE7:QF7,QH7:QJ7,QL7)-QG7-QK7,"")</f>
        <v>50.4</v>
      </c>
      <c r="RB7" s="40">
        <f>IF(SUM(QM7:QN7,QP7)-QO7&gt;0,SUM(QM7:QN7,QP7)-QO7,"")</f>
        <v>25.35</v>
      </c>
      <c r="RC7" s="40">
        <f>IF(SUM(QF7,QJ7,QN7)&gt;0,SUM(QF7,QJ7,QN7),"")</f>
        <v>22.45</v>
      </c>
      <c r="RD7" s="40">
        <f>IF(SUM(RA7,RB7)&gt;0,SUM(RA7,RB7),"")</f>
        <v>75.75</v>
      </c>
      <c r="RE7" s="40">
        <f>IF(SUM(QR7,QV7)&gt;0,SUM(QR7,QV7),"")</f>
        <v>15.05</v>
      </c>
      <c r="RF7" s="40">
        <f>IF(SUM(QQ7:QR7,QT7:QV7,QX7)-SUM(QS7,QW7)&gt;0,SUM(QQ7:QR7,QT7:QV7,QX7)-SUM(QS7,QW7),"")</f>
        <v>51.099999999999994</v>
      </c>
      <c r="RG7" s="40">
        <f>IF(SUM(RA7,RF7)&gt;0,SUM(RA7,RF7),"")</f>
        <v>101.5</v>
      </c>
    </row>
    <row r="8" spans="1:475" x14ac:dyDescent="0.2">
      <c r="A8" s="4" cm="1">
        <f t="array" ref="A8">IF(AND(H8&lt;&gt;"",H8&lt;&gt;"No DD"),SUMPRODUCT((H$4:H$41&lt;&gt;"")*(H$4:H$41&lt;&gt;"No DD")*(E$4:E$41&gt;E8))+1,IF(H8="No DD",SUMPRODUCT((H$4:H$41="No DD")*(E$4:E$41&gt;E8))+1+SUMPRODUCT((H$4:H$41&lt;&gt;"")*(H$4:H$41&lt;&gt;"No DD")),""))</f>
        <v>5</v>
      </c>
      <c r="B8" s="5" t="s">
        <v>119</v>
      </c>
      <c r="C8" s="4" t="s">
        <v>3</v>
      </c>
      <c r="D8" s="4">
        <v>2002</v>
      </c>
      <c r="E8" s="9">
        <f>SUM(J8:R8)+SUM(J8:O8)*0.0000001+SUM(J8)*0.0000000000001</f>
        <v>179.30001267500512</v>
      </c>
      <c r="F8" s="3" t="str">
        <f>IF(OR(AND(AP8&gt;=AW$43,AQ8&gt;=AW$47,AP8&lt;&gt;"",AO8=""),AND(AU8&gt;=AW$43,AV8&gt;=AW$47,AU8&lt;&gt;"",AO8=""),AND(BS8&gt;=BZ$43,BT8&gt;=BZ$47,BS8&lt;&gt;"",BR8=""),AND(BX8&gt;=BZ$43,BY8&gt;=BZ$47,BX8&lt;&gt;"",BR8=""),AND(CV8&gt;=DC$43,CW8&gt;=DC$47,CV8&lt;&gt;"",CU8=""),AND(DA8&gt;=DC$43,DB8&gt;=DC$47,DA8&lt;&gt;""),AND(EA8&gt;=EH$43,EB8&gt;=EH$47,EA8&lt;&gt;""),AND(EF8&gt;=EH$43,EG8&gt;=EH$47,EF8&lt;&gt;""),AND(FC8&gt;=FJ$43,FD8&gt;=FJ$47,FC8&lt;&gt;""),AND(FH8&gt;=FJ$43,FI8&gt;=FJ$47,FH8&lt;&gt;""),AND(GE8&gt;=GL$43,GF8&gt;=GL$47,GE8&lt;&gt;""),AND(GJ8&gt;=GL$43,GK8&gt;=GL$47,GJ8&lt;&gt;""),AND(HG8&gt;=HN$43,HH8&gt;=HN$47,HG8&lt;&gt;""),AND(HL8&gt;=HN$43,HM8&gt;=HN$47,HL8&lt;&gt;""),AND(II8&gt;=IP$43,IJ8&gt;=IP$47,II8&lt;&gt;""),AND(IN8&gt;=IP$43,IO8&gt;=IP$47,IN8&lt;&gt;""),AND(JK8&gt;=JR$43,JL8&gt;=JR$47,JK8&lt;&gt;""),AND(JP8&gt;=JR$43,JQ8&gt;=JR$47,JP8&lt;&gt;""),AND(KM8&gt;=KT$43,KN8&gt;=KT$47,KM8&lt;&gt;""),AND(KR8&gt;=KT$43,KS8&gt;=KT$47,KR8&lt;&gt;""),AND(LO8&gt;=LV$43,LP8&gt;=LV$47,LO8&lt;&gt;""),AND(LT8&gt;=LV$43,LU8&gt;=LV$47,LT8&lt;&gt;""),AND(MQ8&gt;=MX$43,MR8&gt;=MX$47,MQ8&lt;&gt;""),AND(MV8&gt;=MX$43,MW8&gt;=MX$47,MV8&lt;&gt;""),AND(NS8&gt;=NZ$43,NT8&gt;=NZ$47,NS8&lt;&gt;""),AND(NX8&gt;=NZ$43,NY8&gt;=NZ$47,NX8&lt;&gt;""),AND(OU8&gt;=PB$43,OV8&gt;=PB$47,OU8&lt;&gt;""),AND(OZ8&gt;=PB$43,PA8&gt;=PB$47,OZ8&lt;&gt;""),AND(PW8&gt;=QD$43,PX8&gt;=QD$47,PW8&lt;&gt;""),AND(QB8&gt;=QD$43,QC8&gt;=QD$47,QB8&lt;&gt;"")),"P","")</f>
        <v>P</v>
      </c>
      <c r="G8" s="3" t="str">
        <f>IF(OR(AND(AQ8&gt;=AW$47,AQ8&lt;&gt;"",AO8=""),AND(AV8&gt;=AW$47,AV8&lt;&gt;"",AO8=""),AND(BT8&gt;=BZ$47,BT8&lt;&gt;"",BR8=""),AND(BY8&gt;=BZ$47,BY8&lt;&gt;"",BR8=""),AND(CW8&gt;=DC$47,CW8&lt;&gt;"",CU8=""),AND(DB8&gt;=DC$47,DB8&lt;&gt;"",CU8=""),AND(EB8&gt;=EH$47,EB8&lt;&gt;""),AND(EG8&gt;=EH$47,EG8&lt;&gt;""),AND(FD8&gt;=FJ$47,FD8&lt;&gt;""),AND(FI8&gt;=FJ$47,FI8&lt;&gt;""),AND(GF8&gt;=GL$47,GF8&lt;&gt;""),AND(GK8&gt;=GL$47,GK8&lt;&gt;""),AND(HH8&gt;=HN$47,HH8&lt;&gt;""),AND(HM8&gt;=HN$47,HM8&lt;&gt;""),AND(IJ8&gt;=IP$47,IJ8&lt;&gt;""),AND(IO8&gt;=IP$47,IO8&lt;&gt;""),AND(JL8&gt;=JR$47,JL8&lt;&gt;""),AND(JQ8&gt;=JR$47,JQ8&lt;&gt;""),AND(KN8&gt;=KT$47,KN8&lt;&gt;""),AND(KS8&gt;=KT$47,KS8&lt;&gt;""),AND(LP8&gt;=LV$47,LP8&lt;&gt;""),AND(LU8&gt;=LV$47,LU8&lt;&gt;""),AND(MR8&gt;=MX$47,MR8&lt;&gt;""),AND(MW8&gt;=MX$47,MW8&lt;&gt;""),AND(NT8&gt;=NZ$47,NT8&lt;&gt;""),AND(NY8&gt;=NZ$47,NY8&lt;&gt;""),AND(OV8&gt;=PB$47,OV8&lt;&gt;""),AND(PA8&gt;=PB$47,PA8&lt;&gt;""),AND(PX8&gt;=QD$47,PX8&lt;&gt;""),AND(QC8&gt;=QD$47,QC8&lt;&gt;"")),"P","")</f>
        <v>P</v>
      </c>
      <c r="H8" s="36" t="str">
        <f>IF(AND(G8="P",F8=""),"No DD",IF(OR(AND(AS8&gt;=AW$46,AT8&gt;=AW$50,AS8&lt;&gt;"",AO8=""),AND(BV8&gt;=BZ$46,BW8&gt;=BZ$50,BV8&lt;&gt;"",BR8=""),AND(CY8&gt;=DC$46,CZ8&gt;=DC$50,CY8&lt;&gt;"",CU8=""),AND(ED8&gt;=EH$46,EE8&gt;=EH$50,ED8&lt;&gt;""),AND(FF8&gt;=FJ$46,FG8&gt;=FJ$50,FF8&lt;&gt;""),AND(GH8&gt;=GL$46,GI8&gt;=GL$50,GH8&lt;&gt;""),AND(HJ8&gt;=HN$46,HK8&gt;=HN$50,HJ8&lt;&gt;""),AND(IL8&gt;=IP$46,IM8&gt;=IP$50,IL8&lt;&gt;""),AND(JN8&gt;=JR$46,JO8&gt;=JR$50,JN8&lt;&gt;""),AND(KP8&gt;=KT$46,KQ8&gt;=KT$50,KP8&lt;&gt;""),AND(LR8&gt;=LV$46,LS8&gt;=LV$50,LR8&lt;&gt;""),AND(MT8&gt;=MX$46,MU8&gt;=MX$50,MT8&lt;&gt;""),AND(NV8&gt;=NZ$46,NW8&gt;=NZ$50,NV8&lt;&gt;""),AND(OX8&gt;=PB$46,OY8&gt;=PB$50,OX8&lt;&gt;""),AND(PZ8&gt;=QD$46,QA8&gt;=QD$50,PZ8&lt;&gt;"")),"Merit",IF(OR(AND(AS8&gt;=AW$45,AT8&gt;=AW$49,AS8&lt;&gt;"",AO8=""),AND(BV8&gt;=BZ$45,BW8&gt;=BZ$49,BV8&lt;&gt;"",BR8=""),AND(CY8&gt;=DC$45,CZ8&gt;=DC$49,CY8&lt;&gt;"",CU8=""),AND(ED8&gt;=EH$45,EE8&gt;=EH$49,ED8&lt;&gt;""),AND(FF8&gt;=FJ$45,FG8&gt;=FJ$49,FF8&lt;&gt;""),AND(GH8&gt;=GL$45,GI8&gt;=GL$49,GH8&lt;&gt;""),AND(HJ8&gt;=HN$45,HK8&gt;=HN$49,HJ8&lt;&gt;""),AND(IL8&gt;=IP$45,IM8&gt;=IP$49,IL8&lt;&gt;""),AND(JN8&gt;=JR$45,JO8&gt;=JR$49,JN8&lt;&gt;""),AND(KP8&gt;=KT$45,KQ8&gt;=KT$49,KP8&lt;&gt;""),AND(LR8&gt;=LV$45,LS8&gt;=LV$49,LR8&lt;&gt;""),AND(MT8&gt;=MX$45,MU8&gt;=MX$49,MT8&lt;&gt;""),AND(NV8&gt;=NZ$45,NW8&gt;=NZ$49,NV8&lt;&gt;""),AND(OX8&gt;=PB$45,OY8&gt;=PB$49,OX8&lt;&gt;""),AND(PZ8&gt;=QD$45,QA8&gt;=QD$49,PZ8&lt;&gt;"")),"Excellence",IF(I8="P","Worlds Team",IF(F8="P","National Team","")))))</f>
        <v>National Team</v>
      </c>
      <c r="I8" s="3" t="str">
        <f>IF(OR(AND(AS8&gt;=AW$44,AT8&gt;=AW$48,AS8&lt;&gt;"",AO8=""),AND(BV8&gt;=BZ$44,BW8&gt;=BZ$48,BV8&lt;&gt;"",BR8=""),AND(CY8&gt;=DC$44,CZ8&gt;=DC$48,CY8&lt;&gt;"",CU8=""),AND(ED8&gt;=EH$44,EE8&gt;=EH$48,ED8&lt;&gt;""),AND(FF8&gt;=FJ$44,FG8&gt;=FJ$48,FF8&lt;&gt;""),AND(GH8&gt;=GL$44,GI8&gt;=GL$48,GH8&lt;&gt;""),AND(HJ8&gt;=HN$44,HK8&gt;=HN$48,HJ8&lt;&gt;""),AND(IL8&gt;=IP$44,IM8&gt;=IP$48,IL8&lt;&gt;""),AND(JN8&gt;=JR$44,JO8&gt;=JR$48,JN8&lt;&gt;""),AND(KP8&gt;=KT$44,KQ8&gt;=KT$48,KP8&lt;&gt;""),AND(LR8&gt;=LV$44,LS8&gt;=LV$48,LR8&lt;&gt;""),AND(MT8&gt;=MX$44,MU8&gt;=MX$48,MT8&lt;&gt;""),AND(NV8&gt;=NZ$44,NW8&gt;=NZ$48,NV8&lt;&gt;""),AND(OX8&gt;=PB$44,OY8&gt;=PB$48,OX8&lt;&gt;""),AND(PZ8&gt;=QD$44,QA8&gt;=QD$48,PZ8&lt;&gt;"")),"P","")</f>
        <v/>
      </c>
      <c r="J8" s="8">
        <f>IF(COUNT(AQ8,BT8,CW8)&gt;0,LARGE((AQ8,BT8,CW8),1),0)</f>
        <v>51.2</v>
      </c>
      <c r="K8" s="8" t="str">
        <f>IF(J8=0,"",IF(J8=CW8,$CA$1,IF(J8=BT8,$AX$1,IF(J8=AQ8,$U$1,""))))</f>
        <v>2023 Elite Canada</v>
      </c>
      <c r="L8" s="8">
        <f>IF(COUNT(AQ8,BT8,CW8)&gt;1,LARGE((AQ8,BT8,CW8),2),0)</f>
        <v>50.449999999999996</v>
      </c>
      <c r="M8" s="8" t="str">
        <f>IF(L8=0,"",IF(L8=CW8,$CA$1,IF(L8=BT8,$AX$1,IF(L8=AQ8,$U$1,""))))</f>
        <v>2023 Nationals</v>
      </c>
      <c r="N8" s="8">
        <f>IF(COUNT(AR8,BU8,CX8)&gt;0,LARGE((AR8,BU8,CX8),1),0)</f>
        <v>25.099999999999998</v>
      </c>
      <c r="O8" s="8" t="str">
        <f>IF(N8=0,"",IF(N8=CX8,$CA$1,IF(N8=BU8,$AX$1,IF(N8=AR8,$U$1,""))))</f>
        <v>2022 3rd Domestic Trial</v>
      </c>
      <c r="P8" s="8">
        <f>IF(MAX(AV8,BY8,DB8)&gt;0,MAX(AV8,BY8,DB8),0)</f>
        <v>51</v>
      </c>
      <c r="Q8" s="8" t="str">
        <f>IF(P8=0,"",IF(P8=DB8,$CA$1,IF(P8=BY8,$AX$1,IF(P8=AV8,$U$1,""))))</f>
        <v>2023 Elite Canada</v>
      </c>
      <c r="R8" s="8">
        <f>IF(MAX(DD8:DF8)&gt;0,MAX(DD8:DF8),"")</f>
        <v>1.5499999999999972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POR 1 (July 2)</v>
      </c>
      <c r="U8" s="19">
        <v>18.399999999999999</v>
      </c>
      <c r="V8" s="19">
        <v>6.8</v>
      </c>
      <c r="W8" s="19">
        <v>0.2</v>
      </c>
      <c r="X8" s="19">
        <v>0</v>
      </c>
      <c r="Y8" s="19">
        <v>18.7</v>
      </c>
      <c r="Z8" s="19">
        <v>6</v>
      </c>
      <c r="AA8" s="19">
        <v>0</v>
      </c>
      <c r="AB8" s="19">
        <v>0</v>
      </c>
      <c r="AC8" s="19">
        <v>18.899999999999999</v>
      </c>
      <c r="AD8" s="19">
        <v>7.2</v>
      </c>
      <c r="AE8" s="19">
        <v>1</v>
      </c>
      <c r="AF8" s="19">
        <v>0</v>
      </c>
      <c r="AG8" s="19">
        <v>18.100000000000001</v>
      </c>
      <c r="AH8" s="19">
        <v>6</v>
      </c>
      <c r="AI8" s="19">
        <v>0.8</v>
      </c>
      <c r="AJ8" s="19">
        <v>0</v>
      </c>
      <c r="AK8" s="19">
        <v>18.7</v>
      </c>
      <c r="AL8" s="19">
        <v>7.2</v>
      </c>
      <c r="AM8" s="19">
        <v>0.6</v>
      </c>
      <c r="AN8" s="19">
        <v>0</v>
      </c>
      <c r="AO8" s="27"/>
      <c r="AP8" s="40">
        <f>IF(SUM(V8,Z8)&gt;0,SUM(V8,Z8),"")</f>
        <v>12.8</v>
      </c>
      <c r="AQ8" s="40">
        <f>IF(SUM(U8:V8,X8:Z8,AB8)-W8-AA8&gt;0,SUM(U8:V8,X8:Z8,AB8)-W8-AA8,"")</f>
        <v>49.699999999999996</v>
      </c>
      <c r="AR8" s="40">
        <f>IF(SUM(AC8:AD8,AF8)-AE8&gt;0,SUM(AC8:AD8,AF8)-AE8,"")</f>
        <v>25.099999999999998</v>
      </c>
      <c r="AS8" s="40">
        <f>IF(SUM(V8,Z8,AD8)&gt;0,SUM(V8,Z8,AD8),"")</f>
        <v>20</v>
      </c>
      <c r="AT8" s="40">
        <f>IF(SUM(AQ8,AR8)&gt;0,SUM(AQ8,AR8),"")</f>
        <v>74.8</v>
      </c>
      <c r="AU8" s="40">
        <f>IF(SUM(AH8,AL8)&gt;0,SUM(AH8,AL8),"")</f>
        <v>13.2</v>
      </c>
      <c r="AV8" s="40">
        <f>IF(SUM(AG8:AH8,AJ8:AL8,AN8)-SUM(AI8,AM8)&gt;0,SUM(AG8:AH8,AJ8:AL8,AN8)-SUM(AI8,AM8),"")</f>
        <v>48.6</v>
      </c>
      <c r="AW8" s="40">
        <f>IF(SUM(AQ8,AV8)&gt;0,SUM(AQ8,AV8),"")</f>
        <v>98.3</v>
      </c>
      <c r="AX8" s="18">
        <v>19</v>
      </c>
      <c r="AY8" s="18">
        <v>6.8</v>
      </c>
      <c r="AZ8" s="18">
        <v>0</v>
      </c>
      <c r="BA8" s="18">
        <v>0</v>
      </c>
      <c r="BB8" s="18">
        <v>18.399999999999999</v>
      </c>
      <c r="BC8" s="18">
        <v>7.2</v>
      </c>
      <c r="BD8" s="18">
        <v>0.2</v>
      </c>
      <c r="BE8" s="18">
        <v>0</v>
      </c>
      <c r="BF8" s="18">
        <v>18.100000000000001</v>
      </c>
      <c r="BG8" s="18">
        <v>6.8</v>
      </c>
      <c r="BH8" s="18">
        <v>0</v>
      </c>
      <c r="BI8" s="18">
        <v>0</v>
      </c>
      <c r="BJ8" s="18">
        <v>18</v>
      </c>
      <c r="BK8" s="18">
        <v>8.4</v>
      </c>
      <c r="BL8" s="18">
        <v>0.6</v>
      </c>
      <c r="BM8" s="18">
        <v>0</v>
      </c>
      <c r="BN8" s="18">
        <v>18.600000000000001</v>
      </c>
      <c r="BO8" s="18">
        <v>6.8</v>
      </c>
      <c r="BP8" s="18">
        <v>0.2</v>
      </c>
      <c r="BQ8" s="18">
        <v>0</v>
      </c>
      <c r="BR8" s="28"/>
      <c r="BS8" s="11">
        <f>IF(SUM(AY8,BC8)&gt;0,SUM(AY8,BC8),"")</f>
        <v>14</v>
      </c>
      <c r="BT8" s="11">
        <f>IF(SUM(AX8:AY8,BA8:BC8,BE8)-AZ8-BD8&gt;0,SUM(AX8:AY8,BA8:BC8,BE8)-AZ8-BD8,"")</f>
        <v>51.2</v>
      </c>
      <c r="BU8" s="11">
        <f>IF(SUM(BF8:BG8,BI8)-BH8&gt;0,SUM(BF8:BG8,BI8)-BH8,"")</f>
        <v>24.900000000000002</v>
      </c>
      <c r="BV8" s="11">
        <f>IF(SUM(AY8,BC8,BG8)&gt;0,SUM(AY8,BC8,BG8),"")</f>
        <v>20.8</v>
      </c>
      <c r="BW8" s="11">
        <f>IF(SUM(BT8,BU8)&gt;0,SUM(BT8,BU8),"")</f>
        <v>76.100000000000009</v>
      </c>
      <c r="BX8" s="11">
        <f>IF(SUM(BK8,BO8)&gt;0,SUM(BK8,BO8),"")</f>
        <v>15.2</v>
      </c>
      <c r="BY8" s="11">
        <f>IF(SUM(BJ8:BK8,BM8:BO8,BQ8)-SUM(BL8,BP8)&gt;0,SUM(BJ8:BK8,BM8:BO8,BQ8)-SUM(BL8,BP8),"")</f>
        <v>51</v>
      </c>
      <c r="BZ8" s="11">
        <f>IF(SUM(BT8,BY8)&gt;0,SUM(BT8,BY8),"")</f>
        <v>102.2</v>
      </c>
      <c r="CA8" s="19">
        <v>18.7</v>
      </c>
      <c r="CB8" s="19">
        <v>6.8</v>
      </c>
      <c r="CC8" s="19">
        <v>0.1</v>
      </c>
      <c r="CD8" s="19">
        <v>0</v>
      </c>
      <c r="CE8" s="19">
        <v>18.549999999999997</v>
      </c>
      <c r="CF8" s="19">
        <v>6.6</v>
      </c>
      <c r="CG8" s="19">
        <v>0.1</v>
      </c>
      <c r="CH8" s="19">
        <v>0</v>
      </c>
      <c r="CI8" s="19">
        <v>18.5</v>
      </c>
      <c r="CJ8" s="19">
        <v>7</v>
      </c>
      <c r="CK8" s="19">
        <v>0.5</v>
      </c>
      <c r="CL8" s="19">
        <v>0</v>
      </c>
      <c r="CM8" s="19">
        <v>18.05</v>
      </c>
      <c r="CN8" s="19">
        <v>7.2</v>
      </c>
      <c r="CO8" s="19">
        <v>0.7</v>
      </c>
      <c r="CP8" s="19">
        <v>0</v>
      </c>
      <c r="CQ8" s="19">
        <v>18.649999999999999</v>
      </c>
      <c r="CR8" s="19">
        <v>7</v>
      </c>
      <c r="CS8" s="19">
        <v>0.4</v>
      </c>
      <c r="CT8" s="19">
        <v>0</v>
      </c>
      <c r="CU8" s="27" t="s">
        <v>46</v>
      </c>
      <c r="CV8" s="40">
        <f>IF(SUM(CB8,CF8)&gt;0,SUM(CB8,CF8),"")</f>
        <v>13.399999999999999</v>
      </c>
      <c r="CW8" s="40">
        <f>IF(SUM(CA8:CB8,CD8:CF8,CH8)-CC8-CG8&gt;0,SUM(CA8:CB8,CD8:CF8,CH8)-CC8-CG8,"")</f>
        <v>50.449999999999996</v>
      </c>
      <c r="CX8" s="40">
        <f>IF(SUM(CI8:CJ8,CL8)-CK8&gt;0,SUM(CI8:CJ8,CL8)-CK8,"")</f>
        <v>25</v>
      </c>
      <c r="CY8" s="40">
        <f>IF(SUM(CB8,CF8,CJ8)&gt;0,SUM(CB8,CF8,CJ8),"")</f>
        <v>20.399999999999999</v>
      </c>
      <c r="CZ8" s="40">
        <f>IF(SUM(CW8,CX8)&gt;0,SUM(CW8,CX8),"")</f>
        <v>75.449999999999989</v>
      </c>
      <c r="DA8" s="40">
        <f>IF(SUM(CN8,CR8)&gt;0,SUM(CN8,CR8),"")</f>
        <v>14.2</v>
      </c>
      <c r="DB8" s="40">
        <f>IF(SUM(CM8:CN8,CP8:CR8,CT8)-SUM(CO8,CS8)&gt;0,SUM(CM8:CN8,CP8:CR8,CT8)-SUM(CO8,CS8),"")</f>
        <v>49.8</v>
      </c>
      <c r="DC8" s="40">
        <f>IF(SUM(CW8,DB8)&gt;0,SUM(CW8,DB8),"")</f>
        <v>100.25</v>
      </c>
      <c r="DD8" s="50">
        <f>IF(MAX(EB8,FD8,GF8,HH8,IJ8,JL8,KN8,LP8,MR8,NT8,OV8,PX8)-IF(L8="",0,L8)&gt;0.001,MAX(EB8,FD8,GF8,HH8,IJ8,JL8,KN8,LP8,MR8,NT8,OV8,PX8)-IF(L8="",0,L8),"")</f>
        <v>1.5499999999999972</v>
      </c>
      <c r="DE8" s="50" t="str">
        <f>IF(MAX(EC8,FE8,GG8,HI8,IK8,JM8,KO8,LQ8,MS8,NU8,OW8,PY8)-IF(N8="",0,N8)&gt;0.001,MAX(EC8,FE8,GG8,HI8,IK8,JM8,KO8,LQ8,MS8,NU8,OW8,PY8)-IF(N8="",0,N8),"")</f>
        <v/>
      </c>
      <c r="DF8" s="50">
        <f>IF(MAX(EG8,FI8,GK8,HM8,IO8,JQ8,KS8,LU8,MW8,NY8,PA8,QC8)-IF(P8="",0,P8)&gt;0.001,MAX(EG8,FI8,GK8,HM8,IO8,JQ8,KS8,LU8,MW8,NY8,PA8,QC8)-IF(P8="",0,P8),"")</f>
        <v>0.69999999999999574</v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IF(SUM(IJ8,IO8)&gt;0,SUM(IJ8,IO8),"")</f>
        <v/>
      </c>
      <c r="IQ8" s="18">
        <v>18.399999999999999</v>
      </c>
      <c r="IR8" s="18">
        <v>8.4</v>
      </c>
      <c r="IS8" s="18">
        <v>0.6</v>
      </c>
      <c r="IT8" s="18">
        <v>0</v>
      </c>
      <c r="IU8" s="18">
        <v>18.600000000000001</v>
      </c>
      <c r="IV8" s="18">
        <v>6.8</v>
      </c>
      <c r="IW8" s="18">
        <v>0.2</v>
      </c>
      <c r="IX8" s="18">
        <v>0</v>
      </c>
      <c r="IY8" s="18"/>
      <c r="IZ8" s="18"/>
      <c r="JA8" s="18"/>
      <c r="JB8" s="18"/>
      <c r="JC8" s="18">
        <v>18.600000000000001</v>
      </c>
      <c r="JD8" s="18">
        <v>8.4</v>
      </c>
      <c r="JE8" s="18">
        <v>0.6</v>
      </c>
      <c r="JF8" s="18">
        <v>0</v>
      </c>
      <c r="JG8" s="18">
        <v>19.100000000000001</v>
      </c>
      <c r="JH8" s="18">
        <v>6.8</v>
      </c>
      <c r="JI8" s="18">
        <v>0.6</v>
      </c>
      <c r="JJ8" s="18">
        <v>0</v>
      </c>
      <c r="JK8" s="11">
        <f>IF(SUM(IR8,IV8)&gt;0,SUM(IR8,IV8),"")</f>
        <v>15.2</v>
      </c>
      <c r="JL8" s="11">
        <f>IF(SUM(IQ8:IR8,IT8:IV8,IX8)-IS8-IW8&gt;0,SUM(IQ8:IR8,IT8:IV8,IX8)-IS8-IW8,"")</f>
        <v>51.399999999999991</v>
      </c>
      <c r="JM8" s="11" t="str">
        <f>IF(SUM(IY8:IZ8,JB8)-JA8&gt;0,SUM(IY8:IZ8,JB8)-JA8,"")</f>
        <v/>
      </c>
      <c r="JN8" s="11">
        <f>IF(SUM(IR8,IV8,IZ8)&gt;0,SUM(IR8,IV8,IZ8),"")</f>
        <v>15.2</v>
      </c>
      <c r="JO8" s="11">
        <f>IF(SUM(JL8,JM8)&gt;0,SUM(JL8,JM8),"")</f>
        <v>51.399999999999991</v>
      </c>
      <c r="JP8" s="11">
        <f>IF(SUM(JD8,JH8)&gt;0,SUM(JD8,JH8),"")</f>
        <v>15.2</v>
      </c>
      <c r="JQ8" s="11">
        <f>IF(SUM(JC8:JD8,JF8:JH8,JJ8)-SUM(JE8,JI8)&gt;0,SUM(JC8:JD8,JF8:JH8,JJ8)-SUM(JE8,JI8),"")</f>
        <v>51.699999999999996</v>
      </c>
      <c r="JR8" s="11">
        <f>IF(SUM(JL8,JQ8)&gt;0,SUM(JL8,JQ8),"")</f>
        <v>103.1</v>
      </c>
      <c r="JS8" s="17">
        <v>18.600000000000001</v>
      </c>
      <c r="JT8" s="17">
        <v>8.4</v>
      </c>
      <c r="JU8" s="17">
        <v>0.6</v>
      </c>
      <c r="JV8" s="17">
        <v>0</v>
      </c>
      <c r="JW8" s="17">
        <v>18.8</v>
      </c>
      <c r="JX8" s="17">
        <v>6.8</v>
      </c>
      <c r="JY8" s="17">
        <v>0</v>
      </c>
      <c r="JZ8" s="17">
        <v>0</v>
      </c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>
        <f>IF(SUM(JT8,JX8)&gt;0,SUM(JT8,JX8),"")</f>
        <v>15.2</v>
      </c>
      <c r="KN8" s="40">
        <f>IF(SUM(JS8:JT8,JV8:JX8,JZ8)-JU8-JY8&gt;0,SUM(JS8:JT8,JV8:JX8,JZ8)-JU8-JY8,"")</f>
        <v>51.999999999999993</v>
      </c>
      <c r="KO8" s="40" t="str">
        <f>IF(SUM(KA8:KB8,KD8)-KC8&gt;0,SUM(KA8:KB8,KD8)-KC8,"")</f>
        <v/>
      </c>
      <c r="KP8" s="40">
        <f>IF(SUM(JT8,JX8,KB8)&gt;0,SUM(JT8,JX8,KB8),"")</f>
        <v>15.2</v>
      </c>
      <c r="KQ8" s="40">
        <f>IF(SUM(KN8,KO8)&gt;0,SUM(KN8,KO8),"")</f>
        <v>51.999999999999993</v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>
        <f>IF(SUM(KN8,KS8)&gt;0,SUM(KN8,KS8),"")</f>
        <v>51.999999999999993</v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2">
        <f>IF($CU8="P",CA8,(CA8+AX8)/2)</f>
        <v>18.7</v>
      </c>
      <c r="QF8" s="22">
        <f>IF($CU8="P",CB8,(CB8+AY8)/2)</f>
        <v>6.8</v>
      </c>
      <c r="QG8" s="22">
        <f>IF($CU8="P",CC8,(CC8+AZ8)/2)</f>
        <v>0.1</v>
      </c>
      <c r="QH8" s="22">
        <f>IF($CU8="P",CD8,(CD8+BA8)/2)</f>
        <v>0</v>
      </c>
      <c r="QI8" s="22">
        <f>IF($CU8="P",CE8,(CE8+BB8)/2)</f>
        <v>18.549999999999997</v>
      </c>
      <c r="QJ8" s="22">
        <f>IF($CU8="P",CF8,(CF8+BC8)/2)</f>
        <v>6.6</v>
      </c>
      <c r="QK8" s="22">
        <f>IF($CU8="P",CG8,(CG8+BD8)/2)</f>
        <v>0.1</v>
      </c>
      <c r="QL8" s="22">
        <f>IF($CU8="P",CH8,(CH8+BE8)/2)</f>
        <v>0</v>
      </c>
      <c r="QM8" s="22">
        <f>IF($CU8="P",CI8,(CI8+BF8)/2)</f>
        <v>18.5</v>
      </c>
      <c r="QN8" s="22">
        <f>IF($CU8="P",CJ8,(CJ8+BG8)/2)</f>
        <v>7</v>
      </c>
      <c r="QO8" s="22">
        <f>IF($CU8="P",CK8,(CK8+BH8)/2)</f>
        <v>0.5</v>
      </c>
      <c r="QP8" s="22">
        <f>IF($CU8="P",CL8,(CL8+BI8)/2)</f>
        <v>0</v>
      </c>
      <c r="QQ8" s="22">
        <f>IF($CU8="P",CM8,(CM8+BJ8)/2)</f>
        <v>18.05</v>
      </c>
      <c r="QR8" s="22">
        <f>IF($CU8="P",CN8,(CN8+BK8)/2)</f>
        <v>7.2</v>
      </c>
      <c r="QS8" s="22">
        <f>IF($CU8="P",CO8,(CO8+BL8)/2)</f>
        <v>0.7</v>
      </c>
      <c r="QT8" s="22">
        <f>IF($CU8="P",CP8,(CP8+BM8)/2)</f>
        <v>0</v>
      </c>
      <c r="QU8" s="22">
        <f>IF($CU8="P",CQ8,(CQ8+BN8)/2)</f>
        <v>18.649999999999999</v>
      </c>
      <c r="QV8" s="22">
        <f>IF($CU8="P",CR8,(CR8+BO8)/2)</f>
        <v>7</v>
      </c>
      <c r="QW8" s="22">
        <f>IF($CU8="P",CS8,(CS8+BP8)/2)</f>
        <v>0.4</v>
      </c>
      <c r="QX8" s="22">
        <f>IF($CU8="P",CT8,(CT8+BQ8)/2)</f>
        <v>0</v>
      </c>
      <c r="QY8" s="27" t="s">
        <v>46</v>
      </c>
      <c r="QZ8" s="40">
        <f>IF(SUM(QF8,QJ8)&gt;0,SUM(QF8,QJ8),"")</f>
        <v>13.399999999999999</v>
      </c>
      <c r="RA8" s="40">
        <f>IF(SUM(QE8:QF8,QH8:QJ8,QL8)-QG8-QK8&gt;0,SUM(QE8:QF8,QH8:QJ8,QL8)-QG8-QK8,"")</f>
        <v>50.449999999999996</v>
      </c>
      <c r="RB8" s="40">
        <f>IF(SUM(QM8:QN8,QP8)-QO8&gt;0,SUM(QM8:QN8,QP8)-QO8,"")</f>
        <v>25</v>
      </c>
      <c r="RC8" s="40">
        <f>IF(SUM(QF8,QJ8,QN8)&gt;0,SUM(QF8,QJ8,QN8),"")</f>
        <v>20.399999999999999</v>
      </c>
      <c r="RD8" s="40">
        <f>IF(SUM(RA8,RB8)&gt;0,SUM(RA8,RB8),"")</f>
        <v>75.449999999999989</v>
      </c>
      <c r="RE8" s="40">
        <f>IF(SUM(QR8,QV8)&gt;0,SUM(QR8,QV8),"")</f>
        <v>14.2</v>
      </c>
      <c r="RF8" s="40">
        <f>IF(SUM(QQ8:QR8,QT8:QV8,QX8)-SUM(QS8,QW8)&gt;0,SUM(QQ8:QR8,QT8:QV8,QX8)-SUM(QS8,QW8),"")</f>
        <v>49.8</v>
      </c>
      <c r="RG8" s="40">
        <f>IF(SUM(RA8,RF8)&gt;0,SUM(RA8,RF8),"")</f>
        <v>100.25</v>
      </c>
    </row>
    <row r="9" spans="1:475" x14ac:dyDescent="0.2">
      <c r="A9" s="4" cm="1">
        <f t="array" ref="A9">IF(AND(H9&lt;&gt;"",H9&lt;&gt;"No DD"),SUMPRODUCT((H$4:H$41&lt;&gt;"")*(H$4:H$41&lt;&gt;"No DD")*(E$4:E$41&gt;E9))+1,IF(H9="No DD",SUMPRODUCT((H$4:H$41="No DD")*(E$4:E$41&gt;E9))+1+SUMPRODUCT((H$4:H$41&lt;&gt;"")*(H$4:H$41&lt;&gt;"No DD")),""))</f>
        <v>6</v>
      </c>
      <c r="B9" s="5" t="s">
        <v>103</v>
      </c>
      <c r="C9" s="4" t="s">
        <v>5</v>
      </c>
      <c r="D9" s="4">
        <v>2003</v>
      </c>
      <c r="E9" s="9">
        <f>SUM(J9:R9)+SUM(J9:O9)*0.0000001+SUM(J9)*0.0000000000001</f>
        <v>177.90001294000521</v>
      </c>
      <c r="F9" s="3" t="str">
        <f>IF(OR(AND(AP9&gt;=AW$43,AQ9&gt;=AW$47,AP9&lt;&gt;"",AO9=""),AND(AU9&gt;=AW$43,AV9&gt;=AW$47,AU9&lt;&gt;"",AO9=""),AND(BS9&gt;=BZ$43,BT9&gt;=BZ$47,BS9&lt;&gt;"",BR9=""),AND(BX9&gt;=BZ$43,BY9&gt;=BZ$47,BX9&lt;&gt;"",BR9=""),AND(CV9&gt;=DC$43,CW9&gt;=DC$47,CV9&lt;&gt;"",CU9=""),AND(DA9&gt;=DC$43,DB9&gt;=DC$47,DA9&lt;&gt;""),AND(EA9&gt;=EH$43,EB9&gt;=EH$47,EA9&lt;&gt;""),AND(EF9&gt;=EH$43,EG9&gt;=EH$47,EF9&lt;&gt;""),AND(FC9&gt;=FJ$43,FD9&gt;=FJ$47,FC9&lt;&gt;""),AND(FH9&gt;=FJ$43,FI9&gt;=FJ$47,FH9&lt;&gt;""),AND(GE9&gt;=GL$43,GF9&gt;=GL$47,GE9&lt;&gt;""),AND(GJ9&gt;=GL$43,GK9&gt;=GL$47,GJ9&lt;&gt;""),AND(HG9&gt;=HN$43,HH9&gt;=HN$47,HG9&lt;&gt;""),AND(HL9&gt;=HN$43,HM9&gt;=HN$47,HL9&lt;&gt;""),AND(II9&gt;=IP$43,IJ9&gt;=IP$47,II9&lt;&gt;""),AND(IN9&gt;=IP$43,IO9&gt;=IP$47,IN9&lt;&gt;""),AND(JK9&gt;=JR$43,JL9&gt;=JR$47,JK9&lt;&gt;""),AND(JP9&gt;=JR$43,JQ9&gt;=JR$47,JP9&lt;&gt;""),AND(KM9&gt;=KT$43,KN9&gt;=KT$47,KM9&lt;&gt;""),AND(KR9&gt;=KT$43,KS9&gt;=KT$47,KR9&lt;&gt;""),AND(LO9&gt;=LV$43,LP9&gt;=LV$47,LO9&lt;&gt;""),AND(LT9&gt;=LV$43,LU9&gt;=LV$47,LT9&lt;&gt;""),AND(MQ9&gt;=MX$43,MR9&gt;=MX$47,MQ9&lt;&gt;""),AND(MV9&gt;=MX$43,MW9&gt;=MX$47,MV9&lt;&gt;""),AND(NS9&gt;=NZ$43,NT9&gt;=NZ$47,NS9&lt;&gt;""),AND(NX9&gt;=NZ$43,NY9&gt;=NZ$47,NX9&lt;&gt;""),AND(OU9&gt;=PB$43,OV9&gt;=PB$47,OU9&lt;&gt;""),AND(OZ9&gt;=PB$43,PA9&gt;=PB$47,OZ9&lt;&gt;""),AND(PW9&gt;=QD$43,PX9&gt;=QD$47,PW9&lt;&gt;""),AND(QB9&gt;=QD$43,QC9&gt;=QD$47,QB9&lt;&gt;"")),"P","")</f>
        <v>P</v>
      </c>
      <c r="G9" s="3" t="str">
        <f>IF(OR(AND(AQ9&gt;=AW$47,AQ9&lt;&gt;"",AO9=""),AND(AV9&gt;=AW$47,AV9&lt;&gt;"",AO9=""),AND(BT9&gt;=BZ$47,BT9&lt;&gt;"",BR9=""),AND(BY9&gt;=BZ$47,BY9&lt;&gt;"",BR9=""),AND(CW9&gt;=DC$47,CW9&lt;&gt;"",CU9=""),AND(DB9&gt;=DC$47,DB9&lt;&gt;"",CU9=""),AND(EB9&gt;=EH$47,EB9&lt;&gt;""),AND(EG9&gt;=EH$47,EG9&lt;&gt;""),AND(FD9&gt;=FJ$47,FD9&lt;&gt;""),AND(FI9&gt;=FJ$47,FI9&lt;&gt;""),AND(GF9&gt;=GL$47,GF9&lt;&gt;""),AND(GK9&gt;=GL$47,GK9&lt;&gt;""),AND(HH9&gt;=HN$47,HH9&lt;&gt;""),AND(HM9&gt;=HN$47,HM9&lt;&gt;""),AND(IJ9&gt;=IP$47,IJ9&lt;&gt;""),AND(IO9&gt;=IP$47,IO9&lt;&gt;""),AND(JL9&gt;=JR$47,JL9&lt;&gt;""),AND(JQ9&gt;=JR$47,JQ9&lt;&gt;""),AND(KN9&gt;=KT$47,KN9&lt;&gt;""),AND(KS9&gt;=KT$47,KS9&lt;&gt;""),AND(LP9&gt;=LV$47,LP9&lt;&gt;""),AND(LU9&gt;=LV$47,LU9&lt;&gt;""),AND(MR9&gt;=MX$47,MR9&lt;&gt;""),AND(MW9&gt;=MX$47,MW9&lt;&gt;""),AND(NT9&gt;=NZ$47,NT9&lt;&gt;""),AND(NY9&gt;=NZ$47,NY9&lt;&gt;""),AND(OV9&gt;=PB$47,OV9&lt;&gt;""),AND(PA9&gt;=PB$47,PA9&lt;&gt;""),AND(PX9&gt;=QD$47,PX9&lt;&gt;""),AND(QC9&gt;=QD$47,QC9&lt;&gt;"")),"P","")</f>
        <v>P</v>
      </c>
      <c r="H9" s="36" t="str">
        <f>IF(AND(G9="P",F9=""),"No DD",IF(OR(AND(AS9&gt;=AW$46,AT9&gt;=AW$50,AS9&lt;&gt;"",AO9=""),AND(BV9&gt;=BZ$46,BW9&gt;=BZ$50,BV9&lt;&gt;"",BR9=""),AND(CY9&gt;=DC$46,CZ9&gt;=DC$50,CY9&lt;&gt;"",CU9=""),AND(ED9&gt;=EH$46,EE9&gt;=EH$50,ED9&lt;&gt;""),AND(FF9&gt;=FJ$46,FG9&gt;=FJ$50,FF9&lt;&gt;""),AND(GH9&gt;=GL$46,GI9&gt;=GL$50,GH9&lt;&gt;""),AND(HJ9&gt;=HN$46,HK9&gt;=HN$50,HJ9&lt;&gt;""),AND(IL9&gt;=IP$46,IM9&gt;=IP$50,IL9&lt;&gt;""),AND(JN9&gt;=JR$46,JO9&gt;=JR$50,JN9&lt;&gt;""),AND(KP9&gt;=KT$46,KQ9&gt;=KT$50,KP9&lt;&gt;""),AND(LR9&gt;=LV$46,LS9&gt;=LV$50,LR9&lt;&gt;""),AND(MT9&gt;=MX$46,MU9&gt;=MX$50,MT9&lt;&gt;""),AND(NV9&gt;=NZ$46,NW9&gt;=NZ$50,NV9&lt;&gt;""),AND(OX9&gt;=PB$46,OY9&gt;=PB$50,OX9&lt;&gt;""),AND(PZ9&gt;=QD$46,QA9&gt;=QD$50,PZ9&lt;&gt;"")),"Merit",IF(OR(AND(AS9&gt;=AW$45,AT9&gt;=AW$49,AS9&lt;&gt;"",AO9=""),AND(BV9&gt;=BZ$45,BW9&gt;=BZ$49,BV9&lt;&gt;"",BR9=""),AND(CY9&gt;=DC$45,CZ9&gt;=DC$49,CY9&lt;&gt;"",CU9=""),AND(ED9&gt;=EH$45,EE9&gt;=EH$49,ED9&lt;&gt;""),AND(FF9&gt;=FJ$45,FG9&gt;=FJ$49,FF9&lt;&gt;""),AND(GH9&gt;=GL$45,GI9&gt;=GL$49,GH9&lt;&gt;""),AND(HJ9&gt;=HN$45,HK9&gt;=HN$49,HJ9&lt;&gt;""),AND(IL9&gt;=IP$45,IM9&gt;=IP$49,IL9&lt;&gt;""),AND(JN9&gt;=JR$45,JO9&gt;=JR$49,JN9&lt;&gt;""),AND(KP9&gt;=KT$45,KQ9&gt;=KT$49,KP9&lt;&gt;""),AND(LR9&gt;=LV$45,LS9&gt;=LV$49,LR9&lt;&gt;""),AND(MT9&gt;=MX$45,MU9&gt;=MX$49,MT9&lt;&gt;""),AND(NV9&gt;=NZ$45,NW9&gt;=NZ$49,NV9&lt;&gt;""),AND(OX9&gt;=PB$45,OY9&gt;=PB$49,OX9&lt;&gt;""),AND(PZ9&gt;=QD$45,QA9&gt;=QD$49,PZ9&lt;&gt;"")),"Excellence",IF(I9="P","Worlds Team",IF(F9="P","National Team","")))))</f>
        <v>National Team</v>
      </c>
      <c r="I9" s="3" t="str">
        <f>IF(OR(AND(AS9&gt;=AW$44,AT9&gt;=AW$48,AS9&lt;&gt;"",AO9=""),AND(BV9&gt;=BZ$44,BW9&gt;=BZ$48,BV9&lt;&gt;"",BR9=""),AND(CY9&gt;=DC$44,CZ9&gt;=DC$48,CY9&lt;&gt;"",CU9=""),AND(ED9&gt;=EH$44,EE9&gt;=EH$48,ED9&lt;&gt;""),AND(FF9&gt;=FJ$44,FG9&gt;=FJ$48,FF9&lt;&gt;""),AND(GH9&gt;=GL$44,GI9&gt;=GL$48,GH9&lt;&gt;""),AND(HJ9&gt;=HN$44,HK9&gt;=HN$48,HJ9&lt;&gt;""),AND(IL9&gt;=IP$44,IM9&gt;=IP$48,IL9&lt;&gt;""),AND(JN9&gt;=JR$44,JO9&gt;=JR$48,JN9&lt;&gt;""),AND(KP9&gt;=KT$44,KQ9&gt;=KT$48,KP9&lt;&gt;""),AND(LR9&gt;=LV$44,LS9&gt;=LV$48,LR9&lt;&gt;""),AND(MT9&gt;=MX$44,MU9&gt;=MX$48,MT9&lt;&gt;""),AND(NV9&gt;=NZ$44,NW9&gt;=NZ$48,NV9&lt;&gt;""),AND(OX9&gt;=PB$44,OY9&gt;=PB$48,OX9&lt;&gt;""),AND(PZ9&gt;=QD$44,QA9&gt;=QD$48,PZ9&lt;&gt;"")),"P","")</f>
        <v/>
      </c>
      <c r="J9" s="8">
        <f>IF(COUNT(AQ9,BT9,CW9)&gt;0,LARGE((AQ9,BT9,CW9),1),0)</f>
        <v>52.100000000000009</v>
      </c>
      <c r="K9" s="8" t="str">
        <f>IF(J9=0,"",IF(J9=CW9,$CA$1,IF(J9=BT9,$AX$1,IF(J9=AQ9,$U$1,""))))</f>
        <v>2022 3rd Domestic Trial</v>
      </c>
      <c r="L9" s="8">
        <f>IF(COUNT(AQ9,BT9,CW9)&gt;1,LARGE((AQ9,BT9,CW9),2),0)</f>
        <v>51.4</v>
      </c>
      <c r="M9" s="8" t="str">
        <f>IF(L9=0,"",IF(L9=CW9,$CA$1,IF(L9=BT9,$AX$1,IF(L9=AQ9,$U$1,""))))</f>
        <v>2023 Nationals</v>
      </c>
      <c r="N9" s="8">
        <f>IF(COUNT(AR9,BU9,CX9)&gt;0,LARGE((AR9,BU9,CX9),1),0)</f>
        <v>25.9</v>
      </c>
      <c r="O9" s="8" t="str">
        <f>IF(N9=0,"",IF(N9=CX9,$CA$1,IF(N9=BU9,$AX$1,IF(N9=AR9,$U$1,""))))</f>
        <v>2023 Nationals</v>
      </c>
      <c r="P9" s="8">
        <f>IF(MAX(AV9,BY9,DB9)&gt;0,MAX(AV9,BY9,DB9),0)</f>
        <v>48.5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18.600000000000001</v>
      </c>
      <c r="V9" s="19">
        <v>8.1</v>
      </c>
      <c r="W9" s="19">
        <v>0.6</v>
      </c>
      <c r="X9" s="19">
        <v>0.3</v>
      </c>
      <c r="Y9" s="19">
        <v>18.600000000000001</v>
      </c>
      <c r="Z9" s="19">
        <v>7.7</v>
      </c>
      <c r="AA9" s="19">
        <v>0.6</v>
      </c>
      <c r="AB9" s="19">
        <v>0</v>
      </c>
      <c r="AC9" s="19">
        <v>17.399999999999999</v>
      </c>
      <c r="AD9" s="19">
        <v>2.4</v>
      </c>
      <c r="AE9" s="19">
        <v>0</v>
      </c>
      <c r="AF9" s="19">
        <v>0</v>
      </c>
      <c r="AG9" s="19">
        <v>18.399999999999999</v>
      </c>
      <c r="AH9" s="19">
        <v>5.2</v>
      </c>
      <c r="AI9" s="19">
        <v>1</v>
      </c>
      <c r="AJ9" s="19">
        <v>0</v>
      </c>
      <c r="AK9" s="19">
        <v>17.399999999999999</v>
      </c>
      <c r="AL9" s="19">
        <v>3.2</v>
      </c>
      <c r="AM9" s="19">
        <v>0</v>
      </c>
      <c r="AN9" s="19">
        <v>0</v>
      </c>
      <c r="AO9" s="27"/>
      <c r="AP9" s="40">
        <f>IF(SUM(V9,Z9)&gt;0,SUM(V9,Z9),"")</f>
        <v>15.8</v>
      </c>
      <c r="AQ9" s="40">
        <f>IF(SUM(U9:V9,X9:Z9,AB9)-W9-AA9&gt;0,SUM(U9:V9,X9:Z9,AB9)-W9-AA9,"")</f>
        <v>52.100000000000009</v>
      </c>
      <c r="AR9" s="40">
        <f>IF(SUM(AC9:AD9,AF9)-AE9&gt;0,SUM(AC9:AD9,AF9)-AE9,"")</f>
        <v>19.799999999999997</v>
      </c>
      <c r="AS9" s="40">
        <f>IF(SUM(V9,Z9,AD9)&gt;0,SUM(V9,Z9,AD9),"")</f>
        <v>18.2</v>
      </c>
      <c r="AT9" s="40">
        <f>IF(SUM(AQ9,AR9)&gt;0,SUM(AQ9,AR9),"")</f>
        <v>71.900000000000006</v>
      </c>
      <c r="AU9" s="40">
        <f>IF(SUM(AH9,AL9)&gt;0,SUM(AH9,AL9),"")</f>
        <v>8.4</v>
      </c>
      <c r="AV9" s="40">
        <f>IF(SUM(AG9:AH9,AJ9:AL9,AN9)-SUM(AI9,AM9)&gt;0,SUM(AG9:AH9,AJ9:AL9,AN9)-SUM(AI9,AM9),"")</f>
        <v>43.2</v>
      </c>
      <c r="AW9" s="40">
        <f>IF(SUM(AQ9,AV9)&gt;0,SUM(AQ9,AV9),"")</f>
        <v>95.300000000000011</v>
      </c>
      <c r="AX9" s="18">
        <v>17.399999999999999</v>
      </c>
      <c r="AY9" s="18">
        <v>2.4</v>
      </c>
      <c r="AZ9" s="18">
        <v>0</v>
      </c>
      <c r="BA9" s="18">
        <v>0</v>
      </c>
      <c r="BB9" s="18">
        <v>18.399999999999999</v>
      </c>
      <c r="BC9" s="18">
        <v>7.3</v>
      </c>
      <c r="BD9" s="18">
        <v>0</v>
      </c>
      <c r="BE9" s="18">
        <v>0</v>
      </c>
      <c r="BF9" s="18">
        <v>17.399999999999999</v>
      </c>
      <c r="BG9" s="18">
        <v>4.4000000000000004</v>
      </c>
      <c r="BH9" s="18">
        <v>2</v>
      </c>
      <c r="BI9" s="18">
        <v>0</v>
      </c>
      <c r="BJ9" s="18"/>
      <c r="BK9" s="18"/>
      <c r="BL9" s="18"/>
      <c r="BM9" s="18"/>
      <c r="BN9" s="18"/>
      <c r="BO9" s="18"/>
      <c r="BP9" s="18"/>
      <c r="BQ9" s="18"/>
      <c r="BR9" s="28"/>
      <c r="BS9" s="11">
        <f>IF(SUM(AY9,BC9)&gt;0,SUM(AY9,BC9),"")</f>
        <v>9.6999999999999993</v>
      </c>
      <c r="BT9" s="11">
        <f>IF(SUM(AX9:AY9,BA9:BC9,BE9)-AZ9-BD9&gt;0,SUM(AX9:AY9,BA9:BC9,BE9)-AZ9-BD9,"")</f>
        <v>45.499999999999993</v>
      </c>
      <c r="BU9" s="11">
        <f>IF(SUM(BF9:BG9,BI9)-BH9&gt;0,SUM(BF9:BG9,BI9)-BH9,"")</f>
        <v>19.799999999999997</v>
      </c>
      <c r="BV9" s="11">
        <f>IF(SUM(AY9,BC9,BG9)&gt;0,SUM(AY9,BC9,BG9),"")</f>
        <v>14.1</v>
      </c>
      <c r="BW9" s="11">
        <f>IF(SUM(BT9,BU9)&gt;0,SUM(BT9,BU9),"")</f>
        <v>65.299999999999983</v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>
        <f>IF(SUM(BT9,BY9)&gt;0,SUM(BT9,BY9),"")</f>
        <v>45.499999999999993</v>
      </c>
      <c r="CA9" s="19">
        <v>18.2</v>
      </c>
      <c r="CB9" s="19">
        <v>6.9</v>
      </c>
      <c r="CC9" s="19">
        <v>0.6</v>
      </c>
      <c r="CD9" s="19">
        <v>0</v>
      </c>
      <c r="CE9" s="19">
        <v>18.3</v>
      </c>
      <c r="CF9" s="19">
        <v>8.5</v>
      </c>
      <c r="CG9" s="19">
        <v>0.2</v>
      </c>
      <c r="CH9" s="19">
        <v>0.3</v>
      </c>
      <c r="CI9" s="19">
        <v>18.7</v>
      </c>
      <c r="CJ9" s="19">
        <v>7.5</v>
      </c>
      <c r="CK9" s="19">
        <v>0.6</v>
      </c>
      <c r="CL9" s="19">
        <v>0.3</v>
      </c>
      <c r="CM9" s="19">
        <v>18.600000000000001</v>
      </c>
      <c r="CN9" s="19">
        <v>7.3</v>
      </c>
      <c r="CO9" s="19">
        <v>0</v>
      </c>
      <c r="CP9" s="19">
        <v>0</v>
      </c>
      <c r="CQ9" s="19">
        <v>17.2</v>
      </c>
      <c r="CR9" s="19">
        <v>5.0999999999999996</v>
      </c>
      <c r="CS9" s="19">
        <v>0</v>
      </c>
      <c r="CT9" s="19">
        <v>0.3</v>
      </c>
      <c r="CU9" s="27"/>
      <c r="CV9" s="40">
        <f>IF(SUM(CB9,CF9)&gt;0,SUM(CB9,CF9),"")</f>
        <v>15.4</v>
      </c>
      <c r="CW9" s="40">
        <f>IF(SUM(CA9:CB9,CD9:CF9,CH9)-CC9-CG9&gt;0,SUM(CA9:CB9,CD9:CF9,CH9)-CC9-CG9,"")</f>
        <v>51.4</v>
      </c>
      <c r="CX9" s="40">
        <f>IF(SUM(CI9:CJ9,CL9)-CK9&gt;0,SUM(CI9:CJ9,CL9)-CK9,"")</f>
        <v>25.9</v>
      </c>
      <c r="CY9" s="40">
        <f>IF(SUM(CB9,CF9,CJ9)&gt;0,SUM(CB9,CF9,CJ9),"")</f>
        <v>22.9</v>
      </c>
      <c r="CZ9" s="40">
        <f>IF(SUM(CW9,CX9)&gt;0,SUM(CW9,CX9),"")</f>
        <v>77.3</v>
      </c>
      <c r="DA9" s="40">
        <f>IF(SUM(CN9,CR9)&gt;0,SUM(CN9,CR9),"")</f>
        <v>12.399999999999999</v>
      </c>
      <c r="DB9" s="40">
        <f>IF(SUM(CM9:CN9,CP9:CR9,CT9)-SUM(CO9,CS9)&gt;0,SUM(CM9:CN9,CP9:CR9,CT9)-SUM(CO9,CS9),"")</f>
        <v>48.5</v>
      </c>
      <c r="DC9" s="40">
        <f>IF(SUM(CW9,DB9)&gt;0,SUM(CW9,DB9),"")</f>
        <v>99.9</v>
      </c>
      <c r="DD9" s="50" t="str">
        <f>IF(MAX(EB9,FD9,GF9,HH9,IJ9,JL9,KN9,LP9,MR9,NT9,OV9,PX9)-IF(L9="",0,L9)&gt;0.001,MAX(EB9,FD9,GF9,HH9,IJ9,JL9,KN9,LP9,MR9,NT9,OV9,PX9)-IF(L9="",0,L9),"")</f>
        <v/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2">
        <f>IF($CU9="P",CA9,(CA9+AX9)/2)</f>
        <v>17.799999999999997</v>
      </c>
      <c r="QF9" s="22">
        <f>IF($CU9="P",CB9,(CB9+AY9)/2)</f>
        <v>4.6500000000000004</v>
      </c>
      <c r="QG9" s="22">
        <f>IF($CU9="P",CC9,(CC9+AZ9)/2)</f>
        <v>0.3</v>
      </c>
      <c r="QH9" s="22">
        <f>IF($CU9="P",CD9,(CD9+BA9)/2)</f>
        <v>0</v>
      </c>
      <c r="QI9" s="22">
        <f>IF($CU9="P",CE9,(CE9+BB9)/2)</f>
        <v>18.350000000000001</v>
      </c>
      <c r="QJ9" s="22">
        <f>IF($CU9="P",CF9,(CF9+BC9)/2)</f>
        <v>7.9</v>
      </c>
      <c r="QK9" s="22">
        <f>IF($CU9="P",CG9,(CG9+BD9)/2)</f>
        <v>0.1</v>
      </c>
      <c r="QL9" s="22">
        <f>IF($CU9="P",CH9,(CH9+BE9)/2)</f>
        <v>0.15</v>
      </c>
      <c r="QM9" s="22">
        <f>IF($CU9="P",CI9,(CI9+BF9)/2)</f>
        <v>18.049999999999997</v>
      </c>
      <c r="QN9" s="22">
        <f>IF($CU9="P",CJ9,(CJ9+BG9)/2)</f>
        <v>5.95</v>
      </c>
      <c r="QO9" s="22">
        <f>IF($CU9="P",CK9,(CK9+BH9)/2)</f>
        <v>1.3</v>
      </c>
      <c r="QP9" s="22">
        <f>IF($CU9="P",CL9,(CL9+BI9)/2)</f>
        <v>0.15</v>
      </c>
      <c r="QQ9" s="22">
        <f>IF($CU9="P",CM9,(CM9+BJ9)/2)</f>
        <v>9.3000000000000007</v>
      </c>
      <c r="QR9" s="22">
        <f>IF($CU9="P",CN9,(CN9+BK9)/2)</f>
        <v>3.65</v>
      </c>
      <c r="QS9" s="22">
        <f>IF($CU9="P",CO9,(CO9+BL9)/2)</f>
        <v>0</v>
      </c>
      <c r="QT9" s="22">
        <f>IF($CU9="P",CP9,(CP9+BM9)/2)</f>
        <v>0</v>
      </c>
      <c r="QU9" s="22">
        <f>IF($CU9="P",CQ9,(CQ9+BN9)/2)</f>
        <v>8.6</v>
      </c>
      <c r="QV9" s="22">
        <f>IF($CU9="P",CR9,(CR9+BO9)/2)</f>
        <v>2.5499999999999998</v>
      </c>
      <c r="QW9" s="22">
        <f>IF($CU9="P",CS9,(CS9+BP9)/2)</f>
        <v>0</v>
      </c>
      <c r="QX9" s="22">
        <f>IF($CU9="P",CT9,(CT9+BQ9)/2)</f>
        <v>0.15</v>
      </c>
      <c r="QY9" s="27" t="s">
        <v>46</v>
      </c>
      <c r="QZ9" s="40">
        <f>IF(SUM(QF9,QJ9)&gt;0,SUM(QF9,QJ9),"")</f>
        <v>12.55</v>
      </c>
      <c r="RA9" s="40">
        <f>IF(SUM(QE9:QF9,QH9:QJ9,QL9)-QG9-QK9&gt;0,SUM(QE9:QF9,QH9:QJ9,QL9)-QG9-QK9,"")</f>
        <v>48.449999999999996</v>
      </c>
      <c r="RB9" s="40">
        <f>IF(SUM(QM9:QN9,QP9)-QO9&gt;0,SUM(QM9:QN9,QP9)-QO9,"")</f>
        <v>22.849999999999994</v>
      </c>
      <c r="RC9" s="40">
        <f>IF(SUM(QF9,QJ9,QN9)&gt;0,SUM(QF9,QJ9,QN9),"")</f>
        <v>18.5</v>
      </c>
      <c r="RD9" s="40">
        <f>IF(SUM(RA9,RB9)&gt;0,SUM(RA9,RB9),"")</f>
        <v>71.299999999999983</v>
      </c>
      <c r="RE9" s="40">
        <f>IF(SUM(QR9,QV9)&gt;0,SUM(QR9,QV9),"")</f>
        <v>6.1999999999999993</v>
      </c>
      <c r="RF9" s="40">
        <f>IF(SUM(QQ9:QR9,QT9:QV9,QX9)-SUM(QS9,QW9)&gt;0,SUM(QQ9:QR9,QT9:QV9,QX9)-SUM(QS9,QW9),"")</f>
        <v>24.25</v>
      </c>
      <c r="RG9" s="40">
        <f>IF(SUM(RA9,RF9)&gt;0,SUM(RA9,RF9),"")</f>
        <v>72.699999999999989</v>
      </c>
    </row>
    <row r="10" spans="1:475" x14ac:dyDescent="0.2">
      <c r="A10" s="4" cm="1">
        <f t="array" ref="A10">IF(AND(H10&lt;&gt;"",H10&lt;&gt;"No DD"),SUMPRODUCT((H$4:H$41&lt;&gt;"")*(H$4:H$41&lt;&gt;"No DD")*(E$4:E$41&gt;E10))+1,IF(H10="No DD",SUMPRODUCT((H$4:H$41="No DD")*(E$4:E$41&gt;E10))+1+SUMPRODUCT((H$4:H$41&lt;&gt;"")*(H$4:H$41&lt;&gt;"No DD")),""))</f>
        <v>7</v>
      </c>
      <c r="B10" s="5" t="s">
        <v>105</v>
      </c>
      <c r="C10" s="4" t="s">
        <v>4</v>
      </c>
      <c r="D10" s="4">
        <v>2004</v>
      </c>
      <c r="E10" s="9">
        <f>SUM(J10:R10)+SUM(J10:O10)*0.0000001+SUM(J10)*0.0000000000001</f>
        <v>177.70001247000516</v>
      </c>
      <c r="F10" s="3" t="str">
        <f>IF(OR(AND(AP10&gt;=AW$43,AQ10&gt;=AW$47,AP10&lt;&gt;"",AO10=""),AND(AU10&gt;=AW$43,AV10&gt;=AW$47,AU10&lt;&gt;"",AO10=""),AND(BS10&gt;=BZ$43,BT10&gt;=BZ$47,BS10&lt;&gt;"",BR10=""),AND(BX10&gt;=BZ$43,BY10&gt;=BZ$47,BX10&lt;&gt;"",BR10=""),AND(CV10&gt;=DC$43,CW10&gt;=DC$47,CV10&lt;&gt;"",CU10=""),AND(DA10&gt;=DC$43,DB10&gt;=DC$47,DA10&lt;&gt;""),AND(EA10&gt;=EH$43,EB10&gt;=EH$47,EA10&lt;&gt;""),AND(EF10&gt;=EH$43,EG10&gt;=EH$47,EF10&lt;&gt;""),AND(FC10&gt;=FJ$43,FD10&gt;=FJ$47,FC10&lt;&gt;""),AND(FH10&gt;=FJ$43,FI10&gt;=FJ$47,FH10&lt;&gt;""),AND(GE10&gt;=GL$43,GF10&gt;=GL$47,GE10&lt;&gt;""),AND(GJ10&gt;=GL$43,GK10&gt;=GL$47,GJ10&lt;&gt;""),AND(HG10&gt;=HN$43,HH10&gt;=HN$47,HG10&lt;&gt;""),AND(HL10&gt;=HN$43,HM10&gt;=HN$47,HL10&lt;&gt;""),AND(II10&gt;=IP$43,IJ10&gt;=IP$47,II10&lt;&gt;""),AND(IN10&gt;=IP$43,IO10&gt;=IP$47,IN10&lt;&gt;""),AND(JK10&gt;=JR$43,JL10&gt;=JR$47,JK10&lt;&gt;""),AND(JP10&gt;=JR$43,JQ10&gt;=JR$47,JP10&lt;&gt;""),AND(KM10&gt;=KT$43,KN10&gt;=KT$47,KM10&lt;&gt;""),AND(KR10&gt;=KT$43,KS10&gt;=KT$47,KR10&lt;&gt;""),AND(LO10&gt;=LV$43,LP10&gt;=LV$47,LO10&lt;&gt;""),AND(LT10&gt;=LV$43,LU10&gt;=LV$47,LT10&lt;&gt;""),AND(MQ10&gt;=MX$43,MR10&gt;=MX$47,MQ10&lt;&gt;""),AND(MV10&gt;=MX$43,MW10&gt;=MX$47,MV10&lt;&gt;""),AND(NS10&gt;=NZ$43,NT10&gt;=NZ$47,NS10&lt;&gt;""),AND(NX10&gt;=NZ$43,NY10&gt;=NZ$47,NX10&lt;&gt;""),AND(OU10&gt;=PB$43,OV10&gt;=PB$47,OU10&lt;&gt;""),AND(OZ10&gt;=PB$43,PA10&gt;=PB$47,OZ10&lt;&gt;""),AND(PW10&gt;=QD$43,PX10&gt;=QD$47,PW10&lt;&gt;""),AND(QB10&gt;=QD$43,QC10&gt;=QD$47,QB10&lt;&gt;"")),"P","")</f>
        <v>P</v>
      </c>
      <c r="G10" s="3" t="str">
        <f>IF(OR(AND(AQ10&gt;=AW$47,AQ10&lt;&gt;"",AO10=""),AND(AV10&gt;=AW$47,AV10&lt;&gt;"",AO10=""),AND(BT10&gt;=BZ$47,BT10&lt;&gt;"",BR10=""),AND(BY10&gt;=BZ$47,BY10&lt;&gt;"",BR10=""),AND(CW10&gt;=DC$47,CW10&lt;&gt;"",CU10=""),AND(DB10&gt;=DC$47,DB10&lt;&gt;"",CU10=""),AND(EB10&gt;=EH$47,EB10&lt;&gt;""),AND(EG10&gt;=EH$47,EG10&lt;&gt;""),AND(FD10&gt;=FJ$47,FD10&lt;&gt;""),AND(FI10&gt;=FJ$47,FI10&lt;&gt;""),AND(GF10&gt;=GL$47,GF10&lt;&gt;""),AND(GK10&gt;=GL$47,GK10&lt;&gt;""),AND(HH10&gt;=HN$47,HH10&lt;&gt;""),AND(HM10&gt;=HN$47,HM10&lt;&gt;""),AND(IJ10&gt;=IP$47,IJ10&lt;&gt;""),AND(IO10&gt;=IP$47,IO10&lt;&gt;""),AND(JL10&gt;=JR$47,JL10&lt;&gt;""),AND(JQ10&gt;=JR$47,JQ10&lt;&gt;""),AND(KN10&gt;=KT$47,KN10&lt;&gt;""),AND(KS10&gt;=KT$47,KS10&lt;&gt;""),AND(LP10&gt;=LV$47,LP10&lt;&gt;""),AND(LU10&gt;=LV$47,LU10&lt;&gt;""),AND(MR10&gt;=MX$47,MR10&lt;&gt;""),AND(MW10&gt;=MX$47,MW10&lt;&gt;""),AND(NT10&gt;=NZ$47,NT10&lt;&gt;""),AND(NY10&gt;=NZ$47,NY10&lt;&gt;""),AND(OV10&gt;=PB$47,OV10&lt;&gt;""),AND(PA10&gt;=PB$47,PA10&lt;&gt;""),AND(PX10&gt;=QD$47,PX10&lt;&gt;""),AND(QC10&gt;=QD$47,QC10&lt;&gt;"")),"P","")</f>
        <v>P</v>
      </c>
      <c r="H10" s="36" t="str">
        <f>IF(AND(G10="P",F10=""),"No DD",IF(OR(AND(AS10&gt;=AW$46,AT10&gt;=AW$50,AS10&lt;&gt;"",AO10=""),AND(BV10&gt;=BZ$46,BW10&gt;=BZ$50,BV10&lt;&gt;"",BR10=""),AND(CY10&gt;=DC$46,CZ10&gt;=DC$50,CY10&lt;&gt;"",CU10=""),AND(ED10&gt;=EH$46,EE10&gt;=EH$50,ED10&lt;&gt;""),AND(FF10&gt;=FJ$46,FG10&gt;=FJ$50,FF10&lt;&gt;""),AND(GH10&gt;=GL$46,GI10&gt;=GL$50,GH10&lt;&gt;""),AND(HJ10&gt;=HN$46,HK10&gt;=HN$50,HJ10&lt;&gt;""),AND(IL10&gt;=IP$46,IM10&gt;=IP$50,IL10&lt;&gt;""),AND(JN10&gt;=JR$46,JO10&gt;=JR$50,JN10&lt;&gt;""),AND(KP10&gt;=KT$46,KQ10&gt;=KT$50,KP10&lt;&gt;""),AND(LR10&gt;=LV$46,LS10&gt;=LV$50,LR10&lt;&gt;""),AND(MT10&gt;=MX$46,MU10&gt;=MX$50,MT10&lt;&gt;""),AND(NV10&gt;=NZ$46,NW10&gt;=NZ$50,NV10&lt;&gt;""),AND(OX10&gt;=PB$46,OY10&gt;=PB$50,OX10&lt;&gt;""),AND(PZ10&gt;=QD$46,QA10&gt;=QD$50,PZ10&lt;&gt;"")),"Merit",IF(OR(AND(AS10&gt;=AW$45,AT10&gt;=AW$49,AS10&lt;&gt;"",AO10=""),AND(BV10&gt;=BZ$45,BW10&gt;=BZ$49,BV10&lt;&gt;"",BR10=""),AND(CY10&gt;=DC$45,CZ10&gt;=DC$49,CY10&lt;&gt;"",CU10=""),AND(ED10&gt;=EH$45,EE10&gt;=EH$49,ED10&lt;&gt;""),AND(FF10&gt;=FJ$45,FG10&gt;=FJ$49,FF10&lt;&gt;""),AND(GH10&gt;=GL$45,GI10&gt;=GL$49,GH10&lt;&gt;""),AND(HJ10&gt;=HN$45,HK10&gt;=HN$49,HJ10&lt;&gt;""),AND(IL10&gt;=IP$45,IM10&gt;=IP$49,IL10&lt;&gt;""),AND(JN10&gt;=JR$45,JO10&gt;=JR$49,JN10&lt;&gt;""),AND(KP10&gt;=KT$45,KQ10&gt;=KT$49,KP10&lt;&gt;""),AND(LR10&gt;=LV$45,LS10&gt;=LV$49,LR10&lt;&gt;""),AND(MT10&gt;=MX$45,MU10&gt;=MX$49,MT10&lt;&gt;""),AND(NV10&gt;=NZ$45,NW10&gt;=NZ$49,NV10&lt;&gt;""),AND(OX10&gt;=PB$45,OY10&gt;=PB$49,OX10&lt;&gt;""),AND(PZ10&gt;=QD$45,QA10&gt;=QD$49,PZ10&lt;&gt;"")),"Excellence",IF(I10="P","Worlds Team",IF(F10="P","National Team","")))))</f>
        <v>National Team</v>
      </c>
      <c r="I10" s="3" t="str">
        <f>IF(OR(AND(AS10&gt;=AW$44,AT10&gt;=AW$48,AS10&lt;&gt;"",AO10=""),AND(BV10&gt;=BZ$44,BW10&gt;=BZ$48,BV10&lt;&gt;"",BR10=""),AND(CY10&gt;=DC$44,CZ10&gt;=DC$48,CY10&lt;&gt;"",CU10=""),AND(ED10&gt;=EH$44,EE10&gt;=EH$48,ED10&lt;&gt;""),AND(FF10&gt;=FJ$44,FG10&gt;=FJ$48,FF10&lt;&gt;""),AND(GH10&gt;=GL$44,GI10&gt;=GL$48,GH10&lt;&gt;""),AND(HJ10&gt;=HN$44,HK10&gt;=HN$48,HJ10&lt;&gt;""),AND(IL10&gt;=IP$44,IM10&gt;=IP$48,IL10&lt;&gt;""),AND(JN10&gt;=JR$44,JO10&gt;=JR$48,JN10&lt;&gt;""),AND(KP10&gt;=KT$44,KQ10&gt;=KT$48,KP10&lt;&gt;""),AND(LR10&gt;=LV$44,LS10&gt;=LV$48,LR10&lt;&gt;""),AND(MT10&gt;=MX$44,MU10&gt;=MX$48,MT10&lt;&gt;""),AND(NV10&gt;=NZ$44,NW10&gt;=NZ$48,NV10&lt;&gt;""),AND(OX10&gt;=PB$44,OY10&gt;=PB$48,OX10&lt;&gt;""),AND(PZ10&gt;=QD$44,QA10&gt;=QD$48,PZ10&lt;&gt;"")),"P","")</f>
        <v/>
      </c>
      <c r="J10" s="8">
        <f>IF(COUNT(AQ10,BT10,CW10)&gt;0,LARGE((AQ10,BT10,CW10),1),0)</f>
        <v>51.699999999999996</v>
      </c>
      <c r="K10" s="8" t="str">
        <f>IF(J10=0,"",IF(J10=CW10,$CA$1,IF(J10=BT10,$AX$1,IF(J10=AQ10,$U$1,""))))</f>
        <v>2022 3rd Domestic Trial</v>
      </c>
      <c r="L10" s="8">
        <f>IF(COUNT(AQ10,BT10,CW10)&gt;1,LARGE((AQ10,BT10,CW10),2),0)</f>
        <v>46.4</v>
      </c>
      <c r="M10" s="8" t="str">
        <f>IF(L10=0,"",IF(L10=CW10,$CA$1,IF(L10=BT10,$AX$1,IF(L10=AQ10,$U$1,""))))</f>
        <v>2023 Elite Canada</v>
      </c>
      <c r="N10" s="8">
        <f>IF(COUNT(AR10,BU10,CX10)&gt;0,LARGE((AR10,BU10,CX10),1),0)</f>
        <v>26.6</v>
      </c>
      <c r="O10" s="8" t="str">
        <f>IF(N10=0,"",IF(N10=CX10,$CA$1,IF(N10=BU10,$AX$1,IF(N10=AR10,$U$1,""))))</f>
        <v>2022 3rd Domestic Trial</v>
      </c>
      <c r="P10" s="8">
        <f>IF(MAX(AV10,BY10,DB10)&gt;0,MAX(AV10,BY10,DB10),0)</f>
        <v>46.699999999999996</v>
      </c>
      <c r="Q10" s="8" t="str">
        <f>IF(P10=0,"",IF(P10=DB10,$CA$1,IF(P10=BY10,$AX$1,IF(P10=AV10,$U$1,""))))</f>
        <v>2022 3rd Domestic Trial</v>
      </c>
      <c r="R10" s="8">
        <f>IF(MAX(DD10:DF10)&gt;0,MAX(DD10:DF10),"")</f>
        <v>6.3000000000000114</v>
      </c>
      <c r="S10" s="11" t="str">
        <f>IF(R10="","",IF(R10=DD10,"("&amp;DD$2&amp;")",IF(R10=DE10,"("&amp;DE$2&amp;")",IF(R10=DF10,"("&amp;DF$2&amp;")"))))</f>
        <v>(Final)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2023 Pan Am Club Championships (May 14)</v>
      </c>
      <c r="U10" s="19">
        <v>18.399999999999999</v>
      </c>
      <c r="V10" s="19">
        <v>7.7</v>
      </c>
      <c r="W10" s="19">
        <v>0</v>
      </c>
      <c r="X10" s="19">
        <v>0.3</v>
      </c>
      <c r="Y10" s="19">
        <v>18.600000000000001</v>
      </c>
      <c r="Z10" s="19">
        <v>7.3</v>
      </c>
      <c r="AA10" s="19">
        <v>0.6</v>
      </c>
      <c r="AB10" s="19">
        <v>0</v>
      </c>
      <c r="AC10" s="19">
        <v>18.8</v>
      </c>
      <c r="AD10" s="19">
        <v>8.4</v>
      </c>
      <c r="AE10" s="19">
        <v>0.6</v>
      </c>
      <c r="AF10" s="19">
        <v>0</v>
      </c>
      <c r="AG10" s="19">
        <v>17.7</v>
      </c>
      <c r="AH10" s="19">
        <v>2.8</v>
      </c>
      <c r="AI10" s="19">
        <v>0</v>
      </c>
      <c r="AJ10" s="19">
        <v>0</v>
      </c>
      <c r="AK10" s="19">
        <v>18.8</v>
      </c>
      <c r="AL10" s="19">
        <v>7.6</v>
      </c>
      <c r="AM10" s="19">
        <v>0.2</v>
      </c>
      <c r="AN10" s="19">
        <v>0</v>
      </c>
      <c r="AO10" s="27"/>
      <c r="AP10" s="40">
        <f>IF(SUM(V10,Z10)&gt;0,SUM(V10,Z10),"")</f>
        <v>15</v>
      </c>
      <c r="AQ10" s="40">
        <f>IF(SUM(U10:V10,X10:Z10,AB10)-W10-AA10&gt;0,SUM(U10:V10,X10:Z10,AB10)-W10-AA10,"")</f>
        <v>51.699999999999996</v>
      </c>
      <c r="AR10" s="40">
        <f>IF(SUM(AC10:AD10,AF10)-AE10&gt;0,SUM(AC10:AD10,AF10)-AE10,"")</f>
        <v>26.6</v>
      </c>
      <c r="AS10" s="40">
        <f>IF(SUM(V10,Z10,AD10)&gt;0,SUM(V10,Z10,AD10),"")</f>
        <v>23.4</v>
      </c>
      <c r="AT10" s="40">
        <f>IF(SUM(AQ10,AR10)&gt;0,SUM(AQ10,AR10),"")</f>
        <v>78.3</v>
      </c>
      <c r="AU10" s="40">
        <f>IF(SUM(AH10,AL10)&gt;0,SUM(AH10,AL10),"")</f>
        <v>10.399999999999999</v>
      </c>
      <c r="AV10" s="40">
        <f>IF(SUM(AG10:AH10,AJ10:AL10,AN10)-SUM(AI10,AM10)&gt;0,SUM(AG10:AH10,AJ10:AL10,AN10)-SUM(AI10,AM10),"")</f>
        <v>46.699999999999996</v>
      </c>
      <c r="AW10" s="40">
        <f>IF(SUM(AQ10,AV10)&gt;0,SUM(AQ10,AV10),"")</f>
        <v>98.399999999999991</v>
      </c>
      <c r="AX10" s="18">
        <v>19</v>
      </c>
      <c r="AY10" s="18">
        <v>8</v>
      </c>
      <c r="AZ10" s="18">
        <v>0.6</v>
      </c>
      <c r="BA10" s="18">
        <v>0.3</v>
      </c>
      <c r="BB10" s="18">
        <v>17.3</v>
      </c>
      <c r="BC10" s="18">
        <v>2.4</v>
      </c>
      <c r="BD10" s="18">
        <v>0</v>
      </c>
      <c r="BE10" s="18">
        <v>0</v>
      </c>
      <c r="BF10" s="18">
        <v>16.600000000000001</v>
      </c>
      <c r="BG10" s="18">
        <v>8.9</v>
      </c>
      <c r="BH10" s="18">
        <v>0.2</v>
      </c>
      <c r="BI10" s="18">
        <v>0.3</v>
      </c>
      <c r="BJ10" s="18"/>
      <c r="BK10" s="18"/>
      <c r="BL10" s="18"/>
      <c r="BM10" s="18"/>
      <c r="BN10" s="18"/>
      <c r="BO10" s="18"/>
      <c r="BP10" s="18"/>
      <c r="BQ10" s="18"/>
      <c r="BR10" s="28"/>
      <c r="BS10" s="11">
        <f>IF(SUM(AY10,BC10)&gt;0,SUM(AY10,BC10),"")</f>
        <v>10.4</v>
      </c>
      <c r="BT10" s="11">
        <f>IF(SUM(AX10:AY10,BA10:BC10,BE10)-AZ10-BD10&gt;0,SUM(AX10:AY10,BA10:BC10,BE10)-AZ10-BD10,"")</f>
        <v>46.4</v>
      </c>
      <c r="BU10" s="11">
        <f>IF(SUM(BF10:BG10,BI10)-BH10&gt;0,SUM(BF10:BG10,BI10)-BH10,"")</f>
        <v>25.6</v>
      </c>
      <c r="BV10" s="11">
        <f>IF(SUM(AY10,BC10,BG10)&gt;0,SUM(AY10,BC10,BG10),"")</f>
        <v>19.3</v>
      </c>
      <c r="BW10" s="11">
        <f>IF(SUM(BT10,BU10)&gt;0,SUM(BT10,BU10),"")</f>
        <v>72</v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>
        <f>IF(SUM(BT10,BY10)&gt;0,SUM(BT10,BY10),"")</f>
        <v>46.4</v>
      </c>
      <c r="CA10" s="19">
        <v>17.2</v>
      </c>
      <c r="CB10" s="19">
        <v>9.1999999999999993</v>
      </c>
      <c r="CC10" s="19">
        <v>0.2</v>
      </c>
      <c r="CD10" s="19">
        <v>0.3</v>
      </c>
      <c r="CE10" s="19">
        <v>0</v>
      </c>
      <c r="CF10" s="19">
        <v>0</v>
      </c>
      <c r="CG10" s="19">
        <v>0</v>
      </c>
      <c r="CH10" s="19">
        <v>0</v>
      </c>
      <c r="CI10" s="19">
        <v>18.600000000000001</v>
      </c>
      <c r="CJ10" s="19">
        <v>8.1</v>
      </c>
      <c r="CK10" s="19">
        <v>0.8</v>
      </c>
      <c r="CL10" s="19">
        <v>0.3</v>
      </c>
      <c r="CM10" s="19"/>
      <c r="CN10" s="19"/>
      <c r="CO10" s="19"/>
      <c r="CP10" s="19"/>
      <c r="CQ10" s="19"/>
      <c r="CR10" s="19"/>
      <c r="CS10" s="19"/>
      <c r="CT10" s="19"/>
      <c r="CU10" s="27"/>
      <c r="CV10" s="40">
        <f>IF(SUM(CB10,CF10)&gt;0,SUM(CB10,CF10),"")</f>
        <v>9.1999999999999993</v>
      </c>
      <c r="CW10" s="40">
        <f>IF(SUM(CA10:CB10,CD10:CF10,CH10)-CC10-CG10&gt;0,SUM(CA10:CB10,CD10:CF10,CH10)-CC10-CG10,"")</f>
        <v>26.5</v>
      </c>
      <c r="CX10" s="40">
        <f>IF(SUM(CI10:CJ10,CL10)-CK10&gt;0,SUM(CI10:CJ10,CL10)-CK10,"")</f>
        <v>26.200000000000003</v>
      </c>
      <c r="CY10" s="40">
        <f>IF(SUM(CB10,CF10,CJ10)&gt;0,SUM(CB10,CF10,CJ10),"")</f>
        <v>17.299999999999997</v>
      </c>
      <c r="CZ10" s="40">
        <f>IF(SUM(CW10,CX10)&gt;0,SUM(CW10,CX10),"")</f>
        <v>52.7</v>
      </c>
      <c r="DA10" s="40" t="str">
        <f>IF(SUM(CN10,CR10)&gt;0,SUM(CN10,CR10),"")</f>
        <v/>
      </c>
      <c r="DB10" s="40" t="str">
        <f>IF(SUM(CM10:CN10,CP10:CR10,CT10)-SUM(CO10,CS10)&gt;0,SUM(CM10:CN10,CP10:CR10,CT10)-SUM(CO10,CS10),"")</f>
        <v/>
      </c>
      <c r="DC10" s="40">
        <f>IF(SUM(CW10,DB10)&gt;0,SUM(CW10,DB10),"")</f>
        <v>26.5</v>
      </c>
      <c r="DD10" s="50">
        <f>IF(MAX(EB10,FD10,GF10,HH10,IJ10,JL10,KN10,LP10,MR10,NT10,OV10,PX10)-IF(L10="",0,L10)&gt;0.001,MAX(EB10,FD10,GF10,HH10,IJ10,JL10,KN10,LP10,MR10,NT10,OV10,PX10)-IF(L10="",0,L10),"")</f>
        <v>5.9999999999999929</v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>
        <f>IF(MAX(EG10,FI10,GK10,HM10,IO10,JQ10,KS10,LU10,MW10,NY10,PA10,QC10)-IF(P10="",0,P10)&gt;0.001,MAX(EG10,FI10,GK10,HM10,IO10,JQ10,KS10,LU10,MW10,NY10,PA10,QC10)-IF(P10="",0,P10),"")</f>
        <v>6.3000000000000114</v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IF(SUM(GF10,GK10)&gt;0,SUM(GF10,GK10),"")</f>
        <v/>
      </c>
      <c r="GM10" s="18">
        <v>18.7</v>
      </c>
      <c r="GN10" s="18">
        <v>8.4</v>
      </c>
      <c r="GO10" s="18">
        <v>0.8</v>
      </c>
      <c r="GP10" s="18">
        <v>0</v>
      </c>
      <c r="GQ10" s="18">
        <v>16.899999999999999</v>
      </c>
      <c r="GR10" s="18">
        <v>8</v>
      </c>
      <c r="GS10" s="18">
        <v>1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>IF(SUM(GN10,GR10)&gt;0,SUM(GN10,GR10),"")</f>
        <v>16.399999999999999</v>
      </c>
      <c r="HH10" s="11">
        <f>IF(SUM(GM10:GN10,GP10:GR10,GT10)-GO10-GS10&gt;0,SUM(GM10:GN10,GP10:GR10,GT10)-GO10-GS10,"")</f>
        <v>50.2</v>
      </c>
      <c r="HI10" s="11" t="str">
        <f>IF(SUM(GU10:GV10,GX10)-GW10&gt;0,SUM(GU10:GV10,GX10)-GW10,"")</f>
        <v/>
      </c>
      <c r="HJ10" s="11">
        <f>IF(SUM(GN10,GR10,GV10)&gt;0,SUM(GN10,GR10,GV10),"")</f>
        <v>16.399999999999999</v>
      </c>
      <c r="HK10" s="11">
        <f>IF(SUM(HH10,HI10)&gt;0,SUM(HH10,HI10),"")</f>
        <v>50.2</v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>
        <f>IF(SUM(HH10,HM10)&gt;0,SUM(HH10,HM10),"")</f>
        <v>50.2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>
        <v>18.600000000000001</v>
      </c>
      <c r="IB10" s="17">
        <v>8</v>
      </c>
      <c r="IC10" s="17">
        <v>0.8</v>
      </c>
      <c r="ID10" s="17">
        <v>0</v>
      </c>
      <c r="IE10" s="17">
        <v>18.600000000000001</v>
      </c>
      <c r="IF10" s="17">
        <v>9.1999999999999993</v>
      </c>
      <c r="IG10" s="17">
        <v>0.6</v>
      </c>
      <c r="IH10" s="17">
        <v>0</v>
      </c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>
        <f>IF(SUM(IB10,IF10)&gt;0,SUM(IB10,IF10),"")</f>
        <v>17.2</v>
      </c>
      <c r="IO10" s="40">
        <f>IF(SUM(IA10:IB10,ID10:IF10,IH10)-SUM(IC10,IG10)&gt;0,SUM(IA10:IB10,ID10:IF10,IH10)-SUM(IC10,IG10),"")</f>
        <v>53.000000000000007</v>
      </c>
      <c r="IP10" s="40">
        <f>IF(SUM(IJ10,IO10)&gt;0,SUM(IJ10,IO10),"")</f>
        <v>53.000000000000007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>
        <v>18.600000000000001</v>
      </c>
      <c r="LX10" s="17">
        <v>9.1999999999999993</v>
      </c>
      <c r="LY10" s="17">
        <v>0.6</v>
      </c>
      <c r="LZ10" s="17">
        <v>0</v>
      </c>
      <c r="MA10" s="17">
        <v>16.5</v>
      </c>
      <c r="MB10" s="17">
        <v>8.9</v>
      </c>
      <c r="MC10" s="17">
        <v>0.2</v>
      </c>
      <c r="MD10" s="17">
        <v>0</v>
      </c>
      <c r="ME10" s="17"/>
      <c r="MF10" s="17"/>
      <c r="MG10" s="17"/>
      <c r="MH10" s="17"/>
      <c r="MI10" s="17">
        <v>18.7</v>
      </c>
      <c r="MJ10" s="17">
        <v>9.1999999999999993</v>
      </c>
      <c r="MK10" s="17">
        <v>0.8</v>
      </c>
      <c r="ML10" s="17">
        <v>0</v>
      </c>
      <c r="MM10" s="17">
        <v>0</v>
      </c>
      <c r="MN10" s="17">
        <v>0</v>
      </c>
      <c r="MO10" s="17">
        <v>0</v>
      </c>
      <c r="MP10" s="17">
        <v>0</v>
      </c>
      <c r="MQ10" s="40">
        <f>IF(SUM(LX10,MB10)&gt;0,SUM(LX10,MB10),"")</f>
        <v>18.100000000000001</v>
      </c>
      <c r="MR10" s="40">
        <f>IF(SUM(LW10:LX10,LZ10:MB10,MD10)-LY10-MC10&gt;0,SUM(LW10:LX10,LZ10:MB10,MD10)-LY10-MC10,"")</f>
        <v>52.399999999999991</v>
      </c>
      <c r="MS10" s="40" t="str">
        <f>IF(SUM(ME10:MF10,MH10)-MG10&gt;0,SUM(ME10:MF10,MH10)-MG10,"")</f>
        <v/>
      </c>
      <c r="MT10" s="40">
        <f>IF(SUM(LX10,MB10,MF10)&gt;0,SUM(LX10,MB10,MF10),"")</f>
        <v>18.100000000000001</v>
      </c>
      <c r="MU10" s="40">
        <f>IF(SUM(MR10,MS10)&gt;0,SUM(MR10,MS10),"")</f>
        <v>52.399999999999991</v>
      </c>
      <c r="MV10" s="40">
        <f>IF(SUM(MJ10,MN10)&gt;0,SUM(MJ10,MN10),"")</f>
        <v>9.1999999999999993</v>
      </c>
      <c r="MW10" s="40">
        <f>IF(SUM(MI10:MJ10,ML10:MN10,MP10)-SUM(MK10,MO10)&gt;0,SUM(MI10:MJ10,ML10:MN10,MP10)-SUM(MK10,MO10),"")</f>
        <v>27.099999999999998</v>
      </c>
      <c r="MX10" s="40">
        <f>IF(SUM(MR10,MW10)&gt;0,SUM(MR10,MW10),"")</f>
        <v>79.499999999999986</v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2">
        <f>IF($CU10="P",CA10,(CA10+AX10)/2)</f>
        <v>18.100000000000001</v>
      </c>
      <c r="QF10" s="22">
        <f>IF($CU10="P",CB10,(CB10+AY10)/2)</f>
        <v>8.6</v>
      </c>
      <c r="QG10" s="22">
        <f>IF($CU10="P",CC10,(CC10+AZ10)/2)</f>
        <v>0.4</v>
      </c>
      <c r="QH10" s="22">
        <f>IF($CU10="P",CD10,(CD10+BA10)/2)</f>
        <v>0.3</v>
      </c>
      <c r="QI10" s="22">
        <f>IF($CU10="P",CE10,(CE10+BB10)/2)</f>
        <v>8.65</v>
      </c>
      <c r="QJ10" s="22">
        <f>IF($CU10="P",CF10,(CF10+BC10)/2)</f>
        <v>1.2</v>
      </c>
      <c r="QK10" s="22">
        <f>IF($CU10="P",CG10,(CG10+BD10)/2)</f>
        <v>0</v>
      </c>
      <c r="QL10" s="22">
        <f>IF($CU10="P",CH10,(CH10+BE10)/2)</f>
        <v>0</v>
      </c>
      <c r="QM10" s="22">
        <f>IF($CU10="P",CI10,(CI10+BF10)/2)</f>
        <v>17.600000000000001</v>
      </c>
      <c r="QN10" s="22">
        <f>IF($CU10="P",CJ10,(CJ10+BG10)/2)</f>
        <v>8.5</v>
      </c>
      <c r="QO10" s="22">
        <f>IF($CU10="P",CK10,(CK10+BH10)/2)</f>
        <v>0.5</v>
      </c>
      <c r="QP10" s="22">
        <f>IF($CU10="P",CL10,(CL10+BI10)/2)</f>
        <v>0.3</v>
      </c>
      <c r="QQ10" s="22">
        <f>IF($CU10="P",CM10,(CM10+BJ10)/2)</f>
        <v>0</v>
      </c>
      <c r="QR10" s="22">
        <f>IF($CU10="P",CN10,(CN10+BK10)/2)</f>
        <v>0</v>
      </c>
      <c r="QS10" s="22">
        <f>IF($CU10="P",CO10,(CO10+BL10)/2)</f>
        <v>0</v>
      </c>
      <c r="QT10" s="22">
        <f>IF($CU10="P",CP10,(CP10+BM10)/2)</f>
        <v>0</v>
      </c>
      <c r="QU10" s="22">
        <f>IF($CU10="P",CQ10,(CQ10+BN10)/2)</f>
        <v>0</v>
      </c>
      <c r="QV10" s="22">
        <f>IF($CU10="P",CR10,(CR10+BO10)/2)</f>
        <v>0</v>
      </c>
      <c r="QW10" s="22">
        <f>IF($CU10="P",CS10,(CS10+BP10)/2)</f>
        <v>0</v>
      </c>
      <c r="QX10" s="22">
        <f>IF($CU10="P",CT10,(CT10+BQ10)/2)</f>
        <v>0</v>
      </c>
      <c r="QY10" s="27" t="s">
        <v>46</v>
      </c>
      <c r="QZ10" s="40">
        <f>IF(SUM(QF10,QJ10)&gt;0,SUM(QF10,QJ10),"")</f>
        <v>9.7999999999999989</v>
      </c>
      <c r="RA10" s="40">
        <f>IF(SUM(QE10:QF10,QH10:QJ10,QL10)-QG10-QK10&gt;0,SUM(QE10:QF10,QH10:QJ10,QL10)-QG10-QK10,"")</f>
        <v>36.45000000000001</v>
      </c>
      <c r="RB10" s="40">
        <f>IF(SUM(QM10:QN10,QP10)-QO10&gt;0,SUM(QM10:QN10,QP10)-QO10,"")</f>
        <v>25.900000000000002</v>
      </c>
      <c r="RC10" s="40">
        <f>IF(SUM(QF10,QJ10,QN10)&gt;0,SUM(QF10,QJ10,QN10),"")</f>
        <v>18.299999999999997</v>
      </c>
      <c r="RD10" s="40">
        <f>IF(SUM(RA10,RB10)&gt;0,SUM(RA10,RB10),"")</f>
        <v>62.350000000000009</v>
      </c>
      <c r="RE10" s="40" t="str">
        <f>IF(SUM(QR10,QV10)&gt;0,SUM(QR10,QV10),"")</f>
        <v/>
      </c>
      <c r="RF10" s="40" t="str">
        <f>IF(SUM(QQ10:QR10,QT10:QV10,QX10)-SUM(QS10,QW10)&gt;0,SUM(QQ10:QR10,QT10:QV10,QX10)-SUM(QS10,QW10),"")</f>
        <v/>
      </c>
      <c r="RG10" s="40">
        <f>IF(SUM(RA10,RF10)&gt;0,SUM(RA10,RF10),"")</f>
        <v>36.45000000000001</v>
      </c>
    </row>
    <row r="11" spans="1:475" x14ac:dyDescent="0.2">
      <c r="A11" s="4" cm="1">
        <f t="array" ref="A11">IF(AND(H11&lt;&gt;"",H11&lt;&gt;"No DD"),SUMPRODUCT((H$4:H$41&lt;&gt;"")*(H$4:H$41&lt;&gt;"No DD")*(E$4:E$41&gt;E11))+1,IF(H11="No DD",SUMPRODUCT((H$4:H$41="No DD")*(E$4:E$41&gt;E11))+1+SUMPRODUCT((H$4:H$41&lt;&gt;"")*(H$4:H$41&lt;&gt;"No DD")),""))</f>
        <v>8</v>
      </c>
      <c r="B11" s="5" t="s">
        <v>66</v>
      </c>
      <c r="C11" s="4" t="s">
        <v>4</v>
      </c>
      <c r="D11" s="4">
        <v>2002</v>
      </c>
      <c r="E11" s="9">
        <f>SUM(J11:R11)+SUM(J11:O11)*0.0000001+SUM(J11)*0.0000000000001</f>
        <v>176.50001244000489</v>
      </c>
      <c r="F11" s="3" t="str">
        <f>IF(OR(AND(AP11&gt;=AW$43,AQ11&gt;=AW$47,AP11&lt;&gt;"",AO11=""),AND(AU11&gt;=AW$43,AV11&gt;=AW$47,AU11&lt;&gt;"",AO11=""),AND(BS11&gt;=BZ$43,BT11&gt;=BZ$47,BS11&lt;&gt;"",BR11=""),AND(BX11&gt;=BZ$43,BY11&gt;=BZ$47,BX11&lt;&gt;"",BR11=""),AND(CV11&gt;=DC$43,CW11&gt;=DC$47,CV11&lt;&gt;"",CU11=""),AND(DA11&gt;=DC$43,DB11&gt;=DC$47,DA11&lt;&gt;""),AND(EA11&gt;=EH$43,EB11&gt;=EH$47,EA11&lt;&gt;""),AND(EF11&gt;=EH$43,EG11&gt;=EH$47,EF11&lt;&gt;""),AND(FC11&gt;=FJ$43,FD11&gt;=FJ$47,FC11&lt;&gt;""),AND(FH11&gt;=FJ$43,FI11&gt;=FJ$47,FH11&lt;&gt;""),AND(GE11&gt;=GL$43,GF11&gt;=GL$47,GE11&lt;&gt;""),AND(GJ11&gt;=GL$43,GK11&gt;=GL$47,GJ11&lt;&gt;""),AND(HG11&gt;=HN$43,HH11&gt;=HN$47,HG11&lt;&gt;""),AND(HL11&gt;=HN$43,HM11&gt;=HN$47,HL11&lt;&gt;""),AND(II11&gt;=IP$43,IJ11&gt;=IP$47,II11&lt;&gt;""),AND(IN11&gt;=IP$43,IO11&gt;=IP$47,IN11&lt;&gt;""),AND(JK11&gt;=JR$43,JL11&gt;=JR$47,JK11&lt;&gt;""),AND(JP11&gt;=JR$43,JQ11&gt;=JR$47,JP11&lt;&gt;""),AND(KM11&gt;=KT$43,KN11&gt;=KT$47,KM11&lt;&gt;""),AND(KR11&gt;=KT$43,KS11&gt;=KT$47,KR11&lt;&gt;""),AND(LO11&gt;=LV$43,LP11&gt;=LV$47,LO11&lt;&gt;""),AND(LT11&gt;=LV$43,LU11&gt;=LV$47,LT11&lt;&gt;""),AND(MQ11&gt;=MX$43,MR11&gt;=MX$47,MQ11&lt;&gt;""),AND(MV11&gt;=MX$43,MW11&gt;=MX$47,MV11&lt;&gt;""),AND(NS11&gt;=NZ$43,NT11&gt;=NZ$47,NS11&lt;&gt;""),AND(NX11&gt;=NZ$43,NY11&gt;=NZ$47,NX11&lt;&gt;""),AND(OU11&gt;=PB$43,OV11&gt;=PB$47,OU11&lt;&gt;""),AND(OZ11&gt;=PB$43,PA11&gt;=PB$47,OZ11&lt;&gt;""),AND(PW11&gt;=QD$43,PX11&gt;=QD$47,PW11&lt;&gt;""),AND(QB11&gt;=QD$43,QC11&gt;=QD$47,QB11&lt;&gt;"")),"P","")</f>
        <v>P</v>
      </c>
      <c r="G11" s="3" t="str">
        <f>IF(OR(AND(AQ11&gt;=AW$47,AQ11&lt;&gt;"",AO11=""),AND(AV11&gt;=AW$47,AV11&lt;&gt;"",AO11=""),AND(BT11&gt;=BZ$47,BT11&lt;&gt;"",BR11=""),AND(BY11&gt;=BZ$47,BY11&lt;&gt;"",BR11=""),AND(CW11&gt;=DC$47,CW11&lt;&gt;"",CU11=""),AND(DB11&gt;=DC$47,DB11&lt;&gt;"",CU11=""),AND(EB11&gt;=EH$47,EB11&lt;&gt;""),AND(EG11&gt;=EH$47,EG11&lt;&gt;""),AND(FD11&gt;=FJ$47,FD11&lt;&gt;""),AND(FI11&gt;=FJ$47,FI11&lt;&gt;""),AND(GF11&gt;=GL$47,GF11&lt;&gt;""),AND(GK11&gt;=GL$47,GK11&lt;&gt;""),AND(HH11&gt;=HN$47,HH11&lt;&gt;""),AND(HM11&gt;=HN$47,HM11&lt;&gt;""),AND(IJ11&gt;=IP$47,IJ11&lt;&gt;""),AND(IO11&gt;=IP$47,IO11&lt;&gt;""),AND(JL11&gt;=JR$47,JL11&lt;&gt;""),AND(JQ11&gt;=JR$47,JQ11&lt;&gt;""),AND(KN11&gt;=KT$47,KN11&lt;&gt;""),AND(KS11&gt;=KT$47,KS11&lt;&gt;""),AND(LP11&gt;=LV$47,LP11&lt;&gt;""),AND(LU11&gt;=LV$47,LU11&lt;&gt;""),AND(MR11&gt;=MX$47,MR11&lt;&gt;""),AND(MW11&gt;=MX$47,MW11&lt;&gt;""),AND(NT11&gt;=NZ$47,NT11&lt;&gt;""),AND(NY11&gt;=NZ$47,NY11&lt;&gt;""),AND(OV11&gt;=PB$47,OV11&lt;&gt;""),AND(PA11&gt;=PB$47,PA11&lt;&gt;""),AND(PX11&gt;=QD$47,PX11&lt;&gt;""),AND(QC11&gt;=QD$47,QC11&lt;&gt;"")),"P","")</f>
        <v>P</v>
      </c>
      <c r="H11" s="36" t="str">
        <f>IF(AND(G11="P",F11=""),"No DD",IF(OR(AND(AS11&gt;=AW$46,AT11&gt;=AW$50,AS11&lt;&gt;"",AO11=""),AND(BV11&gt;=BZ$46,BW11&gt;=BZ$50,BV11&lt;&gt;"",BR11=""),AND(CY11&gt;=DC$46,CZ11&gt;=DC$50,CY11&lt;&gt;"",CU11=""),AND(ED11&gt;=EH$46,EE11&gt;=EH$50,ED11&lt;&gt;""),AND(FF11&gt;=FJ$46,FG11&gt;=FJ$50,FF11&lt;&gt;""),AND(GH11&gt;=GL$46,GI11&gt;=GL$50,GH11&lt;&gt;""),AND(HJ11&gt;=HN$46,HK11&gt;=HN$50,HJ11&lt;&gt;""),AND(IL11&gt;=IP$46,IM11&gt;=IP$50,IL11&lt;&gt;""),AND(JN11&gt;=JR$46,JO11&gt;=JR$50,JN11&lt;&gt;""),AND(KP11&gt;=KT$46,KQ11&gt;=KT$50,KP11&lt;&gt;""),AND(LR11&gt;=LV$46,LS11&gt;=LV$50,LR11&lt;&gt;""),AND(MT11&gt;=MX$46,MU11&gt;=MX$50,MT11&lt;&gt;""),AND(NV11&gt;=NZ$46,NW11&gt;=NZ$50,NV11&lt;&gt;""),AND(OX11&gt;=PB$46,OY11&gt;=PB$50,OX11&lt;&gt;""),AND(PZ11&gt;=QD$46,QA11&gt;=QD$50,PZ11&lt;&gt;"")),"Merit",IF(OR(AND(AS11&gt;=AW$45,AT11&gt;=AW$49,AS11&lt;&gt;"",AO11=""),AND(BV11&gt;=BZ$45,BW11&gt;=BZ$49,BV11&lt;&gt;"",BR11=""),AND(CY11&gt;=DC$45,CZ11&gt;=DC$49,CY11&lt;&gt;"",CU11=""),AND(ED11&gt;=EH$45,EE11&gt;=EH$49,ED11&lt;&gt;""),AND(FF11&gt;=FJ$45,FG11&gt;=FJ$49,FF11&lt;&gt;""),AND(GH11&gt;=GL$45,GI11&gt;=GL$49,GH11&lt;&gt;""),AND(HJ11&gt;=HN$45,HK11&gt;=HN$49,HJ11&lt;&gt;""),AND(IL11&gt;=IP$45,IM11&gt;=IP$49,IL11&lt;&gt;""),AND(JN11&gt;=JR$45,JO11&gt;=JR$49,JN11&lt;&gt;""),AND(KP11&gt;=KT$45,KQ11&gt;=KT$49,KP11&lt;&gt;""),AND(LR11&gt;=LV$45,LS11&gt;=LV$49,LR11&lt;&gt;""),AND(MT11&gt;=MX$45,MU11&gt;=MX$49,MT11&lt;&gt;""),AND(NV11&gt;=NZ$45,NW11&gt;=NZ$49,NV11&lt;&gt;""),AND(OX11&gt;=PB$45,OY11&gt;=PB$49,OX11&lt;&gt;""),AND(PZ11&gt;=QD$45,QA11&gt;=QD$49,PZ11&lt;&gt;"")),"Excellence",IF(I11="P","Worlds Team",IF(F11="P","National Team","")))))</f>
        <v>National Team</v>
      </c>
      <c r="I11" s="3" t="str">
        <f>IF(OR(AND(AS11&gt;=AW$44,AT11&gt;=AW$48,AS11&lt;&gt;"",AO11=""),AND(BV11&gt;=BZ$44,BW11&gt;=BZ$48,BV11&lt;&gt;"",BR11=""),AND(CY11&gt;=DC$44,CZ11&gt;=DC$48,CY11&lt;&gt;"",CU11=""),AND(ED11&gt;=EH$44,EE11&gt;=EH$48,ED11&lt;&gt;""),AND(FF11&gt;=FJ$44,FG11&gt;=FJ$48,FF11&lt;&gt;""),AND(GH11&gt;=GL$44,GI11&gt;=GL$48,GH11&lt;&gt;""),AND(HJ11&gt;=HN$44,HK11&gt;=HN$48,HJ11&lt;&gt;""),AND(IL11&gt;=IP$44,IM11&gt;=IP$48,IL11&lt;&gt;""),AND(JN11&gt;=JR$44,JO11&gt;=JR$48,JN11&lt;&gt;""),AND(KP11&gt;=KT$44,KQ11&gt;=KT$48,KP11&lt;&gt;""),AND(LR11&gt;=LV$44,LS11&gt;=LV$48,LR11&lt;&gt;""),AND(MT11&gt;=MX$44,MU11&gt;=MX$48,MT11&lt;&gt;""),AND(NV11&gt;=NZ$44,NW11&gt;=NZ$48,NV11&lt;&gt;""),AND(OX11&gt;=PB$44,OY11&gt;=PB$48,OX11&lt;&gt;""),AND(PZ11&gt;=QD$44,QA11&gt;=QD$48,PZ11&lt;&gt;"")),"P","")</f>
        <v/>
      </c>
      <c r="J11" s="8">
        <f>IF(COUNT(AQ11,BT11,CW11)&gt;0,LARGE((AQ11,BT11,CW11),1),0)</f>
        <v>49</v>
      </c>
      <c r="K11" s="8" t="str">
        <f>IF(J11=0,"",IF(J11=CW11,$CA$1,IF(J11=BT11,$AX$1,IF(J11=AQ11,$U$1,""))))</f>
        <v>2022 3rd Domestic Trial</v>
      </c>
      <c r="L11" s="8">
        <f>IF(COUNT(AQ11,BT11,CW11)&gt;1,LARGE((AQ11,BT11,CW11),2),0)</f>
        <v>48.8</v>
      </c>
      <c r="M11" s="8" t="str">
        <f>IF(L11=0,"",IF(L11=CW11,$CA$1,IF(L11=BT11,$AX$1,IF(L11=AQ11,$U$1,""))))</f>
        <v>2023 Nationals</v>
      </c>
      <c r="N11" s="8">
        <f>IF(COUNT(AR11,BU11,CX11)&gt;0,LARGE((AR11,BU11,CX11),1),0)</f>
        <v>26.6</v>
      </c>
      <c r="O11" s="8" t="str">
        <f>IF(N11=0,"",IF(N11=CX11,$CA$1,IF(N11=BU11,$AX$1,IF(N11=AR11,$U$1,""))))</f>
        <v>2023 Elite Canada</v>
      </c>
      <c r="P11" s="8">
        <f>IF(MAX(AV11,BY11,DB11)&gt;0,MAX(AV11,BY11,DB11),0)</f>
        <v>52.099999999999994</v>
      </c>
      <c r="Q11" s="8" t="str">
        <f>IF(P11=0,"",IF(P11=DB11,$CA$1,IF(P11=BY11,$AX$1,IF(P11=AV11,$U$1,""))))</f>
        <v>2022 3rd Domestic Trial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18.600000000000001</v>
      </c>
      <c r="V11" s="19">
        <v>5.6</v>
      </c>
      <c r="W11" s="19">
        <v>1.2</v>
      </c>
      <c r="X11" s="19">
        <v>0</v>
      </c>
      <c r="Y11" s="19">
        <v>18.5</v>
      </c>
      <c r="Z11" s="19">
        <v>8.5</v>
      </c>
      <c r="AA11" s="19">
        <v>1</v>
      </c>
      <c r="AB11" s="19">
        <v>0</v>
      </c>
      <c r="AC11" s="19">
        <v>18.579999999999998</v>
      </c>
      <c r="AD11" s="19">
        <v>7.2</v>
      </c>
      <c r="AE11" s="19">
        <v>1</v>
      </c>
      <c r="AF11" s="19">
        <v>0</v>
      </c>
      <c r="AG11" s="19">
        <v>18.899999999999999</v>
      </c>
      <c r="AH11" s="19">
        <v>8.4</v>
      </c>
      <c r="AI11" s="19">
        <v>0.6</v>
      </c>
      <c r="AJ11" s="19">
        <v>0</v>
      </c>
      <c r="AK11" s="19">
        <v>18.8</v>
      </c>
      <c r="AL11" s="19">
        <v>7.2</v>
      </c>
      <c r="AM11" s="19">
        <v>0.6</v>
      </c>
      <c r="AN11" s="19">
        <v>0</v>
      </c>
      <c r="AO11" s="27"/>
      <c r="AP11" s="40">
        <f>IF(SUM(V11,Z11)&gt;0,SUM(V11,Z11),"")</f>
        <v>14.1</v>
      </c>
      <c r="AQ11" s="40">
        <f>IF(SUM(U11:V11,X11:Z11,AB11)-W11-AA11&gt;0,SUM(U11:V11,X11:Z11,AB11)-W11-AA11,"")</f>
        <v>49</v>
      </c>
      <c r="AR11" s="40">
        <f>IF(SUM(AC11:AD11,AF11)-AE11&gt;0,SUM(AC11:AD11,AF11)-AE11,"")</f>
        <v>24.779999999999998</v>
      </c>
      <c r="AS11" s="40">
        <f>IF(SUM(V11,Z11,AD11)&gt;0,SUM(V11,Z11,AD11),"")</f>
        <v>21.3</v>
      </c>
      <c r="AT11" s="40">
        <f>IF(SUM(AQ11,AR11)&gt;0,SUM(AQ11,AR11),"")</f>
        <v>73.78</v>
      </c>
      <c r="AU11" s="40">
        <f>IF(SUM(AH11,AL11)&gt;0,SUM(AH11,AL11),"")</f>
        <v>15.600000000000001</v>
      </c>
      <c r="AV11" s="40">
        <f>IF(SUM(AG11:AH11,AJ11:AL11,AN11)-SUM(AI11,AM11)&gt;0,SUM(AG11:AH11,AJ11:AL11,AN11)-SUM(AI11,AM11),"")</f>
        <v>52.099999999999994</v>
      </c>
      <c r="AW11" s="40">
        <f>IF(SUM(AQ11,AV11)&gt;0,SUM(AQ11,AV11),"")</f>
        <v>101.1</v>
      </c>
      <c r="AX11" s="18">
        <v>19</v>
      </c>
      <c r="AY11" s="18">
        <v>6</v>
      </c>
      <c r="AZ11" s="18">
        <v>0.6</v>
      </c>
      <c r="BA11" s="18">
        <v>0</v>
      </c>
      <c r="BB11" s="18">
        <v>0</v>
      </c>
      <c r="BC11" s="18">
        <v>0</v>
      </c>
      <c r="BD11" s="18">
        <v>0</v>
      </c>
      <c r="BE11" s="18">
        <v>0</v>
      </c>
      <c r="BF11" s="18">
        <v>18.600000000000001</v>
      </c>
      <c r="BG11" s="18">
        <v>8</v>
      </c>
      <c r="BH11" s="18">
        <v>0</v>
      </c>
      <c r="BI11" s="18">
        <v>0</v>
      </c>
      <c r="BJ11" s="18"/>
      <c r="BK11" s="18"/>
      <c r="BL11" s="18"/>
      <c r="BM11" s="18"/>
      <c r="BN11" s="18"/>
      <c r="BO11" s="18"/>
      <c r="BP11" s="18"/>
      <c r="BQ11" s="18"/>
      <c r="BR11" s="28"/>
      <c r="BS11" s="11">
        <f>IF(SUM(AY11,BC11)&gt;0,SUM(AY11,BC11),"")</f>
        <v>6</v>
      </c>
      <c r="BT11" s="11">
        <f>IF(SUM(AX11:AY11,BA11:BC11,BE11)-AZ11-BD11&gt;0,SUM(AX11:AY11,BA11:BC11,BE11)-AZ11-BD11,"")</f>
        <v>24.4</v>
      </c>
      <c r="BU11" s="11">
        <f>IF(SUM(BF11:BG11,BI11)-BH11&gt;0,SUM(BF11:BG11,BI11)-BH11,"")</f>
        <v>26.6</v>
      </c>
      <c r="BV11" s="11">
        <f>IF(SUM(AY11,BC11,BG11)&gt;0,SUM(AY11,BC11,BG11),"")</f>
        <v>14</v>
      </c>
      <c r="BW11" s="11">
        <f>IF(SUM(BT11,BU11)&gt;0,SUM(BT11,BU11),"")</f>
        <v>51</v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>
        <f>IF(SUM(BT11,BY11)&gt;0,SUM(BT11,BY11),"")</f>
        <v>24.4</v>
      </c>
      <c r="CA11" s="19">
        <v>18.3</v>
      </c>
      <c r="CB11" s="19">
        <v>5.6</v>
      </c>
      <c r="CC11" s="19">
        <v>1.4</v>
      </c>
      <c r="CD11" s="19">
        <v>0</v>
      </c>
      <c r="CE11" s="19">
        <v>18.7</v>
      </c>
      <c r="CF11" s="19">
        <v>7.6</v>
      </c>
      <c r="CG11" s="19">
        <v>0</v>
      </c>
      <c r="CH11" s="19">
        <v>0</v>
      </c>
      <c r="CI11" s="19">
        <v>16.600000000000001</v>
      </c>
      <c r="CJ11" s="19">
        <v>7.3</v>
      </c>
      <c r="CK11" s="19">
        <v>0.6</v>
      </c>
      <c r="CL11" s="19">
        <v>0</v>
      </c>
      <c r="CM11" s="19"/>
      <c r="CN11" s="19"/>
      <c r="CO11" s="19"/>
      <c r="CP11" s="19"/>
      <c r="CQ11" s="19"/>
      <c r="CR11" s="19"/>
      <c r="CS11" s="19"/>
      <c r="CT11" s="19"/>
      <c r="CU11" s="27"/>
      <c r="CV11" s="40">
        <f>IF(SUM(CB11,CF11)&gt;0,SUM(CB11,CF11),"")</f>
        <v>13.2</v>
      </c>
      <c r="CW11" s="40">
        <f>IF(SUM(CA11:CB11,CD11:CF11,CH11)-CC11-CG11&gt;0,SUM(CA11:CB11,CD11:CF11,CH11)-CC11-CG11,"")</f>
        <v>48.8</v>
      </c>
      <c r="CX11" s="40">
        <f>IF(SUM(CI11:CJ11,CL11)-CK11&gt;0,SUM(CI11:CJ11,CL11)-CK11,"")</f>
        <v>23.3</v>
      </c>
      <c r="CY11" s="40">
        <f>IF(SUM(CB11,CF11,CJ11)&gt;0,SUM(CB11,CF11,CJ11),"")</f>
        <v>20.5</v>
      </c>
      <c r="CZ11" s="40">
        <f>IF(SUM(CW11,CX11)&gt;0,SUM(CW11,CX11),"")</f>
        <v>72.099999999999994</v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>
        <f>IF(SUM(CW11,DB11)&gt;0,SUM(CW11,DB11),"")</f>
        <v>48.8</v>
      </c>
      <c r="DD11" s="50" t="str">
        <f>IF(MAX(EB11,FD11,GF11,HH11,IJ11,JL11,KN11,LP11,MR11,NT11,OV11,PX11)-IF(L11="",0,L11)&gt;0.001,MAX(EB11,FD11,GF11,HH11,IJ11,JL11,KN11,LP11,MR11,NT11,OV11,PX11)-IF(L11="",0,L11),"")</f>
        <v/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IF(SUM(GF11,GK11)&gt;0,SUM(GF11,GK11),"")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2">
        <f>IF($CU11="P",CA11,(CA11+AX11)/2)</f>
        <v>18.649999999999999</v>
      </c>
      <c r="QF11" s="22">
        <f>IF($CU11="P",CB11,(CB11+AY11)/2)</f>
        <v>5.8</v>
      </c>
      <c r="QG11" s="22">
        <f>IF($CU11="P",CC11,(CC11+AZ11)/2)</f>
        <v>1</v>
      </c>
      <c r="QH11" s="22">
        <f>IF($CU11="P",CD11,(CD11+BA11)/2)</f>
        <v>0</v>
      </c>
      <c r="QI11" s="22">
        <f>IF($CU11="P",CE11,(CE11+BB11)/2)</f>
        <v>9.35</v>
      </c>
      <c r="QJ11" s="22">
        <f>IF($CU11="P",CF11,(CF11+BC11)/2)</f>
        <v>3.8</v>
      </c>
      <c r="QK11" s="22">
        <f>IF($CU11="P",CG11,(CG11+BD11)/2)</f>
        <v>0</v>
      </c>
      <c r="QL11" s="22">
        <f>IF($CU11="P",CH11,(CH11+BE11)/2)</f>
        <v>0</v>
      </c>
      <c r="QM11" s="22">
        <f>IF($CU11="P",CI11,(CI11+BF11)/2)</f>
        <v>17.600000000000001</v>
      </c>
      <c r="QN11" s="22">
        <f>IF($CU11="P",CJ11,(CJ11+BG11)/2)</f>
        <v>7.65</v>
      </c>
      <c r="QO11" s="22">
        <f>IF($CU11="P",CK11,(CK11+BH11)/2)</f>
        <v>0.3</v>
      </c>
      <c r="QP11" s="22">
        <f>IF($CU11="P",CL11,(CL11+BI11)/2)</f>
        <v>0</v>
      </c>
      <c r="QQ11" s="22">
        <f>IF($CU11="P",CM11,(CM11+BJ11)/2)</f>
        <v>0</v>
      </c>
      <c r="QR11" s="22">
        <f>IF($CU11="P",CN11,(CN11+BK11)/2)</f>
        <v>0</v>
      </c>
      <c r="QS11" s="22">
        <f>IF($CU11="P",CO11,(CO11+BL11)/2)</f>
        <v>0</v>
      </c>
      <c r="QT11" s="22">
        <f>IF($CU11="P",CP11,(CP11+BM11)/2)</f>
        <v>0</v>
      </c>
      <c r="QU11" s="22">
        <f>IF($CU11="P",CQ11,(CQ11+BN11)/2)</f>
        <v>0</v>
      </c>
      <c r="QV11" s="22">
        <f>IF($CU11="P",CR11,(CR11+BO11)/2)</f>
        <v>0</v>
      </c>
      <c r="QW11" s="22">
        <f>IF($CU11="P",CS11,(CS11+BP11)/2)</f>
        <v>0</v>
      </c>
      <c r="QX11" s="22">
        <f>IF($CU11="P",CT11,(CT11+BQ11)/2)</f>
        <v>0</v>
      </c>
      <c r="QY11" s="27" t="s">
        <v>46</v>
      </c>
      <c r="QZ11" s="40">
        <f>IF(SUM(QF11,QJ11)&gt;0,SUM(QF11,QJ11),"")</f>
        <v>9.6</v>
      </c>
      <c r="RA11" s="40">
        <f>IF(SUM(QE11:QF11,QH11:QJ11,QL11)-QG11-QK11&gt;0,SUM(QE11:QF11,QH11:QJ11,QL11)-QG11-QK11,"")</f>
        <v>36.599999999999994</v>
      </c>
      <c r="RB11" s="40">
        <f>IF(SUM(QM11:QN11,QP11)-QO11&gt;0,SUM(QM11:QN11,QP11)-QO11,"")</f>
        <v>24.95</v>
      </c>
      <c r="RC11" s="40">
        <f>IF(SUM(QF11,QJ11,QN11)&gt;0,SUM(QF11,QJ11,QN11),"")</f>
        <v>17.25</v>
      </c>
      <c r="RD11" s="40">
        <f>IF(SUM(RA11,RB11)&gt;0,SUM(RA11,RB11),"")</f>
        <v>61.55</v>
      </c>
      <c r="RE11" s="40" t="str">
        <f>IF(SUM(QR11,QV11)&gt;0,SUM(QR11,QV11),"")</f>
        <v/>
      </c>
      <c r="RF11" s="40" t="str">
        <f>IF(SUM(QQ11:QR11,QT11:QV11,QX11)-SUM(QS11,QW11)&gt;0,SUM(QQ11:QR11,QT11:QV11,QX11)-SUM(QS11,QW11),"")</f>
        <v/>
      </c>
      <c r="RG11" s="40">
        <f>IF(SUM(RA11,RF11)&gt;0,SUM(RA11,RF11),"")</f>
        <v>36.599999999999994</v>
      </c>
    </row>
    <row r="12" spans="1:475" x14ac:dyDescent="0.2">
      <c r="A12" s="4" cm="1">
        <f t="array" ref="A12">IF(AND(H12&lt;&gt;"",H12&lt;&gt;"No DD"),SUMPRODUCT((H$4:H$41&lt;&gt;"")*(H$4:H$41&lt;&gt;"No DD")*(E$4:E$41&gt;E12))+1,IF(H12="No DD",SUMPRODUCT((H$4:H$41="No DD")*(E$4:E$41&gt;E12))+1+SUMPRODUCT((H$4:H$41&lt;&gt;"")*(H$4:H$41&lt;&gt;"No DD")),""))</f>
        <v>9</v>
      </c>
      <c r="B12" s="5" t="s">
        <v>160</v>
      </c>
      <c r="C12" s="4" t="s">
        <v>116</v>
      </c>
      <c r="D12" s="4">
        <v>2005</v>
      </c>
      <c r="E12" s="9">
        <f>SUM(J12:R12)+SUM(J12:O12)*0.0000001+SUM(J12)*0.0000000000001</f>
        <v>175.6000124600051</v>
      </c>
      <c r="F12" s="3" t="str">
        <f>IF(OR(AND(AP12&gt;=AW$43,AQ12&gt;=AW$47,AP12&lt;&gt;"",AO12=""),AND(AU12&gt;=AW$43,AV12&gt;=AW$47,AU12&lt;&gt;"",AO12=""),AND(BS12&gt;=BZ$43,BT12&gt;=BZ$47,BS12&lt;&gt;"",BR12=""),AND(BX12&gt;=BZ$43,BY12&gt;=BZ$47,BX12&lt;&gt;"",BR12=""),AND(CV12&gt;=DC$43,CW12&gt;=DC$47,CV12&lt;&gt;"",CU12=""),AND(DA12&gt;=DC$43,DB12&gt;=DC$47,DA12&lt;&gt;""),AND(EA12&gt;=EH$43,EB12&gt;=EH$47,EA12&lt;&gt;""),AND(EF12&gt;=EH$43,EG12&gt;=EH$47,EF12&lt;&gt;""),AND(FC12&gt;=FJ$43,FD12&gt;=FJ$47,FC12&lt;&gt;""),AND(FH12&gt;=FJ$43,FI12&gt;=FJ$47,FH12&lt;&gt;""),AND(GE12&gt;=GL$43,GF12&gt;=GL$47,GE12&lt;&gt;""),AND(GJ12&gt;=GL$43,GK12&gt;=GL$47,GJ12&lt;&gt;""),AND(HG12&gt;=HN$43,HH12&gt;=HN$47,HG12&lt;&gt;""),AND(HL12&gt;=HN$43,HM12&gt;=HN$47,HL12&lt;&gt;""),AND(II12&gt;=IP$43,IJ12&gt;=IP$47,II12&lt;&gt;""),AND(IN12&gt;=IP$43,IO12&gt;=IP$47,IN12&lt;&gt;""),AND(JK12&gt;=JR$43,JL12&gt;=JR$47,JK12&lt;&gt;""),AND(JP12&gt;=JR$43,JQ12&gt;=JR$47,JP12&lt;&gt;""),AND(KM12&gt;=KT$43,KN12&gt;=KT$47,KM12&lt;&gt;""),AND(KR12&gt;=KT$43,KS12&gt;=KT$47,KR12&lt;&gt;""),AND(LO12&gt;=LV$43,LP12&gt;=LV$47,LO12&lt;&gt;""),AND(LT12&gt;=LV$43,LU12&gt;=LV$47,LT12&lt;&gt;""),AND(MQ12&gt;=MX$43,MR12&gt;=MX$47,MQ12&lt;&gt;""),AND(MV12&gt;=MX$43,MW12&gt;=MX$47,MV12&lt;&gt;""),AND(NS12&gt;=NZ$43,NT12&gt;=NZ$47,NS12&lt;&gt;""),AND(NX12&gt;=NZ$43,NY12&gt;=NZ$47,NX12&lt;&gt;""),AND(OU12&gt;=PB$43,OV12&gt;=PB$47,OU12&lt;&gt;""),AND(OZ12&gt;=PB$43,PA12&gt;=PB$47,OZ12&lt;&gt;""),AND(PW12&gt;=QD$43,PX12&gt;=QD$47,PW12&lt;&gt;""),AND(QB12&gt;=QD$43,QC12&gt;=QD$47,QB12&lt;&gt;"")),"P","")</f>
        <v>P</v>
      </c>
      <c r="G12" s="3" t="str">
        <f>IF(OR(AND(AQ12&gt;=AW$47,AQ12&lt;&gt;"",AO12=""),AND(AV12&gt;=AW$47,AV12&lt;&gt;"",AO12=""),AND(BT12&gt;=BZ$47,BT12&lt;&gt;"",BR12=""),AND(BY12&gt;=BZ$47,BY12&lt;&gt;"",BR12=""),AND(CW12&gt;=DC$47,CW12&lt;&gt;"",CU12=""),AND(DB12&gt;=DC$47,DB12&lt;&gt;"",CU12=""),AND(EB12&gt;=EH$47,EB12&lt;&gt;""),AND(EG12&gt;=EH$47,EG12&lt;&gt;""),AND(FD12&gt;=FJ$47,FD12&lt;&gt;""),AND(FI12&gt;=FJ$47,FI12&lt;&gt;""),AND(GF12&gt;=GL$47,GF12&lt;&gt;""),AND(GK12&gt;=GL$47,GK12&lt;&gt;""),AND(HH12&gt;=HN$47,HH12&lt;&gt;""),AND(HM12&gt;=HN$47,HM12&lt;&gt;""),AND(IJ12&gt;=IP$47,IJ12&lt;&gt;""),AND(IO12&gt;=IP$47,IO12&lt;&gt;""),AND(JL12&gt;=JR$47,JL12&lt;&gt;""),AND(JQ12&gt;=JR$47,JQ12&lt;&gt;""),AND(KN12&gt;=KT$47,KN12&lt;&gt;""),AND(KS12&gt;=KT$47,KS12&lt;&gt;""),AND(LP12&gt;=LV$47,LP12&lt;&gt;""),AND(LU12&gt;=LV$47,LU12&lt;&gt;""),AND(MR12&gt;=MX$47,MR12&lt;&gt;""),AND(MW12&gt;=MX$47,MW12&lt;&gt;""),AND(NT12&gt;=NZ$47,NT12&lt;&gt;""),AND(NY12&gt;=NZ$47,NY12&lt;&gt;""),AND(OV12&gt;=PB$47,OV12&lt;&gt;""),AND(PA12&gt;=PB$47,PA12&lt;&gt;""),AND(PX12&gt;=QD$47,PX12&lt;&gt;""),AND(QC12&gt;=QD$47,QC12&lt;&gt;"")),"P","")</f>
        <v>P</v>
      </c>
      <c r="H12" s="36" t="str">
        <f>IF(AND(G12="P",F12=""),"No DD",IF(OR(AND(AS12&gt;=AW$46,AT12&gt;=AW$50,AS12&lt;&gt;"",AO12=""),AND(BV12&gt;=BZ$46,BW12&gt;=BZ$50,BV12&lt;&gt;"",BR12=""),AND(CY12&gt;=DC$46,CZ12&gt;=DC$50,CY12&lt;&gt;"",CU12=""),AND(ED12&gt;=EH$46,EE12&gt;=EH$50,ED12&lt;&gt;""),AND(FF12&gt;=FJ$46,FG12&gt;=FJ$50,FF12&lt;&gt;""),AND(GH12&gt;=GL$46,GI12&gt;=GL$50,GH12&lt;&gt;""),AND(HJ12&gt;=HN$46,HK12&gt;=HN$50,HJ12&lt;&gt;""),AND(IL12&gt;=IP$46,IM12&gt;=IP$50,IL12&lt;&gt;""),AND(JN12&gt;=JR$46,JO12&gt;=JR$50,JN12&lt;&gt;""),AND(KP12&gt;=KT$46,KQ12&gt;=KT$50,KP12&lt;&gt;""),AND(LR12&gt;=LV$46,LS12&gt;=LV$50,LR12&lt;&gt;""),AND(MT12&gt;=MX$46,MU12&gt;=MX$50,MT12&lt;&gt;""),AND(NV12&gt;=NZ$46,NW12&gt;=NZ$50,NV12&lt;&gt;""),AND(OX12&gt;=PB$46,OY12&gt;=PB$50,OX12&lt;&gt;""),AND(PZ12&gt;=QD$46,QA12&gt;=QD$50,PZ12&lt;&gt;"")),"Merit",IF(OR(AND(AS12&gt;=AW$45,AT12&gt;=AW$49,AS12&lt;&gt;"",AO12=""),AND(BV12&gt;=BZ$45,BW12&gt;=BZ$49,BV12&lt;&gt;"",BR12=""),AND(CY12&gt;=DC$45,CZ12&gt;=DC$49,CY12&lt;&gt;"",CU12=""),AND(ED12&gt;=EH$45,EE12&gt;=EH$49,ED12&lt;&gt;""),AND(FF12&gt;=FJ$45,FG12&gt;=FJ$49,FF12&lt;&gt;""),AND(GH12&gt;=GL$45,GI12&gt;=GL$49,GH12&lt;&gt;""),AND(HJ12&gt;=HN$45,HK12&gt;=HN$49,HJ12&lt;&gt;""),AND(IL12&gt;=IP$45,IM12&gt;=IP$49,IL12&lt;&gt;""),AND(JN12&gt;=JR$45,JO12&gt;=JR$49,JN12&lt;&gt;""),AND(KP12&gt;=KT$45,KQ12&gt;=KT$49,KP12&lt;&gt;""),AND(LR12&gt;=LV$45,LS12&gt;=LV$49,LR12&lt;&gt;""),AND(MT12&gt;=MX$45,MU12&gt;=MX$49,MT12&lt;&gt;""),AND(NV12&gt;=NZ$45,NW12&gt;=NZ$49,NV12&lt;&gt;""),AND(OX12&gt;=PB$45,OY12&gt;=PB$49,OX12&lt;&gt;""),AND(PZ12&gt;=QD$45,QA12&gt;=QD$49,PZ12&lt;&gt;"")),"Excellence",IF(I12="P","Worlds Team",IF(F12="P","National Team","")))))</f>
        <v>National Team</v>
      </c>
      <c r="I12" s="3" t="str">
        <f>IF(OR(AND(AS12&gt;=AW$44,AT12&gt;=AW$48,AS12&lt;&gt;"",AO12=""),AND(BV12&gt;=BZ$44,BW12&gt;=BZ$48,BV12&lt;&gt;"",BR12=""),AND(CY12&gt;=DC$44,CZ12&gt;=DC$48,CY12&lt;&gt;"",CU12=""),AND(ED12&gt;=EH$44,EE12&gt;=EH$48,ED12&lt;&gt;""),AND(FF12&gt;=FJ$44,FG12&gt;=FJ$48,FF12&lt;&gt;""),AND(GH12&gt;=GL$44,GI12&gt;=GL$48,GH12&lt;&gt;""),AND(HJ12&gt;=HN$44,HK12&gt;=HN$48,HJ12&lt;&gt;""),AND(IL12&gt;=IP$44,IM12&gt;=IP$48,IL12&lt;&gt;""),AND(JN12&gt;=JR$44,JO12&gt;=JR$48,JN12&lt;&gt;""),AND(KP12&gt;=KT$44,KQ12&gt;=KT$48,KP12&lt;&gt;""),AND(LR12&gt;=LV$44,LS12&gt;=LV$48,LR12&lt;&gt;""),AND(MT12&gt;=MX$44,MU12&gt;=MX$48,MT12&lt;&gt;""),AND(NV12&gt;=NZ$44,NW12&gt;=NZ$48,NV12&lt;&gt;""),AND(OX12&gt;=PB$44,OY12&gt;=PB$48,OX12&lt;&gt;""),AND(PZ12&gt;=QD$44,QA12&gt;=QD$48,PZ12&lt;&gt;"")),"P","")</f>
        <v/>
      </c>
      <c r="J12" s="8">
        <f>IF(COUNT(AQ12,BT12,CW12)&gt;0,LARGE((AQ12,BT12,CW12),1),0)</f>
        <v>50.9</v>
      </c>
      <c r="K12" s="8" t="str">
        <f>IF(J12=0,"",IF(J12=CW12,$CA$1,IF(J12=BT12,$AX$1,IF(J12=AQ12,$U$1,""))))</f>
        <v>2023 Nationals</v>
      </c>
      <c r="L12" s="8">
        <f>IF(COUNT(AQ12,BT12,CW12)&gt;1,LARGE((AQ12,BT12,CW12),2),0)</f>
        <v>48.400000000000006</v>
      </c>
      <c r="M12" s="8" t="str">
        <f>IF(L12=0,"",IF(L12=CW12,$CA$1,IF(L12=BT12,$AX$1,IF(L12=AQ12,$U$1,""))))</f>
        <v>2023 Elite Canada</v>
      </c>
      <c r="N12" s="8">
        <f>IF(COUNT(AR12,BU12,CX12)&gt;0,LARGE((AR12,BU12,CX12),1),0)</f>
        <v>25.3</v>
      </c>
      <c r="O12" s="8" t="str">
        <f>IF(N12=0,"",IF(N12=CX12,$CA$1,IF(N12=BU12,$AX$1,IF(N12=AR12,$U$1,""))))</f>
        <v>2023 Nationals</v>
      </c>
      <c r="P12" s="8">
        <f>IF(MAX(AV12,BY12,DB12)&gt;0,MAX(AV12,BY12,DB12),0)</f>
        <v>51</v>
      </c>
      <c r="Q12" s="8" t="str">
        <f>IF(P12=0,"",IF(P12=DB12,$CA$1,IF(P12=BY12,$AX$1,IF(P12=AV12,$U$1,""))))</f>
        <v>2023 Nationals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27"/>
      <c r="AP12" s="40" t="str">
        <f>IF(SUM(V12,Z12)&gt;0,SUM(V12,Z12),"")</f>
        <v/>
      </c>
      <c r="AQ12" s="40" t="str">
        <f>IF(SUM(U12:V12,X12:Z12,AB12)-W12-AA12&gt;0,SUM(U12:V12,X12:Z12,AB12)-W12-AA12,"")</f>
        <v/>
      </c>
      <c r="AR12" s="40" t="str">
        <f>IF(SUM(AC12:AD12,AF12)-AE12&gt;0,SUM(AC12:AD12,AF12)-AE12,"")</f>
        <v/>
      </c>
      <c r="AS12" s="40" t="str">
        <f>IF(SUM(V12,Z12,AD12)&gt;0,SUM(V12,Z12,AD12),"")</f>
        <v/>
      </c>
      <c r="AT12" s="40" t="str">
        <f>IF(SUM(AQ12,AR12)&gt;0,SUM(AQ12,AR12),"")</f>
        <v/>
      </c>
      <c r="AU12" s="40" t="str">
        <f>IF(SUM(AH12,AL12)&gt;0,SUM(AH12,AL12),"")</f>
        <v/>
      </c>
      <c r="AV12" s="40" t="str">
        <f>IF(SUM(AG12:AH12,AJ12:AL12,AN12)-SUM(AI12,AM12)&gt;0,SUM(AG12:AH12,AJ12:AL12,AN12)-SUM(AI12,AM12),"")</f>
        <v/>
      </c>
      <c r="AW12" s="40" t="str">
        <f>IF(SUM(AQ12,AV12)&gt;0,SUM(AQ12,AV12),"")</f>
        <v/>
      </c>
      <c r="AX12" s="18">
        <v>18.600000000000001</v>
      </c>
      <c r="AY12" s="18">
        <v>6</v>
      </c>
      <c r="AZ12" s="18">
        <v>0.8</v>
      </c>
      <c r="BA12" s="18">
        <v>0</v>
      </c>
      <c r="BB12" s="18">
        <v>18.8</v>
      </c>
      <c r="BC12" s="18">
        <v>6.4</v>
      </c>
      <c r="BD12" s="18">
        <v>0.6</v>
      </c>
      <c r="BE12" s="18">
        <v>0</v>
      </c>
      <c r="BF12" s="18">
        <v>18.600000000000001</v>
      </c>
      <c r="BG12" s="18">
        <v>6</v>
      </c>
      <c r="BH12" s="18">
        <v>0</v>
      </c>
      <c r="BI12" s="18">
        <v>0</v>
      </c>
      <c r="BJ12" s="18">
        <v>18.7</v>
      </c>
      <c r="BK12" s="18">
        <v>6.8</v>
      </c>
      <c r="BL12" s="18">
        <v>0.6</v>
      </c>
      <c r="BM12" s="18">
        <v>0</v>
      </c>
      <c r="BN12" s="18">
        <v>18.7</v>
      </c>
      <c r="BO12" s="18">
        <v>6.4</v>
      </c>
      <c r="BP12" s="18">
        <v>0.2</v>
      </c>
      <c r="BQ12" s="18">
        <v>0</v>
      </c>
      <c r="BR12" s="28"/>
      <c r="BS12" s="11">
        <f>IF(SUM(AY12,BC12)&gt;0,SUM(AY12,BC12),"")</f>
        <v>12.4</v>
      </c>
      <c r="BT12" s="11">
        <f>IF(SUM(AX12:AY12,BA12:BC12,BE12)-AZ12-BD12&gt;0,SUM(AX12:AY12,BA12:BC12,BE12)-AZ12-BD12,"")</f>
        <v>48.400000000000006</v>
      </c>
      <c r="BU12" s="11">
        <f>IF(SUM(BF12:BG12,BI12)-BH12&gt;0,SUM(BF12:BG12,BI12)-BH12,"")</f>
        <v>24.6</v>
      </c>
      <c r="BV12" s="11">
        <f>IF(SUM(AY12,BC12,BG12)&gt;0,SUM(AY12,BC12,BG12),"")</f>
        <v>18.399999999999999</v>
      </c>
      <c r="BW12" s="11">
        <f>IF(SUM(BT12,BU12)&gt;0,SUM(BT12,BU12),"")</f>
        <v>73</v>
      </c>
      <c r="BX12" s="11">
        <f>IF(SUM(BK12,BO12)&gt;0,SUM(BK12,BO12),"")</f>
        <v>13.2</v>
      </c>
      <c r="BY12" s="11">
        <f>IF(SUM(BJ12:BK12,BM12:BO12,BQ12)-SUM(BL12,BP12)&gt;0,SUM(BJ12:BK12,BM12:BO12,BQ12)-SUM(BL12,BP12),"")</f>
        <v>49.800000000000004</v>
      </c>
      <c r="BZ12" s="11">
        <f>IF(SUM(BT12,BY12)&gt;0,SUM(BT12,BY12),"")</f>
        <v>98.200000000000017</v>
      </c>
      <c r="CA12" s="19">
        <v>18.5</v>
      </c>
      <c r="CB12" s="19">
        <v>6.8</v>
      </c>
      <c r="CC12" s="19">
        <v>0</v>
      </c>
      <c r="CD12" s="19">
        <v>0</v>
      </c>
      <c r="CE12" s="19">
        <v>19</v>
      </c>
      <c r="CF12" s="19">
        <v>7.2</v>
      </c>
      <c r="CG12" s="19">
        <v>0.6</v>
      </c>
      <c r="CH12" s="19">
        <v>0</v>
      </c>
      <c r="CI12" s="19">
        <v>18.600000000000001</v>
      </c>
      <c r="CJ12" s="19">
        <v>6.9</v>
      </c>
      <c r="CK12" s="19">
        <v>0.2</v>
      </c>
      <c r="CL12" s="19">
        <v>0</v>
      </c>
      <c r="CM12" s="19">
        <v>18.7</v>
      </c>
      <c r="CN12" s="19">
        <v>6.8</v>
      </c>
      <c r="CO12" s="19">
        <v>0</v>
      </c>
      <c r="CP12" s="19">
        <v>0</v>
      </c>
      <c r="CQ12" s="19">
        <v>18.899999999999999</v>
      </c>
      <c r="CR12" s="19">
        <v>7.2</v>
      </c>
      <c r="CS12" s="19">
        <v>0.6</v>
      </c>
      <c r="CT12" s="19">
        <v>0</v>
      </c>
      <c r="CU12" s="27"/>
      <c r="CV12" s="40">
        <f>IF(SUM(CB12,CF12)&gt;0,SUM(CB12,CF12),"")</f>
        <v>14</v>
      </c>
      <c r="CW12" s="40">
        <f>IF(SUM(CA12:CB12,CD12:CF12,CH12)-CC12-CG12&gt;0,SUM(CA12:CB12,CD12:CF12,CH12)-CC12-CG12,"")</f>
        <v>50.9</v>
      </c>
      <c r="CX12" s="40">
        <f>IF(SUM(CI12:CJ12,CL12)-CK12&gt;0,SUM(CI12:CJ12,CL12)-CK12,"")</f>
        <v>25.3</v>
      </c>
      <c r="CY12" s="40">
        <f>IF(SUM(CB12,CF12,CJ12)&gt;0,SUM(CB12,CF12,CJ12),"")</f>
        <v>20.9</v>
      </c>
      <c r="CZ12" s="40">
        <f>IF(SUM(CW12,CX12)&gt;0,SUM(CW12,CX12),"")</f>
        <v>76.2</v>
      </c>
      <c r="DA12" s="40">
        <f>IF(SUM(CN12,CR12)&gt;0,SUM(CN12,CR12),"")</f>
        <v>14</v>
      </c>
      <c r="DB12" s="40">
        <f>IF(SUM(CM12:CN12,CP12:CR12,CT12)-SUM(CO12,CS12)&gt;0,SUM(CM12:CN12,CP12:CR12,CT12)-SUM(CO12,CS12),"")</f>
        <v>51</v>
      </c>
      <c r="DC12" s="40">
        <f>IF(SUM(CW12,DB12)&gt;0,SUM(CW12,DB12),"")</f>
        <v>101.9</v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2">
        <f>IF($CU12="P",CA12,(CA12+AX12)/2)</f>
        <v>18.55</v>
      </c>
      <c r="QF12" s="22">
        <f>IF($CU12="P",CB12,(CB12+AY12)/2)</f>
        <v>6.4</v>
      </c>
      <c r="QG12" s="22">
        <f>IF($CU12="P",CC12,(CC12+AZ12)/2)</f>
        <v>0.4</v>
      </c>
      <c r="QH12" s="22">
        <f>IF($CU12="P",CD12,(CD12+BA12)/2)</f>
        <v>0</v>
      </c>
      <c r="QI12" s="22">
        <f>IF($CU12="P",CE12,(CE12+BB12)/2)</f>
        <v>18.899999999999999</v>
      </c>
      <c r="QJ12" s="22">
        <f>IF($CU12="P",CF12,(CF12+BC12)/2)</f>
        <v>6.8000000000000007</v>
      </c>
      <c r="QK12" s="22">
        <f>IF($CU12="P",CG12,(CG12+BD12)/2)</f>
        <v>0.6</v>
      </c>
      <c r="QL12" s="22">
        <f>IF($CU12="P",CH12,(CH12+BE12)/2)</f>
        <v>0</v>
      </c>
      <c r="QM12" s="22">
        <f>IF($CU12="P",CI12,(CI12+BF12)/2)</f>
        <v>18.600000000000001</v>
      </c>
      <c r="QN12" s="22">
        <f>IF($CU12="P",CJ12,(CJ12+BG12)/2)</f>
        <v>6.45</v>
      </c>
      <c r="QO12" s="22">
        <f>IF($CU12="P",CK12,(CK12+BH12)/2)</f>
        <v>0.1</v>
      </c>
      <c r="QP12" s="22">
        <f>IF($CU12="P",CL12,(CL12+BI12)/2)</f>
        <v>0</v>
      </c>
      <c r="QQ12" s="22">
        <f>IF($CU12="P",CM12,(CM12+BJ12)/2)</f>
        <v>18.7</v>
      </c>
      <c r="QR12" s="22">
        <f>IF($CU12="P",CN12,(CN12+BK12)/2)</f>
        <v>6.8</v>
      </c>
      <c r="QS12" s="22">
        <f>IF($CU12="P",CO12,(CO12+BL12)/2)</f>
        <v>0.3</v>
      </c>
      <c r="QT12" s="22">
        <f>IF($CU12="P",CP12,(CP12+BM12)/2)</f>
        <v>0</v>
      </c>
      <c r="QU12" s="22">
        <f>IF($CU12="P",CQ12,(CQ12+BN12)/2)</f>
        <v>18.799999999999997</v>
      </c>
      <c r="QV12" s="22">
        <f>IF($CU12="P",CR12,(CR12+BO12)/2)</f>
        <v>6.8000000000000007</v>
      </c>
      <c r="QW12" s="22">
        <f>IF($CU12="P",CS12,(CS12+BP12)/2)</f>
        <v>0.4</v>
      </c>
      <c r="QX12" s="22">
        <f>IF($CU12="P",CT12,(CT12+BQ12)/2)</f>
        <v>0</v>
      </c>
      <c r="QY12" s="27" t="s">
        <v>46</v>
      </c>
      <c r="QZ12" s="40">
        <f>IF(SUM(QF12,QJ12)&gt;0,SUM(QF12,QJ12),"")</f>
        <v>13.200000000000001</v>
      </c>
      <c r="RA12" s="40">
        <f>IF(SUM(QE12:QF12,QH12:QJ12,QL12)-QG12-QK12&gt;0,SUM(QE12:QF12,QH12:QJ12,QL12)-QG12-QK12,"")</f>
        <v>49.650000000000006</v>
      </c>
      <c r="RB12" s="40">
        <f>IF(SUM(QM12:QN12,QP12)-QO12&gt;0,SUM(QM12:QN12,QP12)-QO12,"")</f>
        <v>24.95</v>
      </c>
      <c r="RC12" s="40">
        <f>IF(SUM(QF12,QJ12,QN12)&gt;0,SUM(QF12,QJ12,QN12),"")</f>
        <v>19.650000000000002</v>
      </c>
      <c r="RD12" s="40">
        <f>IF(SUM(RA12,RB12)&gt;0,SUM(RA12,RB12),"")</f>
        <v>74.600000000000009</v>
      </c>
      <c r="RE12" s="40">
        <f>IF(SUM(QR12,QV12)&gt;0,SUM(QR12,QV12),"")</f>
        <v>13.600000000000001</v>
      </c>
      <c r="RF12" s="40">
        <f>IF(SUM(QQ12:QR12,QT12:QV12,QX12)-SUM(QS12,QW12)&gt;0,SUM(QQ12:QR12,QT12:QV12,QX12)-SUM(QS12,QW12),"")</f>
        <v>50.399999999999991</v>
      </c>
      <c r="RG12" s="40">
        <f>IF(SUM(RA12,RF12)&gt;0,SUM(RA12,RF12),"")</f>
        <v>100.05</v>
      </c>
    </row>
    <row r="13" spans="1:475" x14ac:dyDescent="0.2">
      <c r="A13" s="4" cm="1">
        <f t="array" ref="A13">IF(AND(H13&lt;&gt;"",H13&lt;&gt;"No DD"),SUMPRODUCT((H$4:H$41&lt;&gt;"")*(H$4:H$41&lt;&gt;"No DD")*(E$4:E$41&gt;E13))+1,IF(H13="No DD",SUMPRODUCT((H$4:H$41="No DD")*(E$4:E$41&gt;E13))+1+SUMPRODUCT((H$4:H$41&lt;&gt;"")*(H$4:H$41&lt;&gt;"No DD")),""))</f>
        <v>10</v>
      </c>
      <c r="B13" s="5" t="s">
        <v>135</v>
      </c>
      <c r="C13" s="4" t="s">
        <v>3</v>
      </c>
      <c r="D13" s="4">
        <v>2005</v>
      </c>
      <c r="E13" s="9">
        <f>SUM(J13:R13)+SUM(J13:O13)*0.0000001+SUM(J13)*0.0000000000001</f>
        <v>172.70001223000494</v>
      </c>
      <c r="F13" s="3" t="str">
        <f>IF(OR(AND(AP13&gt;=AW$43,AQ13&gt;=AW$47,AP13&lt;&gt;"",AO13=""),AND(AU13&gt;=AW$43,AV13&gt;=AW$47,AU13&lt;&gt;"",AO13=""),AND(BS13&gt;=BZ$43,BT13&gt;=BZ$47,BS13&lt;&gt;"",BR13=""),AND(BX13&gt;=BZ$43,BY13&gt;=BZ$47,BX13&lt;&gt;"",BR13=""),AND(CV13&gt;=DC$43,CW13&gt;=DC$47,CV13&lt;&gt;"",CU13=""),AND(DA13&gt;=DC$43,DB13&gt;=DC$47,DA13&lt;&gt;""),AND(EA13&gt;=EH$43,EB13&gt;=EH$47,EA13&lt;&gt;""),AND(EF13&gt;=EH$43,EG13&gt;=EH$47,EF13&lt;&gt;""),AND(FC13&gt;=FJ$43,FD13&gt;=FJ$47,FC13&lt;&gt;""),AND(FH13&gt;=FJ$43,FI13&gt;=FJ$47,FH13&lt;&gt;""),AND(GE13&gt;=GL$43,GF13&gt;=GL$47,GE13&lt;&gt;""),AND(GJ13&gt;=GL$43,GK13&gt;=GL$47,GJ13&lt;&gt;""),AND(HG13&gt;=HN$43,HH13&gt;=HN$47,HG13&lt;&gt;""),AND(HL13&gt;=HN$43,HM13&gt;=HN$47,HL13&lt;&gt;""),AND(II13&gt;=IP$43,IJ13&gt;=IP$47,II13&lt;&gt;""),AND(IN13&gt;=IP$43,IO13&gt;=IP$47,IN13&lt;&gt;""),AND(JK13&gt;=JR$43,JL13&gt;=JR$47,JK13&lt;&gt;""),AND(JP13&gt;=JR$43,JQ13&gt;=JR$47,JP13&lt;&gt;""),AND(KM13&gt;=KT$43,KN13&gt;=KT$47,KM13&lt;&gt;""),AND(KR13&gt;=KT$43,KS13&gt;=KT$47,KR13&lt;&gt;""),AND(LO13&gt;=LV$43,LP13&gt;=LV$47,LO13&lt;&gt;""),AND(LT13&gt;=LV$43,LU13&gt;=LV$47,LT13&lt;&gt;""),AND(MQ13&gt;=MX$43,MR13&gt;=MX$47,MQ13&lt;&gt;""),AND(MV13&gt;=MX$43,MW13&gt;=MX$47,MV13&lt;&gt;""),AND(NS13&gt;=NZ$43,NT13&gt;=NZ$47,NS13&lt;&gt;""),AND(NX13&gt;=NZ$43,NY13&gt;=NZ$47,NX13&lt;&gt;""),AND(OU13&gt;=PB$43,OV13&gt;=PB$47,OU13&lt;&gt;""),AND(OZ13&gt;=PB$43,PA13&gt;=PB$47,OZ13&lt;&gt;""),AND(PW13&gt;=QD$43,PX13&gt;=QD$47,PW13&lt;&gt;""),AND(QB13&gt;=QD$43,QC13&gt;=QD$47,QB13&lt;&gt;"")),"P","")</f>
        <v>P</v>
      </c>
      <c r="G13" s="3" t="str">
        <f>IF(OR(AND(AQ13&gt;=AW$47,AQ13&lt;&gt;"",AO13=""),AND(AV13&gt;=AW$47,AV13&lt;&gt;"",AO13=""),AND(BT13&gt;=BZ$47,BT13&lt;&gt;"",BR13=""),AND(BY13&gt;=BZ$47,BY13&lt;&gt;"",BR13=""),AND(CW13&gt;=DC$47,CW13&lt;&gt;"",CU13=""),AND(DB13&gt;=DC$47,DB13&lt;&gt;"",CU13=""),AND(EB13&gt;=EH$47,EB13&lt;&gt;""),AND(EG13&gt;=EH$47,EG13&lt;&gt;""),AND(FD13&gt;=FJ$47,FD13&lt;&gt;""),AND(FI13&gt;=FJ$47,FI13&lt;&gt;""),AND(GF13&gt;=GL$47,GF13&lt;&gt;""),AND(GK13&gt;=GL$47,GK13&lt;&gt;""),AND(HH13&gt;=HN$47,HH13&lt;&gt;""),AND(HM13&gt;=HN$47,HM13&lt;&gt;""),AND(IJ13&gt;=IP$47,IJ13&lt;&gt;""),AND(IO13&gt;=IP$47,IO13&lt;&gt;""),AND(JL13&gt;=JR$47,JL13&lt;&gt;""),AND(JQ13&gt;=JR$47,JQ13&lt;&gt;""),AND(KN13&gt;=KT$47,KN13&lt;&gt;""),AND(KS13&gt;=KT$47,KS13&lt;&gt;""),AND(LP13&gt;=LV$47,LP13&lt;&gt;""),AND(LU13&gt;=LV$47,LU13&lt;&gt;""),AND(MR13&gt;=MX$47,MR13&lt;&gt;""),AND(MW13&gt;=MX$47,MW13&lt;&gt;""),AND(NT13&gt;=NZ$47,NT13&lt;&gt;""),AND(NY13&gt;=NZ$47,NY13&lt;&gt;""),AND(OV13&gt;=PB$47,OV13&lt;&gt;""),AND(PA13&gt;=PB$47,PA13&lt;&gt;""),AND(PX13&gt;=QD$47,PX13&lt;&gt;""),AND(QC13&gt;=QD$47,QC13&lt;&gt;"")),"P","")</f>
        <v>P</v>
      </c>
      <c r="H13" s="36" t="str">
        <f>IF(AND(G13="P",F13=""),"No DD",IF(OR(AND(AS13&gt;=AW$46,AT13&gt;=AW$50,AS13&lt;&gt;"",AO13=""),AND(BV13&gt;=BZ$46,BW13&gt;=BZ$50,BV13&lt;&gt;"",BR13=""),AND(CY13&gt;=DC$46,CZ13&gt;=DC$50,CY13&lt;&gt;"",CU13=""),AND(ED13&gt;=EH$46,EE13&gt;=EH$50,ED13&lt;&gt;""),AND(FF13&gt;=FJ$46,FG13&gt;=FJ$50,FF13&lt;&gt;""),AND(GH13&gt;=GL$46,GI13&gt;=GL$50,GH13&lt;&gt;""),AND(HJ13&gt;=HN$46,HK13&gt;=HN$50,HJ13&lt;&gt;""),AND(IL13&gt;=IP$46,IM13&gt;=IP$50,IL13&lt;&gt;""),AND(JN13&gt;=JR$46,JO13&gt;=JR$50,JN13&lt;&gt;""),AND(KP13&gt;=KT$46,KQ13&gt;=KT$50,KP13&lt;&gt;""),AND(LR13&gt;=LV$46,LS13&gt;=LV$50,LR13&lt;&gt;""),AND(MT13&gt;=MX$46,MU13&gt;=MX$50,MT13&lt;&gt;""),AND(NV13&gt;=NZ$46,NW13&gt;=NZ$50,NV13&lt;&gt;""),AND(OX13&gt;=PB$46,OY13&gt;=PB$50,OX13&lt;&gt;""),AND(PZ13&gt;=QD$46,QA13&gt;=QD$50,PZ13&lt;&gt;"")),"Merit",IF(OR(AND(AS13&gt;=AW$45,AT13&gt;=AW$49,AS13&lt;&gt;"",AO13=""),AND(BV13&gt;=BZ$45,BW13&gt;=BZ$49,BV13&lt;&gt;"",BR13=""),AND(CY13&gt;=DC$45,CZ13&gt;=DC$49,CY13&lt;&gt;"",CU13=""),AND(ED13&gt;=EH$45,EE13&gt;=EH$49,ED13&lt;&gt;""),AND(FF13&gt;=FJ$45,FG13&gt;=FJ$49,FF13&lt;&gt;""),AND(GH13&gt;=GL$45,GI13&gt;=GL$49,GH13&lt;&gt;""),AND(HJ13&gt;=HN$45,HK13&gt;=HN$49,HJ13&lt;&gt;""),AND(IL13&gt;=IP$45,IM13&gt;=IP$49,IL13&lt;&gt;""),AND(JN13&gt;=JR$45,JO13&gt;=JR$49,JN13&lt;&gt;""),AND(KP13&gt;=KT$45,KQ13&gt;=KT$49,KP13&lt;&gt;""),AND(LR13&gt;=LV$45,LS13&gt;=LV$49,LR13&lt;&gt;""),AND(MT13&gt;=MX$45,MU13&gt;=MX$49,MT13&lt;&gt;""),AND(NV13&gt;=NZ$45,NW13&gt;=NZ$49,NV13&lt;&gt;""),AND(OX13&gt;=PB$45,OY13&gt;=PB$49,OX13&lt;&gt;""),AND(PZ13&gt;=QD$45,QA13&gt;=QD$49,PZ13&lt;&gt;"")),"Excellence",IF(I13="P","Worlds Team",IF(F13="P","National Team","")))))</f>
        <v>National Team</v>
      </c>
      <c r="I13" s="3" t="str">
        <f>IF(OR(AND(AS13&gt;=AW$44,AT13&gt;=AW$48,AS13&lt;&gt;"",AO13=""),AND(BV13&gt;=BZ$44,BW13&gt;=BZ$48,BV13&lt;&gt;"",BR13=""),AND(CY13&gt;=DC$44,CZ13&gt;=DC$48,CY13&lt;&gt;"",CU13=""),AND(ED13&gt;=EH$44,EE13&gt;=EH$48,ED13&lt;&gt;""),AND(FF13&gt;=FJ$44,FG13&gt;=FJ$48,FF13&lt;&gt;""),AND(GH13&gt;=GL$44,GI13&gt;=GL$48,GH13&lt;&gt;""),AND(HJ13&gt;=HN$44,HK13&gt;=HN$48,HJ13&lt;&gt;""),AND(IL13&gt;=IP$44,IM13&gt;=IP$48,IL13&lt;&gt;""),AND(JN13&gt;=JR$44,JO13&gt;=JR$48,JN13&lt;&gt;""),AND(KP13&gt;=KT$44,KQ13&gt;=KT$48,KP13&lt;&gt;""),AND(LR13&gt;=LV$44,LS13&gt;=LV$48,LR13&lt;&gt;""),AND(MT13&gt;=MX$44,MU13&gt;=MX$48,MT13&lt;&gt;""),AND(NV13&gt;=NZ$44,NW13&gt;=NZ$48,NV13&lt;&gt;""),AND(OX13&gt;=PB$44,OY13&gt;=PB$48,OX13&lt;&gt;""),AND(PZ13&gt;=QD$44,QA13&gt;=QD$48,PZ13&lt;&gt;"")),"P","")</f>
        <v/>
      </c>
      <c r="J13" s="8">
        <f>IF(COUNT(AQ13,BT13,CW13)&gt;0,LARGE((AQ13,BT13,CW13),1),0)</f>
        <v>49.499999999999993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47.099999999999994</v>
      </c>
      <c r="M13" s="8" t="str">
        <f>IF(L13=0,"",IF(L13=CW13,$CA$1,IF(L13=BT13,$AX$1,IF(L13=AQ13,$U$1,""))))</f>
        <v>2022 3rd Domestic Trial</v>
      </c>
      <c r="N13" s="8">
        <f>IF(COUNT(AR13,BU13,CX13)&gt;0,LARGE((AR13,BU13,CX13),1),0)</f>
        <v>25.7</v>
      </c>
      <c r="O13" s="8" t="str">
        <f>IF(N13=0,"",IF(N13=CX13,$CA$1,IF(N13=BU13,$AX$1,IF(N13=AR13,$U$1,""))))</f>
        <v>2023 Elite Canada</v>
      </c>
      <c r="P13" s="8">
        <f>IF(MAX(AV13,BY13,DB13)&gt;0,MAX(AV13,BY13,DB13),0)</f>
        <v>50.4</v>
      </c>
      <c r="Q13" s="8" t="str">
        <f>IF(P13=0,"",IF(P13=DB13,$CA$1,IF(P13=BY13,$AX$1,IF(P13=AV13,$U$1,""))))</f>
        <v>2023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18.600000000000001</v>
      </c>
      <c r="V13" s="19">
        <v>4.8</v>
      </c>
      <c r="W13" s="19">
        <v>0</v>
      </c>
      <c r="X13" s="19">
        <v>0</v>
      </c>
      <c r="Y13" s="19">
        <v>18.899999999999999</v>
      </c>
      <c r="Z13" s="19">
        <v>4.8</v>
      </c>
      <c r="AA13" s="19">
        <v>0</v>
      </c>
      <c r="AB13" s="19">
        <v>0</v>
      </c>
      <c r="AC13" s="19">
        <v>19.04</v>
      </c>
      <c r="AD13" s="19">
        <v>4.3</v>
      </c>
      <c r="AE13" s="19">
        <v>0</v>
      </c>
      <c r="AF13" s="19">
        <v>0</v>
      </c>
      <c r="AG13" s="19">
        <v>18.600000000000001</v>
      </c>
      <c r="AH13" s="19">
        <v>4.8</v>
      </c>
      <c r="AI13" s="19">
        <v>0.2</v>
      </c>
      <c r="AJ13" s="19">
        <v>0</v>
      </c>
      <c r="AK13" s="19">
        <v>17.2</v>
      </c>
      <c r="AL13" s="19">
        <v>2</v>
      </c>
      <c r="AM13" s="19">
        <v>0</v>
      </c>
      <c r="AN13" s="19">
        <v>0</v>
      </c>
      <c r="AO13" s="27"/>
      <c r="AP13" s="40">
        <f>IF(SUM(V13,Z13)&gt;0,SUM(V13,Z13),"")</f>
        <v>9.6</v>
      </c>
      <c r="AQ13" s="40">
        <f>IF(SUM(U13:V13,X13:Z13,AB13)-W13-AA13&gt;0,SUM(U13:V13,X13:Z13,AB13)-W13-AA13,"")</f>
        <v>47.099999999999994</v>
      </c>
      <c r="AR13" s="40">
        <f>IF(SUM(AC13:AD13,AF13)-AE13&gt;0,SUM(AC13:AD13,AF13)-AE13,"")</f>
        <v>23.34</v>
      </c>
      <c r="AS13" s="40">
        <f>IF(SUM(V13,Z13,AD13)&gt;0,SUM(V13,Z13,AD13),"")</f>
        <v>13.899999999999999</v>
      </c>
      <c r="AT13" s="40">
        <f>IF(SUM(AQ13,AR13)&gt;0,SUM(AQ13,AR13),"")</f>
        <v>70.44</v>
      </c>
      <c r="AU13" s="40">
        <f>IF(SUM(AH13,AL13)&gt;0,SUM(AH13,AL13),"")</f>
        <v>6.8</v>
      </c>
      <c r="AV13" s="40">
        <f>IF(SUM(AG13:AH13,AJ13:AL13,AN13)-SUM(AI13,AM13)&gt;0,SUM(AG13:AH13,AJ13:AL13,AN13)-SUM(AI13,AM13),"")</f>
        <v>42.4</v>
      </c>
      <c r="AW13" s="40">
        <f>IF(SUM(AQ13,AV13)&gt;0,SUM(AQ13,AV13),"")</f>
        <v>89.5</v>
      </c>
      <c r="AX13" s="18">
        <v>18.8</v>
      </c>
      <c r="AY13" s="18">
        <v>6</v>
      </c>
      <c r="AZ13" s="18">
        <v>0.6</v>
      </c>
      <c r="BA13" s="18">
        <v>0</v>
      </c>
      <c r="BB13" s="18">
        <v>0</v>
      </c>
      <c r="BC13" s="18">
        <v>0</v>
      </c>
      <c r="BD13" s="18">
        <v>0</v>
      </c>
      <c r="BE13" s="18">
        <v>0</v>
      </c>
      <c r="BF13" s="18">
        <v>18.5</v>
      </c>
      <c r="BG13" s="18">
        <v>7.2</v>
      </c>
      <c r="BH13" s="18">
        <v>0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8"/>
      <c r="BS13" s="11">
        <f>IF(SUM(AY13,BC13)&gt;0,SUM(AY13,BC13),"")</f>
        <v>6</v>
      </c>
      <c r="BT13" s="11">
        <f>IF(SUM(AX13:AY13,BA13:BC13,BE13)-AZ13-BD13&gt;0,SUM(AX13:AY13,BA13:BC13,BE13)-AZ13-BD13,"")</f>
        <v>24.2</v>
      </c>
      <c r="BU13" s="11">
        <f>IF(SUM(BF13:BG13,BI13)-BH13&gt;0,SUM(BF13:BG13,BI13)-BH13,"")</f>
        <v>25.7</v>
      </c>
      <c r="BV13" s="11">
        <f>IF(SUM(AY13,BC13,BG13)&gt;0,SUM(AY13,BC13,BG13),"")</f>
        <v>13.2</v>
      </c>
      <c r="BW13" s="11">
        <f>IF(SUM(BT13,BU13)&gt;0,SUM(BT13,BU13),"")</f>
        <v>49.9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IF(SUM(BT13,BY13)&gt;0,SUM(BT13,BY13),"")</f>
        <v>24.2</v>
      </c>
      <c r="CA13" s="19">
        <v>18.7</v>
      </c>
      <c r="CB13" s="19">
        <v>6</v>
      </c>
      <c r="CC13" s="19">
        <v>0</v>
      </c>
      <c r="CD13" s="19">
        <v>0</v>
      </c>
      <c r="CE13" s="19">
        <v>18.399999999999999</v>
      </c>
      <c r="CF13" s="19">
        <v>6.4</v>
      </c>
      <c r="CG13" s="19">
        <v>0</v>
      </c>
      <c r="CH13" s="19">
        <v>0</v>
      </c>
      <c r="CI13" s="19">
        <v>18.399999999999999</v>
      </c>
      <c r="CJ13" s="19">
        <v>6.4</v>
      </c>
      <c r="CK13" s="19">
        <v>0</v>
      </c>
      <c r="CL13" s="19">
        <v>0</v>
      </c>
      <c r="CM13" s="19">
        <v>18.8</v>
      </c>
      <c r="CN13" s="19">
        <v>6.4</v>
      </c>
      <c r="CO13" s="19">
        <v>0</v>
      </c>
      <c r="CP13" s="19">
        <v>0</v>
      </c>
      <c r="CQ13" s="19">
        <v>18.399999999999999</v>
      </c>
      <c r="CR13" s="19">
        <v>6.8</v>
      </c>
      <c r="CS13" s="19">
        <v>0</v>
      </c>
      <c r="CT13" s="19">
        <v>0</v>
      </c>
      <c r="CU13" s="27"/>
      <c r="CV13" s="40">
        <f>IF(SUM(CB13,CF13)&gt;0,SUM(CB13,CF13),"")</f>
        <v>12.4</v>
      </c>
      <c r="CW13" s="40">
        <f>IF(SUM(CA13:CB13,CD13:CF13,CH13)-CC13-CG13&gt;0,SUM(CA13:CB13,CD13:CF13,CH13)-CC13-CG13,"")</f>
        <v>49.499999999999993</v>
      </c>
      <c r="CX13" s="40">
        <f>IF(SUM(CI13:CJ13,CL13)-CK13&gt;0,SUM(CI13:CJ13,CL13)-CK13,"")</f>
        <v>24.799999999999997</v>
      </c>
      <c r="CY13" s="40">
        <f>IF(SUM(CB13,CF13,CJ13)&gt;0,SUM(CB13,CF13,CJ13),"")</f>
        <v>18.8</v>
      </c>
      <c r="CZ13" s="40">
        <f>IF(SUM(CW13,CX13)&gt;0,SUM(CW13,CX13),"")</f>
        <v>74.299999999999983</v>
      </c>
      <c r="DA13" s="40">
        <f>IF(SUM(CN13,CR13)&gt;0,SUM(CN13,CR13),"")</f>
        <v>13.2</v>
      </c>
      <c r="DB13" s="40">
        <f>IF(SUM(CM13:CN13,CP13:CR13,CT13)-SUM(CO13,CS13)&gt;0,SUM(CM13:CN13,CP13:CR13,CT13)-SUM(CO13,CS13),"")</f>
        <v>50.4</v>
      </c>
      <c r="DC13" s="40">
        <f>IF(SUM(CW13,DB13)&gt;0,SUM(CW13,DB13),"")</f>
        <v>99.899999999999991</v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2">
        <f>IF($CU13="P",CA13,(CA13+AX13)/2)</f>
        <v>18.75</v>
      </c>
      <c r="QF13" s="22">
        <f>IF($CU13="P",CB13,(CB13+AY13)/2)</f>
        <v>6</v>
      </c>
      <c r="QG13" s="22">
        <f>IF($CU13="P",CC13,(CC13+AZ13)/2)</f>
        <v>0.3</v>
      </c>
      <c r="QH13" s="22">
        <f>IF($CU13="P",CD13,(CD13+BA13)/2)</f>
        <v>0</v>
      </c>
      <c r="QI13" s="22">
        <f>IF($CU13="P",CE13,(CE13+BB13)/2)</f>
        <v>9.1999999999999993</v>
      </c>
      <c r="QJ13" s="22">
        <f>IF($CU13="P",CF13,(CF13+BC13)/2)</f>
        <v>3.2</v>
      </c>
      <c r="QK13" s="22">
        <f>IF($CU13="P",CG13,(CG13+BD13)/2)</f>
        <v>0</v>
      </c>
      <c r="QL13" s="22">
        <f>IF($CU13="P",CH13,(CH13+BE13)/2)</f>
        <v>0</v>
      </c>
      <c r="QM13" s="22">
        <f>IF($CU13="P",CI13,(CI13+BF13)/2)</f>
        <v>18.45</v>
      </c>
      <c r="QN13" s="22">
        <f>IF($CU13="P",CJ13,(CJ13+BG13)/2)</f>
        <v>6.8000000000000007</v>
      </c>
      <c r="QO13" s="22">
        <f>IF($CU13="P",CK13,(CK13+BH13)/2)</f>
        <v>0</v>
      </c>
      <c r="QP13" s="22">
        <f>IF($CU13="P",CL13,(CL13+BI13)/2)</f>
        <v>0</v>
      </c>
      <c r="QQ13" s="22">
        <f>IF($CU13="P",CM13,(CM13+BJ13)/2)</f>
        <v>9.4</v>
      </c>
      <c r="QR13" s="22">
        <f>IF($CU13="P",CN13,(CN13+BK13)/2)</f>
        <v>3.2</v>
      </c>
      <c r="QS13" s="22">
        <f>IF($CU13="P",CO13,(CO13+BL13)/2)</f>
        <v>0</v>
      </c>
      <c r="QT13" s="22">
        <f>IF($CU13="P",CP13,(CP13+BM13)/2)</f>
        <v>0</v>
      </c>
      <c r="QU13" s="22">
        <f>IF($CU13="P",CQ13,(CQ13+BN13)/2)</f>
        <v>9.1999999999999993</v>
      </c>
      <c r="QV13" s="22">
        <f>IF($CU13="P",CR13,(CR13+BO13)/2)</f>
        <v>3.4</v>
      </c>
      <c r="QW13" s="22">
        <f>IF($CU13="P",CS13,(CS13+BP13)/2)</f>
        <v>0</v>
      </c>
      <c r="QX13" s="22">
        <f>IF($CU13="P",CT13,(CT13+BQ13)/2)</f>
        <v>0</v>
      </c>
      <c r="QY13" s="27" t="s">
        <v>46</v>
      </c>
      <c r="QZ13" s="40">
        <f>IF(SUM(QF13,QJ13)&gt;0,SUM(QF13,QJ13),"")</f>
        <v>9.1999999999999993</v>
      </c>
      <c r="RA13" s="40">
        <f>IF(SUM(QE13:QF13,QH13:QJ13,QL13)-QG13-QK13&gt;0,SUM(QE13:QF13,QH13:QJ13,QL13)-QG13-QK13,"")</f>
        <v>36.850000000000009</v>
      </c>
      <c r="RB13" s="40">
        <f>IF(SUM(QM13:QN13,QP13)-QO13&gt;0,SUM(QM13:QN13,QP13)-QO13,"")</f>
        <v>25.25</v>
      </c>
      <c r="RC13" s="40">
        <f>IF(SUM(QF13,QJ13,QN13)&gt;0,SUM(QF13,QJ13,QN13),"")</f>
        <v>16</v>
      </c>
      <c r="RD13" s="40">
        <f>IF(SUM(RA13,RB13)&gt;0,SUM(RA13,RB13),"")</f>
        <v>62.100000000000009</v>
      </c>
      <c r="RE13" s="40">
        <f>IF(SUM(QR13,QV13)&gt;0,SUM(QR13,QV13),"")</f>
        <v>6.6</v>
      </c>
      <c r="RF13" s="40">
        <f>IF(SUM(QQ13:QR13,QT13:QV13,QX13)-SUM(QS13,QW13)&gt;0,SUM(QQ13:QR13,QT13:QV13,QX13)-SUM(QS13,QW13),"")</f>
        <v>25.2</v>
      </c>
      <c r="RG13" s="40">
        <f>IF(SUM(RA13,RF13)&gt;0,SUM(RA13,RF13),"")</f>
        <v>62.050000000000011</v>
      </c>
    </row>
    <row r="14" spans="1:475" x14ac:dyDescent="0.2">
      <c r="A14" s="4" cm="1">
        <f t="array" ref="A14">IF(AND(H14&lt;&gt;"",H14&lt;&gt;"No DD"),SUMPRODUCT((H$4:H$41&lt;&gt;"")*(H$4:H$41&lt;&gt;"No DD")*(E$4:E$41&gt;E14))+1,IF(H14="No DD",SUMPRODUCT((H$4:H$41="No DD")*(E$4:E$41&gt;E14))+1+SUMPRODUCT((H$4:H$41&lt;&gt;"")*(H$4:H$41&lt;&gt;"No DD")),""))</f>
        <v>11</v>
      </c>
      <c r="B14" s="5" t="s">
        <v>179</v>
      </c>
      <c r="C14" s="4" t="s">
        <v>3</v>
      </c>
      <c r="D14" s="4">
        <v>2006</v>
      </c>
      <c r="E14" s="9">
        <f>SUM(J14:R14)+SUM(J14:O14)*0.0000001+SUM(J14)*0.0000000000001</f>
        <v>172.00001130000496</v>
      </c>
      <c r="F14" s="3" t="str">
        <f>IF(OR(AND(AP14&gt;=AW$43,AQ14&gt;=AW$47,AP14&lt;&gt;"",AO14=""),AND(AU14&gt;=AW$43,AV14&gt;=AW$47,AU14&lt;&gt;"",AO14=""),AND(BS14&gt;=BZ$43,BT14&gt;=BZ$47,BS14&lt;&gt;"",BR14=""),AND(BX14&gt;=BZ$43,BY14&gt;=BZ$47,BX14&lt;&gt;"",BR14=""),AND(CV14&gt;=DC$43,CW14&gt;=DC$47,CV14&lt;&gt;"",CU14=""),AND(DA14&gt;=DC$43,DB14&gt;=DC$47,DA14&lt;&gt;""),AND(EA14&gt;=EH$43,EB14&gt;=EH$47,EA14&lt;&gt;""),AND(EF14&gt;=EH$43,EG14&gt;=EH$47,EF14&lt;&gt;""),AND(FC14&gt;=FJ$43,FD14&gt;=FJ$47,FC14&lt;&gt;""),AND(FH14&gt;=FJ$43,FI14&gt;=FJ$47,FH14&lt;&gt;""),AND(GE14&gt;=GL$43,GF14&gt;=GL$47,GE14&lt;&gt;""),AND(GJ14&gt;=GL$43,GK14&gt;=GL$47,GJ14&lt;&gt;""),AND(HG14&gt;=HN$43,HH14&gt;=HN$47,HG14&lt;&gt;""),AND(HL14&gt;=HN$43,HM14&gt;=HN$47,HL14&lt;&gt;""),AND(II14&gt;=IP$43,IJ14&gt;=IP$47,II14&lt;&gt;""),AND(IN14&gt;=IP$43,IO14&gt;=IP$47,IN14&lt;&gt;""),AND(JK14&gt;=JR$43,JL14&gt;=JR$47,JK14&lt;&gt;""),AND(JP14&gt;=JR$43,JQ14&gt;=JR$47,JP14&lt;&gt;""),AND(KM14&gt;=KT$43,KN14&gt;=KT$47,KM14&lt;&gt;""),AND(KR14&gt;=KT$43,KS14&gt;=KT$47,KR14&lt;&gt;""),AND(LO14&gt;=LV$43,LP14&gt;=LV$47,LO14&lt;&gt;""),AND(LT14&gt;=LV$43,LU14&gt;=LV$47,LT14&lt;&gt;""),AND(MQ14&gt;=MX$43,MR14&gt;=MX$47,MQ14&lt;&gt;""),AND(MV14&gt;=MX$43,MW14&gt;=MX$47,MV14&lt;&gt;""),AND(NS14&gt;=NZ$43,NT14&gt;=NZ$47,NS14&lt;&gt;""),AND(NX14&gt;=NZ$43,NY14&gt;=NZ$47,NX14&lt;&gt;""),AND(OU14&gt;=PB$43,OV14&gt;=PB$47,OU14&lt;&gt;""),AND(OZ14&gt;=PB$43,PA14&gt;=PB$47,OZ14&lt;&gt;""),AND(PW14&gt;=QD$43,PX14&gt;=QD$47,PW14&lt;&gt;""),AND(QB14&gt;=QD$43,QC14&gt;=QD$47,QB14&lt;&gt;"")),"P","")</f>
        <v>P</v>
      </c>
      <c r="G14" s="3" t="str">
        <f>IF(OR(AND(AQ14&gt;=AW$47,AQ14&lt;&gt;"",AO14=""),AND(AV14&gt;=AW$47,AV14&lt;&gt;"",AO14=""),AND(BT14&gt;=BZ$47,BT14&lt;&gt;"",BR14=""),AND(BY14&gt;=BZ$47,BY14&lt;&gt;"",BR14=""),AND(CW14&gt;=DC$47,CW14&lt;&gt;"",CU14=""),AND(DB14&gt;=DC$47,DB14&lt;&gt;"",CU14=""),AND(EB14&gt;=EH$47,EB14&lt;&gt;""),AND(EG14&gt;=EH$47,EG14&lt;&gt;""),AND(FD14&gt;=FJ$47,FD14&lt;&gt;""),AND(FI14&gt;=FJ$47,FI14&lt;&gt;""),AND(GF14&gt;=GL$47,GF14&lt;&gt;""),AND(GK14&gt;=GL$47,GK14&lt;&gt;""),AND(HH14&gt;=HN$47,HH14&lt;&gt;""),AND(HM14&gt;=HN$47,HM14&lt;&gt;""),AND(IJ14&gt;=IP$47,IJ14&lt;&gt;""),AND(IO14&gt;=IP$47,IO14&lt;&gt;""),AND(JL14&gt;=JR$47,JL14&lt;&gt;""),AND(JQ14&gt;=JR$47,JQ14&lt;&gt;""),AND(KN14&gt;=KT$47,KN14&lt;&gt;""),AND(KS14&gt;=KT$47,KS14&lt;&gt;""),AND(LP14&gt;=LV$47,LP14&lt;&gt;""),AND(LU14&gt;=LV$47,LU14&lt;&gt;""),AND(MR14&gt;=MX$47,MR14&lt;&gt;""),AND(MW14&gt;=MX$47,MW14&lt;&gt;""),AND(NT14&gt;=NZ$47,NT14&lt;&gt;""),AND(NY14&gt;=NZ$47,NY14&lt;&gt;""),AND(OV14&gt;=PB$47,OV14&lt;&gt;""),AND(PA14&gt;=PB$47,PA14&lt;&gt;""),AND(PX14&gt;=QD$47,PX14&lt;&gt;""),AND(QC14&gt;=QD$47,QC14&lt;&gt;"")),"P","")</f>
        <v>P</v>
      </c>
      <c r="H14" s="36" t="str">
        <f>IF(AND(G14="P",F14=""),"No DD",IF(OR(AND(AS14&gt;=AW$46,AT14&gt;=AW$50,AS14&lt;&gt;"",AO14=""),AND(BV14&gt;=BZ$46,BW14&gt;=BZ$50,BV14&lt;&gt;"",BR14=""),AND(CY14&gt;=DC$46,CZ14&gt;=DC$50,CY14&lt;&gt;"",CU14=""),AND(ED14&gt;=EH$46,EE14&gt;=EH$50,ED14&lt;&gt;""),AND(FF14&gt;=FJ$46,FG14&gt;=FJ$50,FF14&lt;&gt;""),AND(GH14&gt;=GL$46,GI14&gt;=GL$50,GH14&lt;&gt;""),AND(HJ14&gt;=HN$46,HK14&gt;=HN$50,HJ14&lt;&gt;""),AND(IL14&gt;=IP$46,IM14&gt;=IP$50,IL14&lt;&gt;""),AND(JN14&gt;=JR$46,JO14&gt;=JR$50,JN14&lt;&gt;""),AND(KP14&gt;=KT$46,KQ14&gt;=KT$50,KP14&lt;&gt;""),AND(LR14&gt;=LV$46,LS14&gt;=LV$50,LR14&lt;&gt;""),AND(MT14&gt;=MX$46,MU14&gt;=MX$50,MT14&lt;&gt;""),AND(NV14&gt;=NZ$46,NW14&gt;=NZ$50,NV14&lt;&gt;""),AND(OX14&gt;=PB$46,OY14&gt;=PB$50,OX14&lt;&gt;""),AND(PZ14&gt;=QD$46,QA14&gt;=QD$50,PZ14&lt;&gt;"")),"Merit",IF(OR(AND(AS14&gt;=AW$45,AT14&gt;=AW$49,AS14&lt;&gt;"",AO14=""),AND(BV14&gt;=BZ$45,BW14&gt;=BZ$49,BV14&lt;&gt;"",BR14=""),AND(CY14&gt;=DC$45,CZ14&gt;=DC$49,CY14&lt;&gt;"",CU14=""),AND(ED14&gt;=EH$45,EE14&gt;=EH$49,ED14&lt;&gt;""),AND(FF14&gt;=FJ$45,FG14&gt;=FJ$49,FF14&lt;&gt;""),AND(GH14&gt;=GL$45,GI14&gt;=GL$49,GH14&lt;&gt;""),AND(HJ14&gt;=HN$45,HK14&gt;=HN$49,HJ14&lt;&gt;""),AND(IL14&gt;=IP$45,IM14&gt;=IP$49,IL14&lt;&gt;""),AND(JN14&gt;=JR$45,JO14&gt;=JR$49,JN14&lt;&gt;""),AND(KP14&gt;=KT$45,KQ14&gt;=KT$49,KP14&lt;&gt;""),AND(LR14&gt;=LV$45,LS14&gt;=LV$49,LR14&lt;&gt;""),AND(MT14&gt;=MX$45,MU14&gt;=MX$49,MT14&lt;&gt;""),AND(NV14&gt;=NZ$45,NW14&gt;=NZ$49,NV14&lt;&gt;""),AND(OX14&gt;=PB$45,OY14&gt;=PB$49,OX14&lt;&gt;""),AND(PZ14&gt;=QD$45,QA14&gt;=QD$49,PZ14&lt;&gt;"")),"Excellence",IF(I14="P","Worlds Team",IF(F14="P","National Team","")))))</f>
        <v>National Team</v>
      </c>
      <c r="I14" s="3" t="str">
        <f>IF(OR(AND(AS14&gt;=AW$44,AT14&gt;=AW$48,AS14&lt;&gt;"",AO14=""),AND(BV14&gt;=BZ$44,BW14&gt;=BZ$48,BV14&lt;&gt;"",BR14=""),AND(CY14&gt;=DC$44,CZ14&gt;=DC$48,CY14&lt;&gt;"",CU14=""),AND(ED14&gt;=EH$44,EE14&gt;=EH$48,ED14&lt;&gt;""),AND(FF14&gt;=FJ$44,FG14&gt;=FJ$48,FF14&lt;&gt;""),AND(GH14&gt;=GL$44,GI14&gt;=GL$48,GH14&lt;&gt;""),AND(HJ14&gt;=HN$44,HK14&gt;=HN$48,HJ14&lt;&gt;""),AND(IL14&gt;=IP$44,IM14&gt;=IP$48,IL14&lt;&gt;""),AND(JN14&gt;=JR$44,JO14&gt;=JR$48,JN14&lt;&gt;""),AND(KP14&gt;=KT$44,KQ14&gt;=KT$48,KP14&lt;&gt;""),AND(LR14&gt;=LV$44,LS14&gt;=LV$48,LR14&lt;&gt;""),AND(MT14&gt;=MX$44,MU14&gt;=MX$48,MT14&lt;&gt;""),AND(NV14&gt;=NZ$44,NW14&gt;=NZ$48,NV14&lt;&gt;""),AND(OX14&gt;=PB$44,OY14&gt;=PB$48,OX14&lt;&gt;""),AND(PZ14&gt;=QD$44,QA14&gt;=QD$48,PZ14&lt;&gt;"")),"P","")</f>
        <v/>
      </c>
      <c r="J14" s="8">
        <f>IF(COUNT(AQ14,BT14,CW14)&gt;0,LARGE((AQ14,BT14,CW14),1),0)</f>
        <v>49.399999999999991</v>
      </c>
      <c r="K14" s="8" t="str">
        <f>IF(J14=0,"",IF(J14=CW14,$CA$1,IF(J14=BT14,$AX$1,IF(J14=AQ14,$U$1,""))))</f>
        <v>2023 Nationals</v>
      </c>
      <c r="L14" s="8">
        <f>IF(COUNT(AQ14,BT14,CW14)&gt;1,LARGE((AQ14,BT14,CW14),2),0)</f>
        <v>40.1</v>
      </c>
      <c r="M14" s="8" t="str">
        <f>IF(L14=0,"",IF(L14=CW14,$CA$1,IF(L14=BT14,$AX$1,IF(L14=AQ14,$U$1,""))))</f>
        <v>2023 Elite Canada</v>
      </c>
      <c r="N14" s="8">
        <f>IF(COUNT(AR14,BU14,CX14)&gt;0,LARGE((AR14,BU14,CX14),1),0)</f>
        <v>23.5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50.2</v>
      </c>
      <c r="Q14" s="8" t="str">
        <f>IF(P14=0,"",IF(P14=DB14,$CA$1,IF(P14=BY14,$AX$1,IF(P14=AV14,$U$1,""))))</f>
        <v>2023 Nationals</v>
      </c>
      <c r="R14" s="8">
        <f>IF(MAX(DD14:DF14)&gt;0,MAX(DD14:DF14),"")</f>
        <v>8.7999999999999972</v>
      </c>
      <c r="S14" s="11" t="str">
        <f>IF(R14="","",IF(R14=DD14,"("&amp;DD$2&amp;")",IF(R14=DE14,"("&amp;DE$2&amp;")",IF(R14=DF14,"("&amp;DF$2&amp;")"))))</f>
        <v>(Q1)</v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>2022 WAGC (Nov 23)</v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 t="str">
        <f>IF(SUM(V14,Z14)&gt;0,SUM(V14,Z14),"")</f>
        <v/>
      </c>
      <c r="AQ14" s="40" t="str">
        <f>IF(SUM(U14:V14,X14:Z14,AB14)-W14-AA14&gt;0,SUM(U14:V14,X14:Z14,AB14)-W14-AA14,"")</f>
        <v/>
      </c>
      <c r="AR14" s="40" t="str">
        <f>IF(SUM(AC14:AD14,AF14)-AE14&gt;0,SUM(AC14:AD14,AF14)-AE14,"")</f>
        <v/>
      </c>
      <c r="AS14" s="40" t="str">
        <f>IF(SUM(V14,Z14,AD14)&gt;0,SUM(V14,Z14,AD14),"")</f>
        <v/>
      </c>
      <c r="AT14" s="40" t="str">
        <f>IF(SUM(AQ14,AR14)&gt;0,SUM(AQ14,AR14),"")</f>
        <v/>
      </c>
      <c r="AU14" s="40" t="str">
        <f>IF(SUM(AH14,AL14)&gt;0,SUM(AH14,AL14),"")</f>
        <v/>
      </c>
      <c r="AV14" s="40" t="str">
        <f>IF(SUM(AG14:AH14,AJ14:AL14,AN14)-SUM(AI14,AM14)&gt;0,SUM(AG14:AH14,AJ14:AL14,AN14)-SUM(AI14,AM14),"")</f>
        <v/>
      </c>
      <c r="AW14" s="40" t="str">
        <f>IF(SUM(AQ14,AV14)&gt;0,SUM(AQ14,AV14),"")</f>
        <v/>
      </c>
      <c r="AX14" s="18">
        <v>18.600000000000001</v>
      </c>
      <c r="AY14" s="18">
        <v>0</v>
      </c>
      <c r="AZ14" s="18">
        <v>0.8</v>
      </c>
      <c r="BA14" s="18">
        <v>0</v>
      </c>
      <c r="BB14" s="18">
        <v>19</v>
      </c>
      <c r="BC14" s="18">
        <v>3.5</v>
      </c>
      <c r="BD14" s="18">
        <v>0.2</v>
      </c>
      <c r="BE14" s="18">
        <v>0</v>
      </c>
      <c r="BF14" s="18">
        <v>19.100000000000001</v>
      </c>
      <c r="BG14" s="18">
        <v>4.4000000000000004</v>
      </c>
      <c r="BH14" s="18">
        <v>0</v>
      </c>
      <c r="BI14" s="18">
        <v>0</v>
      </c>
      <c r="BJ14" s="18">
        <v>18.8</v>
      </c>
      <c r="BK14" s="18">
        <v>5.2</v>
      </c>
      <c r="BL14" s="18">
        <v>0.6</v>
      </c>
      <c r="BM14" s="18">
        <v>0</v>
      </c>
      <c r="BN14" s="18">
        <v>18.8</v>
      </c>
      <c r="BO14" s="18">
        <v>4.4000000000000004</v>
      </c>
      <c r="BP14" s="18">
        <v>1</v>
      </c>
      <c r="BQ14" s="18">
        <v>0</v>
      </c>
      <c r="BR14" s="28"/>
      <c r="BS14" s="11">
        <f>IF(SUM(AY14,BC14)&gt;0,SUM(AY14,BC14),"")</f>
        <v>3.5</v>
      </c>
      <c r="BT14" s="11">
        <f>IF(SUM(AX14:AY14,BA14:BC14,BE14)-AZ14-BD14&gt;0,SUM(AX14:AY14,BA14:BC14,BE14)-AZ14-BD14,"")</f>
        <v>40.1</v>
      </c>
      <c r="BU14" s="11">
        <f>IF(SUM(BF14:BG14,BI14)-BH14&gt;0,SUM(BF14:BG14,BI14)-BH14,"")</f>
        <v>23.5</v>
      </c>
      <c r="BV14" s="11">
        <f>IF(SUM(AY14,BC14,BG14)&gt;0,SUM(AY14,BC14,BG14),"")</f>
        <v>7.9</v>
      </c>
      <c r="BW14" s="11">
        <f>IF(SUM(BT14,BU14)&gt;0,SUM(BT14,BU14),"")</f>
        <v>63.6</v>
      </c>
      <c r="BX14" s="11">
        <f>IF(SUM(BK14,BO14)&gt;0,SUM(BK14,BO14),"")</f>
        <v>9.6000000000000014</v>
      </c>
      <c r="BY14" s="11">
        <f>IF(SUM(BJ14:BK14,BM14:BO14,BQ14)-SUM(BL14,BP14)&gt;0,SUM(BJ14:BK14,BM14:BO14,BQ14)-SUM(BL14,BP14),"")</f>
        <v>45.599999999999994</v>
      </c>
      <c r="BZ14" s="11">
        <f>IF(SUM(BT14,BY14)&gt;0,SUM(BT14,BY14),"")</f>
        <v>85.699999999999989</v>
      </c>
      <c r="CA14" s="19">
        <v>18.399999999999999</v>
      </c>
      <c r="CB14" s="19">
        <v>6.4</v>
      </c>
      <c r="CC14" s="19">
        <v>0.6</v>
      </c>
      <c r="CD14" s="19">
        <v>0</v>
      </c>
      <c r="CE14" s="19">
        <v>19</v>
      </c>
      <c r="CF14" s="19">
        <v>6.4</v>
      </c>
      <c r="CG14" s="19">
        <v>0.2</v>
      </c>
      <c r="CH14" s="19">
        <v>0</v>
      </c>
      <c r="CI14" s="19">
        <v>18.399999999999999</v>
      </c>
      <c r="CJ14" s="19">
        <v>2.8</v>
      </c>
      <c r="CK14" s="19">
        <v>0.7</v>
      </c>
      <c r="CL14" s="19">
        <v>0</v>
      </c>
      <c r="CM14" s="19">
        <v>18.8</v>
      </c>
      <c r="CN14" s="19">
        <v>6.4</v>
      </c>
      <c r="CO14" s="19">
        <v>0.6</v>
      </c>
      <c r="CP14" s="19">
        <v>0</v>
      </c>
      <c r="CQ14" s="19">
        <v>19.2</v>
      </c>
      <c r="CR14" s="19">
        <v>6.4</v>
      </c>
      <c r="CS14" s="19">
        <v>0</v>
      </c>
      <c r="CT14" s="19">
        <v>0</v>
      </c>
      <c r="CU14" s="27"/>
      <c r="CV14" s="40">
        <f>IF(SUM(CB14,CF14)&gt;0,SUM(CB14,CF14),"")</f>
        <v>12.8</v>
      </c>
      <c r="CW14" s="40">
        <f>IF(SUM(CA14:CB14,CD14:CF14,CH14)-CC14-CG14&gt;0,SUM(CA14:CB14,CD14:CF14,CH14)-CC14-CG14,"")</f>
        <v>49.399999999999991</v>
      </c>
      <c r="CX14" s="40">
        <f>IF(SUM(CI14:CJ14,CL14)-CK14&gt;0,SUM(CI14:CJ14,CL14)-CK14,"")</f>
        <v>20.5</v>
      </c>
      <c r="CY14" s="40">
        <f>IF(SUM(CB14,CF14,CJ14)&gt;0,SUM(CB14,CF14,CJ14),"")</f>
        <v>15.600000000000001</v>
      </c>
      <c r="CZ14" s="40">
        <f>IF(SUM(CW14,CX14)&gt;0,SUM(CW14,CX14),"")</f>
        <v>69.899999999999991</v>
      </c>
      <c r="DA14" s="40">
        <f>IF(SUM(CN14,CR14)&gt;0,SUM(CN14,CR14),"")</f>
        <v>12.8</v>
      </c>
      <c r="DB14" s="40">
        <f>IF(SUM(CM14:CN14,CP14:CR14,CT14)-SUM(CO14,CS14)&gt;0,SUM(CM14:CN14,CP14:CR14,CT14)-SUM(CO14,CS14),"")</f>
        <v>50.2</v>
      </c>
      <c r="DC14" s="40">
        <f>IF(SUM(CW14,DB14)&gt;0,SUM(CW14,DB14),"")</f>
        <v>99.6</v>
      </c>
      <c r="DD14" s="50">
        <f>IF(MAX(EB14,FD14,GF14,HH14,IJ14,JL14,KN14,LP14,MR14,NT14,OV14,PX14)-IF(L14="",0,L14)&gt;0.001,MAX(EB14,FD14,GF14,HH14,IJ14,JL14,KN14,LP14,MR14,NT14,OV14,PX14)-IF(L14="",0,L14),"")</f>
        <v>8.7999999999999972</v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IF(SUM(GF14,GK14)&gt;0,SUM(GF14,GK14),"")</f>
        <v/>
      </c>
      <c r="GM14" s="18">
        <v>18.8</v>
      </c>
      <c r="GN14" s="18">
        <v>6</v>
      </c>
      <c r="GO14" s="18">
        <v>0.2</v>
      </c>
      <c r="GP14" s="18">
        <v>0</v>
      </c>
      <c r="GQ14" s="18">
        <v>18.7</v>
      </c>
      <c r="GR14" s="18">
        <v>5.6</v>
      </c>
      <c r="GS14" s="18">
        <v>0</v>
      </c>
      <c r="GT14" s="18">
        <v>0</v>
      </c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>
        <f>IF(SUM(GN14,GR14)&gt;0,SUM(GN14,GR14),"")</f>
        <v>11.6</v>
      </c>
      <c r="HH14" s="11">
        <f>IF(SUM(GM14:GN14,GP14:GR14,GT14)-GO14-GS14&gt;0,SUM(GM14:GN14,GP14:GR14,GT14)-GO14-GS14,"")</f>
        <v>48.9</v>
      </c>
      <c r="HI14" s="11" t="str">
        <f>IF(SUM(GU14:GV14,GX14)-GW14&gt;0,SUM(GU14:GV14,GX14)-GW14,"")</f>
        <v/>
      </c>
      <c r="HJ14" s="11">
        <f>IF(SUM(GN14,GR14,GV14)&gt;0,SUM(GN14,GR14,GV14),"")</f>
        <v>11.6</v>
      </c>
      <c r="HK14" s="11">
        <f>IF(SUM(HH14,HI14)&gt;0,SUM(HH14,HI14),"")</f>
        <v>48.9</v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>
        <f>IF(SUM(HH14,HM14)&gt;0,SUM(HH14,HM14),"")</f>
        <v>48.9</v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2">
        <f>IF($CU14="P",CA14,(CA14+AX14)/2)</f>
        <v>18.5</v>
      </c>
      <c r="QF14" s="22">
        <f>IF($CU14="P",CB14,(CB14+AY14)/2)</f>
        <v>3.2</v>
      </c>
      <c r="QG14" s="22">
        <f>IF($CU14="P",CC14,(CC14+AZ14)/2)</f>
        <v>0.7</v>
      </c>
      <c r="QH14" s="22">
        <f>IF($CU14="P",CD14,(CD14+BA14)/2)</f>
        <v>0</v>
      </c>
      <c r="QI14" s="22">
        <f>IF($CU14="P",CE14,(CE14+BB14)/2)</f>
        <v>19</v>
      </c>
      <c r="QJ14" s="22">
        <f>IF($CU14="P",CF14,(CF14+BC14)/2)</f>
        <v>4.95</v>
      </c>
      <c r="QK14" s="22">
        <f>IF($CU14="P",CG14,(CG14+BD14)/2)</f>
        <v>0.2</v>
      </c>
      <c r="QL14" s="22">
        <f>IF($CU14="P",CH14,(CH14+BE14)/2)</f>
        <v>0</v>
      </c>
      <c r="QM14" s="22">
        <f>IF($CU14="P",CI14,(CI14+BF14)/2)</f>
        <v>18.75</v>
      </c>
      <c r="QN14" s="22">
        <f>IF($CU14="P",CJ14,(CJ14+BG14)/2)</f>
        <v>3.6</v>
      </c>
      <c r="QO14" s="22">
        <f>IF($CU14="P",CK14,(CK14+BH14)/2)</f>
        <v>0.35</v>
      </c>
      <c r="QP14" s="22">
        <f>IF($CU14="P",CL14,(CL14+BI14)/2)</f>
        <v>0</v>
      </c>
      <c r="QQ14" s="22">
        <f>IF($CU14="P",CM14,(CM14+BJ14)/2)</f>
        <v>18.8</v>
      </c>
      <c r="QR14" s="22">
        <f>IF($CU14="P",CN14,(CN14+BK14)/2)</f>
        <v>5.8000000000000007</v>
      </c>
      <c r="QS14" s="22">
        <f>IF($CU14="P",CO14,(CO14+BL14)/2)</f>
        <v>0.6</v>
      </c>
      <c r="QT14" s="22">
        <f>IF($CU14="P",CP14,(CP14+BM14)/2)</f>
        <v>0</v>
      </c>
      <c r="QU14" s="22">
        <f>IF($CU14="P",CQ14,(CQ14+BN14)/2)</f>
        <v>19</v>
      </c>
      <c r="QV14" s="22">
        <f>IF($CU14="P",CR14,(CR14+BO14)/2)</f>
        <v>5.4</v>
      </c>
      <c r="QW14" s="22">
        <f>IF($CU14="P",CS14,(CS14+BP14)/2)</f>
        <v>0.5</v>
      </c>
      <c r="QX14" s="22">
        <f>IF($CU14="P",CT14,(CT14+BQ14)/2)</f>
        <v>0</v>
      </c>
      <c r="QY14" s="27" t="s">
        <v>46</v>
      </c>
      <c r="QZ14" s="40">
        <f>IF(SUM(QF14,QJ14)&gt;0,SUM(QF14,QJ14),"")</f>
        <v>8.15</v>
      </c>
      <c r="RA14" s="40">
        <f>IF(SUM(QE14:QF14,QH14:QJ14,QL14)-QG14-QK14&gt;0,SUM(QE14:QF14,QH14:QJ14,QL14)-QG14-QK14,"")</f>
        <v>44.75</v>
      </c>
      <c r="RB14" s="40">
        <f>IF(SUM(QM14:QN14,QP14)-QO14&gt;0,SUM(QM14:QN14,QP14)-QO14,"")</f>
        <v>22</v>
      </c>
      <c r="RC14" s="40">
        <f>IF(SUM(QF14,QJ14,QN14)&gt;0,SUM(QF14,QJ14,QN14),"")</f>
        <v>11.75</v>
      </c>
      <c r="RD14" s="40">
        <f>IF(SUM(RA14,RB14)&gt;0,SUM(RA14,RB14),"")</f>
        <v>66.75</v>
      </c>
      <c r="RE14" s="40">
        <f>IF(SUM(QR14,QV14)&gt;0,SUM(QR14,QV14),"")</f>
        <v>11.200000000000001</v>
      </c>
      <c r="RF14" s="40">
        <f>IF(SUM(QQ14:QR14,QT14:QV14,QX14)-SUM(QS14,QW14)&gt;0,SUM(QQ14:QR14,QT14:QV14,QX14)-SUM(QS14,QW14),"")</f>
        <v>47.9</v>
      </c>
      <c r="RG14" s="40">
        <f>IF(SUM(RA14,RF14)&gt;0,SUM(RA14,RF14),"")</f>
        <v>92.65</v>
      </c>
    </row>
    <row r="15" spans="1:475" x14ac:dyDescent="0.2">
      <c r="A15" s="4" cm="1">
        <f t="array" ref="A15">IF(AND(H15&lt;&gt;"",H15&lt;&gt;"No DD"),SUMPRODUCT((H$4:H$41&lt;&gt;"")*(H$4:H$41&lt;&gt;"No DD")*(E$4:E$41&gt;E15))+1,IF(H15="No DD",SUMPRODUCT((H$4:H$41="No DD")*(E$4:E$41&gt;E15))+1+SUMPRODUCT((H$4:H$41&lt;&gt;"")*(H$4:H$41&lt;&gt;"No DD")),""))</f>
        <v>12</v>
      </c>
      <c r="B15" s="5" t="s">
        <v>74</v>
      </c>
      <c r="C15" s="4" t="s">
        <v>6</v>
      </c>
      <c r="D15" s="4">
        <v>2004</v>
      </c>
      <c r="E15" s="9">
        <f>SUM(J15:R15)+SUM(J15:O15)*0.0000001+SUM(J15)*0.0000000000001</f>
        <v>171.75001214500497</v>
      </c>
      <c r="F15" s="3" t="str">
        <f>IF(OR(AND(AP15&gt;=AW$43,AQ15&gt;=AW$47,AP15&lt;&gt;"",AO15=""),AND(AU15&gt;=AW$43,AV15&gt;=AW$47,AU15&lt;&gt;"",AO15=""),AND(BS15&gt;=BZ$43,BT15&gt;=BZ$47,BS15&lt;&gt;"",BR15=""),AND(BX15&gt;=BZ$43,BY15&gt;=BZ$47,BX15&lt;&gt;"",BR15=""),AND(CV15&gt;=DC$43,CW15&gt;=DC$47,CV15&lt;&gt;"",CU15=""),AND(DA15&gt;=DC$43,DB15&gt;=DC$47,DA15&lt;&gt;""),AND(EA15&gt;=EH$43,EB15&gt;=EH$47,EA15&lt;&gt;""),AND(EF15&gt;=EH$43,EG15&gt;=EH$47,EF15&lt;&gt;""),AND(FC15&gt;=FJ$43,FD15&gt;=FJ$47,FC15&lt;&gt;""),AND(FH15&gt;=FJ$43,FI15&gt;=FJ$47,FH15&lt;&gt;""),AND(GE15&gt;=GL$43,GF15&gt;=GL$47,GE15&lt;&gt;""),AND(GJ15&gt;=GL$43,GK15&gt;=GL$47,GJ15&lt;&gt;""),AND(HG15&gt;=HN$43,HH15&gt;=HN$47,HG15&lt;&gt;""),AND(HL15&gt;=HN$43,HM15&gt;=HN$47,HL15&lt;&gt;""),AND(II15&gt;=IP$43,IJ15&gt;=IP$47,II15&lt;&gt;""),AND(IN15&gt;=IP$43,IO15&gt;=IP$47,IN15&lt;&gt;""),AND(JK15&gt;=JR$43,JL15&gt;=JR$47,JK15&lt;&gt;""),AND(JP15&gt;=JR$43,JQ15&gt;=JR$47,JP15&lt;&gt;""),AND(KM15&gt;=KT$43,KN15&gt;=KT$47,KM15&lt;&gt;""),AND(KR15&gt;=KT$43,KS15&gt;=KT$47,KR15&lt;&gt;""),AND(LO15&gt;=LV$43,LP15&gt;=LV$47,LO15&lt;&gt;""),AND(LT15&gt;=LV$43,LU15&gt;=LV$47,LT15&lt;&gt;""),AND(MQ15&gt;=MX$43,MR15&gt;=MX$47,MQ15&lt;&gt;""),AND(MV15&gt;=MX$43,MW15&gt;=MX$47,MV15&lt;&gt;""),AND(NS15&gt;=NZ$43,NT15&gt;=NZ$47,NS15&lt;&gt;""),AND(NX15&gt;=NZ$43,NY15&gt;=NZ$47,NX15&lt;&gt;""),AND(OU15&gt;=PB$43,OV15&gt;=PB$47,OU15&lt;&gt;""),AND(OZ15&gt;=PB$43,PA15&gt;=PB$47,OZ15&lt;&gt;""),AND(PW15&gt;=QD$43,PX15&gt;=QD$47,PW15&lt;&gt;""),AND(QB15&gt;=QD$43,QC15&gt;=QD$47,QB15&lt;&gt;"")),"P","")</f>
        <v>P</v>
      </c>
      <c r="G15" s="3" t="str">
        <f>IF(OR(AND(AQ15&gt;=AW$47,AQ15&lt;&gt;"",AO15=""),AND(AV15&gt;=AW$47,AV15&lt;&gt;"",AO15=""),AND(BT15&gt;=BZ$47,BT15&lt;&gt;"",BR15=""),AND(BY15&gt;=BZ$47,BY15&lt;&gt;"",BR15=""),AND(CW15&gt;=DC$47,CW15&lt;&gt;"",CU15=""),AND(DB15&gt;=DC$47,DB15&lt;&gt;"",CU15=""),AND(EB15&gt;=EH$47,EB15&lt;&gt;""),AND(EG15&gt;=EH$47,EG15&lt;&gt;""),AND(FD15&gt;=FJ$47,FD15&lt;&gt;""),AND(FI15&gt;=FJ$47,FI15&lt;&gt;""),AND(GF15&gt;=GL$47,GF15&lt;&gt;""),AND(GK15&gt;=GL$47,GK15&lt;&gt;""),AND(HH15&gt;=HN$47,HH15&lt;&gt;""),AND(HM15&gt;=HN$47,HM15&lt;&gt;""),AND(IJ15&gt;=IP$47,IJ15&lt;&gt;""),AND(IO15&gt;=IP$47,IO15&lt;&gt;""),AND(JL15&gt;=JR$47,JL15&lt;&gt;""),AND(JQ15&gt;=JR$47,JQ15&lt;&gt;""),AND(KN15&gt;=KT$47,KN15&lt;&gt;""),AND(KS15&gt;=KT$47,KS15&lt;&gt;""),AND(LP15&gt;=LV$47,LP15&lt;&gt;""),AND(LU15&gt;=LV$47,LU15&lt;&gt;""),AND(MR15&gt;=MX$47,MR15&lt;&gt;""),AND(MW15&gt;=MX$47,MW15&lt;&gt;""),AND(NT15&gt;=NZ$47,NT15&lt;&gt;""),AND(NY15&gt;=NZ$47,NY15&lt;&gt;""),AND(OV15&gt;=PB$47,OV15&lt;&gt;""),AND(PA15&gt;=PB$47,PA15&lt;&gt;""),AND(PX15&gt;=QD$47,PX15&lt;&gt;""),AND(QC15&gt;=QD$47,QC15&lt;&gt;"")),"P","")</f>
        <v>P</v>
      </c>
      <c r="H15" s="36" t="str">
        <f>IF(AND(G15="P",F15=""),"No DD",IF(OR(AND(AS15&gt;=AW$46,AT15&gt;=AW$50,AS15&lt;&gt;"",AO15=""),AND(BV15&gt;=BZ$46,BW15&gt;=BZ$50,BV15&lt;&gt;"",BR15=""),AND(CY15&gt;=DC$46,CZ15&gt;=DC$50,CY15&lt;&gt;"",CU15=""),AND(ED15&gt;=EH$46,EE15&gt;=EH$50,ED15&lt;&gt;""),AND(FF15&gt;=FJ$46,FG15&gt;=FJ$50,FF15&lt;&gt;""),AND(GH15&gt;=GL$46,GI15&gt;=GL$50,GH15&lt;&gt;""),AND(HJ15&gt;=HN$46,HK15&gt;=HN$50,HJ15&lt;&gt;""),AND(IL15&gt;=IP$46,IM15&gt;=IP$50,IL15&lt;&gt;""),AND(JN15&gt;=JR$46,JO15&gt;=JR$50,JN15&lt;&gt;""),AND(KP15&gt;=KT$46,KQ15&gt;=KT$50,KP15&lt;&gt;""),AND(LR15&gt;=LV$46,LS15&gt;=LV$50,LR15&lt;&gt;""),AND(MT15&gt;=MX$46,MU15&gt;=MX$50,MT15&lt;&gt;""),AND(NV15&gt;=NZ$46,NW15&gt;=NZ$50,NV15&lt;&gt;""),AND(OX15&gt;=PB$46,OY15&gt;=PB$50,OX15&lt;&gt;""),AND(PZ15&gt;=QD$46,QA15&gt;=QD$50,PZ15&lt;&gt;"")),"Merit",IF(OR(AND(AS15&gt;=AW$45,AT15&gt;=AW$49,AS15&lt;&gt;"",AO15=""),AND(BV15&gt;=BZ$45,BW15&gt;=BZ$49,BV15&lt;&gt;"",BR15=""),AND(CY15&gt;=DC$45,CZ15&gt;=DC$49,CY15&lt;&gt;"",CU15=""),AND(ED15&gt;=EH$45,EE15&gt;=EH$49,ED15&lt;&gt;""),AND(FF15&gt;=FJ$45,FG15&gt;=FJ$49,FF15&lt;&gt;""),AND(GH15&gt;=GL$45,GI15&gt;=GL$49,GH15&lt;&gt;""),AND(HJ15&gt;=HN$45,HK15&gt;=HN$49,HJ15&lt;&gt;""),AND(IL15&gt;=IP$45,IM15&gt;=IP$49,IL15&lt;&gt;""),AND(JN15&gt;=JR$45,JO15&gt;=JR$49,JN15&lt;&gt;""),AND(KP15&gt;=KT$45,KQ15&gt;=KT$49,KP15&lt;&gt;""),AND(LR15&gt;=LV$45,LS15&gt;=LV$49,LR15&lt;&gt;""),AND(MT15&gt;=MX$45,MU15&gt;=MX$49,MT15&lt;&gt;""),AND(NV15&gt;=NZ$45,NW15&gt;=NZ$49,NV15&lt;&gt;""),AND(OX15&gt;=PB$45,OY15&gt;=PB$49,OX15&lt;&gt;""),AND(PZ15&gt;=QD$45,QA15&gt;=QD$49,PZ15&lt;&gt;"")),"Excellence",IF(I15="P","Worlds Team",IF(F15="P","National Team","")))))</f>
        <v>National Team</v>
      </c>
      <c r="I15" s="3" t="str">
        <f>IF(OR(AND(AS15&gt;=AW$44,AT15&gt;=AW$48,AS15&lt;&gt;"",AO15=""),AND(BV15&gt;=BZ$44,BW15&gt;=BZ$48,BV15&lt;&gt;"",BR15=""),AND(CY15&gt;=DC$44,CZ15&gt;=DC$48,CY15&lt;&gt;"",CU15=""),AND(ED15&gt;=EH$44,EE15&gt;=EH$48,ED15&lt;&gt;""),AND(FF15&gt;=FJ$44,FG15&gt;=FJ$48,FF15&lt;&gt;""),AND(GH15&gt;=GL$44,GI15&gt;=GL$48,GH15&lt;&gt;""),AND(HJ15&gt;=HN$44,HK15&gt;=HN$48,HJ15&lt;&gt;""),AND(IL15&gt;=IP$44,IM15&gt;=IP$48,IL15&lt;&gt;""),AND(JN15&gt;=JR$44,JO15&gt;=JR$48,JN15&lt;&gt;""),AND(KP15&gt;=KT$44,KQ15&gt;=KT$48,KP15&lt;&gt;""),AND(LR15&gt;=LV$44,LS15&gt;=LV$48,LR15&lt;&gt;""),AND(MT15&gt;=MX$44,MU15&gt;=MX$48,MT15&lt;&gt;""),AND(NV15&gt;=NZ$44,NW15&gt;=NZ$48,NV15&lt;&gt;""),AND(OX15&gt;=PB$44,OY15&gt;=PB$48,OX15&lt;&gt;""),AND(PZ15&gt;=QD$44,QA15&gt;=QD$48,PZ15&lt;&gt;"")),"P","")</f>
        <v/>
      </c>
      <c r="J15" s="8">
        <f>IF(COUNT(AQ15,BT15,CW15)&gt;0,LARGE((AQ15,BT15,CW15),1),0)</f>
        <v>49.699999999999996</v>
      </c>
      <c r="K15" s="8" t="str">
        <f>IF(J15=0,"",IF(J15=CW15,$CA$1,IF(J15=BT15,$AX$1,IF(J15=AQ15,$U$1,""))))</f>
        <v>2023 Elite Canada</v>
      </c>
      <c r="L15" s="8">
        <f>IF(COUNT(AQ15,BT15,CW15)&gt;1,LARGE((AQ15,BT15,CW15),2),0)</f>
        <v>48.050000000000004</v>
      </c>
      <c r="M15" s="8" t="str">
        <f>IF(L15=0,"",IF(L15=CW15,$CA$1,IF(L15=BT15,$AX$1,IF(L15=AQ15,$U$1,""))))</f>
        <v>2022 3rd Domestic Trial</v>
      </c>
      <c r="N15" s="8">
        <f>IF(COUNT(AR15,BU15,CX15)&gt;0,LARGE((AR15,BU15,CX15),1),0)</f>
        <v>23.7</v>
      </c>
      <c r="O15" s="8" t="str">
        <f>IF(N15=0,"",IF(N15=CX15,$CA$1,IF(N15=BU15,$AX$1,IF(N15=AR15,$U$1,""))))</f>
        <v>2022 3rd Domestic Trial</v>
      </c>
      <c r="P15" s="8">
        <f>IF(MAX(AV15,BY15,DB15)&gt;0,MAX(AV15,BY15,DB15),0)</f>
        <v>50.3</v>
      </c>
      <c r="Q15" s="8" t="str">
        <f>IF(P15=0,"",IF(P15=DB15,$CA$1,IF(P15=BY15,$AX$1,IF(P15=AV15,$U$1,""))))</f>
        <v>2023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19</v>
      </c>
      <c r="V15" s="19">
        <v>5.2</v>
      </c>
      <c r="W15" s="19">
        <v>0.3</v>
      </c>
      <c r="X15" s="19">
        <v>0</v>
      </c>
      <c r="Y15" s="19">
        <v>18.95</v>
      </c>
      <c r="Z15" s="19">
        <v>5.2</v>
      </c>
      <c r="AA15" s="19">
        <v>0</v>
      </c>
      <c r="AB15" s="19">
        <v>0</v>
      </c>
      <c r="AC15" s="19">
        <v>19.399999999999999</v>
      </c>
      <c r="AD15" s="19">
        <v>4.3</v>
      </c>
      <c r="AE15" s="19">
        <v>0</v>
      </c>
      <c r="AF15" s="19">
        <v>0</v>
      </c>
      <c r="AG15" s="19">
        <v>18.899999999999999</v>
      </c>
      <c r="AH15" s="19">
        <v>5.6</v>
      </c>
      <c r="AI15" s="19">
        <v>0</v>
      </c>
      <c r="AJ15" s="19">
        <v>0</v>
      </c>
      <c r="AK15" s="19">
        <v>18.850000000000001</v>
      </c>
      <c r="AL15" s="19">
        <v>5.4</v>
      </c>
      <c r="AM15" s="19">
        <v>0.1</v>
      </c>
      <c r="AN15" s="19">
        <v>0</v>
      </c>
      <c r="AO15" s="27" t="s">
        <v>46</v>
      </c>
      <c r="AP15" s="40">
        <f>IF(SUM(V15,Z15)&gt;0,SUM(V15,Z15),"")</f>
        <v>10.4</v>
      </c>
      <c r="AQ15" s="40">
        <f>IF(SUM(U15:V15,X15:Z15,AB15)-W15-AA15&gt;0,SUM(U15:V15,X15:Z15,AB15)-W15-AA15,"")</f>
        <v>48.050000000000004</v>
      </c>
      <c r="AR15" s="40">
        <f>IF(SUM(AC15:AD15,AF15)-AE15&gt;0,SUM(AC15:AD15,AF15)-AE15,"")</f>
        <v>23.7</v>
      </c>
      <c r="AS15" s="40">
        <f>IF(SUM(V15,Z15,AD15)&gt;0,SUM(V15,Z15,AD15),"")</f>
        <v>14.7</v>
      </c>
      <c r="AT15" s="40">
        <f>IF(SUM(AQ15,AR15)&gt;0,SUM(AQ15,AR15),"")</f>
        <v>71.75</v>
      </c>
      <c r="AU15" s="40">
        <f>IF(SUM(AH15,AL15)&gt;0,SUM(AH15,AL15),"")</f>
        <v>11</v>
      </c>
      <c r="AV15" s="40">
        <f>IF(SUM(AG15:AH15,AJ15:AL15,AN15)-SUM(AI15,AM15)&gt;0,SUM(AG15:AH15,AJ15:AL15,AN15)-SUM(AI15,AM15),"")</f>
        <v>48.65</v>
      </c>
      <c r="AW15" s="40">
        <f>IF(SUM(AQ15,AV15)&gt;0,SUM(AQ15,AV15),"")</f>
        <v>96.7</v>
      </c>
      <c r="AX15" s="18">
        <v>18.7</v>
      </c>
      <c r="AY15" s="18">
        <v>6</v>
      </c>
      <c r="AZ15" s="18">
        <v>0</v>
      </c>
      <c r="BA15" s="18">
        <v>0</v>
      </c>
      <c r="BB15" s="18">
        <v>18.600000000000001</v>
      </c>
      <c r="BC15" s="18">
        <v>6.4</v>
      </c>
      <c r="BD15" s="18">
        <v>0</v>
      </c>
      <c r="BE15" s="18">
        <v>0</v>
      </c>
      <c r="BF15" s="18">
        <v>19.2</v>
      </c>
      <c r="BG15" s="18">
        <v>4.3</v>
      </c>
      <c r="BH15" s="18">
        <v>0</v>
      </c>
      <c r="BI15" s="18">
        <v>0</v>
      </c>
      <c r="BJ15" s="18">
        <v>18.899999999999999</v>
      </c>
      <c r="BK15" s="18">
        <v>6</v>
      </c>
      <c r="BL15" s="18">
        <v>0</v>
      </c>
      <c r="BM15" s="18">
        <v>0</v>
      </c>
      <c r="BN15" s="18">
        <v>19</v>
      </c>
      <c r="BO15" s="18">
        <v>6.4</v>
      </c>
      <c r="BP15" s="18">
        <v>0</v>
      </c>
      <c r="BQ15" s="18">
        <v>0</v>
      </c>
      <c r="BR15" s="28"/>
      <c r="BS15" s="11">
        <f>IF(SUM(AY15,BC15)&gt;0,SUM(AY15,BC15),"")</f>
        <v>12.4</v>
      </c>
      <c r="BT15" s="11">
        <f>IF(SUM(AX15:AY15,BA15:BC15,BE15)-AZ15-BD15&gt;0,SUM(AX15:AY15,BA15:BC15,BE15)-AZ15-BD15,"")</f>
        <v>49.699999999999996</v>
      </c>
      <c r="BU15" s="11">
        <f>IF(SUM(BF15:BG15,BI15)-BH15&gt;0,SUM(BF15:BG15,BI15)-BH15,"")</f>
        <v>23.5</v>
      </c>
      <c r="BV15" s="11">
        <f>IF(SUM(AY15,BC15,BG15)&gt;0,SUM(AY15,BC15,BG15),"")</f>
        <v>16.7</v>
      </c>
      <c r="BW15" s="11">
        <f>IF(SUM(BT15,BU15)&gt;0,SUM(BT15,BU15),"")</f>
        <v>73.199999999999989</v>
      </c>
      <c r="BX15" s="11">
        <f>IF(SUM(BK15,BO15)&gt;0,SUM(BK15,BO15),"")</f>
        <v>12.4</v>
      </c>
      <c r="BY15" s="11">
        <f>IF(SUM(BJ15:BK15,BM15:BO15,BQ15)-SUM(BL15,BP15)&gt;0,SUM(BJ15:BK15,BM15:BO15,BQ15)-SUM(BL15,BP15),"")</f>
        <v>50.3</v>
      </c>
      <c r="BZ15" s="11">
        <f>IF(SUM(BT15,BY15)&gt;0,SUM(BT15,BY15),"")</f>
        <v>100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 t="str">
        <f>IF(SUM(CB15,CF15)&gt;0,SUM(CB15,CF15),"")</f>
        <v/>
      </c>
      <c r="CW15" s="40" t="str">
        <f>IF(SUM(CA15:CB15,CD15:CF15,CH15)-CC15-CG15&gt;0,SUM(CA15:CB15,CD15:CF15,CH15)-CC15-CG15,"")</f>
        <v/>
      </c>
      <c r="CX15" s="40" t="str">
        <f>IF(SUM(CI15:CJ15,CL15)-CK15&gt;0,SUM(CI15:CJ15,CL15)-CK15,"")</f>
        <v/>
      </c>
      <c r="CY15" s="40" t="str">
        <f>IF(SUM(CB15,CF15,CJ15)&gt;0,SUM(CB15,CF15,CJ15),"")</f>
        <v/>
      </c>
      <c r="CZ15" s="40" t="str">
        <f>IF(SUM(CW15,CX15)&gt;0,SUM(CW15,CX15),"")</f>
        <v/>
      </c>
      <c r="DA15" s="40" t="str">
        <f>IF(SUM(CN15,CR15)&gt;0,SUM(CN15,CR15),"")</f>
        <v/>
      </c>
      <c r="DB15" s="40" t="str">
        <f>IF(SUM(CM15:CN15,CP15:CR15,CT15)-SUM(CO15,CS15)&gt;0,SUM(CM15:CN15,CP15:CR15,CT15)-SUM(CO15,CS15),"")</f>
        <v/>
      </c>
      <c r="DC15" s="40" t="str">
        <f>IF(SUM(CW15,DB15)&gt;0,SUM(CW15,DB15),"")</f>
        <v/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IF(SUM(GF15,GK15)&gt;0,SUM(GF15,GK15),"")</f>
        <v/>
      </c>
      <c r="GM15" s="18">
        <v>17.399999999999999</v>
      </c>
      <c r="GN15" s="18">
        <v>2.8</v>
      </c>
      <c r="GO15" s="18">
        <v>0</v>
      </c>
      <c r="GP15" s="18">
        <v>0</v>
      </c>
      <c r="GQ15" s="18">
        <v>18.8</v>
      </c>
      <c r="GR15" s="18">
        <v>6</v>
      </c>
      <c r="GS15" s="18">
        <v>0.6</v>
      </c>
      <c r="GT15" s="18">
        <v>0</v>
      </c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>
        <f>IF(SUM(GN15,GR15)&gt;0,SUM(GN15,GR15),"")</f>
        <v>8.8000000000000007</v>
      </c>
      <c r="HH15" s="11">
        <f>IF(SUM(GM15:GN15,GP15:GR15,GT15)-GO15-GS15&gt;0,SUM(GM15:GN15,GP15:GR15,GT15)-GO15-GS15,"")</f>
        <v>44.4</v>
      </c>
      <c r="HI15" s="11" t="str">
        <f>IF(SUM(GU15:GV15,GX15)-GW15&gt;0,SUM(GU15:GV15,GX15)-GW15,"")</f>
        <v/>
      </c>
      <c r="HJ15" s="11">
        <f>IF(SUM(GN15,GR15,GV15)&gt;0,SUM(GN15,GR15,GV15),"")</f>
        <v>8.8000000000000007</v>
      </c>
      <c r="HK15" s="11">
        <f>IF(SUM(HH15,HI15)&gt;0,SUM(HH15,HI15),"")</f>
        <v>44.4</v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>
        <f>IF(SUM(HH15,HM15)&gt;0,SUM(HH15,HM15),"")</f>
        <v>44.4</v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2">
        <f>IF($CU15="P",CA15,(CA15+AX15)/2)</f>
        <v>9.35</v>
      </c>
      <c r="QF15" s="22">
        <f>IF($CU15="P",CB15,(CB15+AY15)/2)</f>
        <v>3</v>
      </c>
      <c r="QG15" s="22">
        <f>IF($CU15="P",CC15,(CC15+AZ15)/2)</f>
        <v>0</v>
      </c>
      <c r="QH15" s="22">
        <f>IF($CU15="P",CD15,(CD15+BA15)/2)</f>
        <v>0</v>
      </c>
      <c r="QI15" s="22">
        <f>IF($CU15="P",CE15,(CE15+BB15)/2)</f>
        <v>9.3000000000000007</v>
      </c>
      <c r="QJ15" s="22">
        <f>IF($CU15="P",CF15,(CF15+BC15)/2)</f>
        <v>3.2</v>
      </c>
      <c r="QK15" s="22">
        <f>IF($CU15="P",CG15,(CG15+BD15)/2)</f>
        <v>0</v>
      </c>
      <c r="QL15" s="22">
        <f>IF($CU15="P",CH15,(CH15+BE15)/2)</f>
        <v>0</v>
      </c>
      <c r="QM15" s="22">
        <f>IF($CU15="P",CI15,(CI15+BF15)/2)</f>
        <v>9.6</v>
      </c>
      <c r="QN15" s="22">
        <f>IF($CU15="P",CJ15,(CJ15+BG15)/2)</f>
        <v>2.15</v>
      </c>
      <c r="QO15" s="22">
        <f>IF($CU15="P",CK15,(CK15+BH15)/2)</f>
        <v>0</v>
      </c>
      <c r="QP15" s="22">
        <f>IF($CU15="P",CL15,(CL15+BI15)/2)</f>
        <v>0</v>
      </c>
      <c r="QQ15" s="22">
        <f>IF($CU15="P",CM15,(CM15+BJ15)/2)</f>
        <v>9.4499999999999993</v>
      </c>
      <c r="QR15" s="22">
        <f>IF($CU15="P",CN15,(CN15+BK15)/2)</f>
        <v>3</v>
      </c>
      <c r="QS15" s="22">
        <f>IF($CU15="P",CO15,(CO15+BL15)/2)</f>
        <v>0</v>
      </c>
      <c r="QT15" s="22">
        <f>IF($CU15="P",CP15,(CP15+BM15)/2)</f>
        <v>0</v>
      </c>
      <c r="QU15" s="22">
        <f>IF($CU15="P",CQ15,(CQ15+BN15)/2)</f>
        <v>9.5</v>
      </c>
      <c r="QV15" s="22">
        <f>IF($CU15="P",CR15,(CR15+BO15)/2)</f>
        <v>3.2</v>
      </c>
      <c r="QW15" s="22">
        <f>IF($CU15="P",CS15,(CS15+BP15)/2)</f>
        <v>0</v>
      </c>
      <c r="QX15" s="22">
        <f>IF($CU15="P",CT15,(CT15+BQ15)/2)</f>
        <v>0</v>
      </c>
      <c r="QY15" s="27" t="s">
        <v>46</v>
      </c>
      <c r="QZ15" s="40">
        <f>IF(SUM(QF15,QJ15)&gt;0,SUM(QF15,QJ15),"")</f>
        <v>6.2</v>
      </c>
      <c r="RA15" s="40">
        <f>IF(SUM(QE15:QF15,QH15:QJ15,QL15)-QG15-QK15&gt;0,SUM(QE15:QF15,QH15:QJ15,QL15)-QG15-QK15,"")</f>
        <v>24.849999999999998</v>
      </c>
      <c r="RB15" s="40">
        <f>IF(SUM(QM15:QN15,QP15)-QO15&gt;0,SUM(QM15:QN15,QP15)-QO15,"")</f>
        <v>11.75</v>
      </c>
      <c r="RC15" s="40">
        <f>IF(SUM(QF15,QJ15,QN15)&gt;0,SUM(QF15,QJ15,QN15),"")</f>
        <v>8.35</v>
      </c>
      <c r="RD15" s="40">
        <f>IF(SUM(RA15,RB15)&gt;0,SUM(RA15,RB15),"")</f>
        <v>36.599999999999994</v>
      </c>
      <c r="RE15" s="40">
        <f>IF(SUM(QR15,QV15)&gt;0,SUM(QR15,QV15),"")</f>
        <v>6.2</v>
      </c>
      <c r="RF15" s="40">
        <f>IF(SUM(QQ15:QR15,QT15:QV15,QX15)-SUM(QS15,QW15)&gt;0,SUM(QQ15:QR15,QT15:QV15,QX15)-SUM(QS15,QW15),"")</f>
        <v>25.15</v>
      </c>
      <c r="RG15" s="40">
        <f>IF(SUM(RA15,RF15)&gt;0,SUM(RA15,RF15),"")</f>
        <v>50</v>
      </c>
    </row>
    <row r="16" spans="1:475" x14ac:dyDescent="0.2">
      <c r="A16" s="4" cm="1">
        <f t="array" ref="A16">IF(AND(H16&lt;&gt;"",H16&lt;&gt;"No DD"),SUMPRODUCT((H$4:H$41&lt;&gt;"")*(H$4:H$41&lt;&gt;"No DD")*(E$4:E$41&gt;E16))+1,IF(H16="No DD",SUMPRODUCT((H$4:H$41="No DD")*(E$4:E$41&gt;E16))+1+SUMPRODUCT((H$4:H$41&lt;&gt;"")*(H$4:H$41&lt;&gt;"No DD")),""))</f>
        <v>13</v>
      </c>
      <c r="B16" s="5" t="s">
        <v>155</v>
      </c>
      <c r="C16" s="4" t="s">
        <v>4</v>
      </c>
      <c r="D16" s="4">
        <v>2005</v>
      </c>
      <c r="E16" s="9">
        <f>SUM(J16:R16)+SUM(J16:O16)*0.0000001+SUM(J16)*0.0000000000001</f>
        <v>171.00001217000496</v>
      </c>
      <c r="F16" s="3" t="str">
        <f>IF(OR(AND(AP16&gt;=AW$43,AQ16&gt;=AW$47,AP16&lt;&gt;"",AO16=""),AND(AU16&gt;=AW$43,AV16&gt;=AW$47,AU16&lt;&gt;"",AO16=""),AND(BS16&gt;=BZ$43,BT16&gt;=BZ$47,BS16&lt;&gt;"",BR16=""),AND(BX16&gt;=BZ$43,BY16&gt;=BZ$47,BX16&lt;&gt;"",BR16=""),AND(CV16&gt;=DC$43,CW16&gt;=DC$47,CV16&lt;&gt;"",CU16=""),AND(DA16&gt;=DC$43,DB16&gt;=DC$47,DA16&lt;&gt;""),AND(EA16&gt;=EH$43,EB16&gt;=EH$47,EA16&lt;&gt;""),AND(EF16&gt;=EH$43,EG16&gt;=EH$47,EF16&lt;&gt;""),AND(FC16&gt;=FJ$43,FD16&gt;=FJ$47,FC16&lt;&gt;""),AND(FH16&gt;=FJ$43,FI16&gt;=FJ$47,FH16&lt;&gt;""),AND(GE16&gt;=GL$43,GF16&gt;=GL$47,GE16&lt;&gt;""),AND(GJ16&gt;=GL$43,GK16&gt;=GL$47,GJ16&lt;&gt;""),AND(HG16&gt;=HN$43,HH16&gt;=HN$47,HG16&lt;&gt;""),AND(HL16&gt;=HN$43,HM16&gt;=HN$47,HL16&lt;&gt;""),AND(II16&gt;=IP$43,IJ16&gt;=IP$47,II16&lt;&gt;""),AND(IN16&gt;=IP$43,IO16&gt;=IP$47,IN16&lt;&gt;""),AND(JK16&gt;=JR$43,JL16&gt;=JR$47,JK16&lt;&gt;""),AND(JP16&gt;=JR$43,JQ16&gt;=JR$47,JP16&lt;&gt;""),AND(KM16&gt;=KT$43,KN16&gt;=KT$47,KM16&lt;&gt;""),AND(KR16&gt;=KT$43,KS16&gt;=KT$47,KR16&lt;&gt;""),AND(LO16&gt;=LV$43,LP16&gt;=LV$47,LO16&lt;&gt;""),AND(LT16&gt;=LV$43,LU16&gt;=LV$47,LT16&lt;&gt;""),AND(MQ16&gt;=MX$43,MR16&gt;=MX$47,MQ16&lt;&gt;""),AND(MV16&gt;=MX$43,MW16&gt;=MX$47,MV16&lt;&gt;""),AND(NS16&gt;=NZ$43,NT16&gt;=NZ$47,NS16&lt;&gt;""),AND(NX16&gt;=NZ$43,NY16&gt;=NZ$47,NX16&lt;&gt;""),AND(OU16&gt;=PB$43,OV16&gt;=PB$47,OU16&lt;&gt;""),AND(OZ16&gt;=PB$43,PA16&gt;=PB$47,OZ16&lt;&gt;""),AND(PW16&gt;=QD$43,PX16&gt;=QD$47,PW16&lt;&gt;""),AND(QB16&gt;=QD$43,QC16&gt;=QD$47,QB16&lt;&gt;"")),"P","")</f>
        <v>P</v>
      </c>
      <c r="G16" s="3" t="str">
        <f>IF(OR(AND(AQ16&gt;=AW$47,AQ16&lt;&gt;"",AO16=""),AND(AV16&gt;=AW$47,AV16&lt;&gt;"",AO16=""),AND(BT16&gt;=BZ$47,BT16&lt;&gt;"",BR16=""),AND(BY16&gt;=BZ$47,BY16&lt;&gt;"",BR16=""),AND(CW16&gt;=DC$47,CW16&lt;&gt;"",CU16=""),AND(DB16&gt;=DC$47,DB16&lt;&gt;"",CU16=""),AND(EB16&gt;=EH$47,EB16&lt;&gt;""),AND(EG16&gt;=EH$47,EG16&lt;&gt;""),AND(FD16&gt;=FJ$47,FD16&lt;&gt;""),AND(FI16&gt;=FJ$47,FI16&lt;&gt;""),AND(GF16&gt;=GL$47,GF16&lt;&gt;""),AND(GK16&gt;=GL$47,GK16&lt;&gt;""),AND(HH16&gt;=HN$47,HH16&lt;&gt;""),AND(HM16&gt;=HN$47,HM16&lt;&gt;""),AND(IJ16&gt;=IP$47,IJ16&lt;&gt;""),AND(IO16&gt;=IP$47,IO16&lt;&gt;""),AND(JL16&gt;=JR$47,JL16&lt;&gt;""),AND(JQ16&gt;=JR$47,JQ16&lt;&gt;""),AND(KN16&gt;=KT$47,KN16&lt;&gt;""),AND(KS16&gt;=KT$47,KS16&lt;&gt;""),AND(LP16&gt;=LV$47,LP16&lt;&gt;""),AND(LU16&gt;=LV$47,LU16&lt;&gt;""),AND(MR16&gt;=MX$47,MR16&lt;&gt;""),AND(MW16&gt;=MX$47,MW16&lt;&gt;""),AND(NT16&gt;=NZ$47,NT16&lt;&gt;""),AND(NY16&gt;=NZ$47,NY16&lt;&gt;""),AND(OV16&gt;=PB$47,OV16&lt;&gt;""),AND(PA16&gt;=PB$47,PA16&lt;&gt;""),AND(PX16&gt;=QD$47,PX16&lt;&gt;""),AND(QC16&gt;=QD$47,QC16&lt;&gt;"")),"P","")</f>
        <v>P</v>
      </c>
      <c r="H16" s="36" t="str">
        <f>IF(AND(G16="P",F16=""),"No DD",IF(OR(AND(AS16&gt;=AW$46,AT16&gt;=AW$50,AS16&lt;&gt;"",AO16=""),AND(BV16&gt;=BZ$46,BW16&gt;=BZ$50,BV16&lt;&gt;"",BR16=""),AND(CY16&gt;=DC$46,CZ16&gt;=DC$50,CY16&lt;&gt;"",CU16=""),AND(ED16&gt;=EH$46,EE16&gt;=EH$50,ED16&lt;&gt;""),AND(FF16&gt;=FJ$46,FG16&gt;=FJ$50,FF16&lt;&gt;""),AND(GH16&gt;=GL$46,GI16&gt;=GL$50,GH16&lt;&gt;""),AND(HJ16&gt;=HN$46,HK16&gt;=HN$50,HJ16&lt;&gt;""),AND(IL16&gt;=IP$46,IM16&gt;=IP$50,IL16&lt;&gt;""),AND(JN16&gt;=JR$46,JO16&gt;=JR$50,JN16&lt;&gt;""),AND(KP16&gt;=KT$46,KQ16&gt;=KT$50,KP16&lt;&gt;""),AND(LR16&gt;=LV$46,LS16&gt;=LV$50,LR16&lt;&gt;""),AND(MT16&gt;=MX$46,MU16&gt;=MX$50,MT16&lt;&gt;""),AND(NV16&gt;=NZ$46,NW16&gt;=NZ$50,NV16&lt;&gt;""),AND(OX16&gt;=PB$46,OY16&gt;=PB$50,OX16&lt;&gt;""),AND(PZ16&gt;=QD$46,QA16&gt;=QD$50,PZ16&lt;&gt;"")),"Merit",IF(OR(AND(AS16&gt;=AW$45,AT16&gt;=AW$49,AS16&lt;&gt;"",AO16=""),AND(BV16&gt;=BZ$45,BW16&gt;=BZ$49,BV16&lt;&gt;"",BR16=""),AND(CY16&gt;=DC$45,CZ16&gt;=DC$49,CY16&lt;&gt;"",CU16=""),AND(ED16&gt;=EH$45,EE16&gt;=EH$49,ED16&lt;&gt;""),AND(FF16&gt;=FJ$45,FG16&gt;=FJ$49,FF16&lt;&gt;""),AND(GH16&gt;=GL$45,GI16&gt;=GL$49,GH16&lt;&gt;""),AND(HJ16&gt;=HN$45,HK16&gt;=HN$49,HJ16&lt;&gt;""),AND(IL16&gt;=IP$45,IM16&gt;=IP$49,IL16&lt;&gt;""),AND(JN16&gt;=JR$45,JO16&gt;=JR$49,JN16&lt;&gt;""),AND(KP16&gt;=KT$45,KQ16&gt;=KT$49,KP16&lt;&gt;""),AND(LR16&gt;=LV$45,LS16&gt;=LV$49,LR16&lt;&gt;""),AND(MT16&gt;=MX$45,MU16&gt;=MX$49,MT16&lt;&gt;""),AND(NV16&gt;=NZ$45,NW16&gt;=NZ$49,NV16&lt;&gt;""),AND(OX16&gt;=PB$45,OY16&gt;=PB$49,OX16&lt;&gt;""),AND(PZ16&gt;=QD$45,QA16&gt;=QD$49,PZ16&lt;&gt;"")),"Excellence",IF(I16="P","Worlds Team",IF(F16="P","National Team","")))))</f>
        <v>National Team</v>
      </c>
      <c r="I16" s="3" t="str">
        <f>IF(OR(AND(AS16&gt;=AW$44,AT16&gt;=AW$48,AS16&lt;&gt;"",AO16=""),AND(BV16&gt;=BZ$44,BW16&gt;=BZ$48,BV16&lt;&gt;"",BR16=""),AND(CY16&gt;=DC$44,CZ16&gt;=DC$48,CY16&lt;&gt;"",CU16=""),AND(ED16&gt;=EH$44,EE16&gt;=EH$48,ED16&lt;&gt;""),AND(FF16&gt;=FJ$44,FG16&gt;=FJ$48,FF16&lt;&gt;""),AND(GH16&gt;=GL$44,GI16&gt;=GL$48,GH16&lt;&gt;""),AND(HJ16&gt;=HN$44,HK16&gt;=HN$48,HJ16&lt;&gt;""),AND(IL16&gt;=IP$44,IM16&gt;=IP$48,IL16&lt;&gt;""),AND(JN16&gt;=JR$44,JO16&gt;=JR$48,JN16&lt;&gt;""),AND(KP16&gt;=KT$44,KQ16&gt;=KT$48,KP16&lt;&gt;""),AND(LR16&gt;=LV$44,LS16&gt;=LV$48,LR16&lt;&gt;""),AND(MT16&gt;=MX$44,MU16&gt;=MX$48,MT16&lt;&gt;""),AND(NV16&gt;=NZ$44,NW16&gt;=NZ$48,NV16&lt;&gt;""),AND(OX16&gt;=PB$44,OY16&gt;=PB$48,OX16&lt;&gt;""),AND(PZ16&gt;=QD$44,QA16&gt;=QD$48,PZ16&lt;&gt;"")),"P","")</f>
        <v/>
      </c>
      <c r="J16" s="8">
        <f>IF(COUNT(AQ16,BT16,CW16)&gt;0,LARGE((AQ16,BT16,CW16),1),0)</f>
        <v>49.7</v>
      </c>
      <c r="K16" s="8" t="str">
        <f>IF(J16=0,"",IF(J16=CW16,$CA$1,IF(J16=BT16,$AX$1,IF(J16=AQ16,$U$1,""))))</f>
        <v>2023 Nationals</v>
      </c>
      <c r="L16" s="8">
        <f>IF(COUNT(AQ16,BT16,CW16)&gt;1,LARGE((AQ16,BT16,CW16),2),0)</f>
        <v>48.5</v>
      </c>
      <c r="M16" s="8" t="str">
        <f>IF(L16=0,"",IF(L16=CW16,$CA$1,IF(L16=BT16,$AX$1,IF(L16=AQ16,$U$1,""))))</f>
        <v>2023 Elite Canada</v>
      </c>
      <c r="N16" s="8">
        <f>IF(COUNT(AR16,BU16,CX16)&gt;0,LARGE((AR16,BU16,CX16),1),0)</f>
        <v>23.5</v>
      </c>
      <c r="O16" s="8" t="str">
        <f>IF(N16=0,"",IF(N16=CX16,$CA$1,IF(N16=BU16,$AX$1,IF(N16=AR16,$U$1,""))))</f>
        <v>2023 Nationals</v>
      </c>
      <c r="P16" s="8">
        <f>IF(MAX(AV16,BY16,DB16)&gt;0,MAX(AV16,BY16,DB16),0)</f>
        <v>49.300000000000004</v>
      </c>
      <c r="Q16" s="8" t="str">
        <f>IF(P16=0,"",IF(P16=DB16,$CA$1,IF(P16=BY16,$AX$1,IF(P16=AV16,$U$1,""))))</f>
        <v>2023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7"/>
      <c r="AP16" s="40" t="str">
        <f>IF(SUM(V16,Z16)&gt;0,SUM(V16,Z16),"")</f>
        <v/>
      </c>
      <c r="AQ16" s="40" t="str">
        <f>IF(SUM(U16:V16,X16:Z16,AB16)-W16-AA16&gt;0,SUM(U16:V16,X16:Z16,AB16)-W16-AA16,"")</f>
        <v/>
      </c>
      <c r="AR16" s="40" t="str">
        <f>IF(SUM(AC16:AD16,AF16)-AE16&gt;0,SUM(AC16:AD16,AF16)-AE16,"")</f>
        <v/>
      </c>
      <c r="AS16" s="40" t="str">
        <f>IF(SUM(V16,Z16,AD16)&gt;0,SUM(V16,Z16,AD16),"")</f>
        <v/>
      </c>
      <c r="AT16" s="40" t="str">
        <f>IF(SUM(AQ16,AR16)&gt;0,SUM(AQ16,AR16),"")</f>
        <v/>
      </c>
      <c r="AU16" s="40" t="str">
        <f>IF(SUM(AH16,AL16)&gt;0,SUM(AH16,AL16),"")</f>
        <v/>
      </c>
      <c r="AV16" s="40" t="str">
        <f>IF(SUM(AG16:AH16,AJ16:AL16,AN16)-SUM(AI16,AM16)&gt;0,SUM(AG16:AH16,AJ16:AL16,AN16)-SUM(AI16,AM16),"")</f>
        <v/>
      </c>
      <c r="AW16" s="40" t="str">
        <f>IF(SUM(AQ16,AV16)&gt;0,SUM(AQ16,AV16),"")</f>
        <v/>
      </c>
      <c r="AX16" s="18">
        <v>18.3</v>
      </c>
      <c r="AY16" s="18">
        <v>6.9</v>
      </c>
      <c r="AZ16" s="18">
        <v>0.8</v>
      </c>
      <c r="BA16" s="18">
        <v>0</v>
      </c>
      <c r="BB16" s="18">
        <v>18.3</v>
      </c>
      <c r="BC16" s="18">
        <v>6.4</v>
      </c>
      <c r="BD16" s="18">
        <v>0.6</v>
      </c>
      <c r="BE16" s="18">
        <v>0</v>
      </c>
      <c r="BF16" s="18">
        <v>18.8</v>
      </c>
      <c r="BG16" s="18">
        <v>4.3</v>
      </c>
      <c r="BH16" s="18">
        <v>0</v>
      </c>
      <c r="BI16" s="18">
        <v>0</v>
      </c>
      <c r="BJ16" s="18">
        <v>18</v>
      </c>
      <c r="BK16" s="18">
        <v>6.9</v>
      </c>
      <c r="BL16" s="18">
        <v>0.2</v>
      </c>
      <c r="BM16" s="18">
        <v>0</v>
      </c>
      <c r="BN16" s="18">
        <v>18.8</v>
      </c>
      <c r="BO16" s="18">
        <v>6.4</v>
      </c>
      <c r="BP16" s="18">
        <v>0.6</v>
      </c>
      <c r="BQ16" s="18">
        <v>0</v>
      </c>
      <c r="BR16" s="28"/>
      <c r="BS16" s="11">
        <f>IF(SUM(AY16,BC16)&gt;0,SUM(AY16,BC16),"")</f>
        <v>13.3</v>
      </c>
      <c r="BT16" s="11">
        <f>IF(SUM(AX16:AY16,BA16:BC16,BE16)-AZ16-BD16&gt;0,SUM(AX16:AY16,BA16:BC16,BE16)-AZ16-BD16,"")</f>
        <v>48.5</v>
      </c>
      <c r="BU16" s="11">
        <f>IF(SUM(BF16:BG16,BI16)-BH16&gt;0,SUM(BF16:BG16,BI16)-BH16,"")</f>
        <v>23.1</v>
      </c>
      <c r="BV16" s="11">
        <f>IF(SUM(AY16,BC16,BG16)&gt;0,SUM(AY16,BC16,BG16),"")</f>
        <v>17.600000000000001</v>
      </c>
      <c r="BW16" s="11">
        <f>IF(SUM(BT16,BU16)&gt;0,SUM(BT16,BU16),"")</f>
        <v>71.599999999999994</v>
      </c>
      <c r="BX16" s="11">
        <f>IF(SUM(BK16,BO16)&gt;0,SUM(BK16,BO16),"")</f>
        <v>13.3</v>
      </c>
      <c r="BY16" s="11">
        <f>IF(SUM(BJ16:BK16,BM16:BO16,BQ16)-SUM(BL16,BP16)&gt;0,SUM(BJ16:BK16,BM16:BO16,BQ16)-SUM(BL16,BP16),"")</f>
        <v>49.300000000000004</v>
      </c>
      <c r="BZ16" s="11">
        <f>IF(SUM(BT16,BY16)&gt;0,SUM(BT16,BY16),"")</f>
        <v>97.800000000000011</v>
      </c>
      <c r="CA16" s="19">
        <v>18.3</v>
      </c>
      <c r="CB16" s="19">
        <v>6.8</v>
      </c>
      <c r="CC16" s="19">
        <v>0.2</v>
      </c>
      <c r="CD16" s="19">
        <v>0</v>
      </c>
      <c r="CE16" s="19">
        <v>18.3</v>
      </c>
      <c r="CF16" s="19">
        <v>7.3</v>
      </c>
      <c r="CG16" s="19">
        <v>0.8</v>
      </c>
      <c r="CH16" s="19">
        <v>0</v>
      </c>
      <c r="CI16" s="19">
        <v>19.2</v>
      </c>
      <c r="CJ16" s="19">
        <v>4.3</v>
      </c>
      <c r="CK16" s="19">
        <v>0</v>
      </c>
      <c r="CL16" s="19">
        <v>0</v>
      </c>
      <c r="CM16" s="19">
        <v>18.600000000000001</v>
      </c>
      <c r="CN16" s="19">
        <v>6.8</v>
      </c>
      <c r="CO16" s="19">
        <v>0.6</v>
      </c>
      <c r="CP16" s="19">
        <v>0</v>
      </c>
      <c r="CQ16" s="19">
        <v>18</v>
      </c>
      <c r="CR16" s="19">
        <v>7.3</v>
      </c>
      <c r="CS16" s="19">
        <v>1</v>
      </c>
      <c r="CT16" s="19">
        <v>0</v>
      </c>
      <c r="CU16" s="27"/>
      <c r="CV16" s="40">
        <f>IF(SUM(CB16,CF16)&gt;0,SUM(CB16,CF16),"")</f>
        <v>14.1</v>
      </c>
      <c r="CW16" s="40">
        <f>IF(SUM(CA16:CB16,CD16:CF16,CH16)-CC16-CG16&gt;0,SUM(CA16:CB16,CD16:CF16,CH16)-CC16-CG16,"")</f>
        <v>49.7</v>
      </c>
      <c r="CX16" s="40">
        <f>IF(SUM(CI16:CJ16,CL16)-CK16&gt;0,SUM(CI16:CJ16,CL16)-CK16,"")</f>
        <v>23.5</v>
      </c>
      <c r="CY16" s="40">
        <f>IF(SUM(CB16,CF16,CJ16)&gt;0,SUM(CB16,CF16,CJ16),"")</f>
        <v>18.399999999999999</v>
      </c>
      <c r="CZ16" s="40">
        <f>IF(SUM(CW16,CX16)&gt;0,SUM(CW16,CX16),"")</f>
        <v>73.2</v>
      </c>
      <c r="DA16" s="40">
        <f>IF(SUM(CN16,CR16)&gt;0,SUM(CN16,CR16),"")</f>
        <v>14.1</v>
      </c>
      <c r="DB16" s="40">
        <f>IF(SUM(CM16:CN16,CP16:CR16,CT16)-SUM(CO16,CS16)&gt;0,SUM(CM16:CN16,CP16:CR16,CT16)-SUM(CO16,CS16),"")</f>
        <v>49.1</v>
      </c>
      <c r="DC16" s="40">
        <f>IF(SUM(CW16,DB16)&gt;0,SUM(CW16,DB16),"")</f>
        <v>98.800000000000011</v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2">
        <f>IF($CU16="P",CA16,(CA16+AX16)/2)</f>
        <v>18.3</v>
      </c>
      <c r="QF16" s="22">
        <f>IF($CU16="P",CB16,(CB16+AY16)/2)</f>
        <v>6.85</v>
      </c>
      <c r="QG16" s="22">
        <f>IF($CU16="P",CC16,(CC16+AZ16)/2)</f>
        <v>0.5</v>
      </c>
      <c r="QH16" s="22">
        <f>IF($CU16="P",CD16,(CD16+BA16)/2)</f>
        <v>0</v>
      </c>
      <c r="QI16" s="22">
        <f>IF($CU16="P",CE16,(CE16+BB16)/2)</f>
        <v>18.3</v>
      </c>
      <c r="QJ16" s="22">
        <f>IF($CU16="P",CF16,(CF16+BC16)/2)</f>
        <v>6.85</v>
      </c>
      <c r="QK16" s="22">
        <f>IF($CU16="P",CG16,(CG16+BD16)/2)</f>
        <v>0.7</v>
      </c>
      <c r="QL16" s="22">
        <f>IF($CU16="P",CH16,(CH16+BE16)/2)</f>
        <v>0</v>
      </c>
      <c r="QM16" s="22">
        <f>IF($CU16="P",CI16,(CI16+BF16)/2)</f>
        <v>19</v>
      </c>
      <c r="QN16" s="22">
        <f>IF($CU16="P",CJ16,(CJ16+BG16)/2)</f>
        <v>4.3</v>
      </c>
      <c r="QO16" s="22">
        <f>IF($CU16="P",CK16,(CK16+BH16)/2)</f>
        <v>0</v>
      </c>
      <c r="QP16" s="22">
        <f>IF($CU16="P",CL16,(CL16+BI16)/2)</f>
        <v>0</v>
      </c>
      <c r="QQ16" s="22">
        <f>IF($CU16="P",CM16,(CM16+BJ16)/2)</f>
        <v>18.3</v>
      </c>
      <c r="QR16" s="22">
        <f>IF($CU16="P",CN16,(CN16+BK16)/2)</f>
        <v>6.85</v>
      </c>
      <c r="QS16" s="22">
        <f>IF($CU16="P",CO16,(CO16+BL16)/2)</f>
        <v>0.4</v>
      </c>
      <c r="QT16" s="22">
        <f>IF($CU16="P",CP16,(CP16+BM16)/2)</f>
        <v>0</v>
      </c>
      <c r="QU16" s="22">
        <f>IF($CU16="P",CQ16,(CQ16+BN16)/2)</f>
        <v>18.399999999999999</v>
      </c>
      <c r="QV16" s="22">
        <f>IF($CU16="P",CR16,(CR16+BO16)/2)</f>
        <v>6.85</v>
      </c>
      <c r="QW16" s="22">
        <f>IF($CU16="P",CS16,(CS16+BP16)/2)</f>
        <v>0.8</v>
      </c>
      <c r="QX16" s="22">
        <f>IF($CU16="P",CT16,(CT16+BQ16)/2)</f>
        <v>0</v>
      </c>
      <c r="QY16" s="27" t="s">
        <v>46</v>
      </c>
      <c r="QZ16" s="40">
        <f>IF(SUM(QF16,QJ16)&gt;0,SUM(QF16,QJ16),"")</f>
        <v>13.7</v>
      </c>
      <c r="RA16" s="40">
        <f>IF(SUM(QE16:QF16,QH16:QJ16,QL16)-QG16-QK16&gt;0,SUM(QE16:QF16,QH16:QJ16,QL16)-QG16-QK16,"")</f>
        <v>49.1</v>
      </c>
      <c r="RB16" s="40">
        <f>IF(SUM(QM16:QN16,QP16)-QO16&gt;0,SUM(QM16:QN16,QP16)-QO16,"")</f>
        <v>23.3</v>
      </c>
      <c r="RC16" s="40">
        <f>IF(SUM(QF16,QJ16,QN16)&gt;0,SUM(QF16,QJ16,QN16),"")</f>
        <v>18</v>
      </c>
      <c r="RD16" s="40">
        <f>IF(SUM(RA16,RB16)&gt;0,SUM(RA16,RB16),"")</f>
        <v>72.400000000000006</v>
      </c>
      <c r="RE16" s="40">
        <f>IF(SUM(QR16,QV16)&gt;0,SUM(QR16,QV16),"")</f>
        <v>13.7</v>
      </c>
      <c r="RF16" s="40">
        <f>IF(SUM(QQ16:QR16,QT16:QV16,QX16)-SUM(QS16,QW16)&gt;0,SUM(QQ16:QR16,QT16:QV16,QX16)-SUM(QS16,QW16),"")</f>
        <v>49.199999999999996</v>
      </c>
      <c r="RG16" s="40">
        <f>IF(SUM(RA16,RF16)&gt;0,SUM(RA16,RF16),"")</f>
        <v>98.3</v>
      </c>
    </row>
    <row r="17" spans="1:475" x14ac:dyDescent="0.2">
      <c r="A17" s="4" cm="1">
        <f t="array" ref="A17">IF(AND(H17&lt;&gt;"",H17&lt;&gt;"No DD"),SUMPRODUCT((H$4:H$41&lt;&gt;"")*(H$4:H$41&lt;&gt;"No DD")*(E$4:E$41&gt;E17))+1,IF(H17="No DD",SUMPRODUCT((H$4:H$41="No DD")*(E$4:E$41&gt;E17))+1+SUMPRODUCT((H$4:H$41&lt;&gt;"")*(H$4:H$41&lt;&gt;"No DD")),""))</f>
        <v>14</v>
      </c>
      <c r="B17" s="5" t="s">
        <v>192</v>
      </c>
      <c r="C17" s="4" t="s">
        <v>3</v>
      </c>
      <c r="D17" s="4">
        <v>2006</v>
      </c>
      <c r="E17" s="9">
        <f>SUM(J17:R17)+SUM(J17:O17)*0.0000001+SUM(J17)*0.0000000000001</f>
        <v>168.10001183000489</v>
      </c>
      <c r="F17" s="3" t="str">
        <f>IF(OR(AND(AP17&gt;=AW$43,AQ17&gt;=AW$47,AP17&lt;&gt;"",AO17=""),AND(AU17&gt;=AW$43,AV17&gt;=AW$47,AU17&lt;&gt;"",AO17=""),AND(BS17&gt;=BZ$43,BT17&gt;=BZ$47,BS17&lt;&gt;"",BR17=""),AND(BX17&gt;=BZ$43,BY17&gt;=BZ$47,BX17&lt;&gt;"",BR17=""),AND(CV17&gt;=DC$43,CW17&gt;=DC$47,CV17&lt;&gt;"",CU17=""),AND(DA17&gt;=DC$43,DB17&gt;=DC$47,DA17&lt;&gt;""),AND(EA17&gt;=EH$43,EB17&gt;=EH$47,EA17&lt;&gt;""),AND(EF17&gt;=EH$43,EG17&gt;=EH$47,EF17&lt;&gt;""),AND(FC17&gt;=FJ$43,FD17&gt;=FJ$47,FC17&lt;&gt;""),AND(FH17&gt;=FJ$43,FI17&gt;=FJ$47,FH17&lt;&gt;""),AND(GE17&gt;=GL$43,GF17&gt;=GL$47,GE17&lt;&gt;""),AND(GJ17&gt;=GL$43,GK17&gt;=GL$47,GJ17&lt;&gt;""),AND(HG17&gt;=HN$43,HH17&gt;=HN$47,HG17&lt;&gt;""),AND(HL17&gt;=HN$43,HM17&gt;=HN$47,HL17&lt;&gt;""),AND(II17&gt;=IP$43,IJ17&gt;=IP$47,II17&lt;&gt;""),AND(IN17&gt;=IP$43,IO17&gt;=IP$47,IN17&lt;&gt;""),AND(JK17&gt;=JR$43,JL17&gt;=JR$47,JK17&lt;&gt;""),AND(JP17&gt;=JR$43,JQ17&gt;=JR$47,JP17&lt;&gt;""),AND(KM17&gt;=KT$43,KN17&gt;=KT$47,KM17&lt;&gt;""),AND(KR17&gt;=KT$43,KS17&gt;=KT$47,KR17&lt;&gt;""),AND(LO17&gt;=LV$43,LP17&gt;=LV$47,LO17&lt;&gt;""),AND(LT17&gt;=LV$43,LU17&gt;=LV$47,LT17&lt;&gt;""),AND(MQ17&gt;=MX$43,MR17&gt;=MX$47,MQ17&lt;&gt;""),AND(MV17&gt;=MX$43,MW17&gt;=MX$47,MV17&lt;&gt;""),AND(NS17&gt;=NZ$43,NT17&gt;=NZ$47,NS17&lt;&gt;""),AND(NX17&gt;=NZ$43,NY17&gt;=NZ$47,NX17&lt;&gt;""),AND(OU17&gt;=PB$43,OV17&gt;=PB$47,OU17&lt;&gt;""),AND(OZ17&gt;=PB$43,PA17&gt;=PB$47,OZ17&lt;&gt;""),AND(PW17&gt;=QD$43,PX17&gt;=QD$47,PW17&lt;&gt;""),AND(QB17&gt;=QD$43,QC17&gt;=QD$47,QB17&lt;&gt;"")),"P","")</f>
        <v>P</v>
      </c>
      <c r="G17" s="3" t="str">
        <f>IF(OR(AND(AQ17&gt;=AW$47,AQ17&lt;&gt;"",AO17=""),AND(AV17&gt;=AW$47,AV17&lt;&gt;"",AO17=""),AND(BT17&gt;=BZ$47,BT17&lt;&gt;"",BR17=""),AND(BY17&gt;=BZ$47,BY17&lt;&gt;"",BR17=""),AND(CW17&gt;=DC$47,CW17&lt;&gt;"",CU17=""),AND(DB17&gt;=DC$47,DB17&lt;&gt;"",CU17=""),AND(EB17&gt;=EH$47,EB17&lt;&gt;""),AND(EG17&gt;=EH$47,EG17&lt;&gt;""),AND(FD17&gt;=FJ$47,FD17&lt;&gt;""),AND(FI17&gt;=FJ$47,FI17&lt;&gt;""),AND(GF17&gt;=GL$47,GF17&lt;&gt;""),AND(GK17&gt;=GL$47,GK17&lt;&gt;""),AND(HH17&gt;=HN$47,HH17&lt;&gt;""),AND(HM17&gt;=HN$47,HM17&lt;&gt;""),AND(IJ17&gt;=IP$47,IJ17&lt;&gt;""),AND(IO17&gt;=IP$47,IO17&lt;&gt;""),AND(JL17&gt;=JR$47,JL17&lt;&gt;""),AND(JQ17&gt;=JR$47,JQ17&lt;&gt;""),AND(KN17&gt;=KT$47,KN17&lt;&gt;""),AND(KS17&gt;=KT$47,KS17&lt;&gt;""),AND(LP17&gt;=LV$47,LP17&lt;&gt;""),AND(LU17&gt;=LV$47,LU17&lt;&gt;""),AND(MR17&gt;=MX$47,MR17&lt;&gt;""),AND(MW17&gt;=MX$47,MW17&lt;&gt;""),AND(NT17&gt;=NZ$47,NT17&lt;&gt;""),AND(NY17&gt;=NZ$47,NY17&lt;&gt;""),AND(OV17&gt;=PB$47,OV17&lt;&gt;""),AND(PA17&gt;=PB$47,PA17&lt;&gt;""),AND(PX17&gt;=QD$47,PX17&lt;&gt;""),AND(QC17&gt;=QD$47,QC17&lt;&gt;"")),"P","")</f>
        <v>P</v>
      </c>
      <c r="H17" s="36" t="str">
        <f>IF(AND(G17="P",F17=""),"No DD",IF(OR(AND(AS17&gt;=AW$46,AT17&gt;=AW$50,AS17&lt;&gt;"",AO17=""),AND(BV17&gt;=BZ$46,BW17&gt;=BZ$50,BV17&lt;&gt;"",BR17=""),AND(CY17&gt;=DC$46,CZ17&gt;=DC$50,CY17&lt;&gt;"",CU17=""),AND(ED17&gt;=EH$46,EE17&gt;=EH$50,ED17&lt;&gt;""),AND(FF17&gt;=FJ$46,FG17&gt;=FJ$50,FF17&lt;&gt;""),AND(GH17&gt;=GL$46,GI17&gt;=GL$50,GH17&lt;&gt;""),AND(HJ17&gt;=HN$46,HK17&gt;=HN$50,HJ17&lt;&gt;""),AND(IL17&gt;=IP$46,IM17&gt;=IP$50,IL17&lt;&gt;""),AND(JN17&gt;=JR$46,JO17&gt;=JR$50,JN17&lt;&gt;""),AND(KP17&gt;=KT$46,KQ17&gt;=KT$50,KP17&lt;&gt;""),AND(LR17&gt;=LV$46,LS17&gt;=LV$50,LR17&lt;&gt;""),AND(MT17&gt;=MX$46,MU17&gt;=MX$50,MT17&lt;&gt;""),AND(NV17&gt;=NZ$46,NW17&gt;=NZ$50,NV17&lt;&gt;""),AND(OX17&gt;=PB$46,OY17&gt;=PB$50,OX17&lt;&gt;""),AND(PZ17&gt;=QD$46,QA17&gt;=QD$50,PZ17&lt;&gt;"")),"Merit",IF(OR(AND(AS17&gt;=AW$45,AT17&gt;=AW$49,AS17&lt;&gt;"",AO17=""),AND(BV17&gt;=BZ$45,BW17&gt;=BZ$49,BV17&lt;&gt;"",BR17=""),AND(CY17&gt;=DC$45,CZ17&gt;=DC$49,CY17&lt;&gt;"",CU17=""),AND(ED17&gt;=EH$45,EE17&gt;=EH$49,ED17&lt;&gt;""),AND(FF17&gt;=FJ$45,FG17&gt;=FJ$49,FF17&lt;&gt;""),AND(GH17&gt;=GL$45,GI17&gt;=GL$49,GH17&lt;&gt;""),AND(HJ17&gt;=HN$45,HK17&gt;=HN$49,HJ17&lt;&gt;""),AND(IL17&gt;=IP$45,IM17&gt;=IP$49,IL17&lt;&gt;""),AND(JN17&gt;=JR$45,JO17&gt;=JR$49,JN17&lt;&gt;""),AND(KP17&gt;=KT$45,KQ17&gt;=KT$49,KP17&lt;&gt;""),AND(LR17&gt;=LV$45,LS17&gt;=LV$49,LR17&lt;&gt;""),AND(MT17&gt;=MX$45,MU17&gt;=MX$49,MT17&lt;&gt;""),AND(NV17&gt;=NZ$45,NW17&gt;=NZ$49,NV17&lt;&gt;""),AND(OX17&gt;=PB$45,OY17&gt;=PB$49,OX17&lt;&gt;""),AND(PZ17&gt;=QD$45,QA17&gt;=QD$49,PZ17&lt;&gt;"")),"Excellence",IF(I17="P","Worlds Team",IF(F17="P","National Team","")))))</f>
        <v>National Team</v>
      </c>
      <c r="I17" s="3" t="str">
        <f>IF(OR(AND(AS17&gt;=AW$44,AT17&gt;=AW$48,AS17&lt;&gt;"",AO17=""),AND(BV17&gt;=BZ$44,BW17&gt;=BZ$48,BV17&lt;&gt;"",BR17=""),AND(CY17&gt;=DC$44,CZ17&gt;=DC$48,CY17&lt;&gt;"",CU17=""),AND(ED17&gt;=EH$44,EE17&gt;=EH$48,ED17&lt;&gt;""),AND(FF17&gt;=FJ$44,FG17&gt;=FJ$48,FF17&lt;&gt;""),AND(GH17&gt;=GL$44,GI17&gt;=GL$48,GH17&lt;&gt;""),AND(HJ17&gt;=HN$44,HK17&gt;=HN$48,HJ17&lt;&gt;""),AND(IL17&gt;=IP$44,IM17&gt;=IP$48,IL17&lt;&gt;""),AND(JN17&gt;=JR$44,JO17&gt;=JR$48,JN17&lt;&gt;""),AND(KP17&gt;=KT$44,KQ17&gt;=KT$48,KP17&lt;&gt;""),AND(LR17&gt;=LV$44,LS17&gt;=LV$48,LR17&lt;&gt;""),AND(MT17&gt;=MX$44,MU17&gt;=MX$48,MT17&lt;&gt;""),AND(NV17&gt;=NZ$44,NW17&gt;=NZ$48,NV17&lt;&gt;""),AND(OX17&gt;=PB$44,OY17&gt;=PB$48,OX17&lt;&gt;""),AND(PZ17&gt;=QD$44,QA17&gt;=QD$48,PZ17&lt;&gt;"")),"P","")</f>
        <v/>
      </c>
      <c r="J17" s="8">
        <f>IF(COUNT(AQ17,BT17,CW17)&gt;0,LARGE((AQ17,BT17,CW17),1),0)</f>
        <v>49</v>
      </c>
      <c r="K17" s="8" t="str">
        <f>IF(J17=0,"",IF(J17=CW17,$CA$1,IF(J17=BT17,$AX$1,IF(J17=AQ17,$U$1,""))))</f>
        <v>2023 Elite Canada</v>
      </c>
      <c r="L17" s="8">
        <f>IF(COUNT(AQ17,BT17,CW17)&gt;1,LARGE((AQ17,BT17,CW17),2),0)</f>
        <v>48.7</v>
      </c>
      <c r="M17" s="8" t="str">
        <f>IF(L17=0,"",IF(L17=CW17,$CA$1,IF(L17=BT17,$AX$1,IF(L17=AQ17,$U$1,""))))</f>
        <v>2023 Nationals</v>
      </c>
      <c r="N17" s="8">
        <f>IF(COUNT(AR17,BU17,CX17)&gt;0,LARGE((AR17,BU17,CX17),1),0)</f>
        <v>20.599999999999998</v>
      </c>
      <c r="O17" s="8" t="str">
        <f>IF(N17=0,"",IF(N17=CX17,$CA$1,IF(N17=BU17,$AX$1,IF(N17=AR17,$U$1,""))))</f>
        <v>2023 Nationals</v>
      </c>
      <c r="P17" s="8">
        <f>IF(MAX(AV17,BY17,DB17)&gt;0,MAX(AV17,BY17,DB17),0)</f>
        <v>49.8</v>
      </c>
      <c r="Q17" s="8" t="str">
        <f>IF(P17=0,"",IF(P17=DB17,$CA$1,IF(P17=BY17,$AX$1,IF(P17=AV17,$U$1,""))))</f>
        <v>2023 Nationals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>IF(SUM(V17,Z17)&gt;0,SUM(V17,Z17),"")</f>
        <v/>
      </c>
      <c r="AQ17" s="40" t="str">
        <f>IF(SUM(U17:V17,X17:Z17,AB17)-W17-AA17&gt;0,SUM(U17:V17,X17:Z17,AB17)-W17-AA17,"")</f>
        <v/>
      </c>
      <c r="AR17" s="40" t="str">
        <f>IF(SUM(AC17:AD17,AF17)-AE17&gt;0,SUM(AC17:AD17,AF17)-AE17,"")</f>
        <v/>
      </c>
      <c r="AS17" s="40" t="str">
        <f>IF(SUM(V17,Z17,AD17)&gt;0,SUM(V17,Z17,AD17),"")</f>
        <v/>
      </c>
      <c r="AT17" s="40" t="str">
        <f>IF(SUM(AQ17,AR17)&gt;0,SUM(AQ17,AR17),"")</f>
        <v/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 t="str">
        <f>IF(SUM(AQ17,AV17)&gt;0,SUM(AQ17,AV17),"")</f>
        <v/>
      </c>
      <c r="AX17" s="18">
        <v>18.899999999999999</v>
      </c>
      <c r="AY17" s="18">
        <v>6</v>
      </c>
      <c r="AZ17" s="18">
        <v>0.2</v>
      </c>
      <c r="BA17" s="18">
        <v>0</v>
      </c>
      <c r="BB17" s="18">
        <v>18.3</v>
      </c>
      <c r="BC17" s="18">
        <v>6</v>
      </c>
      <c r="BD17" s="18">
        <v>0</v>
      </c>
      <c r="BE17" s="18">
        <v>0</v>
      </c>
      <c r="BF17" s="18">
        <v>17.600000000000001</v>
      </c>
      <c r="BG17" s="18">
        <v>0.7</v>
      </c>
      <c r="BH17" s="18">
        <v>0</v>
      </c>
      <c r="BI17" s="18">
        <v>0</v>
      </c>
      <c r="BJ17" s="18">
        <v>18.600000000000001</v>
      </c>
      <c r="BK17" s="18">
        <v>6</v>
      </c>
      <c r="BL17" s="18">
        <v>0.2</v>
      </c>
      <c r="BM17" s="18">
        <v>0</v>
      </c>
      <c r="BN17" s="18">
        <v>17.899999999999999</v>
      </c>
      <c r="BO17" s="18">
        <v>5.6</v>
      </c>
      <c r="BP17" s="18">
        <v>0.8</v>
      </c>
      <c r="BQ17" s="18">
        <v>0</v>
      </c>
      <c r="BR17" s="28"/>
      <c r="BS17" s="11">
        <f>IF(SUM(AY17,BC17)&gt;0,SUM(AY17,BC17),"")</f>
        <v>12</v>
      </c>
      <c r="BT17" s="11">
        <f>IF(SUM(AX17:AY17,BA17:BC17,BE17)-AZ17-BD17&gt;0,SUM(AX17:AY17,BA17:BC17,BE17)-AZ17-BD17,"")</f>
        <v>49</v>
      </c>
      <c r="BU17" s="11">
        <f>IF(SUM(BF17:BG17,BI17)-BH17&gt;0,SUM(BF17:BG17,BI17)-BH17,"")</f>
        <v>18.3</v>
      </c>
      <c r="BV17" s="11">
        <f>IF(SUM(AY17,BC17,BG17)&gt;0,SUM(AY17,BC17,BG17),"")</f>
        <v>12.7</v>
      </c>
      <c r="BW17" s="11">
        <f>IF(SUM(BT17,BU17)&gt;0,SUM(BT17,BU17),"")</f>
        <v>67.3</v>
      </c>
      <c r="BX17" s="11">
        <f>IF(SUM(BK17,BO17)&gt;0,SUM(BK17,BO17),"")</f>
        <v>11.6</v>
      </c>
      <c r="BY17" s="11">
        <f>IF(SUM(BJ17:BK17,BM17:BO17,BQ17)-SUM(BL17,BP17)&gt;0,SUM(BJ17:BK17,BM17:BO17,BQ17)-SUM(BL17,BP17),"")</f>
        <v>47.1</v>
      </c>
      <c r="BZ17" s="11">
        <f>IF(SUM(BT17,BY17)&gt;0,SUM(BT17,BY17),"")</f>
        <v>96.1</v>
      </c>
      <c r="CA17" s="19">
        <v>18.3</v>
      </c>
      <c r="CB17" s="19">
        <v>6.4</v>
      </c>
      <c r="CC17" s="19">
        <v>0.8</v>
      </c>
      <c r="CD17" s="19">
        <v>0</v>
      </c>
      <c r="CE17" s="19">
        <v>18.600000000000001</v>
      </c>
      <c r="CF17" s="19">
        <v>6.8</v>
      </c>
      <c r="CG17" s="19">
        <v>0.6</v>
      </c>
      <c r="CH17" s="19">
        <v>0</v>
      </c>
      <c r="CI17" s="19">
        <v>17.399999999999999</v>
      </c>
      <c r="CJ17" s="19">
        <v>3.2</v>
      </c>
      <c r="CK17" s="19">
        <v>0</v>
      </c>
      <c r="CL17" s="19">
        <v>0</v>
      </c>
      <c r="CM17" s="19">
        <v>18.399999999999999</v>
      </c>
      <c r="CN17" s="19">
        <v>7.2</v>
      </c>
      <c r="CO17" s="19">
        <v>0.2</v>
      </c>
      <c r="CP17" s="19">
        <v>0</v>
      </c>
      <c r="CQ17" s="19">
        <v>18.2</v>
      </c>
      <c r="CR17" s="19">
        <v>6.8</v>
      </c>
      <c r="CS17" s="19">
        <v>0.6</v>
      </c>
      <c r="CT17" s="19">
        <v>0</v>
      </c>
      <c r="CU17" s="27"/>
      <c r="CV17" s="40">
        <f>IF(SUM(CB17,CF17)&gt;0,SUM(CB17,CF17),"")</f>
        <v>13.2</v>
      </c>
      <c r="CW17" s="40">
        <f>IF(SUM(CA17:CB17,CD17:CF17,CH17)-CC17-CG17&gt;0,SUM(CA17:CB17,CD17:CF17,CH17)-CC17-CG17,"")</f>
        <v>48.7</v>
      </c>
      <c r="CX17" s="40">
        <f>IF(SUM(CI17:CJ17,CL17)-CK17&gt;0,SUM(CI17:CJ17,CL17)-CK17,"")</f>
        <v>20.599999999999998</v>
      </c>
      <c r="CY17" s="40">
        <f>IF(SUM(CB17,CF17,CJ17)&gt;0,SUM(CB17,CF17,CJ17),"")</f>
        <v>16.399999999999999</v>
      </c>
      <c r="CZ17" s="40">
        <f>IF(SUM(CW17,CX17)&gt;0,SUM(CW17,CX17),"")</f>
        <v>69.3</v>
      </c>
      <c r="DA17" s="40">
        <f>IF(SUM(CN17,CR17)&gt;0,SUM(CN17,CR17),"")</f>
        <v>14</v>
      </c>
      <c r="DB17" s="40">
        <f>IF(SUM(CM17:CN17,CP17:CR17,CT17)-SUM(CO17,CS17)&gt;0,SUM(CM17:CN17,CP17:CR17,CT17)-SUM(CO17,CS17),"")</f>
        <v>49.8</v>
      </c>
      <c r="DC17" s="40">
        <f>IF(SUM(CW17,DB17)&gt;0,SUM(CW17,DB17),"")</f>
        <v>98.5</v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2">
        <f>IF($CU17="P",CA17,(CA17+AX17)/2)</f>
        <v>18.600000000000001</v>
      </c>
      <c r="QF17" s="22">
        <f>IF($CU17="P",CB17,(CB17+AY17)/2)</f>
        <v>6.2</v>
      </c>
      <c r="QG17" s="22">
        <f>IF($CU17="P",CC17,(CC17+AZ17)/2)</f>
        <v>0.5</v>
      </c>
      <c r="QH17" s="22">
        <f>IF($CU17="P",CD17,(CD17+BA17)/2)</f>
        <v>0</v>
      </c>
      <c r="QI17" s="22">
        <f>IF($CU17="P",CE17,(CE17+BB17)/2)</f>
        <v>18.450000000000003</v>
      </c>
      <c r="QJ17" s="22">
        <f>IF($CU17="P",CF17,(CF17+BC17)/2)</f>
        <v>6.4</v>
      </c>
      <c r="QK17" s="22">
        <f>IF($CU17="P",CG17,(CG17+BD17)/2)</f>
        <v>0.3</v>
      </c>
      <c r="QL17" s="22">
        <f>IF($CU17="P",CH17,(CH17+BE17)/2)</f>
        <v>0</v>
      </c>
      <c r="QM17" s="22">
        <f>IF($CU17="P",CI17,(CI17+BF17)/2)</f>
        <v>17.5</v>
      </c>
      <c r="QN17" s="22">
        <f>IF($CU17="P",CJ17,(CJ17+BG17)/2)</f>
        <v>1.9500000000000002</v>
      </c>
      <c r="QO17" s="22">
        <f>IF($CU17="P",CK17,(CK17+BH17)/2)</f>
        <v>0</v>
      </c>
      <c r="QP17" s="22">
        <f>IF($CU17="P",CL17,(CL17+BI17)/2)</f>
        <v>0</v>
      </c>
      <c r="QQ17" s="22">
        <f>IF($CU17="P",CM17,(CM17+BJ17)/2)</f>
        <v>18.5</v>
      </c>
      <c r="QR17" s="22">
        <f>IF($CU17="P",CN17,(CN17+BK17)/2)</f>
        <v>6.6</v>
      </c>
      <c r="QS17" s="22">
        <f>IF($CU17="P",CO17,(CO17+BL17)/2)</f>
        <v>0.2</v>
      </c>
      <c r="QT17" s="22">
        <f>IF($CU17="P",CP17,(CP17+BM17)/2)</f>
        <v>0</v>
      </c>
      <c r="QU17" s="22">
        <f>IF($CU17="P",CQ17,(CQ17+BN17)/2)</f>
        <v>18.049999999999997</v>
      </c>
      <c r="QV17" s="22">
        <f>IF($CU17="P",CR17,(CR17+BO17)/2)</f>
        <v>6.1999999999999993</v>
      </c>
      <c r="QW17" s="22">
        <f>IF($CU17="P",CS17,(CS17+BP17)/2)</f>
        <v>0.7</v>
      </c>
      <c r="QX17" s="22">
        <f>IF($CU17="P",CT17,(CT17+BQ17)/2)</f>
        <v>0</v>
      </c>
      <c r="QY17" s="27" t="s">
        <v>46</v>
      </c>
      <c r="QZ17" s="40">
        <f>IF(SUM(QF17,QJ17)&gt;0,SUM(QF17,QJ17),"")</f>
        <v>12.600000000000001</v>
      </c>
      <c r="RA17" s="40">
        <f>IF(SUM(QE17:QF17,QH17:QJ17,QL17)-QG17-QK17&gt;0,SUM(QE17:QF17,QH17:QJ17,QL17)-QG17-QK17,"")</f>
        <v>48.85</v>
      </c>
      <c r="RB17" s="40">
        <f>IF(SUM(QM17:QN17,QP17)-QO17&gt;0,SUM(QM17:QN17,QP17)-QO17,"")</f>
        <v>19.45</v>
      </c>
      <c r="RC17" s="40">
        <f>IF(SUM(QF17,QJ17,QN17)&gt;0,SUM(QF17,QJ17,QN17),"")</f>
        <v>14.55</v>
      </c>
      <c r="RD17" s="40">
        <f>IF(SUM(RA17,RB17)&gt;0,SUM(RA17,RB17),"")</f>
        <v>68.3</v>
      </c>
      <c r="RE17" s="40">
        <f>IF(SUM(QR17,QV17)&gt;0,SUM(QR17,QV17),"")</f>
        <v>12.799999999999999</v>
      </c>
      <c r="RF17" s="40">
        <f>IF(SUM(QQ17:QR17,QT17:QV17,QX17)-SUM(QS17,QW17)&gt;0,SUM(QQ17:QR17,QT17:QV17,QX17)-SUM(QS17,QW17),"")</f>
        <v>48.449999999999996</v>
      </c>
      <c r="RG17" s="40">
        <f>IF(SUM(RA17,RF17)&gt;0,SUM(RA17,RF17),"")</f>
        <v>97.3</v>
      </c>
    </row>
    <row r="18" spans="1:475" x14ac:dyDescent="0.2">
      <c r="A18" s="4" cm="1">
        <f t="array" ref="A18">IF(AND(H18&lt;&gt;"",H18&lt;&gt;"No DD"),SUMPRODUCT((H$4:H$41&lt;&gt;"")*(H$4:H$41&lt;&gt;"No DD")*(E$4:E$41&gt;E18))+1,IF(H18="No DD",SUMPRODUCT((H$4:H$41="No DD")*(E$4:E$41&gt;E18))+1+SUMPRODUCT((H$4:H$41&lt;&gt;"")*(H$4:H$41&lt;&gt;"No DD")),""))</f>
        <v>15</v>
      </c>
      <c r="B18" s="5" t="s">
        <v>159</v>
      </c>
      <c r="C18" s="4" t="s">
        <v>6</v>
      </c>
      <c r="D18" s="4">
        <v>2004</v>
      </c>
      <c r="E18" s="9">
        <f>SUM(J18:R18)+SUM(J18:O18)*0.0000001+SUM(J18)*0.0000000000001</f>
        <v>165.50001159000496</v>
      </c>
      <c r="F18" s="3" t="str">
        <f>IF(OR(AND(AP18&gt;=AW$43,AQ18&gt;=AW$47,AP18&lt;&gt;"",AO18=""),AND(AU18&gt;=AW$43,AV18&gt;=AW$47,AU18&lt;&gt;"",AO18=""),AND(BS18&gt;=BZ$43,BT18&gt;=BZ$47,BS18&lt;&gt;"",BR18=""),AND(BX18&gt;=BZ$43,BY18&gt;=BZ$47,BX18&lt;&gt;"",BR18=""),AND(CV18&gt;=DC$43,CW18&gt;=DC$47,CV18&lt;&gt;"",CU18=""),AND(DA18&gt;=DC$43,DB18&gt;=DC$47,DA18&lt;&gt;""),AND(EA18&gt;=EH$43,EB18&gt;=EH$47,EA18&lt;&gt;""),AND(EF18&gt;=EH$43,EG18&gt;=EH$47,EF18&lt;&gt;""),AND(FC18&gt;=FJ$43,FD18&gt;=FJ$47,FC18&lt;&gt;""),AND(FH18&gt;=FJ$43,FI18&gt;=FJ$47,FH18&lt;&gt;""),AND(GE18&gt;=GL$43,GF18&gt;=GL$47,GE18&lt;&gt;""),AND(GJ18&gt;=GL$43,GK18&gt;=GL$47,GJ18&lt;&gt;""),AND(HG18&gt;=HN$43,HH18&gt;=HN$47,HG18&lt;&gt;""),AND(HL18&gt;=HN$43,HM18&gt;=HN$47,HL18&lt;&gt;""),AND(II18&gt;=IP$43,IJ18&gt;=IP$47,II18&lt;&gt;""),AND(IN18&gt;=IP$43,IO18&gt;=IP$47,IN18&lt;&gt;""),AND(JK18&gt;=JR$43,JL18&gt;=JR$47,JK18&lt;&gt;""),AND(JP18&gt;=JR$43,JQ18&gt;=JR$47,JP18&lt;&gt;""),AND(KM18&gt;=KT$43,KN18&gt;=KT$47,KM18&lt;&gt;""),AND(KR18&gt;=KT$43,KS18&gt;=KT$47,KR18&lt;&gt;""),AND(LO18&gt;=LV$43,LP18&gt;=LV$47,LO18&lt;&gt;""),AND(LT18&gt;=LV$43,LU18&gt;=LV$47,LT18&lt;&gt;""),AND(MQ18&gt;=MX$43,MR18&gt;=MX$47,MQ18&lt;&gt;""),AND(MV18&gt;=MX$43,MW18&gt;=MX$47,MV18&lt;&gt;""),AND(NS18&gt;=NZ$43,NT18&gt;=NZ$47,NS18&lt;&gt;""),AND(NX18&gt;=NZ$43,NY18&gt;=NZ$47,NX18&lt;&gt;""),AND(OU18&gt;=PB$43,OV18&gt;=PB$47,OU18&lt;&gt;""),AND(OZ18&gt;=PB$43,PA18&gt;=PB$47,OZ18&lt;&gt;""),AND(PW18&gt;=QD$43,PX18&gt;=QD$47,PW18&lt;&gt;""),AND(QB18&gt;=QD$43,QC18&gt;=QD$47,QB18&lt;&gt;"")),"P","")</f>
        <v>P</v>
      </c>
      <c r="G18" s="3" t="str">
        <f>IF(OR(AND(AQ18&gt;=AW$47,AQ18&lt;&gt;"",AO18=""),AND(AV18&gt;=AW$47,AV18&lt;&gt;"",AO18=""),AND(BT18&gt;=BZ$47,BT18&lt;&gt;"",BR18=""),AND(BY18&gt;=BZ$47,BY18&lt;&gt;"",BR18=""),AND(CW18&gt;=DC$47,CW18&lt;&gt;"",CU18=""),AND(DB18&gt;=DC$47,DB18&lt;&gt;"",CU18=""),AND(EB18&gt;=EH$47,EB18&lt;&gt;""),AND(EG18&gt;=EH$47,EG18&lt;&gt;""),AND(FD18&gt;=FJ$47,FD18&lt;&gt;""),AND(FI18&gt;=FJ$47,FI18&lt;&gt;""),AND(GF18&gt;=GL$47,GF18&lt;&gt;""),AND(GK18&gt;=GL$47,GK18&lt;&gt;""),AND(HH18&gt;=HN$47,HH18&lt;&gt;""),AND(HM18&gt;=HN$47,HM18&lt;&gt;""),AND(IJ18&gt;=IP$47,IJ18&lt;&gt;""),AND(IO18&gt;=IP$47,IO18&lt;&gt;""),AND(JL18&gt;=JR$47,JL18&lt;&gt;""),AND(JQ18&gt;=JR$47,JQ18&lt;&gt;""),AND(KN18&gt;=KT$47,KN18&lt;&gt;""),AND(KS18&gt;=KT$47,KS18&lt;&gt;""),AND(LP18&gt;=LV$47,LP18&lt;&gt;""),AND(LU18&gt;=LV$47,LU18&lt;&gt;""),AND(MR18&gt;=MX$47,MR18&lt;&gt;""),AND(MW18&gt;=MX$47,MW18&lt;&gt;""),AND(NT18&gt;=NZ$47,NT18&lt;&gt;""),AND(NY18&gt;=NZ$47,NY18&lt;&gt;""),AND(OV18&gt;=PB$47,OV18&lt;&gt;""),AND(PA18&gt;=PB$47,PA18&lt;&gt;""),AND(PX18&gt;=QD$47,PX18&lt;&gt;""),AND(QC18&gt;=QD$47,QC18&lt;&gt;"")),"P","")</f>
        <v>P</v>
      </c>
      <c r="H18" s="36" t="str">
        <f>IF(AND(G18="P",F18=""),"No DD",IF(OR(AND(AS18&gt;=AW$46,AT18&gt;=AW$50,AS18&lt;&gt;"",AO18=""),AND(BV18&gt;=BZ$46,BW18&gt;=BZ$50,BV18&lt;&gt;"",BR18=""),AND(CY18&gt;=DC$46,CZ18&gt;=DC$50,CY18&lt;&gt;"",CU18=""),AND(ED18&gt;=EH$46,EE18&gt;=EH$50,ED18&lt;&gt;""),AND(FF18&gt;=FJ$46,FG18&gt;=FJ$50,FF18&lt;&gt;""),AND(GH18&gt;=GL$46,GI18&gt;=GL$50,GH18&lt;&gt;""),AND(HJ18&gt;=HN$46,HK18&gt;=HN$50,HJ18&lt;&gt;""),AND(IL18&gt;=IP$46,IM18&gt;=IP$50,IL18&lt;&gt;""),AND(JN18&gt;=JR$46,JO18&gt;=JR$50,JN18&lt;&gt;""),AND(KP18&gt;=KT$46,KQ18&gt;=KT$50,KP18&lt;&gt;""),AND(LR18&gt;=LV$46,LS18&gt;=LV$50,LR18&lt;&gt;""),AND(MT18&gt;=MX$46,MU18&gt;=MX$50,MT18&lt;&gt;""),AND(NV18&gt;=NZ$46,NW18&gt;=NZ$50,NV18&lt;&gt;""),AND(OX18&gt;=PB$46,OY18&gt;=PB$50,OX18&lt;&gt;""),AND(PZ18&gt;=QD$46,QA18&gt;=QD$50,PZ18&lt;&gt;"")),"Merit",IF(OR(AND(AS18&gt;=AW$45,AT18&gt;=AW$49,AS18&lt;&gt;"",AO18=""),AND(BV18&gt;=BZ$45,BW18&gt;=BZ$49,BV18&lt;&gt;"",BR18=""),AND(CY18&gt;=DC$45,CZ18&gt;=DC$49,CY18&lt;&gt;"",CU18=""),AND(ED18&gt;=EH$45,EE18&gt;=EH$49,ED18&lt;&gt;""),AND(FF18&gt;=FJ$45,FG18&gt;=FJ$49,FF18&lt;&gt;""),AND(GH18&gt;=GL$45,GI18&gt;=GL$49,GH18&lt;&gt;""),AND(HJ18&gt;=HN$45,HK18&gt;=HN$49,HJ18&lt;&gt;""),AND(IL18&gt;=IP$45,IM18&gt;=IP$49,IL18&lt;&gt;""),AND(JN18&gt;=JR$45,JO18&gt;=JR$49,JN18&lt;&gt;""),AND(KP18&gt;=KT$45,KQ18&gt;=KT$49,KP18&lt;&gt;""),AND(LR18&gt;=LV$45,LS18&gt;=LV$49,LR18&lt;&gt;""),AND(MT18&gt;=MX$45,MU18&gt;=MX$49,MT18&lt;&gt;""),AND(NV18&gt;=NZ$45,NW18&gt;=NZ$49,NV18&lt;&gt;""),AND(OX18&gt;=PB$45,OY18&gt;=PB$49,OX18&lt;&gt;""),AND(PZ18&gt;=QD$45,QA18&gt;=QD$49,PZ18&lt;&gt;"")),"Excellence",IF(I18="P","Worlds Team",IF(F18="P","National Team","")))))</f>
        <v>National Team</v>
      </c>
      <c r="I18" s="3" t="str">
        <f>IF(OR(AND(AS18&gt;=AW$44,AT18&gt;=AW$48,AS18&lt;&gt;"",AO18=""),AND(BV18&gt;=BZ$44,BW18&gt;=BZ$48,BV18&lt;&gt;"",BR18=""),AND(CY18&gt;=DC$44,CZ18&gt;=DC$48,CY18&lt;&gt;"",CU18=""),AND(ED18&gt;=EH$44,EE18&gt;=EH$48,ED18&lt;&gt;""),AND(FF18&gt;=FJ$44,FG18&gt;=FJ$48,FF18&lt;&gt;""),AND(GH18&gt;=GL$44,GI18&gt;=GL$48,GH18&lt;&gt;""),AND(HJ18&gt;=HN$44,HK18&gt;=HN$48,HJ18&lt;&gt;""),AND(IL18&gt;=IP$44,IM18&gt;=IP$48,IL18&lt;&gt;""),AND(JN18&gt;=JR$44,JO18&gt;=JR$48,JN18&lt;&gt;""),AND(KP18&gt;=KT$44,KQ18&gt;=KT$48,KP18&lt;&gt;""),AND(LR18&gt;=LV$44,LS18&gt;=LV$48,LR18&lt;&gt;""),AND(MT18&gt;=MX$44,MU18&gt;=MX$48,MT18&lt;&gt;""),AND(NV18&gt;=NZ$44,NW18&gt;=NZ$48,NV18&lt;&gt;""),AND(OX18&gt;=PB$44,OY18&gt;=PB$48,OX18&lt;&gt;""),AND(PZ18&gt;=QD$44,QA18&gt;=QD$48,PZ18&lt;&gt;"")),"P","")</f>
        <v/>
      </c>
      <c r="J18" s="8">
        <f>IF(COUNT(AQ18,BT18,CW18)&gt;0,LARGE((AQ18,BT18,CW18),1),0)</f>
        <v>49.4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43.29999999999999</v>
      </c>
      <c r="M18" s="8" t="str">
        <f>IF(L18=0,"",IF(L18=CW18,$CA$1,IF(L18=BT18,$AX$1,IF(L18=AQ18,$U$1,""))))</f>
        <v>2023 Elite Canada</v>
      </c>
      <c r="N18" s="8">
        <f>IF(COUNT(AR18,BU18,CX18)&gt;0,LARGE((AR18,BU18,CX18),1),0)</f>
        <v>23.2</v>
      </c>
      <c r="O18" s="8" t="str">
        <f>IF(N18=0,"",IF(N18=CX18,$CA$1,IF(N18=BU18,$AX$1,IF(N18=AR18,$U$1,""))))</f>
        <v>2023 Elite Canada</v>
      </c>
      <c r="P18" s="8">
        <f>IF(MAX(AV18,BY18,DB18)&gt;0,MAX(AV18,BY18,DB18),0)</f>
        <v>49.6</v>
      </c>
      <c r="Q18" s="8" t="str">
        <f>IF(P18=0,"",IF(P18=DB18,$CA$1,IF(P18=BY18,$AX$1,IF(P18=AV18,$U$1,""))))</f>
        <v>2023 Elite Canada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>IF(SUM(V18,Z18)&gt;0,SUM(V18,Z18),"")</f>
        <v/>
      </c>
      <c r="AQ18" s="40" t="str">
        <f>IF(SUM(U18:V18,X18:Z18,AB18)-W18-AA18&gt;0,SUM(U18:V18,X18:Z18,AB18)-W18-AA18,"")</f>
        <v/>
      </c>
      <c r="AR18" s="40" t="str">
        <f>IF(SUM(AC18:AD18,AF18)-AE18&gt;0,SUM(AC18:AD18,AF18)-AE18,"")</f>
        <v/>
      </c>
      <c r="AS18" s="40" t="str">
        <f>IF(SUM(V18,Z18,AD18)&gt;0,SUM(V18,Z18,AD18),"")</f>
        <v/>
      </c>
      <c r="AT18" s="40" t="str">
        <f>IF(SUM(AQ18,AR18)&gt;0,SUM(AQ18,AR18),"")</f>
        <v/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 t="str">
        <f>IF(SUM(AQ18,AV18)&gt;0,SUM(AQ18,AV18),"")</f>
        <v/>
      </c>
      <c r="AX18" s="18">
        <v>17.7</v>
      </c>
      <c r="AY18" s="18">
        <v>2.4</v>
      </c>
      <c r="AZ18" s="18">
        <v>0</v>
      </c>
      <c r="BA18" s="18">
        <v>0</v>
      </c>
      <c r="BB18" s="18">
        <v>19</v>
      </c>
      <c r="BC18" s="18">
        <v>4.8</v>
      </c>
      <c r="BD18" s="18">
        <v>0.6</v>
      </c>
      <c r="BE18" s="18">
        <v>0</v>
      </c>
      <c r="BF18" s="18">
        <v>18.899999999999999</v>
      </c>
      <c r="BG18" s="18">
        <v>4.3</v>
      </c>
      <c r="BH18" s="18">
        <v>0</v>
      </c>
      <c r="BI18" s="18">
        <v>0</v>
      </c>
      <c r="BJ18" s="18">
        <v>19.2</v>
      </c>
      <c r="BK18" s="18">
        <v>6</v>
      </c>
      <c r="BL18" s="18">
        <v>0</v>
      </c>
      <c r="BM18" s="18">
        <v>0</v>
      </c>
      <c r="BN18" s="18">
        <v>18.8</v>
      </c>
      <c r="BO18" s="18">
        <v>5.6</v>
      </c>
      <c r="BP18" s="18">
        <v>0</v>
      </c>
      <c r="BQ18" s="18">
        <v>0</v>
      </c>
      <c r="BR18" s="28"/>
      <c r="BS18" s="11">
        <f>IF(SUM(AY18,BC18)&gt;0,SUM(AY18,BC18),"")</f>
        <v>7.1999999999999993</v>
      </c>
      <c r="BT18" s="11">
        <f>IF(SUM(AX18:AY18,BA18:BC18,BE18)-AZ18-BD18&gt;0,SUM(AX18:AY18,BA18:BC18,BE18)-AZ18-BD18,"")</f>
        <v>43.29999999999999</v>
      </c>
      <c r="BU18" s="11">
        <f>IF(SUM(BF18:BG18,BI18)-BH18&gt;0,SUM(BF18:BG18,BI18)-BH18,"")</f>
        <v>23.2</v>
      </c>
      <c r="BV18" s="11">
        <f>IF(SUM(AY18,BC18,BG18)&gt;0,SUM(AY18,BC18,BG18),"")</f>
        <v>11.5</v>
      </c>
      <c r="BW18" s="11">
        <f>IF(SUM(BT18,BU18)&gt;0,SUM(BT18,BU18),"")</f>
        <v>66.499999999999986</v>
      </c>
      <c r="BX18" s="11">
        <f>IF(SUM(BK18,BO18)&gt;0,SUM(BK18,BO18),"")</f>
        <v>11.6</v>
      </c>
      <c r="BY18" s="11">
        <f>IF(SUM(BJ18:BK18,BM18:BO18,BQ18)-SUM(BL18,BP18)&gt;0,SUM(BJ18:BK18,BM18:BO18,BQ18)-SUM(BL18,BP18),"")</f>
        <v>49.6</v>
      </c>
      <c r="BZ18" s="11">
        <f>IF(SUM(BT18,BY18)&gt;0,SUM(BT18,BY18),"")</f>
        <v>92.899999999999991</v>
      </c>
      <c r="CA18" s="19">
        <v>19.2</v>
      </c>
      <c r="CB18" s="19">
        <v>6</v>
      </c>
      <c r="CC18" s="19">
        <v>0</v>
      </c>
      <c r="CD18" s="19">
        <v>0</v>
      </c>
      <c r="CE18" s="19">
        <v>19.2</v>
      </c>
      <c r="CF18" s="19">
        <v>5.6</v>
      </c>
      <c r="CG18" s="19">
        <v>0.6</v>
      </c>
      <c r="CH18" s="19">
        <v>0</v>
      </c>
      <c r="CI18" s="19">
        <v>19.399999999999999</v>
      </c>
      <c r="CJ18" s="19">
        <v>3.5</v>
      </c>
      <c r="CK18" s="19">
        <v>0.6</v>
      </c>
      <c r="CL18" s="19">
        <v>0</v>
      </c>
      <c r="CM18" s="19">
        <v>19.600000000000001</v>
      </c>
      <c r="CN18" s="19">
        <v>6</v>
      </c>
      <c r="CO18" s="19">
        <v>0</v>
      </c>
      <c r="CP18" s="19">
        <v>0</v>
      </c>
      <c r="CQ18" s="19">
        <v>19</v>
      </c>
      <c r="CR18" s="19">
        <v>4.8</v>
      </c>
      <c r="CS18" s="19">
        <v>0</v>
      </c>
      <c r="CT18" s="19">
        <v>0</v>
      </c>
      <c r="CU18" s="27"/>
      <c r="CV18" s="40">
        <f>IF(SUM(CB18,CF18)&gt;0,SUM(CB18,CF18),"")</f>
        <v>11.6</v>
      </c>
      <c r="CW18" s="40">
        <f>IF(SUM(CA18:CB18,CD18:CF18,CH18)-CC18-CG18&gt;0,SUM(CA18:CB18,CD18:CF18,CH18)-CC18-CG18,"")</f>
        <v>49.4</v>
      </c>
      <c r="CX18" s="40">
        <f>IF(SUM(CI18:CJ18,CL18)-CK18&gt;0,SUM(CI18:CJ18,CL18)-CK18,"")</f>
        <v>22.299999999999997</v>
      </c>
      <c r="CY18" s="40">
        <f>IF(SUM(CB18,CF18,CJ18)&gt;0,SUM(CB18,CF18,CJ18),"")</f>
        <v>15.1</v>
      </c>
      <c r="CZ18" s="40">
        <f>IF(SUM(CW18,CX18)&gt;0,SUM(CW18,CX18),"")</f>
        <v>71.699999999999989</v>
      </c>
      <c r="DA18" s="40">
        <f>IF(SUM(CN18,CR18)&gt;0,SUM(CN18,CR18),"")</f>
        <v>10.8</v>
      </c>
      <c r="DB18" s="40">
        <f>IF(SUM(CM18:CN18,CP18:CR18,CT18)-SUM(CO18,CS18)&gt;0,SUM(CM18:CN18,CP18:CR18,CT18)-SUM(CO18,CS18),"")</f>
        <v>49.4</v>
      </c>
      <c r="DC18" s="40">
        <f>IF(SUM(CW18,DB18)&gt;0,SUM(CW18,DB18),"")</f>
        <v>98.8</v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IF(SUM(EB18,EG18)&gt;0,SUM(EB18,EG18),"")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IF(SUM(FD18,FI18)&gt;0,SUM(FD18,FI18),"")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IF(SUM(GF18,GK18)&gt;0,SUM(GF18,GK18),"")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IF(SUM(HH18,HM18)&gt;0,SUM(HH18,HM18),"")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IF(SUM(IJ18,IO18)&gt;0,SUM(IJ18,IO18),"")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IF(SUM(JL18,JQ18)&gt;0,SUM(JL18,JQ18),"")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IF(SUM(KN18,KS18)&gt;0,SUM(KN18,KS18),"")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IF(SUM(LP18,LU18)&gt;0,SUM(LP18,LU18),"")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IF(SUM(MR18,MW18)&gt;0,SUM(MR18,MW18),"")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IF(SUM(NT18,NY18)&gt;0,SUM(NT18,NY18),"")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IF(SUM(OV18,PA18)&gt;0,SUM(OV18,PA18),"")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IF(SUM(PX18,QC18)&gt;0,SUM(PX18,QC18),"")</f>
        <v/>
      </c>
      <c r="QE18" s="22">
        <f>IF($CU18="P",CA18,(CA18+AX18)/2)</f>
        <v>18.45</v>
      </c>
      <c r="QF18" s="22">
        <f>IF($CU18="P",CB18,(CB18+AY18)/2)</f>
        <v>4.2</v>
      </c>
      <c r="QG18" s="22">
        <f>IF($CU18="P",CC18,(CC18+AZ18)/2)</f>
        <v>0</v>
      </c>
      <c r="QH18" s="22">
        <f>IF($CU18="P",CD18,(CD18+BA18)/2)</f>
        <v>0</v>
      </c>
      <c r="QI18" s="22">
        <f>IF($CU18="P",CE18,(CE18+BB18)/2)</f>
        <v>19.100000000000001</v>
      </c>
      <c r="QJ18" s="22">
        <f>IF($CU18="P",CF18,(CF18+BC18)/2)</f>
        <v>5.1999999999999993</v>
      </c>
      <c r="QK18" s="22">
        <f>IF($CU18="P",CG18,(CG18+BD18)/2)</f>
        <v>0.6</v>
      </c>
      <c r="QL18" s="22">
        <f>IF($CU18="P",CH18,(CH18+BE18)/2)</f>
        <v>0</v>
      </c>
      <c r="QM18" s="22">
        <f>IF($CU18="P",CI18,(CI18+BF18)/2)</f>
        <v>19.149999999999999</v>
      </c>
      <c r="QN18" s="22">
        <f>IF($CU18="P",CJ18,(CJ18+BG18)/2)</f>
        <v>3.9</v>
      </c>
      <c r="QO18" s="22">
        <f>IF($CU18="P",CK18,(CK18+BH18)/2)</f>
        <v>0.3</v>
      </c>
      <c r="QP18" s="22">
        <f>IF($CU18="P",CL18,(CL18+BI18)/2)</f>
        <v>0</v>
      </c>
      <c r="QQ18" s="22">
        <f>IF($CU18="P",CM18,(CM18+BJ18)/2)</f>
        <v>19.399999999999999</v>
      </c>
      <c r="QR18" s="22">
        <f>IF($CU18="P",CN18,(CN18+BK18)/2)</f>
        <v>6</v>
      </c>
      <c r="QS18" s="22">
        <f>IF($CU18="P",CO18,(CO18+BL18)/2)</f>
        <v>0</v>
      </c>
      <c r="QT18" s="22">
        <f>IF($CU18="P",CP18,(CP18+BM18)/2)</f>
        <v>0</v>
      </c>
      <c r="QU18" s="22">
        <f>IF($CU18="P",CQ18,(CQ18+BN18)/2)</f>
        <v>18.899999999999999</v>
      </c>
      <c r="QV18" s="22">
        <f>IF($CU18="P",CR18,(CR18+BO18)/2)</f>
        <v>5.1999999999999993</v>
      </c>
      <c r="QW18" s="22">
        <f>IF($CU18="P",CS18,(CS18+BP18)/2)</f>
        <v>0</v>
      </c>
      <c r="QX18" s="22">
        <f>IF($CU18="P",CT18,(CT18+BQ18)/2)</f>
        <v>0</v>
      </c>
      <c r="QY18" s="27" t="s">
        <v>46</v>
      </c>
      <c r="QZ18" s="40">
        <f>IF(SUM(QF18,QJ18)&gt;0,SUM(QF18,QJ18),"")</f>
        <v>9.3999999999999986</v>
      </c>
      <c r="RA18" s="40">
        <f>IF(SUM(QE18:QF18,QH18:QJ18,QL18)-QG18-QK18&gt;0,SUM(QE18:QF18,QH18:QJ18,QL18)-QG18-QK18,"")</f>
        <v>46.35</v>
      </c>
      <c r="RB18" s="40">
        <f>IF(SUM(QM18:QN18,QP18)-QO18&gt;0,SUM(QM18:QN18,QP18)-QO18,"")</f>
        <v>22.749999999999996</v>
      </c>
      <c r="RC18" s="40">
        <f>IF(SUM(QF18,QJ18,QN18)&gt;0,SUM(QF18,QJ18,QN18),"")</f>
        <v>13.299999999999999</v>
      </c>
      <c r="RD18" s="40">
        <f>IF(SUM(RA18,RB18)&gt;0,SUM(RA18,RB18),"")</f>
        <v>69.099999999999994</v>
      </c>
      <c r="RE18" s="40">
        <f>IF(SUM(QR18,QV18)&gt;0,SUM(QR18,QV18),"")</f>
        <v>11.2</v>
      </c>
      <c r="RF18" s="40">
        <f>IF(SUM(QQ18:QR18,QT18:QV18,QX18)-SUM(QS18,QW18)&gt;0,SUM(QQ18:QR18,QT18:QV18,QX18)-SUM(QS18,QW18),"")</f>
        <v>49.5</v>
      </c>
      <c r="RG18" s="40">
        <f>IF(SUM(RA18,RF18)&gt;0,SUM(RA18,RF18),"")</f>
        <v>95.85</v>
      </c>
    </row>
    <row r="19" spans="1:475" x14ac:dyDescent="0.2">
      <c r="A19" s="4" cm="1">
        <f t="array" ref="A19">IF(AND(H19&lt;&gt;"",H19&lt;&gt;"No DD"),SUMPRODUCT((H$4:H$41&lt;&gt;"")*(H$4:H$41&lt;&gt;"No DD")*(E$4:E$41&gt;E19))+1,IF(H19="No DD",SUMPRODUCT((H$4:H$41="No DD")*(E$4:E$41&gt;E19))+1+SUMPRODUCT((H$4:H$41&lt;&gt;"")*(H$4:H$41&lt;&gt;"No DD")),""))</f>
        <v>16</v>
      </c>
      <c r="B19" s="5" t="s">
        <v>193</v>
      </c>
      <c r="C19" s="4" t="s">
        <v>5</v>
      </c>
      <c r="D19" s="4">
        <v>2006</v>
      </c>
      <c r="E19" s="9">
        <f>SUM(J19:R19)+SUM(J19:O19)*0.0000001+SUM(J19)*0.0000000000001</f>
        <v>163.70001157000485</v>
      </c>
      <c r="F19" s="3" t="str">
        <f>IF(OR(AND(AP19&gt;=AW$43,AQ19&gt;=AW$47,AP19&lt;&gt;"",AO19=""),AND(AU19&gt;=AW$43,AV19&gt;=AW$47,AU19&lt;&gt;"",AO19=""),AND(BS19&gt;=BZ$43,BT19&gt;=BZ$47,BS19&lt;&gt;"",BR19=""),AND(BX19&gt;=BZ$43,BY19&gt;=BZ$47,BX19&lt;&gt;"",BR19=""),AND(CV19&gt;=DC$43,CW19&gt;=DC$47,CV19&lt;&gt;"",CU19=""),AND(DA19&gt;=DC$43,DB19&gt;=DC$47,DA19&lt;&gt;""),AND(EA19&gt;=EH$43,EB19&gt;=EH$47,EA19&lt;&gt;""),AND(EF19&gt;=EH$43,EG19&gt;=EH$47,EF19&lt;&gt;""),AND(FC19&gt;=FJ$43,FD19&gt;=FJ$47,FC19&lt;&gt;""),AND(FH19&gt;=FJ$43,FI19&gt;=FJ$47,FH19&lt;&gt;""),AND(GE19&gt;=GL$43,GF19&gt;=GL$47,GE19&lt;&gt;""),AND(GJ19&gt;=GL$43,GK19&gt;=GL$47,GJ19&lt;&gt;""),AND(HG19&gt;=HN$43,HH19&gt;=HN$47,HG19&lt;&gt;""),AND(HL19&gt;=HN$43,HM19&gt;=HN$47,HL19&lt;&gt;""),AND(II19&gt;=IP$43,IJ19&gt;=IP$47,II19&lt;&gt;""),AND(IN19&gt;=IP$43,IO19&gt;=IP$47,IN19&lt;&gt;""),AND(JK19&gt;=JR$43,JL19&gt;=JR$47,JK19&lt;&gt;""),AND(JP19&gt;=JR$43,JQ19&gt;=JR$47,JP19&lt;&gt;""),AND(KM19&gt;=KT$43,KN19&gt;=KT$47,KM19&lt;&gt;""),AND(KR19&gt;=KT$43,KS19&gt;=KT$47,KR19&lt;&gt;""),AND(LO19&gt;=LV$43,LP19&gt;=LV$47,LO19&lt;&gt;""),AND(LT19&gt;=LV$43,LU19&gt;=LV$47,LT19&lt;&gt;""),AND(MQ19&gt;=MX$43,MR19&gt;=MX$47,MQ19&lt;&gt;""),AND(MV19&gt;=MX$43,MW19&gt;=MX$47,MV19&lt;&gt;""),AND(NS19&gt;=NZ$43,NT19&gt;=NZ$47,NS19&lt;&gt;""),AND(NX19&gt;=NZ$43,NY19&gt;=NZ$47,NX19&lt;&gt;""),AND(OU19&gt;=PB$43,OV19&gt;=PB$47,OU19&lt;&gt;""),AND(OZ19&gt;=PB$43,PA19&gt;=PB$47,OZ19&lt;&gt;""),AND(PW19&gt;=QD$43,PX19&gt;=QD$47,PW19&lt;&gt;""),AND(QB19&gt;=QD$43,QC19&gt;=QD$47,QB19&lt;&gt;"")),"P","")</f>
        <v>P</v>
      </c>
      <c r="G19" s="3" t="str">
        <f>IF(OR(AND(AQ19&gt;=AW$47,AQ19&lt;&gt;"",AO19=""),AND(AV19&gt;=AW$47,AV19&lt;&gt;"",AO19=""),AND(BT19&gt;=BZ$47,BT19&lt;&gt;"",BR19=""),AND(BY19&gt;=BZ$47,BY19&lt;&gt;"",BR19=""),AND(CW19&gt;=DC$47,CW19&lt;&gt;"",CU19=""),AND(DB19&gt;=DC$47,DB19&lt;&gt;"",CU19=""),AND(EB19&gt;=EH$47,EB19&lt;&gt;""),AND(EG19&gt;=EH$47,EG19&lt;&gt;""),AND(FD19&gt;=FJ$47,FD19&lt;&gt;""),AND(FI19&gt;=FJ$47,FI19&lt;&gt;""),AND(GF19&gt;=GL$47,GF19&lt;&gt;""),AND(GK19&gt;=GL$47,GK19&lt;&gt;""),AND(HH19&gt;=HN$47,HH19&lt;&gt;""),AND(HM19&gt;=HN$47,HM19&lt;&gt;""),AND(IJ19&gt;=IP$47,IJ19&lt;&gt;""),AND(IO19&gt;=IP$47,IO19&lt;&gt;""),AND(JL19&gt;=JR$47,JL19&lt;&gt;""),AND(JQ19&gt;=JR$47,JQ19&lt;&gt;""),AND(KN19&gt;=KT$47,KN19&lt;&gt;""),AND(KS19&gt;=KT$47,KS19&lt;&gt;""),AND(LP19&gt;=LV$47,LP19&lt;&gt;""),AND(LU19&gt;=LV$47,LU19&lt;&gt;""),AND(MR19&gt;=MX$47,MR19&lt;&gt;""),AND(MW19&gt;=MX$47,MW19&lt;&gt;""),AND(NT19&gt;=NZ$47,NT19&lt;&gt;""),AND(NY19&gt;=NZ$47,NY19&lt;&gt;""),AND(OV19&gt;=PB$47,OV19&lt;&gt;""),AND(PA19&gt;=PB$47,PA19&lt;&gt;""),AND(PX19&gt;=QD$47,PX19&lt;&gt;""),AND(QC19&gt;=QD$47,QC19&lt;&gt;"")),"P","")</f>
        <v>P</v>
      </c>
      <c r="H19" s="36" t="str">
        <f>IF(AND(G19="P",F19=""),"No DD",IF(OR(AND(AS19&gt;=AW$46,AT19&gt;=AW$50,AS19&lt;&gt;"",AO19=""),AND(BV19&gt;=BZ$46,BW19&gt;=BZ$50,BV19&lt;&gt;"",BR19=""),AND(CY19&gt;=DC$46,CZ19&gt;=DC$50,CY19&lt;&gt;"",CU19=""),AND(ED19&gt;=EH$46,EE19&gt;=EH$50,ED19&lt;&gt;""),AND(FF19&gt;=FJ$46,FG19&gt;=FJ$50,FF19&lt;&gt;""),AND(GH19&gt;=GL$46,GI19&gt;=GL$50,GH19&lt;&gt;""),AND(HJ19&gt;=HN$46,HK19&gt;=HN$50,HJ19&lt;&gt;""),AND(IL19&gt;=IP$46,IM19&gt;=IP$50,IL19&lt;&gt;""),AND(JN19&gt;=JR$46,JO19&gt;=JR$50,JN19&lt;&gt;""),AND(KP19&gt;=KT$46,KQ19&gt;=KT$50,KP19&lt;&gt;""),AND(LR19&gt;=LV$46,LS19&gt;=LV$50,LR19&lt;&gt;""),AND(MT19&gt;=MX$46,MU19&gt;=MX$50,MT19&lt;&gt;""),AND(NV19&gt;=NZ$46,NW19&gt;=NZ$50,NV19&lt;&gt;""),AND(OX19&gt;=PB$46,OY19&gt;=PB$50,OX19&lt;&gt;""),AND(PZ19&gt;=QD$46,QA19&gt;=QD$50,PZ19&lt;&gt;"")),"Merit",IF(OR(AND(AS19&gt;=AW$45,AT19&gt;=AW$49,AS19&lt;&gt;"",AO19=""),AND(BV19&gt;=BZ$45,BW19&gt;=BZ$49,BV19&lt;&gt;"",BR19=""),AND(CY19&gt;=DC$45,CZ19&gt;=DC$49,CY19&lt;&gt;"",CU19=""),AND(ED19&gt;=EH$45,EE19&gt;=EH$49,ED19&lt;&gt;""),AND(FF19&gt;=FJ$45,FG19&gt;=FJ$49,FF19&lt;&gt;""),AND(GH19&gt;=GL$45,GI19&gt;=GL$49,GH19&lt;&gt;""),AND(HJ19&gt;=HN$45,HK19&gt;=HN$49,HJ19&lt;&gt;""),AND(IL19&gt;=IP$45,IM19&gt;=IP$49,IL19&lt;&gt;""),AND(JN19&gt;=JR$45,JO19&gt;=JR$49,JN19&lt;&gt;""),AND(KP19&gt;=KT$45,KQ19&gt;=KT$49,KP19&lt;&gt;""),AND(LR19&gt;=LV$45,LS19&gt;=LV$49,LR19&lt;&gt;""),AND(MT19&gt;=MX$45,MU19&gt;=MX$49,MT19&lt;&gt;""),AND(NV19&gt;=NZ$45,NW19&gt;=NZ$49,NV19&lt;&gt;""),AND(OX19&gt;=PB$45,OY19&gt;=PB$49,OX19&lt;&gt;""),AND(PZ19&gt;=QD$45,QA19&gt;=QD$49,PZ19&lt;&gt;"")),"Excellence",IF(I19="P","Worlds Team",IF(F19="P","National Team","")))))</f>
        <v>National Team</v>
      </c>
      <c r="I19" s="3" t="str">
        <f>IF(OR(AND(AS19&gt;=AW$44,AT19&gt;=AW$48,AS19&lt;&gt;"",AO19=""),AND(BV19&gt;=BZ$44,BW19&gt;=BZ$48,BV19&lt;&gt;"",BR19=""),AND(CY19&gt;=DC$44,CZ19&gt;=DC$48,CY19&lt;&gt;"",CU19=""),AND(ED19&gt;=EH$44,EE19&gt;=EH$48,ED19&lt;&gt;""),AND(FF19&gt;=FJ$44,FG19&gt;=FJ$48,FF19&lt;&gt;""),AND(GH19&gt;=GL$44,GI19&gt;=GL$48,GH19&lt;&gt;""),AND(HJ19&gt;=HN$44,HK19&gt;=HN$48,HJ19&lt;&gt;""),AND(IL19&gt;=IP$44,IM19&gt;=IP$48,IL19&lt;&gt;""),AND(JN19&gt;=JR$44,JO19&gt;=JR$48,JN19&lt;&gt;""),AND(KP19&gt;=KT$44,KQ19&gt;=KT$48,KP19&lt;&gt;""),AND(LR19&gt;=LV$44,LS19&gt;=LV$48,LR19&lt;&gt;""),AND(MT19&gt;=MX$44,MU19&gt;=MX$48,MT19&lt;&gt;""),AND(NV19&gt;=NZ$44,NW19&gt;=NZ$48,NV19&lt;&gt;""),AND(OX19&gt;=PB$44,OY19&gt;=PB$48,OX19&lt;&gt;""),AND(PZ19&gt;=QD$44,QA19&gt;=QD$48,PZ19&lt;&gt;"")),"P","")</f>
        <v/>
      </c>
      <c r="J19" s="8">
        <f>IF(COUNT(AQ19,BT19,CW19)&gt;0,LARGE((AQ19,BT19,CW19),1),0)</f>
        <v>48.499999999999993</v>
      </c>
      <c r="K19" s="8" t="str">
        <f>IF(J19=0,"",IF(J19=CW19,$CA$1,IF(J19=BT19,$AX$1,IF(J19=AQ19,$U$1,""))))</f>
        <v>2023 Nationals</v>
      </c>
      <c r="L19" s="8">
        <f>IF(COUNT(AQ19,BT19,CW19)&gt;1,LARGE((AQ19,BT19,CW19),2),0)</f>
        <v>44.099999999999994</v>
      </c>
      <c r="M19" s="8" t="str">
        <f>IF(L19=0,"",IF(L19=CW19,$CA$1,IF(L19=BT19,$AX$1,IF(L19=AQ19,$U$1,""))))</f>
        <v>2023 Elite Canada</v>
      </c>
      <c r="N19" s="8">
        <f>IF(COUNT(AR19,BU19,CX19)&gt;0,LARGE((AR19,BU19,CX19),1),0)</f>
        <v>23.099999999999998</v>
      </c>
      <c r="O19" s="8" t="str">
        <f>IF(N19=0,"",IF(N19=CX19,$CA$1,IF(N19=BU19,$AX$1,IF(N19=AR19,$U$1,""))))</f>
        <v>2023 Elite Canada</v>
      </c>
      <c r="P19" s="8">
        <f>IF(MAX(AV19,BY19,DB19)&gt;0,MAX(AV19,BY19,DB19),0)</f>
        <v>48</v>
      </c>
      <c r="Q19" s="8" t="str">
        <f>IF(P19=0,"",IF(P19=DB19,$CA$1,IF(P19=BY19,$AX$1,IF(P19=AV19,$U$1,""))))</f>
        <v>2023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>IF(SUM(V19,Z19)&gt;0,SUM(V19,Z19),"")</f>
        <v/>
      </c>
      <c r="AQ19" s="40" t="str">
        <f>IF(SUM(U19:V19,X19:Z19,AB19)-W19-AA19&gt;0,SUM(U19:V19,X19:Z19,AB19)-W19-AA19,"")</f>
        <v/>
      </c>
      <c r="AR19" s="40" t="str">
        <f>IF(SUM(AC19:AD19,AF19)-AE19&gt;0,SUM(AC19:AD19,AF19)-AE19,"")</f>
        <v/>
      </c>
      <c r="AS19" s="40" t="str">
        <f>IF(SUM(V19,Z19,AD19)&gt;0,SUM(V19,Z19,AD19),"")</f>
        <v/>
      </c>
      <c r="AT19" s="40" t="str">
        <f>IF(SUM(AQ19,AR19)&gt;0,SUM(AQ19,AR19),"")</f>
        <v/>
      </c>
      <c r="AU19" s="40" t="str">
        <f>IF(SUM(AH19,AL19)&gt;0,SUM(AH19,AL19),"")</f>
        <v/>
      </c>
      <c r="AV19" s="40" t="str">
        <f>IF(SUM(AG19:AH19,AJ19:AL19,AN19)-SUM(AI19,AM19)&gt;0,SUM(AG19:AH19,AJ19:AL19,AN19)-SUM(AI19,AM19),"")</f>
        <v/>
      </c>
      <c r="AW19" s="40" t="str">
        <f>IF(SUM(AQ19,AV19)&gt;0,SUM(AQ19,AV19),"")</f>
        <v/>
      </c>
      <c r="AX19" s="18">
        <v>18.399999999999999</v>
      </c>
      <c r="AY19" s="18">
        <v>3.5</v>
      </c>
      <c r="AZ19" s="18">
        <v>0</v>
      </c>
      <c r="BA19" s="18">
        <v>0</v>
      </c>
      <c r="BB19" s="18">
        <v>18.100000000000001</v>
      </c>
      <c r="BC19" s="18">
        <v>4.3</v>
      </c>
      <c r="BD19" s="18">
        <v>0.2</v>
      </c>
      <c r="BE19" s="18">
        <v>0</v>
      </c>
      <c r="BF19" s="18">
        <v>17.899999999999999</v>
      </c>
      <c r="BG19" s="18">
        <v>5.2</v>
      </c>
      <c r="BH19" s="18">
        <v>0</v>
      </c>
      <c r="BI19" s="18">
        <v>0</v>
      </c>
      <c r="BJ19" s="18">
        <v>18.100000000000001</v>
      </c>
      <c r="BK19" s="18">
        <v>3.5</v>
      </c>
      <c r="BL19" s="18">
        <v>0.2</v>
      </c>
      <c r="BM19" s="18">
        <v>0</v>
      </c>
      <c r="BN19" s="18">
        <v>17</v>
      </c>
      <c r="BO19" s="18">
        <v>2.4</v>
      </c>
      <c r="BP19" s="18">
        <v>0</v>
      </c>
      <c r="BQ19" s="18">
        <v>0</v>
      </c>
      <c r="BR19" s="28"/>
      <c r="BS19" s="11">
        <f>IF(SUM(AY19,BC19)&gt;0,SUM(AY19,BC19),"")</f>
        <v>7.8</v>
      </c>
      <c r="BT19" s="11">
        <f>IF(SUM(AX19:AY19,BA19:BC19,BE19)-AZ19-BD19&gt;0,SUM(AX19:AY19,BA19:BC19,BE19)-AZ19-BD19,"")</f>
        <v>44.099999999999994</v>
      </c>
      <c r="BU19" s="11">
        <f>IF(SUM(BF19:BG19,BI19)-BH19&gt;0,SUM(BF19:BG19,BI19)-BH19,"")</f>
        <v>23.099999999999998</v>
      </c>
      <c r="BV19" s="11">
        <f>IF(SUM(AY19,BC19,BG19)&gt;0,SUM(AY19,BC19,BG19),"")</f>
        <v>13</v>
      </c>
      <c r="BW19" s="11">
        <f>IF(SUM(BT19,BU19)&gt;0,SUM(BT19,BU19),"")</f>
        <v>67.199999999999989</v>
      </c>
      <c r="BX19" s="11">
        <f>IF(SUM(BK19,BO19)&gt;0,SUM(BK19,BO19),"")</f>
        <v>5.9</v>
      </c>
      <c r="BY19" s="11">
        <f>IF(SUM(BJ19:BK19,BM19:BO19,BQ19)-SUM(BL19,BP19)&gt;0,SUM(BJ19:BK19,BM19:BO19,BQ19)-SUM(BL19,BP19),"")</f>
        <v>40.799999999999997</v>
      </c>
      <c r="BZ19" s="11">
        <f>IF(SUM(BT19,BY19)&gt;0,SUM(BT19,BY19),"")</f>
        <v>84.899999999999991</v>
      </c>
      <c r="CA19" s="19">
        <v>18.399999999999999</v>
      </c>
      <c r="CB19" s="19">
        <v>6.8</v>
      </c>
      <c r="CC19" s="19">
        <v>0</v>
      </c>
      <c r="CD19" s="19">
        <v>0</v>
      </c>
      <c r="CE19" s="19">
        <v>16.2</v>
      </c>
      <c r="CF19" s="19">
        <v>7.3</v>
      </c>
      <c r="CG19" s="19">
        <v>0.2</v>
      </c>
      <c r="CH19" s="19">
        <v>0</v>
      </c>
      <c r="CI19" s="19">
        <v>18.5</v>
      </c>
      <c r="CJ19" s="19">
        <v>4.3</v>
      </c>
      <c r="CK19" s="19">
        <v>0.2</v>
      </c>
      <c r="CL19" s="19">
        <v>0</v>
      </c>
      <c r="CM19" s="19">
        <v>18.8</v>
      </c>
      <c r="CN19" s="19">
        <v>6.4</v>
      </c>
      <c r="CO19" s="19">
        <v>0.2</v>
      </c>
      <c r="CP19" s="19">
        <v>0</v>
      </c>
      <c r="CQ19" s="19">
        <v>16.3</v>
      </c>
      <c r="CR19" s="19">
        <v>7.7</v>
      </c>
      <c r="CS19" s="19">
        <v>1</v>
      </c>
      <c r="CT19" s="19">
        <v>0</v>
      </c>
      <c r="CU19" s="27"/>
      <c r="CV19" s="40">
        <f>IF(SUM(CB19,CF19)&gt;0,SUM(CB19,CF19),"")</f>
        <v>14.1</v>
      </c>
      <c r="CW19" s="40">
        <f>IF(SUM(CA19:CB19,CD19:CF19,CH19)-CC19-CG19&gt;0,SUM(CA19:CB19,CD19:CF19,CH19)-CC19-CG19,"")</f>
        <v>48.499999999999993</v>
      </c>
      <c r="CX19" s="40">
        <f>IF(SUM(CI19:CJ19,CL19)-CK19&gt;0,SUM(CI19:CJ19,CL19)-CK19,"")</f>
        <v>22.6</v>
      </c>
      <c r="CY19" s="40">
        <f>IF(SUM(CB19,CF19,CJ19)&gt;0,SUM(CB19,CF19,CJ19),"")</f>
        <v>18.399999999999999</v>
      </c>
      <c r="CZ19" s="40">
        <f>IF(SUM(CW19,CX19)&gt;0,SUM(CW19,CX19),"")</f>
        <v>71.099999999999994</v>
      </c>
      <c r="DA19" s="40">
        <f>IF(SUM(CN19,CR19)&gt;0,SUM(CN19,CR19),"")</f>
        <v>14.100000000000001</v>
      </c>
      <c r="DB19" s="40">
        <f>IF(SUM(CM19:CN19,CP19:CR19,CT19)-SUM(CO19,CS19)&gt;0,SUM(CM19:CN19,CP19:CR19,CT19)-SUM(CO19,CS19),"")</f>
        <v>48</v>
      </c>
      <c r="DC19" s="40">
        <f>IF(SUM(CW19,DB19)&gt;0,SUM(CW19,DB19),"")</f>
        <v>96.5</v>
      </c>
      <c r="DD19" s="50" t="str">
        <f>IF(MAX(EB19,FD19,GF19,HH19,IJ19,JL19,KN19,LP19,MR19,NT19,OV19,PX19)-IF(L19="",0,L19)&gt;0.001,MAX(EB19,FD19,GF19,HH19,IJ19,JL19,KN19,LP19,MR19,NT19,OV19,PX19)-IF(L19="",0,L19),"")</f>
        <v/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IF(SUM(EB19,EG19)&gt;0,SUM(EB19,EG19),"")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IF(SUM(FD19,FI19)&gt;0,SUM(FD19,FI19),"")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IF(SUM(GF19,GK19)&gt;0,SUM(GF19,GK19),"")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IF(SUM(HH19,HM19)&gt;0,SUM(HH19,HM19),"")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IF(SUM(IJ19,IO19)&gt;0,SUM(IJ19,IO19),"")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IF(SUM(JL19,JQ19)&gt;0,SUM(JL19,JQ19),"")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IF(SUM(KN19,KS19)&gt;0,SUM(KN19,KS19),"")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IF(SUM(LP19,LU19)&gt;0,SUM(LP19,LU19),"")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IF(SUM(MR19,MW19)&gt;0,SUM(MR19,MW19),"")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IF(SUM(NT19,NY19)&gt;0,SUM(NT19,NY19),"")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IF(SUM(OV19,PA19)&gt;0,SUM(OV19,PA19),"")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IF(SUM(PX19,QC19)&gt;0,SUM(PX19,QC19),"")</f>
        <v/>
      </c>
      <c r="QE19" s="22">
        <f>IF($CU19="P",CA19,(CA19+AX19)/2)</f>
        <v>18.399999999999999</v>
      </c>
      <c r="QF19" s="22">
        <f>IF($CU19="P",CB19,(CB19+AY19)/2)</f>
        <v>5.15</v>
      </c>
      <c r="QG19" s="22">
        <f>IF($CU19="P",CC19,(CC19+AZ19)/2)</f>
        <v>0</v>
      </c>
      <c r="QH19" s="22">
        <f>IF($CU19="P",CD19,(CD19+BA19)/2)</f>
        <v>0</v>
      </c>
      <c r="QI19" s="22">
        <f>IF($CU19="P",CE19,(CE19+BB19)/2)</f>
        <v>17.149999999999999</v>
      </c>
      <c r="QJ19" s="22">
        <f>IF($CU19="P",CF19,(CF19+BC19)/2)</f>
        <v>5.8</v>
      </c>
      <c r="QK19" s="22">
        <f>IF($CU19="P",CG19,(CG19+BD19)/2)</f>
        <v>0.2</v>
      </c>
      <c r="QL19" s="22">
        <f>IF($CU19="P",CH19,(CH19+BE19)/2)</f>
        <v>0</v>
      </c>
      <c r="QM19" s="22">
        <f>IF($CU19="P",CI19,(CI19+BF19)/2)</f>
        <v>18.2</v>
      </c>
      <c r="QN19" s="22">
        <f>IF($CU19="P",CJ19,(CJ19+BG19)/2)</f>
        <v>4.75</v>
      </c>
      <c r="QO19" s="22">
        <f>IF($CU19="P",CK19,(CK19+BH19)/2)</f>
        <v>0.1</v>
      </c>
      <c r="QP19" s="22">
        <f>IF($CU19="P",CL19,(CL19+BI19)/2)</f>
        <v>0</v>
      </c>
      <c r="QQ19" s="22">
        <f>IF($CU19="P",CM19,(CM19+BJ19)/2)</f>
        <v>18.450000000000003</v>
      </c>
      <c r="QR19" s="22">
        <f>IF($CU19="P",CN19,(CN19+BK19)/2)</f>
        <v>4.95</v>
      </c>
      <c r="QS19" s="22">
        <f>IF($CU19="P",CO19,(CO19+BL19)/2)</f>
        <v>0.2</v>
      </c>
      <c r="QT19" s="22">
        <f>IF($CU19="P",CP19,(CP19+BM19)/2)</f>
        <v>0</v>
      </c>
      <c r="QU19" s="22">
        <f>IF($CU19="P",CQ19,(CQ19+BN19)/2)</f>
        <v>16.649999999999999</v>
      </c>
      <c r="QV19" s="22">
        <f>IF($CU19="P",CR19,(CR19+BO19)/2)</f>
        <v>5.05</v>
      </c>
      <c r="QW19" s="22">
        <f>IF($CU19="P",CS19,(CS19+BP19)/2)</f>
        <v>0.5</v>
      </c>
      <c r="QX19" s="22">
        <f>IF($CU19="P",CT19,(CT19+BQ19)/2)</f>
        <v>0</v>
      </c>
      <c r="QY19" s="27" t="s">
        <v>46</v>
      </c>
      <c r="QZ19" s="40">
        <f>IF(SUM(QF19,QJ19)&gt;0,SUM(QF19,QJ19),"")</f>
        <v>10.95</v>
      </c>
      <c r="RA19" s="40">
        <f>IF(SUM(QE19:QF19,QH19:QJ19,QL19)-QG19-QK19&gt;0,SUM(QE19:QF19,QH19:QJ19,QL19)-QG19-QK19,"")</f>
        <v>46.29999999999999</v>
      </c>
      <c r="RB19" s="40">
        <f>IF(SUM(QM19:QN19,QP19)-QO19&gt;0,SUM(QM19:QN19,QP19)-QO19,"")</f>
        <v>22.849999999999998</v>
      </c>
      <c r="RC19" s="40">
        <f>IF(SUM(QF19,QJ19,QN19)&gt;0,SUM(QF19,QJ19,QN19),"")</f>
        <v>15.7</v>
      </c>
      <c r="RD19" s="40">
        <f>IF(SUM(RA19,RB19)&gt;0,SUM(RA19,RB19),"")</f>
        <v>69.149999999999991</v>
      </c>
      <c r="RE19" s="40">
        <f>IF(SUM(QR19,QV19)&gt;0,SUM(QR19,QV19),"")</f>
        <v>10</v>
      </c>
      <c r="RF19" s="40">
        <f>IF(SUM(QQ19:QR19,QT19:QV19,QX19)-SUM(QS19,QW19)&gt;0,SUM(QQ19:QR19,QT19:QV19,QX19)-SUM(QS19,QW19),"")</f>
        <v>44.399999999999991</v>
      </c>
      <c r="RG19" s="40">
        <f>IF(SUM(RA19,RF19)&gt;0,SUM(RA19,RF19),"")</f>
        <v>90.699999999999989</v>
      </c>
    </row>
    <row r="20" spans="1:475" x14ac:dyDescent="0.2">
      <c r="A20" s="4" cm="1">
        <f t="array" ref="A20">IF(AND(H20&lt;&gt;"",H20&lt;&gt;"No DD"),SUMPRODUCT((H$4:H$41&lt;&gt;"")*(H$4:H$41&lt;&gt;"No DD")*(E$4:E$41&gt;E20))+1,IF(H20="No DD",SUMPRODUCT((H$4:H$41="No DD")*(E$4:E$41&gt;E20))+1+SUMPRODUCT((H$4:H$41&lt;&gt;"")*(H$4:H$41&lt;&gt;"No DD")),""))</f>
        <v>17</v>
      </c>
      <c r="B20" s="5" t="s">
        <v>172</v>
      </c>
      <c r="C20" s="4" t="s">
        <v>6</v>
      </c>
      <c r="D20" s="4">
        <v>2006</v>
      </c>
      <c r="E20" s="9">
        <f>SUM(J20:R20)+SUM(J20:O20)*0.0000001+SUM(J20)*0.0000000000001</f>
        <v>152.40001014000507</v>
      </c>
      <c r="F20" s="3" t="str">
        <f>IF(OR(AND(AP20&gt;=AW$43,AQ20&gt;=AW$47,AP20&lt;&gt;"",AO20=""),AND(AU20&gt;=AW$43,AV20&gt;=AW$47,AU20&lt;&gt;"",AO20=""),AND(BS20&gt;=BZ$43,BT20&gt;=BZ$47,BS20&lt;&gt;"",BR20=""),AND(BX20&gt;=BZ$43,BY20&gt;=BZ$47,BX20&lt;&gt;"",BR20=""),AND(CV20&gt;=DC$43,CW20&gt;=DC$47,CV20&lt;&gt;"",CU20=""),AND(DA20&gt;=DC$43,DB20&gt;=DC$47,DA20&lt;&gt;""),AND(EA20&gt;=EH$43,EB20&gt;=EH$47,EA20&lt;&gt;""),AND(EF20&gt;=EH$43,EG20&gt;=EH$47,EF20&lt;&gt;""),AND(FC20&gt;=FJ$43,FD20&gt;=FJ$47,FC20&lt;&gt;""),AND(FH20&gt;=FJ$43,FI20&gt;=FJ$47,FH20&lt;&gt;""),AND(GE20&gt;=GL$43,GF20&gt;=GL$47,GE20&lt;&gt;""),AND(GJ20&gt;=GL$43,GK20&gt;=GL$47,GJ20&lt;&gt;""),AND(HG20&gt;=HN$43,HH20&gt;=HN$47,HG20&lt;&gt;""),AND(HL20&gt;=HN$43,HM20&gt;=HN$47,HL20&lt;&gt;""),AND(II20&gt;=IP$43,IJ20&gt;=IP$47,II20&lt;&gt;""),AND(IN20&gt;=IP$43,IO20&gt;=IP$47,IN20&lt;&gt;""),AND(JK20&gt;=JR$43,JL20&gt;=JR$47,JK20&lt;&gt;""),AND(JP20&gt;=JR$43,JQ20&gt;=JR$47,JP20&lt;&gt;""),AND(KM20&gt;=KT$43,KN20&gt;=KT$47,KM20&lt;&gt;""),AND(KR20&gt;=KT$43,KS20&gt;=KT$47,KR20&lt;&gt;""),AND(LO20&gt;=LV$43,LP20&gt;=LV$47,LO20&lt;&gt;""),AND(LT20&gt;=LV$43,LU20&gt;=LV$47,LT20&lt;&gt;""),AND(MQ20&gt;=MX$43,MR20&gt;=MX$47,MQ20&lt;&gt;""),AND(MV20&gt;=MX$43,MW20&gt;=MX$47,MV20&lt;&gt;""),AND(NS20&gt;=NZ$43,NT20&gt;=NZ$47,NS20&lt;&gt;""),AND(NX20&gt;=NZ$43,NY20&gt;=NZ$47,NX20&lt;&gt;""),AND(OU20&gt;=PB$43,OV20&gt;=PB$47,OU20&lt;&gt;""),AND(OZ20&gt;=PB$43,PA20&gt;=PB$47,OZ20&lt;&gt;""),AND(PW20&gt;=QD$43,PX20&gt;=QD$47,PW20&lt;&gt;""),AND(QB20&gt;=QD$43,QC20&gt;=QD$47,QB20&lt;&gt;"")),"P","")</f>
        <v>P</v>
      </c>
      <c r="G20" s="3" t="str">
        <f>IF(OR(AND(AQ20&gt;=AW$47,AQ20&lt;&gt;"",AO20=""),AND(AV20&gt;=AW$47,AV20&lt;&gt;"",AO20=""),AND(BT20&gt;=BZ$47,BT20&lt;&gt;"",BR20=""),AND(BY20&gt;=BZ$47,BY20&lt;&gt;"",BR20=""),AND(CW20&gt;=DC$47,CW20&lt;&gt;"",CU20=""),AND(DB20&gt;=DC$47,DB20&lt;&gt;"",CU20=""),AND(EB20&gt;=EH$47,EB20&lt;&gt;""),AND(EG20&gt;=EH$47,EG20&lt;&gt;""),AND(FD20&gt;=FJ$47,FD20&lt;&gt;""),AND(FI20&gt;=FJ$47,FI20&lt;&gt;""),AND(GF20&gt;=GL$47,GF20&lt;&gt;""),AND(GK20&gt;=GL$47,GK20&lt;&gt;""),AND(HH20&gt;=HN$47,HH20&lt;&gt;""),AND(HM20&gt;=HN$47,HM20&lt;&gt;""),AND(IJ20&gt;=IP$47,IJ20&lt;&gt;""),AND(IO20&gt;=IP$47,IO20&lt;&gt;""),AND(JL20&gt;=JR$47,JL20&lt;&gt;""),AND(JQ20&gt;=JR$47,JQ20&lt;&gt;""),AND(KN20&gt;=KT$47,KN20&lt;&gt;""),AND(KS20&gt;=KT$47,KS20&lt;&gt;""),AND(LP20&gt;=LV$47,LP20&lt;&gt;""),AND(LU20&gt;=LV$47,LU20&lt;&gt;""),AND(MR20&gt;=MX$47,MR20&lt;&gt;""),AND(MW20&gt;=MX$47,MW20&lt;&gt;""),AND(NT20&gt;=NZ$47,NT20&lt;&gt;""),AND(NY20&gt;=NZ$47,NY20&lt;&gt;""),AND(OV20&gt;=PB$47,OV20&lt;&gt;""),AND(PA20&gt;=PB$47,PA20&lt;&gt;""),AND(PX20&gt;=QD$47,PX20&lt;&gt;""),AND(QC20&gt;=QD$47,QC20&lt;&gt;"")),"P","")</f>
        <v>P</v>
      </c>
      <c r="H20" s="36" t="str">
        <f>IF(AND(G20="P",F20=""),"No DD",IF(OR(AND(AS20&gt;=AW$46,AT20&gt;=AW$50,AS20&lt;&gt;"",AO20=""),AND(BV20&gt;=BZ$46,BW20&gt;=BZ$50,BV20&lt;&gt;"",BR20=""),AND(CY20&gt;=DC$46,CZ20&gt;=DC$50,CY20&lt;&gt;"",CU20=""),AND(ED20&gt;=EH$46,EE20&gt;=EH$50,ED20&lt;&gt;""),AND(FF20&gt;=FJ$46,FG20&gt;=FJ$50,FF20&lt;&gt;""),AND(GH20&gt;=GL$46,GI20&gt;=GL$50,GH20&lt;&gt;""),AND(HJ20&gt;=HN$46,HK20&gt;=HN$50,HJ20&lt;&gt;""),AND(IL20&gt;=IP$46,IM20&gt;=IP$50,IL20&lt;&gt;""),AND(JN20&gt;=JR$46,JO20&gt;=JR$50,JN20&lt;&gt;""),AND(KP20&gt;=KT$46,KQ20&gt;=KT$50,KP20&lt;&gt;""),AND(LR20&gt;=LV$46,LS20&gt;=LV$50,LR20&lt;&gt;""),AND(MT20&gt;=MX$46,MU20&gt;=MX$50,MT20&lt;&gt;""),AND(NV20&gt;=NZ$46,NW20&gt;=NZ$50,NV20&lt;&gt;""),AND(OX20&gt;=PB$46,OY20&gt;=PB$50,OX20&lt;&gt;""),AND(PZ20&gt;=QD$46,QA20&gt;=QD$50,PZ20&lt;&gt;"")),"Merit",IF(OR(AND(AS20&gt;=AW$45,AT20&gt;=AW$49,AS20&lt;&gt;"",AO20=""),AND(BV20&gt;=BZ$45,BW20&gt;=BZ$49,BV20&lt;&gt;"",BR20=""),AND(CY20&gt;=DC$45,CZ20&gt;=DC$49,CY20&lt;&gt;"",CU20=""),AND(ED20&gt;=EH$45,EE20&gt;=EH$49,ED20&lt;&gt;""),AND(FF20&gt;=FJ$45,FG20&gt;=FJ$49,FF20&lt;&gt;""),AND(GH20&gt;=GL$45,GI20&gt;=GL$49,GH20&lt;&gt;""),AND(HJ20&gt;=HN$45,HK20&gt;=HN$49,HJ20&lt;&gt;""),AND(IL20&gt;=IP$45,IM20&gt;=IP$49,IL20&lt;&gt;""),AND(JN20&gt;=JR$45,JO20&gt;=JR$49,JN20&lt;&gt;""),AND(KP20&gt;=KT$45,KQ20&gt;=KT$49,KP20&lt;&gt;""),AND(LR20&gt;=LV$45,LS20&gt;=LV$49,LR20&lt;&gt;""),AND(MT20&gt;=MX$45,MU20&gt;=MX$49,MT20&lt;&gt;""),AND(NV20&gt;=NZ$45,NW20&gt;=NZ$49,NV20&lt;&gt;""),AND(OX20&gt;=PB$45,OY20&gt;=PB$49,OX20&lt;&gt;""),AND(PZ20&gt;=QD$45,QA20&gt;=QD$49,PZ20&lt;&gt;"")),"Excellence",IF(I20="P","Worlds Team",IF(F20="P","National Team","")))))</f>
        <v>National Team</v>
      </c>
      <c r="I20" s="3" t="str">
        <f>IF(OR(AND(AS20&gt;=AW$44,AT20&gt;=AW$48,AS20&lt;&gt;"",AO20=""),AND(BV20&gt;=BZ$44,BW20&gt;=BZ$48,BV20&lt;&gt;"",BR20=""),AND(CY20&gt;=DC$44,CZ20&gt;=DC$48,CY20&lt;&gt;"",CU20=""),AND(ED20&gt;=EH$44,EE20&gt;=EH$48,ED20&lt;&gt;""),AND(FF20&gt;=FJ$44,FG20&gt;=FJ$48,FF20&lt;&gt;""),AND(GH20&gt;=GL$44,GI20&gt;=GL$48,GH20&lt;&gt;""),AND(HJ20&gt;=HN$44,HK20&gt;=HN$48,HJ20&lt;&gt;""),AND(IL20&gt;=IP$44,IM20&gt;=IP$48,IL20&lt;&gt;""),AND(JN20&gt;=JR$44,JO20&gt;=JR$48,JN20&lt;&gt;""),AND(KP20&gt;=KT$44,KQ20&gt;=KT$48,KP20&lt;&gt;""),AND(LR20&gt;=LV$44,LS20&gt;=LV$48,LR20&lt;&gt;""),AND(MT20&gt;=MX$44,MU20&gt;=MX$48,MT20&lt;&gt;""),AND(NV20&gt;=NZ$44,NW20&gt;=NZ$48,NV20&lt;&gt;""),AND(OX20&gt;=PB$44,OY20&gt;=PB$48,OX20&lt;&gt;""),AND(PZ20&gt;=QD$44,QA20&gt;=QD$48,PZ20&lt;&gt;"")),"P","")</f>
        <v/>
      </c>
      <c r="J20" s="8">
        <f>IF(COUNT(AQ20,BT20,CW20)&gt;0,LARGE((AQ20,BT20,CW20),1),0)</f>
        <v>51</v>
      </c>
      <c r="K20" s="8" t="str">
        <f>IF(J20=0,"",IF(J20=CW20,$CA$1,IF(J20=BT20,$AX$1,IF(J20=AQ20,$U$1,""))))</f>
        <v>2023 Elite Canada</v>
      </c>
      <c r="L20" s="8">
        <f>IF(COUNT(AQ20,BT20,CW20)&gt;1,LARGE((AQ20,BT20,CW20),2),0)</f>
        <v>25.199999999999996</v>
      </c>
      <c r="M20" s="8" t="str">
        <f>IF(L20=0,"",IF(L20=CW20,$CA$1,IF(L20=BT20,$AX$1,IF(L20=AQ20,$U$1,""))))</f>
        <v>2023 Nationals</v>
      </c>
      <c r="N20" s="8">
        <f>IF(COUNT(AR20,BU20,CX20)&gt;0,LARGE((AR20,BU20,CX20),1),0)</f>
        <v>25.2</v>
      </c>
      <c r="O20" s="8" t="str">
        <f>IF(N20=0,"",IF(N20=CX20,$CA$1,IF(N20=BU20,$AX$1,IF(N20=AR20,$U$1,""))))</f>
        <v>2023 Nationals</v>
      </c>
      <c r="P20" s="8">
        <f>IF(MAX(AV20,BY20,DB20)&gt;0,MAX(AV20,BY20,DB20),0)</f>
        <v>50.999999999999993</v>
      </c>
      <c r="Q20" s="8" t="str">
        <f>IF(P20=0,"",IF(P20=DB20,$CA$1,IF(P20=BY20,$AX$1,IF(P20=AV20,$U$1,""))))</f>
        <v>2023 Elite Canada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>IF(SUM(V20,Z20)&gt;0,SUM(V20,Z20),"")</f>
        <v/>
      </c>
      <c r="AQ20" s="40" t="str">
        <f>IF(SUM(U20:V20,X20:Z20,AB20)-W20-AA20&gt;0,SUM(U20:V20,X20:Z20,AB20)-W20-AA20,"")</f>
        <v/>
      </c>
      <c r="AR20" s="40" t="str">
        <f>IF(SUM(AC20:AD20,AF20)-AE20&gt;0,SUM(AC20:AD20,AF20)-AE20,"")</f>
        <v/>
      </c>
      <c r="AS20" s="40" t="str">
        <f>IF(SUM(V20,Z20,AD20)&gt;0,SUM(V20,Z20,AD20),"")</f>
        <v/>
      </c>
      <c r="AT20" s="40" t="str">
        <f>IF(SUM(AQ20,AR20)&gt;0,SUM(AQ20,AR20),"")</f>
        <v/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 t="str">
        <f>IF(SUM(AQ20,AV20)&gt;0,SUM(AQ20,AV20),"")</f>
        <v/>
      </c>
      <c r="AX20" s="18">
        <v>18.399999999999999</v>
      </c>
      <c r="AY20" s="18">
        <v>7.6</v>
      </c>
      <c r="AZ20" s="18">
        <v>0.2</v>
      </c>
      <c r="BA20" s="18">
        <v>0</v>
      </c>
      <c r="BB20" s="18">
        <v>18.2</v>
      </c>
      <c r="BC20" s="18">
        <v>7.6</v>
      </c>
      <c r="BD20" s="18">
        <v>0.6</v>
      </c>
      <c r="BE20" s="18">
        <v>0</v>
      </c>
      <c r="BF20" s="18">
        <v>18.8</v>
      </c>
      <c r="BG20" s="18">
        <v>5.6</v>
      </c>
      <c r="BH20" s="18">
        <v>1</v>
      </c>
      <c r="BI20" s="18">
        <v>0</v>
      </c>
      <c r="BJ20" s="18">
        <v>17.8</v>
      </c>
      <c r="BK20" s="18">
        <v>7.6</v>
      </c>
      <c r="BL20" s="18">
        <v>0.2</v>
      </c>
      <c r="BM20" s="18">
        <v>0</v>
      </c>
      <c r="BN20" s="18">
        <v>18.2</v>
      </c>
      <c r="BO20" s="18">
        <v>7.6</v>
      </c>
      <c r="BP20" s="18">
        <v>0</v>
      </c>
      <c r="BQ20" s="18">
        <v>0</v>
      </c>
      <c r="BR20" s="28"/>
      <c r="BS20" s="11">
        <f>IF(SUM(AY20,BC20)&gt;0,SUM(AY20,BC20),"")</f>
        <v>15.2</v>
      </c>
      <c r="BT20" s="11">
        <f>IF(SUM(AX20:AY20,BA20:BC20,BE20)-AZ20-BD20&gt;0,SUM(AX20:AY20,BA20:BC20,BE20)-AZ20-BD20,"")</f>
        <v>51</v>
      </c>
      <c r="BU20" s="11">
        <f>IF(SUM(BF20:BG20,BI20)-BH20&gt;0,SUM(BF20:BG20,BI20)-BH20,"")</f>
        <v>23.4</v>
      </c>
      <c r="BV20" s="11">
        <f>IF(SUM(AY20,BC20,BG20)&gt;0,SUM(AY20,BC20,BG20),"")</f>
        <v>20.799999999999997</v>
      </c>
      <c r="BW20" s="11">
        <f>IF(SUM(BT20,BU20)&gt;0,SUM(BT20,BU20),"")</f>
        <v>74.400000000000006</v>
      </c>
      <c r="BX20" s="11">
        <f>IF(SUM(BK20,BO20)&gt;0,SUM(BK20,BO20),"")</f>
        <v>15.2</v>
      </c>
      <c r="BY20" s="11">
        <f>IF(SUM(BJ20:BK20,BM20:BO20,BQ20)-SUM(BL20,BP20)&gt;0,SUM(BJ20:BK20,BM20:BO20,BQ20)-SUM(BL20,BP20),"")</f>
        <v>50.999999999999993</v>
      </c>
      <c r="BZ20" s="11">
        <f>IF(SUM(BT20,BY20)&gt;0,SUM(BT20,BY20),"")</f>
        <v>102</v>
      </c>
      <c r="CA20" s="19">
        <v>0</v>
      </c>
      <c r="CB20" s="19">
        <v>0</v>
      </c>
      <c r="CC20" s="19">
        <v>0</v>
      </c>
      <c r="CD20" s="19">
        <v>0</v>
      </c>
      <c r="CE20" s="19">
        <v>18.2</v>
      </c>
      <c r="CF20" s="19">
        <v>7.6</v>
      </c>
      <c r="CG20" s="19">
        <v>0.6</v>
      </c>
      <c r="CH20" s="19">
        <v>0</v>
      </c>
      <c r="CI20" s="19">
        <v>18.5</v>
      </c>
      <c r="CJ20" s="19">
        <v>7.3</v>
      </c>
      <c r="CK20" s="19">
        <v>0.6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7"/>
      <c r="CV20" s="40">
        <f>IF(SUM(CB20,CF20)&gt;0,SUM(CB20,CF20),"")</f>
        <v>7.6</v>
      </c>
      <c r="CW20" s="40">
        <f>IF(SUM(CA20:CB20,CD20:CF20,CH20)-CC20-CG20&gt;0,SUM(CA20:CB20,CD20:CF20,CH20)-CC20-CG20,"")</f>
        <v>25.199999999999996</v>
      </c>
      <c r="CX20" s="40">
        <f>IF(SUM(CI20:CJ20,CL20)-CK20&gt;0,SUM(CI20:CJ20,CL20)-CK20,"")</f>
        <v>25.2</v>
      </c>
      <c r="CY20" s="40">
        <f>IF(SUM(CB20,CF20,CJ20)&gt;0,SUM(CB20,CF20,CJ20),"")</f>
        <v>14.899999999999999</v>
      </c>
      <c r="CZ20" s="40">
        <f>IF(SUM(CW20,CX20)&gt;0,SUM(CW20,CX20),"")</f>
        <v>50.399999999999991</v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>
        <f>IF(SUM(CW20,DB20)&gt;0,SUM(CW20,DB20),"")</f>
        <v>25.199999999999996</v>
      </c>
      <c r="DD20" s="50" t="str">
        <f>IF(MAX(EB20,FD20,GF20,HH20,IJ20,JL20,KN20,LP20,MR20,NT20,OV20,PX20)-IF(L20="",0,L20)&gt;0.001,MAX(EB20,FD20,GF20,HH20,IJ20,JL20,KN20,LP20,MR20,NT20,OV20,PX20)-IF(L20="",0,L20),"")</f>
        <v/>
      </c>
      <c r="DE20" s="50" t="str">
        <f>IF(MAX(EC20,FE20,GG20,HI20,IK20,JM20,KO20,LQ20,MS20,NU20,OW20,PY20)-IF(N20="",0,N20)&gt;0.001,MAX(EC20,FE20,GG20,HI20,IK20,JM20,KO20,LQ20,MS20,NU20,OW20,PY20)-IF(N20="",0,N20),"")</f>
        <v/>
      </c>
      <c r="DF20" s="50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IF(SUM(EB20,EG20)&gt;0,SUM(EB20,EG20),"")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IF(SUM(FD20,FI20)&gt;0,SUM(FD20,FI20),"")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IF(SUM(GF20,GK20)&gt;0,SUM(GF20,GK20),"")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IF(SUM(HH20,HM20)&gt;0,SUM(HH20,HM20),"")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IF(SUM(IJ20,IO20)&gt;0,SUM(IJ20,IO20),"")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IF(SUM(JL20,JQ20)&gt;0,SUM(JL20,JQ20),"")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IF(SUM(KN20,KS20)&gt;0,SUM(KN20,KS20),"")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IF(SUM(LP20,LU20)&gt;0,SUM(LP20,LU20),"")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IF(SUM(MR20,MW20)&gt;0,SUM(MR20,MW20),"")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IF(SUM(NT20,NY20)&gt;0,SUM(NT20,NY20),"")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IF(SUM(OV20,PA20)&gt;0,SUM(OV20,PA20),"")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IF(SUM(PX20,QC20)&gt;0,SUM(PX20,QC20),"")</f>
        <v/>
      </c>
      <c r="QE20" s="22">
        <f>IF($CU20="P",CA20,(CA20+AX20)/2)</f>
        <v>9.1999999999999993</v>
      </c>
      <c r="QF20" s="22">
        <f>IF($CU20="P",CB20,(CB20+AY20)/2)</f>
        <v>3.8</v>
      </c>
      <c r="QG20" s="22">
        <f>IF($CU20="P",CC20,(CC20+AZ20)/2)</f>
        <v>0.1</v>
      </c>
      <c r="QH20" s="22">
        <f>IF($CU20="P",CD20,(CD20+BA20)/2)</f>
        <v>0</v>
      </c>
      <c r="QI20" s="22">
        <f>IF($CU20="P",CE20,(CE20+BB20)/2)</f>
        <v>18.2</v>
      </c>
      <c r="QJ20" s="22">
        <f>IF($CU20="P",CF20,(CF20+BC20)/2)</f>
        <v>7.6</v>
      </c>
      <c r="QK20" s="22">
        <f>IF($CU20="P",CG20,(CG20+BD20)/2)</f>
        <v>0.6</v>
      </c>
      <c r="QL20" s="22">
        <f>IF($CU20="P",CH20,(CH20+BE20)/2)</f>
        <v>0</v>
      </c>
      <c r="QM20" s="22">
        <f>IF($CU20="P",CI20,(CI20+BF20)/2)</f>
        <v>18.649999999999999</v>
      </c>
      <c r="QN20" s="22">
        <f>IF($CU20="P",CJ20,(CJ20+BG20)/2)</f>
        <v>6.4499999999999993</v>
      </c>
      <c r="QO20" s="22">
        <f>IF($CU20="P",CK20,(CK20+BH20)/2)</f>
        <v>0.8</v>
      </c>
      <c r="QP20" s="22">
        <f>IF($CU20="P",CL20,(CL20+BI20)/2)</f>
        <v>0</v>
      </c>
      <c r="QQ20" s="22">
        <f>IF($CU20="P",CM20,(CM20+BJ20)/2)</f>
        <v>8.9</v>
      </c>
      <c r="QR20" s="22">
        <f>IF($CU20="P",CN20,(CN20+BK20)/2)</f>
        <v>3.8</v>
      </c>
      <c r="QS20" s="22">
        <f>IF($CU20="P",CO20,(CO20+BL20)/2)</f>
        <v>0.1</v>
      </c>
      <c r="QT20" s="22">
        <f>IF($CU20="P",CP20,(CP20+BM20)/2)</f>
        <v>0</v>
      </c>
      <c r="QU20" s="22">
        <f>IF($CU20="P",CQ20,(CQ20+BN20)/2)</f>
        <v>9.1</v>
      </c>
      <c r="QV20" s="22">
        <f>IF($CU20="P",CR20,(CR20+BO20)/2)</f>
        <v>3.8</v>
      </c>
      <c r="QW20" s="22">
        <f>IF($CU20="P",CS20,(CS20+BP20)/2)</f>
        <v>0</v>
      </c>
      <c r="QX20" s="22">
        <f>IF($CU20="P",CT20,(CT20+BQ20)/2)</f>
        <v>0</v>
      </c>
      <c r="QY20" s="27" t="s">
        <v>46</v>
      </c>
      <c r="QZ20" s="40">
        <f>IF(SUM(QF20,QJ20)&gt;0,SUM(QF20,QJ20),"")</f>
        <v>11.399999999999999</v>
      </c>
      <c r="RA20" s="40">
        <f>IF(SUM(QE20:QF20,QH20:QJ20,QL20)-QG20-QK20&gt;0,SUM(QE20:QF20,QH20:QJ20,QL20)-QG20-QK20,"")</f>
        <v>38.099999999999994</v>
      </c>
      <c r="RB20" s="40">
        <f>IF(SUM(QM20:QN20,QP20)-QO20&gt;0,SUM(QM20:QN20,QP20)-QO20,"")</f>
        <v>24.299999999999997</v>
      </c>
      <c r="RC20" s="40">
        <f>IF(SUM(QF20,QJ20,QN20)&gt;0,SUM(QF20,QJ20,QN20),"")</f>
        <v>17.849999999999998</v>
      </c>
      <c r="RD20" s="40">
        <f>IF(SUM(RA20,RB20)&gt;0,SUM(RA20,RB20),"")</f>
        <v>62.399999999999991</v>
      </c>
      <c r="RE20" s="40">
        <f>IF(SUM(QR20,QV20)&gt;0,SUM(QR20,QV20),"")</f>
        <v>7.6</v>
      </c>
      <c r="RF20" s="40">
        <f>IF(SUM(QQ20:QR20,QT20:QV20,QX20)-SUM(QS20,QW20)&gt;0,SUM(QQ20:QR20,QT20:QV20,QX20)-SUM(QS20,QW20),"")</f>
        <v>25.499999999999996</v>
      </c>
      <c r="RG20" s="40">
        <f>IF(SUM(RA20,RF20)&gt;0,SUM(RA20,RF20),"")</f>
        <v>63.599999999999994</v>
      </c>
    </row>
    <row r="21" spans="1:475" x14ac:dyDescent="0.2">
      <c r="A21" s="4" cm="1">
        <f t="array" ref="A21">IF(AND(H21&lt;&gt;"",H21&lt;&gt;"No DD"),SUMPRODUCT((H$4:H$41&lt;&gt;"")*(H$4:H$41&lt;&gt;"No DD")*(E$4:E$41&gt;E21))+1,IF(H21="No DD",SUMPRODUCT((H$4:H$41="No DD")*(E$4:E$41&gt;E21))+1+SUMPRODUCT((H$4:H$41&lt;&gt;"")*(H$4:H$41&lt;&gt;"No DD")),""))</f>
        <v>18</v>
      </c>
      <c r="B21" s="5" t="s">
        <v>117</v>
      </c>
      <c r="C21" s="4" t="s">
        <v>116</v>
      </c>
      <c r="D21" s="4">
        <v>2002</v>
      </c>
      <c r="E21" s="9">
        <f>SUM(J21:R21)+SUM(J21:O21)*0.0000001+SUM(J21)*0.0000000000001</f>
        <v>130.70000779000529</v>
      </c>
      <c r="F21" s="3" t="str">
        <f>IF(OR(AND(AP21&gt;=AW$43,AQ21&gt;=AW$47,AP21&lt;&gt;"",AO21=""),AND(AU21&gt;=AW$43,AV21&gt;=AW$47,AU21&lt;&gt;"",AO21=""),AND(BS21&gt;=BZ$43,BT21&gt;=BZ$47,BS21&lt;&gt;"",BR21=""),AND(BX21&gt;=BZ$43,BY21&gt;=BZ$47,BX21&lt;&gt;"",BR21=""),AND(CV21&gt;=DC$43,CW21&gt;=DC$47,CV21&lt;&gt;"",CU21=""),AND(DA21&gt;=DC$43,DB21&gt;=DC$47,DA21&lt;&gt;""),AND(EA21&gt;=EH$43,EB21&gt;=EH$47,EA21&lt;&gt;""),AND(EF21&gt;=EH$43,EG21&gt;=EH$47,EF21&lt;&gt;""),AND(FC21&gt;=FJ$43,FD21&gt;=FJ$47,FC21&lt;&gt;""),AND(FH21&gt;=FJ$43,FI21&gt;=FJ$47,FH21&lt;&gt;""),AND(GE21&gt;=GL$43,GF21&gt;=GL$47,GE21&lt;&gt;""),AND(GJ21&gt;=GL$43,GK21&gt;=GL$47,GJ21&lt;&gt;""),AND(HG21&gt;=HN$43,HH21&gt;=HN$47,HG21&lt;&gt;""),AND(HL21&gt;=HN$43,HM21&gt;=HN$47,HL21&lt;&gt;""),AND(II21&gt;=IP$43,IJ21&gt;=IP$47,II21&lt;&gt;""),AND(IN21&gt;=IP$43,IO21&gt;=IP$47,IN21&lt;&gt;""),AND(JK21&gt;=JR$43,JL21&gt;=JR$47,JK21&lt;&gt;""),AND(JP21&gt;=JR$43,JQ21&gt;=JR$47,JP21&lt;&gt;""),AND(KM21&gt;=KT$43,KN21&gt;=KT$47,KM21&lt;&gt;""),AND(KR21&gt;=KT$43,KS21&gt;=KT$47,KR21&lt;&gt;""),AND(LO21&gt;=LV$43,LP21&gt;=LV$47,LO21&lt;&gt;""),AND(LT21&gt;=LV$43,LU21&gt;=LV$47,LT21&lt;&gt;""),AND(MQ21&gt;=MX$43,MR21&gt;=MX$47,MQ21&lt;&gt;""),AND(MV21&gt;=MX$43,MW21&gt;=MX$47,MV21&lt;&gt;""),AND(NS21&gt;=NZ$43,NT21&gt;=NZ$47,NS21&lt;&gt;""),AND(NX21&gt;=NZ$43,NY21&gt;=NZ$47,NX21&lt;&gt;""),AND(OU21&gt;=PB$43,OV21&gt;=PB$47,OU21&lt;&gt;""),AND(OZ21&gt;=PB$43,PA21&gt;=PB$47,OZ21&lt;&gt;""),AND(PW21&gt;=QD$43,PX21&gt;=QD$47,PW21&lt;&gt;""),AND(QB21&gt;=QD$43,QC21&gt;=QD$47,QB21&lt;&gt;"")),"P","")</f>
        <v>P</v>
      </c>
      <c r="G21" s="3" t="str">
        <f>IF(OR(AND(AQ21&gt;=AW$47,AQ21&lt;&gt;"",AO21=""),AND(AV21&gt;=AW$47,AV21&lt;&gt;"",AO21=""),AND(BT21&gt;=BZ$47,BT21&lt;&gt;"",BR21=""),AND(BY21&gt;=BZ$47,BY21&lt;&gt;"",BR21=""),AND(CW21&gt;=DC$47,CW21&lt;&gt;"",CU21=""),AND(DB21&gt;=DC$47,DB21&lt;&gt;"",CU21=""),AND(EB21&gt;=EH$47,EB21&lt;&gt;""),AND(EG21&gt;=EH$47,EG21&lt;&gt;""),AND(FD21&gt;=FJ$47,FD21&lt;&gt;""),AND(FI21&gt;=FJ$47,FI21&lt;&gt;""),AND(GF21&gt;=GL$47,GF21&lt;&gt;""),AND(GK21&gt;=GL$47,GK21&lt;&gt;""),AND(HH21&gt;=HN$47,HH21&lt;&gt;""),AND(HM21&gt;=HN$47,HM21&lt;&gt;""),AND(IJ21&gt;=IP$47,IJ21&lt;&gt;""),AND(IO21&gt;=IP$47,IO21&lt;&gt;""),AND(JL21&gt;=JR$47,JL21&lt;&gt;""),AND(JQ21&gt;=JR$47,JQ21&lt;&gt;""),AND(KN21&gt;=KT$47,KN21&lt;&gt;""),AND(KS21&gt;=KT$47,KS21&lt;&gt;""),AND(LP21&gt;=LV$47,LP21&lt;&gt;""),AND(LU21&gt;=LV$47,LU21&lt;&gt;""),AND(MR21&gt;=MX$47,MR21&lt;&gt;""),AND(MW21&gt;=MX$47,MW21&lt;&gt;""),AND(NT21&gt;=NZ$47,NT21&lt;&gt;""),AND(NY21&gt;=NZ$47,NY21&lt;&gt;""),AND(OV21&gt;=PB$47,OV21&lt;&gt;""),AND(PA21&gt;=PB$47,PA21&lt;&gt;""),AND(PX21&gt;=QD$47,PX21&lt;&gt;""),AND(QC21&gt;=QD$47,QC21&lt;&gt;"")),"P","")</f>
        <v>P</v>
      </c>
      <c r="H21" s="36" t="str">
        <f>IF(AND(G21="P",F21=""),"No DD",IF(OR(AND(AS21&gt;=AW$46,AT21&gt;=AW$50,AS21&lt;&gt;"",AO21=""),AND(BV21&gt;=BZ$46,BW21&gt;=BZ$50,BV21&lt;&gt;"",BR21=""),AND(CY21&gt;=DC$46,CZ21&gt;=DC$50,CY21&lt;&gt;"",CU21=""),AND(ED21&gt;=EH$46,EE21&gt;=EH$50,ED21&lt;&gt;""),AND(FF21&gt;=FJ$46,FG21&gt;=FJ$50,FF21&lt;&gt;""),AND(GH21&gt;=GL$46,GI21&gt;=GL$50,GH21&lt;&gt;""),AND(HJ21&gt;=HN$46,HK21&gt;=HN$50,HJ21&lt;&gt;""),AND(IL21&gt;=IP$46,IM21&gt;=IP$50,IL21&lt;&gt;""),AND(JN21&gt;=JR$46,JO21&gt;=JR$50,JN21&lt;&gt;""),AND(KP21&gt;=KT$46,KQ21&gt;=KT$50,KP21&lt;&gt;""),AND(LR21&gt;=LV$46,LS21&gt;=LV$50,LR21&lt;&gt;""),AND(MT21&gt;=MX$46,MU21&gt;=MX$50,MT21&lt;&gt;""),AND(NV21&gt;=NZ$46,NW21&gt;=NZ$50,NV21&lt;&gt;""),AND(OX21&gt;=PB$46,OY21&gt;=PB$50,OX21&lt;&gt;""),AND(PZ21&gt;=QD$46,QA21&gt;=QD$50,PZ21&lt;&gt;"")),"Merit",IF(OR(AND(AS21&gt;=AW$45,AT21&gt;=AW$49,AS21&lt;&gt;"",AO21=""),AND(BV21&gt;=BZ$45,BW21&gt;=BZ$49,BV21&lt;&gt;"",BR21=""),AND(CY21&gt;=DC$45,CZ21&gt;=DC$49,CY21&lt;&gt;"",CU21=""),AND(ED21&gt;=EH$45,EE21&gt;=EH$49,ED21&lt;&gt;""),AND(FF21&gt;=FJ$45,FG21&gt;=FJ$49,FF21&lt;&gt;""),AND(GH21&gt;=GL$45,GI21&gt;=GL$49,GH21&lt;&gt;""),AND(HJ21&gt;=HN$45,HK21&gt;=HN$49,HJ21&lt;&gt;""),AND(IL21&gt;=IP$45,IM21&gt;=IP$49,IL21&lt;&gt;""),AND(JN21&gt;=JR$45,JO21&gt;=JR$49,JN21&lt;&gt;""),AND(KP21&gt;=KT$45,KQ21&gt;=KT$49,KP21&lt;&gt;""),AND(LR21&gt;=LV$45,LS21&gt;=LV$49,LR21&lt;&gt;""),AND(MT21&gt;=MX$45,MU21&gt;=MX$49,MT21&lt;&gt;""),AND(NV21&gt;=NZ$45,NW21&gt;=NZ$49,NV21&lt;&gt;""),AND(OX21&gt;=PB$45,OY21&gt;=PB$49,OX21&lt;&gt;""),AND(PZ21&gt;=QD$45,QA21&gt;=QD$49,PZ21&lt;&gt;"")),"Excellence",IF(I21="P","Worlds Team",IF(F21="P","National Team","")))))</f>
        <v>National Team</v>
      </c>
      <c r="I21" s="3" t="str">
        <f>IF(OR(AND(AS21&gt;=AW$44,AT21&gt;=AW$48,AS21&lt;&gt;"",AO21=""),AND(BV21&gt;=BZ$44,BW21&gt;=BZ$48,BV21&lt;&gt;"",BR21=""),AND(CY21&gt;=DC$44,CZ21&gt;=DC$48,CY21&lt;&gt;"",CU21=""),AND(ED21&gt;=EH$44,EE21&gt;=EH$48,ED21&lt;&gt;""),AND(FF21&gt;=FJ$44,FG21&gt;=FJ$48,FF21&lt;&gt;""),AND(GH21&gt;=GL$44,GI21&gt;=GL$48,GH21&lt;&gt;""),AND(HJ21&gt;=HN$44,HK21&gt;=HN$48,HJ21&lt;&gt;""),AND(IL21&gt;=IP$44,IM21&gt;=IP$48,IL21&lt;&gt;""),AND(JN21&gt;=JR$44,JO21&gt;=JR$48,JN21&lt;&gt;""),AND(KP21&gt;=KT$44,KQ21&gt;=KT$48,KP21&lt;&gt;""),AND(LR21&gt;=LV$44,LS21&gt;=LV$48,LR21&lt;&gt;""),AND(MT21&gt;=MX$44,MU21&gt;=MX$48,MT21&lt;&gt;""),AND(NV21&gt;=NZ$44,NW21&gt;=NZ$48,NV21&lt;&gt;""),AND(OX21&gt;=PB$44,OY21&gt;=PB$48,OX21&lt;&gt;""),AND(PZ21&gt;=QD$44,QA21&gt;=QD$48,PZ21&lt;&gt;"")),"P","")</f>
        <v/>
      </c>
      <c r="J21" s="8">
        <f>IF(COUNT(AQ21,BT21,CW21)&gt;0,LARGE((AQ21,BT21,CW21),1),0)</f>
        <v>52.9</v>
      </c>
      <c r="K21" s="8" t="str">
        <f>IF(J21=0,"",IF(J21=CW21,$CA$1,IF(J21=BT21,$AX$1,IF(J21=AQ21,$U$1,""))))</f>
        <v>2023 Nationals</v>
      </c>
      <c r="L21" s="8">
        <f>IF(COUNT(AQ21,BT21,CW21)&gt;1,LARGE((AQ21,BT21,CW21),2),0)</f>
        <v>0</v>
      </c>
      <c r="M21" s="8" t="str">
        <f>IF(L21=0,"",IF(L21=CW21,$CA$1,IF(L21=BT21,$AX$1,IF(L21=AQ21,$U$1,""))))</f>
        <v/>
      </c>
      <c r="N21" s="8">
        <f>IF(COUNT(AR21,BU21,CX21)&gt;0,LARGE((AR21,BU21,CX21),1),0)</f>
        <v>24.999999999999996</v>
      </c>
      <c r="O21" s="8" t="str">
        <f>IF(N21=0,"",IF(N21=CX21,$CA$1,IF(N21=BU21,$AX$1,IF(N21=AR21,$U$1,""))))</f>
        <v>2023 Nationals</v>
      </c>
      <c r="P21" s="8">
        <f>IF(MAX(AV21,BY21,DB21)&gt;0,MAX(AV21,BY21,DB21),0)</f>
        <v>52.800000000000004</v>
      </c>
      <c r="Q21" s="8" t="str">
        <f>IF(P21=0,"",IF(P21=DB21,$CA$1,IF(P21=BY21,$AX$1,IF(P21=AV21,$U$1,""))))</f>
        <v>2023 Nationals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>IF(SUM(V21,Z21)&gt;0,SUM(V21,Z21),"")</f>
        <v/>
      </c>
      <c r="AQ21" s="40" t="str">
        <f>IF(SUM(U21:V21,X21:Z21,AB21)-W21-AA21&gt;0,SUM(U21:V21,X21:Z21,AB21)-W21-AA21,"")</f>
        <v/>
      </c>
      <c r="AR21" s="40" t="str">
        <f>IF(SUM(AC21:AD21,AF21)-AE21&gt;0,SUM(AC21:AD21,AF21)-AE21,"")</f>
        <v/>
      </c>
      <c r="AS21" s="40" t="str">
        <f>IF(SUM(V21,Z21,AD21)&gt;0,SUM(V21,Z21,AD21),"")</f>
        <v/>
      </c>
      <c r="AT21" s="40" t="str">
        <f>IF(SUM(AQ21,AR21)&gt;0,SUM(AQ21,AR21),"")</f>
        <v/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 t="str">
        <f>IF(SUM(AQ21,AV21)&gt;0,SUM(AQ21,AV21),"")</f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IF(SUM(BT21,BY21)&gt;0,SUM(BT21,BY21),"")</f>
        <v/>
      </c>
      <c r="CA21" s="19">
        <v>19.2</v>
      </c>
      <c r="CB21" s="19">
        <v>7.2</v>
      </c>
      <c r="CC21" s="19">
        <v>0</v>
      </c>
      <c r="CD21" s="19">
        <v>0</v>
      </c>
      <c r="CE21" s="19">
        <v>18.899999999999999</v>
      </c>
      <c r="CF21" s="19">
        <v>7.6</v>
      </c>
      <c r="CG21" s="19">
        <v>0</v>
      </c>
      <c r="CH21" s="19">
        <v>0</v>
      </c>
      <c r="CI21" s="19">
        <v>17.899999999999999</v>
      </c>
      <c r="CJ21" s="19">
        <v>7.7</v>
      </c>
      <c r="CK21" s="19">
        <v>0.6</v>
      </c>
      <c r="CL21" s="19">
        <v>0</v>
      </c>
      <c r="CM21" s="19">
        <v>19</v>
      </c>
      <c r="CN21" s="19">
        <v>7.6</v>
      </c>
      <c r="CO21" s="19">
        <v>0</v>
      </c>
      <c r="CP21" s="19">
        <v>0</v>
      </c>
      <c r="CQ21" s="19">
        <v>18.600000000000001</v>
      </c>
      <c r="CR21" s="19">
        <v>7.6</v>
      </c>
      <c r="CS21" s="19">
        <v>0</v>
      </c>
      <c r="CT21" s="19">
        <v>0</v>
      </c>
      <c r="CU21" s="27"/>
      <c r="CV21" s="40">
        <f>IF(SUM(CB21,CF21)&gt;0,SUM(CB21,CF21),"")</f>
        <v>14.8</v>
      </c>
      <c r="CW21" s="40">
        <f>IF(SUM(CA21:CB21,CD21:CF21,CH21)-CC21-CG21&gt;0,SUM(CA21:CB21,CD21:CF21,CH21)-CC21-CG21,"")</f>
        <v>52.9</v>
      </c>
      <c r="CX21" s="40">
        <f>IF(SUM(CI21:CJ21,CL21)-CK21&gt;0,SUM(CI21:CJ21,CL21)-CK21,"")</f>
        <v>24.999999999999996</v>
      </c>
      <c r="CY21" s="40">
        <f>IF(SUM(CB21,CF21,CJ21)&gt;0,SUM(CB21,CF21,CJ21),"")</f>
        <v>22.5</v>
      </c>
      <c r="CZ21" s="40">
        <f>IF(SUM(CW21,CX21)&gt;0,SUM(CW21,CX21),"")</f>
        <v>77.899999999999991</v>
      </c>
      <c r="DA21" s="40">
        <f>IF(SUM(CN21,CR21)&gt;0,SUM(CN21,CR21),"")</f>
        <v>15.2</v>
      </c>
      <c r="DB21" s="40">
        <f>IF(SUM(CM21:CN21,CP21:CR21,CT21)-SUM(CO21,CS21)&gt;0,SUM(CM21:CN21,CP21:CR21,CT21)-SUM(CO21,CS21),"")</f>
        <v>52.800000000000004</v>
      </c>
      <c r="DC21" s="40">
        <f>IF(SUM(CW21,DB21)&gt;0,SUM(CW21,DB21),"")</f>
        <v>105.7</v>
      </c>
      <c r="DD21" s="50" t="str">
        <f>IF(MAX(EB21,FD21,GF21,HH21,IJ21,JL21,KN21,LP21,MR21,NT21,OV21,PX21)-IF(L21="",0,L21)&gt;0.001,MAX(EB21,FD21,GF21,HH21,IJ21,JL21,KN21,LP21,MR21,NT21,OV21,PX21)-IF(L21="",0,L21),"")</f>
        <v/>
      </c>
      <c r="DE21" s="50" t="str">
        <f>IF(MAX(EC21,FE21,GG21,HI21,IK21,JM21,KO21,LQ21,MS21,NU21,OW21,PY21)-IF(N21="",0,N21)&gt;0.001,MAX(EC21,FE21,GG21,HI21,IK21,JM21,KO21,LQ21,MS21,NU21,OW21,PY21)-IF(N21="",0,N21),"")</f>
        <v/>
      </c>
      <c r="DF21" s="50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IF(SUM(EB21,EG21)&gt;0,SUM(EB21,EG21),"")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IF(SUM(FD21,FI21)&gt;0,SUM(FD21,FI21),"")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>IF(SUM(FL21,FP21)&gt;0,SUM(FL21,FP21),"")</f>
        <v/>
      </c>
      <c r="GF21" s="40" t="str">
        <f>IF(SUM(FK21:FL21,FN21:FP21,FR21)-FM21-FQ21&gt;0,SUM(FK21:FL21,FN21:FP21,FR21)-FM21-FQ21,"")</f>
        <v/>
      </c>
      <c r="GG21" s="40" t="str">
        <f>IF(SUM(FS21:FT21,FV21)-FU21&gt;0,SUM(FS21:FT21,FV21)-FU21,"")</f>
        <v/>
      </c>
      <c r="GH21" s="40" t="str">
        <f>IF(SUM(FL21,FP21,FT21)&gt;0,SUM(FL21,FP21,FT21),"")</f>
        <v/>
      </c>
      <c r="GI21" s="40" t="str">
        <f>IF(SUM(GF21,GG21)&gt;0,SUM(GF21,GG21),"")</f>
        <v/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 t="str">
        <f>IF(SUM(GF21,GK21)&gt;0,SUM(GF21,GK21),"")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IF(SUM(HH21,HM21)&gt;0,SUM(HH21,HM21),"")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IF(SUM(IJ21,IO21)&gt;0,SUM(IJ21,IO21),"")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IF(SUM(JL21,JQ21)&gt;0,SUM(JL21,JQ21),"")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IF(SUM(KN21,KS21)&gt;0,SUM(KN21,KS21),"")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IF(SUM(LP21,LU21)&gt;0,SUM(LP21,LU21),"")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IF(SUM(MR21,MW21)&gt;0,SUM(MR21,MW21),"")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IF(SUM(NT21,NY21)&gt;0,SUM(NT21,NY21),"")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IF(SUM(OV21,PA21)&gt;0,SUM(OV21,PA21),"")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IF(SUM(PX21,QC21)&gt;0,SUM(PX21,QC21),"")</f>
        <v/>
      </c>
      <c r="QE21" s="22">
        <f>IF($CU21="P",CA21,(CA21+AX21)/2)</f>
        <v>9.6</v>
      </c>
      <c r="QF21" s="22">
        <f>IF($CU21="P",CB21,(CB21+AY21)/2)</f>
        <v>3.6</v>
      </c>
      <c r="QG21" s="22">
        <f>IF($CU21="P",CC21,(CC21+AZ21)/2)</f>
        <v>0</v>
      </c>
      <c r="QH21" s="22">
        <f>IF($CU21="P",CD21,(CD21+BA21)/2)</f>
        <v>0</v>
      </c>
      <c r="QI21" s="22">
        <f>IF($CU21="P",CE21,(CE21+BB21)/2)</f>
        <v>9.4499999999999993</v>
      </c>
      <c r="QJ21" s="22">
        <f>IF($CU21="P",CF21,(CF21+BC21)/2)</f>
        <v>3.8</v>
      </c>
      <c r="QK21" s="22">
        <f>IF($CU21="P",CG21,(CG21+BD21)/2)</f>
        <v>0</v>
      </c>
      <c r="QL21" s="22">
        <f>IF($CU21="P",CH21,(CH21+BE21)/2)</f>
        <v>0</v>
      </c>
      <c r="QM21" s="22">
        <f>IF($CU21="P",CI21,(CI21+BF21)/2)</f>
        <v>8.9499999999999993</v>
      </c>
      <c r="QN21" s="22">
        <f>IF($CU21="P",CJ21,(CJ21+BG21)/2)</f>
        <v>3.85</v>
      </c>
      <c r="QO21" s="22">
        <f>IF($CU21="P",CK21,(CK21+BH21)/2)</f>
        <v>0.3</v>
      </c>
      <c r="QP21" s="22">
        <f>IF($CU21="P",CL21,(CL21+BI21)/2)</f>
        <v>0</v>
      </c>
      <c r="QQ21" s="22">
        <f>IF($CU21="P",CM21,(CM21+BJ21)/2)</f>
        <v>9.5</v>
      </c>
      <c r="QR21" s="22">
        <f>IF($CU21="P",CN21,(CN21+BK21)/2)</f>
        <v>3.8</v>
      </c>
      <c r="QS21" s="22">
        <f>IF($CU21="P",CO21,(CO21+BL21)/2)</f>
        <v>0</v>
      </c>
      <c r="QT21" s="22">
        <f>IF($CU21="P",CP21,(CP21+BM21)/2)</f>
        <v>0</v>
      </c>
      <c r="QU21" s="22">
        <f>IF($CU21="P",CQ21,(CQ21+BN21)/2)</f>
        <v>9.3000000000000007</v>
      </c>
      <c r="QV21" s="22">
        <f>IF($CU21="P",CR21,(CR21+BO21)/2)</f>
        <v>3.8</v>
      </c>
      <c r="QW21" s="22">
        <f>IF($CU21="P",CS21,(CS21+BP21)/2)</f>
        <v>0</v>
      </c>
      <c r="QX21" s="22">
        <f>IF($CU21="P",CT21,(CT21+BQ21)/2)</f>
        <v>0</v>
      </c>
      <c r="QY21" s="27" t="s">
        <v>46</v>
      </c>
      <c r="QZ21" s="40">
        <f>IF(SUM(QF21,QJ21)&gt;0,SUM(QF21,QJ21),"")</f>
        <v>7.4</v>
      </c>
      <c r="RA21" s="40">
        <f>IF(SUM(QE21:QF21,QH21:QJ21,QL21)-QG21-QK21&gt;0,SUM(QE21:QF21,QH21:QJ21,QL21)-QG21-QK21,"")</f>
        <v>26.45</v>
      </c>
      <c r="RB21" s="40">
        <f>IF(SUM(QM21:QN21,QP21)-QO21&gt;0,SUM(QM21:QN21,QP21)-QO21,"")</f>
        <v>12.499999999999998</v>
      </c>
      <c r="RC21" s="40">
        <f>IF(SUM(QF21,QJ21,QN21)&gt;0,SUM(QF21,QJ21,QN21),"")</f>
        <v>11.25</v>
      </c>
      <c r="RD21" s="40">
        <f>IF(SUM(RA21,RB21)&gt;0,SUM(RA21,RB21),"")</f>
        <v>38.949999999999996</v>
      </c>
      <c r="RE21" s="40">
        <f>IF(SUM(QR21,QV21)&gt;0,SUM(QR21,QV21),"")</f>
        <v>7.6</v>
      </c>
      <c r="RF21" s="40">
        <f>IF(SUM(QQ21:QR21,QT21:QV21,QX21)-SUM(QS21,QW21)&gt;0,SUM(QQ21:QR21,QT21:QV21,QX21)-SUM(QS21,QW21),"")</f>
        <v>26.400000000000002</v>
      </c>
      <c r="RG21" s="40">
        <f>IF(SUM(RA21,RF21)&gt;0,SUM(RA21,RF21),"")</f>
        <v>52.85</v>
      </c>
    </row>
    <row r="22" spans="1:475" x14ac:dyDescent="0.2">
      <c r="A22" s="4" cm="1">
        <f t="array" ref="A22">IF(AND(H22&lt;&gt;"",H22&lt;&gt;"No DD"),SUMPRODUCT((H$4:H$41&lt;&gt;"")*(H$4:H$41&lt;&gt;"No DD")*(E$4:E$41&gt;E22))+1,IF(H22="No DD",SUMPRODUCT((H$4:H$41="No DD")*(E$4:E$41&gt;E22))+1+SUMPRODUCT((H$4:H$41&lt;&gt;"")*(H$4:H$41&lt;&gt;"No DD")),""))</f>
        <v>19</v>
      </c>
      <c r="B22" s="5" t="s">
        <v>106</v>
      </c>
      <c r="C22" s="4" t="s">
        <v>6</v>
      </c>
      <c r="D22" s="4">
        <v>2005</v>
      </c>
      <c r="E22" s="9">
        <f>SUM(J22:R22)+SUM(J22:O22)*0.0000001+SUM(J22)*0.0000000000001</f>
        <v>120.40000745000495</v>
      </c>
      <c r="F22" s="3" t="str">
        <f>IF(OR(AND(AP22&gt;=AW$43,AQ22&gt;=AW$47,AP22&lt;&gt;"",AO22=""),AND(AU22&gt;=AW$43,AV22&gt;=AW$47,AU22&lt;&gt;"",AO22=""),AND(BS22&gt;=BZ$43,BT22&gt;=BZ$47,BS22&lt;&gt;"",BR22=""),AND(BX22&gt;=BZ$43,BY22&gt;=BZ$47,BX22&lt;&gt;"",BR22=""),AND(CV22&gt;=DC$43,CW22&gt;=DC$47,CV22&lt;&gt;"",CU22=""),AND(DA22&gt;=DC$43,DB22&gt;=DC$47,DA22&lt;&gt;""),AND(EA22&gt;=EH$43,EB22&gt;=EH$47,EA22&lt;&gt;""),AND(EF22&gt;=EH$43,EG22&gt;=EH$47,EF22&lt;&gt;""),AND(FC22&gt;=FJ$43,FD22&gt;=FJ$47,FC22&lt;&gt;""),AND(FH22&gt;=FJ$43,FI22&gt;=FJ$47,FH22&lt;&gt;""),AND(GE22&gt;=GL$43,GF22&gt;=GL$47,GE22&lt;&gt;""),AND(GJ22&gt;=GL$43,GK22&gt;=GL$47,GJ22&lt;&gt;""),AND(HG22&gt;=HN$43,HH22&gt;=HN$47,HG22&lt;&gt;""),AND(HL22&gt;=HN$43,HM22&gt;=HN$47,HL22&lt;&gt;""),AND(II22&gt;=IP$43,IJ22&gt;=IP$47,II22&lt;&gt;""),AND(IN22&gt;=IP$43,IO22&gt;=IP$47,IN22&lt;&gt;""),AND(JK22&gt;=JR$43,JL22&gt;=JR$47,JK22&lt;&gt;""),AND(JP22&gt;=JR$43,JQ22&gt;=JR$47,JP22&lt;&gt;""),AND(KM22&gt;=KT$43,KN22&gt;=KT$47,KM22&lt;&gt;""),AND(KR22&gt;=KT$43,KS22&gt;=KT$47,KR22&lt;&gt;""),AND(LO22&gt;=LV$43,LP22&gt;=LV$47,LO22&lt;&gt;""),AND(LT22&gt;=LV$43,LU22&gt;=LV$47,LT22&lt;&gt;""),AND(MQ22&gt;=MX$43,MR22&gt;=MX$47,MQ22&lt;&gt;""),AND(MV22&gt;=MX$43,MW22&gt;=MX$47,MV22&lt;&gt;""),AND(NS22&gt;=NZ$43,NT22&gt;=NZ$47,NS22&lt;&gt;""),AND(NX22&gt;=NZ$43,NY22&gt;=NZ$47,NX22&lt;&gt;""),AND(OU22&gt;=PB$43,OV22&gt;=PB$47,OU22&lt;&gt;""),AND(OZ22&gt;=PB$43,PA22&gt;=PB$47,OZ22&lt;&gt;""),AND(PW22&gt;=QD$43,PX22&gt;=QD$47,PW22&lt;&gt;""),AND(QB22&gt;=QD$43,QC22&gt;=QD$47,QB22&lt;&gt;"")),"P","")</f>
        <v>P</v>
      </c>
      <c r="G22" s="3" t="str">
        <f>IF(OR(AND(AQ22&gt;=AW$47,AQ22&lt;&gt;"",AO22=""),AND(AV22&gt;=AW$47,AV22&lt;&gt;"",AO22=""),AND(BT22&gt;=BZ$47,BT22&lt;&gt;"",BR22=""),AND(BY22&gt;=BZ$47,BY22&lt;&gt;"",BR22=""),AND(CW22&gt;=DC$47,CW22&lt;&gt;"",CU22=""),AND(DB22&gt;=DC$47,DB22&lt;&gt;"",CU22=""),AND(EB22&gt;=EH$47,EB22&lt;&gt;""),AND(EG22&gt;=EH$47,EG22&lt;&gt;""),AND(FD22&gt;=FJ$47,FD22&lt;&gt;""),AND(FI22&gt;=FJ$47,FI22&lt;&gt;""),AND(GF22&gt;=GL$47,GF22&lt;&gt;""),AND(GK22&gt;=GL$47,GK22&lt;&gt;""),AND(HH22&gt;=HN$47,HH22&lt;&gt;""),AND(HM22&gt;=HN$47,HM22&lt;&gt;""),AND(IJ22&gt;=IP$47,IJ22&lt;&gt;""),AND(IO22&gt;=IP$47,IO22&lt;&gt;""),AND(JL22&gt;=JR$47,JL22&lt;&gt;""),AND(JQ22&gt;=JR$47,JQ22&lt;&gt;""),AND(KN22&gt;=KT$47,KN22&lt;&gt;""),AND(KS22&gt;=KT$47,KS22&lt;&gt;""),AND(LP22&gt;=LV$47,LP22&lt;&gt;""),AND(LU22&gt;=LV$47,LU22&lt;&gt;""),AND(MR22&gt;=MX$47,MR22&lt;&gt;""),AND(MW22&gt;=MX$47,MW22&lt;&gt;""),AND(NT22&gt;=NZ$47,NT22&lt;&gt;""),AND(NY22&gt;=NZ$47,NY22&lt;&gt;""),AND(OV22&gt;=PB$47,OV22&lt;&gt;""),AND(PA22&gt;=PB$47,PA22&lt;&gt;""),AND(PX22&gt;=QD$47,PX22&lt;&gt;""),AND(QC22&gt;=QD$47,QC22&lt;&gt;"")),"P","")</f>
        <v>P</v>
      </c>
      <c r="H22" s="36" t="str">
        <f>IF(AND(G22="P",F22=""),"No DD",IF(OR(AND(AS22&gt;=AW$46,AT22&gt;=AW$50,AS22&lt;&gt;"",AO22=""),AND(BV22&gt;=BZ$46,BW22&gt;=BZ$50,BV22&lt;&gt;"",BR22=""),AND(CY22&gt;=DC$46,CZ22&gt;=DC$50,CY22&lt;&gt;"",CU22=""),AND(ED22&gt;=EH$46,EE22&gt;=EH$50,ED22&lt;&gt;""),AND(FF22&gt;=FJ$46,FG22&gt;=FJ$50,FF22&lt;&gt;""),AND(GH22&gt;=GL$46,GI22&gt;=GL$50,GH22&lt;&gt;""),AND(HJ22&gt;=HN$46,HK22&gt;=HN$50,HJ22&lt;&gt;""),AND(IL22&gt;=IP$46,IM22&gt;=IP$50,IL22&lt;&gt;""),AND(JN22&gt;=JR$46,JO22&gt;=JR$50,JN22&lt;&gt;""),AND(KP22&gt;=KT$46,KQ22&gt;=KT$50,KP22&lt;&gt;""),AND(LR22&gt;=LV$46,LS22&gt;=LV$50,LR22&lt;&gt;""),AND(MT22&gt;=MX$46,MU22&gt;=MX$50,MT22&lt;&gt;""),AND(NV22&gt;=NZ$46,NW22&gt;=NZ$50,NV22&lt;&gt;""),AND(OX22&gt;=PB$46,OY22&gt;=PB$50,OX22&lt;&gt;""),AND(PZ22&gt;=QD$46,QA22&gt;=QD$50,PZ22&lt;&gt;"")),"Merit",IF(OR(AND(AS22&gt;=AW$45,AT22&gt;=AW$49,AS22&lt;&gt;"",AO22=""),AND(BV22&gt;=BZ$45,BW22&gt;=BZ$49,BV22&lt;&gt;"",BR22=""),AND(CY22&gt;=DC$45,CZ22&gt;=DC$49,CY22&lt;&gt;"",CU22=""),AND(ED22&gt;=EH$45,EE22&gt;=EH$49,ED22&lt;&gt;""),AND(FF22&gt;=FJ$45,FG22&gt;=FJ$49,FF22&lt;&gt;""),AND(GH22&gt;=GL$45,GI22&gt;=GL$49,GH22&lt;&gt;""),AND(HJ22&gt;=HN$45,HK22&gt;=HN$49,HJ22&lt;&gt;""),AND(IL22&gt;=IP$45,IM22&gt;=IP$49,IL22&lt;&gt;""),AND(JN22&gt;=JR$45,JO22&gt;=JR$49,JN22&lt;&gt;""),AND(KP22&gt;=KT$45,KQ22&gt;=KT$49,KP22&lt;&gt;""),AND(LR22&gt;=LV$45,LS22&gt;=LV$49,LR22&lt;&gt;""),AND(MT22&gt;=MX$45,MU22&gt;=MX$49,MT22&lt;&gt;""),AND(NV22&gt;=NZ$45,NW22&gt;=NZ$49,NV22&lt;&gt;""),AND(OX22&gt;=PB$45,OY22&gt;=PB$49,OX22&lt;&gt;""),AND(PZ22&gt;=QD$45,QA22&gt;=QD$49,PZ22&lt;&gt;"")),"Excellence",IF(I22="P","Worlds Team",IF(F22="P","National Team","")))))</f>
        <v>National Team</v>
      </c>
      <c r="I22" s="3" t="str">
        <f>IF(OR(AND(AS22&gt;=AW$44,AT22&gt;=AW$48,AS22&lt;&gt;"",AO22=""),AND(BV22&gt;=BZ$44,BW22&gt;=BZ$48,BV22&lt;&gt;"",BR22=""),AND(CY22&gt;=DC$44,CZ22&gt;=DC$48,CY22&lt;&gt;"",CU22=""),AND(ED22&gt;=EH$44,EE22&gt;=EH$48,ED22&lt;&gt;""),AND(FF22&gt;=FJ$44,FG22&gt;=FJ$48,FF22&lt;&gt;""),AND(GH22&gt;=GL$44,GI22&gt;=GL$48,GH22&lt;&gt;""),AND(HJ22&gt;=HN$44,HK22&gt;=HN$48,HJ22&lt;&gt;""),AND(IL22&gt;=IP$44,IM22&gt;=IP$48,IL22&lt;&gt;""),AND(JN22&gt;=JR$44,JO22&gt;=JR$48,JN22&lt;&gt;""),AND(KP22&gt;=KT$44,KQ22&gt;=KT$48,KP22&lt;&gt;""),AND(LR22&gt;=LV$44,LS22&gt;=LV$48,LR22&lt;&gt;""),AND(MT22&gt;=MX$44,MU22&gt;=MX$48,MT22&lt;&gt;""),AND(NV22&gt;=NZ$44,NW22&gt;=NZ$48,NV22&lt;&gt;""),AND(OX22&gt;=PB$44,OY22&gt;=PB$48,OX22&lt;&gt;""),AND(PZ22&gt;=QD$44,QA22&gt;=QD$48,PZ22&lt;&gt;"")),"P","")</f>
        <v/>
      </c>
      <c r="J22" s="8">
        <f>IF(COUNT(AQ22,BT22,CW22)&gt;0,LARGE((AQ22,BT22,CW22),1),0)</f>
        <v>49.500000000000007</v>
      </c>
      <c r="K22" s="8" t="str">
        <f>IF(J22=0,"",IF(J22=CW22,$CA$1,IF(J22=BT22,$AX$1,IF(J22=AQ22,$U$1,""))))</f>
        <v>2023 Elite Canada</v>
      </c>
      <c r="L22" s="8">
        <f>IF(COUNT(AQ22,BT22,CW22)&gt;1,LARGE((AQ22,BT22,CW22),2),0)</f>
        <v>0</v>
      </c>
      <c r="M22" s="8" t="str">
        <f>IF(L22=0,"",IF(L22=CW22,$CA$1,IF(L22=BT22,$AX$1,IF(L22=AQ22,$U$1,""))))</f>
        <v/>
      </c>
      <c r="N22" s="8">
        <f>IF(COUNT(AR22,BU22,CX22)&gt;0,LARGE((AR22,BU22,CX22),1),0)</f>
        <v>25</v>
      </c>
      <c r="O22" s="8" t="str">
        <f>IF(N22=0,"",IF(N22=CX22,$CA$1,IF(N22=BU22,$AX$1,IF(N22=AR22,$U$1,""))))</f>
        <v>2023 Elite Canada</v>
      </c>
      <c r="P22" s="8">
        <f>IF(MAX(AV22,BY22,DB22)&gt;0,MAX(AV22,BY22,DB22),0)</f>
        <v>45.9</v>
      </c>
      <c r="Q22" s="8" t="str">
        <f>IF(P22=0,"",IF(P22=DB22,$CA$1,IF(P22=BY22,$AX$1,IF(P22=AV22,$U$1,""))))</f>
        <v>2023 Elite Canada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 t="str">
        <f>IF(SUM(V22,Z22)&gt;0,SUM(V22,Z22),"")</f>
        <v/>
      </c>
      <c r="AQ22" s="40" t="str">
        <f>IF(SUM(U22:V22,X22:Z22,AB22)-W22-AA22&gt;0,SUM(U22:V22,X22:Z22,AB22)-W22-AA22,"")</f>
        <v/>
      </c>
      <c r="AR22" s="40" t="str">
        <f>IF(SUM(AC22:AD22,AF22)-AE22&gt;0,SUM(AC22:AD22,AF22)-AE22,"")</f>
        <v/>
      </c>
      <c r="AS22" s="40" t="str">
        <f>IF(SUM(V22,Z22,AD22)&gt;0,SUM(V22,Z22,AD22),"")</f>
        <v/>
      </c>
      <c r="AT22" s="40" t="str">
        <f>IF(SUM(AQ22,AR22)&gt;0,SUM(AQ22,AR22),"")</f>
        <v/>
      </c>
      <c r="AU22" s="40" t="str">
        <f>IF(SUM(AH22,AL22)&gt;0,SUM(AH22,AL22),"")</f>
        <v/>
      </c>
      <c r="AV22" s="40" t="str">
        <f>IF(SUM(AG22:AH22,AJ22:AL22,AN22)-SUM(AI22,AM22)&gt;0,SUM(AG22:AH22,AJ22:AL22,AN22)-SUM(AI22,AM22),"")</f>
        <v/>
      </c>
      <c r="AW22" s="40" t="str">
        <f>IF(SUM(AQ22,AV22)&gt;0,SUM(AQ22,AV22),"")</f>
        <v/>
      </c>
      <c r="AX22" s="18">
        <v>19.3</v>
      </c>
      <c r="AY22" s="18">
        <v>6.8</v>
      </c>
      <c r="AZ22" s="18">
        <v>0.6</v>
      </c>
      <c r="BA22" s="18">
        <v>0</v>
      </c>
      <c r="BB22" s="18">
        <v>18.8</v>
      </c>
      <c r="BC22" s="18">
        <v>5.6</v>
      </c>
      <c r="BD22" s="18">
        <v>0.4</v>
      </c>
      <c r="BE22" s="18">
        <v>0</v>
      </c>
      <c r="BF22" s="18">
        <v>18.8</v>
      </c>
      <c r="BG22" s="18">
        <v>6.8</v>
      </c>
      <c r="BH22" s="18">
        <v>0.6</v>
      </c>
      <c r="BI22" s="18">
        <v>0</v>
      </c>
      <c r="BJ22" s="18">
        <v>19</v>
      </c>
      <c r="BK22" s="18">
        <v>5.2</v>
      </c>
      <c r="BL22" s="18">
        <v>1.6</v>
      </c>
      <c r="BM22" s="18">
        <v>0</v>
      </c>
      <c r="BN22" s="18">
        <v>18.7</v>
      </c>
      <c r="BO22" s="18">
        <v>5.6</v>
      </c>
      <c r="BP22" s="18">
        <v>1</v>
      </c>
      <c r="BQ22" s="18">
        <v>0</v>
      </c>
      <c r="BR22" s="28"/>
      <c r="BS22" s="11">
        <f>IF(SUM(AY22,BC22)&gt;0,SUM(AY22,BC22),"")</f>
        <v>12.399999999999999</v>
      </c>
      <c r="BT22" s="11">
        <f>IF(SUM(AX22:AY22,BA22:BC22,BE22)-AZ22-BD22&gt;0,SUM(AX22:AY22,BA22:BC22,BE22)-AZ22-BD22,"")</f>
        <v>49.500000000000007</v>
      </c>
      <c r="BU22" s="11">
        <f>IF(SUM(BF22:BG22,BI22)-BH22&gt;0,SUM(BF22:BG22,BI22)-BH22,"")</f>
        <v>25</v>
      </c>
      <c r="BV22" s="11">
        <f>IF(SUM(AY22,BC22,BG22)&gt;0,SUM(AY22,BC22,BG22),"")</f>
        <v>19.2</v>
      </c>
      <c r="BW22" s="11">
        <f>IF(SUM(BT22,BU22)&gt;0,SUM(BT22,BU22),"")</f>
        <v>74.5</v>
      </c>
      <c r="BX22" s="11">
        <f>IF(SUM(BK22,BO22)&gt;0,SUM(BK22,BO22),"")</f>
        <v>10.8</v>
      </c>
      <c r="BY22" s="11">
        <f>IF(SUM(BJ22:BK22,BM22:BO22,BQ22)-SUM(BL22,BP22)&gt;0,SUM(BJ22:BK22,BM22:BO22,BQ22)-SUM(BL22,BP22),"")</f>
        <v>45.9</v>
      </c>
      <c r="BZ22" s="11">
        <f>IF(SUM(BT22,BY22)&gt;0,SUM(BT22,BY22),"")</f>
        <v>95.4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>IF(SUM(CB22,CF22)&gt;0,SUM(CB22,CF22),"")</f>
        <v/>
      </c>
      <c r="CW22" s="40" t="str">
        <f>IF(SUM(CA22:CB22,CD22:CF22,CH22)-CC22-CG22&gt;0,SUM(CA22:CB22,CD22:CF22,CH22)-CC22-CG22,"")</f>
        <v/>
      </c>
      <c r="CX22" s="40" t="str">
        <f>IF(SUM(CI22:CJ22,CL22)-CK22&gt;0,SUM(CI22:CJ22,CL22)-CK22,"")</f>
        <v/>
      </c>
      <c r="CY22" s="40" t="str">
        <f>IF(SUM(CB22,CF22,CJ22)&gt;0,SUM(CB22,CF22,CJ22),"")</f>
        <v/>
      </c>
      <c r="CZ22" s="40" t="str">
        <f>IF(SUM(CW22,CX22)&gt;0,SUM(CW22,CX22),"")</f>
        <v/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 t="str">
        <f>IF(SUM(CW22,DB22)&gt;0,SUM(CW22,DB22),"")</f>
        <v/>
      </c>
      <c r="DD22" s="50" t="str">
        <f>IF(MAX(EB22,FD22,GF22,HH22,IJ22,JL22,KN22,LP22,MR22,NT22,OV22,PX22)-IF(L22="",0,L22)&gt;0.001,MAX(EB22,FD22,GF22,HH22,IJ22,JL22,KN22,LP22,MR22,NT22,OV22,PX22)-IF(L22="",0,L22),"")</f>
        <v/>
      </c>
      <c r="DE22" s="50" t="str">
        <f>IF(MAX(EC22,FE22,GG22,HI22,IK22,JM22,KO22,LQ22,MS22,NU22,OW22,PY22)-IF(N22="",0,N22)&gt;0.001,MAX(EC22,FE22,GG22,HI22,IK22,JM22,KO22,LQ22,MS22,NU22,OW22,PY22)-IF(N22="",0,N22),"")</f>
        <v/>
      </c>
      <c r="DF22" s="50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>IF(SUM(DH22,DL22)&gt;0,SUM(DH22,DL22),"")</f>
        <v/>
      </c>
      <c r="EB22" s="40" t="str">
        <f>IF(SUM(DG22:DH22,DJ22:DL22,DN22)-DI22-DM22&gt;0,SUM(DG22:DH22,DJ22:DL22,DN22)-DI22-DM22,"")</f>
        <v/>
      </c>
      <c r="EC22" s="40" t="str">
        <f>IF(SUM(DO22:DP22,DR22)-DQ22&gt;0,SUM(DO22:DP22,DR22)-DQ22,"")</f>
        <v/>
      </c>
      <c r="ED22" s="40" t="str">
        <f>IF(SUM(DH22,DL22,DP22)&gt;0,SUM(DH22,DL22,DP22),"")</f>
        <v/>
      </c>
      <c r="EE22" s="40" t="str">
        <f>IF(SUM(EB22,EC22)&gt;0,SUM(EB22,EC22),"")</f>
        <v/>
      </c>
      <c r="EF22" s="40" t="str">
        <f>IF(SUM(DT22,DX22)&gt;0,SUM(DT22,DX22),"")</f>
        <v/>
      </c>
      <c r="EG22" s="40" t="str">
        <f>IF(SUM(DS22:DT22,DV22:DX22,DZ22)-SUM(DU22,DY22)&gt;0,SUM(DS22:DT22,DV22:DX22,DZ22)-SUM(DU22,DY22),"")</f>
        <v/>
      </c>
      <c r="EH22" s="40" t="str">
        <f>IF(SUM(EB22,EG22)&gt;0,SUM(EB22,EG22),"")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IF(SUM(FD22,FI22)&gt;0,SUM(FD22,FI22),"")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>IF(SUM(FL22,FP22)&gt;0,SUM(FL22,FP22),"")</f>
        <v/>
      </c>
      <c r="GF22" s="40" t="str">
        <f>IF(SUM(FK22:FL22,FN22:FP22,FR22)-FM22-FQ22&gt;0,SUM(FK22:FL22,FN22:FP22,FR22)-FM22-FQ22,"")</f>
        <v/>
      </c>
      <c r="GG22" s="40" t="str">
        <f>IF(SUM(FS22:FT22,FV22)-FU22&gt;0,SUM(FS22:FT22,FV22)-FU22,"")</f>
        <v/>
      </c>
      <c r="GH22" s="40" t="str">
        <f>IF(SUM(FL22,FP22,FT22)&gt;0,SUM(FL22,FP22,FT22),"")</f>
        <v/>
      </c>
      <c r="GI22" s="40" t="str">
        <f>IF(SUM(GF22,GG22)&gt;0,SUM(GF22,GG22),"")</f>
        <v/>
      </c>
      <c r="GJ22" s="40" t="str">
        <f>IF(SUM(FX22,GB22)&gt;0,SUM(FX22,GB22),"")</f>
        <v/>
      </c>
      <c r="GK22" s="40" t="str">
        <f>IF(SUM(FW22:FX22,FZ22:GB22,GD22)-SUM(FY22,GC22)&gt;0,SUM(FW22:FX22,FZ22:GB22,GD22)-SUM(FY22,GC22),"")</f>
        <v/>
      </c>
      <c r="GL22" s="40" t="str">
        <f>IF(SUM(GF22,GK22)&gt;0,SUM(GF22,GK22),"")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IF(SUM(HH22,HM22)&gt;0,SUM(HH22,HM22),"")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>IF(SUM(HP22,HT22)&gt;0,SUM(HP22,HT22),"")</f>
        <v/>
      </c>
      <c r="IJ22" s="40" t="str">
        <f>IF(SUM(HO22:HP22,HR22:HT22,HV22)-HQ22-HU22&gt;0,SUM(HO22:HP22,HR22:HT22,HV22)-HQ22-HU22,"")</f>
        <v/>
      </c>
      <c r="IK22" s="40" t="str">
        <f>IF(SUM(HW22:HX22,HZ22)-HY22&gt;0,SUM(HW22:HX22,HZ22)-HY22,"")</f>
        <v/>
      </c>
      <c r="IL22" s="40" t="str">
        <f>IF(SUM(HP22,HT22,HX22)&gt;0,SUM(HP22,HT22,HX22),"")</f>
        <v/>
      </c>
      <c r="IM22" s="40" t="str">
        <f>IF(SUM(IJ22,IK22)&gt;0,SUM(IJ22,IK22),"")</f>
        <v/>
      </c>
      <c r="IN22" s="40" t="str">
        <f>IF(SUM(IB22,IF22)&gt;0,SUM(IB22,IF22),"")</f>
        <v/>
      </c>
      <c r="IO22" s="40" t="str">
        <f>IF(SUM(IA22:IB22,ID22:IF22,IH22)-SUM(IC22,IG22)&gt;0,SUM(IA22:IB22,ID22:IF22,IH22)-SUM(IC22,IG22),"")</f>
        <v/>
      </c>
      <c r="IP22" s="40" t="str">
        <f>IF(SUM(IJ22,IO22)&gt;0,SUM(IJ22,IO22),"")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IF(SUM(JL22,JQ22)&gt;0,SUM(JL22,JQ22),"")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>IF(SUM(JT22,JX22)&gt;0,SUM(JT22,JX22),"")</f>
        <v/>
      </c>
      <c r="KN22" s="40" t="str">
        <f>IF(SUM(JS22:JT22,JV22:JX22,JZ22)-JU22-JY22&gt;0,SUM(JS22:JT22,JV22:JX22,JZ22)-JU22-JY22,"")</f>
        <v/>
      </c>
      <c r="KO22" s="40" t="str">
        <f>IF(SUM(KA22:KB22,KD22)-KC22&gt;0,SUM(KA22:KB22,KD22)-KC22,"")</f>
        <v/>
      </c>
      <c r="KP22" s="40" t="str">
        <f>IF(SUM(JT22,JX22,KB22)&gt;0,SUM(JT22,JX22,KB22),"")</f>
        <v/>
      </c>
      <c r="KQ22" s="40" t="str">
        <f>IF(SUM(KN22,KO22)&gt;0,SUM(KN22,KO22),"")</f>
        <v/>
      </c>
      <c r="KR22" s="40" t="str">
        <f>IF(SUM(KF22,KJ22)&gt;0,SUM(KF22,KJ22),"")</f>
        <v/>
      </c>
      <c r="KS22" s="40" t="str">
        <f>IF(SUM(KE22:KF22,KH22:KJ22,KL22)-SUM(KG22,KK22)&gt;0,SUM(KE22:KF22,KH22:KJ22,KL22)-SUM(KG22,KK22),"")</f>
        <v/>
      </c>
      <c r="KT22" s="40" t="str">
        <f>IF(SUM(KN22,KS22)&gt;0,SUM(KN22,KS22),"")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IF(SUM(LP22,LU22)&gt;0,SUM(LP22,LU22),"")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>IF(SUM(LX22,MB22)&gt;0,SUM(LX22,MB22),"")</f>
        <v/>
      </c>
      <c r="MR22" s="40" t="str">
        <f>IF(SUM(LW22:LX22,LZ22:MB22,MD22)-LY22-MC22&gt;0,SUM(LW22:LX22,LZ22:MB22,MD22)-LY22-MC22,"")</f>
        <v/>
      </c>
      <c r="MS22" s="40" t="str">
        <f>IF(SUM(ME22:MF22,MH22)-MG22&gt;0,SUM(ME22:MF22,MH22)-MG22,"")</f>
        <v/>
      </c>
      <c r="MT22" s="40" t="str">
        <f>IF(SUM(LX22,MB22,MF22)&gt;0,SUM(LX22,MB22,MF22),"")</f>
        <v/>
      </c>
      <c r="MU22" s="40" t="str">
        <f>IF(SUM(MR22,MS22)&gt;0,SUM(MR22,MS22),"")</f>
        <v/>
      </c>
      <c r="MV22" s="40" t="str">
        <f>IF(SUM(MJ22,MN22)&gt;0,SUM(MJ22,MN22),"")</f>
        <v/>
      </c>
      <c r="MW22" s="40" t="str">
        <f>IF(SUM(MI22:MJ22,ML22:MN22,MP22)-SUM(MK22,MO22)&gt;0,SUM(MI22:MJ22,ML22:MN22,MP22)-SUM(MK22,MO22),"")</f>
        <v/>
      </c>
      <c r="MX22" s="40" t="str">
        <f>IF(SUM(MR22,MW22)&gt;0,SUM(MR22,MW22),"")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IF(SUM(NT22,NY22)&gt;0,SUM(NT22,NY22),"")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>IF(SUM(OB22,OF22)&gt;0,SUM(OB22,OF22),"")</f>
        <v/>
      </c>
      <c r="OV22" s="40" t="str">
        <f>IF(SUM(OA22:OB22,OD22:OF22,OH22)-OC22-OG22&gt;0,SUM(OA22:OB22,OD22:OF22,OH22)-OC22-OG22,"")</f>
        <v/>
      </c>
      <c r="OW22" s="40" t="str">
        <f>IF(SUM(OI22:OJ22,OL22)-OK22&gt;0,SUM(OI22:OJ22,OL22)-OK22,"")</f>
        <v/>
      </c>
      <c r="OX22" s="40" t="str">
        <f>IF(SUM(OB22,OF22,OJ22)&gt;0,SUM(OB22,OF22,OJ22),"")</f>
        <v/>
      </c>
      <c r="OY22" s="40" t="str">
        <f>IF(SUM(OV22,OW22)&gt;0,SUM(OV22,OW22),"")</f>
        <v/>
      </c>
      <c r="OZ22" s="40" t="str">
        <f>IF(SUM(ON22,OR22)&gt;0,SUM(ON22,OR22),"")</f>
        <v/>
      </c>
      <c r="PA22" s="40" t="str">
        <f>IF(SUM(OM22:ON22,OP22:OR22,OT22)-SUM(OO22,OS22)&gt;0,SUM(OM22:ON22,OP22:OR22,OT22)-SUM(OO22,OS22),"")</f>
        <v/>
      </c>
      <c r="PB22" s="40" t="str">
        <f>IF(SUM(OV22,PA22)&gt;0,SUM(OV22,PA22),"")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IF(SUM(PX22,QC22)&gt;0,SUM(PX22,QC22),"")</f>
        <v/>
      </c>
      <c r="QE22" s="22">
        <f>IF($CU22="P",CA22,(CA22+AX22)/2)</f>
        <v>9.65</v>
      </c>
      <c r="QF22" s="22">
        <f>IF($CU22="P",CB22,(CB22+AY22)/2)</f>
        <v>3.4</v>
      </c>
      <c r="QG22" s="22">
        <f>IF($CU22="P",CC22,(CC22+AZ22)/2)</f>
        <v>0.3</v>
      </c>
      <c r="QH22" s="22">
        <f>IF($CU22="P",CD22,(CD22+BA22)/2)</f>
        <v>0</v>
      </c>
      <c r="QI22" s="22">
        <f>IF($CU22="P",CE22,(CE22+BB22)/2)</f>
        <v>9.4</v>
      </c>
      <c r="QJ22" s="22">
        <f>IF($CU22="P",CF22,(CF22+BC22)/2)</f>
        <v>2.8</v>
      </c>
      <c r="QK22" s="22">
        <f>IF($CU22="P",CG22,(CG22+BD22)/2)</f>
        <v>0.2</v>
      </c>
      <c r="QL22" s="22">
        <f>IF($CU22="P",CH22,(CH22+BE22)/2)</f>
        <v>0</v>
      </c>
      <c r="QM22" s="22">
        <f>IF($CU22="P",CI22,(CI22+BF22)/2)</f>
        <v>9.4</v>
      </c>
      <c r="QN22" s="22">
        <f>IF($CU22="P",CJ22,(CJ22+BG22)/2)</f>
        <v>3.4</v>
      </c>
      <c r="QO22" s="22">
        <f>IF($CU22="P",CK22,(CK22+BH22)/2)</f>
        <v>0.3</v>
      </c>
      <c r="QP22" s="22">
        <f>IF($CU22="P",CL22,(CL22+BI22)/2)</f>
        <v>0</v>
      </c>
      <c r="QQ22" s="22">
        <f>IF($CU22="P",CM22,(CM22+BJ22)/2)</f>
        <v>9.5</v>
      </c>
      <c r="QR22" s="22">
        <f>IF($CU22="P",CN22,(CN22+BK22)/2)</f>
        <v>2.6</v>
      </c>
      <c r="QS22" s="22">
        <f>IF($CU22="P",CO22,(CO22+BL22)/2)</f>
        <v>0.8</v>
      </c>
      <c r="QT22" s="22">
        <f>IF($CU22="P",CP22,(CP22+BM22)/2)</f>
        <v>0</v>
      </c>
      <c r="QU22" s="22">
        <f>IF($CU22="P",CQ22,(CQ22+BN22)/2)</f>
        <v>9.35</v>
      </c>
      <c r="QV22" s="22">
        <f>IF($CU22="P",CR22,(CR22+BO22)/2)</f>
        <v>2.8</v>
      </c>
      <c r="QW22" s="22">
        <f>IF($CU22="P",CS22,(CS22+BP22)/2)</f>
        <v>0.5</v>
      </c>
      <c r="QX22" s="22">
        <f>IF($CU22="P",CT22,(CT22+BQ22)/2)</f>
        <v>0</v>
      </c>
      <c r="QY22" s="27" t="s">
        <v>46</v>
      </c>
      <c r="QZ22" s="40">
        <f>IF(SUM(QF22,QJ22)&gt;0,SUM(QF22,QJ22),"")</f>
        <v>6.1999999999999993</v>
      </c>
      <c r="RA22" s="40">
        <f>IF(SUM(QE22:QF22,QH22:QJ22,QL22)-QG22-QK22&gt;0,SUM(QE22:QF22,QH22:QJ22,QL22)-QG22-QK22,"")</f>
        <v>24.750000000000004</v>
      </c>
      <c r="RB22" s="40">
        <f>IF(SUM(QM22:QN22,QP22)-QO22&gt;0,SUM(QM22:QN22,QP22)-QO22,"")</f>
        <v>12.5</v>
      </c>
      <c r="RC22" s="40">
        <f>IF(SUM(QF22,QJ22,QN22)&gt;0,SUM(QF22,QJ22,QN22),"")</f>
        <v>9.6</v>
      </c>
      <c r="RD22" s="40">
        <f>IF(SUM(RA22,RB22)&gt;0,SUM(RA22,RB22),"")</f>
        <v>37.25</v>
      </c>
      <c r="RE22" s="40">
        <f>IF(SUM(QR22,QV22)&gt;0,SUM(QR22,QV22),"")</f>
        <v>5.4</v>
      </c>
      <c r="RF22" s="40">
        <f>IF(SUM(QQ22:QR22,QT22:QV22,QX22)-SUM(QS22,QW22)&gt;0,SUM(QQ22:QR22,QT22:QV22,QX22)-SUM(QS22,QW22),"")</f>
        <v>22.95</v>
      </c>
      <c r="RG22" s="40">
        <f>IF(SUM(RA22,RF22)&gt;0,SUM(RA22,RF22),"")</f>
        <v>47.7</v>
      </c>
    </row>
    <row r="23" spans="1:475" x14ac:dyDescent="0.2">
      <c r="A23" s="4" cm="1">
        <f t="array" ref="A23">IF(AND(H23&lt;&gt;"",H23&lt;&gt;"No DD"),SUMPRODUCT((H$4:H$41&lt;&gt;"")*(H$4:H$41&lt;&gt;"No DD")*(E$4:E$41&gt;E23))+1,IF(H23="No DD",SUMPRODUCT((H$4:H$41="No DD")*(E$4:E$41&gt;E23))+1+SUMPRODUCT((H$4:H$41&lt;&gt;"")*(H$4:H$41&lt;&gt;"No DD")),""))</f>
        <v>20</v>
      </c>
      <c r="B23" s="5" t="s">
        <v>181</v>
      </c>
      <c r="C23" s="4" t="s">
        <v>6</v>
      </c>
      <c r="D23" s="4">
        <v>2004</v>
      </c>
      <c r="E23" s="9">
        <f>SUM(J23:R23)+SUM(J23:O23)*0.0000001+SUM(J23)*0.0000000000001</f>
        <v>119.20000715000484</v>
      </c>
      <c r="F23" s="3" t="str">
        <f>IF(OR(AND(AP23&gt;=AW$43,AQ23&gt;=AW$47,AP23&lt;&gt;"",AO23=""),AND(AU23&gt;=AW$43,AV23&gt;=AW$47,AU23&lt;&gt;"",AO23=""),AND(BS23&gt;=BZ$43,BT23&gt;=BZ$47,BS23&lt;&gt;"",BR23=""),AND(BX23&gt;=BZ$43,BY23&gt;=BZ$47,BX23&lt;&gt;"",BR23=""),AND(CV23&gt;=DC$43,CW23&gt;=DC$47,CV23&lt;&gt;"",CU23=""),AND(DA23&gt;=DC$43,DB23&gt;=DC$47,DA23&lt;&gt;""),AND(EA23&gt;=EH$43,EB23&gt;=EH$47,EA23&lt;&gt;""),AND(EF23&gt;=EH$43,EG23&gt;=EH$47,EF23&lt;&gt;""),AND(FC23&gt;=FJ$43,FD23&gt;=FJ$47,FC23&lt;&gt;""),AND(FH23&gt;=FJ$43,FI23&gt;=FJ$47,FH23&lt;&gt;""),AND(GE23&gt;=GL$43,GF23&gt;=GL$47,GE23&lt;&gt;""),AND(GJ23&gt;=GL$43,GK23&gt;=GL$47,GJ23&lt;&gt;""),AND(HG23&gt;=HN$43,HH23&gt;=HN$47,HG23&lt;&gt;""),AND(HL23&gt;=HN$43,HM23&gt;=HN$47,HL23&lt;&gt;""),AND(II23&gt;=IP$43,IJ23&gt;=IP$47,II23&lt;&gt;""),AND(IN23&gt;=IP$43,IO23&gt;=IP$47,IN23&lt;&gt;""),AND(JK23&gt;=JR$43,JL23&gt;=JR$47,JK23&lt;&gt;""),AND(JP23&gt;=JR$43,JQ23&gt;=JR$47,JP23&lt;&gt;""),AND(KM23&gt;=KT$43,KN23&gt;=KT$47,KM23&lt;&gt;""),AND(KR23&gt;=KT$43,KS23&gt;=KT$47,KR23&lt;&gt;""),AND(LO23&gt;=LV$43,LP23&gt;=LV$47,LO23&lt;&gt;""),AND(LT23&gt;=LV$43,LU23&gt;=LV$47,LT23&lt;&gt;""),AND(MQ23&gt;=MX$43,MR23&gt;=MX$47,MQ23&lt;&gt;""),AND(MV23&gt;=MX$43,MW23&gt;=MX$47,MV23&lt;&gt;""),AND(NS23&gt;=NZ$43,NT23&gt;=NZ$47,NS23&lt;&gt;""),AND(NX23&gt;=NZ$43,NY23&gt;=NZ$47,NX23&lt;&gt;""),AND(OU23&gt;=PB$43,OV23&gt;=PB$47,OU23&lt;&gt;""),AND(OZ23&gt;=PB$43,PA23&gt;=PB$47,OZ23&lt;&gt;""),AND(PW23&gt;=QD$43,PX23&gt;=QD$47,PW23&lt;&gt;""),AND(QB23&gt;=QD$43,QC23&gt;=QD$47,QB23&lt;&gt;"")),"P","")</f>
        <v>P</v>
      </c>
      <c r="G23" s="3" t="str">
        <f>IF(OR(AND(AQ23&gt;=AW$47,AQ23&lt;&gt;"",AO23=""),AND(AV23&gt;=AW$47,AV23&lt;&gt;"",AO23=""),AND(BT23&gt;=BZ$47,BT23&lt;&gt;"",BR23=""),AND(BY23&gt;=BZ$47,BY23&lt;&gt;"",BR23=""),AND(CW23&gt;=DC$47,CW23&lt;&gt;"",CU23=""),AND(DB23&gt;=DC$47,DB23&lt;&gt;"",CU23=""),AND(EB23&gt;=EH$47,EB23&lt;&gt;""),AND(EG23&gt;=EH$47,EG23&lt;&gt;""),AND(FD23&gt;=FJ$47,FD23&lt;&gt;""),AND(FI23&gt;=FJ$47,FI23&lt;&gt;""),AND(GF23&gt;=GL$47,GF23&lt;&gt;""),AND(GK23&gt;=GL$47,GK23&lt;&gt;""),AND(HH23&gt;=HN$47,HH23&lt;&gt;""),AND(HM23&gt;=HN$47,HM23&lt;&gt;""),AND(IJ23&gt;=IP$47,IJ23&lt;&gt;""),AND(IO23&gt;=IP$47,IO23&lt;&gt;""),AND(JL23&gt;=JR$47,JL23&lt;&gt;""),AND(JQ23&gt;=JR$47,JQ23&lt;&gt;""),AND(KN23&gt;=KT$47,KN23&lt;&gt;""),AND(KS23&gt;=KT$47,KS23&lt;&gt;""),AND(LP23&gt;=LV$47,LP23&lt;&gt;""),AND(LU23&gt;=LV$47,LU23&lt;&gt;""),AND(MR23&gt;=MX$47,MR23&lt;&gt;""),AND(MW23&gt;=MX$47,MW23&lt;&gt;""),AND(NT23&gt;=NZ$47,NT23&lt;&gt;""),AND(NY23&gt;=NZ$47,NY23&lt;&gt;""),AND(OV23&gt;=PB$47,OV23&lt;&gt;""),AND(PA23&gt;=PB$47,PA23&lt;&gt;""),AND(PX23&gt;=QD$47,PX23&lt;&gt;""),AND(QC23&gt;=QD$47,QC23&lt;&gt;"")),"P","")</f>
        <v>P</v>
      </c>
      <c r="H23" s="36" t="str">
        <f>IF(AND(G23="P",F23=""),"No DD",IF(OR(AND(AS23&gt;=AW$46,AT23&gt;=AW$50,AS23&lt;&gt;"",AO23=""),AND(BV23&gt;=BZ$46,BW23&gt;=BZ$50,BV23&lt;&gt;"",BR23=""),AND(CY23&gt;=DC$46,CZ23&gt;=DC$50,CY23&lt;&gt;"",CU23=""),AND(ED23&gt;=EH$46,EE23&gt;=EH$50,ED23&lt;&gt;""),AND(FF23&gt;=FJ$46,FG23&gt;=FJ$50,FF23&lt;&gt;""),AND(GH23&gt;=GL$46,GI23&gt;=GL$50,GH23&lt;&gt;""),AND(HJ23&gt;=HN$46,HK23&gt;=HN$50,HJ23&lt;&gt;""),AND(IL23&gt;=IP$46,IM23&gt;=IP$50,IL23&lt;&gt;""),AND(JN23&gt;=JR$46,JO23&gt;=JR$50,JN23&lt;&gt;""),AND(KP23&gt;=KT$46,KQ23&gt;=KT$50,KP23&lt;&gt;""),AND(LR23&gt;=LV$46,LS23&gt;=LV$50,LR23&lt;&gt;""),AND(MT23&gt;=MX$46,MU23&gt;=MX$50,MT23&lt;&gt;""),AND(NV23&gt;=NZ$46,NW23&gt;=NZ$50,NV23&lt;&gt;""),AND(OX23&gt;=PB$46,OY23&gt;=PB$50,OX23&lt;&gt;""),AND(PZ23&gt;=QD$46,QA23&gt;=QD$50,PZ23&lt;&gt;"")),"Merit",IF(OR(AND(AS23&gt;=AW$45,AT23&gt;=AW$49,AS23&lt;&gt;"",AO23=""),AND(BV23&gt;=BZ$45,BW23&gt;=BZ$49,BV23&lt;&gt;"",BR23=""),AND(CY23&gt;=DC$45,CZ23&gt;=DC$49,CY23&lt;&gt;"",CU23=""),AND(ED23&gt;=EH$45,EE23&gt;=EH$49,ED23&lt;&gt;""),AND(FF23&gt;=FJ$45,FG23&gt;=FJ$49,FF23&lt;&gt;""),AND(GH23&gt;=GL$45,GI23&gt;=GL$49,GH23&lt;&gt;""),AND(HJ23&gt;=HN$45,HK23&gt;=HN$49,HJ23&lt;&gt;""),AND(IL23&gt;=IP$45,IM23&gt;=IP$49,IL23&lt;&gt;""),AND(JN23&gt;=JR$45,JO23&gt;=JR$49,JN23&lt;&gt;""),AND(KP23&gt;=KT$45,KQ23&gt;=KT$49,KP23&lt;&gt;""),AND(LR23&gt;=LV$45,LS23&gt;=LV$49,LR23&lt;&gt;""),AND(MT23&gt;=MX$45,MU23&gt;=MX$49,MT23&lt;&gt;""),AND(NV23&gt;=NZ$45,NW23&gt;=NZ$49,NV23&lt;&gt;""),AND(OX23&gt;=PB$45,OY23&gt;=PB$49,OX23&lt;&gt;""),AND(PZ23&gt;=QD$45,QA23&gt;=QD$49,PZ23&lt;&gt;"")),"Excellence",IF(I23="P","Worlds Team",IF(F23="P","National Team","")))))</f>
        <v>National Team</v>
      </c>
      <c r="I23" s="3" t="str">
        <f>IF(OR(AND(AS23&gt;=AW$44,AT23&gt;=AW$48,AS23&lt;&gt;"",AO23=""),AND(BV23&gt;=BZ$44,BW23&gt;=BZ$48,BV23&lt;&gt;"",BR23=""),AND(CY23&gt;=DC$44,CZ23&gt;=DC$48,CY23&lt;&gt;"",CU23=""),AND(ED23&gt;=EH$44,EE23&gt;=EH$48,ED23&lt;&gt;""),AND(FF23&gt;=FJ$44,FG23&gt;=FJ$48,FF23&lt;&gt;""),AND(GH23&gt;=GL$44,GI23&gt;=GL$48,GH23&lt;&gt;""),AND(HJ23&gt;=HN$44,HK23&gt;=HN$48,HJ23&lt;&gt;""),AND(IL23&gt;=IP$44,IM23&gt;=IP$48,IL23&lt;&gt;""),AND(JN23&gt;=JR$44,JO23&gt;=JR$48,JN23&lt;&gt;""),AND(KP23&gt;=KT$44,KQ23&gt;=KT$48,KP23&lt;&gt;""),AND(LR23&gt;=LV$44,LS23&gt;=LV$48,LR23&lt;&gt;""),AND(MT23&gt;=MX$44,MU23&gt;=MX$48,MT23&lt;&gt;""),AND(NV23&gt;=NZ$44,NW23&gt;=NZ$48,NV23&lt;&gt;""),AND(OX23&gt;=PB$44,OY23&gt;=PB$48,OX23&lt;&gt;""),AND(PZ23&gt;=QD$44,QA23&gt;=QD$48,PZ23&lt;&gt;"")),"P","")</f>
        <v/>
      </c>
      <c r="J23" s="8">
        <f>IF(COUNT(AQ23,BT23,CW23)&gt;0,LARGE((AQ23,BT23,CW23),1),0)</f>
        <v>48.5</v>
      </c>
      <c r="K23" s="8" t="str">
        <f>IF(J23=0,"",IF(J23=CW23,$CA$1,IF(J23=BT23,$AX$1,IF(J23=AQ23,$U$1,""))))</f>
        <v>2023 Nationals</v>
      </c>
      <c r="L23" s="8">
        <f>IF(COUNT(AQ23,BT23,CW23)&gt;1,LARGE((AQ23,BT23,CW23),2),0)</f>
        <v>0</v>
      </c>
      <c r="M23" s="8" t="str">
        <f>IF(L23=0,"",IF(L23=CW23,$CA$1,IF(L23=BT23,$AX$1,IF(L23=AQ23,$U$1,""))))</f>
        <v/>
      </c>
      <c r="N23" s="8">
        <f>IF(COUNT(AR23,BU23,CX23)&gt;0,LARGE((AR23,BU23,CX23),1),0)</f>
        <v>23</v>
      </c>
      <c r="O23" s="8" t="str">
        <f>IF(N23=0,"",IF(N23=CX23,$CA$1,IF(N23=BU23,$AX$1,IF(N23=AR23,$U$1,""))))</f>
        <v>2023 Nationals</v>
      </c>
      <c r="P23" s="8">
        <f>IF(MAX(AV23,BY23,DB23)&gt;0,MAX(AV23,BY23,DB23),0)</f>
        <v>47.699999999999996</v>
      </c>
      <c r="Q23" s="8" t="str">
        <f>IF(P23=0,"",IF(P23=DB23,$CA$1,IF(P23=BY23,$AX$1,IF(P23=AV23,$U$1,""))))</f>
        <v>2023 Nationals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7"/>
      <c r="AP23" s="40" t="str">
        <f>IF(SUM(V23,Z23)&gt;0,SUM(V23,Z23),"")</f>
        <v/>
      </c>
      <c r="AQ23" s="40" t="str">
        <f>IF(SUM(U23:V23,X23:Z23,AB23)-W23-AA23&gt;0,SUM(U23:V23,X23:Z23,AB23)-W23-AA23,"")</f>
        <v/>
      </c>
      <c r="AR23" s="40" t="str">
        <f>IF(SUM(AC23:AD23,AF23)-AE23&gt;0,SUM(AC23:AD23,AF23)-AE23,"")</f>
        <v/>
      </c>
      <c r="AS23" s="40" t="str">
        <f>IF(SUM(V23,Z23,AD23)&gt;0,SUM(V23,Z23,AD23),"")</f>
        <v/>
      </c>
      <c r="AT23" s="40" t="str">
        <f>IF(SUM(AQ23,AR23)&gt;0,SUM(AQ23,AR23),"")</f>
        <v/>
      </c>
      <c r="AU23" s="40" t="str">
        <f>IF(SUM(AH23,AL23)&gt;0,SUM(AH23,AL23),"")</f>
        <v/>
      </c>
      <c r="AV23" s="40" t="str">
        <f>IF(SUM(AG23:AH23,AJ23:AL23,AN23)-SUM(AI23,AM23)&gt;0,SUM(AG23:AH23,AJ23:AL23,AN23)-SUM(AI23,AM23),"")</f>
        <v/>
      </c>
      <c r="AW23" s="40" t="str">
        <f>IF(SUM(AQ23,AV23)&gt;0,SUM(AQ23,AV23),"")</f>
        <v/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>IF(SUM(AY23,BC23)&gt;0,SUM(AY23,BC23),"")</f>
        <v/>
      </c>
      <c r="BT23" s="11" t="str">
        <f>IF(SUM(AX23:AY23,BA23:BC23,BE23)-AZ23-BD23&gt;0,SUM(AX23:AY23,BA23:BC23,BE23)-AZ23-BD23,"")</f>
        <v/>
      </c>
      <c r="BU23" s="11" t="str">
        <f>IF(SUM(BF23:BG23,BI23)-BH23&gt;0,SUM(BF23:BG23,BI23)-BH23,"")</f>
        <v/>
      </c>
      <c r="BV23" s="11" t="str">
        <f>IF(SUM(AY23,BC23,BG23)&gt;0,SUM(AY23,BC23,BG23),"")</f>
        <v/>
      </c>
      <c r="BW23" s="11" t="str">
        <f>IF(SUM(BT23,BU23)&gt;0,SUM(BT23,BU23),"")</f>
        <v/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 t="str">
        <f>IF(SUM(BT23,BY23)&gt;0,SUM(BT23,BY23),"")</f>
        <v/>
      </c>
      <c r="CA23" s="19">
        <v>18.8</v>
      </c>
      <c r="CB23" s="19">
        <v>6.8</v>
      </c>
      <c r="CC23" s="19">
        <v>0.6</v>
      </c>
      <c r="CD23" s="19">
        <v>0</v>
      </c>
      <c r="CE23" s="19">
        <v>18.100000000000001</v>
      </c>
      <c r="CF23" s="19">
        <v>6</v>
      </c>
      <c r="CG23" s="19">
        <v>0.6</v>
      </c>
      <c r="CH23" s="19">
        <v>0</v>
      </c>
      <c r="CI23" s="19">
        <v>18.7</v>
      </c>
      <c r="CJ23" s="19">
        <v>4.3</v>
      </c>
      <c r="CK23" s="19">
        <v>0</v>
      </c>
      <c r="CL23" s="19">
        <v>0</v>
      </c>
      <c r="CM23" s="19">
        <v>19</v>
      </c>
      <c r="CN23" s="19">
        <v>6.8</v>
      </c>
      <c r="CO23" s="19">
        <v>0</v>
      </c>
      <c r="CP23" s="19">
        <v>0</v>
      </c>
      <c r="CQ23" s="19">
        <v>16.5</v>
      </c>
      <c r="CR23" s="19">
        <v>6.4</v>
      </c>
      <c r="CS23" s="19">
        <v>1</v>
      </c>
      <c r="CT23" s="19">
        <v>0</v>
      </c>
      <c r="CU23" s="27"/>
      <c r="CV23" s="40">
        <f>IF(SUM(CB23,CF23)&gt;0,SUM(CB23,CF23),"")</f>
        <v>12.8</v>
      </c>
      <c r="CW23" s="40">
        <f>IF(SUM(CA23:CB23,CD23:CF23,CH23)-CC23-CG23&gt;0,SUM(CA23:CB23,CD23:CF23,CH23)-CC23-CG23,"")</f>
        <v>48.5</v>
      </c>
      <c r="CX23" s="40">
        <f>IF(SUM(CI23:CJ23,CL23)-CK23&gt;0,SUM(CI23:CJ23,CL23)-CK23,"")</f>
        <v>23</v>
      </c>
      <c r="CY23" s="40">
        <f>IF(SUM(CB23,CF23,CJ23)&gt;0,SUM(CB23,CF23,CJ23),"")</f>
        <v>17.100000000000001</v>
      </c>
      <c r="CZ23" s="40">
        <f>IF(SUM(CW23,CX23)&gt;0,SUM(CW23,CX23),"")</f>
        <v>71.5</v>
      </c>
      <c r="DA23" s="40">
        <f>IF(SUM(CN23,CR23)&gt;0,SUM(CN23,CR23),"")</f>
        <v>13.2</v>
      </c>
      <c r="DB23" s="40">
        <f>IF(SUM(CM23:CN23,CP23:CR23,CT23)-SUM(CO23,CS23)&gt;0,SUM(CM23:CN23,CP23:CR23,CT23)-SUM(CO23,CS23),"")</f>
        <v>47.699999999999996</v>
      </c>
      <c r="DC23" s="40">
        <f>IF(SUM(CW23,DB23)&gt;0,SUM(CW23,DB23),"")</f>
        <v>96.199999999999989</v>
      </c>
      <c r="DD23" s="50" t="str">
        <f>IF(MAX(EB23,FD23,GF23,HH23,IJ23,JL23,KN23,LP23,MR23,NT23,OV23,PX23)-IF(L23="",0,L23)&gt;0.001,MAX(EB23,FD23,GF23,HH23,IJ23,JL23,KN23,LP23,MR23,NT23,OV23,PX23)-IF(L23="",0,L23),"")</f>
        <v/>
      </c>
      <c r="DE23" s="50" t="str">
        <f>IF(MAX(EC23,FE23,GG23,HI23,IK23,JM23,KO23,LQ23,MS23,NU23,OW23,PY23)-IF(N23="",0,N23)&gt;0.001,MAX(EC23,FE23,GG23,HI23,IK23,JM23,KO23,LQ23,MS23,NU23,OW23,PY23)-IF(N23="",0,N23),"")</f>
        <v/>
      </c>
      <c r="DF23" s="50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>IF(SUM(DH23,DL23)&gt;0,SUM(DH23,DL23),"")</f>
        <v/>
      </c>
      <c r="EB23" s="40" t="str">
        <f>IF(SUM(DG23:DH23,DJ23:DL23,DN23)-DI23-DM23&gt;0,SUM(DG23:DH23,DJ23:DL23,DN23)-DI23-DM23,"")</f>
        <v/>
      </c>
      <c r="EC23" s="40" t="str">
        <f>IF(SUM(DO23:DP23,DR23)-DQ23&gt;0,SUM(DO23:DP23,DR23)-DQ23,"")</f>
        <v/>
      </c>
      <c r="ED23" s="40" t="str">
        <f>IF(SUM(DH23,DL23,DP23)&gt;0,SUM(DH23,DL23,DP23),"")</f>
        <v/>
      </c>
      <c r="EE23" s="40" t="str">
        <f>IF(SUM(EB23,EC23)&gt;0,SUM(EB23,EC23),"")</f>
        <v/>
      </c>
      <c r="EF23" s="40" t="str">
        <f>IF(SUM(DT23,DX23)&gt;0,SUM(DT23,DX23),"")</f>
        <v/>
      </c>
      <c r="EG23" s="40" t="str">
        <f>IF(SUM(DS23:DT23,DV23:DX23,DZ23)-SUM(DU23,DY23)&gt;0,SUM(DS23:DT23,DV23:DX23,DZ23)-SUM(DU23,DY23),"")</f>
        <v/>
      </c>
      <c r="EH23" s="40" t="str">
        <f>IF(SUM(EB23,EG23)&gt;0,SUM(EB23,EG23),"")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IF(SUM(FD23,FI23)&gt;0,SUM(FD23,FI23),"")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>IF(SUM(FL23,FP23)&gt;0,SUM(FL23,FP23),"")</f>
        <v/>
      </c>
      <c r="GF23" s="40" t="str">
        <f>IF(SUM(FK23:FL23,FN23:FP23,FR23)-FM23-FQ23&gt;0,SUM(FK23:FL23,FN23:FP23,FR23)-FM23-FQ23,"")</f>
        <v/>
      </c>
      <c r="GG23" s="40" t="str">
        <f>IF(SUM(FS23:FT23,FV23)-FU23&gt;0,SUM(FS23:FT23,FV23)-FU23,"")</f>
        <v/>
      </c>
      <c r="GH23" s="40" t="str">
        <f>IF(SUM(FL23,FP23,FT23)&gt;0,SUM(FL23,FP23,FT23),"")</f>
        <v/>
      </c>
      <c r="GI23" s="40" t="str">
        <f>IF(SUM(GF23,GG23)&gt;0,SUM(GF23,GG23),"")</f>
        <v/>
      </c>
      <c r="GJ23" s="40" t="str">
        <f>IF(SUM(FX23,GB23)&gt;0,SUM(FX23,GB23),"")</f>
        <v/>
      </c>
      <c r="GK23" s="40" t="str">
        <f>IF(SUM(FW23:FX23,FZ23:GB23,GD23)-SUM(FY23,GC23)&gt;0,SUM(FW23:FX23,FZ23:GB23,GD23)-SUM(FY23,GC23),"")</f>
        <v/>
      </c>
      <c r="GL23" s="40" t="str">
        <f>IF(SUM(GF23,GK23)&gt;0,SUM(GF23,GK23),"")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IF(SUM(HH23,HM23)&gt;0,SUM(HH23,HM23),"")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>IF(SUM(HP23,HT23)&gt;0,SUM(HP23,HT23),"")</f>
        <v/>
      </c>
      <c r="IJ23" s="40" t="str">
        <f>IF(SUM(HO23:HP23,HR23:HT23,HV23)-HQ23-HU23&gt;0,SUM(HO23:HP23,HR23:HT23,HV23)-HQ23-HU23,"")</f>
        <v/>
      </c>
      <c r="IK23" s="40" t="str">
        <f>IF(SUM(HW23:HX23,HZ23)-HY23&gt;0,SUM(HW23:HX23,HZ23)-HY23,"")</f>
        <v/>
      </c>
      <c r="IL23" s="40" t="str">
        <f>IF(SUM(HP23,HT23,HX23)&gt;0,SUM(HP23,HT23,HX23),"")</f>
        <v/>
      </c>
      <c r="IM23" s="40" t="str">
        <f>IF(SUM(IJ23,IK23)&gt;0,SUM(IJ23,IK23),"")</f>
        <v/>
      </c>
      <c r="IN23" s="40" t="str">
        <f>IF(SUM(IB23,IF23)&gt;0,SUM(IB23,IF23),"")</f>
        <v/>
      </c>
      <c r="IO23" s="40" t="str">
        <f>IF(SUM(IA23:IB23,ID23:IF23,IH23)-SUM(IC23,IG23)&gt;0,SUM(IA23:IB23,ID23:IF23,IH23)-SUM(IC23,IG23),"")</f>
        <v/>
      </c>
      <c r="IP23" s="40" t="str">
        <f>IF(SUM(IJ23,IO23)&gt;0,SUM(IJ23,IO23),"")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IF(SUM(JL23,JQ23)&gt;0,SUM(JL23,JQ23),"")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>IF(SUM(JT23,JX23)&gt;0,SUM(JT23,JX23),"")</f>
        <v/>
      </c>
      <c r="KN23" s="40" t="str">
        <f>IF(SUM(JS23:JT23,JV23:JX23,JZ23)-JU23-JY23&gt;0,SUM(JS23:JT23,JV23:JX23,JZ23)-JU23-JY23,"")</f>
        <v/>
      </c>
      <c r="KO23" s="40" t="str">
        <f>IF(SUM(KA23:KB23,KD23)-KC23&gt;0,SUM(KA23:KB23,KD23)-KC23,"")</f>
        <v/>
      </c>
      <c r="KP23" s="40" t="str">
        <f>IF(SUM(JT23,JX23,KB23)&gt;0,SUM(JT23,JX23,KB23),"")</f>
        <v/>
      </c>
      <c r="KQ23" s="40" t="str">
        <f>IF(SUM(KN23,KO23)&gt;0,SUM(KN23,KO23),"")</f>
        <v/>
      </c>
      <c r="KR23" s="40" t="str">
        <f>IF(SUM(KF23,KJ23)&gt;0,SUM(KF23,KJ23),"")</f>
        <v/>
      </c>
      <c r="KS23" s="40" t="str">
        <f>IF(SUM(KE23:KF23,KH23:KJ23,KL23)-SUM(KG23,KK23)&gt;0,SUM(KE23:KF23,KH23:KJ23,KL23)-SUM(KG23,KK23),"")</f>
        <v/>
      </c>
      <c r="KT23" s="40" t="str">
        <f>IF(SUM(KN23,KS23)&gt;0,SUM(KN23,KS23),"")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IF(SUM(LP23,LU23)&gt;0,SUM(LP23,LU23),"")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>IF(SUM(LX23,MB23)&gt;0,SUM(LX23,MB23),"")</f>
        <v/>
      </c>
      <c r="MR23" s="40" t="str">
        <f>IF(SUM(LW23:LX23,LZ23:MB23,MD23)-LY23-MC23&gt;0,SUM(LW23:LX23,LZ23:MB23,MD23)-LY23-MC23,"")</f>
        <v/>
      </c>
      <c r="MS23" s="40" t="str">
        <f>IF(SUM(ME23:MF23,MH23)-MG23&gt;0,SUM(ME23:MF23,MH23)-MG23,"")</f>
        <v/>
      </c>
      <c r="MT23" s="40" t="str">
        <f>IF(SUM(LX23,MB23,MF23)&gt;0,SUM(LX23,MB23,MF23),"")</f>
        <v/>
      </c>
      <c r="MU23" s="40" t="str">
        <f>IF(SUM(MR23,MS23)&gt;0,SUM(MR23,MS23),"")</f>
        <v/>
      </c>
      <c r="MV23" s="40" t="str">
        <f>IF(SUM(MJ23,MN23)&gt;0,SUM(MJ23,MN23),"")</f>
        <v/>
      </c>
      <c r="MW23" s="40" t="str">
        <f>IF(SUM(MI23:MJ23,ML23:MN23,MP23)-SUM(MK23,MO23)&gt;0,SUM(MI23:MJ23,ML23:MN23,MP23)-SUM(MK23,MO23),"")</f>
        <v/>
      </c>
      <c r="MX23" s="40" t="str">
        <f>IF(SUM(MR23,MW23)&gt;0,SUM(MR23,MW23),"")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IF(SUM(NT23,NY23)&gt;0,SUM(NT23,NY23),"")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>IF(SUM(OB23,OF23)&gt;0,SUM(OB23,OF23),"")</f>
        <v/>
      </c>
      <c r="OV23" s="40" t="str">
        <f>IF(SUM(OA23:OB23,OD23:OF23,OH23)-OC23-OG23&gt;0,SUM(OA23:OB23,OD23:OF23,OH23)-OC23-OG23,"")</f>
        <v/>
      </c>
      <c r="OW23" s="40" t="str">
        <f>IF(SUM(OI23:OJ23,OL23)-OK23&gt;0,SUM(OI23:OJ23,OL23)-OK23,"")</f>
        <v/>
      </c>
      <c r="OX23" s="40" t="str">
        <f>IF(SUM(OB23,OF23,OJ23)&gt;0,SUM(OB23,OF23,OJ23),"")</f>
        <v/>
      </c>
      <c r="OY23" s="40" t="str">
        <f>IF(SUM(OV23,OW23)&gt;0,SUM(OV23,OW23),"")</f>
        <v/>
      </c>
      <c r="OZ23" s="40" t="str">
        <f>IF(SUM(ON23,OR23)&gt;0,SUM(ON23,OR23),"")</f>
        <v/>
      </c>
      <c r="PA23" s="40" t="str">
        <f>IF(SUM(OM23:ON23,OP23:OR23,OT23)-SUM(OO23,OS23)&gt;0,SUM(OM23:ON23,OP23:OR23,OT23)-SUM(OO23,OS23),"")</f>
        <v/>
      </c>
      <c r="PB23" s="40" t="str">
        <f>IF(SUM(OV23,PA23)&gt;0,SUM(OV23,PA23),"")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IF(SUM(PX23,QC23)&gt;0,SUM(PX23,QC23),"")</f>
        <v/>
      </c>
      <c r="QE23" s="22">
        <f>IF($CU23="P",CA23,(CA23+AX23)/2)</f>
        <v>9.4</v>
      </c>
      <c r="QF23" s="22">
        <f>IF($CU23="P",CB23,(CB23+AY23)/2)</f>
        <v>3.4</v>
      </c>
      <c r="QG23" s="22">
        <f>IF($CU23="P",CC23,(CC23+AZ23)/2)</f>
        <v>0.3</v>
      </c>
      <c r="QH23" s="22">
        <f>IF($CU23="P",CD23,(CD23+BA23)/2)</f>
        <v>0</v>
      </c>
      <c r="QI23" s="22">
        <f>IF($CU23="P",CE23,(CE23+BB23)/2)</f>
        <v>9.0500000000000007</v>
      </c>
      <c r="QJ23" s="22">
        <f>IF($CU23="P",CF23,(CF23+BC23)/2)</f>
        <v>3</v>
      </c>
      <c r="QK23" s="22">
        <f>IF($CU23="P",CG23,(CG23+BD23)/2)</f>
        <v>0.3</v>
      </c>
      <c r="QL23" s="22">
        <f>IF($CU23="P",CH23,(CH23+BE23)/2)</f>
        <v>0</v>
      </c>
      <c r="QM23" s="22">
        <f>IF($CU23="P",CI23,(CI23+BF23)/2)</f>
        <v>9.35</v>
      </c>
      <c r="QN23" s="22">
        <f>IF($CU23="P",CJ23,(CJ23+BG23)/2)</f>
        <v>2.15</v>
      </c>
      <c r="QO23" s="22">
        <f>IF($CU23="P",CK23,(CK23+BH23)/2)</f>
        <v>0</v>
      </c>
      <c r="QP23" s="22">
        <f>IF($CU23="P",CL23,(CL23+BI23)/2)</f>
        <v>0</v>
      </c>
      <c r="QQ23" s="22">
        <f>IF($CU23="P",CM23,(CM23+BJ23)/2)</f>
        <v>9.5</v>
      </c>
      <c r="QR23" s="22">
        <f>IF($CU23="P",CN23,(CN23+BK23)/2)</f>
        <v>3.4</v>
      </c>
      <c r="QS23" s="22">
        <f>IF($CU23="P",CO23,(CO23+BL23)/2)</f>
        <v>0</v>
      </c>
      <c r="QT23" s="22">
        <f>IF($CU23="P",CP23,(CP23+BM23)/2)</f>
        <v>0</v>
      </c>
      <c r="QU23" s="22">
        <f>IF($CU23="P",CQ23,(CQ23+BN23)/2)</f>
        <v>8.25</v>
      </c>
      <c r="QV23" s="22">
        <f>IF($CU23="P",CR23,(CR23+BO23)/2)</f>
        <v>3.2</v>
      </c>
      <c r="QW23" s="22">
        <f>IF($CU23="P",CS23,(CS23+BP23)/2)</f>
        <v>0.5</v>
      </c>
      <c r="QX23" s="22">
        <f>IF($CU23="P",CT23,(CT23+BQ23)/2)</f>
        <v>0</v>
      </c>
      <c r="QY23" s="27" t="s">
        <v>46</v>
      </c>
      <c r="QZ23" s="40">
        <f>IF(SUM(QF23,QJ23)&gt;0,SUM(QF23,QJ23),"")</f>
        <v>6.4</v>
      </c>
      <c r="RA23" s="40">
        <f>IF(SUM(QE23:QF23,QH23:QJ23,QL23)-QG23-QK23&gt;0,SUM(QE23:QF23,QH23:QJ23,QL23)-QG23-QK23,"")</f>
        <v>24.25</v>
      </c>
      <c r="RB23" s="40">
        <f>IF(SUM(QM23:QN23,QP23)-QO23&gt;0,SUM(QM23:QN23,QP23)-QO23,"")</f>
        <v>11.5</v>
      </c>
      <c r="RC23" s="40">
        <f>IF(SUM(QF23,QJ23,QN23)&gt;0,SUM(QF23,QJ23,QN23),"")</f>
        <v>8.5500000000000007</v>
      </c>
      <c r="RD23" s="40">
        <f>IF(SUM(RA23,RB23)&gt;0,SUM(RA23,RB23),"")</f>
        <v>35.75</v>
      </c>
      <c r="RE23" s="40">
        <f>IF(SUM(QR23,QV23)&gt;0,SUM(QR23,QV23),"")</f>
        <v>6.6</v>
      </c>
      <c r="RF23" s="40">
        <f>IF(SUM(QQ23:QR23,QT23:QV23,QX23)-SUM(QS23,QW23)&gt;0,SUM(QQ23:QR23,QT23:QV23,QX23)-SUM(QS23,QW23),"")</f>
        <v>23.849999999999998</v>
      </c>
      <c r="RG23" s="40">
        <f>IF(SUM(RA23,RF23)&gt;0,SUM(RA23,RF23),"")</f>
        <v>48.099999999999994</v>
      </c>
    </row>
    <row r="24" spans="1:475" x14ac:dyDescent="0.2">
      <c r="A24" s="4" cm="1">
        <f t="array" ref="A24">IF(AND(H24&lt;&gt;"",H24&lt;&gt;"No DD"),SUMPRODUCT((H$4:H$41&lt;&gt;"")*(H$4:H$41&lt;&gt;"No DD")*(E$4:E$41&gt;E24))+1,IF(H24="No DD",SUMPRODUCT((H$4:H$41="No DD")*(E$4:E$41&gt;E24))+1+SUMPRODUCT((H$4:H$41&lt;&gt;"")*(H$4:H$41&lt;&gt;"No DD")),""))</f>
        <v>21</v>
      </c>
      <c r="B24" s="5" t="s">
        <v>206</v>
      </c>
      <c r="C24" s="4" t="s">
        <v>5</v>
      </c>
      <c r="D24" s="4">
        <v>2005</v>
      </c>
      <c r="E24" s="9">
        <f>SUM(J24:R24)+SUM(J24:O24)*0.0000001+SUM(J24)*0.0000000000001</f>
        <v>110.50000706000483</v>
      </c>
      <c r="F24" s="3" t="str">
        <f>IF(OR(AND(AP24&gt;=AW$43,AQ24&gt;=AW$47,AP24&lt;&gt;"",AO24=""),AND(AU24&gt;=AW$43,AV24&gt;=AW$47,AU24&lt;&gt;"",AO24=""),AND(BS24&gt;=BZ$43,BT24&gt;=BZ$47,BS24&lt;&gt;"",BR24=""),AND(BX24&gt;=BZ$43,BY24&gt;=BZ$47,BX24&lt;&gt;"",BR24=""),AND(CV24&gt;=DC$43,CW24&gt;=DC$47,CV24&lt;&gt;"",CU24=""),AND(DA24&gt;=DC$43,DB24&gt;=DC$47,DA24&lt;&gt;""),AND(EA24&gt;=EH$43,EB24&gt;=EH$47,EA24&lt;&gt;""),AND(EF24&gt;=EH$43,EG24&gt;=EH$47,EF24&lt;&gt;""),AND(FC24&gt;=FJ$43,FD24&gt;=FJ$47,FC24&lt;&gt;""),AND(FH24&gt;=FJ$43,FI24&gt;=FJ$47,FH24&lt;&gt;""),AND(GE24&gt;=GL$43,GF24&gt;=GL$47,GE24&lt;&gt;""),AND(GJ24&gt;=GL$43,GK24&gt;=GL$47,GJ24&lt;&gt;""),AND(HG24&gt;=HN$43,HH24&gt;=HN$47,HG24&lt;&gt;""),AND(HL24&gt;=HN$43,HM24&gt;=HN$47,HL24&lt;&gt;""),AND(II24&gt;=IP$43,IJ24&gt;=IP$47,II24&lt;&gt;""),AND(IN24&gt;=IP$43,IO24&gt;=IP$47,IN24&lt;&gt;""),AND(JK24&gt;=JR$43,JL24&gt;=JR$47,JK24&lt;&gt;""),AND(JP24&gt;=JR$43,JQ24&gt;=JR$47,JP24&lt;&gt;""),AND(KM24&gt;=KT$43,KN24&gt;=KT$47,KM24&lt;&gt;""),AND(KR24&gt;=KT$43,KS24&gt;=KT$47,KR24&lt;&gt;""),AND(LO24&gt;=LV$43,LP24&gt;=LV$47,LO24&lt;&gt;""),AND(LT24&gt;=LV$43,LU24&gt;=LV$47,LT24&lt;&gt;""),AND(MQ24&gt;=MX$43,MR24&gt;=MX$47,MQ24&lt;&gt;""),AND(MV24&gt;=MX$43,MW24&gt;=MX$47,MV24&lt;&gt;""),AND(NS24&gt;=NZ$43,NT24&gt;=NZ$47,NS24&lt;&gt;""),AND(NX24&gt;=NZ$43,NY24&gt;=NZ$47,NX24&lt;&gt;""),AND(OU24&gt;=PB$43,OV24&gt;=PB$47,OU24&lt;&gt;""),AND(OZ24&gt;=PB$43,PA24&gt;=PB$47,OZ24&lt;&gt;""),AND(PW24&gt;=QD$43,PX24&gt;=QD$47,PW24&lt;&gt;""),AND(QB24&gt;=QD$43,QC24&gt;=QD$47,QB24&lt;&gt;"")),"P","")</f>
        <v>P</v>
      </c>
      <c r="G24" s="3" t="str">
        <f>IF(OR(AND(AQ24&gt;=AW$47,AQ24&lt;&gt;"",AO24=""),AND(AV24&gt;=AW$47,AV24&lt;&gt;"",AO24=""),AND(BT24&gt;=BZ$47,BT24&lt;&gt;"",BR24=""),AND(BY24&gt;=BZ$47,BY24&lt;&gt;"",BR24=""),AND(CW24&gt;=DC$47,CW24&lt;&gt;"",CU24=""),AND(DB24&gt;=DC$47,DB24&lt;&gt;"",CU24=""),AND(EB24&gt;=EH$47,EB24&lt;&gt;""),AND(EG24&gt;=EH$47,EG24&lt;&gt;""),AND(FD24&gt;=FJ$47,FD24&lt;&gt;""),AND(FI24&gt;=FJ$47,FI24&lt;&gt;""),AND(GF24&gt;=GL$47,GF24&lt;&gt;""),AND(GK24&gt;=GL$47,GK24&lt;&gt;""),AND(HH24&gt;=HN$47,HH24&lt;&gt;""),AND(HM24&gt;=HN$47,HM24&lt;&gt;""),AND(IJ24&gt;=IP$47,IJ24&lt;&gt;""),AND(IO24&gt;=IP$47,IO24&lt;&gt;""),AND(JL24&gt;=JR$47,JL24&lt;&gt;""),AND(JQ24&gt;=JR$47,JQ24&lt;&gt;""),AND(KN24&gt;=KT$47,KN24&lt;&gt;""),AND(KS24&gt;=KT$47,KS24&lt;&gt;""),AND(LP24&gt;=LV$47,LP24&lt;&gt;""),AND(LU24&gt;=LV$47,LU24&lt;&gt;""),AND(MR24&gt;=MX$47,MR24&lt;&gt;""),AND(MW24&gt;=MX$47,MW24&lt;&gt;""),AND(NT24&gt;=NZ$47,NT24&lt;&gt;""),AND(NY24&gt;=NZ$47,NY24&lt;&gt;""),AND(OV24&gt;=PB$47,OV24&lt;&gt;""),AND(PA24&gt;=PB$47,PA24&lt;&gt;""),AND(PX24&gt;=QD$47,PX24&lt;&gt;""),AND(QC24&gt;=QD$47,QC24&lt;&gt;"")),"P","")</f>
        <v>P</v>
      </c>
      <c r="H24" s="36" t="str">
        <f>IF(AND(G24="P",F24=""),"No DD",IF(OR(AND(AS24&gt;=AW$46,AT24&gt;=AW$50,AS24&lt;&gt;"",AO24=""),AND(BV24&gt;=BZ$46,BW24&gt;=BZ$50,BV24&lt;&gt;"",BR24=""),AND(CY24&gt;=DC$46,CZ24&gt;=DC$50,CY24&lt;&gt;"",CU24=""),AND(ED24&gt;=EH$46,EE24&gt;=EH$50,ED24&lt;&gt;""),AND(FF24&gt;=FJ$46,FG24&gt;=FJ$50,FF24&lt;&gt;""),AND(GH24&gt;=GL$46,GI24&gt;=GL$50,GH24&lt;&gt;""),AND(HJ24&gt;=HN$46,HK24&gt;=HN$50,HJ24&lt;&gt;""),AND(IL24&gt;=IP$46,IM24&gt;=IP$50,IL24&lt;&gt;""),AND(JN24&gt;=JR$46,JO24&gt;=JR$50,JN24&lt;&gt;""),AND(KP24&gt;=KT$46,KQ24&gt;=KT$50,KP24&lt;&gt;""),AND(LR24&gt;=LV$46,LS24&gt;=LV$50,LR24&lt;&gt;""),AND(MT24&gt;=MX$46,MU24&gt;=MX$50,MT24&lt;&gt;""),AND(NV24&gt;=NZ$46,NW24&gt;=NZ$50,NV24&lt;&gt;""),AND(OX24&gt;=PB$46,OY24&gt;=PB$50,OX24&lt;&gt;""),AND(PZ24&gt;=QD$46,QA24&gt;=QD$50,PZ24&lt;&gt;"")),"Merit",IF(OR(AND(AS24&gt;=AW$45,AT24&gt;=AW$49,AS24&lt;&gt;"",AO24=""),AND(BV24&gt;=BZ$45,BW24&gt;=BZ$49,BV24&lt;&gt;"",BR24=""),AND(CY24&gt;=DC$45,CZ24&gt;=DC$49,CY24&lt;&gt;"",CU24=""),AND(ED24&gt;=EH$45,EE24&gt;=EH$49,ED24&lt;&gt;""),AND(FF24&gt;=FJ$45,FG24&gt;=FJ$49,FF24&lt;&gt;""),AND(GH24&gt;=GL$45,GI24&gt;=GL$49,GH24&lt;&gt;""),AND(HJ24&gt;=HN$45,HK24&gt;=HN$49,HJ24&lt;&gt;""),AND(IL24&gt;=IP$45,IM24&gt;=IP$49,IL24&lt;&gt;""),AND(JN24&gt;=JR$45,JO24&gt;=JR$49,JN24&lt;&gt;""),AND(KP24&gt;=KT$45,KQ24&gt;=KT$49,KP24&lt;&gt;""),AND(LR24&gt;=LV$45,LS24&gt;=LV$49,LR24&lt;&gt;""),AND(MT24&gt;=MX$45,MU24&gt;=MX$49,MT24&lt;&gt;""),AND(NV24&gt;=NZ$45,NW24&gt;=NZ$49,NV24&lt;&gt;""),AND(OX24&gt;=PB$45,OY24&gt;=PB$49,OX24&lt;&gt;""),AND(PZ24&gt;=QD$45,QA24&gt;=QD$49,PZ24&lt;&gt;"")),"Excellence",IF(I24="P","Worlds Team",IF(F24="P","National Team","")))))</f>
        <v>National Team</v>
      </c>
      <c r="I24" s="3" t="str">
        <f>IF(OR(AND(AS24&gt;=AW$44,AT24&gt;=AW$48,AS24&lt;&gt;"",AO24=""),AND(BV24&gt;=BZ$44,BW24&gt;=BZ$48,BV24&lt;&gt;"",BR24=""),AND(CY24&gt;=DC$44,CZ24&gt;=DC$48,CY24&lt;&gt;"",CU24=""),AND(ED24&gt;=EH$44,EE24&gt;=EH$48,ED24&lt;&gt;""),AND(FF24&gt;=FJ$44,FG24&gt;=FJ$48,FF24&lt;&gt;""),AND(GH24&gt;=GL$44,GI24&gt;=GL$48,GH24&lt;&gt;""),AND(HJ24&gt;=HN$44,HK24&gt;=HN$48,HJ24&lt;&gt;""),AND(IL24&gt;=IP$44,IM24&gt;=IP$48,IL24&lt;&gt;""),AND(JN24&gt;=JR$44,JO24&gt;=JR$48,JN24&lt;&gt;""),AND(KP24&gt;=KT$44,KQ24&gt;=KT$48,KP24&lt;&gt;""),AND(LR24&gt;=LV$44,LS24&gt;=LV$48,LR24&lt;&gt;""),AND(MT24&gt;=MX$44,MU24&gt;=MX$48,MT24&lt;&gt;""),AND(NV24&gt;=NZ$44,NW24&gt;=NZ$48,NV24&lt;&gt;""),AND(OX24&gt;=PB$44,OY24&gt;=PB$48,OX24&lt;&gt;""),AND(PZ24&gt;=QD$44,QA24&gt;=QD$48,PZ24&lt;&gt;"")),"P","")</f>
        <v/>
      </c>
      <c r="J24" s="8">
        <f>IF(COUNT(AQ24,BT24,CW24)&gt;0,LARGE((AQ24,BT24,CW24),1),0)</f>
        <v>48.399999999999991</v>
      </c>
      <c r="K24" s="8" t="str">
        <f>IF(J24=0,"",IF(J24=CW24,$CA$1,IF(J24=BT24,$AX$1,IF(J24=AQ24,$U$1,""))))</f>
        <v>2023 Nationals</v>
      </c>
      <c r="L24" s="8">
        <f>IF(COUNT(AQ24,BT24,CW24)&gt;1,LARGE((AQ24,BT24,CW24),2),0)</f>
        <v>0</v>
      </c>
      <c r="M24" s="8" t="str">
        <f>IF(L24=0,"",IF(L24=CW24,$CA$1,IF(L24=BT24,$AX$1,IF(L24=AQ24,$U$1,""))))</f>
        <v/>
      </c>
      <c r="N24" s="8">
        <f>IF(COUNT(AR24,BU24,CX24)&gt;0,LARGE((AR24,BU24,CX24),1),0)</f>
        <v>22.2</v>
      </c>
      <c r="O24" s="8" t="str">
        <f>IF(N24=0,"",IF(N24=CX24,$CA$1,IF(N24=BU24,$AX$1,IF(N24=AR24,$U$1,""))))</f>
        <v>2023 Nationals</v>
      </c>
      <c r="P24" s="8">
        <f>IF(MAX(AV24,BY24,DB24)&gt;0,MAX(AV24,BY24,DB24),0)</f>
        <v>39.899999999999991</v>
      </c>
      <c r="Q24" s="8" t="str">
        <f>IF(P24=0,"",IF(P24=DB24,$CA$1,IF(P24=BY24,$AX$1,IF(P24=AV24,$U$1,""))))</f>
        <v>2023 Nationals</v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 t="str">
        <f>IF(SUM(V24,Z24)&gt;0,SUM(V24,Z24),"")</f>
        <v/>
      </c>
      <c r="AQ24" s="40" t="str">
        <f>IF(SUM(U24:V24,X24:Z24,AB24)-W24-AA24&gt;0,SUM(U24:V24,X24:Z24,AB24)-W24-AA24,"")</f>
        <v/>
      </c>
      <c r="AR24" s="40" t="str">
        <f>IF(SUM(AC24:AD24,AF24)-AE24&gt;0,SUM(AC24:AD24,AF24)-AE24,"")</f>
        <v/>
      </c>
      <c r="AS24" s="40" t="str">
        <f>IF(SUM(V24,Z24,AD24)&gt;0,SUM(V24,Z24,AD24),"")</f>
        <v/>
      </c>
      <c r="AT24" s="40" t="str">
        <f>IF(SUM(AQ24,AR24)&gt;0,SUM(AQ24,AR24),"")</f>
        <v/>
      </c>
      <c r="AU24" s="40" t="str">
        <f>IF(SUM(AH24,AL24)&gt;0,SUM(AH24,AL24),"")</f>
        <v/>
      </c>
      <c r="AV24" s="40" t="str">
        <f>IF(SUM(AG24:AH24,AJ24:AL24,AN24)-SUM(AI24,AM24)&gt;0,SUM(AG24:AH24,AJ24:AL24,AN24)-SUM(AI24,AM24),"")</f>
        <v/>
      </c>
      <c r="AW24" s="40" t="str">
        <f>IF(SUM(AQ24,AV24)&gt;0,SUM(AQ24,AV24),"")</f>
        <v/>
      </c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28"/>
      <c r="BS24" s="11" t="str">
        <f>IF(SUM(AY24,BC24)&gt;0,SUM(AY24,BC24),"")</f>
        <v/>
      </c>
      <c r="BT24" s="11" t="str">
        <f>IF(SUM(AX24:AY24,BA24:BC24,BE24)-AZ24-BD24&gt;0,SUM(AX24:AY24,BA24:BC24,BE24)-AZ24-BD24,"")</f>
        <v/>
      </c>
      <c r="BU24" s="11" t="str">
        <f>IF(SUM(BF24:BG24,BI24)-BH24&gt;0,SUM(BF24:BG24,BI24)-BH24,"")</f>
        <v/>
      </c>
      <c r="BV24" s="11" t="str">
        <f>IF(SUM(AY24,BC24,BG24)&gt;0,SUM(AY24,BC24,BG24),"")</f>
        <v/>
      </c>
      <c r="BW24" s="11" t="str">
        <f>IF(SUM(BT24,BU24)&gt;0,SUM(BT24,BU24),"")</f>
        <v/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 t="str">
        <f>IF(SUM(BT24,BY24)&gt;0,SUM(BT24,BY24),"")</f>
        <v/>
      </c>
      <c r="CA24" s="19">
        <v>17.5</v>
      </c>
      <c r="CB24" s="19">
        <v>6.9</v>
      </c>
      <c r="CC24" s="19">
        <v>0.6</v>
      </c>
      <c r="CD24" s="19">
        <v>0</v>
      </c>
      <c r="CE24" s="19">
        <v>18.399999999999999</v>
      </c>
      <c r="CF24" s="19">
        <v>6.4</v>
      </c>
      <c r="CG24" s="19">
        <v>0.2</v>
      </c>
      <c r="CH24" s="19">
        <v>0</v>
      </c>
      <c r="CI24" s="19">
        <v>18.7</v>
      </c>
      <c r="CJ24" s="19">
        <v>3.5</v>
      </c>
      <c r="CK24" s="19">
        <v>0</v>
      </c>
      <c r="CL24" s="19">
        <v>0</v>
      </c>
      <c r="CM24" s="19">
        <v>17.3</v>
      </c>
      <c r="CN24" s="19">
        <v>2.4</v>
      </c>
      <c r="CO24" s="19">
        <v>0</v>
      </c>
      <c r="CP24" s="19">
        <v>0</v>
      </c>
      <c r="CQ24" s="19">
        <v>17.399999999999999</v>
      </c>
      <c r="CR24" s="19">
        <v>2.8</v>
      </c>
      <c r="CS24" s="19">
        <v>0</v>
      </c>
      <c r="CT24" s="19">
        <v>0</v>
      </c>
      <c r="CU24" s="27"/>
      <c r="CV24" s="40">
        <f>IF(SUM(CB24,CF24)&gt;0,SUM(CB24,CF24),"")</f>
        <v>13.3</v>
      </c>
      <c r="CW24" s="40">
        <f>IF(SUM(CA24:CB24,CD24:CF24,CH24)-CC24-CG24&gt;0,SUM(CA24:CB24,CD24:CF24,CH24)-CC24-CG24,"")</f>
        <v>48.399999999999991</v>
      </c>
      <c r="CX24" s="40">
        <f>IF(SUM(CI24:CJ24,CL24)-CK24&gt;0,SUM(CI24:CJ24,CL24)-CK24,"")</f>
        <v>22.2</v>
      </c>
      <c r="CY24" s="40">
        <f>IF(SUM(CB24,CF24,CJ24)&gt;0,SUM(CB24,CF24,CJ24),"")</f>
        <v>16.8</v>
      </c>
      <c r="CZ24" s="40">
        <f>IF(SUM(CW24,CX24)&gt;0,SUM(CW24,CX24),"")</f>
        <v>70.599999999999994</v>
      </c>
      <c r="DA24" s="40">
        <f>IF(SUM(CN24,CR24)&gt;0,SUM(CN24,CR24),"")</f>
        <v>5.1999999999999993</v>
      </c>
      <c r="DB24" s="40">
        <f>IF(SUM(CM24:CN24,CP24:CR24,CT24)-SUM(CO24,CS24)&gt;0,SUM(CM24:CN24,CP24:CR24,CT24)-SUM(CO24,CS24),"")</f>
        <v>39.899999999999991</v>
      </c>
      <c r="DC24" s="40">
        <f>IF(SUM(CW24,DB24)&gt;0,SUM(CW24,DB24),"")</f>
        <v>88.299999999999983</v>
      </c>
      <c r="DD24" s="50" t="str">
        <f>IF(MAX(EB24,FD24,GF24,HH24,IJ24,JL24,KN24,LP24,MR24,NT24,OV24,PX24)-IF(L24="",0,L24)&gt;0.001,MAX(EB24,FD24,GF24,HH24,IJ24,JL24,KN24,LP24,MR24,NT24,OV24,PX24)-IF(L24="",0,L24),"")</f>
        <v/>
      </c>
      <c r="DE24" s="50" t="str">
        <f>IF(MAX(EC24,FE24,GG24,HI24,IK24,JM24,KO24,LQ24,MS24,NU24,OW24,PY24)-IF(N24="",0,N24)&gt;0.001,MAX(EC24,FE24,GG24,HI24,IK24,JM24,KO24,LQ24,MS24,NU24,OW24,PY24)-IF(N24="",0,N24),"")</f>
        <v/>
      </c>
      <c r="DF24" s="50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>IF(SUM(DH24,DL24)&gt;0,SUM(DH24,DL24),"")</f>
        <v/>
      </c>
      <c r="EB24" s="40" t="str">
        <f>IF(SUM(DG24:DH24,DJ24:DL24,DN24)-DI24-DM24&gt;0,SUM(DG24:DH24,DJ24:DL24,DN24)-DI24-DM24,"")</f>
        <v/>
      </c>
      <c r="EC24" s="40" t="str">
        <f>IF(SUM(DO24:DP24,DR24)-DQ24&gt;0,SUM(DO24:DP24,DR24)-DQ24,"")</f>
        <v/>
      </c>
      <c r="ED24" s="40" t="str">
        <f>IF(SUM(DH24,DL24,DP24)&gt;0,SUM(DH24,DL24,DP24),"")</f>
        <v/>
      </c>
      <c r="EE24" s="40" t="str">
        <f>IF(SUM(EB24,EC24)&gt;0,SUM(EB24,EC24),"")</f>
        <v/>
      </c>
      <c r="EF24" s="40" t="str">
        <f>IF(SUM(DT24,DX24)&gt;0,SUM(DT24,DX24),"")</f>
        <v/>
      </c>
      <c r="EG24" s="40" t="str">
        <f>IF(SUM(DS24:DT24,DV24:DX24,DZ24)-SUM(DU24,DY24)&gt;0,SUM(DS24:DT24,DV24:DX24,DZ24)-SUM(DU24,DY24),"")</f>
        <v/>
      </c>
      <c r="EH24" s="40" t="str">
        <f>IF(SUM(EB24,EG24)&gt;0,SUM(EB24,EG24),"")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IF(SUM(FD24,FI24)&gt;0,SUM(FD24,FI24),"")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>IF(SUM(FL24,FP24)&gt;0,SUM(FL24,FP24),"")</f>
        <v/>
      </c>
      <c r="GF24" s="40" t="str">
        <f>IF(SUM(FK24:FL24,FN24:FP24,FR24)-FM24-FQ24&gt;0,SUM(FK24:FL24,FN24:FP24,FR24)-FM24-FQ24,"")</f>
        <v/>
      </c>
      <c r="GG24" s="40" t="str">
        <f>IF(SUM(FS24:FT24,FV24)-FU24&gt;0,SUM(FS24:FT24,FV24)-FU24,"")</f>
        <v/>
      </c>
      <c r="GH24" s="40" t="str">
        <f>IF(SUM(FL24,FP24,FT24)&gt;0,SUM(FL24,FP24,FT24),"")</f>
        <v/>
      </c>
      <c r="GI24" s="40" t="str">
        <f>IF(SUM(GF24,GG24)&gt;0,SUM(GF24,GG24),"")</f>
        <v/>
      </c>
      <c r="GJ24" s="40" t="str">
        <f>IF(SUM(FX24,GB24)&gt;0,SUM(FX24,GB24),"")</f>
        <v/>
      </c>
      <c r="GK24" s="40" t="str">
        <f>IF(SUM(FW24:FX24,FZ24:GB24,GD24)-SUM(FY24,GC24)&gt;0,SUM(FW24:FX24,FZ24:GB24,GD24)-SUM(FY24,GC24),"")</f>
        <v/>
      </c>
      <c r="GL24" s="40" t="str">
        <f>IF(SUM(GF24,GK24)&gt;0,SUM(GF24,GK24),"")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IF(SUM(HH24,HM24)&gt;0,SUM(HH24,HM24),"")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>IF(SUM(HP24,HT24)&gt;0,SUM(HP24,HT24),"")</f>
        <v/>
      </c>
      <c r="IJ24" s="40" t="str">
        <f>IF(SUM(HO24:HP24,HR24:HT24,HV24)-HQ24-HU24&gt;0,SUM(HO24:HP24,HR24:HT24,HV24)-HQ24-HU24,"")</f>
        <v/>
      </c>
      <c r="IK24" s="40" t="str">
        <f>IF(SUM(HW24:HX24,HZ24)-HY24&gt;0,SUM(HW24:HX24,HZ24)-HY24,"")</f>
        <v/>
      </c>
      <c r="IL24" s="40" t="str">
        <f>IF(SUM(HP24,HT24,HX24)&gt;0,SUM(HP24,HT24,HX24),"")</f>
        <v/>
      </c>
      <c r="IM24" s="40" t="str">
        <f>IF(SUM(IJ24,IK24)&gt;0,SUM(IJ24,IK24),"")</f>
        <v/>
      </c>
      <c r="IN24" s="40" t="str">
        <f>IF(SUM(IB24,IF24)&gt;0,SUM(IB24,IF24),"")</f>
        <v/>
      </c>
      <c r="IO24" s="40" t="str">
        <f>IF(SUM(IA24:IB24,ID24:IF24,IH24)-SUM(IC24,IG24)&gt;0,SUM(IA24:IB24,ID24:IF24,IH24)-SUM(IC24,IG24),"")</f>
        <v/>
      </c>
      <c r="IP24" s="40" t="str">
        <f>IF(SUM(IJ24,IO24)&gt;0,SUM(IJ24,IO24),"")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IF(SUM(JL24,JQ24)&gt;0,SUM(JL24,JQ24),"")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>IF(SUM(JT24,JX24)&gt;0,SUM(JT24,JX24),"")</f>
        <v/>
      </c>
      <c r="KN24" s="40" t="str">
        <f>IF(SUM(JS24:JT24,JV24:JX24,JZ24)-JU24-JY24&gt;0,SUM(JS24:JT24,JV24:JX24,JZ24)-JU24-JY24,"")</f>
        <v/>
      </c>
      <c r="KO24" s="40" t="str">
        <f>IF(SUM(KA24:KB24,KD24)-KC24&gt;0,SUM(KA24:KB24,KD24)-KC24,"")</f>
        <v/>
      </c>
      <c r="KP24" s="40" t="str">
        <f>IF(SUM(JT24,JX24,KB24)&gt;0,SUM(JT24,JX24,KB24),"")</f>
        <v/>
      </c>
      <c r="KQ24" s="40" t="str">
        <f>IF(SUM(KN24,KO24)&gt;0,SUM(KN24,KO24),"")</f>
        <v/>
      </c>
      <c r="KR24" s="40" t="str">
        <f>IF(SUM(KF24,KJ24)&gt;0,SUM(KF24,KJ24),"")</f>
        <v/>
      </c>
      <c r="KS24" s="40" t="str">
        <f>IF(SUM(KE24:KF24,KH24:KJ24,KL24)-SUM(KG24,KK24)&gt;0,SUM(KE24:KF24,KH24:KJ24,KL24)-SUM(KG24,KK24),"")</f>
        <v/>
      </c>
      <c r="KT24" s="40" t="str">
        <f>IF(SUM(KN24,KS24)&gt;0,SUM(KN24,KS24),"")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IF(SUM(LP24,LU24)&gt;0,SUM(LP24,LU24),"")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>IF(SUM(LX24,MB24)&gt;0,SUM(LX24,MB24),"")</f>
        <v/>
      </c>
      <c r="MR24" s="40" t="str">
        <f>IF(SUM(LW24:LX24,LZ24:MB24,MD24)-LY24-MC24&gt;0,SUM(LW24:LX24,LZ24:MB24,MD24)-LY24-MC24,"")</f>
        <v/>
      </c>
      <c r="MS24" s="40" t="str">
        <f>IF(SUM(ME24:MF24,MH24)-MG24&gt;0,SUM(ME24:MF24,MH24)-MG24,"")</f>
        <v/>
      </c>
      <c r="MT24" s="40" t="str">
        <f>IF(SUM(LX24,MB24,MF24)&gt;0,SUM(LX24,MB24,MF24),"")</f>
        <v/>
      </c>
      <c r="MU24" s="40" t="str">
        <f>IF(SUM(MR24,MS24)&gt;0,SUM(MR24,MS24),"")</f>
        <v/>
      </c>
      <c r="MV24" s="40" t="str">
        <f>IF(SUM(MJ24,MN24)&gt;0,SUM(MJ24,MN24),"")</f>
        <v/>
      </c>
      <c r="MW24" s="40" t="str">
        <f>IF(SUM(MI24:MJ24,ML24:MN24,MP24)-SUM(MK24,MO24)&gt;0,SUM(MI24:MJ24,ML24:MN24,MP24)-SUM(MK24,MO24),"")</f>
        <v/>
      </c>
      <c r="MX24" s="40" t="str">
        <f>IF(SUM(MR24,MW24)&gt;0,SUM(MR24,MW24),"")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IF(SUM(NT24,NY24)&gt;0,SUM(NT24,NY24),"")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>IF(SUM(OB24,OF24)&gt;0,SUM(OB24,OF24),"")</f>
        <v/>
      </c>
      <c r="OV24" s="40" t="str">
        <f>IF(SUM(OA24:OB24,OD24:OF24,OH24)-OC24-OG24&gt;0,SUM(OA24:OB24,OD24:OF24,OH24)-OC24-OG24,"")</f>
        <v/>
      </c>
      <c r="OW24" s="40" t="str">
        <f>IF(SUM(OI24:OJ24,OL24)-OK24&gt;0,SUM(OI24:OJ24,OL24)-OK24,"")</f>
        <v/>
      </c>
      <c r="OX24" s="40" t="str">
        <f>IF(SUM(OB24,OF24,OJ24)&gt;0,SUM(OB24,OF24,OJ24),"")</f>
        <v/>
      </c>
      <c r="OY24" s="40" t="str">
        <f>IF(SUM(OV24,OW24)&gt;0,SUM(OV24,OW24),"")</f>
        <v/>
      </c>
      <c r="OZ24" s="40" t="str">
        <f>IF(SUM(ON24,OR24)&gt;0,SUM(ON24,OR24),"")</f>
        <v/>
      </c>
      <c r="PA24" s="40" t="str">
        <f>IF(SUM(OM24:ON24,OP24:OR24,OT24)-SUM(OO24,OS24)&gt;0,SUM(OM24:ON24,OP24:OR24,OT24)-SUM(OO24,OS24),"")</f>
        <v/>
      </c>
      <c r="PB24" s="40" t="str">
        <f>IF(SUM(OV24,PA24)&gt;0,SUM(OV24,PA24),"")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IF(SUM(PX24,QC24)&gt;0,SUM(PX24,QC24),"")</f>
        <v/>
      </c>
      <c r="QE24" s="22">
        <f>IF($CU24="P",CA24,(CA24+AX24)/2)</f>
        <v>8.75</v>
      </c>
      <c r="QF24" s="22">
        <f>IF($CU24="P",CB24,(CB24+AY24)/2)</f>
        <v>3.45</v>
      </c>
      <c r="QG24" s="22">
        <f>IF($CU24="P",CC24,(CC24+AZ24)/2)</f>
        <v>0.3</v>
      </c>
      <c r="QH24" s="22">
        <f>IF($CU24="P",CD24,(CD24+BA24)/2)</f>
        <v>0</v>
      </c>
      <c r="QI24" s="22">
        <f>IF($CU24="P",CE24,(CE24+BB24)/2)</f>
        <v>9.1999999999999993</v>
      </c>
      <c r="QJ24" s="22">
        <f>IF($CU24="P",CF24,(CF24+BC24)/2)</f>
        <v>3.2</v>
      </c>
      <c r="QK24" s="22">
        <f>IF($CU24="P",CG24,(CG24+BD24)/2)</f>
        <v>0.1</v>
      </c>
      <c r="QL24" s="22">
        <f>IF($CU24="P",CH24,(CH24+BE24)/2)</f>
        <v>0</v>
      </c>
      <c r="QM24" s="22">
        <f>IF($CU24="P",CI24,(CI24+BF24)/2)</f>
        <v>9.35</v>
      </c>
      <c r="QN24" s="22">
        <f>IF($CU24="P",CJ24,(CJ24+BG24)/2)</f>
        <v>1.75</v>
      </c>
      <c r="QO24" s="22">
        <f>IF($CU24="P",CK24,(CK24+BH24)/2)</f>
        <v>0</v>
      </c>
      <c r="QP24" s="22">
        <f>IF($CU24="P",CL24,(CL24+BI24)/2)</f>
        <v>0</v>
      </c>
      <c r="QQ24" s="22">
        <f>IF($CU24="P",CM24,(CM24+BJ24)/2)</f>
        <v>8.65</v>
      </c>
      <c r="QR24" s="22">
        <f>IF($CU24="P",CN24,(CN24+BK24)/2)</f>
        <v>1.2</v>
      </c>
      <c r="QS24" s="22">
        <f>IF($CU24="P",CO24,(CO24+BL24)/2)</f>
        <v>0</v>
      </c>
      <c r="QT24" s="22">
        <f>IF($CU24="P",CP24,(CP24+BM24)/2)</f>
        <v>0</v>
      </c>
      <c r="QU24" s="22">
        <f>IF($CU24="P",CQ24,(CQ24+BN24)/2)</f>
        <v>8.6999999999999993</v>
      </c>
      <c r="QV24" s="22">
        <f>IF($CU24="P",CR24,(CR24+BO24)/2)</f>
        <v>1.4</v>
      </c>
      <c r="QW24" s="22">
        <f>IF($CU24="P",CS24,(CS24+BP24)/2)</f>
        <v>0</v>
      </c>
      <c r="QX24" s="22">
        <f>IF($CU24="P",CT24,(CT24+BQ24)/2)</f>
        <v>0</v>
      </c>
      <c r="QY24" s="27" t="s">
        <v>46</v>
      </c>
      <c r="QZ24" s="40">
        <f>IF(SUM(QF24,QJ24)&gt;0,SUM(QF24,QJ24),"")</f>
        <v>6.65</v>
      </c>
      <c r="RA24" s="40">
        <f>IF(SUM(QE24:QF24,QH24:QJ24,QL24)-QG24-QK24&gt;0,SUM(QE24:QF24,QH24:QJ24,QL24)-QG24-QK24,"")</f>
        <v>24.199999999999996</v>
      </c>
      <c r="RB24" s="40">
        <f>IF(SUM(QM24:QN24,QP24)-QO24&gt;0,SUM(QM24:QN24,QP24)-QO24,"")</f>
        <v>11.1</v>
      </c>
      <c r="RC24" s="40">
        <f>IF(SUM(QF24,QJ24,QN24)&gt;0,SUM(QF24,QJ24,QN24),"")</f>
        <v>8.4</v>
      </c>
      <c r="RD24" s="40">
        <f>IF(SUM(RA24,RB24)&gt;0,SUM(RA24,RB24),"")</f>
        <v>35.299999999999997</v>
      </c>
      <c r="RE24" s="40">
        <f>IF(SUM(QR24,QV24)&gt;0,SUM(QR24,QV24),"")</f>
        <v>2.5999999999999996</v>
      </c>
      <c r="RF24" s="40">
        <f>IF(SUM(QQ24:QR24,QT24:QV24,QX24)-SUM(QS24,QW24)&gt;0,SUM(QQ24:QR24,QT24:QV24,QX24)-SUM(QS24,QW24),"")</f>
        <v>19.949999999999996</v>
      </c>
      <c r="RG24" s="40">
        <f>IF(SUM(RA24,RF24)&gt;0,SUM(RA24,RF24),"")</f>
        <v>44.149999999999991</v>
      </c>
    </row>
    <row r="25" spans="1:475" x14ac:dyDescent="0.2">
      <c r="A25" s="4" cm="1">
        <f t="array" ref="A25">IF(AND(H25&lt;&gt;"",H25&lt;&gt;"No DD"),SUMPRODUCT((H$4:H$41&lt;&gt;"")*(H$4:H$41&lt;&gt;"No DD")*(E$4:E$41&gt;E25))+1,IF(H25="No DD",SUMPRODUCT((H$4:H$41="No DD")*(E$4:E$41&gt;E25))+1+SUMPRODUCT((H$4:H$41&lt;&gt;"")*(H$4:H$41&lt;&gt;"No DD")),""))</f>
        <v>22</v>
      </c>
      <c r="B25" s="5" t="s">
        <v>137</v>
      </c>
      <c r="C25" s="4" t="s">
        <v>5</v>
      </c>
      <c r="D25" s="4">
        <v>2005</v>
      </c>
      <c r="E25" s="9">
        <f>SUM(J25:R25)+SUM(J25:O25)*0.0000001+SUM(J25)*0.0000000000001</f>
        <v>88.900008890004969</v>
      </c>
      <c r="F25" s="3" t="str">
        <f>IF(OR(AND(AP25&gt;=AW$43,AQ25&gt;=AW$47,AP25&lt;&gt;"",AO25=""),AND(AU25&gt;=AW$43,AV25&gt;=AW$47,AU25&lt;&gt;"",AO25=""),AND(BS25&gt;=BZ$43,BT25&gt;=BZ$47,BS25&lt;&gt;"",BR25=""),AND(BX25&gt;=BZ$43,BY25&gt;=BZ$47,BX25&lt;&gt;"",BR25=""),AND(CV25&gt;=DC$43,CW25&gt;=DC$47,CV25&lt;&gt;"",CU25=""),AND(DA25&gt;=DC$43,DB25&gt;=DC$47,DA25&lt;&gt;""),AND(EA25&gt;=EH$43,EB25&gt;=EH$47,EA25&lt;&gt;""),AND(EF25&gt;=EH$43,EG25&gt;=EH$47,EF25&lt;&gt;""),AND(FC25&gt;=FJ$43,FD25&gt;=FJ$47,FC25&lt;&gt;""),AND(FH25&gt;=FJ$43,FI25&gt;=FJ$47,FH25&lt;&gt;""),AND(GE25&gt;=GL$43,GF25&gt;=GL$47,GE25&lt;&gt;""),AND(GJ25&gt;=GL$43,GK25&gt;=GL$47,GJ25&lt;&gt;""),AND(HG25&gt;=HN$43,HH25&gt;=HN$47,HG25&lt;&gt;""),AND(HL25&gt;=HN$43,HM25&gt;=HN$47,HL25&lt;&gt;""),AND(II25&gt;=IP$43,IJ25&gt;=IP$47,II25&lt;&gt;""),AND(IN25&gt;=IP$43,IO25&gt;=IP$47,IN25&lt;&gt;""),AND(JK25&gt;=JR$43,JL25&gt;=JR$47,JK25&lt;&gt;""),AND(JP25&gt;=JR$43,JQ25&gt;=JR$47,JP25&lt;&gt;""),AND(KM25&gt;=KT$43,KN25&gt;=KT$47,KM25&lt;&gt;""),AND(KR25&gt;=KT$43,KS25&gt;=KT$47,KR25&lt;&gt;""),AND(LO25&gt;=LV$43,LP25&gt;=LV$47,LO25&lt;&gt;""),AND(LT25&gt;=LV$43,LU25&gt;=LV$47,LT25&lt;&gt;""),AND(MQ25&gt;=MX$43,MR25&gt;=MX$47,MQ25&lt;&gt;""),AND(MV25&gt;=MX$43,MW25&gt;=MX$47,MV25&lt;&gt;""),AND(NS25&gt;=NZ$43,NT25&gt;=NZ$47,NS25&lt;&gt;""),AND(NX25&gt;=NZ$43,NY25&gt;=NZ$47,NX25&lt;&gt;""),AND(OU25&gt;=PB$43,OV25&gt;=PB$47,OU25&lt;&gt;""),AND(OZ25&gt;=PB$43,PA25&gt;=PB$47,OZ25&lt;&gt;""),AND(PW25&gt;=QD$43,PX25&gt;=QD$47,PW25&lt;&gt;""),AND(QB25&gt;=QD$43,QC25&gt;=QD$47,QB25&lt;&gt;"")),"P","")</f>
        <v>P</v>
      </c>
      <c r="G25" s="3" t="str">
        <f>IF(OR(AND(AQ25&gt;=AW$47,AQ25&lt;&gt;"",AO25=""),AND(AV25&gt;=AW$47,AV25&lt;&gt;"",AO25=""),AND(BT25&gt;=BZ$47,BT25&lt;&gt;"",BR25=""),AND(BY25&gt;=BZ$47,BY25&lt;&gt;"",BR25=""),AND(CW25&gt;=DC$47,CW25&lt;&gt;"",CU25=""),AND(DB25&gt;=DC$47,DB25&lt;&gt;"",CU25=""),AND(EB25&gt;=EH$47,EB25&lt;&gt;""),AND(EG25&gt;=EH$47,EG25&lt;&gt;""),AND(FD25&gt;=FJ$47,FD25&lt;&gt;""),AND(FI25&gt;=FJ$47,FI25&lt;&gt;""),AND(GF25&gt;=GL$47,GF25&lt;&gt;""),AND(GK25&gt;=GL$47,GK25&lt;&gt;""),AND(HH25&gt;=HN$47,HH25&lt;&gt;""),AND(HM25&gt;=HN$47,HM25&lt;&gt;""),AND(IJ25&gt;=IP$47,IJ25&lt;&gt;""),AND(IO25&gt;=IP$47,IO25&lt;&gt;""),AND(JL25&gt;=JR$47,JL25&lt;&gt;""),AND(JQ25&gt;=JR$47,JQ25&lt;&gt;""),AND(KN25&gt;=KT$47,KN25&lt;&gt;""),AND(KS25&gt;=KT$47,KS25&lt;&gt;""),AND(LP25&gt;=LV$47,LP25&lt;&gt;""),AND(LU25&gt;=LV$47,LU25&lt;&gt;""),AND(MR25&gt;=MX$47,MR25&lt;&gt;""),AND(MW25&gt;=MX$47,MW25&lt;&gt;""),AND(NT25&gt;=NZ$47,NT25&lt;&gt;""),AND(NY25&gt;=NZ$47,NY25&lt;&gt;""),AND(OV25&gt;=PB$47,OV25&lt;&gt;""),AND(PA25&gt;=PB$47,PA25&lt;&gt;""),AND(PX25&gt;=QD$47,PX25&lt;&gt;""),AND(QC25&gt;=QD$47,QC25&lt;&gt;"")),"P","")</f>
        <v>P</v>
      </c>
      <c r="H25" s="36" t="str">
        <f>IF(AND(G25="P",F25=""),"No DD",IF(OR(AND(AS25&gt;=AW$46,AT25&gt;=AW$50,AS25&lt;&gt;"",AO25=""),AND(BV25&gt;=BZ$46,BW25&gt;=BZ$50,BV25&lt;&gt;"",BR25=""),AND(CY25&gt;=DC$46,CZ25&gt;=DC$50,CY25&lt;&gt;"",CU25=""),AND(ED25&gt;=EH$46,EE25&gt;=EH$50,ED25&lt;&gt;""),AND(FF25&gt;=FJ$46,FG25&gt;=FJ$50,FF25&lt;&gt;""),AND(GH25&gt;=GL$46,GI25&gt;=GL$50,GH25&lt;&gt;""),AND(HJ25&gt;=HN$46,HK25&gt;=HN$50,HJ25&lt;&gt;""),AND(IL25&gt;=IP$46,IM25&gt;=IP$50,IL25&lt;&gt;""),AND(JN25&gt;=JR$46,JO25&gt;=JR$50,JN25&lt;&gt;""),AND(KP25&gt;=KT$46,KQ25&gt;=KT$50,KP25&lt;&gt;""),AND(LR25&gt;=LV$46,LS25&gt;=LV$50,LR25&lt;&gt;""),AND(MT25&gt;=MX$46,MU25&gt;=MX$50,MT25&lt;&gt;""),AND(NV25&gt;=NZ$46,NW25&gt;=NZ$50,NV25&lt;&gt;""),AND(OX25&gt;=PB$46,OY25&gt;=PB$50,OX25&lt;&gt;""),AND(PZ25&gt;=QD$46,QA25&gt;=QD$50,PZ25&lt;&gt;"")),"Merit",IF(OR(AND(AS25&gt;=AW$45,AT25&gt;=AW$49,AS25&lt;&gt;"",AO25=""),AND(BV25&gt;=BZ$45,BW25&gt;=BZ$49,BV25&lt;&gt;"",BR25=""),AND(CY25&gt;=DC$45,CZ25&gt;=DC$49,CY25&lt;&gt;"",CU25=""),AND(ED25&gt;=EH$45,EE25&gt;=EH$49,ED25&lt;&gt;""),AND(FF25&gt;=FJ$45,FG25&gt;=FJ$49,FF25&lt;&gt;""),AND(GH25&gt;=GL$45,GI25&gt;=GL$49,GH25&lt;&gt;""),AND(HJ25&gt;=HN$45,HK25&gt;=HN$49,HJ25&lt;&gt;""),AND(IL25&gt;=IP$45,IM25&gt;=IP$49,IL25&lt;&gt;""),AND(JN25&gt;=JR$45,JO25&gt;=JR$49,JN25&lt;&gt;""),AND(KP25&gt;=KT$45,KQ25&gt;=KT$49,KP25&lt;&gt;""),AND(LR25&gt;=LV$45,LS25&gt;=LV$49,LR25&lt;&gt;""),AND(MT25&gt;=MX$45,MU25&gt;=MX$49,MT25&lt;&gt;""),AND(NV25&gt;=NZ$45,NW25&gt;=NZ$49,NV25&lt;&gt;""),AND(OX25&gt;=PB$45,OY25&gt;=PB$49,OX25&lt;&gt;""),AND(PZ25&gt;=QD$45,QA25&gt;=QD$49,PZ25&lt;&gt;"")),"Excellence",IF(I25="P","Worlds Team",IF(F25="P","National Team","")))))</f>
        <v>National Team</v>
      </c>
      <c r="I25" s="3" t="str">
        <f>IF(OR(AND(AS25&gt;=AW$44,AT25&gt;=AW$48,AS25&lt;&gt;"",AO25=""),AND(BV25&gt;=BZ$44,BW25&gt;=BZ$48,BV25&lt;&gt;"",BR25=""),AND(CY25&gt;=DC$44,CZ25&gt;=DC$48,CY25&lt;&gt;"",CU25=""),AND(ED25&gt;=EH$44,EE25&gt;=EH$48,ED25&lt;&gt;""),AND(FF25&gt;=FJ$44,FG25&gt;=FJ$48,FF25&lt;&gt;""),AND(GH25&gt;=GL$44,GI25&gt;=GL$48,GH25&lt;&gt;""),AND(HJ25&gt;=HN$44,HK25&gt;=HN$48,HJ25&lt;&gt;""),AND(IL25&gt;=IP$44,IM25&gt;=IP$48,IL25&lt;&gt;""),AND(JN25&gt;=JR$44,JO25&gt;=JR$48,JN25&lt;&gt;""),AND(KP25&gt;=KT$44,KQ25&gt;=KT$48,KP25&lt;&gt;""),AND(LR25&gt;=LV$44,LS25&gt;=LV$48,LR25&lt;&gt;""),AND(MT25&gt;=MX$44,MU25&gt;=MX$48,MT25&lt;&gt;""),AND(NV25&gt;=NZ$44,NW25&gt;=NZ$48,NV25&lt;&gt;""),AND(OX25&gt;=PB$44,OY25&gt;=PB$48,OX25&lt;&gt;""),AND(PZ25&gt;=QD$44,QA25&gt;=QD$48,PZ25&lt;&gt;"")),"P","")</f>
        <v/>
      </c>
      <c r="J25" s="8">
        <f>IF(COUNT(AQ25,BT25,CW25)&gt;0,LARGE((AQ25,BT25,CW25),1),0)</f>
        <v>49.7</v>
      </c>
      <c r="K25" s="8" t="str">
        <f>IF(J25=0,"",IF(J25=CW25,$CA$1,IF(J25=BT25,$AX$1,IF(J25=AQ25,$U$1,""))))</f>
        <v>2023 Elite Canada</v>
      </c>
      <c r="L25" s="8">
        <f>IF(COUNT(AQ25,BT25,CW25)&gt;1,LARGE((AQ25,BT25,CW25),2),0)</f>
        <v>18.399999999999999</v>
      </c>
      <c r="M25" s="8" t="str">
        <f>IF(L25=0,"",IF(L25=CW25,$CA$1,IF(L25=BT25,$AX$1,IF(L25=AQ25,$U$1,""))))</f>
        <v>2023 Nationals</v>
      </c>
      <c r="N25" s="8">
        <f>IF(COUNT(AR25,BU25,CX25)&gt;0,LARGE((AR25,BU25,CX25),1),0)</f>
        <v>20.8</v>
      </c>
      <c r="O25" s="8" t="str">
        <f>IF(N25=0,"",IF(N25=CX25,$CA$1,IF(N25=BU25,$AX$1,IF(N25=AR25,$U$1,""))))</f>
        <v>2023 Elite Canada</v>
      </c>
      <c r="P25" s="8">
        <f>IF(MAX(AV25,BY25,DB25)&gt;0,MAX(AV25,BY25,DB25),0)</f>
        <v>0</v>
      </c>
      <c r="Q25" s="8" t="str">
        <f>IF(P25=0,"",IF(P25=DB25,$CA$1,IF(P25=BY25,$AX$1,IF(P25=AV25,$U$1,""))))</f>
        <v/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7"/>
      <c r="AP25" s="40" t="str">
        <f>IF(SUM(V25,Z25)&gt;0,SUM(V25,Z25),"")</f>
        <v/>
      </c>
      <c r="AQ25" s="40" t="str">
        <f>IF(SUM(U25:V25,X25:Z25,AB25)-W25-AA25&gt;0,SUM(U25:V25,X25:Z25,AB25)-W25-AA25,"")</f>
        <v/>
      </c>
      <c r="AR25" s="40" t="str">
        <f>IF(SUM(AC25:AD25,AF25)-AE25&gt;0,SUM(AC25:AD25,AF25)-AE25,"")</f>
        <v/>
      </c>
      <c r="AS25" s="40" t="str">
        <f>IF(SUM(V25,Z25,AD25)&gt;0,SUM(V25,Z25,AD25),"")</f>
        <v/>
      </c>
      <c r="AT25" s="40" t="str">
        <f>IF(SUM(AQ25,AR25)&gt;0,SUM(AQ25,AR25),"")</f>
        <v/>
      </c>
      <c r="AU25" s="40" t="str">
        <f>IF(SUM(AH25,AL25)&gt;0,SUM(AH25,AL25),"")</f>
        <v/>
      </c>
      <c r="AV25" s="40" t="str">
        <f>IF(SUM(AG25:AH25,AJ25:AL25,AN25)-SUM(AI25,AM25)&gt;0,SUM(AG25:AH25,AJ25:AL25,AN25)-SUM(AI25,AM25),"")</f>
        <v/>
      </c>
      <c r="AW25" s="40" t="str">
        <f>IF(SUM(AQ25,AV25)&gt;0,SUM(AQ25,AV25),"")</f>
        <v/>
      </c>
      <c r="AX25" s="18">
        <v>18.5</v>
      </c>
      <c r="AY25" s="18">
        <v>7.2</v>
      </c>
      <c r="AZ25" s="18">
        <v>0</v>
      </c>
      <c r="BA25" s="18">
        <v>0</v>
      </c>
      <c r="BB25" s="18">
        <v>18</v>
      </c>
      <c r="BC25" s="18">
        <v>6.8</v>
      </c>
      <c r="BD25" s="18">
        <v>0.8</v>
      </c>
      <c r="BE25" s="18">
        <v>0</v>
      </c>
      <c r="BF25" s="18">
        <v>17.600000000000001</v>
      </c>
      <c r="BG25" s="18">
        <v>4.4000000000000004</v>
      </c>
      <c r="BH25" s="18">
        <v>1.2</v>
      </c>
      <c r="BI25" s="18">
        <v>0</v>
      </c>
      <c r="BJ25" s="18"/>
      <c r="BK25" s="18"/>
      <c r="BL25" s="18"/>
      <c r="BM25" s="18"/>
      <c r="BN25" s="18"/>
      <c r="BO25" s="18"/>
      <c r="BP25" s="18"/>
      <c r="BQ25" s="18"/>
      <c r="BR25" s="28"/>
      <c r="BS25" s="11">
        <f>IF(SUM(AY25,BC25)&gt;0,SUM(AY25,BC25),"")</f>
        <v>14</v>
      </c>
      <c r="BT25" s="11">
        <f>IF(SUM(AX25:AY25,BA25:BC25,BE25)-AZ25-BD25&gt;0,SUM(AX25:AY25,BA25:BC25,BE25)-AZ25-BD25,"")</f>
        <v>49.7</v>
      </c>
      <c r="BU25" s="11">
        <f>IF(SUM(BF25:BG25,BI25)-BH25&gt;0,SUM(BF25:BG25,BI25)-BH25,"")</f>
        <v>20.8</v>
      </c>
      <c r="BV25" s="11">
        <f>IF(SUM(AY25,BC25,BG25)&gt;0,SUM(AY25,BC25,BG25),"")</f>
        <v>18.399999999999999</v>
      </c>
      <c r="BW25" s="11">
        <f>IF(SUM(BT25,BU25)&gt;0,SUM(BT25,BU25),"")</f>
        <v>70.5</v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>
        <f>IF(SUM(BT25,BY25)&gt;0,SUM(BT25,BY25),"")</f>
        <v>49.7</v>
      </c>
      <c r="CA25" s="19">
        <v>16.8</v>
      </c>
      <c r="CB25" s="19">
        <v>3.4</v>
      </c>
      <c r="CC25" s="19">
        <v>1.8</v>
      </c>
      <c r="CD25" s="19">
        <v>0</v>
      </c>
      <c r="CE25" s="19">
        <v>0</v>
      </c>
      <c r="CF25" s="19">
        <v>0</v>
      </c>
      <c r="CG25" s="19">
        <v>0</v>
      </c>
      <c r="CH25" s="19">
        <v>0</v>
      </c>
      <c r="CI25" s="19">
        <v>0</v>
      </c>
      <c r="CJ25" s="19">
        <v>0</v>
      </c>
      <c r="CK25" s="19">
        <v>0</v>
      </c>
      <c r="CL25" s="19">
        <v>0</v>
      </c>
      <c r="CM25" s="19"/>
      <c r="CN25" s="19"/>
      <c r="CO25" s="19"/>
      <c r="CP25" s="19"/>
      <c r="CQ25" s="19"/>
      <c r="CR25" s="19"/>
      <c r="CS25" s="19"/>
      <c r="CT25" s="19"/>
      <c r="CU25" s="27"/>
      <c r="CV25" s="40">
        <f>IF(SUM(CB25,CF25)&gt;0,SUM(CB25,CF25),"")</f>
        <v>3.4</v>
      </c>
      <c r="CW25" s="40">
        <f>IF(SUM(CA25:CB25,CD25:CF25,CH25)-CC25-CG25&gt;0,SUM(CA25:CB25,CD25:CF25,CH25)-CC25-CG25,"")</f>
        <v>18.399999999999999</v>
      </c>
      <c r="CX25" s="40" t="str">
        <f>IF(SUM(CI25:CJ25,CL25)-CK25&gt;0,SUM(CI25:CJ25,CL25)-CK25,"")</f>
        <v/>
      </c>
      <c r="CY25" s="40">
        <f>IF(SUM(CB25,CF25,CJ25)&gt;0,SUM(CB25,CF25,CJ25),"")</f>
        <v>3.4</v>
      </c>
      <c r="CZ25" s="40">
        <f>IF(SUM(CW25,CX25)&gt;0,SUM(CW25,CX25),"")</f>
        <v>18.399999999999999</v>
      </c>
      <c r="DA25" s="40" t="str">
        <f>IF(SUM(CN25,CR25)&gt;0,SUM(CN25,CR25),"")</f>
        <v/>
      </c>
      <c r="DB25" s="40" t="str">
        <f>IF(SUM(CM25:CN25,CP25:CR25,CT25)-SUM(CO25,CS25)&gt;0,SUM(CM25:CN25,CP25:CR25,CT25)-SUM(CO25,CS25),"")</f>
        <v/>
      </c>
      <c r="DC25" s="40">
        <f>IF(SUM(CW25,DB25)&gt;0,SUM(CW25,DB25),"")</f>
        <v>18.399999999999999</v>
      </c>
      <c r="DD25" s="50" t="str">
        <f>IF(MAX(EB25,FD25,GF25,HH25,IJ25,JL25,KN25,LP25,MR25,NT25,OV25,PX25)-IF(L25="",0,L25)&gt;0.001,MAX(EB25,FD25,GF25,HH25,IJ25,JL25,KN25,LP25,MR25,NT25,OV25,PX25)-IF(L25="",0,L25),"")</f>
        <v/>
      </c>
      <c r="DE25" s="50" t="str">
        <f>IF(MAX(EC25,FE25,GG25,HI25,IK25,JM25,KO25,LQ25,MS25,NU25,OW25,PY25)-IF(N25="",0,N25)&gt;0.001,MAX(EC25,FE25,GG25,HI25,IK25,JM25,KO25,LQ25,MS25,NU25,OW25,PY25)-IF(N25="",0,N25),"")</f>
        <v/>
      </c>
      <c r="DF25" s="50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>IF(SUM(DH25,DL25)&gt;0,SUM(DH25,DL25),"")</f>
        <v/>
      </c>
      <c r="EB25" s="40" t="str">
        <f>IF(SUM(DG25:DH25,DJ25:DL25,DN25)-DI25-DM25&gt;0,SUM(DG25:DH25,DJ25:DL25,DN25)-DI25-DM25,"")</f>
        <v/>
      </c>
      <c r="EC25" s="40" t="str">
        <f>IF(SUM(DO25:DP25,DR25)-DQ25&gt;0,SUM(DO25:DP25,DR25)-DQ25,"")</f>
        <v/>
      </c>
      <c r="ED25" s="40" t="str">
        <f>IF(SUM(DH25,DL25,DP25)&gt;0,SUM(DH25,DL25,DP25),"")</f>
        <v/>
      </c>
      <c r="EE25" s="40" t="str">
        <f>IF(SUM(EB25,EC25)&gt;0,SUM(EB25,EC25),"")</f>
        <v/>
      </c>
      <c r="EF25" s="40" t="str">
        <f>IF(SUM(DT25,DX25)&gt;0,SUM(DT25,DX25),"")</f>
        <v/>
      </c>
      <c r="EG25" s="40" t="str">
        <f>IF(SUM(DS25:DT25,DV25:DX25,DZ25)-SUM(DU25,DY25)&gt;0,SUM(DS25:DT25,DV25:DX25,DZ25)-SUM(DU25,DY25),"")</f>
        <v/>
      </c>
      <c r="EH25" s="40" t="str">
        <f>IF(SUM(EB25,EG25)&gt;0,SUM(EB25,EG25),"")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IF(SUM(FD25,FI25)&gt;0,SUM(FD25,FI25),"")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>IF(SUM(FL25,FP25)&gt;0,SUM(FL25,FP25),"")</f>
        <v/>
      </c>
      <c r="GF25" s="40" t="str">
        <f>IF(SUM(FK25:FL25,FN25:FP25,FR25)-FM25-FQ25&gt;0,SUM(FK25:FL25,FN25:FP25,FR25)-FM25-FQ25,"")</f>
        <v/>
      </c>
      <c r="GG25" s="40" t="str">
        <f>IF(SUM(FS25:FT25,FV25)-FU25&gt;0,SUM(FS25:FT25,FV25)-FU25,"")</f>
        <v/>
      </c>
      <c r="GH25" s="40" t="str">
        <f>IF(SUM(FL25,FP25,FT25)&gt;0,SUM(FL25,FP25,FT25),"")</f>
        <v/>
      </c>
      <c r="GI25" s="40" t="str">
        <f>IF(SUM(GF25,GG25)&gt;0,SUM(GF25,GG25),"")</f>
        <v/>
      </c>
      <c r="GJ25" s="40" t="str">
        <f>IF(SUM(FX25,GB25)&gt;0,SUM(FX25,GB25),"")</f>
        <v/>
      </c>
      <c r="GK25" s="40" t="str">
        <f>IF(SUM(FW25:FX25,FZ25:GB25,GD25)-SUM(FY25,GC25)&gt;0,SUM(FW25:FX25,FZ25:GB25,GD25)-SUM(FY25,GC25),"")</f>
        <v/>
      </c>
      <c r="GL25" s="40" t="str">
        <f>IF(SUM(GF25,GK25)&gt;0,SUM(GF25,GK25),"")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IF(SUM(HH25,HM25)&gt;0,SUM(HH25,HM25),"")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>IF(SUM(HP25,HT25)&gt;0,SUM(HP25,HT25),"")</f>
        <v/>
      </c>
      <c r="IJ25" s="40" t="str">
        <f>IF(SUM(HO25:HP25,HR25:HT25,HV25)-HQ25-HU25&gt;0,SUM(HO25:HP25,HR25:HT25,HV25)-HQ25-HU25,"")</f>
        <v/>
      </c>
      <c r="IK25" s="40" t="str">
        <f>IF(SUM(HW25:HX25,HZ25)-HY25&gt;0,SUM(HW25:HX25,HZ25)-HY25,"")</f>
        <v/>
      </c>
      <c r="IL25" s="40" t="str">
        <f>IF(SUM(HP25,HT25,HX25)&gt;0,SUM(HP25,HT25,HX25),"")</f>
        <v/>
      </c>
      <c r="IM25" s="40" t="str">
        <f>IF(SUM(IJ25,IK25)&gt;0,SUM(IJ25,IK25),"")</f>
        <v/>
      </c>
      <c r="IN25" s="40" t="str">
        <f>IF(SUM(IB25,IF25)&gt;0,SUM(IB25,IF25),"")</f>
        <v/>
      </c>
      <c r="IO25" s="40" t="str">
        <f>IF(SUM(IA25:IB25,ID25:IF25,IH25)-SUM(IC25,IG25)&gt;0,SUM(IA25:IB25,ID25:IF25,IH25)-SUM(IC25,IG25),"")</f>
        <v/>
      </c>
      <c r="IP25" s="40" t="str">
        <f>IF(SUM(IJ25,IO25)&gt;0,SUM(IJ25,IO25),"")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IF(SUM(JL25,JQ25)&gt;0,SUM(JL25,JQ25),"")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>IF(SUM(JT25,JX25)&gt;0,SUM(JT25,JX25),"")</f>
        <v/>
      </c>
      <c r="KN25" s="40" t="str">
        <f>IF(SUM(JS25:JT25,JV25:JX25,JZ25)-JU25-JY25&gt;0,SUM(JS25:JT25,JV25:JX25,JZ25)-JU25-JY25,"")</f>
        <v/>
      </c>
      <c r="KO25" s="40" t="str">
        <f>IF(SUM(KA25:KB25,KD25)-KC25&gt;0,SUM(KA25:KB25,KD25)-KC25,"")</f>
        <v/>
      </c>
      <c r="KP25" s="40" t="str">
        <f>IF(SUM(JT25,JX25,KB25)&gt;0,SUM(JT25,JX25,KB25),"")</f>
        <v/>
      </c>
      <c r="KQ25" s="40" t="str">
        <f>IF(SUM(KN25,KO25)&gt;0,SUM(KN25,KO25),"")</f>
        <v/>
      </c>
      <c r="KR25" s="40" t="str">
        <f>IF(SUM(KF25,KJ25)&gt;0,SUM(KF25,KJ25),"")</f>
        <v/>
      </c>
      <c r="KS25" s="40" t="str">
        <f>IF(SUM(KE25:KF25,KH25:KJ25,KL25)-SUM(KG25,KK25)&gt;0,SUM(KE25:KF25,KH25:KJ25,KL25)-SUM(KG25,KK25),"")</f>
        <v/>
      </c>
      <c r="KT25" s="40" t="str">
        <f>IF(SUM(KN25,KS25)&gt;0,SUM(KN25,KS25),"")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IF(SUM(LP25,LU25)&gt;0,SUM(LP25,LU25),"")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>IF(SUM(LX25,MB25)&gt;0,SUM(LX25,MB25),"")</f>
        <v/>
      </c>
      <c r="MR25" s="40" t="str">
        <f>IF(SUM(LW25:LX25,LZ25:MB25,MD25)-LY25-MC25&gt;0,SUM(LW25:LX25,LZ25:MB25,MD25)-LY25-MC25,"")</f>
        <v/>
      </c>
      <c r="MS25" s="40" t="str">
        <f>IF(SUM(ME25:MF25,MH25)-MG25&gt;0,SUM(ME25:MF25,MH25)-MG25,"")</f>
        <v/>
      </c>
      <c r="MT25" s="40" t="str">
        <f>IF(SUM(LX25,MB25,MF25)&gt;0,SUM(LX25,MB25,MF25),"")</f>
        <v/>
      </c>
      <c r="MU25" s="40" t="str">
        <f>IF(SUM(MR25,MS25)&gt;0,SUM(MR25,MS25),"")</f>
        <v/>
      </c>
      <c r="MV25" s="40" t="str">
        <f>IF(SUM(MJ25,MN25)&gt;0,SUM(MJ25,MN25),"")</f>
        <v/>
      </c>
      <c r="MW25" s="40" t="str">
        <f>IF(SUM(MI25:MJ25,ML25:MN25,MP25)-SUM(MK25,MO25)&gt;0,SUM(MI25:MJ25,ML25:MN25,MP25)-SUM(MK25,MO25),"")</f>
        <v/>
      </c>
      <c r="MX25" s="40" t="str">
        <f>IF(SUM(MR25,MW25)&gt;0,SUM(MR25,MW25),"")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IF(SUM(NT25,NY25)&gt;0,SUM(NT25,NY25),"")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>IF(SUM(OB25,OF25)&gt;0,SUM(OB25,OF25),"")</f>
        <v/>
      </c>
      <c r="OV25" s="40" t="str">
        <f>IF(SUM(OA25:OB25,OD25:OF25,OH25)-OC25-OG25&gt;0,SUM(OA25:OB25,OD25:OF25,OH25)-OC25-OG25,"")</f>
        <v/>
      </c>
      <c r="OW25" s="40" t="str">
        <f>IF(SUM(OI25:OJ25,OL25)-OK25&gt;0,SUM(OI25:OJ25,OL25)-OK25,"")</f>
        <v/>
      </c>
      <c r="OX25" s="40" t="str">
        <f>IF(SUM(OB25,OF25,OJ25)&gt;0,SUM(OB25,OF25,OJ25),"")</f>
        <v/>
      </c>
      <c r="OY25" s="40" t="str">
        <f>IF(SUM(OV25,OW25)&gt;0,SUM(OV25,OW25),"")</f>
        <v/>
      </c>
      <c r="OZ25" s="40" t="str">
        <f>IF(SUM(ON25,OR25)&gt;0,SUM(ON25,OR25),"")</f>
        <v/>
      </c>
      <c r="PA25" s="40" t="str">
        <f>IF(SUM(OM25:ON25,OP25:OR25,OT25)-SUM(OO25,OS25)&gt;0,SUM(OM25:ON25,OP25:OR25,OT25)-SUM(OO25,OS25),"")</f>
        <v/>
      </c>
      <c r="PB25" s="40" t="str">
        <f>IF(SUM(OV25,PA25)&gt;0,SUM(OV25,PA25),"")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IF(SUM(PX25,QC25)&gt;0,SUM(PX25,QC25),"")</f>
        <v/>
      </c>
      <c r="QE25" s="22">
        <f>IF($CU25="P",CA25,(CA25+AX25)/2)</f>
        <v>17.649999999999999</v>
      </c>
      <c r="QF25" s="22">
        <f>IF($CU25="P",CB25,(CB25+AY25)/2)</f>
        <v>5.3</v>
      </c>
      <c r="QG25" s="22">
        <f>IF($CU25="P",CC25,(CC25+AZ25)/2)</f>
        <v>0.9</v>
      </c>
      <c r="QH25" s="22">
        <f>IF($CU25="P",CD25,(CD25+BA25)/2)</f>
        <v>0</v>
      </c>
      <c r="QI25" s="22">
        <f>IF($CU25="P",CE25,(CE25+BB25)/2)</f>
        <v>9</v>
      </c>
      <c r="QJ25" s="22">
        <f>IF($CU25="P",CF25,(CF25+BC25)/2)</f>
        <v>3.4</v>
      </c>
      <c r="QK25" s="22">
        <f>IF($CU25="P",CG25,(CG25+BD25)/2)</f>
        <v>0.4</v>
      </c>
      <c r="QL25" s="22">
        <f>IF($CU25="P",CH25,(CH25+BE25)/2)</f>
        <v>0</v>
      </c>
      <c r="QM25" s="22">
        <f>IF($CU25="P",CI25,(CI25+BF25)/2)</f>
        <v>8.8000000000000007</v>
      </c>
      <c r="QN25" s="22">
        <f>IF($CU25="P",CJ25,(CJ25+BG25)/2)</f>
        <v>2.2000000000000002</v>
      </c>
      <c r="QO25" s="22">
        <f>IF($CU25="P",CK25,(CK25+BH25)/2)</f>
        <v>0.6</v>
      </c>
      <c r="QP25" s="22">
        <f>IF($CU25="P",CL25,(CL25+BI25)/2)</f>
        <v>0</v>
      </c>
      <c r="QQ25" s="22">
        <f>IF($CU25="P",CM25,(CM25+BJ25)/2)</f>
        <v>0</v>
      </c>
      <c r="QR25" s="22">
        <f>IF($CU25="P",CN25,(CN25+BK25)/2)</f>
        <v>0</v>
      </c>
      <c r="QS25" s="22">
        <f>IF($CU25="P",CO25,(CO25+BL25)/2)</f>
        <v>0</v>
      </c>
      <c r="QT25" s="22">
        <f>IF($CU25="P",CP25,(CP25+BM25)/2)</f>
        <v>0</v>
      </c>
      <c r="QU25" s="22">
        <f>IF($CU25="P",CQ25,(CQ25+BN25)/2)</f>
        <v>0</v>
      </c>
      <c r="QV25" s="22">
        <f>IF($CU25="P",CR25,(CR25+BO25)/2)</f>
        <v>0</v>
      </c>
      <c r="QW25" s="22">
        <f>IF($CU25="P",CS25,(CS25+BP25)/2)</f>
        <v>0</v>
      </c>
      <c r="QX25" s="22">
        <f>IF($CU25="P",CT25,(CT25+BQ25)/2)</f>
        <v>0</v>
      </c>
      <c r="QY25" s="27" t="s">
        <v>46</v>
      </c>
      <c r="QZ25" s="40">
        <f>IF(SUM(QF25,QJ25)&gt;0,SUM(QF25,QJ25),"")</f>
        <v>8.6999999999999993</v>
      </c>
      <c r="RA25" s="40">
        <f>IF(SUM(QE25:QF25,QH25:QJ25,QL25)-QG25-QK25&gt;0,SUM(QE25:QF25,QH25:QJ25,QL25)-QG25-QK25,"")</f>
        <v>34.050000000000004</v>
      </c>
      <c r="RB25" s="40">
        <f>IF(SUM(QM25:QN25,QP25)-QO25&gt;0,SUM(QM25:QN25,QP25)-QO25,"")</f>
        <v>10.4</v>
      </c>
      <c r="RC25" s="40">
        <f>IF(SUM(QF25,QJ25,QN25)&gt;0,SUM(QF25,QJ25,QN25),"")</f>
        <v>10.899999999999999</v>
      </c>
      <c r="RD25" s="40">
        <f>IF(SUM(RA25,RB25)&gt;0,SUM(RA25,RB25),"")</f>
        <v>44.45</v>
      </c>
      <c r="RE25" s="40" t="str">
        <f>IF(SUM(QR25,QV25)&gt;0,SUM(QR25,QV25),"")</f>
        <v/>
      </c>
      <c r="RF25" s="40" t="str">
        <f>IF(SUM(QQ25:QR25,QT25:QV25,QX25)-SUM(QS25,QW25)&gt;0,SUM(QQ25:QR25,QT25:QV25,QX25)-SUM(QS25,QW25),"")</f>
        <v/>
      </c>
      <c r="RG25" s="40">
        <f>IF(SUM(RA25,RF25)&gt;0,SUM(RA25,RF25),"")</f>
        <v>34.050000000000004</v>
      </c>
    </row>
    <row r="26" spans="1:475" x14ac:dyDescent="0.2">
      <c r="A26" s="4" t="str" cm="1">
        <f t="array" ref="A26">IF(AND(H26&lt;&gt;"",H26&lt;&gt;"No DD"),SUMPRODUCT((H$4:H$41&lt;&gt;"")*(H$4:H$41&lt;&gt;"No DD")*(E$4:E$41&gt;E26))+1,IF(H26="No DD",SUMPRODUCT((H$4:H$41="No DD")*(E$4:E$41&gt;E26))+1+SUMPRODUCT((H$4:H$41&lt;&gt;"")*(H$4:H$41&lt;&gt;"No DD")),""))</f>
        <v/>
      </c>
      <c r="B26" s="5" t="s">
        <v>182</v>
      </c>
      <c r="C26" s="4" t="s">
        <v>3</v>
      </c>
      <c r="D26" s="4">
        <v>2003</v>
      </c>
      <c r="E26" s="9">
        <f>SUM(J26:R26)+SUM(J26:O26)*0.0000001+SUM(J26)*0.0000000000001</f>
        <v>162.80001153000472</v>
      </c>
      <c r="F26" s="3" t="str">
        <f>IF(OR(AND(AP26&gt;=AW$43,AQ26&gt;=AW$47,AP26&lt;&gt;"",AO26=""),AND(AU26&gt;=AW$43,AV26&gt;=AW$47,AU26&lt;&gt;"",AO26=""),AND(BS26&gt;=BZ$43,BT26&gt;=BZ$47,BS26&lt;&gt;"",BR26=""),AND(BX26&gt;=BZ$43,BY26&gt;=BZ$47,BX26&lt;&gt;"",BR26=""),AND(CV26&gt;=DC$43,CW26&gt;=DC$47,CV26&lt;&gt;"",CU26=""),AND(DA26&gt;=DC$43,DB26&gt;=DC$47,DA26&lt;&gt;""),AND(EA26&gt;=EH$43,EB26&gt;=EH$47,EA26&lt;&gt;""),AND(EF26&gt;=EH$43,EG26&gt;=EH$47,EF26&lt;&gt;""),AND(FC26&gt;=FJ$43,FD26&gt;=FJ$47,FC26&lt;&gt;""),AND(FH26&gt;=FJ$43,FI26&gt;=FJ$47,FH26&lt;&gt;""),AND(GE26&gt;=GL$43,GF26&gt;=GL$47,GE26&lt;&gt;""),AND(GJ26&gt;=GL$43,GK26&gt;=GL$47,GJ26&lt;&gt;""),AND(HG26&gt;=HN$43,HH26&gt;=HN$47,HG26&lt;&gt;""),AND(HL26&gt;=HN$43,HM26&gt;=HN$47,HL26&lt;&gt;""),AND(II26&gt;=IP$43,IJ26&gt;=IP$47,II26&lt;&gt;""),AND(IN26&gt;=IP$43,IO26&gt;=IP$47,IN26&lt;&gt;""),AND(JK26&gt;=JR$43,JL26&gt;=JR$47,JK26&lt;&gt;""),AND(JP26&gt;=JR$43,JQ26&gt;=JR$47,JP26&lt;&gt;""),AND(KM26&gt;=KT$43,KN26&gt;=KT$47,KM26&lt;&gt;""),AND(KR26&gt;=KT$43,KS26&gt;=KT$47,KR26&lt;&gt;""),AND(LO26&gt;=LV$43,LP26&gt;=LV$47,LO26&lt;&gt;""),AND(LT26&gt;=LV$43,LU26&gt;=LV$47,LT26&lt;&gt;""),AND(MQ26&gt;=MX$43,MR26&gt;=MX$47,MQ26&lt;&gt;""),AND(MV26&gt;=MX$43,MW26&gt;=MX$47,MV26&lt;&gt;""),AND(NS26&gt;=NZ$43,NT26&gt;=NZ$47,NS26&lt;&gt;""),AND(NX26&gt;=NZ$43,NY26&gt;=NZ$47,NX26&lt;&gt;""),AND(OU26&gt;=PB$43,OV26&gt;=PB$47,OU26&lt;&gt;""),AND(OZ26&gt;=PB$43,PA26&gt;=PB$47,OZ26&lt;&gt;""),AND(PW26&gt;=QD$43,PX26&gt;=QD$47,PW26&lt;&gt;""),AND(QB26&gt;=QD$43,QC26&gt;=QD$47,QB26&lt;&gt;"")),"P","")</f>
        <v/>
      </c>
      <c r="G26" s="3" t="str">
        <f>IF(OR(AND(AQ26&gt;=AW$47,AQ26&lt;&gt;"",AO26=""),AND(AV26&gt;=AW$47,AV26&lt;&gt;"",AO26=""),AND(BT26&gt;=BZ$47,BT26&lt;&gt;"",BR26=""),AND(BY26&gt;=BZ$47,BY26&lt;&gt;"",BR26=""),AND(CW26&gt;=DC$47,CW26&lt;&gt;"",CU26=""),AND(DB26&gt;=DC$47,DB26&lt;&gt;"",CU26=""),AND(EB26&gt;=EH$47,EB26&lt;&gt;""),AND(EG26&gt;=EH$47,EG26&lt;&gt;""),AND(FD26&gt;=FJ$47,FD26&lt;&gt;""),AND(FI26&gt;=FJ$47,FI26&lt;&gt;""),AND(GF26&gt;=GL$47,GF26&lt;&gt;""),AND(GK26&gt;=GL$47,GK26&lt;&gt;""),AND(HH26&gt;=HN$47,HH26&lt;&gt;""),AND(HM26&gt;=HN$47,HM26&lt;&gt;""),AND(IJ26&gt;=IP$47,IJ26&lt;&gt;""),AND(IO26&gt;=IP$47,IO26&lt;&gt;""),AND(JL26&gt;=JR$47,JL26&lt;&gt;""),AND(JQ26&gt;=JR$47,JQ26&lt;&gt;""),AND(KN26&gt;=KT$47,KN26&lt;&gt;""),AND(KS26&gt;=KT$47,KS26&lt;&gt;""),AND(LP26&gt;=LV$47,LP26&lt;&gt;""),AND(LU26&gt;=LV$47,LU26&lt;&gt;""),AND(MR26&gt;=MX$47,MR26&lt;&gt;""),AND(MW26&gt;=MX$47,MW26&lt;&gt;""),AND(NT26&gt;=NZ$47,NT26&lt;&gt;""),AND(NY26&gt;=NZ$47,NY26&lt;&gt;""),AND(OV26&gt;=PB$47,OV26&lt;&gt;""),AND(PA26&gt;=PB$47,PA26&lt;&gt;""),AND(PX26&gt;=QD$47,PX26&lt;&gt;""),AND(QC26&gt;=QD$47,QC26&lt;&gt;"")),"P","")</f>
        <v/>
      </c>
      <c r="H26" s="36" t="str">
        <f>IF(AND(G26="P",F26=""),"No DD",IF(OR(AND(AS26&gt;=AW$46,AT26&gt;=AW$50,AS26&lt;&gt;"",AO26=""),AND(BV26&gt;=BZ$46,BW26&gt;=BZ$50,BV26&lt;&gt;"",BR26=""),AND(CY26&gt;=DC$46,CZ26&gt;=DC$50,CY26&lt;&gt;"",CU26=""),AND(ED26&gt;=EH$46,EE26&gt;=EH$50,ED26&lt;&gt;""),AND(FF26&gt;=FJ$46,FG26&gt;=FJ$50,FF26&lt;&gt;""),AND(GH26&gt;=GL$46,GI26&gt;=GL$50,GH26&lt;&gt;""),AND(HJ26&gt;=HN$46,HK26&gt;=HN$50,HJ26&lt;&gt;""),AND(IL26&gt;=IP$46,IM26&gt;=IP$50,IL26&lt;&gt;""),AND(JN26&gt;=JR$46,JO26&gt;=JR$50,JN26&lt;&gt;""),AND(KP26&gt;=KT$46,KQ26&gt;=KT$50,KP26&lt;&gt;""),AND(LR26&gt;=LV$46,LS26&gt;=LV$50,LR26&lt;&gt;""),AND(MT26&gt;=MX$46,MU26&gt;=MX$50,MT26&lt;&gt;""),AND(NV26&gt;=NZ$46,NW26&gt;=NZ$50,NV26&lt;&gt;""),AND(OX26&gt;=PB$46,OY26&gt;=PB$50,OX26&lt;&gt;""),AND(PZ26&gt;=QD$46,QA26&gt;=QD$50,PZ26&lt;&gt;"")),"Merit",IF(OR(AND(AS26&gt;=AW$45,AT26&gt;=AW$49,AS26&lt;&gt;"",AO26=""),AND(BV26&gt;=BZ$45,BW26&gt;=BZ$49,BV26&lt;&gt;"",BR26=""),AND(CY26&gt;=DC$45,CZ26&gt;=DC$49,CY26&lt;&gt;"",CU26=""),AND(ED26&gt;=EH$45,EE26&gt;=EH$49,ED26&lt;&gt;""),AND(FF26&gt;=FJ$45,FG26&gt;=FJ$49,FF26&lt;&gt;""),AND(GH26&gt;=GL$45,GI26&gt;=GL$49,GH26&lt;&gt;""),AND(HJ26&gt;=HN$45,HK26&gt;=HN$49,HJ26&lt;&gt;""),AND(IL26&gt;=IP$45,IM26&gt;=IP$49,IL26&lt;&gt;""),AND(JN26&gt;=JR$45,JO26&gt;=JR$49,JN26&lt;&gt;""),AND(KP26&gt;=KT$45,KQ26&gt;=KT$49,KP26&lt;&gt;""),AND(LR26&gt;=LV$45,LS26&gt;=LV$49,LR26&lt;&gt;""),AND(MT26&gt;=MX$45,MU26&gt;=MX$49,MT26&lt;&gt;""),AND(NV26&gt;=NZ$45,NW26&gt;=NZ$49,NV26&lt;&gt;""),AND(OX26&gt;=PB$45,OY26&gt;=PB$49,OX26&lt;&gt;""),AND(PZ26&gt;=QD$45,QA26&gt;=QD$49,PZ26&lt;&gt;"")),"Excellence",IF(I26="P","Worlds Team",IF(F26="P","National Team","")))))</f>
        <v/>
      </c>
      <c r="I26" s="3" t="str">
        <f>IF(OR(AND(AS26&gt;=AW$44,AT26&gt;=AW$48,AS26&lt;&gt;"",AO26=""),AND(BV26&gt;=BZ$44,BW26&gt;=BZ$48,BV26&lt;&gt;"",BR26=""),AND(CY26&gt;=DC$44,CZ26&gt;=DC$48,CY26&lt;&gt;"",CU26=""),AND(ED26&gt;=EH$44,EE26&gt;=EH$48,ED26&lt;&gt;""),AND(FF26&gt;=FJ$44,FG26&gt;=FJ$48,FF26&lt;&gt;""),AND(GH26&gt;=GL$44,GI26&gt;=GL$48,GH26&lt;&gt;""),AND(HJ26&gt;=HN$44,HK26&gt;=HN$48,HJ26&lt;&gt;""),AND(IL26&gt;=IP$44,IM26&gt;=IP$48,IL26&lt;&gt;""),AND(JN26&gt;=JR$44,JO26&gt;=JR$48,JN26&lt;&gt;""),AND(KP26&gt;=KT$44,KQ26&gt;=KT$48,KP26&lt;&gt;""),AND(LR26&gt;=LV$44,LS26&gt;=LV$48,LR26&lt;&gt;""),AND(MT26&gt;=MX$44,MU26&gt;=MX$48,MT26&lt;&gt;""),AND(NV26&gt;=NZ$44,NW26&gt;=NZ$48,NV26&lt;&gt;""),AND(OX26&gt;=PB$44,OY26&gt;=PB$48,OX26&lt;&gt;""),AND(PZ26&gt;=QD$44,QA26&gt;=QD$48,PZ26&lt;&gt;"")),"P","")</f>
        <v/>
      </c>
      <c r="J26" s="8">
        <f>IF(COUNT(AQ26,BT26,CW26)&gt;0,LARGE((AQ26,BT26,CW26),1),0)</f>
        <v>47.100000000000009</v>
      </c>
      <c r="K26" s="8" t="str">
        <f>IF(J26=0,"",IF(J26=CW26,$CA$1,IF(J26=BT26,$AX$1,IF(J26=AQ26,$U$1,""))))</f>
        <v>2023 Elite Canada</v>
      </c>
      <c r="L26" s="8">
        <f>IF(COUNT(AQ26,BT26,CW26)&gt;1,LARGE((AQ26,BT26,CW26),2),0)</f>
        <v>45.999999999999993</v>
      </c>
      <c r="M26" s="8" t="str">
        <f>IF(L26=0,"",IF(L26=CW26,$CA$1,IF(L26=BT26,$AX$1,IF(L26=AQ26,$U$1,""))))</f>
        <v>2023 Nationals</v>
      </c>
      <c r="N26" s="8">
        <f>IF(COUNT(AR26,BU26,CX26)&gt;0,LARGE((AR26,BU26,CX26),1),0)</f>
        <v>22.200000000000003</v>
      </c>
      <c r="O26" s="8" t="str">
        <f>IF(N26=0,"",IF(N26=CX26,$CA$1,IF(N26=BU26,$AX$1,IF(N26=AR26,$U$1,""))))</f>
        <v>2023 Nationals</v>
      </c>
      <c r="P26" s="8">
        <f>IF(MAX(AV26,BY26,DB26)&gt;0,MAX(AV26,BY26,DB26),0)</f>
        <v>47.500000000000007</v>
      </c>
      <c r="Q26" s="8" t="str">
        <f>IF(P26=0,"",IF(P26=DB26,$CA$1,IF(P26=BY26,$AX$1,IF(P26=AV26,$U$1,""))))</f>
        <v>2023 Elite Canada</v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27"/>
      <c r="AP26" s="40" t="str">
        <f>IF(SUM(V26,Z26)&gt;0,SUM(V26,Z26),"")</f>
        <v/>
      </c>
      <c r="AQ26" s="40" t="str">
        <f>IF(SUM(U26:V26,X26:Z26,AB26)-W26-AA26&gt;0,SUM(U26:V26,X26:Z26,AB26)-W26-AA26,"")</f>
        <v/>
      </c>
      <c r="AR26" s="40" t="str">
        <f>IF(SUM(AC26:AD26,AF26)-AE26&gt;0,SUM(AC26:AD26,AF26)-AE26,"")</f>
        <v/>
      </c>
      <c r="AS26" s="40" t="str">
        <f>IF(SUM(V26,Z26,AD26)&gt;0,SUM(V26,Z26,AD26),"")</f>
        <v/>
      </c>
      <c r="AT26" s="40" t="str">
        <f>IF(SUM(AQ26,AR26)&gt;0,SUM(AQ26,AR26),"")</f>
        <v/>
      </c>
      <c r="AU26" s="40" t="str">
        <f>IF(SUM(AH26,AL26)&gt;0,SUM(AH26,AL26),"")</f>
        <v/>
      </c>
      <c r="AV26" s="40" t="str">
        <f>IF(SUM(AG26:AH26,AJ26:AL26,AN26)-SUM(AI26,AM26)&gt;0,SUM(AG26:AH26,AJ26:AL26,AN26)-SUM(AI26,AM26),"")</f>
        <v/>
      </c>
      <c r="AW26" s="40" t="str">
        <f>IF(SUM(AQ26,AV26)&gt;0,SUM(AQ26,AV26),"")</f>
        <v/>
      </c>
      <c r="AX26" s="18">
        <v>18.8</v>
      </c>
      <c r="AY26" s="18">
        <v>5.2</v>
      </c>
      <c r="AZ26" s="18">
        <v>0.8</v>
      </c>
      <c r="BA26" s="18">
        <v>0</v>
      </c>
      <c r="BB26" s="18">
        <v>18.7</v>
      </c>
      <c r="BC26" s="18">
        <v>5.2</v>
      </c>
      <c r="BD26" s="18">
        <v>0</v>
      </c>
      <c r="BE26" s="18">
        <v>0</v>
      </c>
      <c r="BF26" s="18">
        <v>19.8</v>
      </c>
      <c r="BG26" s="18">
        <v>0</v>
      </c>
      <c r="BH26" s="18">
        <v>0</v>
      </c>
      <c r="BI26" s="18">
        <v>0</v>
      </c>
      <c r="BJ26" s="18">
        <v>18.8</v>
      </c>
      <c r="BK26" s="18">
        <v>5.2</v>
      </c>
      <c r="BL26" s="18">
        <v>0.2</v>
      </c>
      <c r="BM26" s="18">
        <v>0</v>
      </c>
      <c r="BN26" s="18">
        <v>18.7</v>
      </c>
      <c r="BO26" s="18">
        <v>5.2</v>
      </c>
      <c r="BP26" s="18">
        <v>0.2</v>
      </c>
      <c r="BQ26" s="18">
        <v>0</v>
      </c>
      <c r="BR26" s="28"/>
      <c r="BS26" s="11">
        <f>IF(SUM(AY26,BC26)&gt;0,SUM(AY26,BC26),"")</f>
        <v>10.4</v>
      </c>
      <c r="BT26" s="11">
        <f>IF(SUM(AX26:AY26,BA26:BC26,BE26)-AZ26-BD26&gt;0,SUM(AX26:AY26,BA26:BC26,BE26)-AZ26-BD26,"")</f>
        <v>47.100000000000009</v>
      </c>
      <c r="BU26" s="11">
        <f>IF(SUM(BF26:BG26,BI26)-BH26&gt;0,SUM(BF26:BG26,BI26)-BH26,"")</f>
        <v>19.8</v>
      </c>
      <c r="BV26" s="11">
        <f>IF(SUM(AY26,BC26,BG26)&gt;0,SUM(AY26,BC26,BG26),"")</f>
        <v>10.4</v>
      </c>
      <c r="BW26" s="11">
        <f>IF(SUM(BT26,BU26)&gt;0,SUM(BT26,BU26),"")</f>
        <v>66.900000000000006</v>
      </c>
      <c r="BX26" s="11">
        <f>IF(SUM(BK26,BO26)&gt;0,SUM(BK26,BO26),"")</f>
        <v>10.4</v>
      </c>
      <c r="BY26" s="11">
        <f>IF(SUM(BJ26:BK26,BM26:BO26,BQ26)-SUM(BL26,BP26)&gt;0,SUM(BJ26:BK26,BM26:BO26,BQ26)-SUM(BL26,BP26),"")</f>
        <v>47.500000000000007</v>
      </c>
      <c r="BZ26" s="11">
        <f>IF(SUM(BT26,BY26)&gt;0,SUM(BT26,BY26),"")</f>
        <v>94.600000000000023</v>
      </c>
      <c r="CA26" s="19">
        <v>19</v>
      </c>
      <c r="CB26" s="19">
        <v>4.8</v>
      </c>
      <c r="CC26" s="19">
        <v>0.6</v>
      </c>
      <c r="CD26" s="19">
        <v>0</v>
      </c>
      <c r="CE26" s="19">
        <v>18.2</v>
      </c>
      <c r="CF26" s="19">
        <v>4.8</v>
      </c>
      <c r="CG26" s="19">
        <v>0.2</v>
      </c>
      <c r="CH26" s="19">
        <v>0</v>
      </c>
      <c r="CI26" s="19">
        <v>19.100000000000001</v>
      </c>
      <c r="CJ26" s="19">
        <v>3.5</v>
      </c>
      <c r="CK26" s="19">
        <v>0.4</v>
      </c>
      <c r="CL26" s="19">
        <v>0</v>
      </c>
      <c r="CM26" s="19">
        <v>18.8</v>
      </c>
      <c r="CN26" s="19">
        <v>5.2</v>
      </c>
      <c r="CO26" s="19">
        <v>0.8</v>
      </c>
      <c r="CP26" s="19">
        <v>0</v>
      </c>
      <c r="CQ26" s="19">
        <v>18.899999999999999</v>
      </c>
      <c r="CR26" s="19">
        <v>5.2</v>
      </c>
      <c r="CS26" s="19">
        <v>0</v>
      </c>
      <c r="CT26" s="19">
        <v>0</v>
      </c>
      <c r="CU26" s="27"/>
      <c r="CV26" s="40">
        <f>IF(SUM(CB26,CF26)&gt;0,SUM(CB26,CF26),"")</f>
        <v>9.6</v>
      </c>
      <c r="CW26" s="40">
        <f>IF(SUM(CA26:CB26,CD26:CF26,CH26)-CC26-CG26&gt;0,SUM(CA26:CB26,CD26:CF26,CH26)-CC26-CG26,"")</f>
        <v>45.999999999999993</v>
      </c>
      <c r="CX26" s="40">
        <f>IF(SUM(CI26:CJ26,CL26)-CK26&gt;0,SUM(CI26:CJ26,CL26)-CK26,"")</f>
        <v>22.200000000000003</v>
      </c>
      <c r="CY26" s="40">
        <f>IF(SUM(CB26,CF26,CJ26)&gt;0,SUM(CB26,CF26,CJ26),"")</f>
        <v>13.1</v>
      </c>
      <c r="CZ26" s="40">
        <f>IF(SUM(CW26,CX26)&gt;0,SUM(CW26,CX26),"")</f>
        <v>68.199999999999989</v>
      </c>
      <c r="DA26" s="40">
        <f>IF(SUM(CN26,CR26)&gt;0,SUM(CN26,CR26),"")</f>
        <v>10.4</v>
      </c>
      <c r="DB26" s="40">
        <f>IF(SUM(CM26:CN26,CP26:CR26,CT26)-SUM(CO26,CS26)&gt;0,SUM(CM26:CN26,CP26:CR26,CT26)-SUM(CO26,CS26),"")</f>
        <v>47.300000000000004</v>
      </c>
      <c r="DC26" s="40">
        <f>IF(SUM(CW26,DB26)&gt;0,SUM(CW26,DB26),"")</f>
        <v>93.3</v>
      </c>
      <c r="DD26" s="50" t="str">
        <f>IF(MAX(EB26,FD26,GF26,HH26,IJ26,JL26,KN26,LP26,MR26,NT26,OV26,PX26)-IF(L26="",0,L26)&gt;0.001,MAX(EB26,FD26,GF26,HH26,IJ26,JL26,KN26,LP26,MR26,NT26,OV26,PX26)-IF(L26="",0,L26),"")</f>
        <v/>
      </c>
      <c r="DE26" s="50" t="str">
        <f>IF(MAX(EC26,FE26,GG26,HI26,IK26,JM26,KO26,LQ26,MS26,NU26,OW26,PY26)-IF(N26="",0,N26)&gt;0.001,MAX(EC26,FE26,GG26,HI26,IK26,JM26,KO26,LQ26,MS26,NU26,OW26,PY26)-IF(N26="",0,N26),"")</f>
        <v/>
      </c>
      <c r="DF26" s="50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>IF(SUM(DH26,DL26)&gt;0,SUM(DH26,DL26),"")</f>
        <v/>
      </c>
      <c r="EB26" s="40" t="str">
        <f>IF(SUM(DG26:DH26,DJ26:DL26,DN26)-DI26-DM26&gt;0,SUM(DG26:DH26,DJ26:DL26,DN26)-DI26-DM26,"")</f>
        <v/>
      </c>
      <c r="EC26" s="40" t="str">
        <f>IF(SUM(DO26:DP26,DR26)-DQ26&gt;0,SUM(DO26:DP26,DR26)-DQ26,"")</f>
        <v/>
      </c>
      <c r="ED26" s="40" t="str">
        <f>IF(SUM(DH26,DL26,DP26)&gt;0,SUM(DH26,DL26,DP26),"")</f>
        <v/>
      </c>
      <c r="EE26" s="40" t="str">
        <f>IF(SUM(EB26,EC26)&gt;0,SUM(EB26,EC26),"")</f>
        <v/>
      </c>
      <c r="EF26" s="40" t="str">
        <f>IF(SUM(DT26,DX26)&gt;0,SUM(DT26,DX26),"")</f>
        <v/>
      </c>
      <c r="EG26" s="40" t="str">
        <f>IF(SUM(DS26:DT26,DV26:DX26,DZ26)-SUM(DU26,DY26)&gt;0,SUM(DS26:DT26,DV26:DX26,DZ26)-SUM(DU26,DY26),"")</f>
        <v/>
      </c>
      <c r="EH26" s="40" t="str">
        <f>IF(SUM(EB26,EG26)&gt;0,SUM(EB26,EG26),"")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IF(SUM(FD26,FI26)&gt;0,SUM(FD26,FI26),"")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>IF(SUM(FL26,FP26)&gt;0,SUM(FL26,FP26),"")</f>
        <v/>
      </c>
      <c r="GF26" s="40" t="str">
        <f>IF(SUM(FK26:FL26,FN26:FP26,FR26)-FM26-FQ26&gt;0,SUM(FK26:FL26,FN26:FP26,FR26)-FM26-FQ26,"")</f>
        <v/>
      </c>
      <c r="GG26" s="40" t="str">
        <f>IF(SUM(FS26:FT26,FV26)-FU26&gt;0,SUM(FS26:FT26,FV26)-FU26,"")</f>
        <v/>
      </c>
      <c r="GH26" s="40" t="str">
        <f>IF(SUM(FL26,FP26,FT26)&gt;0,SUM(FL26,FP26,FT26),"")</f>
        <v/>
      </c>
      <c r="GI26" s="40" t="str">
        <f>IF(SUM(GF26,GG26)&gt;0,SUM(GF26,GG26),"")</f>
        <v/>
      </c>
      <c r="GJ26" s="40" t="str">
        <f>IF(SUM(FX26,GB26)&gt;0,SUM(FX26,GB26),"")</f>
        <v/>
      </c>
      <c r="GK26" s="40" t="str">
        <f>IF(SUM(FW26:FX26,FZ26:GB26,GD26)-SUM(FY26,GC26)&gt;0,SUM(FW26:FX26,FZ26:GB26,GD26)-SUM(FY26,GC26),"")</f>
        <v/>
      </c>
      <c r="GL26" s="40" t="str">
        <f>IF(SUM(GF26,GK26)&gt;0,SUM(GF26,GK26),"")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IF(SUM(HH26,HM26)&gt;0,SUM(HH26,HM26),"")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>IF(SUM(HP26,HT26)&gt;0,SUM(HP26,HT26),"")</f>
        <v/>
      </c>
      <c r="IJ26" s="40" t="str">
        <f>IF(SUM(HO26:HP26,HR26:HT26,HV26)-HQ26-HU26&gt;0,SUM(HO26:HP26,HR26:HT26,HV26)-HQ26-HU26,"")</f>
        <v/>
      </c>
      <c r="IK26" s="40" t="str">
        <f>IF(SUM(HW26:HX26,HZ26)-HY26&gt;0,SUM(HW26:HX26,HZ26)-HY26,"")</f>
        <v/>
      </c>
      <c r="IL26" s="40" t="str">
        <f>IF(SUM(HP26,HT26,HX26)&gt;0,SUM(HP26,HT26,HX26),"")</f>
        <v/>
      </c>
      <c r="IM26" s="40" t="str">
        <f>IF(SUM(IJ26,IK26)&gt;0,SUM(IJ26,IK26),"")</f>
        <v/>
      </c>
      <c r="IN26" s="40" t="str">
        <f>IF(SUM(IB26,IF26)&gt;0,SUM(IB26,IF26),"")</f>
        <v/>
      </c>
      <c r="IO26" s="40" t="str">
        <f>IF(SUM(IA26:IB26,ID26:IF26,IH26)-SUM(IC26,IG26)&gt;0,SUM(IA26:IB26,ID26:IF26,IH26)-SUM(IC26,IG26),"")</f>
        <v/>
      </c>
      <c r="IP26" s="40" t="str">
        <f>IF(SUM(IJ26,IO26)&gt;0,SUM(IJ26,IO26),"")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IF(SUM(JL26,JQ26)&gt;0,SUM(JL26,JQ26),"")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>IF(SUM(JT26,JX26)&gt;0,SUM(JT26,JX26),"")</f>
        <v/>
      </c>
      <c r="KN26" s="40" t="str">
        <f>IF(SUM(JS26:JT26,JV26:JX26,JZ26)-JU26-JY26&gt;0,SUM(JS26:JT26,JV26:JX26,JZ26)-JU26-JY26,"")</f>
        <v/>
      </c>
      <c r="KO26" s="40" t="str">
        <f>IF(SUM(KA26:KB26,KD26)-KC26&gt;0,SUM(KA26:KB26,KD26)-KC26,"")</f>
        <v/>
      </c>
      <c r="KP26" s="40" t="str">
        <f>IF(SUM(JT26,JX26,KB26)&gt;0,SUM(JT26,JX26,KB26),"")</f>
        <v/>
      </c>
      <c r="KQ26" s="40" t="str">
        <f>IF(SUM(KN26,KO26)&gt;0,SUM(KN26,KO26),"")</f>
        <v/>
      </c>
      <c r="KR26" s="40" t="str">
        <f>IF(SUM(KF26,KJ26)&gt;0,SUM(KF26,KJ26),"")</f>
        <v/>
      </c>
      <c r="KS26" s="40" t="str">
        <f>IF(SUM(KE26:KF26,KH26:KJ26,KL26)-SUM(KG26,KK26)&gt;0,SUM(KE26:KF26,KH26:KJ26,KL26)-SUM(KG26,KK26),"")</f>
        <v/>
      </c>
      <c r="KT26" s="40" t="str">
        <f>IF(SUM(KN26,KS26)&gt;0,SUM(KN26,KS26),"")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IF(SUM(LP26,LU26)&gt;0,SUM(LP26,LU26),"")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>IF(SUM(LX26,MB26)&gt;0,SUM(LX26,MB26),"")</f>
        <v/>
      </c>
      <c r="MR26" s="40" t="str">
        <f>IF(SUM(LW26:LX26,LZ26:MB26,MD26)-LY26-MC26&gt;0,SUM(LW26:LX26,LZ26:MB26,MD26)-LY26-MC26,"")</f>
        <v/>
      </c>
      <c r="MS26" s="40" t="str">
        <f>IF(SUM(ME26:MF26,MH26)-MG26&gt;0,SUM(ME26:MF26,MH26)-MG26,"")</f>
        <v/>
      </c>
      <c r="MT26" s="40" t="str">
        <f>IF(SUM(LX26,MB26,MF26)&gt;0,SUM(LX26,MB26,MF26),"")</f>
        <v/>
      </c>
      <c r="MU26" s="40" t="str">
        <f>IF(SUM(MR26,MS26)&gt;0,SUM(MR26,MS26),"")</f>
        <v/>
      </c>
      <c r="MV26" s="40" t="str">
        <f>IF(SUM(MJ26,MN26)&gt;0,SUM(MJ26,MN26),"")</f>
        <v/>
      </c>
      <c r="MW26" s="40" t="str">
        <f>IF(SUM(MI26:MJ26,ML26:MN26,MP26)-SUM(MK26,MO26)&gt;0,SUM(MI26:MJ26,ML26:MN26,MP26)-SUM(MK26,MO26),"")</f>
        <v/>
      </c>
      <c r="MX26" s="40" t="str">
        <f>IF(SUM(MR26,MW26)&gt;0,SUM(MR26,MW26),"")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IF(SUM(NT26,NY26)&gt;0,SUM(NT26,NY26),"")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>IF(SUM(OB26,OF26)&gt;0,SUM(OB26,OF26),"")</f>
        <v/>
      </c>
      <c r="OV26" s="40" t="str">
        <f>IF(SUM(OA26:OB26,OD26:OF26,OH26)-OC26-OG26&gt;0,SUM(OA26:OB26,OD26:OF26,OH26)-OC26-OG26,"")</f>
        <v/>
      </c>
      <c r="OW26" s="40" t="str">
        <f>IF(SUM(OI26:OJ26,OL26)-OK26&gt;0,SUM(OI26:OJ26,OL26)-OK26,"")</f>
        <v/>
      </c>
      <c r="OX26" s="40" t="str">
        <f>IF(SUM(OB26,OF26,OJ26)&gt;0,SUM(OB26,OF26,OJ26),"")</f>
        <v/>
      </c>
      <c r="OY26" s="40" t="str">
        <f>IF(SUM(OV26,OW26)&gt;0,SUM(OV26,OW26),"")</f>
        <v/>
      </c>
      <c r="OZ26" s="40" t="str">
        <f>IF(SUM(ON26,OR26)&gt;0,SUM(ON26,OR26),"")</f>
        <v/>
      </c>
      <c r="PA26" s="40" t="str">
        <f>IF(SUM(OM26:ON26,OP26:OR26,OT26)-SUM(OO26,OS26)&gt;0,SUM(OM26:ON26,OP26:OR26,OT26)-SUM(OO26,OS26),"")</f>
        <v/>
      </c>
      <c r="PB26" s="40" t="str">
        <f>IF(SUM(OV26,PA26)&gt;0,SUM(OV26,PA26),"")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IF(SUM(PX26,QC26)&gt;0,SUM(PX26,QC26),"")</f>
        <v/>
      </c>
      <c r="QE26" s="22">
        <f>IF($CU26="P",CA26,(CA26+AX26)/2)</f>
        <v>18.899999999999999</v>
      </c>
      <c r="QF26" s="22">
        <f>IF($CU26="P",CB26,(CB26+AY26)/2)</f>
        <v>5</v>
      </c>
      <c r="QG26" s="22">
        <f>IF($CU26="P",CC26,(CC26+AZ26)/2)</f>
        <v>0.7</v>
      </c>
      <c r="QH26" s="22">
        <f>IF($CU26="P",CD26,(CD26+BA26)/2)</f>
        <v>0</v>
      </c>
      <c r="QI26" s="22">
        <f>IF($CU26="P",CE26,(CE26+BB26)/2)</f>
        <v>18.45</v>
      </c>
      <c r="QJ26" s="22">
        <f>IF($CU26="P",CF26,(CF26+BC26)/2)</f>
        <v>5</v>
      </c>
      <c r="QK26" s="22">
        <f>IF($CU26="P",CG26,(CG26+BD26)/2)</f>
        <v>0.1</v>
      </c>
      <c r="QL26" s="22">
        <f>IF($CU26="P",CH26,(CH26+BE26)/2)</f>
        <v>0</v>
      </c>
      <c r="QM26" s="22">
        <f>IF($CU26="P",CI26,(CI26+BF26)/2)</f>
        <v>19.450000000000003</v>
      </c>
      <c r="QN26" s="22">
        <f>IF($CU26="P",CJ26,(CJ26+BG26)/2)</f>
        <v>1.75</v>
      </c>
      <c r="QO26" s="22">
        <f>IF($CU26="P",CK26,(CK26+BH26)/2)</f>
        <v>0.2</v>
      </c>
      <c r="QP26" s="22">
        <f>IF($CU26="P",CL26,(CL26+BI26)/2)</f>
        <v>0</v>
      </c>
      <c r="QQ26" s="22">
        <f>IF($CU26="P",CM26,(CM26+BJ26)/2)</f>
        <v>18.8</v>
      </c>
      <c r="QR26" s="22">
        <f>IF($CU26="P",CN26,(CN26+BK26)/2)</f>
        <v>5.2</v>
      </c>
      <c r="QS26" s="22">
        <f>IF($CU26="P",CO26,(CO26+BL26)/2)</f>
        <v>0.5</v>
      </c>
      <c r="QT26" s="22">
        <f>IF($CU26="P",CP26,(CP26+BM26)/2)</f>
        <v>0</v>
      </c>
      <c r="QU26" s="22">
        <f>IF($CU26="P",CQ26,(CQ26+BN26)/2)</f>
        <v>18.799999999999997</v>
      </c>
      <c r="QV26" s="22">
        <f>IF($CU26="P",CR26,(CR26+BO26)/2)</f>
        <v>5.2</v>
      </c>
      <c r="QW26" s="22">
        <f>IF($CU26="P",CS26,(CS26+BP26)/2)</f>
        <v>0.1</v>
      </c>
      <c r="QX26" s="22">
        <f>IF($CU26="P",CT26,(CT26+BQ26)/2)</f>
        <v>0</v>
      </c>
      <c r="QY26" s="27" t="s">
        <v>46</v>
      </c>
      <c r="QZ26" s="40">
        <f>IF(SUM(QF26,QJ26)&gt;0,SUM(QF26,QJ26),"")</f>
        <v>10</v>
      </c>
      <c r="RA26" s="40">
        <f>IF(SUM(QE26:QF26,QH26:QJ26,QL26)-QG26-QK26&gt;0,SUM(QE26:QF26,QH26:QJ26,QL26)-QG26-QK26,"")</f>
        <v>46.54999999999999</v>
      </c>
      <c r="RB26" s="40">
        <f>IF(SUM(QM26:QN26,QP26)-QO26&gt;0,SUM(QM26:QN26,QP26)-QO26,"")</f>
        <v>21.000000000000004</v>
      </c>
      <c r="RC26" s="40">
        <f>IF(SUM(QF26,QJ26,QN26)&gt;0,SUM(QF26,QJ26,QN26),"")</f>
        <v>11.75</v>
      </c>
      <c r="RD26" s="40">
        <f>IF(SUM(RA26,RB26)&gt;0,SUM(RA26,RB26),"")</f>
        <v>67.55</v>
      </c>
      <c r="RE26" s="40">
        <f>IF(SUM(QR26,QV26)&gt;0,SUM(QR26,QV26),"")</f>
        <v>10.4</v>
      </c>
      <c r="RF26" s="40">
        <f>IF(SUM(QQ26:QR26,QT26:QV26,QX26)-SUM(QS26,QW26)&gt;0,SUM(QQ26:QR26,QT26:QV26,QX26)-SUM(QS26,QW26),"")</f>
        <v>47.4</v>
      </c>
      <c r="RG26" s="40">
        <f>IF(SUM(RA26,RF26)&gt;0,SUM(RA26,RF26),"")</f>
        <v>93.949999999999989</v>
      </c>
    </row>
    <row r="27" spans="1:475" x14ac:dyDescent="0.2">
      <c r="A27" s="4" t="str" cm="1">
        <f t="array" ref="A27">IF(AND(H27&lt;&gt;"",H27&lt;&gt;"No DD"),SUMPRODUCT((H$4:H$41&lt;&gt;"")*(H$4:H$41&lt;&gt;"No DD")*(E$4:E$41&gt;E27))+1,IF(H27="No DD",SUMPRODUCT((H$4:H$41="No DD")*(E$4:E$41&gt;E27))+1+SUMPRODUCT((H$4:H$41&lt;&gt;"")*(H$4:H$41&lt;&gt;"No DD")),""))</f>
        <v/>
      </c>
      <c r="B27" s="5" t="s">
        <v>162</v>
      </c>
      <c r="C27" s="4" t="s">
        <v>5</v>
      </c>
      <c r="D27" s="4">
        <v>2005</v>
      </c>
      <c r="E27" s="9">
        <f>SUM(J27:R27)+SUM(J27:O27)*0.0000001+SUM(J27)*0.0000000000001</f>
        <v>155.30001101000457</v>
      </c>
      <c r="F27" s="3" t="str">
        <f>IF(OR(AND(AP27&gt;=AW$43,AQ27&gt;=AW$47,AP27&lt;&gt;"",AO27=""),AND(AU27&gt;=AW$43,AV27&gt;=AW$47,AU27&lt;&gt;"",AO27=""),AND(BS27&gt;=BZ$43,BT27&gt;=BZ$47,BS27&lt;&gt;"",BR27=""),AND(BX27&gt;=BZ$43,BY27&gt;=BZ$47,BX27&lt;&gt;"",BR27=""),AND(CV27&gt;=DC$43,CW27&gt;=DC$47,CV27&lt;&gt;"",CU27=""),AND(DA27&gt;=DC$43,DB27&gt;=DC$47,DA27&lt;&gt;""),AND(EA27&gt;=EH$43,EB27&gt;=EH$47,EA27&lt;&gt;""),AND(EF27&gt;=EH$43,EG27&gt;=EH$47,EF27&lt;&gt;""),AND(FC27&gt;=FJ$43,FD27&gt;=FJ$47,FC27&lt;&gt;""),AND(FH27&gt;=FJ$43,FI27&gt;=FJ$47,FH27&lt;&gt;""),AND(GE27&gt;=GL$43,GF27&gt;=GL$47,GE27&lt;&gt;""),AND(GJ27&gt;=GL$43,GK27&gt;=GL$47,GJ27&lt;&gt;""),AND(HG27&gt;=HN$43,HH27&gt;=HN$47,HG27&lt;&gt;""),AND(HL27&gt;=HN$43,HM27&gt;=HN$47,HL27&lt;&gt;""),AND(II27&gt;=IP$43,IJ27&gt;=IP$47,II27&lt;&gt;""),AND(IN27&gt;=IP$43,IO27&gt;=IP$47,IN27&lt;&gt;""),AND(JK27&gt;=JR$43,JL27&gt;=JR$47,JK27&lt;&gt;""),AND(JP27&gt;=JR$43,JQ27&gt;=JR$47,JP27&lt;&gt;""),AND(KM27&gt;=KT$43,KN27&gt;=KT$47,KM27&lt;&gt;""),AND(KR27&gt;=KT$43,KS27&gt;=KT$47,KR27&lt;&gt;""),AND(LO27&gt;=LV$43,LP27&gt;=LV$47,LO27&lt;&gt;""),AND(LT27&gt;=LV$43,LU27&gt;=LV$47,LT27&lt;&gt;""),AND(MQ27&gt;=MX$43,MR27&gt;=MX$47,MQ27&lt;&gt;""),AND(MV27&gt;=MX$43,MW27&gt;=MX$47,MV27&lt;&gt;""),AND(NS27&gt;=NZ$43,NT27&gt;=NZ$47,NS27&lt;&gt;""),AND(NX27&gt;=NZ$43,NY27&gt;=NZ$47,NX27&lt;&gt;""),AND(OU27&gt;=PB$43,OV27&gt;=PB$47,OU27&lt;&gt;""),AND(OZ27&gt;=PB$43,PA27&gt;=PB$47,OZ27&lt;&gt;""),AND(PW27&gt;=QD$43,PX27&gt;=QD$47,PW27&lt;&gt;""),AND(QB27&gt;=QD$43,QC27&gt;=QD$47,QB27&lt;&gt;"")),"P","")</f>
        <v/>
      </c>
      <c r="G27" s="3" t="str">
        <f>IF(OR(AND(AQ27&gt;=AW$47,AQ27&lt;&gt;"",AO27=""),AND(AV27&gt;=AW$47,AV27&lt;&gt;"",AO27=""),AND(BT27&gt;=BZ$47,BT27&lt;&gt;"",BR27=""),AND(BY27&gt;=BZ$47,BY27&lt;&gt;"",BR27=""),AND(CW27&gt;=DC$47,CW27&lt;&gt;"",CU27=""),AND(DB27&gt;=DC$47,DB27&lt;&gt;"",CU27=""),AND(EB27&gt;=EH$47,EB27&lt;&gt;""),AND(EG27&gt;=EH$47,EG27&lt;&gt;""),AND(FD27&gt;=FJ$47,FD27&lt;&gt;""),AND(FI27&gt;=FJ$47,FI27&lt;&gt;""),AND(GF27&gt;=GL$47,GF27&lt;&gt;""),AND(GK27&gt;=GL$47,GK27&lt;&gt;""),AND(HH27&gt;=HN$47,HH27&lt;&gt;""),AND(HM27&gt;=HN$47,HM27&lt;&gt;""),AND(IJ27&gt;=IP$47,IJ27&lt;&gt;""),AND(IO27&gt;=IP$47,IO27&lt;&gt;""),AND(JL27&gt;=JR$47,JL27&lt;&gt;""),AND(JQ27&gt;=JR$47,JQ27&lt;&gt;""),AND(KN27&gt;=KT$47,KN27&lt;&gt;""),AND(KS27&gt;=KT$47,KS27&lt;&gt;""),AND(LP27&gt;=LV$47,LP27&lt;&gt;""),AND(LU27&gt;=LV$47,LU27&lt;&gt;""),AND(MR27&gt;=MX$47,MR27&lt;&gt;""),AND(MW27&gt;=MX$47,MW27&lt;&gt;""),AND(NT27&gt;=NZ$47,NT27&lt;&gt;""),AND(NY27&gt;=NZ$47,NY27&lt;&gt;""),AND(OV27&gt;=PB$47,OV27&lt;&gt;""),AND(PA27&gt;=PB$47,PA27&lt;&gt;""),AND(PX27&gt;=QD$47,PX27&lt;&gt;""),AND(QC27&gt;=QD$47,QC27&lt;&gt;"")),"P","")</f>
        <v/>
      </c>
      <c r="H27" s="36" t="str">
        <f>IF(AND(G27="P",F27=""),"No DD",IF(OR(AND(AS27&gt;=AW$46,AT27&gt;=AW$50,AS27&lt;&gt;"",AO27=""),AND(BV27&gt;=BZ$46,BW27&gt;=BZ$50,BV27&lt;&gt;"",BR27=""),AND(CY27&gt;=DC$46,CZ27&gt;=DC$50,CY27&lt;&gt;"",CU27=""),AND(ED27&gt;=EH$46,EE27&gt;=EH$50,ED27&lt;&gt;""),AND(FF27&gt;=FJ$46,FG27&gt;=FJ$50,FF27&lt;&gt;""),AND(GH27&gt;=GL$46,GI27&gt;=GL$50,GH27&lt;&gt;""),AND(HJ27&gt;=HN$46,HK27&gt;=HN$50,HJ27&lt;&gt;""),AND(IL27&gt;=IP$46,IM27&gt;=IP$50,IL27&lt;&gt;""),AND(JN27&gt;=JR$46,JO27&gt;=JR$50,JN27&lt;&gt;""),AND(KP27&gt;=KT$46,KQ27&gt;=KT$50,KP27&lt;&gt;""),AND(LR27&gt;=LV$46,LS27&gt;=LV$50,LR27&lt;&gt;""),AND(MT27&gt;=MX$46,MU27&gt;=MX$50,MT27&lt;&gt;""),AND(NV27&gt;=NZ$46,NW27&gt;=NZ$50,NV27&lt;&gt;""),AND(OX27&gt;=PB$46,OY27&gt;=PB$50,OX27&lt;&gt;""),AND(PZ27&gt;=QD$46,QA27&gt;=QD$50,PZ27&lt;&gt;"")),"Merit",IF(OR(AND(AS27&gt;=AW$45,AT27&gt;=AW$49,AS27&lt;&gt;"",AO27=""),AND(BV27&gt;=BZ$45,BW27&gt;=BZ$49,BV27&lt;&gt;"",BR27=""),AND(CY27&gt;=DC$45,CZ27&gt;=DC$49,CY27&lt;&gt;"",CU27=""),AND(ED27&gt;=EH$45,EE27&gt;=EH$49,ED27&lt;&gt;""),AND(FF27&gt;=FJ$45,FG27&gt;=FJ$49,FF27&lt;&gt;""),AND(GH27&gt;=GL$45,GI27&gt;=GL$49,GH27&lt;&gt;""),AND(HJ27&gt;=HN$45,HK27&gt;=HN$49,HJ27&lt;&gt;""),AND(IL27&gt;=IP$45,IM27&gt;=IP$49,IL27&lt;&gt;""),AND(JN27&gt;=JR$45,JO27&gt;=JR$49,JN27&lt;&gt;""),AND(KP27&gt;=KT$45,KQ27&gt;=KT$49,KP27&lt;&gt;""),AND(LR27&gt;=LV$45,LS27&gt;=LV$49,LR27&lt;&gt;""),AND(MT27&gt;=MX$45,MU27&gt;=MX$49,MT27&lt;&gt;""),AND(NV27&gt;=NZ$45,NW27&gt;=NZ$49,NV27&lt;&gt;""),AND(OX27&gt;=PB$45,OY27&gt;=PB$49,OX27&lt;&gt;""),AND(PZ27&gt;=QD$45,QA27&gt;=QD$49,PZ27&lt;&gt;"")),"Excellence",IF(I27="P","Worlds Team",IF(F27="P","National Team","")))))</f>
        <v/>
      </c>
      <c r="I27" s="3" t="str">
        <f>IF(OR(AND(AS27&gt;=AW$44,AT27&gt;=AW$48,AS27&lt;&gt;"",AO27=""),AND(BV27&gt;=BZ$44,BW27&gt;=BZ$48,BV27&lt;&gt;"",BR27=""),AND(CY27&gt;=DC$44,CZ27&gt;=DC$48,CY27&lt;&gt;"",CU27=""),AND(ED27&gt;=EH$44,EE27&gt;=EH$48,ED27&lt;&gt;""),AND(FF27&gt;=FJ$44,FG27&gt;=FJ$48,FF27&lt;&gt;""),AND(GH27&gt;=GL$44,GI27&gt;=GL$48,GH27&lt;&gt;""),AND(HJ27&gt;=HN$44,HK27&gt;=HN$48,HJ27&lt;&gt;""),AND(IL27&gt;=IP$44,IM27&gt;=IP$48,IL27&lt;&gt;""),AND(JN27&gt;=JR$44,JO27&gt;=JR$48,JN27&lt;&gt;""),AND(KP27&gt;=KT$44,KQ27&gt;=KT$48,KP27&lt;&gt;""),AND(LR27&gt;=LV$44,LS27&gt;=LV$48,LR27&lt;&gt;""),AND(MT27&gt;=MX$44,MU27&gt;=MX$48,MT27&lt;&gt;""),AND(NV27&gt;=NZ$44,NW27&gt;=NZ$48,NV27&lt;&gt;""),AND(OX27&gt;=PB$44,OY27&gt;=PB$48,OX27&lt;&gt;""),AND(PZ27&gt;=QD$44,QA27&gt;=QD$48,PZ27&lt;&gt;"")),"P","")</f>
        <v/>
      </c>
      <c r="J27" s="8">
        <f>IF(COUNT(AQ27,BT27,CW27)&gt;0,LARGE((AQ27,BT27,CW27),1),0)</f>
        <v>45.600000000000009</v>
      </c>
      <c r="K27" s="8" t="str">
        <f>IF(J27=0,"",IF(J27=CW27,$CA$1,IF(J27=BT27,$AX$1,IF(J27=AQ27,$U$1,""))))</f>
        <v>2023 Elite Canada</v>
      </c>
      <c r="L27" s="8">
        <f>IF(COUNT(AQ27,BT27,CW27)&gt;1,LARGE((AQ27,BT27,CW27),2),0)</f>
        <v>43</v>
      </c>
      <c r="M27" s="8" t="str">
        <f>IF(L27=0,"",IF(L27=CW27,$CA$1,IF(L27=BT27,$AX$1,IF(L27=AQ27,$U$1,""))))</f>
        <v>2023 Nationals</v>
      </c>
      <c r="N27" s="8">
        <f>IF(COUNT(AR27,BU27,CX27)&gt;0,LARGE((AR27,BU27,CX27),1),0)</f>
        <v>21.499999999999996</v>
      </c>
      <c r="O27" s="8" t="str">
        <f>IF(N27=0,"",IF(N27=CX27,$CA$1,IF(N27=BU27,$AX$1,IF(N27=AR27,$U$1,""))))</f>
        <v>2023 Elite Canada</v>
      </c>
      <c r="P27" s="8">
        <f>IF(MAX(AV27,BY27,DB27)&gt;0,MAX(AV27,BY27,DB27),0)</f>
        <v>45.2</v>
      </c>
      <c r="Q27" s="8" t="str">
        <f>IF(P27=0,"",IF(P27=DB27,$CA$1,IF(P27=BY27,$AX$1,IF(P27=AV27,$U$1,""))))</f>
        <v>2023 Elite Canada</v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,IF(R27=DE27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,IF(R27=DF27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</f>
        <v/>
      </c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7"/>
      <c r="AP27" s="40" t="str">
        <f>IF(SUM(V27,Z27)&gt;0,SUM(V27,Z27),"")</f>
        <v/>
      </c>
      <c r="AQ27" s="40" t="str">
        <f>IF(SUM(U27:V27,X27:Z27,AB27)-W27-AA27&gt;0,SUM(U27:V27,X27:Z27,AB27)-W27-AA27,"")</f>
        <v/>
      </c>
      <c r="AR27" s="40" t="str">
        <f>IF(SUM(AC27:AD27,AF27)-AE27&gt;0,SUM(AC27:AD27,AF27)-AE27,"")</f>
        <v/>
      </c>
      <c r="AS27" s="40" t="str">
        <f>IF(SUM(V27,Z27,AD27)&gt;0,SUM(V27,Z27,AD27),"")</f>
        <v/>
      </c>
      <c r="AT27" s="40" t="str">
        <f>IF(SUM(AQ27,AR27)&gt;0,SUM(AQ27,AR27),"")</f>
        <v/>
      </c>
      <c r="AU27" s="40" t="str">
        <f>IF(SUM(AH27,AL27)&gt;0,SUM(AH27,AL27),"")</f>
        <v/>
      </c>
      <c r="AV27" s="40" t="str">
        <f>IF(SUM(AG27:AH27,AJ27:AL27,AN27)-SUM(AI27,AM27)&gt;0,SUM(AG27:AH27,AJ27:AL27,AN27)-SUM(AI27,AM27),"")</f>
        <v/>
      </c>
      <c r="AW27" s="40" t="str">
        <f>IF(SUM(AQ27,AV27)&gt;0,SUM(AQ27,AV27),"")</f>
        <v/>
      </c>
      <c r="AX27" s="18">
        <v>18</v>
      </c>
      <c r="AY27" s="18">
        <v>5.2</v>
      </c>
      <c r="AZ27" s="18">
        <v>0.8</v>
      </c>
      <c r="BA27" s="18">
        <v>0</v>
      </c>
      <c r="BB27" s="18">
        <v>18</v>
      </c>
      <c r="BC27" s="18">
        <v>5.2</v>
      </c>
      <c r="BD27" s="18">
        <v>0</v>
      </c>
      <c r="BE27" s="18">
        <v>0</v>
      </c>
      <c r="BF27" s="18">
        <v>18.2</v>
      </c>
      <c r="BG27" s="18">
        <v>3.9</v>
      </c>
      <c r="BH27" s="18">
        <v>0.6</v>
      </c>
      <c r="BI27" s="18">
        <v>0</v>
      </c>
      <c r="BJ27" s="18">
        <v>18</v>
      </c>
      <c r="BK27" s="18">
        <v>5.2</v>
      </c>
      <c r="BL27" s="18">
        <v>0.6</v>
      </c>
      <c r="BM27" s="18">
        <v>0</v>
      </c>
      <c r="BN27" s="18">
        <v>18.2</v>
      </c>
      <c r="BO27" s="18">
        <v>5.2</v>
      </c>
      <c r="BP27" s="18">
        <v>0.8</v>
      </c>
      <c r="BQ27" s="18">
        <v>0</v>
      </c>
      <c r="BR27" s="28"/>
      <c r="BS27" s="11">
        <f>IF(SUM(AY27,BC27)&gt;0,SUM(AY27,BC27),"")</f>
        <v>10.4</v>
      </c>
      <c r="BT27" s="11">
        <f>IF(SUM(AX27:AY27,BA27:BC27,BE27)-AZ27-BD27&gt;0,SUM(AX27:AY27,BA27:BC27,BE27)-AZ27-BD27,"")</f>
        <v>45.600000000000009</v>
      </c>
      <c r="BU27" s="11">
        <f>IF(SUM(BF27:BG27,BI27)-BH27&gt;0,SUM(BF27:BG27,BI27)-BH27,"")</f>
        <v>21.499999999999996</v>
      </c>
      <c r="BV27" s="11">
        <f>IF(SUM(AY27,BC27,BG27)&gt;0,SUM(AY27,BC27,BG27),"")</f>
        <v>14.3</v>
      </c>
      <c r="BW27" s="11">
        <f>IF(SUM(BT27,BU27)&gt;0,SUM(BT27,BU27),"")</f>
        <v>67.100000000000009</v>
      </c>
      <c r="BX27" s="11">
        <f>IF(SUM(BK27,BO27)&gt;0,SUM(BK27,BO27),"")</f>
        <v>10.4</v>
      </c>
      <c r="BY27" s="11">
        <f>IF(SUM(BJ27:BK27,BM27:BO27,BQ27)-SUM(BL27,BP27)&gt;0,SUM(BJ27:BK27,BM27:BO27,BQ27)-SUM(BL27,BP27),"")</f>
        <v>45.2</v>
      </c>
      <c r="BZ27" s="11">
        <f>IF(SUM(BT27,BY27)&gt;0,SUM(BT27,BY27),"")</f>
        <v>90.800000000000011</v>
      </c>
      <c r="CA27" s="19">
        <v>17.600000000000001</v>
      </c>
      <c r="CB27" s="19">
        <v>2.4</v>
      </c>
      <c r="CC27" s="19">
        <v>0</v>
      </c>
      <c r="CD27" s="19">
        <v>0</v>
      </c>
      <c r="CE27" s="19">
        <v>18.399999999999999</v>
      </c>
      <c r="CF27" s="19">
        <v>5.2</v>
      </c>
      <c r="CG27" s="19">
        <v>0.6</v>
      </c>
      <c r="CH27" s="19">
        <v>0</v>
      </c>
      <c r="CI27" s="19">
        <v>16.3</v>
      </c>
      <c r="CJ27" s="19">
        <v>4.4000000000000004</v>
      </c>
      <c r="CK27" s="19">
        <v>1</v>
      </c>
      <c r="CL27" s="19">
        <v>0</v>
      </c>
      <c r="CM27" s="19"/>
      <c r="CN27" s="19"/>
      <c r="CO27" s="19"/>
      <c r="CP27" s="19"/>
      <c r="CQ27" s="19"/>
      <c r="CR27" s="19"/>
      <c r="CS27" s="19"/>
      <c r="CT27" s="19"/>
      <c r="CU27" s="27"/>
      <c r="CV27" s="40">
        <f>IF(SUM(CB27,CF27)&gt;0,SUM(CB27,CF27),"")</f>
        <v>7.6</v>
      </c>
      <c r="CW27" s="40">
        <f>IF(SUM(CA27:CB27,CD27:CF27,CH27)-CC27-CG27&gt;0,SUM(CA27:CB27,CD27:CF27,CH27)-CC27-CG27,"")</f>
        <v>43</v>
      </c>
      <c r="CX27" s="40">
        <f>IF(SUM(CI27:CJ27,CL27)-CK27&gt;0,SUM(CI27:CJ27,CL27)-CK27,"")</f>
        <v>19.700000000000003</v>
      </c>
      <c r="CY27" s="40">
        <f>IF(SUM(CB27,CF27,CJ27)&gt;0,SUM(CB27,CF27,CJ27),"")</f>
        <v>12</v>
      </c>
      <c r="CZ27" s="40">
        <f>IF(SUM(CW27,CX27)&gt;0,SUM(CW27,CX27),"")</f>
        <v>62.7</v>
      </c>
      <c r="DA27" s="40" t="str">
        <f>IF(SUM(CN27,CR27)&gt;0,SUM(CN27,CR27),"")</f>
        <v/>
      </c>
      <c r="DB27" s="40" t="str">
        <f>IF(SUM(CM27:CN27,CP27:CR27,CT27)-SUM(CO27,CS27)&gt;0,SUM(CM27:CN27,CP27:CR27,CT27)-SUM(CO27,CS27),"")</f>
        <v/>
      </c>
      <c r="DC27" s="40">
        <f>IF(SUM(CW27,DB27)&gt;0,SUM(CW27,DB27),"")</f>
        <v>43</v>
      </c>
      <c r="DD27" s="50" t="str">
        <f>IF(MAX(EB27,FD27,GF27,HH27,IJ27,JL27,KN27,LP27,MR27,NT27,OV27,PX27)-IF(L27="",0,L27)&gt;0.001,MAX(EB27,FD27,GF27,HH27,IJ27,JL27,KN27,LP27,MR27,NT27,OV27,PX27)-IF(L27="",0,L27),"")</f>
        <v/>
      </c>
      <c r="DE27" s="50" t="str">
        <f>IF(MAX(EC27,FE27,GG27,HI27,IK27,JM27,KO27,LQ27,MS27,NU27,OW27,PY27)-IF(N27="",0,N27)&gt;0.001,MAX(EC27,FE27,GG27,HI27,IK27,JM27,KO27,LQ27,MS27,NU27,OW27,PY27)-IF(N27="",0,N27),"")</f>
        <v/>
      </c>
      <c r="DF27" s="50" t="str">
        <f>IF(MAX(EG27,FI27,GK27,HM27,IO27,JQ27,KS27,LU27,MW27,NY27,PA27,QC27)-IF(P27="",0,P27)&gt;0.001,MAX(EG27,FI27,GK27,HM27,IO27,JQ27,KS27,LU27,MW27,NY27,PA27,QC27)-IF(P27="",0,P27),"")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0" t="str">
        <f>IF(SUM(DH27,DL27)&gt;0,SUM(DH27,DL27),"")</f>
        <v/>
      </c>
      <c r="EB27" s="40" t="str">
        <f>IF(SUM(DG27:DH27,DJ27:DL27,DN27)-DI27-DM27&gt;0,SUM(DG27:DH27,DJ27:DL27,DN27)-DI27-DM27,"")</f>
        <v/>
      </c>
      <c r="EC27" s="40" t="str">
        <f>IF(SUM(DO27:DP27,DR27)-DQ27&gt;0,SUM(DO27:DP27,DR27)-DQ27,"")</f>
        <v/>
      </c>
      <c r="ED27" s="40" t="str">
        <f>IF(SUM(DH27,DL27,DP27)&gt;0,SUM(DH27,DL27,DP27),"")</f>
        <v/>
      </c>
      <c r="EE27" s="40" t="str">
        <f>IF(SUM(EB27,EC27)&gt;0,SUM(EB27,EC27),"")</f>
        <v/>
      </c>
      <c r="EF27" s="40" t="str">
        <f>IF(SUM(DT27,DX27)&gt;0,SUM(DT27,DX27),"")</f>
        <v/>
      </c>
      <c r="EG27" s="40" t="str">
        <f>IF(SUM(DS27:DT27,DV27:DX27,DZ27)-SUM(DU27,DY27)&gt;0,SUM(DS27:DT27,DV27:DX27,DZ27)-SUM(DU27,DY27),"")</f>
        <v/>
      </c>
      <c r="EH27" s="40" t="str">
        <f>IF(SUM(EB27,EG27)&gt;0,SUM(EB27,EG27),"")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IF(SUM(FD27,FI27)&gt;0,SUM(FD27,FI27),"")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0" t="str">
        <f>IF(SUM(FL27,FP27)&gt;0,SUM(FL27,FP27),"")</f>
        <v/>
      </c>
      <c r="GF27" s="40" t="str">
        <f>IF(SUM(FK27:FL27,FN27:FP27,FR27)-FM27-FQ27&gt;0,SUM(FK27:FL27,FN27:FP27,FR27)-FM27-FQ27,"")</f>
        <v/>
      </c>
      <c r="GG27" s="40" t="str">
        <f>IF(SUM(FS27:FT27,FV27)-FU27&gt;0,SUM(FS27:FT27,FV27)-FU27,"")</f>
        <v/>
      </c>
      <c r="GH27" s="40" t="str">
        <f>IF(SUM(FL27,FP27,FT27)&gt;0,SUM(FL27,FP27,FT27),"")</f>
        <v/>
      </c>
      <c r="GI27" s="40" t="str">
        <f>IF(SUM(GF27,GG27)&gt;0,SUM(GF27,GG27),"")</f>
        <v/>
      </c>
      <c r="GJ27" s="40" t="str">
        <f>IF(SUM(FX27,GB27)&gt;0,SUM(FX27,GB27),"")</f>
        <v/>
      </c>
      <c r="GK27" s="40" t="str">
        <f>IF(SUM(FW27:FX27,FZ27:GB27,GD27)-SUM(FY27,GC27)&gt;0,SUM(FW27:FX27,FZ27:GB27,GD27)-SUM(FY27,GC27),"")</f>
        <v/>
      </c>
      <c r="GL27" s="40" t="str">
        <f>IF(SUM(GF27,GK27)&gt;0,SUM(GF27,GK27),"")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IF(SUM(HH27,HM27)&gt;0,SUM(HH27,HM27),"")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0" t="str">
        <f>IF(SUM(HP27,HT27)&gt;0,SUM(HP27,HT27),"")</f>
        <v/>
      </c>
      <c r="IJ27" s="40" t="str">
        <f>IF(SUM(HO27:HP27,HR27:HT27,HV27)-HQ27-HU27&gt;0,SUM(HO27:HP27,HR27:HT27,HV27)-HQ27-HU27,"")</f>
        <v/>
      </c>
      <c r="IK27" s="40" t="str">
        <f>IF(SUM(HW27:HX27,HZ27)-HY27&gt;0,SUM(HW27:HX27,HZ27)-HY27,"")</f>
        <v/>
      </c>
      <c r="IL27" s="40" t="str">
        <f>IF(SUM(HP27,HT27,HX27)&gt;0,SUM(HP27,HT27,HX27),"")</f>
        <v/>
      </c>
      <c r="IM27" s="40" t="str">
        <f>IF(SUM(IJ27,IK27)&gt;0,SUM(IJ27,IK27),"")</f>
        <v/>
      </c>
      <c r="IN27" s="40" t="str">
        <f>IF(SUM(IB27,IF27)&gt;0,SUM(IB27,IF27),"")</f>
        <v/>
      </c>
      <c r="IO27" s="40" t="str">
        <f>IF(SUM(IA27:IB27,ID27:IF27,IH27)-SUM(IC27,IG27)&gt;0,SUM(IA27:IB27,ID27:IF27,IH27)-SUM(IC27,IG27),"")</f>
        <v/>
      </c>
      <c r="IP27" s="40" t="str">
        <f>IF(SUM(IJ27,IO27)&gt;0,SUM(IJ27,IO27),"")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IF(SUM(JL27,JQ27)&gt;0,SUM(JL27,JQ27),"")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0" t="str">
        <f>IF(SUM(JT27,JX27)&gt;0,SUM(JT27,JX27),"")</f>
        <v/>
      </c>
      <c r="KN27" s="40" t="str">
        <f>IF(SUM(JS27:JT27,JV27:JX27,JZ27)-JU27-JY27&gt;0,SUM(JS27:JT27,JV27:JX27,JZ27)-JU27-JY27,"")</f>
        <v/>
      </c>
      <c r="KO27" s="40" t="str">
        <f>IF(SUM(KA27:KB27,KD27)-KC27&gt;0,SUM(KA27:KB27,KD27)-KC27,"")</f>
        <v/>
      </c>
      <c r="KP27" s="40" t="str">
        <f>IF(SUM(JT27,JX27,KB27)&gt;0,SUM(JT27,JX27,KB27),"")</f>
        <v/>
      </c>
      <c r="KQ27" s="40" t="str">
        <f>IF(SUM(KN27,KO27)&gt;0,SUM(KN27,KO27),"")</f>
        <v/>
      </c>
      <c r="KR27" s="40" t="str">
        <f>IF(SUM(KF27,KJ27)&gt;0,SUM(KF27,KJ27),"")</f>
        <v/>
      </c>
      <c r="KS27" s="40" t="str">
        <f>IF(SUM(KE27:KF27,KH27:KJ27,KL27)-SUM(KG27,KK27)&gt;0,SUM(KE27:KF27,KH27:KJ27,KL27)-SUM(KG27,KK27),"")</f>
        <v/>
      </c>
      <c r="KT27" s="40" t="str">
        <f>IF(SUM(KN27,KS27)&gt;0,SUM(KN27,KS27),"")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IF(SUM(LP27,LU27)&gt;0,SUM(LP27,LU27),"")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0" t="str">
        <f>IF(SUM(LX27,MB27)&gt;0,SUM(LX27,MB27),"")</f>
        <v/>
      </c>
      <c r="MR27" s="40" t="str">
        <f>IF(SUM(LW27:LX27,LZ27:MB27,MD27)-LY27-MC27&gt;0,SUM(LW27:LX27,LZ27:MB27,MD27)-LY27-MC27,"")</f>
        <v/>
      </c>
      <c r="MS27" s="40" t="str">
        <f>IF(SUM(ME27:MF27,MH27)-MG27&gt;0,SUM(ME27:MF27,MH27)-MG27,"")</f>
        <v/>
      </c>
      <c r="MT27" s="40" t="str">
        <f>IF(SUM(LX27,MB27,MF27)&gt;0,SUM(LX27,MB27,MF27),"")</f>
        <v/>
      </c>
      <c r="MU27" s="40" t="str">
        <f>IF(SUM(MR27,MS27)&gt;0,SUM(MR27,MS27),"")</f>
        <v/>
      </c>
      <c r="MV27" s="40" t="str">
        <f>IF(SUM(MJ27,MN27)&gt;0,SUM(MJ27,MN27),"")</f>
        <v/>
      </c>
      <c r="MW27" s="40" t="str">
        <f>IF(SUM(MI27:MJ27,ML27:MN27,MP27)-SUM(MK27,MO27)&gt;0,SUM(MI27:MJ27,ML27:MN27,MP27)-SUM(MK27,MO27),"")</f>
        <v/>
      </c>
      <c r="MX27" s="40" t="str">
        <f>IF(SUM(MR27,MW27)&gt;0,SUM(MR27,MW27),"")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IF(SUM(NT27,NY27)&gt;0,SUM(NT27,NY27),"")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0" t="str">
        <f>IF(SUM(OB27,OF27)&gt;0,SUM(OB27,OF27),"")</f>
        <v/>
      </c>
      <c r="OV27" s="40" t="str">
        <f>IF(SUM(OA27:OB27,OD27:OF27,OH27)-OC27-OG27&gt;0,SUM(OA27:OB27,OD27:OF27,OH27)-OC27-OG27,"")</f>
        <v/>
      </c>
      <c r="OW27" s="40" t="str">
        <f>IF(SUM(OI27:OJ27,OL27)-OK27&gt;0,SUM(OI27:OJ27,OL27)-OK27,"")</f>
        <v/>
      </c>
      <c r="OX27" s="40" t="str">
        <f>IF(SUM(OB27,OF27,OJ27)&gt;0,SUM(OB27,OF27,OJ27),"")</f>
        <v/>
      </c>
      <c r="OY27" s="40" t="str">
        <f>IF(SUM(OV27,OW27)&gt;0,SUM(OV27,OW27),"")</f>
        <v/>
      </c>
      <c r="OZ27" s="40" t="str">
        <f>IF(SUM(ON27,OR27)&gt;0,SUM(ON27,OR27),"")</f>
        <v/>
      </c>
      <c r="PA27" s="40" t="str">
        <f>IF(SUM(OM27:ON27,OP27:OR27,OT27)-SUM(OO27,OS27)&gt;0,SUM(OM27:ON27,OP27:OR27,OT27)-SUM(OO27,OS27),"")</f>
        <v/>
      </c>
      <c r="PB27" s="40" t="str">
        <f>IF(SUM(OV27,PA27)&gt;0,SUM(OV27,PA27),"")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IF(SUM(PX27,QC27)&gt;0,SUM(PX27,QC27),"")</f>
        <v/>
      </c>
      <c r="QE27" s="22">
        <f>IF($CU27="P",CA27,(CA27+AX27)/2)</f>
        <v>17.8</v>
      </c>
      <c r="QF27" s="22">
        <f>IF($CU27="P",CB27,(CB27+AY27)/2)</f>
        <v>3.8</v>
      </c>
      <c r="QG27" s="22">
        <f>IF($CU27="P",CC27,(CC27+AZ27)/2)</f>
        <v>0.4</v>
      </c>
      <c r="QH27" s="22">
        <f>IF($CU27="P",CD27,(CD27+BA27)/2)</f>
        <v>0</v>
      </c>
      <c r="QI27" s="22">
        <f>IF($CU27="P",CE27,(CE27+BB27)/2)</f>
        <v>18.2</v>
      </c>
      <c r="QJ27" s="22">
        <f>IF($CU27="P",CF27,(CF27+BC27)/2)</f>
        <v>5.2</v>
      </c>
      <c r="QK27" s="22">
        <f>IF($CU27="P",CG27,(CG27+BD27)/2)</f>
        <v>0.3</v>
      </c>
      <c r="QL27" s="22">
        <f>IF($CU27="P",CH27,(CH27+BE27)/2)</f>
        <v>0</v>
      </c>
      <c r="QM27" s="22">
        <f>IF($CU27="P",CI27,(CI27+BF27)/2)</f>
        <v>17.25</v>
      </c>
      <c r="QN27" s="22">
        <f>IF($CU27="P",CJ27,(CJ27+BG27)/2)</f>
        <v>4.1500000000000004</v>
      </c>
      <c r="QO27" s="22">
        <f>IF($CU27="P",CK27,(CK27+BH27)/2)</f>
        <v>0.8</v>
      </c>
      <c r="QP27" s="22">
        <f>IF($CU27="P",CL27,(CL27+BI27)/2)</f>
        <v>0</v>
      </c>
      <c r="QQ27" s="22">
        <f>IF($CU27="P",CM27,(CM27+BJ27)/2)</f>
        <v>9</v>
      </c>
      <c r="QR27" s="22">
        <f>IF($CU27="P",CN27,(CN27+BK27)/2)</f>
        <v>2.6</v>
      </c>
      <c r="QS27" s="22">
        <f>IF($CU27="P",CO27,(CO27+BL27)/2)</f>
        <v>0.3</v>
      </c>
      <c r="QT27" s="22">
        <f>IF($CU27="P",CP27,(CP27+BM27)/2)</f>
        <v>0</v>
      </c>
      <c r="QU27" s="22">
        <f>IF($CU27="P",CQ27,(CQ27+BN27)/2)</f>
        <v>9.1</v>
      </c>
      <c r="QV27" s="22">
        <f>IF($CU27="P",CR27,(CR27+BO27)/2)</f>
        <v>2.6</v>
      </c>
      <c r="QW27" s="22">
        <f>IF($CU27="P",CS27,(CS27+BP27)/2)</f>
        <v>0.4</v>
      </c>
      <c r="QX27" s="22">
        <f>IF($CU27="P",CT27,(CT27+BQ27)/2)</f>
        <v>0</v>
      </c>
      <c r="QY27" s="27" t="s">
        <v>46</v>
      </c>
      <c r="QZ27" s="40">
        <f>IF(SUM(QF27,QJ27)&gt;0,SUM(QF27,QJ27),"")</f>
        <v>9</v>
      </c>
      <c r="RA27" s="40">
        <f>IF(SUM(QE27:QF27,QH27:QJ27,QL27)-QG27-QK27&gt;0,SUM(QE27:QF27,QH27:QJ27,QL27)-QG27-QK27,"")</f>
        <v>44.300000000000004</v>
      </c>
      <c r="RB27" s="40">
        <f>IF(SUM(QM27:QN27,QP27)-QO27&gt;0,SUM(QM27:QN27,QP27)-QO27,"")</f>
        <v>20.599999999999998</v>
      </c>
      <c r="RC27" s="40">
        <f>IF(SUM(QF27,QJ27,QN27)&gt;0,SUM(QF27,QJ27,QN27),"")</f>
        <v>13.15</v>
      </c>
      <c r="RD27" s="40">
        <f>IF(SUM(RA27,RB27)&gt;0,SUM(RA27,RB27),"")</f>
        <v>64.900000000000006</v>
      </c>
      <c r="RE27" s="40">
        <f>IF(SUM(QR27,QV27)&gt;0,SUM(QR27,QV27),"")</f>
        <v>5.2</v>
      </c>
      <c r="RF27" s="40">
        <f>IF(SUM(QQ27:QR27,QT27:QV27,QX27)-SUM(QS27,QW27)&gt;0,SUM(QQ27:QR27,QT27:QV27,QX27)-SUM(QS27,QW27),"")</f>
        <v>22.6</v>
      </c>
      <c r="RG27" s="40">
        <f>IF(SUM(RA27,RF27)&gt;0,SUM(RA27,RF27),"")</f>
        <v>66.900000000000006</v>
      </c>
    </row>
    <row r="28" spans="1:475" x14ac:dyDescent="0.2">
      <c r="A28" s="4" t="str" cm="1">
        <f t="array" ref="A28">IF(AND(H28&lt;&gt;"",H28&lt;&gt;"No DD"),SUMPRODUCT((H$4:H$41&lt;&gt;"")*(H$4:H$41&lt;&gt;"No DD")*(E$4:E$41&gt;E28))+1,IF(H28="No DD",SUMPRODUCT((H$4:H$41="No DD")*(E$4:E$41&gt;E28))+1+SUMPRODUCT((H$4:H$41&lt;&gt;"")*(H$4:H$41&lt;&gt;"No DD")),""))</f>
        <v/>
      </c>
      <c r="B28" s="5" t="s">
        <v>204</v>
      </c>
      <c r="C28" s="4" t="s">
        <v>3</v>
      </c>
      <c r="D28" s="4">
        <v>2006</v>
      </c>
      <c r="E28" s="9">
        <f>SUM(J28:R28)+SUM(J28:O28)*0.0000001+SUM(J28)*0.0000000000001</f>
        <v>115.50000680000457</v>
      </c>
      <c r="F28" s="3" t="str">
        <f>IF(OR(AND(AP28&gt;=AW$43,AQ28&gt;=AW$47,AP28&lt;&gt;"",AO28=""),AND(AU28&gt;=AW$43,AV28&gt;=AW$47,AU28&lt;&gt;"",AO28=""),AND(BS28&gt;=BZ$43,BT28&gt;=BZ$47,BS28&lt;&gt;"",BR28=""),AND(BX28&gt;=BZ$43,BY28&gt;=BZ$47,BX28&lt;&gt;"",BR28=""),AND(CV28&gt;=DC$43,CW28&gt;=DC$47,CV28&lt;&gt;"",CU28=""),AND(DA28&gt;=DC$43,DB28&gt;=DC$47,DA28&lt;&gt;""),AND(EA28&gt;=EH$43,EB28&gt;=EH$47,EA28&lt;&gt;""),AND(EF28&gt;=EH$43,EG28&gt;=EH$47,EF28&lt;&gt;""),AND(FC28&gt;=FJ$43,FD28&gt;=FJ$47,FC28&lt;&gt;""),AND(FH28&gt;=FJ$43,FI28&gt;=FJ$47,FH28&lt;&gt;""),AND(GE28&gt;=GL$43,GF28&gt;=GL$47,GE28&lt;&gt;""),AND(GJ28&gt;=GL$43,GK28&gt;=GL$47,GJ28&lt;&gt;""),AND(HG28&gt;=HN$43,HH28&gt;=HN$47,HG28&lt;&gt;""),AND(HL28&gt;=HN$43,HM28&gt;=HN$47,HL28&lt;&gt;""),AND(II28&gt;=IP$43,IJ28&gt;=IP$47,II28&lt;&gt;""),AND(IN28&gt;=IP$43,IO28&gt;=IP$47,IN28&lt;&gt;""),AND(JK28&gt;=JR$43,JL28&gt;=JR$47,JK28&lt;&gt;""),AND(JP28&gt;=JR$43,JQ28&gt;=JR$47,JP28&lt;&gt;""),AND(KM28&gt;=KT$43,KN28&gt;=KT$47,KM28&lt;&gt;""),AND(KR28&gt;=KT$43,KS28&gt;=KT$47,KR28&lt;&gt;""),AND(LO28&gt;=LV$43,LP28&gt;=LV$47,LO28&lt;&gt;""),AND(LT28&gt;=LV$43,LU28&gt;=LV$47,LT28&lt;&gt;""),AND(MQ28&gt;=MX$43,MR28&gt;=MX$47,MQ28&lt;&gt;""),AND(MV28&gt;=MX$43,MW28&gt;=MX$47,MV28&lt;&gt;""),AND(NS28&gt;=NZ$43,NT28&gt;=NZ$47,NS28&lt;&gt;""),AND(NX28&gt;=NZ$43,NY28&gt;=NZ$47,NX28&lt;&gt;""),AND(OU28&gt;=PB$43,OV28&gt;=PB$47,OU28&lt;&gt;""),AND(OZ28&gt;=PB$43,PA28&gt;=PB$47,OZ28&lt;&gt;""),AND(PW28&gt;=QD$43,PX28&gt;=QD$47,PW28&lt;&gt;""),AND(QB28&gt;=QD$43,QC28&gt;=QD$47,QB28&lt;&gt;"")),"P","")</f>
        <v/>
      </c>
      <c r="G28" s="3" t="str">
        <f>IF(OR(AND(AQ28&gt;=AW$47,AQ28&lt;&gt;"",AO28=""),AND(AV28&gt;=AW$47,AV28&lt;&gt;"",AO28=""),AND(BT28&gt;=BZ$47,BT28&lt;&gt;"",BR28=""),AND(BY28&gt;=BZ$47,BY28&lt;&gt;"",BR28=""),AND(CW28&gt;=DC$47,CW28&lt;&gt;"",CU28=""),AND(DB28&gt;=DC$47,DB28&lt;&gt;"",CU28=""),AND(EB28&gt;=EH$47,EB28&lt;&gt;""),AND(EG28&gt;=EH$47,EG28&lt;&gt;""),AND(FD28&gt;=FJ$47,FD28&lt;&gt;""),AND(FI28&gt;=FJ$47,FI28&lt;&gt;""),AND(GF28&gt;=GL$47,GF28&lt;&gt;""),AND(GK28&gt;=GL$47,GK28&lt;&gt;""),AND(HH28&gt;=HN$47,HH28&lt;&gt;""),AND(HM28&gt;=HN$47,HM28&lt;&gt;""),AND(IJ28&gt;=IP$47,IJ28&lt;&gt;""),AND(IO28&gt;=IP$47,IO28&lt;&gt;""),AND(JL28&gt;=JR$47,JL28&lt;&gt;""),AND(JQ28&gt;=JR$47,JQ28&lt;&gt;""),AND(KN28&gt;=KT$47,KN28&lt;&gt;""),AND(KS28&gt;=KT$47,KS28&lt;&gt;""),AND(LP28&gt;=LV$47,LP28&lt;&gt;""),AND(LU28&gt;=LV$47,LU28&lt;&gt;""),AND(MR28&gt;=MX$47,MR28&lt;&gt;""),AND(MW28&gt;=MX$47,MW28&lt;&gt;""),AND(NT28&gt;=NZ$47,NT28&lt;&gt;""),AND(NY28&gt;=NZ$47,NY28&lt;&gt;""),AND(OV28&gt;=PB$47,OV28&lt;&gt;""),AND(PA28&gt;=PB$47,PA28&lt;&gt;""),AND(PX28&gt;=QD$47,PX28&lt;&gt;""),AND(QC28&gt;=QD$47,QC28&lt;&gt;"")),"P","")</f>
        <v/>
      </c>
      <c r="H28" s="36" t="str">
        <f>IF(AND(G28="P",F28=""),"No DD",IF(OR(AND(AS28&gt;=AW$46,AT28&gt;=AW$50,AS28&lt;&gt;"",AO28=""),AND(BV28&gt;=BZ$46,BW28&gt;=BZ$50,BV28&lt;&gt;"",BR28=""),AND(CY28&gt;=DC$46,CZ28&gt;=DC$50,CY28&lt;&gt;"",CU28=""),AND(ED28&gt;=EH$46,EE28&gt;=EH$50,ED28&lt;&gt;""),AND(FF28&gt;=FJ$46,FG28&gt;=FJ$50,FF28&lt;&gt;""),AND(GH28&gt;=GL$46,GI28&gt;=GL$50,GH28&lt;&gt;""),AND(HJ28&gt;=HN$46,HK28&gt;=HN$50,HJ28&lt;&gt;""),AND(IL28&gt;=IP$46,IM28&gt;=IP$50,IL28&lt;&gt;""),AND(JN28&gt;=JR$46,JO28&gt;=JR$50,JN28&lt;&gt;""),AND(KP28&gt;=KT$46,KQ28&gt;=KT$50,KP28&lt;&gt;""),AND(LR28&gt;=LV$46,LS28&gt;=LV$50,LR28&lt;&gt;""),AND(MT28&gt;=MX$46,MU28&gt;=MX$50,MT28&lt;&gt;""),AND(NV28&gt;=NZ$46,NW28&gt;=NZ$50,NV28&lt;&gt;""),AND(OX28&gt;=PB$46,OY28&gt;=PB$50,OX28&lt;&gt;""),AND(PZ28&gt;=QD$46,QA28&gt;=QD$50,PZ28&lt;&gt;"")),"Merit",IF(OR(AND(AS28&gt;=AW$45,AT28&gt;=AW$49,AS28&lt;&gt;"",AO28=""),AND(BV28&gt;=BZ$45,BW28&gt;=BZ$49,BV28&lt;&gt;"",BR28=""),AND(CY28&gt;=DC$45,CZ28&gt;=DC$49,CY28&lt;&gt;"",CU28=""),AND(ED28&gt;=EH$45,EE28&gt;=EH$49,ED28&lt;&gt;""),AND(FF28&gt;=FJ$45,FG28&gt;=FJ$49,FF28&lt;&gt;""),AND(GH28&gt;=GL$45,GI28&gt;=GL$49,GH28&lt;&gt;""),AND(HJ28&gt;=HN$45,HK28&gt;=HN$49,HJ28&lt;&gt;""),AND(IL28&gt;=IP$45,IM28&gt;=IP$49,IL28&lt;&gt;""),AND(JN28&gt;=JR$45,JO28&gt;=JR$49,JN28&lt;&gt;""),AND(KP28&gt;=KT$45,KQ28&gt;=KT$49,KP28&lt;&gt;""),AND(LR28&gt;=LV$45,LS28&gt;=LV$49,LR28&lt;&gt;""),AND(MT28&gt;=MX$45,MU28&gt;=MX$49,MT28&lt;&gt;""),AND(NV28&gt;=NZ$45,NW28&gt;=NZ$49,NV28&lt;&gt;""),AND(OX28&gt;=PB$45,OY28&gt;=PB$49,OX28&lt;&gt;""),AND(PZ28&gt;=QD$45,QA28&gt;=QD$49,PZ28&lt;&gt;"")),"Excellence",IF(I28="P","Worlds Team",IF(F28="P","National Team","")))))</f>
        <v/>
      </c>
      <c r="I28" s="3" t="str">
        <f>IF(OR(AND(AS28&gt;=AW$44,AT28&gt;=AW$48,AS28&lt;&gt;"",AO28=""),AND(BV28&gt;=BZ$44,BW28&gt;=BZ$48,BV28&lt;&gt;"",BR28=""),AND(CY28&gt;=DC$44,CZ28&gt;=DC$48,CY28&lt;&gt;"",CU28=""),AND(ED28&gt;=EH$44,EE28&gt;=EH$48,ED28&lt;&gt;""),AND(FF28&gt;=FJ$44,FG28&gt;=FJ$48,FF28&lt;&gt;""),AND(GH28&gt;=GL$44,GI28&gt;=GL$48,GH28&lt;&gt;""),AND(HJ28&gt;=HN$44,HK28&gt;=HN$48,HJ28&lt;&gt;""),AND(IL28&gt;=IP$44,IM28&gt;=IP$48,IL28&lt;&gt;""),AND(JN28&gt;=JR$44,JO28&gt;=JR$48,JN28&lt;&gt;""),AND(KP28&gt;=KT$44,KQ28&gt;=KT$48,KP28&lt;&gt;""),AND(LR28&gt;=LV$44,LS28&gt;=LV$48,LR28&lt;&gt;""),AND(MT28&gt;=MX$44,MU28&gt;=MX$48,MT28&lt;&gt;""),AND(NV28&gt;=NZ$44,NW28&gt;=NZ$48,NV28&lt;&gt;""),AND(OX28&gt;=PB$44,OY28&gt;=PB$48,OX28&lt;&gt;""),AND(PZ28&gt;=QD$44,QA28&gt;=QD$48,PZ28&lt;&gt;"")),"P","")</f>
        <v/>
      </c>
      <c r="J28" s="8">
        <f>IF(COUNT(AQ28,BT28,CW28)&gt;0,LARGE((AQ28,BT28,CW28),1),0)</f>
        <v>45.7</v>
      </c>
      <c r="K28" s="8" t="str">
        <f>IF(J28=0,"",IF(J28=CW28,$CA$1,IF(J28=BT28,$AX$1,IF(J28=AQ28,$U$1,""))))</f>
        <v>2023 Nationals</v>
      </c>
      <c r="L28" s="8">
        <f>IF(COUNT(AQ28,BT28,CW28)&gt;1,LARGE((AQ28,BT28,CW28),2),0)</f>
        <v>0</v>
      </c>
      <c r="M28" s="8" t="str">
        <f>IF(L28=0,"",IF(L28=CW28,$CA$1,IF(L28=BT28,$AX$1,IF(L28=AQ28,$U$1,""))))</f>
        <v/>
      </c>
      <c r="N28" s="8">
        <f>IF(COUNT(AR28,BU28,CX28)&gt;0,LARGE((AR28,BU28,CX28),1),0)</f>
        <v>22.3</v>
      </c>
      <c r="O28" s="8" t="str">
        <f>IF(N28=0,"",IF(N28=CX28,$CA$1,IF(N28=BU28,$AX$1,IF(N28=AR28,$U$1,""))))</f>
        <v>2023 Nationals</v>
      </c>
      <c r="P28" s="8">
        <f>IF(MAX(AV28,BY28,DB28)&gt;0,MAX(AV28,BY28,DB28),0)</f>
        <v>47.5</v>
      </c>
      <c r="Q28" s="8" t="str">
        <f>IF(P28=0,"",IF(P28=DB28,$CA$1,IF(P28=BY28,$AX$1,IF(P28=AV28,$U$1,""))))</f>
        <v>2023 Nationals</v>
      </c>
      <c r="R28" s="8" t="str">
        <f>IF(MAX(DD28:DF28)&gt;0,MAX(DD28:DF28),"")</f>
        <v/>
      </c>
      <c r="S28" s="11" t="str">
        <f>IF(R28="","",IF(R28=DD28,"("&amp;DD$2&amp;")",IF(R28=DE28,"("&amp;DE$2&amp;")",IF(R28=DF28,"("&amp;DF$2&amp;")"))))</f>
        <v/>
      </c>
      <c r="T28" s="8" t="str">
        <f>IF(R28="","",IF(R28=DD28,IF(R28+IF(L28="",0,L28)=PX28,$PC$1,IF(R28+IF(L28="",0,L28)=OV28,$OA$1,IF(R28+IF(L28="",0,L28)=NT28,$MY$1,IF(R28+IF(L28="",0,L28)=MR28,$LW$1,IF(R28+IF(L28="",0,L28)=LP28,$KU$1,IF(R28+IF(L28="",0,L28)=KN28,$JS$1,IF(R28+IF(L28="",0,L28)=JL28,$IQ$1,IF(R28+IF(L28="",0,L28)=IJ28,$HO$1,IF(R28+IF(L28="",0,L28)=HH28,$GM$1,IF(R28+IF(L28="",0,L28)=GF28,$FK$1,IF(R28+IF(L28="",0,L28)=FD28,$EI$1,IF(R28+IF(L28="",0,L28)=EB28,$DG$1)))))))))))),IF(R28=DE28,IF(R28+IF(N28="",0,N28)=PY28,$PC$1,IF(R28+IF(N28="",0,N28)=OW28,$OA$1,IF(R28+IF(N28="",0,N28)=NU28,$MY$1,IF(R28+IF(N28="",0,N28)=MS28,$LW$1,IF(R28+IF(N28="",0,N28)=LQ28,$KU$1,IF(R28+IF(N28="",0,N28)=KO28,$JS$1,IF(R28+IF(N28="",0,N28)=JM28,$IQ$1,IF(R28+IF(N28="",0,N28)=IK28,$HO$1,IF(R28+IF(N28="",0,N28)=HI28,$GM$1,IF(R28+IF(N28="",0,N28)=GG28,$FK$1,IF(R28+IF(N28="",0,N28)=FE28,$EI$1,IF(R28+IF(N28="",0,N28)=EC28,$DG$1)))))))))))),IF(R28=DF28,IF(R28+IF(P28="",0,P28)=QC28,$PC$1,IF(R28+IF(P28="",0,P28)=PA28,$OA$1,IF(R28+IF(P28="",0,P28)=NY28,$MY$1,IF(R28+IF(P28="",0,P28)=MW28,$LW$1,IF(R28+IF(P28="",0,P28)=LU28,$KU$1,IF(R28+IF(P28="",0,P28)=KS28,$JS$1,IF(R28+IF(P28="",0,P28)=JQ28,$IQ$1,IF(R28+IF(P28="",0,P28)=IO28,$HO$1,IF(R28+IF(P28="",0,P28)=HM28,$GM$1,IF(R28+IF(P28="",0,P28)=GK28,$FK$1,IF(R28+IF(P28="",0,P28)=FI28,$EI$1,IF(R28+IF(P28="",0,P28)=EG28,$DG$1))))))))))))))))</f>
        <v/>
      </c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27"/>
      <c r="AP28" s="40" t="str">
        <f>IF(SUM(V28,Z28)&gt;0,SUM(V28,Z28),"")</f>
        <v/>
      </c>
      <c r="AQ28" s="40" t="str">
        <f>IF(SUM(U28:V28,X28:Z28,AB28)-W28-AA28&gt;0,SUM(U28:V28,X28:Z28,AB28)-W28-AA28,"")</f>
        <v/>
      </c>
      <c r="AR28" s="40" t="str">
        <f>IF(SUM(AC28:AD28,AF28)-AE28&gt;0,SUM(AC28:AD28,AF28)-AE28,"")</f>
        <v/>
      </c>
      <c r="AS28" s="40" t="str">
        <f>IF(SUM(V28,Z28,AD28)&gt;0,SUM(V28,Z28,AD28),"")</f>
        <v/>
      </c>
      <c r="AT28" s="40" t="str">
        <f>IF(SUM(AQ28,AR28)&gt;0,SUM(AQ28,AR28),"")</f>
        <v/>
      </c>
      <c r="AU28" s="40" t="str">
        <f>IF(SUM(AH28,AL28)&gt;0,SUM(AH28,AL28),"")</f>
        <v/>
      </c>
      <c r="AV28" s="40" t="str">
        <f>IF(SUM(AG28:AH28,AJ28:AL28,AN28)-SUM(AI28,AM28)&gt;0,SUM(AG28:AH28,AJ28:AL28,AN28)-SUM(AI28,AM28),"")</f>
        <v/>
      </c>
      <c r="AW28" s="40" t="str">
        <f>IF(SUM(AQ28,AV28)&gt;0,SUM(AQ28,AV28),"")</f>
        <v/>
      </c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8"/>
      <c r="BS28" s="11" t="str">
        <f>IF(SUM(AY28,BC28)&gt;0,SUM(AY28,BC28),"")</f>
        <v/>
      </c>
      <c r="BT28" s="11" t="str">
        <f>IF(SUM(AX28:AY28,BA28:BC28,BE28)-AZ28-BD28&gt;0,SUM(AX28:AY28,BA28:BC28,BE28)-AZ28-BD28,"")</f>
        <v/>
      </c>
      <c r="BU28" s="11" t="str">
        <f>IF(SUM(BF28:BG28,BI28)-BH28&gt;0,SUM(BF28:BG28,BI28)-BH28,"")</f>
        <v/>
      </c>
      <c r="BV28" s="11" t="str">
        <f>IF(SUM(AY28,BC28,BG28)&gt;0,SUM(AY28,BC28,BG28),"")</f>
        <v/>
      </c>
      <c r="BW28" s="11" t="str">
        <f>IF(SUM(BT28,BU28)&gt;0,SUM(BT28,BU28),"")</f>
        <v/>
      </c>
      <c r="BX28" s="11" t="str">
        <f>IF(SUM(BK28,BO28)&gt;0,SUM(BK28,BO28),"")</f>
        <v/>
      </c>
      <c r="BY28" s="11" t="str">
        <f>IF(SUM(BJ28:BK28,BM28:BO28,BQ28)-SUM(BL28,BP28)&gt;0,SUM(BJ28:BK28,BM28:BO28,BQ28)-SUM(BL28,BP28),"")</f>
        <v/>
      </c>
      <c r="BZ28" s="11" t="str">
        <f>IF(SUM(BT28,BY28)&gt;0,SUM(BT28,BY28),"")</f>
        <v/>
      </c>
      <c r="CA28" s="19">
        <v>18.3</v>
      </c>
      <c r="CB28" s="19">
        <v>5.6</v>
      </c>
      <c r="CC28" s="19">
        <v>0.2</v>
      </c>
      <c r="CD28" s="19">
        <v>0</v>
      </c>
      <c r="CE28" s="19">
        <v>17.8</v>
      </c>
      <c r="CF28" s="19">
        <v>5.2</v>
      </c>
      <c r="CG28" s="19">
        <v>1</v>
      </c>
      <c r="CH28" s="19">
        <v>0</v>
      </c>
      <c r="CI28" s="19">
        <v>18.7</v>
      </c>
      <c r="CJ28" s="19">
        <v>3.6</v>
      </c>
      <c r="CK28" s="19">
        <v>0</v>
      </c>
      <c r="CL28" s="19">
        <v>0</v>
      </c>
      <c r="CM28" s="19">
        <v>18.7</v>
      </c>
      <c r="CN28" s="19">
        <v>5.2</v>
      </c>
      <c r="CO28" s="19">
        <v>0.2</v>
      </c>
      <c r="CP28" s="19">
        <v>0</v>
      </c>
      <c r="CQ28" s="19">
        <v>18.600000000000001</v>
      </c>
      <c r="CR28" s="19">
        <v>5.2</v>
      </c>
      <c r="CS28" s="19">
        <v>0</v>
      </c>
      <c r="CT28" s="19">
        <v>0</v>
      </c>
      <c r="CU28" s="27"/>
      <c r="CV28" s="40">
        <f>IF(SUM(CB28,CF28)&gt;0,SUM(CB28,CF28),"")</f>
        <v>10.8</v>
      </c>
      <c r="CW28" s="40">
        <f>IF(SUM(CA28:CB28,CD28:CF28,CH28)-CC28-CG28&gt;0,SUM(CA28:CB28,CD28:CF28,CH28)-CC28-CG28,"")</f>
        <v>45.7</v>
      </c>
      <c r="CX28" s="40">
        <f>IF(SUM(CI28:CJ28,CL28)-CK28&gt;0,SUM(CI28:CJ28,CL28)-CK28,"")</f>
        <v>22.3</v>
      </c>
      <c r="CY28" s="40">
        <f>IF(SUM(CB28,CF28,CJ28)&gt;0,SUM(CB28,CF28,CJ28),"")</f>
        <v>14.4</v>
      </c>
      <c r="CZ28" s="40">
        <f>IF(SUM(CW28,CX28)&gt;0,SUM(CW28,CX28),"")</f>
        <v>68</v>
      </c>
      <c r="DA28" s="40">
        <f>IF(SUM(CN28,CR28)&gt;0,SUM(CN28,CR28),"")</f>
        <v>10.4</v>
      </c>
      <c r="DB28" s="40">
        <f>IF(SUM(CM28:CN28,CP28:CR28,CT28)-SUM(CO28,CS28)&gt;0,SUM(CM28:CN28,CP28:CR28,CT28)-SUM(CO28,CS28),"")</f>
        <v>47.5</v>
      </c>
      <c r="DC28" s="40">
        <f>IF(SUM(CW28,DB28)&gt;0,SUM(CW28,DB28),"")</f>
        <v>93.2</v>
      </c>
      <c r="DD28" s="50" t="str">
        <f>IF(MAX(EB28,FD28,GF28,HH28,IJ28,JL28,KN28,LP28,MR28,NT28,OV28,PX28)-IF(L28="",0,L28)&gt;0.001,MAX(EB28,FD28,GF28,HH28,IJ28,JL28,KN28,LP28,MR28,NT28,OV28,PX28)-IF(L28="",0,L28),"")</f>
        <v/>
      </c>
      <c r="DE28" s="50" t="str">
        <f>IF(MAX(EC28,FE28,GG28,HI28,IK28,JM28,KO28,LQ28,MS28,NU28,OW28,PY28)-IF(N28="",0,N28)&gt;0.001,MAX(EC28,FE28,GG28,HI28,IK28,JM28,KO28,LQ28,MS28,NU28,OW28,PY28)-IF(N28="",0,N28),"")</f>
        <v/>
      </c>
      <c r="DF28" s="50" t="str">
        <f>IF(MAX(EG28,FI28,GK28,HM28,IO28,JQ28,KS28,LU28,MW28,NY28,PA28,QC28)-IF(P28="",0,P28)&gt;0.001,MAX(EG28,FI28,GK28,HM28,IO28,JQ28,KS28,LU28,MW28,NY28,PA28,QC28)-IF(P28="",0,P28),"")</f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0" t="str">
        <f>IF(SUM(DH28,DL28)&gt;0,SUM(DH28,DL28),"")</f>
        <v/>
      </c>
      <c r="EB28" s="40" t="str">
        <f>IF(SUM(DG28:DH28,DJ28:DL28,DN28)-DI28-DM28&gt;0,SUM(DG28:DH28,DJ28:DL28,DN28)-DI28-DM28,"")</f>
        <v/>
      </c>
      <c r="EC28" s="40" t="str">
        <f>IF(SUM(DO28:DP28,DR28)-DQ28&gt;0,SUM(DO28:DP28,DR28)-DQ28,"")</f>
        <v/>
      </c>
      <c r="ED28" s="40" t="str">
        <f>IF(SUM(DH28,DL28,DP28)&gt;0,SUM(DH28,DL28,DP28),"")</f>
        <v/>
      </c>
      <c r="EE28" s="40" t="str">
        <f>IF(SUM(EB28,EC28)&gt;0,SUM(EB28,EC28),"")</f>
        <v/>
      </c>
      <c r="EF28" s="40" t="str">
        <f>IF(SUM(DT28,DX28)&gt;0,SUM(DT28,DX28),"")</f>
        <v/>
      </c>
      <c r="EG28" s="40" t="str">
        <f>IF(SUM(DS28:DT28,DV28:DX28,DZ28)-SUM(DU28,DY28)&gt;0,SUM(DS28:DT28,DV28:DX28,DZ28)-SUM(DU28,DY28),"")</f>
        <v/>
      </c>
      <c r="EH28" s="40" t="str">
        <f>IF(SUM(EB28,EG28)&gt;0,SUM(EB28,EG28),"")</f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>IF(SUM(EJ28,EN28)&gt;0,SUM(EJ28,EN28),"")</f>
        <v/>
      </c>
      <c r="FD28" s="11" t="str">
        <f>IF(SUM(EI28:EJ28,EL28:EN28,EP28)-EK28-EO28&gt;0,SUM(EI28:EJ28,EL28:EN28,EP28)-EK28-EO28,"")</f>
        <v/>
      </c>
      <c r="FE28" s="11" t="str">
        <f>IF(SUM(EQ28:ER28,ET28)-ES28&gt;0,SUM(EQ28:ER28,ET28)-ES28,"")</f>
        <v/>
      </c>
      <c r="FF28" s="11" t="str">
        <f>IF(SUM(EJ28,EN28,ER28)&gt;0,SUM(EJ28,EN28,ER28),"")</f>
        <v/>
      </c>
      <c r="FG28" s="11" t="str">
        <f>IF(SUM(FD28,FE28)&gt;0,SUM(FD28,FE28),"")</f>
        <v/>
      </c>
      <c r="FH28" s="11" t="str">
        <f>IF(SUM(EV28,EZ28)&gt;0,SUM(EV28,EZ28),"")</f>
        <v/>
      </c>
      <c r="FI28" s="11" t="str">
        <f>IF(SUM(EU28:EV28,EX28:EZ28,FB28)-SUM(EW28,FA28)&gt;0,SUM(EU28:EV28,EX28:EZ28,FB28)-SUM(EW28,FA28),"")</f>
        <v/>
      </c>
      <c r="FJ28" s="11" t="str">
        <f>IF(SUM(FD28,FI28)&gt;0,SUM(FD28,FI28),"")</f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0" t="str">
        <f>IF(SUM(FL28,FP28)&gt;0,SUM(FL28,FP28),"")</f>
        <v/>
      </c>
      <c r="GF28" s="40" t="str">
        <f>IF(SUM(FK28:FL28,FN28:FP28,FR28)-FM28-FQ28&gt;0,SUM(FK28:FL28,FN28:FP28,FR28)-FM28-FQ28,"")</f>
        <v/>
      </c>
      <c r="GG28" s="40" t="str">
        <f>IF(SUM(FS28:FT28,FV28)-FU28&gt;0,SUM(FS28:FT28,FV28)-FU28,"")</f>
        <v/>
      </c>
      <c r="GH28" s="40" t="str">
        <f>IF(SUM(FL28,FP28,FT28)&gt;0,SUM(FL28,FP28,FT28),"")</f>
        <v/>
      </c>
      <c r="GI28" s="40" t="str">
        <f>IF(SUM(GF28,GG28)&gt;0,SUM(GF28,GG28),"")</f>
        <v/>
      </c>
      <c r="GJ28" s="40" t="str">
        <f>IF(SUM(FX28,GB28)&gt;0,SUM(FX28,GB28),"")</f>
        <v/>
      </c>
      <c r="GK28" s="40" t="str">
        <f>IF(SUM(FW28:FX28,FZ28:GB28,GD28)-SUM(FY28,GC28)&gt;0,SUM(FW28:FX28,FZ28:GB28,GD28)-SUM(FY28,GC28),"")</f>
        <v/>
      </c>
      <c r="GL28" s="40" t="str">
        <f>IF(SUM(GF28,GK28)&gt;0,SUM(GF28,GK28),"")</f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>IF(SUM(GN28,GR28)&gt;0,SUM(GN28,GR28),"")</f>
        <v/>
      </c>
      <c r="HH28" s="11" t="str">
        <f>IF(SUM(GM28:GN28,GP28:GR28,GT28)-GO28-GS28&gt;0,SUM(GM28:GN28,GP28:GR28,GT28)-GO28-GS28,"")</f>
        <v/>
      </c>
      <c r="HI28" s="11" t="str">
        <f>IF(SUM(GU28:GV28,GX28)-GW28&gt;0,SUM(GU28:GV28,GX28)-GW28,"")</f>
        <v/>
      </c>
      <c r="HJ28" s="11" t="str">
        <f>IF(SUM(GN28,GR28,GV28)&gt;0,SUM(GN28,GR28,GV28),"")</f>
        <v/>
      </c>
      <c r="HK28" s="11" t="str">
        <f>IF(SUM(HH28,HI28)&gt;0,SUM(HH28,HI28),"")</f>
        <v/>
      </c>
      <c r="HL28" s="11" t="str">
        <f>IF(SUM(GZ28,HD28)&gt;0,SUM(GZ28,HD28),"")</f>
        <v/>
      </c>
      <c r="HM28" s="11" t="str">
        <f>IF(SUM(GY28:GZ28,HB28:HD28,HF28)-SUM(HA28,HE28)&gt;0,SUM(GY28:GZ28,HB28:HD28,HF28)-SUM(HA28,HE28),"")</f>
        <v/>
      </c>
      <c r="HN28" s="11" t="str">
        <f>IF(SUM(HH28,HM28)&gt;0,SUM(HH28,HM28),"")</f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0" t="str">
        <f>IF(SUM(HP28,HT28)&gt;0,SUM(HP28,HT28),"")</f>
        <v/>
      </c>
      <c r="IJ28" s="40" t="str">
        <f>IF(SUM(HO28:HP28,HR28:HT28,HV28)-HQ28-HU28&gt;0,SUM(HO28:HP28,HR28:HT28,HV28)-HQ28-HU28,"")</f>
        <v/>
      </c>
      <c r="IK28" s="40" t="str">
        <f>IF(SUM(HW28:HX28,HZ28)-HY28&gt;0,SUM(HW28:HX28,HZ28)-HY28,"")</f>
        <v/>
      </c>
      <c r="IL28" s="40" t="str">
        <f>IF(SUM(HP28,HT28,HX28)&gt;0,SUM(HP28,HT28,HX28),"")</f>
        <v/>
      </c>
      <c r="IM28" s="40" t="str">
        <f>IF(SUM(IJ28,IK28)&gt;0,SUM(IJ28,IK28),"")</f>
        <v/>
      </c>
      <c r="IN28" s="40" t="str">
        <f>IF(SUM(IB28,IF28)&gt;0,SUM(IB28,IF28),"")</f>
        <v/>
      </c>
      <c r="IO28" s="40" t="str">
        <f>IF(SUM(IA28:IB28,ID28:IF28,IH28)-SUM(IC28,IG28)&gt;0,SUM(IA28:IB28,ID28:IF28,IH28)-SUM(IC28,IG28),"")</f>
        <v/>
      </c>
      <c r="IP28" s="40" t="str">
        <f>IF(SUM(IJ28,IO28)&gt;0,SUM(IJ28,IO28),"")</f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>IF(SUM(IR28,IV28)&gt;0,SUM(IR28,IV28),"")</f>
        <v/>
      </c>
      <c r="JL28" s="11" t="str">
        <f>IF(SUM(IQ28:IR28,IT28:IV28,IX28)-IS28-IW28&gt;0,SUM(IQ28:IR28,IT28:IV28,IX28)-IS28-IW28,"")</f>
        <v/>
      </c>
      <c r="JM28" s="11" t="str">
        <f>IF(SUM(IY28:IZ28,JB28)-JA28&gt;0,SUM(IY28:IZ28,JB28)-JA28,"")</f>
        <v/>
      </c>
      <c r="JN28" s="11" t="str">
        <f>IF(SUM(IR28,IV28,IZ28)&gt;0,SUM(IR28,IV28,IZ28),"")</f>
        <v/>
      </c>
      <c r="JO28" s="11" t="str">
        <f>IF(SUM(JL28,JM28)&gt;0,SUM(JL28,JM28),"")</f>
        <v/>
      </c>
      <c r="JP28" s="11" t="str">
        <f>IF(SUM(JD28,JH28)&gt;0,SUM(JD28,JH28),"")</f>
        <v/>
      </c>
      <c r="JQ28" s="11" t="str">
        <f>IF(SUM(JC28:JD28,JF28:JH28,JJ28)-SUM(JE28,JI28)&gt;0,SUM(JC28:JD28,JF28:JH28,JJ28)-SUM(JE28,JI28),"")</f>
        <v/>
      </c>
      <c r="JR28" s="11" t="str">
        <f>IF(SUM(JL28,JQ28)&gt;0,SUM(JL28,JQ28),"")</f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0" t="str">
        <f>IF(SUM(JT28,JX28)&gt;0,SUM(JT28,JX28),"")</f>
        <v/>
      </c>
      <c r="KN28" s="40" t="str">
        <f>IF(SUM(JS28:JT28,JV28:JX28,JZ28)-JU28-JY28&gt;0,SUM(JS28:JT28,JV28:JX28,JZ28)-JU28-JY28,"")</f>
        <v/>
      </c>
      <c r="KO28" s="40" t="str">
        <f>IF(SUM(KA28:KB28,KD28)-KC28&gt;0,SUM(KA28:KB28,KD28)-KC28,"")</f>
        <v/>
      </c>
      <c r="KP28" s="40" t="str">
        <f>IF(SUM(JT28,JX28,KB28)&gt;0,SUM(JT28,JX28,KB28),"")</f>
        <v/>
      </c>
      <c r="KQ28" s="40" t="str">
        <f>IF(SUM(KN28,KO28)&gt;0,SUM(KN28,KO28),"")</f>
        <v/>
      </c>
      <c r="KR28" s="40" t="str">
        <f>IF(SUM(KF28,KJ28)&gt;0,SUM(KF28,KJ28),"")</f>
        <v/>
      </c>
      <c r="KS28" s="40" t="str">
        <f>IF(SUM(KE28:KF28,KH28:KJ28,KL28)-SUM(KG28,KK28)&gt;0,SUM(KE28:KF28,KH28:KJ28,KL28)-SUM(KG28,KK28),"")</f>
        <v/>
      </c>
      <c r="KT28" s="40" t="str">
        <f>IF(SUM(KN28,KS28)&gt;0,SUM(KN28,KS28),"")</f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>IF(SUM(KV28,KZ28)&gt;0,SUM(KV28,KZ28),"")</f>
        <v/>
      </c>
      <c r="LP28" s="11" t="str">
        <f>IF(SUM(KU28:KV28,KX28:KZ28,LB28)-KW28-LA28&gt;0,SUM(KU28:KV28,KX28:KZ28,LB28)-KW28-LA28,"")</f>
        <v/>
      </c>
      <c r="LQ28" s="11" t="str">
        <f>IF(SUM(LC28:LD28,LF28)-LE28&gt;0,SUM(LC28:LD28,LF28)-LE28,"")</f>
        <v/>
      </c>
      <c r="LR28" s="11" t="str">
        <f>IF(SUM(KV28,KZ28,LD28)&gt;0,SUM(KV28,KZ28,LD28),"")</f>
        <v/>
      </c>
      <c r="LS28" s="11" t="str">
        <f>IF(SUM(LP28,LQ28)&gt;0,SUM(LP28,LQ28),"")</f>
        <v/>
      </c>
      <c r="LT28" s="11" t="str">
        <f>IF(SUM(LH28,LL28)&gt;0,SUM(LH28,LL28),"")</f>
        <v/>
      </c>
      <c r="LU28" s="11" t="str">
        <f>IF(SUM(LG28:LH28,LJ28:LL28,LN28)-SUM(LI28,LM28)&gt;0,SUM(LG28:LH28,LJ28:LL28,LN28)-SUM(LI28,LM28),"")</f>
        <v/>
      </c>
      <c r="LV28" s="11" t="str">
        <f>IF(SUM(LP28,LU28)&gt;0,SUM(LP28,LU28),"")</f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0" t="str">
        <f>IF(SUM(LX28,MB28)&gt;0,SUM(LX28,MB28),"")</f>
        <v/>
      </c>
      <c r="MR28" s="40" t="str">
        <f>IF(SUM(LW28:LX28,LZ28:MB28,MD28)-LY28-MC28&gt;0,SUM(LW28:LX28,LZ28:MB28,MD28)-LY28-MC28,"")</f>
        <v/>
      </c>
      <c r="MS28" s="40" t="str">
        <f>IF(SUM(ME28:MF28,MH28)-MG28&gt;0,SUM(ME28:MF28,MH28)-MG28,"")</f>
        <v/>
      </c>
      <c r="MT28" s="40" t="str">
        <f>IF(SUM(LX28,MB28,MF28)&gt;0,SUM(LX28,MB28,MF28),"")</f>
        <v/>
      </c>
      <c r="MU28" s="40" t="str">
        <f>IF(SUM(MR28,MS28)&gt;0,SUM(MR28,MS28),"")</f>
        <v/>
      </c>
      <c r="MV28" s="40" t="str">
        <f>IF(SUM(MJ28,MN28)&gt;0,SUM(MJ28,MN28),"")</f>
        <v/>
      </c>
      <c r="MW28" s="40" t="str">
        <f>IF(SUM(MI28:MJ28,ML28:MN28,MP28)-SUM(MK28,MO28)&gt;0,SUM(MI28:MJ28,ML28:MN28,MP28)-SUM(MK28,MO28),"")</f>
        <v/>
      </c>
      <c r="MX28" s="40" t="str">
        <f>IF(SUM(MR28,MW28)&gt;0,SUM(MR28,MW28),"")</f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>IF(SUM(MZ28,ND28)&gt;0,SUM(MZ28,ND28),"")</f>
        <v/>
      </c>
      <c r="NT28" s="11" t="str">
        <f>IF(SUM(MY28:MZ28,NB28:ND28,NF28)-NA28-NE28&gt;0,SUM(MY28:MZ28,NB28:ND28,NF28)-NA28-NE28,"")</f>
        <v/>
      </c>
      <c r="NU28" s="11" t="str">
        <f>IF(SUM(NG28:NH28,NJ28)-NI28&gt;0,SUM(NG28:NH28,NJ28)-NI28,"")</f>
        <v/>
      </c>
      <c r="NV28" s="11" t="str">
        <f>IF(SUM(MZ28,ND28,NH28)&gt;0,SUM(MZ28,ND28,NH28),"")</f>
        <v/>
      </c>
      <c r="NW28" s="11" t="str">
        <f>IF(SUM(NT28,NU28)&gt;0,SUM(NT28,NU28),"")</f>
        <v/>
      </c>
      <c r="NX28" s="11" t="str">
        <f>IF(SUM(NL28,NP28)&gt;0,SUM(NL28,NP28),"")</f>
        <v/>
      </c>
      <c r="NY28" s="11" t="str">
        <f>IF(SUM(NK28:NL28,NN28:NP28,NR28)-SUM(NM28,NQ28)&gt;0,SUM(NK28:NL28,NN28:NP28,NR28)-SUM(NM28,NQ28),"")</f>
        <v/>
      </c>
      <c r="NZ28" s="11" t="str">
        <f>IF(SUM(NT28,NY28)&gt;0,SUM(NT28,NY28),"")</f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0" t="str">
        <f>IF(SUM(OB28,OF28)&gt;0,SUM(OB28,OF28),"")</f>
        <v/>
      </c>
      <c r="OV28" s="40" t="str">
        <f>IF(SUM(OA28:OB28,OD28:OF28,OH28)-OC28-OG28&gt;0,SUM(OA28:OB28,OD28:OF28,OH28)-OC28-OG28,"")</f>
        <v/>
      </c>
      <c r="OW28" s="40" t="str">
        <f>IF(SUM(OI28:OJ28,OL28)-OK28&gt;0,SUM(OI28:OJ28,OL28)-OK28,"")</f>
        <v/>
      </c>
      <c r="OX28" s="40" t="str">
        <f>IF(SUM(OB28,OF28,OJ28)&gt;0,SUM(OB28,OF28,OJ28),"")</f>
        <v/>
      </c>
      <c r="OY28" s="40" t="str">
        <f>IF(SUM(OV28,OW28)&gt;0,SUM(OV28,OW28),"")</f>
        <v/>
      </c>
      <c r="OZ28" s="40" t="str">
        <f>IF(SUM(ON28,OR28)&gt;0,SUM(ON28,OR28),"")</f>
        <v/>
      </c>
      <c r="PA28" s="40" t="str">
        <f>IF(SUM(OM28:ON28,OP28:OR28,OT28)-SUM(OO28,OS28)&gt;0,SUM(OM28:ON28,OP28:OR28,OT28)-SUM(OO28,OS28),"")</f>
        <v/>
      </c>
      <c r="PB28" s="40" t="str">
        <f>IF(SUM(OV28,PA28)&gt;0,SUM(OV28,PA28),"")</f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>IF(SUM(PD28,PH28)&gt;0,SUM(PD28,PH28),"")</f>
        <v/>
      </c>
      <c r="PX28" s="11" t="str">
        <f>IF(SUM(PC28:PD28,PF28:PH28,PJ28)-PE28-PI28&gt;0,SUM(PC28:PD28,PF28:PH28,PJ28)-PE28-PI28,"")</f>
        <v/>
      </c>
      <c r="PY28" s="11" t="str">
        <f>IF(SUM(PK28:PL28,PN28)-PM28&gt;0,SUM(PK28:PL28,PN28)-PM28,"")</f>
        <v/>
      </c>
      <c r="PZ28" s="11" t="str">
        <f>IF(SUM(PD28,PH28,PL28)&gt;0,SUM(PD28,PH28,PL28),"")</f>
        <v/>
      </c>
      <c r="QA28" s="11" t="str">
        <f>IF(SUM(PX28,PY28)&gt;0,SUM(PX28,PY28),"")</f>
        <v/>
      </c>
      <c r="QB28" s="11" t="str">
        <f>IF(SUM(PP28,PT28)&gt;0,SUM(PP28,PT28),"")</f>
        <v/>
      </c>
      <c r="QC28" s="11" t="str">
        <f>IF(SUM(PO28:PP28,PR28:PT28,PV28)-SUM(PQ28,PU28)&gt;0,SUM(PO28:PP28,PR28:PT28,PV28)-SUM(PQ28,PU28),"")</f>
        <v/>
      </c>
      <c r="QD28" s="11" t="str">
        <f>IF(SUM(PX28,QC28)&gt;0,SUM(PX28,QC28),"")</f>
        <v/>
      </c>
      <c r="QE28" s="22">
        <f>IF($CU28="P",CA28,(CA28+AX28)/2)</f>
        <v>9.15</v>
      </c>
      <c r="QF28" s="22">
        <f>IF($CU28="P",CB28,(CB28+AY28)/2)</f>
        <v>2.8</v>
      </c>
      <c r="QG28" s="22">
        <f>IF($CU28="P",CC28,(CC28+AZ28)/2)</f>
        <v>0.1</v>
      </c>
      <c r="QH28" s="22">
        <f>IF($CU28="P",CD28,(CD28+BA28)/2)</f>
        <v>0</v>
      </c>
      <c r="QI28" s="22">
        <f>IF($CU28="P",CE28,(CE28+BB28)/2)</f>
        <v>8.9</v>
      </c>
      <c r="QJ28" s="22">
        <f>IF($CU28="P",CF28,(CF28+BC28)/2)</f>
        <v>2.6</v>
      </c>
      <c r="QK28" s="22">
        <f>IF($CU28="P",CG28,(CG28+BD28)/2)</f>
        <v>0.5</v>
      </c>
      <c r="QL28" s="22">
        <f>IF($CU28="P",CH28,(CH28+BE28)/2)</f>
        <v>0</v>
      </c>
      <c r="QM28" s="22">
        <f>IF($CU28="P",CI28,(CI28+BF28)/2)</f>
        <v>9.35</v>
      </c>
      <c r="QN28" s="22">
        <f>IF($CU28="P",CJ28,(CJ28+BG28)/2)</f>
        <v>1.8</v>
      </c>
      <c r="QO28" s="22">
        <f>IF($CU28="P",CK28,(CK28+BH28)/2)</f>
        <v>0</v>
      </c>
      <c r="QP28" s="22">
        <f>IF($CU28="P",CL28,(CL28+BI28)/2)</f>
        <v>0</v>
      </c>
      <c r="QQ28" s="22">
        <f>IF($CU28="P",CM28,(CM28+BJ28)/2)</f>
        <v>9.35</v>
      </c>
      <c r="QR28" s="22">
        <f>IF($CU28="P",CN28,(CN28+BK28)/2)</f>
        <v>2.6</v>
      </c>
      <c r="QS28" s="22">
        <f>IF($CU28="P",CO28,(CO28+BL28)/2)</f>
        <v>0.1</v>
      </c>
      <c r="QT28" s="22">
        <f>IF($CU28="P",CP28,(CP28+BM28)/2)</f>
        <v>0</v>
      </c>
      <c r="QU28" s="22">
        <f>IF($CU28="P",CQ28,(CQ28+BN28)/2)</f>
        <v>9.3000000000000007</v>
      </c>
      <c r="QV28" s="22">
        <f>IF($CU28="P",CR28,(CR28+BO28)/2)</f>
        <v>2.6</v>
      </c>
      <c r="QW28" s="22">
        <f>IF($CU28="P",CS28,(CS28+BP28)/2)</f>
        <v>0</v>
      </c>
      <c r="QX28" s="22">
        <f>IF($CU28="P",CT28,(CT28+BQ28)/2)</f>
        <v>0</v>
      </c>
      <c r="QY28" s="27" t="s">
        <v>46</v>
      </c>
      <c r="QZ28" s="40">
        <f>IF(SUM(QF28,QJ28)&gt;0,SUM(QF28,QJ28),"")</f>
        <v>5.4</v>
      </c>
      <c r="RA28" s="40">
        <f>IF(SUM(QE28:QF28,QH28:QJ28,QL28)-QG28-QK28&gt;0,SUM(QE28:QF28,QH28:QJ28,QL28)-QG28-QK28,"")</f>
        <v>22.85</v>
      </c>
      <c r="RB28" s="40">
        <f>IF(SUM(QM28:QN28,QP28)-QO28&gt;0,SUM(QM28:QN28,QP28)-QO28,"")</f>
        <v>11.15</v>
      </c>
      <c r="RC28" s="40">
        <f>IF(SUM(QF28,QJ28,QN28)&gt;0,SUM(QF28,QJ28,QN28),"")</f>
        <v>7.2</v>
      </c>
      <c r="RD28" s="40">
        <f>IF(SUM(RA28,RB28)&gt;0,SUM(RA28,RB28),"")</f>
        <v>34</v>
      </c>
      <c r="RE28" s="40">
        <f>IF(SUM(QR28,QV28)&gt;0,SUM(QR28,QV28),"")</f>
        <v>5.2</v>
      </c>
      <c r="RF28" s="40">
        <f>IF(SUM(QQ28:QR28,QT28:QV28,QX28)-SUM(QS28,QW28)&gt;0,SUM(QQ28:QR28,QT28:QV28,QX28)-SUM(QS28,QW28),"")</f>
        <v>23.75</v>
      </c>
      <c r="RG28" s="40">
        <f>IF(SUM(RA28,RF28)&gt;0,SUM(RA28,RF28),"")</f>
        <v>46.6</v>
      </c>
    </row>
    <row r="29" spans="1:475" x14ac:dyDescent="0.2">
      <c r="A29" s="4" t="str" cm="1">
        <f t="array" ref="A29">IF(AND(H29&lt;&gt;"",H29&lt;&gt;"No DD"),SUMPRODUCT((H$4:H$41&lt;&gt;"")*(H$4:H$41&lt;&gt;"No DD")*(E$4:E$41&gt;E29))+1,IF(H29="No DD",SUMPRODUCT((H$4:H$41="No DD")*(E$4:E$41&gt;E29))+1+SUMPRODUCT((H$4:H$41&lt;&gt;"")*(H$4:H$41&lt;&gt;"No DD")),""))</f>
        <v/>
      </c>
      <c r="B29" s="5" t="s">
        <v>139</v>
      </c>
      <c r="C29" s="4" t="s">
        <v>5</v>
      </c>
      <c r="D29" s="4">
        <v>2005</v>
      </c>
      <c r="E29" s="9">
        <f>SUM(J29:R29)+SUM(J29:O29)*0.0000001+SUM(J29)*0.0000000000001</f>
        <v>113.10000716000256</v>
      </c>
      <c r="F29" s="3" t="str">
        <f>IF(OR(AND(AP29&gt;=AW$43,AQ29&gt;=AW$47,AP29&lt;&gt;"",AO29=""),AND(AU29&gt;=AW$43,AV29&gt;=AW$47,AU29&lt;&gt;"",AO29=""),AND(BS29&gt;=BZ$43,BT29&gt;=BZ$47,BS29&lt;&gt;"",BR29=""),AND(BX29&gt;=BZ$43,BY29&gt;=BZ$47,BX29&lt;&gt;"",BR29=""),AND(CV29&gt;=DC$43,CW29&gt;=DC$47,CV29&lt;&gt;"",CU29=""),AND(DA29&gt;=DC$43,DB29&gt;=DC$47,DA29&lt;&gt;""),AND(EA29&gt;=EH$43,EB29&gt;=EH$47,EA29&lt;&gt;""),AND(EF29&gt;=EH$43,EG29&gt;=EH$47,EF29&lt;&gt;""),AND(FC29&gt;=FJ$43,FD29&gt;=FJ$47,FC29&lt;&gt;""),AND(FH29&gt;=FJ$43,FI29&gt;=FJ$47,FH29&lt;&gt;""),AND(GE29&gt;=GL$43,GF29&gt;=GL$47,GE29&lt;&gt;""),AND(GJ29&gt;=GL$43,GK29&gt;=GL$47,GJ29&lt;&gt;""),AND(HG29&gt;=HN$43,HH29&gt;=HN$47,HG29&lt;&gt;""),AND(HL29&gt;=HN$43,HM29&gt;=HN$47,HL29&lt;&gt;""),AND(II29&gt;=IP$43,IJ29&gt;=IP$47,II29&lt;&gt;""),AND(IN29&gt;=IP$43,IO29&gt;=IP$47,IN29&lt;&gt;""),AND(JK29&gt;=JR$43,JL29&gt;=JR$47,JK29&lt;&gt;""),AND(JP29&gt;=JR$43,JQ29&gt;=JR$47,JP29&lt;&gt;""),AND(KM29&gt;=KT$43,KN29&gt;=KT$47,KM29&lt;&gt;""),AND(KR29&gt;=KT$43,KS29&gt;=KT$47,KR29&lt;&gt;""),AND(LO29&gt;=LV$43,LP29&gt;=LV$47,LO29&lt;&gt;""),AND(LT29&gt;=LV$43,LU29&gt;=LV$47,LT29&lt;&gt;""),AND(MQ29&gt;=MX$43,MR29&gt;=MX$47,MQ29&lt;&gt;""),AND(MV29&gt;=MX$43,MW29&gt;=MX$47,MV29&lt;&gt;""),AND(NS29&gt;=NZ$43,NT29&gt;=NZ$47,NS29&lt;&gt;""),AND(NX29&gt;=NZ$43,NY29&gt;=NZ$47,NX29&lt;&gt;""),AND(OU29&gt;=PB$43,OV29&gt;=PB$47,OU29&lt;&gt;""),AND(OZ29&gt;=PB$43,PA29&gt;=PB$47,OZ29&lt;&gt;""),AND(PW29&gt;=QD$43,PX29&gt;=QD$47,PW29&lt;&gt;""),AND(QB29&gt;=QD$43,QC29&gt;=QD$47,QB29&lt;&gt;"")),"P","")</f>
        <v/>
      </c>
      <c r="G29" s="3" t="str">
        <f>IF(OR(AND(AQ29&gt;=AW$47,AQ29&lt;&gt;"",AO29=""),AND(AV29&gt;=AW$47,AV29&lt;&gt;"",AO29=""),AND(BT29&gt;=BZ$47,BT29&lt;&gt;"",BR29=""),AND(BY29&gt;=BZ$47,BY29&lt;&gt;"",BR29=""),AND(CW29&gt;=DC$47,CW29&lt;&gt;"",CU29=""),AND(DB29&gt;=DC$47,DB29&lt;&gt;"",CU29=""),AND(EB29&gt;=EH$47,EB29&lt;&gt;""),AND(EG29&gt;=EH$47,EG29&lt;&gt;""),AND(FD29&gt;=FJ$47,FD29&lt;&gt;""),AND(FI29&gt;=FJ$47,FI29&lt;&gt;""),AND(GF29&gt;=GL$47,GF29&lt;&gt;""),AND(GK29&gt;=GL$47,GK29&lt;&gt;""),AND(HH29&gt;=HN$47,HH29&lt;&gt;""),AND(HM29&gt;=HN$47,HM29&lt;&gt;""),AND(IJ29&gt;=IP$47,IJ29&lt;&gt;""),AND(IO29&gt;=IP$47,IO29&lt;&gt;""),AND(JL29&gt;=JR$47,JL29&lt;&gt;""),AND(JQ29&gt;=JR$47,JQ29&lt;&gt;""),AND(KN29&gt;=KT$47,KN29&lt;&gt;""),AND(KS29&gt;=KT$47,KS29&lt;&gt;""),AND(LP29&gt;=LV$47,LP29&lt;&gt;""),AND(LU29&gt;=LV$47,LU29&lt;&gt;""),AND(MR29&gt;=MX$47,MR29&lt;&gt;""),AND(MW29&gt;=MX$47,MW29&lt;&gt;""),AND(NT29&gt;=NZ$47,NT29&lt;&gt;""),AND(NY29&gt;=NZ$47,NY29&lt;&gt;""),AND(OV29&gt;=PB$47,OV29&lt;&gt;""),AND(PA29&gt;=PB$47,PA29&lt;&gt;""),AND(PX29&gt;=QD$47,PX29&lt;&gt;""),AND(QC29&gt;=QD$47,QC29&lt;&gt;"")),"P","")</f>
        <v/>
      </c>
      <c r="H29" s="36" t="str">
        <f>IF(AND(G29="P",F29=""),"No DD",IF(OR(AND(AS29&gt;=AW$46,AT29&gt;=AW$50,AS29&lt;&gt;"",AO29=""),AND(BV29&gt;=BZ$46,BW29&gt;=BZ$50,BV29&lt;&gt;"",BR29=""),AND(CY29&gt;=DC$46,CZ29&gt;=DC$50,CY29&lt;&gt;"",CU29=""),AND(ED29&gt;=EH$46,EE29&gt;=EH$50,ED29&lt;&gt;""),AND(FF29&gt;=FJ$46,FG29&gt;=FJ$50,FF29&lt;&gt;""),AND(GH29&gt;=GL$46,GI29&gt;=GL$50,GH29&lt;&gt;""),AND(HJ29&gt;=HN$46,HK29&gt;=HN$50,HJ29&lt;&gt;""),AND(IL29&gt;=IP$46,IM29&gt;=IP$50,IL29&lt;&gt;""),AND(JN29&gt;=JR$46,JO29&gt;=JR$50,JN29&lt;&gt;""),AND(KP29&gt;=KT$46,KQ29&gt;=KT$50,KP29&lt;&gt;""),AND(LR29&gt;=LV$46,LS29&gt;=LV$50,LR29&lt;&gt;""),AND(MT29&gt;=MX$46,MU29&gt;=MX$50,MT29&lt;&gt;""),AND(NV29&gt;=NZ$46,NW29&gt;=NZ$50,NV29&lt;&gt;""),AND(OX29&gt;=PB$46,OY29&gt;=PB$50,OX29&lt;&gt;""),AND(PZ29&gt;=QD$46,QA29&gt;=QD$50,PZ29&lt;&gt;"")),"Merit",IF(OR(AND(AS29&gt;=AW$45,AT29&gt;=AW$49,AS29&lt;&gt;"",AO29=""),AND(BV29&gt;=BZ$45,BW29&gt;=BZ$49,BV29&lt;&gt;"",BR29=""),AND(CY29&gt;=DC$45,CZ29&gt;=DC$49,CY29&lt;&gt;"",CU29=""),AND(ED29&gt;=EH$45,EE29&gt;=EH$49,ED29&lt;&gt;""),AND(FF29&gt;=FJ$45,FG29&gt;=FJ$49,FF29&lt;&gt;""),AND(GH29&gt;=GL$45,GI29&gt;=GL$49,GH29&lt;&gt;""),AND(HJ29&gt;=HN$45,HK29&gt;=HN$49,HJ29&lt;&gt;""),AND(IL29&gt;=IP$45,IM29&gt;=IP$49,IL29&lt;&gt;""),AND(JN29&gt;=JR$45,JO29&gt;=JR$49,JN29&lt;&gt;""),AND(KP29&gt;=KT$45,KQ29&gt;=KT$49,KP29&lt;&gt;""),AND(LR29&gt;=LV$45,LS29&gt;=LV$49,LR29&lt;&gt;""),AND(MT29&gt;=MX$45,MU29&gt;=MX$49,MT29&lt;&gt;""),AND(NV29&gt;=NZ$45,NW29&gt;=NZ$49,NV29&lt;&gt;""),AND(OX29&gt;=PB$45,OY29&gt;=PB$49,OX29&lt;&gt;""),AND(PZ29&gt;=QD$45,QA29&gt;=QD$49,PZ29&lt;&gt;"")),"Excellence",IF(I29="P","Worlds Team",IF(F29="P","National Team","")))))</f>
        <v/>
      </c>
      <c r="I29" s="3" t="str">
        <f>IF(OR(AND(AS29&gt;=AW$44,AT29&gt;=AW$48,AS29&lt;&gt;"",AO29=""),AND(BV29&gt;=BZ$44,BW29&gt;=BZ$48,BV29&lt;&gt;"",BR29=""),AND(CY29&gt;=DC$44,CZ29&gt;=DC$48,CY29&lt;&gt;"",CU29=""),AND(ED29&gt;=EH$44,EE29&gt;=EH$48,ED29&lt;&gt;""),AND(FF29&gt;=FJ$44,FG29&gt;=FJ$48,FF29&lt;&gt;""),AND(GH29&gt;=GL$44,GI29&gt;=GL$48,GH29&lt;&gt;""),AND(HJ29&gt;=HN$44,HK29&gt;=HN$48,HJ29&lt;&gt;""),AND(IL29&gt;=IP$44,IM29&gt;=IP$48,IL29&lt;&gt;""),AND(JN29&gt;=JR$44,JO29&gt;=JR$48,JN29&lt;&gt;""),AND(KP29&gt;=KT$44,KQ29&gt;=KT$48,KP29&lt;&gt;""),AND(LR29&gt;=LV$44,LS29&gt;=LV$48,LR29&lt;&gt;""),AND(MT29&gt;=MX$44,MU29&gt;=MX$48,MT29&lt;&gt;""),AND(NV29&gt;=NZ$44,NW29&gt;=NZ$48,NV29&lt;&gt;""),AND(OX29&gt;=PB$44,OY29&gt;=PB$48,OX29&lt;&gt;""),AND(PZ29&gt;=QD$44,QA29&gt;=QD$48,PZ29&lt;&gt;"")),"P","")</f>
        <v/>
      </c>
      <c r="J29" s="8">
        <f>IF(COUNT(AQ29,BT29,CW29)&gt;0,LARGE((AQ29,BT29,CW29),1),0)</f>
        <v>25.400000000000002</v>
      </c>
      <c r="K29" s="8" t="str">
        <f>IF(J29=0,"",IF(J29=CW29,$CA$1,IF(J29=BT29,$AX$1,IF(J29=AQ29,$U$1,""))))</f>
        <v>2022 3rd Domestic Trial</v>
      </c>
      <c r="L29" s="8">
        <f>IF(COUNT(AQ29,BT29,CW29)&gt;1,LARGE((AQ29,BT29,CW29),2),0)</f>
        <v>24</v>
      </c>
      <c r="M29" s="8" t="str">
        <f>IF(L29=0,"",IF(L29=CW29,$CA$1,IF(L29=BT29,$AX$1,IF(L29=AQ29,$U$1,""))))</f>
        <v>2023 Elite Canada</v>
      </c>
      <c r="N29" s="8">
        <f>IF(COUNT(AR29,BU29,CX29)&gt;0,LARGE((AR29,BU29,CX29),1),0)</f>
        <v>22.2</v>
      </c>
      <c r="O29" s="8" t="str">
        <f>IF(N29=0,"",IF(N29=CX29,$CA$1,IF(N29=BU29,$AX$1,IF(N29=AR29,$U$1,""))))</f>
        <v>2022 3rd Domestic Trial</v>
      </c>
      <c r="P29" s="8">
        <f>IF(MAX(AV29,BY29,DB29)&gt;0,MAX(AV29,BY29,DB29),0)</f>
        <v>41.500000000000007</v>
      </c>
      <c r="Q29" s="8" t="str">
        <f>IF(P29=0,"",IF(P29=DB29,$CA$1,IF(P29=BY29,$AX$1,IF(P29=AV29,$U$1,""))))</f>
        <v>2022 3rd Domestic Trial</v>
      </c>
      <c r="R29" s="8" t="str">
        <f>IF(MAX(DD29:DF29)&gt;0,MAX(DD29:DF29),"")</f>
        <v/>
      </c>
      <c r="S29" s="11" t="str">
        <f>IF(R29="","",IF(R29=DD29,"("&amp;DD$2&amp;")",IF(R29=DE29,"("&amp;DE$2&amp;")",IF(R29=DF29,"("&amp;DF$2&amp;")"))))</f>
        <v/>
      </c>
      <c r="T29" s="8" t="str">
        <f>IF(R29="","",IF(R29=DD29,IF(R29+IF(L29="",0,L29)=PX29,$PC$1,IF(R29+IF(L29="",0,L29)=OV29,$OA$1,IF(R29+IF(L29="",0,L29)=NT29,$MY$1,IF(R29+IF(L29="",0,L29)=MR29,$LW$1,IF(R29+IF(L29="",0,L29)=LP29,$KU$1,IF(R29+IF(L29="",0,L29)=KN29,$JS$1,IF(R29+IF(L29="",0,L29)=JL29,$IQ$1,IF(R29+IF(L29="",0,L29)=IJ29,$HO$1,IF(R29+IF(L29="",0,L29)=HH29,$GM$1,IF(R29+IF(L29="",0,L29)=GF29,$FK$1,IF(R29+IF(L29="",0,L29)=FD29,$EI$1,IF(R29+IF(L29="",0,L29)=EB29,$DG$1)))))))))))),IF(R29=DE29,IF(R29+IF(N29="",0,N29)=PY29,$PC$1,IF(R29+IF(N29="",0,N29)=OW29,$OA$1,IF(R29+IF(N29="",0,N29)=NU29,$MY$1,IF(R29+IF(N29="",0,N29)=MS29,$LW$1,IF(R29+IF(N29="",0,N29)=LQ29,$KU$1,IF(R29+IF(N29="",0,N29)=KO29,$JS$1,IF(R29+IF(N29="",0,N29)=JM29,$IQ$1,IF(R29+IF(N29="",0,N29)=IK29,$HO$1,IF(R29+IF(N29="",0,N29)=HI29,$GM$1,IF(R29+IF(N29="",0,N29)=GG29,$FK$1,IF(R29+IF(N29="",0,N29)=FE29,$EI$1,IF(R29+IF(N29="",0,N29)=EC29,$DG$1)))))))))))),IF(R29=DF29,IF(R29+IF(P29="",0,P29)=QC29,$PC$1,IF(R29+IF(P29="",0,P29)=PA29,$OA$1,IF(R29+IF(P29="",0,P29)=NY29,$MY$1,IF(R29+IF(P29="",0,P29)=MW29,$LW$1,IF(R29+IF(P29="",0,P29)=LU29,$KU$1,IF(R29+IF(P29="",0,P29)=KS29,$JS$1,IF(R29+IF(P29="",0,P29)=JQ29,$IQ$1,IF(R29+IF(P29="",0,P29)=IO29,$HO$1,IF(R29+IF(P29="",0,P29)=HM29,$GM$1,IF(R29+IF(P29="",0,P29)=GK29,$FK$1,IF(R29+IF(P29="",0,P29)=FI29,$EI$1,IF(R29+IF(P29="",0,P29)=EG29,$DG$1))))))))))))))))</f>
        <v/>
      </c>
      <c r="U29" s="19">
        <v>0</v>
      </c>
      <c r="V29" s="19">
        <v>0</v>
      </c>
      <c r="W29" s="19">
        <v>0</v>
      </c>
      <c r="X29" s="19">
        <v>0</v>
      </c>
      <c r="Y29" s="19">
        <v>18.8</v>
      </c>
      <c r="Z29" s="19">
        <v>6.8</v>
      </c>
      <c r="AA29" s="19">
        <v>0.2</v>
      </c>
      <c r="AB29" s="19">
        <v>0</v>
      </c>
      <c r="AC29" s="19">
        <v>18.399999999999999</v>
      </c>
      <c r="AD29" s="19">
        <v>4.8</v>
      </c>
      <c r="AE29" s="19">
        <v>1</v>
      </c>
      <c r="AF29" s="19">
        <v>0</v>
      </c>
      <c r="AG29" s="19">
        <v>17.2</v>
      </c>
      <c r="AH29" s="19">
        <v>3.2</v>
      </c>
      <c r="AI29" s="19">
        <v>0</v>
      </c>
      <c r="AJ29" s="19">
        <v>0</v>
      </c>
      <c r="AK29" s="19">
        <v>18.3</v>
      </c>
      <c r="AL29" s="19">
        <v>3.6</v>
      </c>
      <c r="AM29" s="19">
        <v>0.8</v>
      </c>
      <c r="AN29" s="19">
        <v>0</v>
      </c>
      <c r="AO29" s="27"/>
      <c r="AP29" s="40">
        <f>IF(SUM(V29,Z29)&gt;0,SUM(V29,Z29),"")</f>
        <v>6.8</v>
      </c>
      <c r="AQ29" s="40">
        <f>IF(SUM(U29:V29,X29:Z29,AB29)-W29-AA29&gt;0,SUM(U29:V29,X29:Z29,AB29)-W29-AA29,"")</f>
        <v>25.400000000000002</v>
      </c>
      <c r="AR29" s="40">
        <f>IF(SUM(AC29:AD29,AF29)-AE29&gt;0,SUM(AC29:AD29,AF29)-AE29,"")</f>
        <v>22.2</v>
      </c>
      <c r="AS29" s="40">
        <f>IF(SUM(V29,Z29,AD29)&gt;0,SUM(V29,Z29,AD29),"")</f>
        <v>11.6</v>
      </c>
      <c r="AT29" s="40">
        <f>IF(SUM(AQ29,AR29)&gt;0,SUM(AQ29,AR29),"")</f>
        <v>47.6</v>
      </c>
      <c r="AU29" s="40">
        <f>IF(SUM(AH29,AL29)&gt;0,SUM(AH29,AL29),"")</f>
        <v>6.8000000000000007</v>
      </c>
      <c r="AV29" s="40">
        <f>IF(SUM(AG29:AH29,AJ29:AL29,AN29)-SUM(AI29,AM29)&gt;0,SUM(AG29:AH29,AJ29:AL29,AN29)-SUM(AI29,AM29),"")</f>
        <v>41.500000000000007</v>
      </c>
      <c r="AW29" s="40">
        <f>IF(SUM(AQ29,AV29)&gt;0,SUM(AQ29,AV29),"")</f>
        <v>66.900000000000006</v>
      </c>
      <c r="AX29" s="18">
        <v>18</v>
      </c>
      <c r="AY29" s="18">
        <v>6.8</v>
      </c>
      <c r="AZ29" s="18">
        <v>0.8</v>
      </c>
      <c r="BA29" s="18">
        <v>0</v>
      </c>
      <c r="BB29" s="18">
        <v>0</v>
      </c>
      <c r="BC29" s="18">
        <v>0</v>
      </c>
      <c r="BD29" s="18">
        <v>0</v>
      </c>
      <c r="BE29" s="18">
        <v>0</v>
      </c>
      <c r="BF29" s="18">
        <v>17.2</v>
      </c>
      <c r="BG29" s="18">
        <v>2.8</v>
      </c>
      <c r="BH29" s="18">
        <v>0</v>
      </c>
      <c r="BI29" s="18">
        <v>0</v>
      </c>
      <c r="BJ29" s="18"/>
      <c r="BK29" s="18"/>
      <c r="BL29" s="18"/>
      <c r="BM29" s="18"/>
      <c r="BN29" s="18"/>
      <c r="BO29" s="18"/>
      <c r="BP29" s="18"/>
      <c r="BQ29" s="18"/>
      <c r="BR29" s="28"/>
      <c r="BS29" s="11">
        <f>IF(SUM(AY29,BC29)&gt;0,SUM(AY29,BC29),"")</f>
        <v>6.8</v>
      </c>
      <c r="BT29" s="11">
        <f>IF(SUM(AX29:AY29,BA29:BC29,BE29)-AZ29-BD29&gt;0,SUM(AX29:AY29,BA29:BC29,BE29)-AZ29-BD29,"")</f>
        <v>24</v>
      </c>
      <c r="BU29" s="11">
        <f>IF(SUM(BF29:BG29,BI29)-BH29&gt;0,SUM(BF29:BG29,BI29)-BH29,"")</f>
        <v>20</v>
      </c>
      <c r="BV29" s="11">
        <f>IF(SUM(AY29,BC29,BG29)&gt;0,SUM(AY29,BC29,BG29),"")</f>
        <v>9.6</v>
      </c>
      <c r="BW29" s="11">
        <f>IF(SUM(BT29,BU29)&gt;0,SUM(BT29,BU29),"")</f>
        <v>44</v>
      </c>
      <c r="BX29" s="11" t="str">
        <f>IF(SUM(BK29,BO29)&gt;0,SUM(BK29,BO29),"")</f>
        <v/>
      </c>
      <c r="BY29" s="11" t="str">
        <f>IF(SUM(BJ29:BK29,BM29:BO29,BQ29)-SUM(BL29,BP29)&gt;0,SUM(BJ29:BK29,BM29:BO29,BQ29)-SUM(BL29,BP29),"")</f>
        <v/>
      </c>
      <c r="BZ29" s="11">
        <f>IF(SUM(BT29,BY29)&gt;0,SUM(BT29,BY29),"")</f>
        <v>24</v>
      </c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27"/>
      <c r="CV29" s="40" t="str">
        <f>IF(SUM(CB29,CF29)&gt;0,SUM(CB29,CF29),"")</f>
        <v/>
      </c>
      <c r="CW29" s="40" t="str">
        <f>IF(SUM(CA29:CB29,CD29:CF29,CH29)-CC29-CG29&gt;0,SUM(CA29:CB29,CD29:CF29,CH29)-CC29-CG29,"")</f>
        <v/>
      </c>
      <c r="CX29" s="40" t="str">
        <f>IF(SUM(CI29:CJ29,CL29)-CK29&gt;0,SUM(CI29:CJ29,CL29)-CK29,"")</f>
        <v/>
      </c>
      <c r="CY29" s="40" t="str">
        <f>IF(SUM(CB29,CF29,CJ29)&gt;0,SUM(CB29,CF29,CJ29),"")</f>
        <v/>
      </c>
      <c r="CZ29" s="40" t="str">
        <f>IF(SUM(CW29,CX29)&gt;0,SUM(CW29,CX29),"")</f>
        <v/>
      </c>
      <c r="DA29" s="40" t="str">
        <f>IF(SUM(CN29,CR29)&gt;0,SUM(CN29,CR29),"")</f>
        <v/>
      </c>
      <c r="DB29" s="40" t="str">
        <f>IF(SUM(CM29:CN29,CP29:CR29,CT29)-SUM(CO29,CS29)&gt;0,SUM(CM29:CN29,CP29:CR29,CT29)-SUM(CO29,CS29),"")</f>
        <v/>
      </c>
      <c r="DC29" s="40" t="str">
        <f>IF(SUM(CW29,DB29)&gt;0,SUM(CW29,DB29),"")</f>
        <v/>
      </c>
      <c r="DD29" s="50" t="str">
        <f>IF(MAX(EB29,FD29,GF29,HH29,IJ29,JL29,KN29,LP29,MR29,NT29,OV29,PX29)-IF(L29="",0,L29)&gt;0.001,MAX(EB29,FD29,GF29,HH29,IJ29,JL29,KN29,LP29,MR29,NT29,OV29,PX29)-IF(L29="",0,L29),"")</f>
        <v/>
      </c>
      <c r="DE29" s="50" t="str">
        <f>IF(MAX(EC29,FE29,GG29,HI29,IK29,JM29,KO29,LQ29,MS29,NU29,OW29,PY29)-IF(N29="",0,N29)&gt;0.001,MAX(EC29,FE29,GG29,HI29,IK29,JM29,KO29,LQ29,MS29,NU29,OW29,PY29)-IF(N29="",0,N29),"")</f>
        <v/>
      </c>
      <c r="DF29" s="50" t="str">
        <f>IF(MAX(EG29,FI29,GK29,HM29,IO29,JQ29,KS29,LU29,MW29,NY29,PA29,QC29)-IF(P29="",0,P29)&gt;0.001,MAX(EG29,FI29,GK29,HM29,IO29,JQ29,KS29,LU29,MW29,NY29,PA29,QC29)-IF(P29="",0,P29),"")</f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0" t="str">
        <f>IF(SUM(DH29,DL29)&gt;0,SUM(DH29,DL29),"")</f>
        <v/>
      </c>
      <c r="EB29" s="40" t="str">
        <f>IF(SUM(DG29:DH29,DJ29:DL29,DN29)-DI29-DM29&gt;0,SUM(DG29:DH29,DJ29:DL29,DN29)-DI29-DM29,"")</f>
        <v/>
      </c>
      <c r="EC29" s="40" t="str">
        <f>IF(SUM(DO29:DP29,DR29)-DQ29&gt;0,SUM(DO29:DP29,DR29)-DQ29,"")</f>
        <v/>
      </c>
      <c r="ED29" s="40" t="str">
        <f>IF(SUM(DH29,DL29,DP29)&gt;0,SUM(DH29,DL29,DP29),"")</f>
        <v/>
      </c>
      <c r="EE29" s="40" t="str">
        <f>IF(SUM(EB29,EC29)&gt;0,SUM(EB29,EC29),"")</f>
        <v/>
      </c>
      <c r="EF29" s="40" t="str">
        <f>IF(SUM(DT29,DX29)&gt;0,SUM(DT29,DX29),"")</f>
        <v/>
      </c>
      <c r="EG29" s="40" t="str">
        <f>IF(SUM(DS29:DT29,DV29:DX29,DZ29)-SUM(DU29,DY29)&gt;0,SUM(DS29:DT29,DV29:DX29,DZ29)-SUM(DU29,DY29),"")</f>
        <v/>
      </c>
      <c r="EH29" s="40" t="str">
        <f>IF(SUM(EB29,EG29)&gt;0,SUM(EB29,EG29),"")</f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>IF(SUM(EJ29,EN29)&gt;0,SUM(EJ29,EN29),"")</f>
        <v/>
      </c>
      <c r="FD29" s="11" t="str">
        <f>IF(SUM(EI29:EJ29,EL29:EN29,EP29)-EK29-EO29&gt;0,SUM(EI29:EJ29,EL29:EN29,EP29)-EK29-EO29,"")</f>
        <v/>
      </c>
      <c r="FE29" s="11" t="str">
        <f>IF(SUM(EQ29:ER29,ET29)-ES29&gt;0,SUM(EQ29:ER29,ET29)-ES29,"")</f>
        <v/>
      </c>
      <c r="FF29" s="11" t="str">
        <f>IF(SUM(EJ29,EN29,ER29)&gt;0,SUM(EJ29,EN29,ER29),"")</f>
        <v/>
      </c>
      <c r="FG29" s="11" t="str">
        <f>IF(SUM(FD29,FE29)&gt;0,SUM(FD29,FE29),"")</f>
        <v/>
      </c>
      <c r="FH29" s="11" t="str">
        <f>IF(SUM(EV29,EZ29)&gt;0,SUM(EV29,EZ29),"")</f>
        <v/>
      </c>
      <c r="FI29" s="11" t="str">
        <f>IF(SUM(EU29:EV29,EX29:EZ29,FB29)-SUM(EW29,FA29)&gt;0,SUM(EU29:EV29,EX29:EZ29,FB29)-SUM(EW29,FA29),"")</f>
        <v/>
      </c>
      <c r="FJ29" s="11" t="str">
        <f>IF(SUM(FD29,FI29)&gt;0,SUM(FD29,FI29),"")</f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0" t="str">
        <f>IF(SUM(FL29,FP29)&gt;0,SUM(FL29,FP29),"")</f>
        <v/>
      </c>
      <c r="GF29" s="40" t="str">
        <f>IF(SUM(FK29:FL29,FN29:FP29,FR29)-FM29-FQ29&gt;0,SUM(FK29:FL29,FN29:FP29,FR29)-FM29-FQ29,"")</f>
        <v/>
      </c>
      <c r="GG29" s="40" t="str">
        <f>IF(SUM(FS29:FT29,FV29)-FU29&gt;0,SUM(FS29:FT29,FV29)-FU29,"")</f>
        <v/>
      </c>
      <c r="GH29" s="40" t="str">
        <f>IF(SUM(FL29,FP29,FT29)&gt;0,SUM(FL29,FP29,FT29),"")</f>
        <v/>
      </c>
      <c r="GI29" s="40" t="str">
        <f>IF(SUM(GF29,GG29)&gt;0,SUM(GF29,GG29),"")</f>
        <v/>
      </c>
      <c r="GJ29" s="40" t="str">
        <f>IF(SUM(FX29,GB29)&gt;0,SUM(FX29,GB29),"")</f>
        <v/>
      </c>
      <c r="GK29" s="40" t="str">
        <f>IF(SUM(FW29:FX29,FZ29:GB29,GD29)-SUM(FY29,GC29)&gt;0,SUM(FW29:FX29,FZ29:GB29,GD29)-SUM(FY29,GC29),"")</f>
        <v/>
      </c>
      <c r="GL29" s="40" t="str">
        <f>IF(SUM(GF29,GK29)&gt;0,SUM(GF29,GK29),"")</f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>IF(SUM(GN29,GR29)&gt;0,SUM(GN29,GR29),"")</f>
        <v/>
      </c>
      <c r="HH29" s="11" t="str">
        <f>IF(SUM(GM29:GN29,GP29:GR29,GT29)-GO29-GS29&gt;0,SUM(GM29:GN29,GP29:GR29,GT29)-GO29-GS29,"")</f>
        <v/>
      </c>
      <c r="HI29" s="11" t="str">
        <f>IF(SUM(GU29:GV29,GX29)-GW29&gt;0,SUM(GU29:GV29,GX29)-GW29,"")</f>
        <v/>
      </c>
      <c r="HJ29" s="11" t="str">
        <f>IF(SUM(GN29,GR29,GV29)&gt;0,SUM(GN29,GR29,GV29),"")</f>
        <v/>
      </c>
      <c r="HK29" s="11" t="str">
        <f>IF(SUM(HH29,HI29)&gt;0,SUM(HH29,HI29),"")</f>
        <v/>
      </c>
      <c r="HL29" s="11" t="str">
        <f>IF(SUM(GZ29,HD29)&gt;0,SUM(GZ29,HD29),"")</f>
        <v/>
      </c>
      <c r="HM29" s="11" t="str">
        <f>IF(SUM(GY29:GZ29,HB29:HD29,HF29)-SUM(HA29,HE29)&gt;0,SUM(GY29:GZ29,HB29:HD29,HF29)-SUM(HA29,HE29),"")</f>
        <v/>
      </c>
      <c r="HN29" s="11" t="str">
        <f>IF(SUM(HH29,HM29)&gt;0,SUM(HH29,HM29),"")</f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0" t="str">
        <f>IF(SUM(HP29,HT29)&gt;0,SUM(HP29,HT29),"")</f>
        <v/>
      </c>
      <c r="IJ29" s="40" t="str">
        <f>IF(SUM(HO29:HP29,HR29:HT29,HV29)-HQ29-HU29&gt;0,SUM(HO29:HP29,HR29:HT29,HV29)-HQ29-HU29,"")</f>
        <v/>
      </c>
      <c r="IK29" s="40" t="str">
        <f>IF(SUM(HW29:HX29,HZ29)-HY29&gt;0,SUM(HW29:HX29,HZ29)-HY29,"")</f>
        <v/>
      </c>
      <c r="IL29" s="40" t="str">
        <f>IF(SUM(HP29,HT29,HX29)&gt;0,SUM(HP29,HT29,HX29),"")</f>
        <v/>
      </c>
      <c r="IM29" s="40" t="str">
        <f>IF(SUM(IJ29,IK29)&gt;0,SUM(IJ29,IK29),"")</f>
        <v/>
      </c>
      <c r="IN29" s="40" t="str">
        <f>IF(SUM(IB29,IF29)&gt;0,SUM(IB29,IF29),"")</f>
        <v/>
      </c>
      <c r="IO29" s="40" t="str">
        <f>IF(SUM(IA29:IB29,ID29:IF29,IH29)-SUM(IC29,IG29)&gt;0,SUM(IA29:IB29,ID29:IF29,IH29)-SUM(IC29,IG29),"")</f>
        <v/>
      </c>
      <c r="IP29" s="40" t="str">
        <f>IF(SUM(IJ29,IO29)&gt;0,SUM(IJ29,IO29),"")</f>
        <v/>
      </c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 t="str">
        <f>IF(SUM(IR29,IV29)&gt;0,SUM(IR29,IV29),"")</f>
        <v/>
      </c>
      <c r="JL29" s="11" t="str">
        <f>IF(SUM(IQ29:IR29,IT29:IV29,IX29)-IS29-IW29&gt;0,SUM(IQ29:IR29,IT29:IV29,IX29)-IS29-IW29,"")</f>
        <v/>
      </c>
      <c r="JM29" s="11" t="str">
        <f>IF(SUM(IY29:IZ29,JB29)-JA29&gt;0,SUM(IY29:IZ29,JB29)-JA29,"")</f>
        <v/>
      </c>
      <c r="JN29" s="11" t="str">
        <f>IF(SUM(IR29,IV29,IZ29)&gt;0,SUM(IR29,IV29,IZ29),"")</f>
        <v/>
      </c>
      <c r="JO29" s="11" t="str">
        <f>IF(SUM(JL29,JM29)&gt;0,SUM(JL29,JM29),"")</f>
        <v/>
      </c>
      <c r="JP29" s="11" t="str">
        <f>IF(SUM(JD29,JH29)&gt;0,SUM(JD29,JH29),"")</f>
        <v/>
      </c>
      <c r="JQ29" s="11" t="str">
        <f>IF(SUM(JC29:JD29,JF29:JH29,JJ29)-SUM(JE29,JI29)&gt;0,SUM(JC29:JD29,JF29:JH29,JJ29)-SUM(JE29,JI29),"")</f>
        <v/>
      </c>
      <c r="JR29" s="11" t="str">
        <f>IF(SUM(JL29,JQ29)&gt;0,SUM(JL29,JQ29),"")</f>
        <v/>
      </c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0" t="str">
        <f>IF(SUM(JT29,JX29)&gt;0,SUM(JT29,JX29),"")</f>
        <v/>
      </c>
      <c r="KN29" s="40" t="str">
        <f>IF(SUM(JS29:JT29,JV29:JX29,JZ29)-JU29-JY29&gt;0,SUM(JS29:JT29,JV29:JX29,JZ29)-JU29-JY29,"")</f>
        <v/>
      </c>
      <c r="KO29" s="40" t="str">
        <f>IF(SUM(KA29:KB29,KD29)-KC29&gt;0,SUM(KA29:KB29,KD29)-KC29,"")</f>
        <v/>
      </c>
      <c r="KP29" s="40" t="str">
        <f>IF(SUM(JT29,JX29,KB29)&gt;0,SUM(JT29,JX29,KB29),"")</f>
        <v/>
      </c>
      <c r="KQ29" s="40" t="str">
        <f>IF(SUM(KN29,KO29)&gt;0,SUM(KN29,KO29),"")</f>
        <v/>
      </c>
      <c r="KR29" s="40" t="str">
        <f>IF(SUM(KF29,KJ29)&gt;0,SUM(KF29,KJ29),"")</f>
        <v/>
      </c>
      <c r="KS29" s="40" t="str">
        <f>IF(SUM(KE29:KF29,KH29:KJ29,KL29)-SUM(KG29,KK29)&gt;0,SUM(KE29:KF29,KH29:KJ29,KL29)-SUM(KG29,KK29),"")</f>
        <v/>
      </c>
      <c r="KT29" s="40" t="str">
        <f>IF(SUM(KN29,KS29)&gt;0,SUM(KN29,KS29),"")</f>
        <v/>
      </c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 t="str">
        <f>IF(SUM(KV29,KZ29)&gt;0,SUM(KV29,KZ29),"")</f>
        <v/>
      </c>
      <c r="LP29" s="11" t="str">
        <f>IF(SUM(KU29:KV29,KX29:KZ29,LB29)-KW29-LA29&gt;0,SUM(KU29:KV29,KX29:KZ29,LB29)-KW29-LA29,"")</f>
        <v/>
      </c>
      <c r="LQ29" s="11" t="str">
        <f>IF(SUM(LC29:LD29,LF29)-LE29&gt;0,SUM(LC29:LD29,LF29)-LE29,"")</f>
        <v/>
      </c>
      <c r="LR29" s="11" t="str">
        <f>IF(SUM(KV29,KZ29,LD29)&gt;0,SUM(KV29,KZ29,LD29),"")</f>
        <v/>
      </c>
      <c r="LS29" s="11" t="str">
        <f>IF(SUM(LP29,LQ29)&gt;0,SUM(LP29,LQ29),"")</f>
        <v/>
      </c>
      <c r="LT29" s="11" t="str">
        <f>IF(SUM(LH29,LL29)&gt;0,SUM(LH29,LL29),"")</f>
        <v/>
      </c>
      <c r="LU29" s="11" t="str">
        <f>IF(SUM(LG29:LH29,LJ29:LL29,LN29)-SUM(LI29,LM29)&gt;0,SUM(LG29:LH29,LJ29:LL29,LN29)-SUM(LI29,LM29),"")</f>
        <v/>
      </c>
      <c r="LV29" s="11" t="str">
        <f>IF(SUM(LP29,LU29)&gt;0,SUM(LP29,LU29),"")</f>
        <v/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0" t="str">
        <f>IF(SUM(LX29,MB29)&gt;0,SUM(LX29,MB29),"")</f>
        <v/>
      </c>
      <c r="MR29" s="40" t="str">
        <f>IF(SUM(LW29:LX29,LZ29:MB29,MD29)-LY29-MC29&gt;0,SUM(LW29:LX29,LZ29:MB29,MD29)-LY29-MC29,"")</f>
        <v/>
      </c>
      <c r="MS29" s="40" t="str">
        <f>IF(SUM(ME29:MF29,MH29)-MG29&gt;0,SUM(ME29:MF29,MH29)-MG29,"")</f>
        <v/>
      </c>
      <c r="MT29" s="40" t="str">
        <f>IF(SUM(LX29,MB29,MF29)&gt;0,SUM(LX29,MB29,MF29),"")</f>
        <v/>
      </c>
      <c r="MU29" s="40" t="str">
        <f>IF(SUM(MR29,MS29)&gt;0,SUM(MR29,MS29),"")</f>
        <v/>
      </c>
      <c r="MV29" s="40" t="str">
        <f>IF(SUM(MJ29,MN29)&gt;0,SUM(MJ29,MN29),"")</f>
        <v/>
      </c>
      <c r="MW29" s="40" t="str">
        <f>IF(SUM(MI29:MJ29,ML29:MN29,MP29)-SUM(MK29,MO29)&gt;0,SUM(MI29:MJ29,ML29:MN29,MP29)-SUM(MK29,MO29),"")</f>
        <v/>
      </c>
      <c r="MX29" s="40" t="str">
        <f>IF(SUM(MR29,MW29)&gt;0,SUM(MR29,MW29),"")</f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>IF(SUM(MZ29,ND29)&gt;0,SUM(MZ29,ND29),"")</f>
        <v/>
      </c>
      <c r="NT29" s="11" t="str">
        <f>IF(SUM(MY29:MZ29,NB29:ND29,NF29)-NA29-NE29&gt;0,SUM(MY29:MZ29,NB29:ND29,NF29)-NA29-NE29,"")</f>
        <v/>
      </c>
      <c r="NU29" s="11" t="str">
        <f>IF(SUM(NG29:NH29,NJ29)-NI29&gt;0,SUM(NG29:NH29,NJ29)-NI29,"")</f>
        <v/>
      </c>
      <c r="NV29" s="11" t="str">
        <f>IF(SUM(MZ29,ND29,NH29)&gt;0,SUM(MZ29,ND29,NH29),"")</f>
        <v/>
      </c>
      <c r="NW29" s="11" t="str">
        <f>IF(SUM(NT29,NU29)&gt;0,SUM(NT29,NU29),"")</f>
        <v/>
      </c>
      <c r="NX29" s="11" t="str">
        <f>IF(SUM(NL29,NP29)&gt;0,SUM(NL29,NP29),"")</f>
        <v/>
      </c>
      <c r="NY29" s="11" t="str">
        <f>IF(SUM(NK29:NL29,NN29:NP29,NR29)-SUM(NM29,NQ29)&gt;0,SUM(NK29:NL29,NN29:NP29,NR29)-SUM(NM29,NQ29),"")</f>
        <v/>
      </c>
      <c r="NZ29" s="11" t="str">
        <f>IF(SUM(NT29,NY29)&gt;0,SUM(NT29,NY29),"")</f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0" t="str">
        <f>IF(SUM(OB29,OF29)&gt;0,SUM(OB29,OF29),"")</f>
        <v/>
      </c>
      <c r="OV29" s="40" t="str">
        <f>IF(SUM(OA29:OB29,OD29:OF29,OH29)-OC29-OG29&gt;0,SUM(OA29:OB29,OD29:OF29,OH29)-OC29-OG29,"")</f>
        <v/>
      </c>
      <c r="OW29" s="40" t="str">
        <f>IF(SUM(OI29:OJ29,OL29)-OK29&gt;0,SUM(OI29:OJ29,OL29)-OK29,"")</f>
        <v/>
      </c>
      <c r="OX29" s="40" t="str">
        <f>IF(SUM(OB29,OF29,OJ29)&gt;0,SUM(OB29,OF29,OJ29),"")</f>
        <v/>
      </c>
      <c r="OY29" s="40" t="str">
        <f>IF(SUM(OV29,OW29)&gt;0,SUM(OV29,OW29),"")</f>
        <v/>
      </c>
      <c r="OZ29" s="40" t="str">
        <f>IF(SUM(ON29,OR29)&gt;0,SUM(ON29,OR29),"")</f>
        <v/>
      </c>
      <c r="PA29" s="40" t="str">
        <f>IF(SUM(OM29:ON29,OP29:OR29,OT29)-SUM(OO29,OS29)&gt;0,SUM(OM29:ON29,OP29:OR29,OT29)-SUM(OO29,OS29),"")</f>
        <v/>
      </c>
      <c r="PB29" s="40" t="str">
        <f>IF(SUM(OV29,PA29)&gt;0,SUM(OV29,PA29),"")</f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>IF(SUM(PD29,PH29)&gt;0,SUM(PD29,PH29),"")</f>
        <v/>
      </c>
      <c r="PX29" s="11" t="str">
        <f>IF(SUM(PC29:PD29,PF29:PH29,PJ29)-PE29-PI29&gt;0,SUM(PC29:PD29,PF29:PH29,PJ29)-PE29-PI29,"")</f>
        <v/>
      </c>
      <c r="PY29" s="11" t="str">
        <f>IF(SUM(PK29:PL29,PN29)-PM29&gt;0,SUM(PK29:PL29,PN29)-PM29,"")</f>
        <v/>
      </c>
      <c r="PZ29" s="11" t="str">
        <f>IF(SUM(PD29,PH29,PL29)&gt;0,SUM(PD29,PH29,PL29),"")</f>
        <v/>
      </c>
      <c r="QA29" s="11" t="str">
        <f>IF(SUM(PX29,PY29)&gt;0,SUM(PX29,PY29),"")</f>
        <v/>
      </c>
      <c r="QB29" s="11" t="str">
        <f>IF(SUM(PP29,PT29)&gt;0,SUM(PP29,PT29),"")</f>
        <v/>
      </c>
      <c r="QC29" s="11" t="str">
        <f>IF(SUM(PO29:PP29,PR29:PT29,PV29)-SUM(PQ29,PU29)&gt;0,SUM(PO29:PP29,PR29:PT29,PV29)-SUM(PQ29,PU29),"")</f>
        <v/>
      </c>
      <c r="QD29" s="11" t="str">
        <f>IF(SUM(PX29,QC29)&gt;0,SUM(PX29,QC29),"")</f>
        <v/>
      </c>
      <c r="QE29" s="22">
        <f>IF($CU29="P",CA29,(CA29+AX29)/2)</f>
        <v>9</v>
      </c>
      <c r="QF29" s="22">
        <f>IF($CU29="P",CB29,(CB29+AY29)/2)</f>
        <v>3.4</v>
      </c>
      <c r="QG29" s="22">
        <f>IF($CU29="P",CC29,(CC29+AZ29)/2)</f>
        <v>0.4</v>
      </c>
      <c r="QH29" s="22">
        <f>IF($CU29="P",CD29,(CD29+BA29)/2)</f>
        <v>0</v>
      </c>
      <c r="QI29" s="22">
        <f>IF($CU29="P",CE29,(CE29+BB29)/2)</f>
        <v>0</v>
      </c>
      <c r="QJ29" s="22">
        <f>IF($CU29="P",CF29,(CF29+BC29)/2)</f>
        <v>0</v>
      </c>
      <c r="QK29" s="22">
        <f>IF($CU29="P",CG29,(CG29+BD29)/2)</f>
        <v>0</v>
      </c>
      <c r="QL29" s="22">
        <f>IF($CU29="P",CH29,(CH29+BE29)/2)</f>
        <v>0</v>
      </c>
      <c r="QM29" s="22">
        <f>IF($CU29="P",CI29,(CI29+BF29)/2)</f>
        <v>8.6</v>
      </c>
      <c r="QN29" s="22">
        <f>IF($CU29="P",CJ29,(CJ29+BG29)/2)</f>
        <v>1.4</v>
      </c>
      <c r="QO29" s="22">
        <f>IF($CU29="P",CK29,(CK29+BH29)/2)</f>
        <v>0</v>
      </c>
      <c r="QP29" s="22">
        <f>IF($CU29="P",CL29,(CL29+BI29)/2)</f>
        <v>0</v>
      </c>
      <c r="QQ29" s="22">
        <f>IF($CU29="P",CM29,(CM29+BJ29)/2)</f>
        <v>0</v>
      </c>
      <c r="QR29" s="22">
        <f>IF($CU29="P",CN29,(CN29+BK29)/2)</f>
        <v>0</v>
      </c>
      <c r="QS29" s="22">
        <f>IF($CU29="P",CO29,(CO29+BL29)/2)</f>
        <v>0</v>
      </c>
      <c r="QT29" s="22">
        <f>IF($CU29="P",CP29,(CP29+BM29)/2)</f>
        <v>0</v>
      </c>
      <c r="QU29" s="22">
        <f>IF($CU29="P",CQ29,(CQ29+BN29)/2)</f>
        <v>0</v>
      </c>
      <c r="QV29" s="22">
        <f>IF($CU29="P",CR29,(CR29+BO29)/2)</f>
        <v>0</v>
      </c>
      <c r="QW29" s="22">
        <f>IF($CU29="P",CS29,(CS29+BP29)/2)</f>
        <v>0</v>
      </c>
      <c r="QX29" s="22">
        <f>IF($CU29="P",CT29,(CT29+BQ29)/2)</f>
        <v>0</v>
      </c>
      <c r="QY29" s="27" t="s">
        <v>46</v>
      </c>
      <c r="QZ29" s="40">
        <f>IF(SUM(QF29,QJ29)&gt;0,SUM(QF29,QJ29),"")</f>
        <v>3.4</v>
      </c>
      <c r="RA29" s="40">
        <f>IF(SUM(QE29:QF29,QH29:QJ29,QL29)-QG29-QK29&gt;0,SUM(QE29:QF29,QH29:QJ29,QL29)-QG29-QK29,"")</f>
        <v>12</v>
      </c>
      <c r="RB29" s="40">
        <f>IF(SUM(QM29:QN29,QP29)-QO29&gt;0,SUM(QM29:QN29,QP29)-QO29,"")</f>
        <v>10</v>
      </c>
      <c r="RC29" s="40">
        <f>IF(SUM(QF29,QJ29,QN29)&gt;0,SUM(QF29,QJ29,QN29),"")</f>
        <v>4.8</v>
      </c>
      <c r="RD29" s="40">
        <f>IF(SUM(RA29,RB29)&gt;0,SUM(RA29,RB29),"")</f>
        <v>22</v>
      </c>
      <c r="RE29" s="40" t="str">
        <f>IF(SUM(QR29,QV29)&gt;0,SUM(QR29,QV29),"")</f>
        <v/>
      </c>
      <c r="RF29" s="40" t="str">
        <f>IF(SUM(QQ29:QR29,QT29:QV29,QX29)-SUM(QS29,QW29)&gt;0,SUM(QQ29:QR29,QT29:QV29,QX29)-SUM(QS29,QW29),"")</f>
        <v/>
      </c>
      <c r="RG29" s="40">
        <f>IF(SUM(RA29,RF29)&gt;0,SUM(RA29,RF29),"")</f>
        <v>12</v>
      </c>
    </row>
    <row r="30" spans="1:475" x14ac:dyDescent="0.2">
      <c r="A30" s="4" t="str" cm="1">
        <f t="array" ref="A30">IF(AND(H30&lt;&gt;"",H30&lt;&gt;"No DD"),SUMPRODUCT((H$4:H$41&lt;&gt;"")*(H$4:H$41&lt;&gt;"No DD")*(E$4:E$41&gt;E30))+1,IF(H30="No DD",SUMPRODUCT((H$4:H$41="No DD")*(E$4:E$41&gt;E30))+1+SUMPRODUCT((H$4:H$41&lt;&gt;"")*(H$4:H$41&lt;&gt;"No DD")),""))</f>
        <v/>
      </c>
      <c r="B30" s="5" t="s">
        <v>133</v>
      </c>
      <c r="C30" s="4" t="s">
        <v>3</v>
      </c>
      <c r="D30" s="4">
        <v>2002</v>
      </c>
      <c r="E30" s="9">
        <f>SUM(J30:R30)+SUM(J30:O30)*0.0000001+SUM(J30)*0.0000000000001</f>
        <v>111.10000649000419</v>
      </c>
      <c r="F30" s="3" t="str">
        <f>IF(OR(AND(AP30&gt;=AW$43,AQ30&gt;=AW$47,AP30&lt;&gt;"",AO30=""),AND(AU30&gt;=AW$43,AV30&gt;=AW$47,AU30&lt;&gt;"",AO30=""),AND(BS30&gt;=BZ$43,BT30&gt;=BZ$47,BS30&lt;&gt;"",BR30=""),AND(BX30&gt;=BZ$43,BY30&gt;=BZ$47,BX30&lt;&gt;"",BR30=""),AND(CV30&gt;=DC$43,CW30&gt;=DC$47,CV30&lt;&gt;"",CU30=""),AND(DA30&gt;=DC$43,DB30&gt;=DC$47,DA30&lt;&gt;""),AND(EA30&gt;=EH$43,EB30&gt;=EH$47,EA30&lt;&gt;""),AND(EF30&gt;=EH$43,EG30&gt;=EH$47,EF30&lt;&gt;""),AND(FC30&gt;=FJ$43,FD30&gt;=FJ$47,FC30&lt;&gt;""),AND(FH30&gt;=FJ$43,FI30&gt;=FJ$47,FH30&lt;&gt;""),AND(GE30&gt;=GL$43,GF30&gt;=GL$47,GE30&lt;&gt;""),AND(GJ30&gt;=GL$43,GK30&gt;=GL$47,GJ30&lt;&gt;""),AND(HG30&gt;=HN$43,HH30&gt;=HN$47,HG30&lt;&gt;""),AND(HL30&gt;=HN$43,HM30&gt;=HN$47,HL30&lt;&gt;""),AND(II30&gt;=IP$43,IJ30&gt;=IP$47,II30&lt;&gt;""),AND(IN30&gt;=IP$43,IO30&gt;=IP$47,IN30&lt;&gt;""),AND(JK30&gt;=JR$43,JL30&gt;=JR$47,JK30&lt;&gt;""),AND(JP30&gt;=JR$43,JQ30&gt;=JR$47,JP30&lt;&gt;""),AND(KM30&gt;=KT$43,KN30&gt;=KT$47,KM30&lt;&gt;""),AND(KR30&gt;=KT$43,KS30&gt;=KT$47,KR30&lt;&gt;""),AND(LO30&gt;=LV$43,LP30&gt;=LV$47,LO30&lt;&gt;""),AND(LT30&gt;=LV$43,LU30&gt;=LV$47,LT30&lt;&gt;""),AND(MQ30&gt;=MX$43,MR30&gt;=MX$47,MQ30&lt;&gt;""),AND(MV30&gt;=MX$43,MW30&gt;=MX$47,MV30&lt;&gt;""),AND(NS30&gt;=NZ$43,NT30&gt;=NZ$47,NS30&lt;&gt;""),AND(NX30&gt;=NZ$43,NY30&gt;=NZ$47,NX30&lt;&gt;""),AND(OU30&gt;=PB$43,OV30&gt;=PB$47,OU30&lt;&gt;""),AND(OZ30&gt;=PB$43,PA30&gt;=PB$47,OZ30&lt;&gt;""),AND(PW30&gt;=QD$43,PX30&gt;=QD$47,PW30&lt;&gt;""),AND(QB30&gt;=QD$43,QC30&gt;=QD$47,QB30&lt;&gt;"")),"P","")</f>
        <v/>
      </c>
      <c r="G30" s="3" t="str">
        <f>IF(OR(AND(AQ30&gt;=AW$47,AQ30&lt;&gt;"",AO30=""),AND(AV30&gt;=AW$47,AV30&lt;&gt;"",AO30=""),AND(BT30&gt;=BZ$47,BT30&lt;&gt;"",BR30=""),AND(BY30&gt;=BZ$47,BY30&lt;&gt;"",BR30=""),AND(CW30&gt;=DC$47,CW30&lt;&gt;"",CU30=""),AND(DB30&gt;=DC$47,DB30&lt;&gt;"",CU30=""),AND(EB30&gt;=EH$47,EB30&lt;&gt;""),AND(EG30&gt;=EH$47,EG30&lt;&gt;""),AND(FD30&gt;=FJ$47,FD30&lt;&gt;""),AND(FI30&gt;=FJ$47,FI30&lt;&gt;""),AND(GF30&gt;=GL$47,GF30&lt;&gt;""),AND(GK30&gt;=GL$47,GK30&lt;&gt;""),AND(HH30&gt;=HN$47,HH30&lt;&gt;""),AND(HM30&gt;=HN$47,HM30&lt;&gt;""),AND(IJ30&gt;=IP$47,IJ30&lt;&gt;""),AND(IO30&gt;=IP$47,IO30&lt;&gt;""),AND(JL30&gt;=JR$47,JL30&lt;&gt;""),AND(JQ30&gt;=JR$47,JQ30&lt;&gt;""),AND(KN30&gt;=KT$47,KN30&lt;&gt;""),AND(KS30&gt;=KT$47,KS30&lt;&gt;""),AND(LP30&gt;=LV$47,LP30&lt;&gt;""),AND(LU30&gt;=LV$47,LU30&lt;&gt;""),AND(MR30&gt;=MX$47,MR30&lt;&gt;""),AND(MW30&gt;=MX$47,MW30&lt;&gt;""),AND(NT30&gt;=NZ$47,NT30&lt;&gt;""),AND(NY30&gt;=NZ$47,NY30&lt;&gt;""),AND(OV30&gt;=PB$47,OV30&lt;&gt;""),AND(PA30&gt;=PB$47,PA30&lt;&gt;""),AND(PX30&gt;=QD$47,PX30&lt;&gt;""),AND(QC30&gt;=QD$47,QC30&lt;&gt;"")),"P","")</f>
        <v/>
      </c>
      <c r="H30" s="36" t="str">
        <f>IF(AND(G30="P",F30=""),"No DD",IF(OR(AND(AS30&gt;=AW$46,AT30&gt;=AW$50,AS30&lt;&gt;"",AO30=""),AND(BV30&gt;=BZ$46,BW30&gt;=BZ$50,BV30&lt;&gt;"",BR30=""),AND(CY30&gt;=DC$46,CZ30&gt;=DC$50,CY30&lt;&gt;"",CU30=""),AND(ED30&gt;=EH$46,EE30&gt;=EH$50,ED30&lt;&gt;""),AND(FF30&gt;=FJ$46,FG30&gt;=FJ$50,FF30&lt;&gt;""),AND(GH30&gt;=GL$46,GI30&gt;=GL$50,GH30&lt;&gt;""),AND(HJ30&gt;=HN$46,HK30&gt;=HN$50,HJ30&lt;&gt;""),AND(IL30&gt;=IP$46,IM30&gt;=IP$50,IL30&lt;&gt;""),AND(JN30&gt;=JR$46,JO30&gt;=JR$50,JN30&lt;&gt;""),AND(KP30&gt;=KT$46,KQ30&gt;=KT$50,KP30&lt;&gt;""),AND(LR30&gt;=LV$46,LS30&gt;=LV$50,LR30&lt;&gt;""),AND(MT30&gt;=MX$46,MU30&gt;=MX$50,MT30&lt;&gt;""),AND(NV30&gt;=NZ$46,NW30&gt;=NZ$50,NV30&lt;&gt;""),AND(OX30&gt;=PB$46,OY30&gt;=PB$50,OX30&lt;&gt;""),AND(PZ30&gt;=QD$46,QA30&gt;=QD$50,PZ30&lt;&gt;"")),"Merit",IF(OR(AND(AS30&gt;=AW$45,AT30&gt;=AW$49,AS30&lt;&gt;"",AO30=""),AND(BV30&gt;=BZ$45,BW30&gt;=BZ$49,BV30&lt;&gt;"",BR30=""),AND(CY30&gt;=DC$45,CZ30&gt;=DC$49,CY30&lt;&gt;"",CU30=""),AND(ED30&gt;=EH$45,EE30&gt;=EH$49,ED30&lt;&gt;""),AND(FF30&gt;=FJ$45,FG30&gt;=FJ$49,FF30&lt;&gt;""),AND(GH30&gt;=GL$45,GI30&gt;=GL$49,GH30&lt;&gt;""),AND(HJ30&gt;=HN$45,HK30&gt;=HN$49,HJ30&lt;&gt;""),AND(IL30&gt;=IP$45,IM30&gt;=IP$49,IL30&lt;&gt;""),AND(JN30&gt;=JR$45,JO30&gt;=JR$49,JN30&lt;&gt;""),AND(KP30&gt;=KT$45,KQ30&gt;=KT$49,KP30&lt;&gt;""),AND(LR30&gt;=LV$45,LS30&gt;=LV$49,LR30&lt;&gt;""),AND(MT30&gt;=MX$45,MU30&gt;=MX$49,MT30&lt;&gt;""),AND(NV30&gt;=NZ$45,NW30&gt;=NZ$49,NV30&lt;&gt;""),AND(OX30&gt;=PB$45,OY30&gt;=PB$49,OX30&lt;&gt;""),AND(PZ30&gt;=QD$45,QA30&gt;=QD$49,PZ30&lt;&gt;"")),"Excellence",IF(I30="P","Worlds Team",IF(F30="P","National Team","")))))</f>
        <v/>
      </c>
      <c r="I30" s="3" t="str">
        <f>IF(OR(AND(AS30&gt;=AW$44,AT30&gt;=AW$48,AS30&lt;&gt;"",AO30=""),AND(BV30&gt;=BZ$44,BW30&gt;=BZ$48,BV30&lt;&gt;"",BR30=""),AND(CY30&gt;=DC$44,CZ30&gt;=DC$48,CY30&lt;&gt;"",CU30=""),AND(ED30&gt;=EH$44,EE30&gt;=EH$48,ED30&lt;&gt;""),AND(FF30&gt;=FJ$44,FG30&gt;=FJ$48,FF30&lt;&gt;""),AND(GH30&gt;=GL$44,GI30&gt;=GL$48,GH30&lt;&gt;""),AND(HJ30&gt;=HN$44,HK30&gt;=HN$48,HJ30&lt;&gt;""),AND(IL30&gt;=IP$44,IM30&gt;=IP$48,IL30&lt;&gt;""),AND(JN30&gt;=JR$44,JO30&gt;=JR$48,JN30&lt;&gt;""),AND(KP30&gt;=KT$44,KQ30&gt;=KT$48,KP30&lt;&gt;""),AND(LR30&gt;=LV$44,LS30&gt;=LV$48,LR30&lt;&gt;""),AND(MT30&gt;=MX$44,MU30&gt;=MX$48,MT30&lt;&gt;""),AND(NV30&gt;=NZ$44,NW30&gt;=NZ$48,NV30&lt;&gt;""),AND(OX30&gt;=PB$44,OY30&gt;=PB$48,OX30&lt;&gt;""),AND(PZ30&gt;=QD$44,QA30&gt;=QD$48,PZ30&lt;&gt;"")),"P","")</f>
        <v/>
      </c>
      <c r="J30" s="8">
        <f>IF(COUNT(AQ30,BT30,CW30)&gt;0,LARGE((AQ30,BT30,CW30),1),0)</f>
        <v>41.9</v>
      </c>
      <c r="K30" s="8" t="str">
        <f>IF(J30=0,"",IF(J30=CW30,$CA$1,IF(J30=BT30,$AX$1,IF(J30=AQ30,$U$1,""))))</f>
        <v>2022 3rd Domestic Trial</v>
      </c>
      <c r="L30" s="8">
        <f>IF(COUNT(AQ30,BT30,CW30)&gt;1,LARGE((AQ30,BT30,CW30),2),0)</f>
        <v>0</v>
      </c>
      <c r="M30" s="8" t="str">
        <f>IF(L30=0,"",IF(L30=CW30,$CA$1,IF(L30=BT30,$AX$1,IF(L30=AQ30,$U$1,""))))</f>
        <v/>
      </c>
      <c r="N30" s="8">
        <f>IF(COUNT(AR30,BU30,CX30)&gt;0,LARGE((AR30,BU30,CX30),1),0)</f>
        <v>23</v>
      </c>
      <c r="O30" s="8" t="str">
        <f>IF(N30=0,"",IF(N30=CX30,$CA$1,IF(N30=BU30,$AX$1,IF(N30=AR30,$U$1,""))))</f>
        <v>2022 3rd Domestic Trial</v>
      </c>
      <c r="P30" s="8">
        <f>IF(MAX(AV30,BY30,DB30)&gt;0,MAX(AV30,BY30,DB30),0)</f>
        <v>46.199999999999989</v>
      </c>
      <c r="Q30" s="8" t="str">
        <f>IF(P30=0,"",IF(P30=DB30,$CA$1,IF(P30=BY30,$AX$1,IF(P30=AV30,$U$1,""))))</f>
        <v>2022 3rd Domestic Trial</v>
      </c>
      <c r="R30" s="8" t="str">
        <f>IF(MAX(DD30:DF30)&gt;0,MAX(DD30:DF30),"")</f>
        <v/>
      </c>
      <c r="S30" s="11" t="str">
        <f>IF(R30="","",IF(R30=DD30,"("&amp;DD$2&amp;")",IF(R30=DE30,"("&amp;DE$2&amp;")",IF(R30=DF30,"("&amp;DF$2&amp;")"))))</f>
        <v/>
      </c>
      <c r="T30" s="8" t="str">
        <f>IF(R30="","",IF(R30=DD30,IF(R30+IF(L30="",0,L30)=PX30,$PC$1,IF(R30+IF(L30="",0,L30)=OV30,$OA$1,IF(R30+IF(L30="",0,L30)=NT30,$MY$1,IF(R30+IF(L30="",0,L30)=MR30,$LW$1,IF(R30+IF(L30="",0,L30)=LP30,$KU$1,IF(R30+IF(L30="",0,L30)=KN30,$JS$1,IF(R30+IF(L30="",0,L30)=JL30,$IQ$1,IF(R30+IF(L30="",0,L30)=IJ30,$HO$1,IF(R30+IF(L30="",0,L30)=HH30,$GM$1,IF(R30+IF(L30="",0,L30)=GF30,$FK$1,IF(R30+IF(L30="",0,L30)=FD30,$EI$1,IF(R30+IF(L30="",0,L30)=EB30,$DG$1)))))))))))),IF(R30=DE30,IF(R30+IF(N30="",0,N30)=PY30,$PC$1,IF(R30+IF(N30="",0,N30)=OW30,$OA$1,IF(R30+IF(N30="",0,N30)=NU30,$MY$1,IF(R30+IF(N30="",0,N30)=MS30,$LW$1,IF(R30+IF(N30="",0,N30)=LQ30,$KU$1,IF(R30+IF(N30="",0,N30)=KO30,$JS$1,IF(R30+IF(N30="",0,N30)=JM30,$IQ$1,IF(R30+IF(N30="",0,N30)=IK30,$HO$1,IF(R30+IF(N30="",0,N30)=HI30,$GM$1,IF(R30+IF(N30="",0,N30)=GG30,$FK$1,IF(R30+IF(N30="",0,N30)=FE30,$EI$1,IF(R30+IF(N30="",0,N30)=EC30,$DG$1)))))))))))),IF(R30=DF30,IF(R30+IF(P30="",0,P30)=QC30,$PC$1,IF(R30+IF(P30="",0,P30)=PA30,$OA$1,IF(R30+IF(P30="",0,P30)=NY30,$MY$1,IF(R30+IF(P30="",0,P30)=MW30,$LW$1,IF(R30+IF(P30="",0,P30)=LU30,$KU$1,IF(R30+IF(P30="",0,P30)=KS30,$JS$1,IF(R30+IF(P30="",0,P30)=JQ30,$IQ$1,IF(R30+IF(P30="",0,P30)=IO30,$HO$1,IF(R30+IF(P30="",0,P30)=HM30,$GM$1,IF(R30+IF(P30="",0,P30)=GK30,$FK$1,IF(R30+IF(P30="",0,P30)=FI30,$EI$1,IF(R30+IF(P30="",0,P30)=EG30,$DG$1))))))))))))))))</f>
        <v/>
      </c>
      <c r="U30" s="19">
        <v>17.2</v>
      </c>
      <c r="V30" s="19">
        <v>2.8</v>
      </c>
      <c r="W30" s="19">
        <v>0</v>
      </c>
      <c r="X30" s="19">
        <v>0</v>
      </c>
      <c r="Y30" s="19">
        <v>18.100000000000001</v>
      </c>
      <c r="Z30" s="19">
        <v>4.8</v>
      </c>
      <c r="AA30" s="19">
        <v>1</v>
      </c>
      <c r="AB30" s="19">
        <v>0</v>
      </c>
      <c r="AC30" s="19">
        <v>18.899999999999999</v>
      </c>
      <c r="AD30" s="19">
        <v>4.3</v>
      </c>
      <c r="AE30" s="19">
        <v>0.2</v>
      </c>
      <c r="AF30" s="19">
        <v>0</v>
      </c>
      <c r="AG30" s="19">
        <v>18.5</v>
      </c>
      <c r="AH30" s="19">
        <v>4.4000000000000004</v>
      </c>
      <c r="AI30" s="19">
        <v>0</v>
      </c>
      <c r="AJ30" s="19">
        <v>0</v>
      </c>
      <c r="AK30" s="19">
        <v>19.2</v>
      </c>
      <c r="AL30" s="19">
        <v>4.3</v>
      </c>
      <c r="AM30" s="19">
        <v>0.2</v>
      </c>
      <c r="AN30" s="19">
        <v>0</v>
      </c>
      <c r="AO30" s="27"/>
      <c r="AP30" s="40">
        <f>IF(SUM(V30,Z30)&gt;0,SUM(V30,Z30),"")</f>
        <v>7.6</v>
      </c>
      <c r="AQ30" s="40">
        <f>IF(SUM(U30:V30,X30:Z30,AB30)-W30-AA30&gt;0,SUM(U30:V30,X30:Z30,AB30)-W30-AA30,"")</f>
        <v>41.9</v>
      </c>
      <c r="AR30" s="40">
        <f>IF(SUM(AC30:AD30,AF30)-AE30&gt;0,SUM(AC30:AD30,AF30)-AE30,"")</f>
        <v>23</v>
      </c>
      <c r="AS30" s="40">
        <f>IF(SUM(V30,Z30,AD30)&gt;0,SUM(V30,Z30,AD30),"")</f>
        <v>11.899999999999999</v>
      </c>
      <c r="AT30" s="40">
        <f>IF(SUM(AQ30,AR30)&gt;0,SUM(AQ30,AR30),"")</f>
        <v>64.900000000000006</v>
      </c>
      <c r="AU30" s="40">
        <f>IF(SUM(AH30,AL30)&gt;0,SUM(AH30,AL30),"")</f>
        <v>8.6999999999999993</v>
      </c>
      <c r="AV30" s="40">
        <f>IF(SUM(AG30:AH30,AJ30:AL30,AN30)-SUM(AI30,AM30)&gt;0,SUM(AG30:AH30,AJ30:AL30,AN30)-SUM(AI30,AM30),"")</f>
        <v>46.199999999999989</v>
      </c>
      <c r="AW30" s="40">
        <f>IF(SUM(AQ30,AV30)&gt;0,SUM(AQ30,AV30),"")</f>
        <v>88.1</v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8"/>
      <c r="BS30" s="11" t="str">
        <f>IF(SUM(AY30,BC30)&gt;0,SUM(AY30,BC30),"")</f>
        <v/>
      </c>
      <c r="BT30" s="11" t="str">
        <f>IF(SUM(AX30:AY30,BA30:BC30,BE30)-AZ30-BD30&gt;0,SUM(AX30:AY30,BA30:BC30,BE30)-AZ30-BD30,"")</f>
        <v/>
      </c>
      <c r="BU30" s="11" t="str">
        <f>IF(SUM(BF30:BG30,BI30)-BH30&gt;0,SUM(BF30:BG30,BI30)-BH30,"")</f>
        <v/>
      </c>
      <c r="BV30" s="11" t="str">
        <f>IF(SUM(AY30,BC30,BG30)&gt;0,SUM(AY30,BC30,BG30),"")</f>
        <v/>
      </c>
      <c r="BW30" s="11" t="str">
        <f>IF(SUM(BT30,BU30)&gt;0,SUM(BT30,BU30),"")</f>
        <v/>
      </c>
      <c r="BX30" s="11" t="str">
        <f>IF(SUM(BK30,BO30)&gt;0,SUM(BK30,BO30),"")</f>
        <v/>
      </c>
      <c r="BY30" s="11" t="str">
        <f>IF(SUM(BJ30:BK30,BM30:BO30,BQ30)-SUM(BL30,BP30)&gt;0,SUM(BJ30:BK30,BM30:BO30,BQ30)-SUM(BL30,BP30),"")</f>
        <v/>
      </c>
      <c r="BZ30" s="11" t="str">
        <f>IF(SUM(BT30,BY30)&gt;0,SUM(BT30,BY30),"")</f>
        <v/>
      </c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27"/>
      <c r="CV30" s="40" t="str">
        <f>IF(SUM(CB30,CF30)&gt;0,SUM(CB30,CF30),"")</f>
        <v/>
      </c>
      <c r="CW30" s="40" t="str">
        <f>IF(SUM(CA30:CB30,CD30:CF30,CH30)-CC30-CG30&gt;0,SUM(CA30:CB30,CD30:CF30,CH30)-CC30-CG30,"")</f>
        <v/>
      </c>
      <c r="CX30" s="40" t="str">
        <f>IF(SUM(CI30:CJ30,CL30)-CK30&gt;0,SUM(CI30:CJ30,CL30)-CK30,"")</f>
        <v/>
      </c>
      <c r="CY30" s="40" t="str">
        <f>IF(SUM(CB30,CF30,CJ30)&gt;0,SUM(CB30,CF30,CJ30),"")</f>
        <v/>
      </c>
      <c r="CZ30" s="40" t="str">
        <f>IF(SUM(CW30,CX30)&gt;0,SUM(CW30,CX30),"")</f>
        <v/>
      </c>
      <c r="DA30" s="40" t="str">
        <f>IF(SUM(CN30,CR30)&gt;0,SUM(CN30,CR30),"")</f>
        <v/>
      </c>
      <c r="DB30" s="40" t="str">
        <f>IF(SUM(CM30:CN30,CP30:CR30,CT30)-SUM(CO30,CS30)&gt;0,SUM(CM30:CN30,CP30:CR30,CT30)-SUM(CO30,CS30),"")</f>
        <v/>
      </c>
      <c r="DC30" s="40" t="str">
        <f>IF(SUM(CW30,DB30)&gt;0,SUM(CW30,DB30),"")</f>
        <v/>
      </c>
      <c r="DD30" s="50" t="str">
        <f>IF(MAX(EB30,FD30,GF30,HH30,IJ30,JL30,KN30,LP30,MR30,NT30,OV30,PX30)-IF(L30="",0,L30)&gt;0.001,MAX(EB30,FD30,GF30,HH30,IJ30,JL30,KN30,LP30,MR30,NT30,OV30,PX30)-IF(L30="",0,L30),"")</f>
        <v/>
      </c>
      <c r="DE30" s="50" t="str">
        <f>IF(MAX(EC30,FE30,GG30,HI30,IK30,JM30,KO30,LQ30,MS30,NU30,OW30,PY30)-IF(N30="",0,N30)&gt;0.001,MAX(EC30,FE30,GG30,HI30,IK30,JM30,KO30,LQ30,MS30,NU30,OW30,PY30)-IF(N30="",0,N30),"")</f>
        <v/>
      </c>
      <c r="DF30" s="50" t="str">
        <f>IF(MAX(EG30,FI30,GK30,HM30,IO30,JQ30,KS30,LU30,MW30,NY30,PA30,QC30)-IF(P30="",0,P30)&gt;0.001,MAX(EG30,FI30,GK30,HM30,IO30,JQ30,KS30,LU30,MW30,NY30,PA30,QC30)-IF(P30="",0,P30),"")</f>
        <v/>
      </c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40" t="str">
        <f>IF(SUM(DH30,DL30)&gt;0,SUM(DH30,DL30),"")</f>
        <v/>
      </c>
      <c r="EB30" s="40" t="str">
        <f>IF(SUM(DG30:DH30,DJ30:DL30,DN30)-DI30-DM30&gt;0,SUM(DG30:DH30,DJ30:DL30,DN30)-DI30-DM30,"")</f>
        <v/>
      </c>
      <c r="EC30" s="40" t="str">
        <f>IF(SUM(DO30:DP30,DR30)-DQ30&gt;0,SUM(DO30:DP30,DR30)-DQ30,"")</f>
        <v/>
      </c>
      <c r="ED30" s="40" t="str">
        <f>IF(SUM(DH30,DL30,DP30)&gt;0,SUM(DH30,DL30,DP30),"")</f>
        <v/>
      </c>
      <c r="EE30" s="40" t="str">
        <f>IF(SUM(EB30,EC30)&gt;0,SUM(EB30,EC30),"")</f>
        <v/>
      </c>
      <c r="EF30" s="40" t="str">
        <f>IF(SUM(DT30,DX30)&gt;0,SUM(DT30,DX30),"")</f>
        <v/>
      </c>
      <c r="EG30" s="40" t="str">
        <f>IF(SUM(DS30:DT30,DV30:DX30,DZ30)-SUM(DU30,DY30)&gt;0,SUM(DS30:DT30,DV30:DX30,DZ30)-SUM(DU30,DY30),"")</f>
        <v/>
      </c>
      <c r="EH30" s="40" t="str">
        <f>IF(SUM(EB30,EG30)&gt;0,SUM(EB30,EG30),"")</f>
        <v/>
      </c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1" t="str">
        <f>IF(SUM(EJ30,EN30)&gt;0,SUM(EJ30,EN30),"")</f>
        <v/>
      </c>
      <c r="FD30" s="11" t="str">
        <f>IF(SUM(EI30:EJ30,EL30:EN30,EP30)-EK30-EO30&gt;0,SUM(EI30:EJ30,EL30:EN30,EP30)-EK30-EO30,"")</f>
        <v/>
      </c>
      <c r="FE30" s="11" t="str">
        <f>IF(SUM(EQ30:ER30,ET30)-ES30&gt;0,SUM(EQ30:ER30,ET30)-ES30,"")</f>
        <v/>
      </c>
      <c r="FF30" s="11" t="str">
        <f>IF(SUM(EJ30,EN30,ER30)&gt;0,SUM(EJ30,EN30,ER30),"")</f>
        <v/>
      </c>
      <c r="FG30" s="11" t="str">
        <f>IF(SUM(FD30,FE30)&gt;0,SUM(FD30,FE30),"")</f>
        <v/>
      </c>
      <c r="FH30" s="11" t="str">
        <f>IF(SUM(EV30,EZ30)&gt;0,SUM(EV30,EZ30),"")</f>
        <v/>
      </c>
      <c r="FI30" s="11" t="str">
        <f>IF(SUM(EU30:EV30,EX30:EZ30,FB30)-SUM(EW30,FA30)&gt;0,SUM(EU30:EV30,EX30:EZ30,FB30)-SUM(EW30,FA30),"")</f>
        <v/>
      </c>
      <c r="FJ30" s="11" t="str">
        <f>IF(SUM(FD30,FI30)&gt;0,SUM(FD30,FI30),"")</f>
        <v/>
      </c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40" t="str">
        <f>IF(SUM(FL30,FP30)&gt;0,SUM(FL30,FP30),"")</f>
        <v/>
      </c>
      <c r="GF30" s="40" t="str">
        <f>IF(SUM(FK30:FL30,FN30:FP30,FR30)-FM30-FQ30&gt;0,SUM(FK30:FL30,FN30:FP30,FR30)-FM30-FQ30,"")</f>
        <v/>
      </c>
      <c r="GG30" s="40" t="str">
        <f>IF(SUM(FS30:FT30,FV30)-FU30&gt;0,SUM(FS30:FT30,FV30)-FU30,"")</f>
        <v/>
      </c>
      <c r="GH30" s="40" t="str">
        <f>IF(SUM(FL30,FP30,FT30)&gt;0,SUM(FL30,FP30,FT30),"")</f>
        <v/>
      </c>
      <c r="GI30" s="40" t="str">
        <f>IF(SUM(GF30,GG30)&gt;0,SUM(GF30,GG30),"")</f>
        <v/>
      </c>
      <c r="GJ30" s="40" t="str">
        <f>IF(SUM(FX30,GB30)&gt;0,SUM(FX30,GB30),"")</f>
        <v/>
      </c>
      <c r="GK30" s="40" t="str">
        <f>IF(SUM(FW30:FX30,FZ30:GB30,GD30)-SUM(FY30,GC30)&gt;0,SUM(FW30:FX30,FZ30:GB30,GD30)-SUM(FY30,GC30),"")</f>
        <v/>
      </c>
      <c r="GL30" s="40" t="str">
        <f>IF(SUM(GF30,GK30)&gt;0,SUM(GF30,GK30),"")</f>
        <v/>
      </c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1" t="str">
        <f>IF(SUM(GN30,GR30)&gt;0,SUM(GN30,GR30),"")</f>
        <v/>
      </c>
      <c r="HH30" s="11" t="str">
        <f>IF(SUM(GM30:GN30,GP30:GR30,GT30)-GO30-GS30&gt;0,SUM(GM30:GN30,GP30:GR30,GT30)-GO30-GS30,"")</f>
        <v/>
      </c>
      <c r="HI30" s="11" t="str">
        <f>IF(SUM(GU30:GV30,GX30)-GW30&gt;0,SUM(GU30:GV30,GX30)-GW30,"")</f>
        <v/>
      </c>
      <c r="HJ30" s="11" t="str">
        <f>IF(SUM(GN30,GR30,GV30)&gt;0,SUM(GN30,GR30,GV30),"")</f>
        <v/>
      </c>
      <c r="HK30" s="11" t="str">
        <f>IF(SUM(HH30,HI30)&gt;0,SUM(HH30,HI30),"")</f>
        <v/>
      </c>
      <c r="HL30" s="11" t="str">
        <f>IF(SUM(GZ30,HD30)&gt;0,SUM(GZ30,HD30),"")</f>
        <v/>
      </c>
      <c r="HM30" s="11" t="str">
        <f>IF(SUM(GY30:GZ30,HB30:HD30,HF30)-SUM(HA30,HE30)&gt;0,SUM(GY30:GZ30,HB30:HD30,HF30)-SUM(HA30,HE30),"")</f>
        <v/>
      </c>
      <c r="HN30" s="11" t="str">
        <f>IF(SUM(HH30,HM30)&gt;0,SUM(HH30,HM30),"")</f>
        <v/>
      </c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40" t="str">
        <f>IF(SUM(HP30,HT30)&gt;0,SUM(HP30,HT30),"")</f>
        <v/>
      </c>
      <c r="IJ30" s="40" t="str">
        <f>IF(SUM(HO30:HP30,HR30:HT30,HV30)-HQ30-HU30&gt;0,SUM(HO30:HP30,HR30:HT30,HV30)-HQ30-HU30,"")</f>
        <v/>
      </c>
      <c r="IK30" s="40" t="str">
        <f>IF(SUM(HW30:HX30,HZ30)-HY30&gt;0,SUM(HW30:HX30,HZ30)-HY30,"")</f>
        <v/>
      </c>
      <c r="IL30" s="40" t="str">
        <f>IF(SUM(HP30,HT30,HX30)&gt;0,SUM(HP30,HT30,HX30),"")</f>
        <v/>
      </c>
      <c r="IM30" s="40" t="str">
        <f>IF(SUM(IJ30,IK30)&gt;0,SUM(IJ30,IK30),"")</f>
        <v/>
      </c>
      <c r="IN30" s="40" t="str">
        <f>IF(SUM(IB30,IF30)&gt;0,SUM(IB30,IF30),"")</f>
        <v/>
      </c>
      <c r="IO30" s="40" t="str">
        <f>IF(SUM(IA30:IB30,ID30:IF30,IH30)-SUM(IC30,IG30)&gt;0,SUM(IA30:IB30,ID30:IF30,IH30)-SUM(IC30,IG30),"")</f>
        <v/>
      </c>
      <c r="IP30" s="40" t="str">
        <f>IF(SUM(IJ30,IO30)&gt;0,SUM(IJ30,IO30),"")</f>
        <v/>
      </c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1" t="str">
        <f>IF(SUM(IR30,IV30)&gt;0,SUM(IR30,IV30),"")</f>
        <v/>
      </c>
      <c r="JL30" s="11" t="str">
        <f>IF(SUM(IQ30:IR30,IT30:IV30,IX30)-IS30-IW30&gt;0,SUM(IQ30:IR30,IT30:IV30,IX30)-IS30-IW30,"")</f>
        <v/>
      </c>
      <c r="JM30" s="11" t="str">
        <f>IF(SUM(IY30:IZ30,JB30)-JA30&gt;0,SUM(IY30:IZ30,JB30)-JA30,"")</f>
        <v/>
      </c>
      <c r="JN30" s="11" t="str">
        <f>IF(SUM(IR30,IV30,IZ30)&gt;0,SUM(IR30,IV30,IZ30),"")</f>
        <v/>
      </c>
      <c r="JO30" s="11" t="str">
        <f>IF(SUM(JL30,JM30)&gt;0,SUM(JL30,JM30),"")</f>
        <v/>
      </c>
      <c r="JP30" s="11" t="str">
        <f>IF(SUM(JD30,JH30)&gt;0,SUM(JD30,JH30),"")</f>
        <v/>
      </c>
      <c r="JQ30" s="11" t="str">
        <f>IF(SUM(JC30:JD30,JF30:JH30,JJ30)-SUM(JE30,JI30)&gt;0,SUM(JC30:JD30,JF30:JH30,JJ30)-SUM(JE30,JI30),"")</f>
        <v/>
      </c>
      <c r="JR30" s="11" t="str">
        <f>IF(SUM(JL30,JQ30)&gt;0,SUM(JL30,JQ30),"")</f>
        <v/>
      </c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40" t="str">
        <f>IF(SUM(JT30,JX30)&gt;0,SUM(JT30,JX30),"")</f>
        <v/>
      </c>
      <c r="KN30" s="40" t="str">
        <f>IF(SUM(JS30:JT30,JV30:JX30,JZ30)-JU30-JY30&gt;0,SUM(JS30:JT30,JV30:JX30,JZ30)-JU30-JY30,"")</f>
        <v/>
      </c>
      <c r="KO30" s="40" t="str">
        <f>IF(SUM(KA30:KB30,KD30)-KC30&gt;0,SUM(KA30:KB30,KD30)-KC30,"")</f>
        <v/>
      </c>
      <c r="KP30" s="40" t="str">
        <f>IF(SUM(JT30,JX30,KB30)&gt;0,SUM(JT30,JX30,KB30),"")</f>
        <v/>
      </c>
      <c r="KQ30" s="40" t="str">
        <f>IF(SUM(KN30,KO30)&gt;0,SUM(KN30,KO30),"")</f>
        <v/>
      </c>
      <c r="KR30" s="40" t="str">
        <f>IF(SUM(KF30,KJ30)&gt;0,SUM(KF30,KJ30),"")</f>
        <v/>
      </c>
      <c r="KS30" s="40" t="str">
        <f>IF(SUM(KE30:KF30,KH30:KJ30,KL30)-SUM(KG30,KK30)&gt;0,SUM(KE30:KF30,KH30:KJ30,KL30)-SUM(KG30,KK30),"")</f>
        <v/>
      </c>
      <c r="KT30" s="40" t="str">
        <f>IF(SUM(KN30,KS30)&gt;0,SUM(KN30,KS30),"")</f>
        <v/>
      </c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1" t="str">
        <f>IF(SUM(KV30,KZ30)&gt;0,SUM(KV30,KZ30),"")</f>
        <v/>
      </c>
      <c r="LP30" s="11" t="str">
        <f>IF(SUM(KU30:KV30,KX30:KZ30,LB30)-KW30-LA30&gt;0,SUM(KU30:KV30,KX30:KZ30,LB30)-KW30-LA30,"")</f>
        <v/>
      </c>
      <c r="LQ30" s="11" t="str">
        <f>IF(SUM(LC30:LD30,LF30)-LE30&gt;0,SUM(LC30:LD30,LF30)-LE30,"")</f>
        <v/>
      </c>
      <c r="LR30" s="11" t="str">
        <f>IF(SUM(KV30,KZ30,LD30)&gt;0,SUM(KV30,KZ30,LD30),"")</f>
        <v/>
      </c>
      <c r="LS30" s="11" t="str">
        <f>IF(SUM(LP30,LQ30)&gt;0,SUM(LP30,LQ30),"")</f>
        <v/>
      </c>
      <c r="LT30" s="11" t="str">
        <f>IF(SUM(LH30,LL30)&gt;0,SUM(LH30,LL30),"")</f>
        <v/>
      </c>
      <c r="LU30" s="11" t="str">
        <f>IF(SUM(LG30:LH30,LJ30:LL30,LN30)-SUM(LI30,LM30)&gt;0,SUM(LG30:LH30,LJ30:LL30,LN30)-SUM(LI30,LM30),"")</f>
        <v/>
      </c>
      <c r="LV30" s="11" t="str">
        <f>IF(SUM(LP30,LU30)&gt;0,SUM(LP30,LU30),"")</f>
        <v/>
      </c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40" t="str">
        <f>IF(SUM(LX30,MB30)&gt;0,SUM(LX30,MB30),"")</f>
        <v/>
      </c>
      <c r="MR30" s="40" t="str">
        <f>IF(SUM(LW30:LX30,LZ30:MB30,MD30)-LY30-MC30&gt;0,SUM(LW30:LX30,LZ30:MB30,MD30)-LY30-MC30,"")</f>
        <v/>
      </c>
      <c r="MS30" s="40" t="str">
        <f>IF(SUM(ME30:MF30,MH30)-MG30&gt;0,SUM(ME30:MF30,MH30)-MG30,"")</f>
        <v/>
      </c>
      <c r="MT30" s="40" t="str">
        <f>IF(SUM(LX30,MB30,MF30)&gt;0,SUM(LX30,MB30,MF30),"")</f>
        <v/>
      </c>
      <c r="MU30" s="40" t="str">
        <f>IF(SUM(MR30,MS30)&gt;0,SUM(MR30,MS30),"")</f>
        <v/>
      </c>
      <c r="MV30" s="40" t="str">
        <f>IF(SUM(MJ30,MN30)&gt;0,SUM(MJ30,MN30),"")</f>
        <v/>
      </c>
      <c r="MW30" s="40" t="str">
        <f>IF(SUM(MI30:MJ30,ML30:MN30,MP30)-SUM(MK30,MO30)&gt;0,SUM(MI30:MJ30,ML30:MN30,MP30)-SUM(MK30,MO30),"")</f>
        <v/>
      </c>
      <c r="MX30" s="40" t="str">
        <f>IF(SUM(MR30,MW30)&gt;0,SUM(MR30,MW30),"")</f>
        <v/>
      </c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1" t="str">
        <f>IF(SUM(MZ30,ND30)&gt;0,SUM(MZ30,ND30),"")</f>
        <v/>
      </c>
      <c r="NT30" s="11" t="str">
        <f>IF(SUM(MY30:MZ30,NB30:ND30,NF30)-NA30-NE30&gt;0,SUM(MY30:MZ30,NB30:ND30,NF30)-NA30-NE30,"")</f>
        <v/>
      </c>
      <c r="NU30" s="11" t="str">
        <f>IF(SUM(NG30:NH30,NJ30)-NI30&gt;0,SUM(NG30:NH30,NJ30)-NI30,"")</f>
        <v/>
      </c>
      <c r="NV30" s="11" t="str">
        <f>IF(SUM(MZ30,ND30,NH30)&gt;0,SUM(MZ30,ND30,NH30),"")</f>
        <v/>
      </c>
      <c r="NW30" s="11" t="str">
        <f>IF(SUM(NT30,NU30)&gt;0,SUM(NT30,NU30),"")</f>
        <v/>
      </c>
      <c r="NX30" s="11" t="str">
        <f>IF(SUM(NL30,NP30)&gt;0,SUM(NL30,NP30),"")</f>
        <v/>
      </c>
      <c r="NY30" s="11" t="str">
        <f>IF(SUM(NK30:NL30,NN30:NP30,NR30)-SUM(NM30,NQ30)&gt;0,SUM(NK30:NL30,NN30:NP30,NR30)-SUM(NM30,NQ30),"")</f>
        <v/>
      </c>
      <c r="NZ30" s="11" t="str">
        <f>IF(SUM(NT30,NY30)&gt;0,SUM(NT30,NY30),"")</f>
        <v/>
      </c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40" t="str">
        <f>IF(SUM(OB30,OF30)&gt;0,SUM(OB30,OF30),"")</f>
        <v/>
      </c>
      <c r="OV30" s="40" t="str">
        <f>IF(SUM(OA30:OB30,OD30:OF30,OH30)-OC30-OG30&gt;0,SUM(OA30:OB30,OD30:OF30,OH30)-OC30-OG30,"")</f>
        <v/>
      </c>
      <c r="OW30" s="40" t="str">
        <f>IF(SUM(OI30:OJ30,OL30)-OK30&gt;0,SUM(OI30:OJ30,OL30)-OK30,"")</f>
        <v/>
      </c>
      <c r="OX30" s="40" t="str">
        <f>IF(SUM(OB30,OF30,OJ30)&gt;0,SUM(OB30,OF30,OJ30),"")</f>
        <v/>
      </c>
      <c r="OY30" s="40" t="str">
        <f>IF(SUM(OV30,OW30)&gt;0,SUM(OV30,OW30),"")</f>
        <v/>
      </c>
      <c r="OZ30" s="40" t="str">
        <f>IF(SUM(ON30,OR30)&gt;0,SUM(ON30,OR30),"")</f>
        <v/>
      </c>
      <c r="PA30" s="40" t="str">
        <f>IF(SUM(OM30:ON30,OP30:OR30,OT30)-SUM(OO30,OS30)&gt;0,SUM(OM30:ON30,OP30:OR30,OT30)-SUM(OO30,OS30),"")</f>
        <v/>
      </c>
      <c r="PB30" s="40" t="str">
        <f>IF(SUM(OV30,PA30)&gt;0,SUM(OV30,PA30),"")</f>
        <v/>
      </c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1" t="str">
        <f>IF(SUM(PD30,PH30)&gt;0,SUM(PD30,PH30),"")</f>
        <v/>
      </c>
      <c r="PX30" s="11" t="str">
        <f>IF(SUM(PC30:PD30,PF30:PH30,PJ30)-PE30-PI30&gt;0,SUM(PC30:PD30,PF30:PH30,PJ30)-PE30-PI30,"")</f>
        <v/>
      </c>
      <c r="PY30" s="11" t="str">
        <f>IF(SUM(PK30:PL30,PN30)-PM30&gt;0,SUM(PK30:PL30,PN30)-PM30,"")</f>
        <v/>
      </c>
      <c r="PZ30" s="11" t="str">
        <f>IF(SUM(PD30,PH30,PL30)&gt;0,SUM(PD30,PH30,PL30),"")</f>
        <v/>
      </c>
      <c r="QA30" s="11" t="str">
        <f>IF(SUM(PX30,PY30)&gt;0,SUM(PX30,PY30),"")</f>
        <v/>
      </c>
      <c r="QB30" s="11" t="str">
        <f>IF(SUM(PP30,PT30)&gt;0,SUM(PP30,PT30),"")</f>
        <v/>
      </c>
      <c r="QC30" s="11" t="str">
        <f>IF(SUM(PO30:PP30,PR30:PT30,PV30)-SUM(PQ30,PU30)&gt;0,SUM(PO30:PP30,PR30:PT30,PV30)-SUM(PQ30,PU30),"")</f>
        <v/>
      </c>
      <c r="QD30" s="11" t="str">
        <f>IF(SUM(PX30,QC30)&gt;0,SUM(PX30,QC30),"")</f>
        <v/>
      </c>
      <c r="QE30" s="22">
        <f>IF($CU30="P",CA30,(CA30+AX30)/2)</f>
        <v>0</v>
      </c>
      <c r="QF30" s="22">
        <f>IF($CU30="P",CB30,(CB30+AY30)/2)</f>
        <v>0</v>
      </c>
      <c r="QG30" s="22">
        <f>IF($CU30="P",CC30,(CC30+AZ30)/2)</f>
        <v>0</v>
      </c>
      <c r="QH30" s="22">
        <f>IF($CU30="P",CD30,(CD30+BA30)/2)</f>
        <v>0</v>
      </c>
      <c r="QI30" s="22">
        <f>IF($CU30="P",CE30,(CE30+BB30)/2)</f>
        <v>0</v>
      </c>
      <c r="QJ30" s="22">
        <f>IF($CU30="P",CF30,(CF30+BC30)/2)</f>
        <v>0</v>
      </c>
      <c r="QK30" s="22">
        <f>IF($CU30="P",CG30,(CG30+BD30)/2)</f>
        <v>0</v>
      </c>
      <c r="QL30" s="22">
        <f>IF($CU30="P",CH30,(CH30+BE30)/2)</f>
        <v>0</v>
      </c>
      <c r="QM30" s="22">
        <f>IF($CU30="P",CI30,(CI30+BF30)/2)</f>
        <v>0</v>
      </c>
      <c r="QN30" s="22">
        <f>IF($CU30="P",CJ30,(CJ30+BG30)/2)</f>
        <v>0</v>
      </c>
      <c r="QO30" s="22">
        <f>IF($CU30="P",CK30,(CK30+BH30)/2)</f>
        <v>0</v>
      </c>
      <c r="QP30" s="22">
        <f>IF($CU30="P",CL30,(CL30+BI30)/2)</f>
        <v>0</v>
      </c>
      <c r="QQ30" s="22">
        <f>IF($CU30="P",CM30,(CM30+BJ30)/2)</f>
        <v>0</v>
      </c>
      <c r="QR30" s="22">
        <f>IF($CU30="P",CN30,(CN30+BK30)/2)</f>
        <v>0</v>
      </c>
      <c r="QS30" s="22">
        <f>IF($CU30="P",CO30,(CO30+BL30)/2)</f>
        <v>0</v>
      </c>
      <c r="QT30" s="22">
        <f>IF($CU30="P",CP30,(CP30+BM30)/2)</f>
        <v>0</v>
      </c>
      <c r="QU30" s="22">
        <f>IF($CU30="P",CQ30,(CQ30+BN30)/2)</f>
        <v>0</v>
      </c>
      <c r="QV30" s="22">
        <f>IF($CU30="P",CR30,(CR30+BO30)/2)</f>
        <v>0</v>
      </c>
      <c r="QW30" s="22">
        <f>IF($CU30="P",CS30,(CS30+BP30)/2)</f>
        <v>0</v>
      </c>
      <c r="QX30" s="22">
        <f>IF($CU30="P",CT30,(CT30+BQ30)/2)</f>
        <v>0</v>
      </c>
      <c r="QY30" s="27" t="s">
        <v>46</v>
      </c>
      <c r="QZ30" s="40" t="str">
        <f>IF(SUM(QF30,QJ30)&gt;0,SUM(QF30,QJ30),"")</f>
        <v/>
      </c>
      <c r="RA30" s="40" t="str">
        <f>IF(SUM(QE30:QF30,QH30:QJ30,QL30)-QG30-QK30&gt;0,SUM(QE30:QF30,QH30:QJ30,QL30)-QG30-QK30,"")</f>
        <v/>
      </c>
      <c r="RB30" s="40" t="str">
        <f>IF(SUM(QM30:QN30,QP30)-QO30&gt;0,SUM(QM30:QN30,QP30)-QO30,"")</f>
        <v/>
      </c>
      <c r="RC30" s="40" t="str">
        <f>IF(SUM(QF30,QJ30,QN30)&gt;0,SUM(QF30,QJ30,QN30),"")</f>
        <v/>
      </c>
      <c r="RD30" s="40" t="str">
        <f>IF(SUM(RA30,RB30)&gt;0,SUM(RA30,RB30),"")</f>
        <v/>
      </c>
      <c r="RE30" s="40" t="str">
        <f>IF(SUM(QR30,QV30)&gt;0,SUM(QR30,QV30),"")</f>
        <v/>
      </c>
      <c r="RF30" s="40" t="str">
        <f>IF(SUM(QQ30:QR30,QT30:QV30,QX30)-SUM(QS30,QW30)&gt;0,SUM(QQ30:QR30,QT30:QV30,QX30)-SUM(QS30,QW30),"")</f>
        <v/>
      </c>
      <c r="RG30" s="40" t="str">
        <f>IF(SUM(RA30,RF30)&gt;0,SUM(RA30,RF30),"")</f>
        <v/>
      </c>
    </row>
    <row r="31" spans="1:475" x14ac:dyDescent="0.2">
      <c r="A31" s="4" t="str" cm="1">
        <f t="array" ref="A31">IF(AND(H31&lt;&gt;"",H31&lt;&gt;"No DD"),SUMPRODUCT((H$4:H$41&lt;&gt;"")*(H$4:H$41&lt;&gt;"No DD")*(E$4:E$41&gt;E31))+1,IF(H31="No DD",SUMPRODUCT((H$4:H$41="No DD")*(E$4:E$41&gt;E31))+1+SUMPRODUCT((H$4:H$41&lt;&gt;"")*(H$4:H$41&lt;&gt;"No DD")),""))</f>
        <v/>
      </c>
      <c r="B31" s="5" t="s">
        <v>205</v>
      </c>
      <c r="C31" s="4" t="s">
        <v>5</v>
      </c>
      <c r="D31" s="4">
        <v>2002</v>
      </c>
      <c r="E31" s="9">
        <f>SUM(J31:R31)+SUM(J31:O31)*0.0000001+SUM(J31)*0.0000000000001</f>
        <v>109.50000658000452</v>
      </c>
      <c r="F31" s="3" t="str">
        <f>IF(OR(AND(AP31&gt;=AW$43,AQ31&gt;=AW$47,AP31&lt;&gt;"",AO31=""),AND(AU31&gt;=AW$43,AV31&gt;=AW$47,AU31&lt;&gt;"",AO31=""),AND(BS31&gt;=BZ$43,BT31&gt;=BZ$47,BS31&lt;&gt;"",BR31=""),AND(BX31&gt;=BZ$43,BY31&gt;=BZ$47,BX31&lt;&gt;"",BR31=""),AND(CV31&gt;=DC$43,CW31&gt;=DC$47,CV31&lt;&gt;"",CU31=""),AND(DA31&gt;=DC$43,DB31&gt;=DC$47,DA31&lt;&gt;""),AND(EA31&gt;=EH$43,EB31&gt;=EH$47,EA31&lt;&gt;""),AND(EF31&gt;=EH$43,EG31&gt;=EH$47,EF31&lt;&gt;""),AND(FC31&gt;=FJ$43,FD31&gt;=FJ$47,FC31&lt;&gt;""),AND(FH31&gt;=FJ$43,FI31&gt;=FJ$47,FH31&lt;&gt;""),AND(GE31&gt;=GL$43,GF31&gt;=GL$47,GE31&lt;&gt;""),AND(GJ31&gt;=GL$43,GK31&gt;=GL$47,GJ31&lt;&gt;""),AND(HG31&gt;=HN$43,HH31&gt;=HN$47,HG31&lt;&gt;""),AND(HL31&gt;=HN$43,HM31&gt;=HN$47,HL31&lt;&gt;""),AND(II31&gt;=IP$43,IJ31&gt;=IP$47,II31&lt;&gt;""),AND(IN31&gt;=IP$43,IO31&gt;=IP$47,IN31&lt;&gt;""),AND(JK31&gt;=JR$43,JL31&gt;=JR$47,JK31&lt;&gt;""),AND(JP31&gt;=JR$43,JQ31&gt;=JR$47,JP31&lt;&gt;""),AND(KM31&gt;=KT$43,KN31&gt;=KT$47,KM31&lt;&gt;""),AND(KR31&gt;=KT$43,KS31&gt;=KT$47,KR31&lt;&gt;""),AND(LO31&gt;=LV$43,LP31&gt;=LV$47,LO31&lt;&gt;""),AND(LT31&gt;=LV$43,LU31&gt;=LV$47,LT31&lt;&gt;""),AND(MQ31&gt;=MX$43,MR31&gt;=MX$47,MQ31&lt;&gt;""),AND(MV31&gt;=MX$43,MW31&gt;=MX$47,MV31&lt;&gt;""),AND(NS31&gt;=NZ$43,NT31&gt;=NZ$47,NS31&lt;&gt;""),AND(NX31&gt;=NZ$43,NY31&gt;=NZ$47,NX31&lt;&gt;""),AND(OU31&gt;=PB$43,OV31&gt;=PB$47,OU31&lt;&gt;""),AND(OZ31&gt;=PB$43,PA31&gt;=PB$47,OZ31&lt;&gt;""),AND(PW31&gt;=QD$43,PX31&gt;=QD$47,PW31&lt;&gt;""),AND(QB31&gt;=QD$43,QC31&gt;=QD$47,QB31&lt;&gt;"")),"P","")</f>
        <v/>
      </c>
      <c r="G31" s="3" t="str">
        <f>IF(OR(AND(AQ31&gt;=AW$47,AQ31&lt;&gt;"",AO31=""),AND(AV31&gt;=AW$47,AV31&lt;&gt;"",AO31=""),AND(BT31&gt;=BZ$47,BT31&lt;&gt;"",BR31=""),AND(BY31&gt;=BZ$47,BY31&lt;&gt;"",BR31=""),AND(CW31&gt;=DC$47,CW31&lt;&gt;"",CU31=""),AND(DB31&gt;=DC$47,DB31&lt;&gt;"",CU31=""),AND(EB31&gt;=EH$47,EB31&lt;&gt;""),AND(EG31&gt;=EH$47,EG31&lt;&gt;""),AND(FD31&gt;=FJ$47,FD31&lt;&gt;""),AND(FI31&gt;=FJ$47,FI31&lt;&gt;""),AND(GF31&gt;=GL$47,GF31&lt;&gt;""),AND(GK31&gt;=GL$47,GK31&lt;&gt;""),AND(HH31&gt;=HN$47,HH31&lt;&gt;""),AND(HM31&gt;=HN$47,HM31&lt;&gt;""),AND(IJ31&gt;=IP$47,IJ31&lt;&gt;""),AND(IO31&gt;=IP$47,IO31&lt;&gt;""),AND(JL31&gt;=JR$47,JL31&lt;&gt;""),AND(JQ31&gt;=JR$47,JQ31&lt;&gt;""),AND(KN31&gt;=KT$47,KN31&lt;&gt;""),AND(KS31&gt;=KT$47,KS31&lt;&gt;""),AND(LP31&gt;=LV$47,LP31&lt;&gt;""),AND(LU31&gt;=LV$47,LU31&lt;&gt;""),AND(MR31&gt;=MX$47,MR31&lt;&gt;""),AND(MW31&gt;=MX$47,MW31&lt;&gt;""),AND(NT31&gt;=NZ$47,NT31&lt;&gt;""),AND(NY31&gt;=NZ$47,NY31&lt;&gt;""),AND(OV31&gt;=PB$47,OV31&lt;&gt;""),AND(PA31&gt;=PB$47,PA31&lt;&gt;""),AND(PX31&gt;=QD$47,PX31&lt;&gt;""),AND(QC31&gt;=QD$47,QC31&lt;&gt;"")),"P","")</f>
        <v/>
      </c>
      <c r="H31" s="36" t="str">
        <f>IF(AND(G31="P",F31=""),"No DD",IF(OR(AND(AS31&gt;=AW$46,AT31&gt;=AW$50,AS31&lt;&gt;"",AO31=""),AND(BV31&gt;=BZ$46,BW31&gt;=BZ$50,BV31&lt;&gt;"",BR31=""),AND(CY31&gt;=DC$46,CZ31&gt;=DC$50,CY31&lt;&gt;"",CU31=""),AND(ED31&gt;=EH$46,EE31&gt;=EH$50,ED31&lt;&gt;""),AND(FF31&gt;=FJ$46,FG31&gt;=FJ$50,FF31&lt;&gt;""),AND(GH31&gt;=GL$46,GI31&gt;=GL$50,GH31&lt;&gt;""),AND(HJ31&gt;=HN$46,HK31&gt;=HN$50,HJ31&lt;&gt;""),AND(IL31&gt;=IP$46,IM31&gt;=IP$50,IL31&lt;&gt;""),AND(JN31&gt;=JR$46,JO31&gt;=JR$50,JN31&lt;&gt;""),AND(KP31&gt;=KT$46,KQ31&gt;=KT$50,KP31&lt;&gt;""),AND(LR31&gt;=LV$46,LS31&gt;=LV$50,LR31&lt;&gt;""),AND(MT31&gt;=MX$46,MU31&gt;=MX$50,MT31&lt;&gt;""),AND(NV31&gt;=NZ$46,NW31&gt;=NZ$50,NV31&lt;&gt;""),AND(OX31&gt;=PB$46,OY31&gt;=PB$50,OX31&lt;&gt;""),AND(PZ31&gt;=QD$46,QA31&gt;=QD$50,PZ31&lt;&gt;"")),"Merit",IF(OR(AND(AS31&gt;=AW$45,AT31&gt;=AW$49,AS31&lt;&gt;"",AO31=""),AND(BV31&gt;=BZ$45,BW31&gt;=BZ$49,BV31&lt;&gt;"",BR31=""),AND(CY31&gt;=DC$45,CZ31&gt;=DC$49,CY31&lt;&gt;"",CU31=""),AND(ED31&gt;=EH$45,EE31&gt;=EH$49,ED31&lt;&gt;""),AND(FF31&gt;=FJ$45,FG31&gt;=FJ$49,FF31&lt;&gt;""),AND(GH31&gt;=GL$45,GI31&gt;=GL$49,GH31&lt;&gt;""),AND(HJ31&gt;=HN$45,HK31&gt;=HN$49,HJ31&lt;&gt;""),AND(IL31&gt;=IP$45,IM31&gt;=IP$49,IL31&lt;&gt;""),AND(JN31&gt;=JR$45,JO31&gt;=JR$49,JN31&lt;&gt;""),AND(KP31&gt;=KT$45,KQ31&gt;=KT$49,KP31&lt;&gt;""),AND(LR31&gt;=LV$45,LS31&gt;=LV$49,LR31&lt;&gt;""),AND(MT31&gt;=MX$45,MU31&gt;=MX$49,MT31&lt;&gt;""),AND(NV31&gt;=NZ$45,NW31&gt;=NZ$49,NV31&lt;&gt;""),AND(OX31&gt;=PB$45,OY31&gt;=PB$49,OX31&lt;&gt;""),AND(PZ31&gt;=QD$45,QA31&gt;=QD$49,PZ31&lt;&gt;"")),"Excellence",IF(I31="P","Worlds Team",IF(F31="P","National Team","")))))</f>
        <v/>
      </c>
      <c r="I31" s="3" t="str">
        <f>IF(OR(AND(AS31&gt;=AW$44,AT31&gt;=AW$48,AS31&lt;&gt;"",AO31=""),AND(BV31&gt;=BZ$44,BW31&gt;=BZ$48,BV31&lt;&gt;"",BR31=""),AND(CY31&gt;=DC$44,CZ31&gt;=DC$48,CY31&lt;&gt;"",CU31=""),AND(ED31&gt;=EH$44,EE31&gt;=EH$48,ED31&lt;&gt;""),AND(FF31&gt;=FJ$44,FG31&gt;=FJ$48,FF31&lt;&gt;""),AND(GH31&gt;=GL$44,GI31&gt;=GL$48,GH31&lt;&gt;""),AND(HJ31&gt;=HN$44,HK31&gt;=HN$48,HJ31&lt;&gt;""),AND(IL31&gt;=IP$44,IM31&gt;=IP$48,IL31&lt;&gt;""),AND(JN31&gt;=JR$44,JO31&gt;=JR$48,JN31&lt;&gt;""),AND(KP31&gt;=KT$44,KQ31&gt;=KT$48,KP31&lt;&gt;""),AND(LR31&gt;=LV$44,LS31&gt;=LV$48,LR31&lt;&gt;""),AND(MT31&gt;=MX$44,MU31&gt;=MX$48,MT31&lt;&gt;""),AND(NV31&gt;=NZ$44,NW31&gt;=NZ$48,NV31&lt;&gt;""),AND(OX31&gt;=PB$44,OY31&gt;=PB$48,OX31&lt;&gt;""),AND(PZ31&gt;=QD$44,QA31&gt;=QD$48,PZ31&lt;&gt;"")),"P","")</f>
        <v/>
      </c>
      <c r="J31" s="8">
        <f>IF(COUNT(AQ31,BT31,CW31)&gt;0,LARGE((AQ31,BT31,CW31),1),0)</f>
        <v>45.2</v>
      </c>
      <c r="K31" s="8" t="str">
        <f>IF(J31=0,"",IF(J31=CW31,$CA$1,IF(J31=BT31,$AX$1,IF(J31=AQ31,$U$1,""))))</f>
        <v>2023 Nationals</v>
      </c>
      <c r="L31" s="8">
        <f>IF(COUNT(AQ31,BT31,CW31)&gt;1,LARGE((AQ31,BT31,CW31),2),0)</f>
        <v>0</v>
      </c>
      <c r="M31" s="8" t="str">
        <f>IF(L31=0,"",IF(L31=CW31,$CA$1,IF(L31=BT31,$AX$1,IF(L31=AQ31,$U$1,""))))</f>
        <v/>
      </c>
      <c r="N31" s="8">
        <f>IF(COUNT(AR31,BU31,CX31)&gt;0,LARGE((AR31,BU31,CX31),1),0)</f>
        <v>20.599999999999998</v>
      </c>
      <c r="O31" s="8" t="str">
        <f>IF(N31=0,"",IF(N31=CX31,$CA$1,IF(N31=BU31,$AX$1,IF(N31=AR31,$U$1,""))))</f>
        <v>2023 Nationals</v>
      </c>
      <c r="P31" s="8">
        <f>IF(MAX(AV31,BY31,DB31)&gt;0,MAX(AV31,BY31,DB31),0)</f>
        <v>43.7</v>
      </c>
      <c r="Q31" s="8" t="str">
        <f>IF(P31=0,"",IF(P31=DB31,$CA$1,IF(P31=BY31,$AX$1,IF(P31=AV31,$U$1,""))))</f>
        <v>2023 Nationals</v>
      </c>
      <c r="R31" s="8" t="str">
        <f>IF(MAX(DD31:DF31)&gt;0,MAX(DD31:DF31),"")</f>
        <v/>
      </c>
      <c r="S31" s="11" t="str">
        <f>IF(R31="","",IF(R31=DD31,"("&amp;DD$2&amp;")",IF(R31=DE31,"("&amp;DE$2&amp;")",IF(R31=DF31,"("&amp;DF$2&amp;")"))))</f>
        <v/>
      </c>
      <c r="T31" s="8" t="str">
        <f>IF(R31="","",IF(R31=DD31,IF(R31+IF(L31="",0,L31)=PX31,$PC$1,IF(R31+IF(L31="",0,L31)=OV31,$OA$1,IF(R31+IF(L31="",0,L31)=NT31,$MY$1,IF(R31+IF(L31="",0,L31)=MR31,$LW$1,IF(R31+IF(L31="",0,L31)=LP31,$KU$1,IF(R31+IF(L31="",0,L31)=KN31,$JS$1,IF(R31+IF(L31="",0,L31)=JL31,$IQ$1,IF(R31+IF(L31="",0,L31)=IJ31,$HO$1,IF(R31+IF(L31="",0,L31)=HH31,$GM$1,IF(R31+IF(L31="",0,L31)=GF31,$FK$1,IF(R31+IF(L31="",0,L31)=FD31,$EI$1,IF(R31+IF(L31="",0,L31)=EB31,$DG$1)))))))))))),IF(R31=DE31,IF(R31+IF(N31="",0,N31)=PY31,$PC$1,IF(R31+IF(N31="",0,N31)=OW31,$OA$1,IF(R31+IF(N31="",0,N31)=NU31,$MY$1,IF(R31+IF(N31="",0,N31)=MS31,$LW$1,IF(R31+IF(N31="",0,N31)=LQ31,$KU$1,IF(R31+IF(N31="",0,N31)=KO31,$JS$1,IF(R31+IF(N31="",0,N31)=JM31,$IQ$1,IF(R31+IF(N31="",0,N31)=IK31,$HO$1,IF(R31+IF(N31="",0,N31)=HI31,$GM$1,IF(R31+IF(N31="",0,N31)=GG31,$FK$1,IF(R31+IF(N31="",0,N31)=FE31,$EI$1,IF(R31+IF(N31="",0,N31)=EC31,$DG$1)))))))))))),IF(R31=DF31,IF(R31+IF(P31="",0,P31)=QC31,$PC$1,IF(R31+IF(P31="",0,P31)=PA31,$OA$1,IF(R31+IF(P31="",0,P31)=NY31,$MY$1,IF(R31+IF(P31="",0,P31)=MW31,$LW$1,IF(R31+IF(P31="",0,P31)=LU31,$KU$1,IF(R31+IF(P31="",0,P31)=KS31,$JS$1,IF(R31+IF(P31="",0,P31)=JQ31,$IQ$1,IF(R31+IF(P31="",0,P31)=IO31,$HO$1,IF(R31+IF(P31="",0,P31)=HM31,$GM$1,IF(R31+IF(P31="",0,P31)=GK31,$FK$1,IF(R31+IF(P31="",0,P31)=FI31,$EI$1,IF(R31+IF(P31="",0,P31)=EG31,$DG$1))))))))))))))))</f>
        <v/>
      </c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27"/>
      <c r="AP31" s="40" t="str">
        <f>IF(SUM(V31,Z31)&gt;0,SUM(V31,Z31),"")</f>
        <v/>
      </c>
      <c r="AQ31" s="40" t="str">
        <f>IF(SUM(U31:V31,X31:Z31,AB31)-W31-AA31&gt;0,SUM(U31:V31,X31:Z31,AB31)-W31-AA31,"")</f>
        <v/>
      </c>
      <c r="AR31" s="40" t="str">
        <f>IF(SUM(AC31:AD31,AF31)-AE31&gt;0,SUM(AC31:AD31,AF31)-AE31,"")</f>
        <v/>
      </c>
      <c r="AS31" s="40" t="str">
        <f>IF(SUM(V31,Z31,AD31)&gt;0,SUM(V31,Z31,AD31),"")</f>
        <v/>
      </c>
      <c r="AT31" s="40" t="str">
        <f>IF(SUM(AQ31,AR31)&gt;0,SUM(AQ31,AR31),"")</f>
        <v/>
      </c>
      <c r="AU31" s="40" t="str">
        <f>IF(SUM(AH31,AL31)&gt;0,SUM(AH31,AL31),"")</f>
        <v/>
      </c>
      <c r="AV31" s="40" t="str">
        <f>IF(SUM(AG31:AH31,AJ31:AL31,AN31)-SUM(AI31,AM31)&gt;0,SUM(AG31:AH31,AJ31:AL31,AN31)-SUM(AI31,AM31),"")</f>
        <v/>
      </c>
      <c r="AW31" s="40" t="str">
        <f>IF(SUM(AQ31,AV31)&gt;0,SUM(AQ31,AV31),"")</f>
        <v/>
      </c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8"/>
      <c r="BS31" s="11" t="str">
        <f>IF(SUM(AY31,BC31)&gt;0,SUM(AY31,BC31),"")</f>
        <v/>
      </c>
      <c r="BT31" s="11" t="str">
        <f>IF(SUM(AX31:AY31,BA31:BC31,BE31)-AZ31-BD31&gt;0,SUM(AX31:AY31,BA31:BC31,BE31)-AZ31-BD31,"")</f>
        <v/>
      </c>
      <c r="BU31" s="11" t="str">
        <f>IF(SUM(BF31:BG31,BI31)-BH31&gt;0,SUM(BF31:BG31,BI31)-BH31,"")</f>
        <v/>
      </c>
      <c r="BV31" s="11" t="str">
        <f>IF(SUM(AY31,BC31,BG31)&gt;0,SUM(AY31,BC31,BG31),"")</f>
        <v/>
      </c>
      <c r="BW31" s="11" t="str">
        <f>IF(SUM(BT31,BU31)&gt;0,SUM(BT31,BU31),"")</f>
        <v/>
      </c>
      <c r="BX31" s="11" t="str">
        <f>IF(SUM(BK31,BO31)&gt;0,SUM(BK31,BO31),"")</f>
        <v/>
      </c>
      <c r="BY31" s="11" t="str">
        <f>IF(SUM(BJ31:BK31,BM31:BO31,BQ31)-SUM(BL31,BP31)&gt;0,SUM(BJ31:BK31,BM31:BO31,BQ31)-SUM(BL31,BP31),"")</f>
        <v/>
      </c>
      <c r="BZ31" s="11" t="str">
        <f>IF(SUM(BT31,BY31)&gt;0,SUM(BT31,BY31),"")</f>
        <v/>
      </c>
      <c r="CA31" s="19">
        <v>18.8</v>
      </c>
      <c r="CB31" s="19">
        <v>4.4000000000000004</v>
      </c>
      <c r="CC31" s="19">
        <v>0.6</v>
      </c>
      <c r="CD31" s="19">
        <v>0</v>
      </c>
      <c r="CE31" s="19">
        <v>18.399999999999999</v>
      </c>
      <c r="CF31" s="19">
        <v>5.2</v>
      </c>
      <c r="CG31" s="19">
        <v>1</v>
      </c>
      <c r="CH31" s="19">
        <v>0</v>
      </c>
      <c r="CI31" s="19">
        <v>17.399999999999999</v>
      </c>
      <c r="CJ31" s="19">
        <v>3.2</v>
      </c>
      <c r="CK31" s="19">
        <v>0</v>
      </c>
      <c r="CL31" s="19">
        <v>0</v>
      </c>
      <c r="CM31" s="19">
        <v>18.399999999999999</v>
      </c>
      <c r="CN31" s="19">
        <v>5.6</v>
      </c>
      <c r="CO31" s="19">
        <v>0.6</v>
      </c>
      <c r="CP31" s="19">
        <v>0</v>
      </c>
      <c r="CQ31" s="19">
        <v>17.100000000000001</v>
      </c>
      <c r="CR31" s="19">
        <v>3.2</v>
      </c>
      <c r="CS31" s="19">
        <v>0</v>
      </c>
      <c r="CT31" s="19">
        <v>0</v>
      </c>
      <c r="CU31" s="27"/>
      <c r="CV31" s="40">
        <f>IF(SUM(CB31,CF31)&gt;0,SUM(CB31,CF31),"")</f>
        <v>9.6000000000000014</v>
      </c>
      <c r="CW31" s="40">
        <f>IF(SUM(CA31:CB31,CD31:CF31,CH31)-CC31-CG31&gt;0,SUM(CA31:CB31,CD31:CF31,CH31)-CC31-CG31,"")</f>
        <v>45.2</v>
      </c>
      <c r="CX31" s="40">
        <f>IF(SUM(CI31:CJ31,CL31)-CK31&gt;0,SUM(CI31:CJ31,CL31)-CK31,"")</f>
        <v>20.599999999999998</v>
      </c>
      <c r="CY31" s="40">
        <f>IF(SUM(CB31,CF31,CJ31)&gt;0,SUM(CB31,CF31,CJ31),"")</f>
        <v>12.8</v>
      </c>
      <c r="CZ31" s="40">
        <f>IF(SUM(CW31,CX31)&gt;0,SUM(CW31,CX31),"")</f>
        <v>65.8</v>
      </c>
      <c r="DA31" s="40">
        <f>IF(SUM(CN31,CR31)&gt;0,SUM(CN31,CR31),"")</f>
        <v>8.8000000000000007</v>
      </c>
      <c r="DB31" s="40">
        <f>IF(SUM(CM31:CN31,CP31:CR31,CT31)-SUM(CO31,CS31)&gt;0,SUM(CM31:CN31,CP31:CR31,CT31)-SUM(CO31,CS31),"")</f>
        <v>43.7</v>
      </c>
      <c r="DC31" s="40">
        <f>IF(SUM(CW31,DB31)&gt;0,SUM(CW31,DB31),"")</f>
        <v>88.9</v>
      </c>
      <c r="DD31" s="50" t="str">
        <f>IF(MAX(EB31,FD31,GF31,HH31,IJ31,JL31,KN31,LP31,MR31,NT31,OV31,PX31)-IF(L31="",0,L31)&gt;0.001,MAX(EB31,FD31,GF31,HH31,IJ31,JL31,KN31,LP31,MR31,NT31,OV31,PX31)-IF(L31="",0,L31),"")</f>
        <v/>
      </c>
      <c r="DE31" s="50" t="str">
        <f>IF(MAX(EC31,FE31,GG31,HI31,IK31,JM31,KO31,LQ31,MS31,NU31,OW31,PY31)-IF(N31="",0,N31)&gt;0.001,MAX(EC31,FE31,GG31,HI31,IK31,JM31,KO31,LQ31,MS31,NU31,OW31,PY31)-IF(N31="",0,N31),"")</f>
        <v/>
      </c>
      <c r="DF31" s="50" t="str">
        <f>IF(MAX(EG31,FI31,GK31,HM31,IO31,JQ31,KS31,LU31,MW31,NY31,PA31,QC31)-IF(P31="",0,P31)&gt;0.001,MAX(EG31,FI31,GK31,HM31,IO31,JQ31,KS31,LU31,MW31,NY31,PA31,QC31)-IF(P31="",0,P31),"")</f>
        <v/>
      </c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40" t="str">
        <f>IF(SUM(DH31,DL31)&gt;0,SUM(DH31,DL31),"")</f>
        <v/>
      </c>
      <c r="EB31" s="40" t="str">
        <f>IF(SUM(DG31:DH31,DJ31:DL31,DN31)-DI31-DM31&gt;0,SUM(DG31:DH31,DJ31:DL31,DN31)-DI31-DM31,"")</f>
        <v/>
      </c>
      <c r="EC31" s="40" t="str">
        <f>IF(SUM(DO31:DP31,DR31)-DQ31&gt;0,SUM(DO31:DP31,DR31)-DQ31,"")</f>
        <v/>
      </c>
      <c r="ED31" s="40" t="str">
        <f>IF(SUM(DH31,DL31,DP31)&gt;0,SUM(DH31,DL31,DP31),"")</f>
        <v/>
      </c>
      <c r="EE31" s="40" t="str">
        <f>IF(SUM(EB31,EC31)&gt;0,SUM(EB31,EC31),"")</f>
        <v/>
      </c>
      <c r="EF31" s="40" t="str">
        <f>IF(SUM(DT31,DX31)&gt;0,SUM(DT31,DX31),"")</f>
        <v/>
      </c>
      <c r="EG31" s="40" t="str">
        <f>IF(SUM(DS31:DT31,DV31:DX31,DZ31)-SUM(DU31,DY31)&gt;0,SUM(DS31:DT31,DV31:DX31,DZ31)-SUM(DU31,DY31),"")</f>
        <v/>
      </c>
      <c r="EH31" s="40" t="str">
        <f>IF(SUM(EB31,EG31)&gt;0,SUM(EB31,EG31),"")</f>
        <v/>
      </c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1" t="str">
        <f>IF(SUM(EJ31,EN31)&gt;0,SUM(EJ31,EN31),"")</f>
        <v/>
      </c>
      <c r="FD31" s="11" t="str">
        <f>IF(SUM(EI31:EJ31,EL31:EN31,EP31)-EK31-EO31&gt;0,SUM(EI31:EJ31,EL31:EN31,EP31)-EK31-EO31,"")</f>
        <v/>
      </c>
      <c r="FE31" s="11" t="str">
        <f>IF(SUM(EQ31:ER31,ET31)-ES31&gt;0,SUM(EQ31:ER31,ET31)-ES31,"")</f>
        <v/>
      </c>
      <c r="FF31" s="11" t="str">
        <f>IF(SUM(EJ31,EN31,ER31)&gt;0,SUM(EJ31,EN31,ER31),"")</f>
        <v/>
      </c>
      <c r="FG31" s="11" t="str">
        <f>IF(SUM(FD31,FE31)&gt;0,SUM(FD31,FE31),"")</f>
        <v/>
      </c>
      <c r="FH31" s="11" t="str">
        <f>IF(SUM(EV31,EZ31)&gt;0,SUM(EV31,EZ31),"")</f>
        <v/>
      </c>
      <c r="FI31" s="11" t="str">
        <f>IF(SUM(EU31:EV31,EX31:EZ31,FB31)-SUM(EW31,FA31)&gt;0,SUM(EU31:EV31,EX31:EZ31,FB31)-SUM(EW31,FA31),"")</f>
        <v/>
      </c>
      <c r="FJ31" s="11" t="str">
        <f>IF(SUM(FD31,FI31)&gt;0,SUM(FD31,FI31),"")</f>
        <v/>
      </c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40" t="str">
        <f>IF(SUM(FL31,FP31)&gt;0,SUM(FL31,FP31),"")</f>
        <v/>
      </c>
      <c r="GF31" s="40" t="str">
        <f>IF(SUM(FK31:FL31,FN31:FP31,FR31)-FM31-FQ31&gt;0,SUM(FK31:FL31,FN31:FP31,FR31)-FM31-FQ31,"")</f>
        <v/>
      </c>
      <c r="GG31" s="40" t="str">
        <f>IF(SUM(FS31:FT31,FV31)-FU31&gt;0,SUM(FS31:FT31,FV31)-FU31,"")</f>
        <v/>
      </c>
      <c r="GH31" s="40" t="str">
        <f>IF(SUM(FL31,FP31,FT31)&gt;0,SUM(FL31,FP31,FT31),"")</f>
        <v/>
      </c>
      <c r="GI31" s="40" t="str">
        <f>IF(SUM(GF31,GG31)&gt;0,SUM(GF31,GG31),"")</f>
        <v/>
      </c>
      <c r="GJ31" s="40" t="str">
        <f>IF(SUM(FX31,GB31)&gt;0,SUM(FX31,GB31),"")</f>
        <v/>
      </c>
      <c r="GK31" s="40" t="str">
        <f>IF(SUM(FW31:FX31,FZ31:GB31,GD31)-SUM(FY31,GC31)&gt;0,SUM(FW31:FX31,FZ31:GB31,GD31)-SUM(FY31,GC31),"")</f>
        <v/>
      </c>
      <c r="GL31" s="40" t="str">
        <f>IF(SUM(GF31,GK31)&gt;0,SUM(GF31,GK31),"")</f>
        <v/>
      </c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1" t="str">
        <f>IF(SUM(GN31,GR31)&gt;0,SUM(GN31,GR31),"")</f>
        <v/>
      </c>
      <c r="HH31" s="11" t="str">
        <f>IF(SUM(GM31:GN31,GP31:GR31,GT31)-GO31-GS31&gt;0,SUM(GM31:GN31,GP31:GR31,GT31)-GO31-GS31,"")</f>
        <v/>
      </c>
      <c r="HI31" s="11" t="str">
        <f>IF(SUM(GU31:GV31,GX31)-GW31&gt;0,SUM(GU31:GV31,GX31)-GW31,"")</f>
        <v/>
      </c>
      <c r="HJ31" s="11" t="str">
        <f>IF(SUM(GN31,GR31,GV31)&gt;0,SUM(GN31,GR31,GV31),"")</f>
        <v/>
      </c>
      <c r="HK31" s="11" t="str">
        <f>IF(SUM(HH31,HI31)&gt;0,SUM(HH31,HI31),"")</f>
        <v/>
      </c>
      <c r="HL31" s="11" t="str">
        <f>IF(SUM(GZ31,HD31)&gt;0,SUM(GZ31,HD31),"")</f>
        <v/>
      </c>
      <c r="HM31" s="11" t="str">
        <f>IF(SUM(GY31:GZ31,HB31:HD31,HF31)-SUM(HA31,HE31)&gt;0,SUM(GY31:GZ31,HB31:HD31,HF31)-SUM(HA31,HE31),"")</f>
        <v/>
      </c>
      <c r="HN31" s="11" t="str">
        <f>IF(SUM(HH31,HM31)&gt;0,SUM(HH31,HM31),"")</f>
        <v/>
      </c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40" t="str">
        <f>IF(SUM(HP31,HT31)&gt;0,SUM(HP31,HT31),"")</f>
        <v/>
      </c>
      <c r="IJ31" s="40" t="str">
        <f>IF(SUM(HO31:HP31,HR31:HT31,HV31)-HQ31-HU31&gt;0,SUM(HO31:HP31,HR31:HT31,HV31)-HQ31-HU31,"")</f>
        <v/>
      </c>
      <c r="IK31" s="40" t="str">
        <f>IF(SUM(HW31:HX31,HZ31)-HY31&gt;0,SUM(HW31:HX31,HZ31)-HY31,"")</f>
        <v/>
      </c>
      <c r="IL31" s="40" t="str">
        <f>IF(SUM(HP31,HT31,HX31)&gt;0,SUM(HP31,HT31,HX31),"")</f>
        <v/>
      </c>
      <c r="IM31" s="40" t="str">
        <f>IF(SUM(IJ31,IK31)&gt;0,SUM(IJ31,IK31),"")</f>
        <v/>
      </c>
      <c r="IN31" s="40" t="str">
        <f>IF(SUM(IB31,IF31)&gt;0,SUM(IB31,IF31),"")</f>
        <v/>
      </c>
      <c r="IO31" s="40" t="str">
        <f>IF(SUM(IA31:IB31,ID31:IF31,IH31)-SUM(IC31,IG31)&gt;0,SUM(IA31:IB31,ID31:IF31,IH31)-SUM(IC31,IG31),"")</f>
        <v/>
      </c>
      <c r="IP31" s="40" t="str">
        <f>IF(SUM(IJ31,IO31)&gt;0,SUM(IJ31,IO31),"")</f>
        <v/>
      </c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1" t="str">
        <f>IF(SUM(IR31,IV31)&gt;0,SUM(IR31,IV31),"")</f>
        <v/>
      </c>
      <c r="JL31" s="11" t="str">
        <f>IF(SUM(IQ31:IR31,IT31:IV31,IX31)-IS31-IW31&gt;0,SUM(IQ31:IR31,IT31:IV31,IX31)-IS31-IW31,"")</f>
        <v/>
      </c>
      <c r="JM31" s="11" t="str">
        <f>IF(SUM(IY31:IZ31,JB31)-JA31&gt;0,SUM(IY31:IZ31,JB31)-JA31,"")</f>
        <v/>
      </c>
      <c r="JN31" s="11" t="str">
        <f>IF(SUM(IR31,IV31,IZ31)&gt;0,SUM(IR31,IV31,IZ31),"")</f>
        <v/>
      </c>
      <c r="JO31" s="11" t="str">
        <f>IF(SUM(JL31,JM31)&gt;0,SUM(JL31,JM31),"")</f>
        <v/>
      </c>
      <c r="JP31" s="11" t="str">
        <f>IF(SUM(JD31,JH31)&gt;0,SUM(JD31,JH31),"")</f>
        <v/>
      </c>
      <c r="JQ31" s="11" t="str">
        <f>IF(SUM(JC31:JD31,JF31:JH31,JJ31)-SUM(JE31,JI31)&gt;0,SUM(JC31:JD31,JF31:JH31,JJ31)-SUM(JE31,JI31),"")</f>
        <v/>
      </c>
      <c r="JR31" s="11" t="str">
        <f>IF(SUM(JL31,JQ31)&gt;0,SUM(JL31,JQ31),"")</f>
        <v/>
      </c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40" t="str">
        <f>IF(SUM(JT31,JX31)&gt;0,SUM(JT31,JX31),"")</f>
        <v/>
      </c>
      <c r="KN31" s="40" t="str">
        <f>IF(SUM(JS31:JT31,JV31:JX31,JZ31)-JU31-JY31&gt;0,SUM(JS31:JT31,JV31:JX31,JZ31)-JU31-JY31,"")</f>
        <v/>
      </c>
      <c r="KO31" s="40" t="str">
        <f>IF(SUM(KA31:KB31,KD31)-KC31&gt;0,SUM(KA31:KB31,KD31)-KC31,"")</f>
        <v/>
      </c>
      <c r="KP31" s="40" t="str">
        <f>IF(SUM(JT31,JX31,KB31)&gt;0,SUM(JT31,JX31,KB31),"")</f>
        <v/>
      </c>
      <c r="KQ31" s="40" t="str">
        <f>IF(SUM(KN31,KO31)&gt;0,SUM(KN31,KO31),"")</f>
        <v/>
      </c>
      <c r="KR31" s="40" t="str">
        <f>IF(SUM(KF31,KJ31)&gt;0,SUM(KF31,KJ31),"")</f>
        <v/>
      </c>
      <c r="KS31" s="40" t="str">
        <f>IF(SUM(KE31:KF31,KH31:KJ31,KL31)-SUM(KG31,KK31)&gt;0,SUM(KE31:KF31,KH31:KJ31,KL31)-SUM(KG31,KK31),"")</f>
        <v/>
      </c>
      <c r="KT31" s="40" t="str">
        <f>IF(SUM(KN31,KS31)&gt;0,SUM(KN31,KS31),"")</f>
        <v/>
      </c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1" t="str">
        <f>IF(SUM(KV31,KZ31)&gt;0,SUM(KV31,KZ31),"")</f>
        <v/>
      </c>
      <c r="LP31" s="11" t="str">
        <f>IF(SUM(KU31:KV31,KX31:KZ31,LB31)-KW31-LA31&gt;0,SUM(KU31:KV31,KX31:KZ31,LB31)-KW31-LA31,"")</f>
        <v/>
      </c>
      <c r="LQ31" s="11" t="str">
        <f>IF(SUM(LC31:LD31,LF31)-LE31&gt;0,SUM(LC31:LD31,LF31)-LE31,"")</f>
        <v/>
      </c>
      <c r="LR31" s="11" t="str">
        <f>IF(SUM(KV31,KZ31,LD31)&gt;0,SUM(KV31,KZ31,LD31),"")</f>
        <v/>
      </c>
      <c r="LS31" s="11" t="str">
        <f>IF(SUM(LP31,LQ31)&gt;0,SUM(LP31,LQ31),"")</f>
        <v/>
      </c>
      <c r="LT31" s="11" t="str">
        <f>IF(SUM(LH31,LL31)&gt;0,SUM(LH31,LL31),"")</f>
        <v/>
      </c>
      <c r="LU31" s="11" t="str">
        <f>IF(SUM(LG31:LH31,LJ31:LL31,LN31)-SUM(LI31,LM31)&gt;0,SUM(LG31:LH31,LJ31:LL31,LN31)-SUM(LI31,LM31),"")</f>
        <v/>
      </c>
      <c r="LV31" s="11" t="str">
        <f>IF(SUM(LP31,LU31)&gt;0,SUM(LP31,LU31),"")</f>
        <v/>
      </c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40" t="str">
        <f>IF(SUM(LX31,MB31)&gt;0,SUM(LX31,MB31),"")</f>
        <v/>
      </c>
      <c r="MR31" s="40" t="str">
        <f>IF(SUM(LW31:LX31,LZ31:MB31,MD31)-LY31-MC31&gt;0,SUM(LW31:LX31,LZ31:MB31,MD31)-LY31-MC31,"")</f>
        <v/>
      </c>
      <c r="MS31" s="40" t="str">
        <f>IF(SUM(ME31:MF31,MH31)-MG31&gt;0,SUM(ME31:MF31,MH31)-MG31,"")</f>
        <v/>
      </c>
      <c r="MT31" s="40" t="str">
        <f>IF(SUM(LX31,MB31,MF31)&gt;0,SUM(LX31,MB31,MF31),"")</f>
        <v/>
      </c>
      <c r="MU31" s="40" t="str">
        <f>IF(SUM(MR31,MS31)&gt;0,SUM(MR31,MS31),"")</f>
        <v/>
      </c>
      <c r="MV31" s="40" t="str">
        <f>IF(SUM(MJ31,MN31)&gt;0,SUM(MJ31,MN31),"")</f>
        <v/>
      </c>
      <c r="MW31" s="40" t="str">
        <f>IF(SUM(MI31:MJ31,ML31:MN31,MP31)-SUM(MK31,MO31)&gt;0,SUM(MI31:MJ31,ML31:MN31,MP31)-SUM(MK31,MO31),"")</f>
        <v/>
      </c>
      <c r="MX31" s="40" t="str">
        <f>IF(SUM(MR31,MW31)&gt;0,SUM(MR31,MW31),"")</f>
        <v/>
      </c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1" t="str">
        <f>IF(SUM(MZ31,ND31)&gt;0,SUM(MZ31,ND31),"")</f>
        <v/>
      </c>
      <c r="NT31" s="11" t="str">
        <f>IF(SUM(MY31:MZ31,NB31:ND31,NF31)-NA31-NE31&gt;0,SUM(MY31:MZ31,NB31:ND31,NF31)-NA31-NE31,"")</f>
        <v/>
      </c>
      <c r="NU31" s="11" t="str">
        <f>IF(SUM(NG31:NH31,NJ31)-NI31&gt;0,SUM(NG31:NH31,NJ31)-NI31,"")</f>
        <v/>
      </c>
      <c r="NV31" s="11" t="str">
        <f>IF(SUM(MZ31,ND31,NH31)&gt;0,SUM(MZ31,ND31,NH31),"")</f>
        <v/>
      </c>
      <c r="NW31" s="11" t="str">
        <f>IF(SUM(NT31,NU31)&gt;0,SUM(NT31,NU31),"")</f>
        <v/>
      </c>
      <c r="NX31" s="11" t="str">
        <f>IF(SUM(NL31,NP31)&gt;0,SUM(NL31,NP31),"")</f>
        <v/>
      </c>
      <c r="NY31" s="11" t="str">
        <f>IF(SUM(NK31:NL31,NN31:NP31,NR31)-SUM(NM31,NQ31)&gt;0,SUM(NK31:NL31,NN31:NP31,NR31)-SUM(NM31,NQ31),"")</f>
        <v/>
      </c>
      <c r="NZ31" s="11" t="str">
        <f>IF(SUM(NT31,NY31)&gt;0,SUM(NT31,NY31),"")</f>
        <v/>
      </c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40" t="str">
        <f>IF(SUM(OB31,OF31)&gt;0,SUM(OB31,OF31),"")</f>
        <v/>
      </c>
      <c r="OV31" s="40" t="str">
        <f>IF(SUM(OA31:OB31,OD31:OF31,OH31)-OC31-OG31&gt;0,SUM(OA31:OB31,OD31:OF31,OH31)-OC31-OG31,"")</f>
        <v/>
      </c>
      <c r="OW31" s="40" t="str">
        <f>IF(SUM(OI31:OJ31,OL31)-OK31&gt;0,SUM(OI31:OJ31,OL31)-OK31,"")</f>
        <v/>
      </c>
      <c r="OX31" s="40" t="str">
        <f>IF(SUM(OB31,OF31,OJ31)&gt;0,SUM(OB31,OF31,OJ31),"")</f>
        <v/>
      </c>
      <c r="OY31" s="40" t="str">
        <f>IF(SUM(OV31,OW31)&gt;0,SUM(OV31,OW31),"")</f>
        <v/>
      </c>
      <c r="OZ31" s="40" t="str">
        <f>IF(SUM(ON31,OR31)&gt;0,SUM(ON31,OR31),"")</f>
        <v/>
      </c>
      <c r="PA31" s="40" t="str">
        <f>IF(SUM(OM31:ON31,OP31:OR31,OT31)-SUM(OO31,OS31)&gt;0,SUM(OM31:ON31,OP31:OR31,OT31)-SUM(OO31,OS31),"")</f>
        <v/>
      </c>
      <c r="PB31" s="40" t="str">
        <f>IF(SUM(OV31,PA31)&gt;0,SUM(OV31,PA31),"")</f>
        <v/>
      </c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1" t="str">
        <f>IF(SUM(PD31,PH31)&gt;0,SUM(PD31,PH31),"")</f>
        <v/>
      </c>
      <c r="PX31" s="11" t="str">
        <f>IF(SUM(PC31:PD31,PF31:PH31,PJ31)-PE31-PI31&gt;0,SUM(PC31:PD31,PF31:PH31,PJ31)-PE31-PI31,"")</f>
        <v/>
      </c>
      <c r="PY31" s="11" t="str">
        <f>IF(SUM(PK31:PL31,PN31)-PM31&gt;0,SUM(PK31:PL31,PN31)-PM31,"")</f>
        <v/>
      </c>
      <c r="PZ31" s="11" t="str">
        <f>IF(SUM(PD31,PH31,PL31)&gt;0,SUM(PD31,PH31,PL31),"")</f>
        <v/>
      </c>
      <c r="QA31" s="11" t="str">
        <f>IF(SUM(PX31,PY31)&gt;0,SUM(PX31,PY31),"")</f>
        <v/>
      </c>
      <c r="QB31" s="11" t="str">
        <f>IF(SUM(PP31,PT31)&gt;0,SUM(PP31,PT31),"")</f>
        <v/>
      </c>
      <c r="QC31" s="11" t="str">
        <f>IF(SUM(PO31:PP31,PR31:PT31,PV31)-SUM(PQ31,PU31)&gt;0,SUM(PO31:PP31,PR31:PT31,PV31)-SUM(PQ31,PU31),"")</f>
        <v/>
      </c>
      <c r="QD31" s="11" t="str">
        <f>IF(SUM(PX31,QC31)&gt;0,SUM(PX31,QC31),"")</f>
        <v/>
      </c>
      <c r="QE31" s="22">
        <f>IF($CU31="P",CA31,(CA31+AX31)/2)</f>
        <v>9.4</v>
      </c>
      <c r="QF31" s="22">
        <f>IF($CU31="P",CB31,(CB31+AY31)/2)</f>
        <v>2.2000000000000002</v>
      </c>
      <c r="QG31" s="22">
        <f>IF($CU31="P",CC31,(CC31+AZ31)/2)</f>
        <v>0.3</v>
      </c>
      <c r="QH31" s="22">
        <f>IF($CU31="P",CD31,(CD31+BA31)/2)</f>
        <v>0</v>
      </c>
      <c r="QI31" s="22">
        <f>IF($CU31="P",CE31,(CE31+BB31)/2)</f>
        <v>9.1999999999999993</v>
      </c>
      <c r="QJ31" s="22">
        <f>IF($CU31="P",CF31,(CF31+BC31)/2)</f>
        <v>2.6</v>
      </c>
      <c r="QK31" s="22">
        <f>IF($CU31="P",CG31,(CG31+BD31)/2)</f>
        <v>0.5</v>
      </c>
      <c r="QL31" s="22">
        <f>IF($CU31="P",CH31,(CH31+BE31)/2)</f>
        <v>0</v>
      </c>
      <c r="QM31" s="22">
        <f>IF($CU31="P",CI31,(CI31+BF31)/2)</f>
        <v>8.6999999999999993</v>
      </c>
      <c r="QN31" s="22">
        <f>IF($CU31="P",CJ31,(CJ31+BG31)/2)</f>
        <v>1.6</v>
      </c>
      <c r="QO31" s="22">
        <f>IF($CU31="P",CK31,(CK31+BH31)/2)</f>
        <v>0</v>
      </c>
      <c r="QP31" s="22">
        <f>IF($CU31="P",CL31,(CL31+BI31)/2)</f>
        <v>0</v>
      </c>
      <c r="QQ31" s="22">
        <f>IF($CU31="P",CM31,(CM31+BJ31)/2)</f>
        <v>9.1999999999999993</v>
      </c>
      <c r="QR31" s="22">
        <f>IF($CU31="P",CN31,(CN31+BK31)/2)</f>
        <v>2.8</v>
      </c>
      <c r="QS31" s="22">
        <f>IF($CU31="P",CO31,(CO31+BL31)/2)</f>
        <v>0.3</v>
      </c>
      <c r="QT31" s="22">
        <f>IF($CU31="P",CP31,(CP31+BM31)/2)</f>
        <v>0</v>
      </c>
      <c r="QU31" s="22">
        <f>IF($CU31="P",CQ31,(CQ31+BN31)/2)</f>
        <v>8.5500000000000007</v>
      </c>
      <c r="QV31" s="22">
        <f>IF($CU31="P",CR31,(CR31+BO31)/2)</f>
        <v>1.6</v>
      </c>
      <c r="QW31" s="22">
        <f>IF($CU31="P",CS31,(CS31+BP31)/2)</f>
        <v>0</v>
      </c>
      <c r="QX31" s="22">
        <f>IF($CU31="P",CT31,(CT31+BQ31)/2)</f>
        <v>0</v>
      </c>
      <c r="QY31" s="27" t="s">
        <v>46</v>
      </c>
      <c r="QZ31" s="40">
        <f>IF(SUM(QF31,QJ31)&gt;0,SUM(QF31,QJ31),"")</f>
        <v>4.8000000000000007</v>
      </c>
      <c r="RA31" s="40">
        <f>IF(SUM(QE31:QF31,QH31:QJ31,QL31)-QG31-QK31&gt;0,SUM(QE31:QF31,QH31:QJ31,QL31)-QG31-QK31,"")</f>
        <v>22.6</v>
      </c>
      <c r="RB31" s="40">
        <f>IF(SUM(QM31:QN31,QP31)-QO31&gt;0,SUM(QM31:QN31,QP31)-QO31,"")</f>
        <v>10.299999999999999</v>
      </c>
      <c r="RC31" s="40">
        <f>IF(SUM(QF31,QJ31,QN31)&gt;0,SUM(QF31,QJ31,QN31),"")</f>
        <v>6.4</v>
      </c>
      <c r="RD31" s="40">
        <f>IF(SUM(RA31,RB31)&gt;0,SUM(RA31,RB31),"")</f>
        <v>32.9</v>
      </c>
      <c r="RE31" s="40">
        <f>IF(SUM(QR31,QV31)&gt;0,SUM(QR31,QV31),"")</f>
        <v>4.4000000000000004</v>
      </c>
      <c r="RF31" s="40">
        <f>IF(SUM(QQ31:QR31,QT31:QV31,QX31)-SUM(QS31,QW31)&gt;0,SUM(QQ31:QR31,QT31:QV31,QX31)-SUM(QS31,QW31),"")</f>
        <v>21.85</v>
      </c>
      <c r="RG31" s="40">
        <f>IF(SUM(RA31,RF31)&gt;0,SUM(RA31,RF31),"")</f>
        <v>44.45</v>
      </c>
    </row>
    <row r="32" spans="1:475" x14ac:dyDescent="0.2">
      <c r="A32" s="4" t="str" cm="1">
        <f t="array" ref="A32">IF(AND(H32&lt;&gt;"",H32&lt;&gt;"No DD"),SUMPRODUCT((H$4:H$41&lt;&gt;"")*(H$4:H$41&lt;&gt;"No DD")*(E$4:E$41&gt;E32))+1,IF(H32="No DD",SUMPRODUCT((H$4:H$41="No DD")*(E$4:E$41&gt;E32))+1+SUMPRODUCT((H$4:H$41&lt;&gt;"")*(H$4:H$41&lt;&gt;"No DD")),""))</f>
        <v/>
      </c>
      <c r="B32" s="5" t="s">
        <v>203</v>
      </c>
      <c r="C32" s="4" t="s">
        <v>6</v>
      </c>
      <c r="D32" s="4">
        <v>2005</v>
      </c>
      <c r="E32" s="9">
        <f>SUM(J32:R32)+SUM(J32:O32)*0.0000001+SUM(J32)*0.0000000000001</f>
        <v>108.30001083000474</v>
      </c>
      <c r="F32" s="3" t="str">
        <f>IF(OR(AND(AP32&gt;=AW$43,AQ32&gt;=AW$47,AP32&lt;&gt;"",AO32=""),AND(AU32&gt;=AW$43,AV32&gt;=AW$47,AU32&lt;&gt;"",AO32=""),AND(BS32&gt;=BZ$43,BT32&gt;=BZ$47,BS32&lt;&gt;"",BR32=""),AND(BX32&gt;=BZ$43,BY32&gt;=BZ$47,BX32&lt;&gt;"",BR32=""),AND(CV32&gt;=DC$43,CW32&gt;=DC$47,CV32&lt;&gt;"",CU32=""),AND(DA32&gt;=DC$43,DB32&gt;=DC$47,DA32&lt;&gt;""),AND(EA32&gt;=EH$43,EB32&gt;=EH$47,EA32&lt;&gt;""),AND(EF32&gt;=EH$43,EG32&gt;=EH$47,EF32&lt;&gt;""),AND(FC32&gt;=FJ$43,FD32&gt;=FJ$47,FC32&lt;&gt;""),AND(FH32&gt;=FJ$43,FI32&gt;=FJ$47,FH32&lt;&gt;""),AND(GE32&gt;=GL$43,GF32&gt;=GL$47,GE32&lt;&gt;""),AND(GJ32&gt;=GL$43,GK32&gt;=GL$47,GJ32&lt;&gt;""),AND(HG32&gt;=HN$43,HH32&gt;=HN$47,HG32&lt;&gt;""),AND(HL32&gt;=HN$43,HM32&gt;=HN$47,HL32&lt;&gt;""),AND(II32&gt;=IP$43,IJ32&gt;=IP$47,II32&lt;&gt;""),AND(IN32&gt;=IP$43,IO32&gt;=IP$47,IN32&lt;&gt;""),AND(JK32&gt;=JR$43,JL32&gt;=JR$47,JK32&lt;&gt;""),AND(JP32&gt;=JR$43,JQ32&gt;=JR$47,JP32&lt;&gt;""),AND(KM32&gt;=KT$43,KN32&gt;=KT$47,KM32&lt;&gt;""),AND(KR32&gt;=KT$43,KS32&gt;=KT$47,KR32&lt;&gt;""),AND(LO32&gt;=LV$43,LP32&gt;=LV$47,LO32&lt;&gt;""),AND(LT32&gt;=LV$43,LU32&gt;=LV$47,LT32&lt;&gt;""),AND(MQ32&gt;=MX$43,MR32&gt;=MX$47,MQ32&lt;&gt;""),AND(MV32&gt;=MX$43,MW32&gt;=MX$47,MV32&lt;&gt;""),AND(NS32&gt;=NZ$43,NT32&gt;=NZ$47,NS32&lt;&gt;""),AND(NX32&gt;=NZ$43,NY32&gt;=NZ$47,NX32&lt;&gt;""),AND(OU32&gt;=PB$43,OV32&gt;=PB$47,OU32&lt;&gt;""),AND(OZ32&gt;=PB$43,PA32&gt;=PB$47,OZ32&lt;&gt;""),AND(PW32&gt;=QD$43,PX32&gt;=QD$47,PW32&lt;&gt;""),AND(QB32&gt;=QD$43,QC32&gt;=QD$47,QB32&lt;&gt;"")),"P","")</f>
        <v/>
      </c>
      <c r="G32" s="3" t="str">
        <f>IF(OR(AND(AQ32&gt;=AW$47,AQ32&lt;&gt;"",AO32=""),AND(AV32&gt;=AW$47,AV32&lt;&gt;"",AO32=""),AND(BT32&gt;=BZ$47,BT32&lt;&gt;"",BR32=""),AND(BY32&gt;=BZ$47,BY32&lt;&gt;"",BR32=""),AND(CW32&gt;=DC$47,CW32&lt;&gt;"",CU32=""),AND(DB32&gt;=DC$47,DB32&lt;&gt;"",CU32=""),AND(EB32&gt;=EH$47,EB32&lt;&gt;""),AND(EG32&gt;=EH$47,EG32&lt;&gt;""),AND(FD32&gt;=FJ$47,FD32&lt;&gt;""),AND(FI32&gt;=FJ$47,FI32&lt;&gt;""),AND(GF32&gt;=GL$47,GF32&lt;&gt;""),AND(GK32&gt;=GL$47,GK32&lt;&gt;""),AND(HH32&gt;=HN$47,HH32&lt;&gt;""),AND(HM32&gt;=HN$47,HM32&lt;&gt;""),AND(IJ32&gt;=IP$47,IJ32&lt;&gt;""),AND(IO32&gt;=IP$47,IO32&lt;&gt;""),AND(JL32&gt;=JR$47,JL32&lt;&gt;""),AND(JQ32&gt;=JR$47,JQ32&lt;&gt;""),AND(KN32&gt;=KT$47,KN32&lt;&gt;""),AND(KS32&gt;=KT$47,KS32&lt;&gt;""),AND(LP32&gt;=LV$47,LP32&lt;&gt;""),AND(LU32&gt;=LV$47,LU32&lt;&gt;""),AND(MR32&gt;=MX$47,MR32&lt;&gt;""),AND(MW32&gt;=MX$47,MW32&lt;&gt;""),AND(NT32&gt;=NZ$47,NT32&lt;&gt;""),AND(NY32&gt;=NZ$47,NY32&lt;&gt;""),AND(OV32&gt;=PB$47,OV32&lt;&gt;""),AND(PA32&gt;=PB$47,PA32&lt;&gt;""),AND(PX32&gt;=QD$47,PX32&lt;&gt;""),AND(QC32&gt;=QD$47,QC32&lt;&gt;"")),"P","")</f>
        <v/>
      </c>
      <c r="H32" s="36" t="str">
        <f>IF(AND(G32="P",F32=""),"No DD",IF(OR(AND(AS32&gt;=AW$46,AT32&gt;=AW$50,AS32&lt;&gt;"",AO32=""),AND(BV32&gt;=BZ$46,BW32&gt;=BZ$50,BV32&lt;&gt;"",BR32=""),AND(CY32&gt;=DC$46,CZ32&gt;=DC$50,CY32&lt;&gt;"",CU32=""),AND(ED32&gt;=EH$46,EE32&gt;=EH$50,ED32&lt;&gt;""),AND(FF32&gt;=FJ$46,FG32&gt;=FJ$50,FF32&lt;&gt;""),AND(GH32&gt;=GL$46,GI32&gt;=GL$50,GH32&lt;&gt;""),AND(HJ32&gt;=HN$46,HK32&gt;=HN$50,HJ32&lt;&gt;""),AND(IL32&gt;=IP$46,IM32&gt;=IP$50,IL32&lt;&gt;""),AND(JN32&gt;=JR$46,JO32&gt;=JR$50,JN32&lt;&gt;""),AND(KP32&gt;=KT$46,KQ32&gt;=KT$50,KP32&lt;&gt;""),AND(LR32&gt;=LV$46,LS32&gt;=LV$50,LR32&lt;&gt;""),AND(MT32&gt;=MX$46,MU32&gt;=MX$50,MT32&lt;&gt;""),AND(NV32&gt;=NZ$46,NW32&gt;=NZ$50,NV32&lt;&gt;""),AND(OX32&gt;=PB$46,OY32&gt;=PB$50,OX32&lt;&gt;""),AND(PZ32&gt;=QD$46,QA32&gt;=QD$50,PZ32&lt;&gt;"")),"Merit",IF(OR(AND(AS32&gt;=AW$45,AT32&gt;=AW$49,AS32&lt;&gt;"",AO32=""),AND(BV32&gt;=BZ$45,BW32&gt;=BZ$49,BV32&lt;&gt;"",BR32=""),AND(CY32&gt;=DC$45,CZ32&gt;=DC$49,CY32&lt;&gt;"",CU32=""),AND(ED32&gt;=EH$45,EE32&gt;=EH$49,ED32&lt;&gt;""),AND(FF32&gt;=FJ$45,FG32&gt;=FJ$49,FF32&lt;&gt;""),AND(GH32&gt;=GL$45,GI32&gt;=GL$49,GH32&lt;&gt;""),AND(HJ32&gt;=HN$45,HK32&gt;=HN$49,HJ32&lt;&gt;""),AND(IL32&gt;=IP$45,IM32&gt;=IP$49,IL32&lt;&gt;""),AND(JN32&gt;=JR$45,JO32&gt;=JR$49,JN32&lt;&gt;""),AND(KP32&gt;=KT$45,KQ32&gt;=KT$49,KP32&lt;&gt;""),AND(LR32&gt;=LV$45,LS32&gt;=LV$49,LR32&lt;&gt;""),AND(MT32&gt;=MX$45,MU32&gt;=MX$49,MT32&lt;&gt;""),AND(NV32&gt;=NZ$45,NW32&gt;=NZ$49,NV32&lt;&gt;""),AND(OX32&gt;=PB$45,OY32&gt;=PB$49,OX32&lt;&gt;""),AND(PZ32&gt;=QD$45,QA32&gt;=QD$49,PZ32&lt;&gt;"")),"Excellence",IF(I32="P","Worlds Team",IF(F32="P","National Team","")))))</f>
        <v/>
      </c>
      <c r="I32" s="3" t="str">
        <f>IF(OR(AND(AS32&gt;=AW$44,AT32&gt;=AW$48,AS32&lt;&gt;"",AO32=""),AND(BV32&gt;=BZ$44,BW32&gt;=BZ$48,BV32&lt;&gt;"",BR32=""),AND(CY32&gt;=DC$44,CZ32&gt;=DC$48,CY32&lt;&gt;"",CU32=""),AND(ED32&gt;=EH$44,EE32&gt;=EH$48,ED32&lt;&gt;""),AND(FF32&gt;=FJ$44,FG32&gt;=FJ$48,FF32&lt;&gt;""),AND(GH32&gt;=GL$44,GI32&gt;=GL$48,GH32&lt;&gt;""),AND(HJ32&gt;=HN$44,HK32&gt;=HN$48,HJ32&lt;&gt;""),AND(IL32&gt;=IP$44,IM32&gt;=IP$48,IL32&lt;&gt;""),AND(JN32&gt;=JR$44,JO32&gt;=JR$48,JN32&lt;&gt;""),AND(KP32&gt;=KT$44,KQ32&gt;=KT$48,KP32&lt;&gt;""),AND(LR32&gt;=LV$44,LS32&gt;=LV$48,LR32&lt;&gt;""),AND(MT32&gt;=MX$44,MU32&gt;=MX$48,MT32&lt;&gt;""),AND(NV32&gt;=NZ$44,NW32&gt;=NZ$48,NV32&lt;&gt;""),AND(OX32&gt;=PB$44,OY32&gt;=PB$48,OX32&lt;&gt;""),AND(PZ32&gt;=QD$44,QA32&gt;=QD$48,PZ32&lt;&gt;"")),"P","")</f>
        <v/>
      </c>
      <c r="J32" s="8">
        <f>IF(COUNT(AQ32,BT32,CW32)&gt;0,LARGE((AQ32,BT32,CW32),1),0)</f>
        <v>47.4</v>
      </c>
      <c r="K32" s="8" t="str">
        <f>IF(J32=0,"",IF(J32=CW32,$CA$1,IF(J32=BT32,$AX$1,IF(J32=AQ32,$U$1,""))))</f>
        <v>2023 Elite Canada</v>
      </c>
      <c r="L32" s="8">
        <f>IF(COUNT(AQ32,BT32,CW32)&gt;1,LARGE((AQ32,BT32,CW32),2),0)</f>
        <v>47.2</v>
      </c>
      <c r="M32" s="8" t="str">
        <f>IF(L32=0,"",IF(L32=CW32,$CA$1,IF(L32=BT32,$AX$1,IF(L32=AQ32,$U$1,""))))</f>
        <v>2023 Nationals</v>
      </c>
      <c r="N32" s="8">
        <f>IF(COUNT(AR32,BU32,CX32)&gt;0,LARGE((AR32,BU32,CX32),1),0)</f>
        <v>13.7</v>
      </c>
      <c r="O32" s="8" t="str">
        <f>IF(N32=0,"",IF(N32=CX32,$CA$1,IF(N32=BU32,$AX$1,IF(N32=AR32,$U$1,""))))</f>
        <v>2023 Nationals</v>
      </c>
      <c r="P32" s="8">
        <f>IF(MAX(AV32,BY32,DB32)&gt;0,MAX(AV32,BY32,DB32),0)</f>
        <v>0</v>
      </c>
      <c r="Q32" s="8" t="str">
        <f>IF(P32=0,"",IF(P32=DB32,$CA$1,IF(P32=BY32,$AX$1,IF(P32=AV32,$U$1,""))))</f>
        <v/>
      </c>
      <c r="R32" s="8" t="str">
        <f>IF(MAX(DD32:DF32)&gt;0,MAX(DD32:DF32),"")</f>
        <v/>
      </c>
      <c r="S32" s="11" t="str">
        <f>IF(R32="","",IF(R32=DD32,"("&amp;DD$2&amp;")",IF(R32=DE32,"("&amp;DE$2&amp;")",IF(R32=DF32,"("&amp;DF$2&amp;")"))))</f>
        <v/>
      </c>
      <c r="T32" s="8" t="str">
        <f>IF(R32="","",IF(R32=DD32,IF(R32+IF(L32="",0,L32)=PX32,$PC$1,IF(R32+IF(L32="",0,L32)=OV32,$OA$1,IF(R32+IF(L32="",0,L32)=NT32,$MY$1,IF(R32+IF(L32="",0,L32)=MR32,$LW$1,IF(R32+IF(L32="",0,L32)=LP32,$KU$1,IF(R32+IF(L32="",0,L32)=KN32,$JS$1,IF(R32+IF(L32="",0,L32)=JL32,$IQ$1,IF(R32+IF(L32="",0,L32)=IJ32,$HO$1,IF(R32+IF(L32="",0,L32)=HH32,$GM$1,IF(R32+IF(L32="",0,L32)=GF32,$FK$1,IF(R32+IF(L32="",0,L32)=FD32,$EI$1,IF(R32+IF(L32="",0,L32)=EB32,$DG$1)))))))))))),IF(R32=DE32,IF(R32+IF(N32="",0,N32)=PY32,$PC$1,IF(R32+IF(N32="",0,N32)=OW32,$OA$1,IF(R32+IF(N32="",0,N32)=NU32,$MY$1,IF(R32+IF(N32="",0,N32)=MS32,$LW$1,IF(R32+IF(N32="",0,N32)=LQ32,$KU$1,IF(R32+IF(N32="",0,N32)=KO32,$JS$1,IF(R32+IF(N32="",0,N32)=JM32,$IQ$1,IF(R32+IF(N32="",0,N32)=IK32,$HO$1,IF(R32+IF(N32="",0,N32)=HI32,$GM$1,IF(R32+IF(N32="",0,N32)=GG32,$FK$1,IF(R32+IF(N32="",0,N32)=FE32,$EI$1,IF(R32+IF(N32="",0,N32)=EC32,$DG$1)))))))))))),IF(R32=DF32,IF(R32+IF(P32="",0,P32)=QC32,$PC$1,IF(R32+IF(P32="",0,P32)=PA32,$OA$1,IF(R32+IF(P32="",0,P32)=NY32,$MY$1,IF(R32+IF(P32="",0,P32)=MW32,$LW$1,IF(R32+IF(P32="",0,P32)=LU32,$KU$1,IF(R32+IF(P32="",0,P32)=KS32,$JS$1,IF(R32+IF(P32="",0,P32)=JQ32,$IQ$1,IF(R32+IF(P32="",0,P32)=IO32,$HO$1,IF(R32+IF(P32="",0,P32)=HM32,$GM$1,IF(R32+IF(P32="",0,P32)=GK32,$FK$1,IF(R32+IF(P32="",0,P32)=FI32,$EI$1,IF(R32+IF(P32="",0,P32)=EG32,$DG$1))))))))))))))))</f>
        <v/>
      </c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27"/>
      <c r="AP32" s="40" t="str">
        <f>IF(SUM(V32,Z32)&gt;0,SUM(V32,Z32),"")</f>
        <v/>
      </c>
      <c r="AQ32" s="40" t="str">
        <f>IF(SUM(U32:V32,X32:Z32,AB32)-W32-AA32&gt;0,SUM(U32:V32,X32:Z32,AB32)-W32-AA32,"")</f>
        <v/>
      </c>
      <c r="AR32" s="40" t="str">
        <f>IF(SUM(AC32:AD32,AF32)-AE32&gt;0,SUM(AC32:AD32,AF32)-AE32,"")</f>
        <v/>
      </c>
      <c r="AS32" s="40" t="str">
        <f>IF(SUM(V32,Z32,AD32)&gt;0,SUM(V32,Z32,AD32),"")</f>
        <v/>
      </c>
      <c r="AT32" s="40" t="str">
        <f>IF(SUM(AQ32,AR32)&gt;0,SUM(AQ32,AR32),"")</f>
        <v/>
      </c>
      <c r="AU32" s="40" t="str">
        <f>IF(SUM(AH32,AL32)&gt;0,SUM(AH32,AL32),"")</f>
        <v/>
      </c>
      <c r="AV32" s="40" t="str">
        <f>IF(SUM(AG32:AH32,AJ32:AL32,AN32)-SUM(AI32,AM32)&gt;0,SUM(AG32:AH32,AJ32:AL32,AN32)-SUM(AI32,AM32),"")</f>
        <v/>
      </c>
      <c r="AW32" s="40" t="str">
        <f>IF(SUM(AQ32,AV32)&gt;0,SUM(AQ32,AV32),"")</f>
        <v/>
      </c>
      <c r="AX32" s="18">
        <v>18.8</v>
      </c>
      <c r="AY32" s="18">
        <v>5.2</v>
      </c>
      <c r="AZ32" s="18">
        <v>0</v>
      </c>
      <c r="BA32" s="18">
        <v>0</v>
      </c>
      <c r="BB32" s="18">
        <v>19</v>
      </c>
      <c r="BC32" s="18">
        <v>4.4000000000000004</v>
      </c>
      <c r="BD32" s="18">
        <v>0</v>
      </c>
      <c r="BE32" s="18">
        <v>0</v>
      </c>
      <c r="BF32" s="18">
        <v>0</v>
      </c>
      <c r="BG32" s="18">
        <v>0</v>
      </c>
      <c r="BH32" s="18">
        <v>0</v>
      </c>
      <c r="BI32" s="18">
        <v>0</v>
      </c>
      <c r="BJ32" s="18"/>
      <c r="BK32" s="18"/>
      <c r="BL32" s="18"/>
      <c r="BM32" s="18"/>
      <c r="BN32" s="18"/>
      <c r="BO32" s="18"/>
      <c r="BP32" s="18"/>
      <c r="BQ32" s="18"/>
      <c r="BR32" s="28"/>
      <c r="BS32" s="11">
        <f>IF(SUM(AY32,BC32)&gt;0,SUM(AY32,BC32),"")</f>
        <v>9.6000000000000014</v>
      </c>
      <c r="BT32" s="11">
        <f>IF(SUM(AX32:AY32,BA32:BC32,BE32)-AZ32-BD32&gt;0,SUM(AX32:AY32,BA32:BC32,BE32)-AZ32-BD32,"")</f>
        <v>47.4</v>
      </c>
      <c r="BU32" s="11" t="str">
        <f>IF(SUM(BF32:BG32,BI32)-BH32&gt;0,SUM(BF32:BG32,BI32)-BH32,"")</f>
        <v/>
      </c>
      <c r="BV32" s="11">
        <f>IF(SUM(AY32,BC32,BG32)&gt;0,SUM(AY32,BC32,BG32),"")</f>
        <v>9.6000000000000014</v>
      </c>
      <c r="BW32" s="11">
        <f>IF(SUM(BT32,BU32)&gt;0,SUM(BT32,BU32),"")</f>
        <v>47.4</v>
      </c>
      <c r="BX32" s="11" t="str">
        <f>IF(SUM(BK32,BO32)&gt;0,SUM(BK32,BO32),"")</f>
        <v/>
      </c>
      <c r="BY32" s="11" t="str">
        <f>IF(SUM(BJ32:BK32,BM32:BO32,BQ32)-SUM(BL32,BP32)&gt;0,SUM(BJ32:BK32,BM32:BO32,BQ32)-SUM(BL32,BP32),"")</f>
        <v/>
      </c>
      <c r="BZ32" s="11">
        <f>IF(SUM(BT32,BY32)&gt;0,SUM(BT32,BY32),"")</f>
        <v>47.4</v>
      </c>
      <c r="CA32" s="19">
        <v>18.8</v>
      </c>
      <c r="CB32" s="19">
        <v>4.8</v>
      </c>
      <c r="CC32" s="19">
        <v>0</v>
      </c>
      <c r="CD32" s="19">
        <v>0</v>
      </c>
      <c r="CE32" s="19">
        <v>18.8</v>
      </c>
      <c r="CF32" s="19">
        <v>4.8</v>
      </c>
      <c r="CG32" s="19">
        <v>0</v>
      </c>
      <c r="CH32" s="19">
        <v>0</v>
      </c>
      <c r="CI32" s="19">
        <v>16.3</v>
      </c>
      <c r="CJ32" s="19">
        <v>1.4</v>
      </c>
      <c r="CK32" s="19">
        <v>4</v>
      </c>
      <c r="CL32" s="19">
        <v>0</v>
      </c>
      <c r="CM32" s="19"/>
      <c r="CN32" s="19"/>
      <c r="CO32" s="19"/>
      <c r="CP32" s="19"/>
      <c r="CQ32" s="19"/>
      <c r="CR32" s="19"/>
      <c r="CS32" s="19"/>
      <c r="CT32" s="19"/>
      <c r="CU32" s="27"/>
      <c r="CV32" s="40">
        <f>IF(SUM(CB32,CF32)&gt;0,SUM(CB32,CF32),"")</f>
        <v>9.6</v>
      </c>
      <c r="CW32" s="40">
        <f>IF(SUM(CA32:CB32,CD32:CF32,CH32)-CC32-CG32&gt;0,SUM(CA32:CB32,CD32:CF32,CH32)-CC32-CG32,"")</f>
        <v>47.2</v>
      </c>
      <c r="CX32" s="40">
        <f>IF(SUM(CI32:CJ32,CL32)-CK32&gt;0,SUM(CI32:CJ32,CL32)-CK32,"")</f>
        <v>13.7</v>
      </c>
      <c r="CY32" s="40">
        <f>IF(SUM(CB32,CF32,CJ32)&gt;0,SUM(CB32,CF32,CJ32),"")</f>
        <v>11</v>
      </c>
      <c r="CZ32" s="40">
        <f>IF(SUM(CW32,CX32)&gt;0,SUM(CW32,CX32),"")</f>
        <v>60.900000000000006</v>
      </c>
      <c r="DA32" s="40" t="str">
        <f>IF(SUM(CN32,CR32)&gt;0,SUM(CN32,CR32),"")</f>
        <v/>
      </c>
      <c r="DB32" s="40" t="str">
        <f>IF(SUM(CM32:CN32,CP32:CR32,CT32)-SUM(CO32,CS32)&gt;0,SUM(CM32:CN32,CP32:CR32,CT32)-SUM(CO32,CS32),"")</f>
        <v/>
      </c>
      <c r="DC32" s="40">
        <f>IF(SUM(CW32,DB32)&gt;0,SUM(CW32,DB32),"")</f>
        <v>47.2</v>
      </c>
      <c r="DD32" s="50" t="str">
        <f>IF(MAX(EB32,FD32,GF32,HH32,IJ32,JL32,KN32,LP32,MR32,NT32,OV32,PX32)-IF(L32="",0,L32)&gt;0.001,MAX(EB32,FD32,GF32,HH32,IJ32,JL32,KN32,LP32,MR32,NT32,OV32,PX32)-IF(L32="",0,L32),"")</f>
        <v/>
      </c>
      <c r="DE32" s="50" t="str">
        <f>IF(MAX(EC32,FE32,GG32,HI32,IK32,JM32,KO32,LQ32,MS32,NU32,OW32,PY32)-IF(N32="",0,N32)&gt;0.001,MAX(EC32,FE32,GG32,HI32,IK32,JM32,KO32,LQ32,MS32,NU32,OW32,PY32)-IF(N32="",0,N32),"")</f>
        <v/>
      </c>
      <c r="DF32" s="50" t="str">
        <f>IF(MAX(EG32,FI32,GK32,HM32,IO32,JQ32,KS32,LU32,MW32,NY32,PA32,QC32)-IF(P32="",0,P32)&gt;0.001,MAX(EG32,FI32,GK32,HM32,IO32,JQ32,KS32,LU32,MW32,NY32,PA32,QC32)-IF(P32="",0,P32),"")</f>
        <v/>
      </c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40" t="str">
        <f>IF(SUM(DH32,DL32)&gt;0,SUM(DH32,DL32),"")</f>
        <v/>
      </c>
      <c r="EB32" s="40" t="str">
        <f>IF(SUM(DG32:DH32,DJ32:DL32,DN32)-DI32-DM32&gt;0,SUM(DG32:DH32,DJ32:DL32,DN32)-DI32-DM32,"")</f>
        <v/>
      </c>
      <c r="EC32" s="40" t="str">
        <f>IF(SUM(DO32:DP32,DR32)-DQ32&gt;0,SUM(DO32:DP32,DR32)-DQ32,"")</f>
        <v/>
      </c>
      <c r="ED32" s="40" t="str">
        <f>IF(SUM(DH32,DL32,DP32)&gt;0,SUM(DH32,DL32,DP32),"")</f>
        <v/>
      </c>
      <c r="EE32" s="40" t="str">
        <f>IF(SUM(EB32,EC32)&gt;0,SUM(EB32,EC32),"")</f>
        <v/>
      </c>
      <c r="EF32" s="40" t="str">
        <f>IF(SUM(DT32,DX32)&gt;0,SUM(DT32,DX32),"")</f>
        <v/>
      </c>
      <c r="EG32" s="40" t="str">
        <f>IF(SUM(DS32:DT32,DV32:DX32,DZ32)-SUM(DU32,DY32)&gt;0,SUM(DS32:DT32,DV32:DX32,DZ32)-SUM(DU32,DY32),"")</f>
        <v/>
      </c>
      <c r="EH32" s="40" t="str">
        <f>IF(SUM(EB32,EG32)&gt;0,SUM(EB32,EG32),"")</f>
        <v/>
      </c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1" t="str">
        <f>IF(SUM(EJ32,EN32)&gt;0,SUM(EJ32,EN32),"")</f>
        <v/>
      </c>
      <c r="FD32" s="11" t="str">
        <f>IF(SUM(EI32:EJ32,EL32:EN32,EP32)-EK32-EO32&gt;0,SUM(EI32:EJ32,EL32:EN32,EP32)-EK32-EO32,"")</f>
        <v/>
      </c>
      <c r="FE32" s="11" t="str">
        <f>IF(SUM(EQ32:ER32,ET32)-ES32&gt;0,SUM(EQ32:ER32,ET32)-ES32,"")</f>
        <v/>
      </c>
      <c r="FF32" s="11" t="str">
        <f>IF(SUM(EJ32,EN32,ER32)&gt;0,SUM(EJ32,EN32,ER32),"")</f>
        <v/>
      </c>
      <c r="FG32" s="11" t="str">
        <f>IF(SUM(FD32,FE32)&gt;0,SUM(FD32,FE32),"")</f>
        <v/>
      </c>
      <c r="FH32" s="11" t="str">
        <f>IF(SUM(EV32,EZ32)&gt;0,SUM(EV32,EZ32),"")</f>
        <v/>
      </c>
      <c r="FI32" s="11" t="str">
        <f>IF(SUM(EU32:EV32,EX32:EZ32,FB32)-SUM(EW32,FA32)&gt;0,SUM(EU32:EV32,EX32:EZ32,FB32)-SUM(EW32,FA32),"")</f>
        <v/>
      </c>
      <c r="FJ32" s="11" t="str">
        <f>IF(SUM(FD32,FI32)&gt;0,SUM(FD32,FI32),"")</f>
        <v/>
      </c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40" t="str">
        <f>IF(SUM(FL32,FP32)&gt;0,SUM(FL32,FP32),"")</f>
        <v/>
      </c>
      <c r="GF32" s="40" t="str">
        <f>IF(SUM(FK32:FL32,FN32:FP32,FR32)-FM32-FQ32&gt;0,SUM(FK32:FL32,FN32:FP32,FR32)-FM32-FQ32,"")</f>
        <v/>
      </c>
      <c r="GG32" s="40" t="str">
        <f>IF(SUM(FS32:FT32,FV32)-FU32&gt;0,SUM(FS32:FT32,FV32)-FU32,"")</f>
        <v/>
      </c>
      <c r="GH32" s="40" t="str">
        <f>IF(SUM(FL32,FP32,FT32)&gt;0,SUM(FL32,FP32,FT32),"")</f>
        <v/>
      </c>
      <c r="GI32" s="40" t="str">
        <f>IF(SUM(GF32,GG32)&gt;0,SUM(GF32,GG32),"")</f>
        <v/>
      </c>
      <c r="GJ32" s="40" t="str">
        <f>IF(SUM(FX32,GB32)&gt;0,SUM(FX32,GB32),"")</f>
        <v/>
      </c>
      <c r="GK32" s="40" t="str">
        <f>IF(SUM(FW32:FX32,FZ32:GB32,GD32)-SUM(FY32,GC32)&gt;0,SUM(FW32:FX32,FZ32:GB32,GD32)-SUM(FY32,GC32),"")</f>
        <v/>
      </c>
      <c r="GL32" s="40" t="str">
        <f>IF(SUM(GF32,GK32)&gt;0,SUM(GF32,GK32),"")</f>
        <v/>
      </c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1" t="str">
        <f>IF(SUM(GN32,GR32)&gt;0,SUM(GN32,GR32),"")</f>
        <v/>
      </c>
      <c r="HH32" s="11" t="str">
        <f>IF(SUM(GM32:GN32,GP32:GR32,GT32)-GO32-GS32&gt;0,SUM(GM32:GN32,GP32:GR32,GT32)-GO32-GS32,"")</f>
        <v/>
      </c>
      <c r="HI32" s="11" t="str">
        <f>IF(SUM(GU32:GV32,GX32)-GW32&gt;0,SUM(GU32:GV32,GX32)-GW32,"")</f>
        <v/>
      </c>
      <c r="HJ32" s="11" t="str">
        <f>IF(SUM(GN32,GR32,GV32)&gt;0,SUM(GN32,GR32,GV32),"")</f>
        <v/>
      </c>
      <c r="HK32" s="11" t="str">
        <f>IF(SUM(HH32,HI32)&gt;0,SUM(HH32,HI32),"")</f>
        <v/>
      </c>
      <c r="HL32" s="11" t="str">
        <f>IF(SUM(GZ32,HD32)&gt;0,SUM(GZ32,HD32),"")</f>
        <v/>
      </c>
      <c r="HM32" s="11" t="str">
        <f>IF(SUM(GY32:GZ32,HB32:HD32,HF32)-SUM(HA32,HE32)&gt;0,SUM(GY32:GZ32,HB32:HD32,HF32)-SUM(HA32,HE32),"")</f>
        <v/>
      </c>
      <c r="HN32" s="11" t="str">
        <f>IF(SUM(HH32,HM32)&gt;0,SUM(HH32,HM32),"")</f>
        <v/>
      </c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40" t="str">
        <f>IF(SUM(HP32,HT32)&gt;0,SUM(HP32,HT32),"")</f>
        <v/>
      </c>
      <c r="IJ32" s="40" t="str">
        <f>IF(SUM(HO32:HP32,HR32:HT32,HV32)-HQ32-HU32&gt;0,SUM(HO32:HP32,HR32:HT32,HV32)-HQ32-HU32,"")</f>
        <v/>
      </c>
      <c r="IK32" s="40" t="str">
        <f>IF(SUM(HW32:HX32,HZ32)-HY32&gt;0,SUM(HW32:HX32,HZ32)-HY32,"")</f>
        <v/>
      </c>
      <c r="IL32" s="40" t="str">
        <f>IF(SUM(HP32,HT32,HX32)&gt;0,SUM(HP32,HT32,HX32),"")</f>
        <v/>
      </c>
      <c r="IM32" s="40" t="str">
        <f>IF(SUM(IJ32,IK32)&gt;0,SUM(IJ32,IK32),"")</f>
        <v/>
      </c>
      <c r="IN32" s="40" t="str">
        <f>IF(SUM(IB32,IF32)&gt;0,SUM(IB32,IF32),"")</f>
        <v/>
      </c>
      <c r="IO32" s="40" t="str">
        <f>IF(SUM(IA32:IB32,ID32:IF32,IH32)-SUM(IC32,IG32)&gt;0,SUM(IA32:IB32,ID32:IF32,IH32)-SUM(IC32,IG32),"")</f>
        <v/>
      </c>
      <c r="IP32" s="40" t="str">
        <f>IF(SUM(IJ32,IO32)&gt;0,SUM(IJ32,IO32),"")</f>
        <v/>
      </c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1" t="str">
        <f>IF(SUM(IR32,IV32)&gt;0,SUM(IR32,IV32),"")</f>
        <v/>
      </c>
      <c r="JL32" s="11" t="str">
        <f>IF(SUM(IQ32:IR32,IT32:IV32,IX32)-IS32-IW32&gt;0,SUM(IQ32:IR32,IT32:IV32,IX32)-IS32-IW32,"")</f>
        <v/>
      </c>
      <c r="JM32" s="11" t="str">
        <f>IF(SUM(IY32:IZ32,JB32)-JA32&gt;0,SUM(IY32:IZ32,JB32)-JA32,"")</f>
        <v/>
      </c>
      <c r="JN32" s="11" t="str">
        <f>IF(SUM(IR32,IV32,IZ32)&gt;0,SUM(IR32,IV32,IZ32),"")</f>
        <v/>
      </c>
      <c r="JO32" s="11" t="str">
        <f>IF(SUM(JL32,JM32)&gt;0,SUM(JL32,JM32),"")</f>
        <v/>
      </c>
      <c r="JP32" s="11" t="str">
        <f>IF(SUM(JD32,JH32)&gt;0,SUM(JD32,JH32),"")</f>
        <v/>
      </c>
      <c r="JQ32" s="11" t="str">
        <f>IF(SUM(JC32:JD32,JF32:JH32,JJ32)-SUM(JE32,JI32)&gt;0,SUM(JC32:JD32,JF32:JH32,JJ32)-SUM(JE32,JI32),"")</f>
        <v/>
      </c>
      <c r="JR32" s="11" t="str">
        <f>IF(SUM(JL32,JQ32)&gt;0,SUM(JL32,JQ32),"")</f>
        <v/>
      </c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40" t="str">
        <f>IF(SUM(JT32,JX32)&gt;0,SUM(JT32,JX32),"")</f>
        <v/>
      </c>
      <c r="KN32" s="40" t="str">
        <f>IF(SUM(JS32:JT32,JV32:JX32,JZ32)-JU32-JY32&gt;0,SUM(JS32:JT32,JV32:JX32,JZ32)-JU32-JY32,"")</f>
        <v/>
      </c>
      <c r="KO32" s="40" t="str">
        <f>IF(SUM(KA32:KB32,KD32)-KC32&gt;0,SUM(KA32:KB32,KD32)-KC32,"")</f>
        <v/>
      </c>
      <c r="KP32" s="40" t="str">
        <f>IF(SUM(JT32,JX32,KB32)&gt;0,SUM(JT32,JX32,KB32),"")</f>
        <v/>
      </c>
      <c r="KQ32" s="40" t="str">
        <f>IF(SUM(KN32,KO32)&gt;0,SUM(KN32,KO32),"")</f>
        <v/>
      </c>
      <c r="KR32" s="40" t="str">
        <f>IF(SUM(KF32,KJ32)&gt;0,SUM(KF32,KJ32),"")</f>
        <v/>
      </c>
      <c r="KS32" s="40" t="str">
        <f>IF(SUM(KE32:KF32,KH32:KJ32,KL32)-SUM(KG32,KK32)&gt;0,SUM(KE32:KF32,KH32:KJ32,KL32)-SUM(KG32,KK32),"")</f>
        <v/>
      </c>
      <c r="KT32" s="40" t="str">
        <f>IF(SUM(KN32,KS32)&gt;0,SUM(KN32,KS32),"")</f>
        <v/>
      </c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1" t="str">
        <f>IF(SUM(KV32,KZ32)&gt;0,SUM(KV32,KZ32),"")</f>
        <v/>
      </c>
      <c r="LP32" s="11" t="str">
        <f>IF(SUM(KU32:KV32,KX32:KZ32,LB32)-KW32-LA32&gt;0,SUM(KU32:KV32,KX32:KZ32,LB32)-KW32-LA32,"")</f>
        <v/>
      </c>
      <c r="LQ32" s="11" t="str">
        <f>IF(SUM(LC32:LD32,LF32)-LE32&gt;0,SUM(LC32:LD32,LF32)-LE32,"")</f>
        <v/>
      </c>
      <c r="LR32" s="11" t="str">
        <f>IF(SUM(KV32,KZ32,LD32)&gt;0,SUM(KV32,KZ32,LD32),"")</f>
        <v/>
      </c>
      <c r="LS32" s="11" t="str">
        <f>IF(SUM(LP32,LQ32)&gt;0,SUM(LP32,LQ32),"")</f>
        <v/>
      </c>
      <c r="LT32" s="11" t="str">
        <f>IF(SUM(LH32,LL32)&gt;0,SUM(LH32,LL32),"")</f>
        <v/>
      </c>
      <c r="LU32" s="11" t="str">
        <f>IF(SUM(LG32:LH32,LJ32:LL32,LN32)-SUM(LI32,LM32)&gt;0,SUM(LG32:LH32,LJ32:LL32,LN32)-SUM(LI32,LM32),"")</f>
        <v/>
      </c>
      <c r="LV32" s="11" t="str">
        <f>IF(SUM(LP32,LU32)&gt;0,SUM(LP32,LU32),"")</f>
        <v/>
      </c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40" t="str">
        <f>IF(SUM(LX32,MB32)&gt;0,SUM(LX32,MB32),"")</f>
        <v/>
      </c>
      <c r="MR32" s="40" t="str">
        <f>IF(SUM(LW32:LX32,LZ32:MB32,MD32)-LY32-MC32&gt;0,SUM(LW32:LX32,LZ32:MB32,MD32)-LY32-MC32,"")</f>
        <v/>
      </c>
      <c r="MS32" s="40" t="str">
        <f>IF(SUM(ME32:MF32,MH32)-MG32&gt;0,SUM(ME32:MF32,MH32)-MG32,"")</f>
        <v/>
      </c>
      <c r="MT32" s="40" t="str">
        <f>IF(SUM(LX32,MB32,MF32)&gt;0,SUM(LX32,MB32,MF32),"")</f>
        <v/>
      </c>
      <c r="MU32" s="40" t="str">
        <f>IF(SUM(MR32,MS32)&gt;0,SUM(MR32,MS32),"")</f>
        <v/>
      </c>
      <c r="MV32" s="40" t="str">
        <f>IF(SUM(MJ32,MN32)&gt;0,SUM(MJ32,MN32),"")</f>
        <v/>
      </c>
      <c r="MW32" s="40" t="str">
        <f>IF(SUM(MI32:MJ32,ML32:MN32,MP32)-SUM(MK32,MO32)&gt;0,SUM(MI32:MJ32,ML32:MN32,MP32)-SUM(MK32,MO32),"")</f>
        <v/>
      </c>
      <c r="MX32" s="40" t="str">
        <f>IF(SUM(MR32,MW32)&gt;0,SUM(MR32,MW32),"")</f>
        <v/>
      </c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1" t="str">
        <f>IF(SUM(MZ32,ND32)&gt;0,SUM(MZ32,ND32),"")</f>
        <v/>
      </c>
      <c r="NT32" s="11" t="str">
        <f>IF(SUM(MY32:MZ32,NB32:ND32,NF32)-NA32-NE32&gt;0,SUM(MY32:MZ32,NB32:ND32,NF32)-NA32-NE32,"")</f>
        <v/>
      </c>
      <c r="NU32" s="11" t="str">
        <f>IF(SUM(NG32:NH32,NJ32)-NI32&gt;0,SUM(NG32:NH32,NJ32)-NI32,"")</f>
        <v/>
      </c>
      <c r="NV32" s="11" t="str">
        <f>IF(SUM(MZ32,ND32,NH32)&gt;0,SUM(MZ32,ND32,NH32),"")</f>
        <v/>
      </c>
      <c r="NW32" s="11" t="str">
        <f>IF(SUM(NT32,NU32)&gt;0,SUM(NT32,NU32),"")</f>
        <v/>
      </c>
      <c r="NX32" s="11" t="str">
        <f>IF(SUM(NL32,NP32)&gt;0,SUM(NL32,NP32),"")</f>
        <v/>
      </c>
      <c r="NY32" s="11" t="str">
        <f>IF(SUM(NK32:NL32,NN32:NP32,NR32)-SUM(NM32,NQ32)&gt;0,SUM(NK32:NL32,NN32:NP32,NR32)-SUM(NM32,NQ32),"")</f>
        <v/>
      </c>
      <c r="NZ32" s="11" t="str">
        <f>IF(SUM(NT32,NY32)&gt;0,SUM(NT32,NY32),"")</f>
        <v/>
      </c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40" t="str">
        <f>IF(SUM(OB32,OF32)&gt;0,SUM(OB32,OF32),"")</f>
        <v/>
      </c>
      <c r="OV32" s="40" t="str">
        <f>IF(SUM(OA32:OB32,OD32:OF32,OH32)-OC32-OG32&gt;0,SUM(OA32:OB32,OD32:OF32,OH32)-OC32-OG32,"")</f>
        <v/>
      </c>
      <c r="OW32" s="40" t="str">
        <f>IF(SUM(OI32:OJ32,OL32)-OK32&gt;0,SUM(OI32:OJ32,OL32)-OK32,"")</f>
        <v/>
      </c>
      <c r="OX32" s="40" t="str">
        <f>IF(SUM(OB32,OF32,OJ32)&gt;0,SUM(OB32,OF32,OJ32),"")</f>
        <v/>
      </c>
      <c r="OY32" s="40" t="str">
        <f>IF(SUM(OV32,OW32)&gt;0,SUM(OV32,OW32),"")</f>
        <v/>
      </c>
      <c r="OZ32" s="40" t="str">
        <f>IF(SUM(ON32,OR32)&gt;0,SUM(ON32,OR32),"")</f>
        <v/>
      </c>
      <c r="PA32" s="40" t="str">
        <f>IF(SUM(OM32:ON32,OP32:OR32,OT32)-SUM(OO32,OS32)&gt;0,SUM(OM32:ON32,OP32:OR32,OT32)-SUM(OO32,OS32),"")</f>
        <v/>
      </c>
      <c r="PB32" s="40" t="str">
        <f>IF(SUM(OV32,PA32)&gt;0,SUM(OV32,PA32),"")</f>
        <v/>
      </c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1" t="str">
        <f>IF(SUM(PD32,PH32)&gt;0,SUM(PD32,PH32),"")</f>
        <v/>
      </c>
      <c r="PX32" s="11" t="str">
        <f>IF(SUM(PC32:PD32,PF32:PH32,PJ32)-PE32-PI32&gt;0,SUM(PC32:PD32,PF32:PH32,PJ32)-PE32-PI32,"")</f>
        <v/>
      </c>
      <c r="PY32" s="11" t="str">
        <f>IF(SUM(PK32:PL32,PN32)-PM32&gt;0,SUM(PK32:PL32,PN32)-PM32,"")</f>
        <v/>
      </c>
      <c r="PZ32" s="11" t="str">
        <f>IF(SUM(PD32,PH32,PL32)&gt;0,SUM(PD32,PH32,PL32),"")</f>
        <v/>
      </c>
      <c r="QA32" s="11" t="str">
        <f>IF(SUM(PX32,PY32)&gt;0,SUM(PX32,PY32),"")</f>
        <v/>
      </c>
      <c r="QB32" s="11" t="str">
        <f>IF(SUM(PP32,PT32)&gt;0,SUM(PP32,PT32),"")</f>
        <v/>
      </c>
      <c r="QC32" s="11" t="str">
        <f>IF(SUM(PO32:PP32,PR32:PT32,PV32)-SUM(PQ32,PU32)&gt;0,SUM(PO32:PP32,PR32:PT32,PV32)-SUM(PQ32,PU32),"")</f>
        <v/>
      </c>
      <c r="QD32" s="11" t="str">
        <f>IF(SUM(PX32,QC32)&gt;0,SUM(PX32,QC32),"")</f>
        <v/>
      </c>
      <c r="QE32" s="22">
        <f>IF($CU32="P",CA32,(CA32+AX32)/2)</f>
        <v>18.8</v>
      </c>
      <c r="QF32" s="22">
        <f>IF($CU32="P",CB32,(CB32+AY32)/2)</f>
        <v>5</v>
      </c>
      <c r="QG32" s="22">
        <f>IF($CU32="P",CC32,(CC32+AZ32)/2)</f>
        <v>0</v>
      </c>
      <c r="QH32" s="22">
        <f>IF($CU32="P",CD32,(CD32+BA32)/2)</f>
        <v>0</v>
      </c>
      <c r="QI32" s="22">
        <f>IF($CU32="P",CE32,(CE32+BB32)/2)</f>
        <v>18.899999999999999</v>
      </c>
      <c r="QJ32" s="22">
        <f>IF($CU32="P",CF32,(CF32+BC32)/2)</f>
        <v>4.5999999999999996</v>
      </c>
      <c r="QK32" s="22">
        <f>IF($CU32="P",CG32,(CG32+BD32)/2)</f>
        <v>0</v>
      </c>
      <c r="QL32" s="22">
        <f>IF($CU32="P",CH32,(CH32+BE32)/2)</f>
        <v>0</v>
      </c>
      <c r="QM32" s="22">
        <f>IF($CU32="P",CI32,(CI32+BF32)/2)</f>
        <v>8.15</v>
      </c>
      <c r="QN32" s="22">
        <f>IF($CU32="P",CJ32,(CJ32+BG32)/2)</f>
        <v>0.7</v>
      </c>
      <c r="QO32" s="22">
        <f>IF($CU32="P",CK32,(CK32+BH32)/2)</f>
        <v>2</v>
      </c>
      <c r="QP32" s="22">
        <f>IF($CU32="P",CL32,(CL32+BI32)/2)</f>
        <v>0</v>
      </c>
      <c r="QQ32" s="22">
        <f>IF($CU32="P",CM32,(CM32+BJ32)/2)</f>
        <v>0</v>
      </c>
      <c r="QR32" s="22">
        <f>IF($CU32="P",CN32,(CN32+BK32)/2)</f>
        <v>0</v>
      </c>
      <c r="QS32" s="22">
        <f>IF($CU32="P",CO32,(CO32+BL32)/2)</f>
        <v>0</v>
      </c>
      <c r="QT32" s="22">
        <f>IF($CU32="P",CP32,(CP32+BM32)/2)</f>
        <v>0</v>
      </c>
      <c r="QU32" s="22">
        <f>IF($CU32="P",CQ32,(CQ32+BN32)/2)</f>
        <v>0</v>
      </c>
      <c r="QV32" s="22">
        <f>IF($CU32="P",CR32,(CR32+BO32)/2)</f>
        <v>0</v>
      </c>
      <c r="QW32" s="22">
        <f>IF($CU32="P",CS32,(CS32+BP32)/2)</f>
        <v>0</v>
      </c>
      <c r="QX32" s="22">
        <f>IF($CU32="P",CT32,(CT32+BQ32)/2)</f>
        <v>0</v>
      </c>
      <c r="QY32" s="27" t="s">
        <v>46</v>
      </c>
      <c r="QZ32" s="40">
        <f>IF(SUM(QF32,QJ32)&gt;0,SUM(QF32,QJ32),"")</f>
        <v>9.6</v>
      </c>
      <c r="RA32" s="40">
        <f>IF(SUM(QE32:QF32,QH32:QJ32,QL32)-QG32-QK32&gt;0,SUM(QE32:QF32,QH32:QJ32,QL32)-QG32-QK32,"")</f>
        <v>47.300000000000004</v>
      </c>
      <c r="RB32" s="40">
        <f>IF(SUM(QM32:QN32,QP32)-QO32&gt;0,SUM(QM32:QN32,QP32)-QO32,"")</f>
        <v>6.85</v>
      </c>
      <c r="RC32" s="40">
        <f>IF(SUM(QF32,QJ32,QN32)&gt;0,SUM(QF32,QJ32,QN32),"")</f>
        <v>10.299999999999999</v>
      </c>
      <c r="RD32" s="40">
        <f>IF(SUM(RA32,RB32)&gt;0,SUM(RA32,RB32),"")</f>
        <v>54.150000000000006</v>
      </c>
      <c r="RE32" s="40" t="str">
        <f>IF(SUM(QR32,QV32)&gt;0,SUM(QR32,QV32),"")</f>
        <v/>
      </c>
      <c r="RF32" s="40" t="str">
        <f>IF(SUM(QQ32:QR32,QT32:QV32,QX32)-SUM(QS32,QW32)&gt;0,SUM(QQ32:QR32,QT32:QV32,QX32)-SUM(QS32,QW32),"")</f>
        <v/>
      </c>
      <c r="RG32" s="40">
        <f>IF(SUM(RA32,RF32)&gt;0,SUM(RA32,RF32),"")</f>
        <v>47.300000000000004</v>
      </c>
    </row>
    <row r="33" spans="1:475" x14ac:dyDescent="0.2">
      <c r="A33" s="4" t="str" cm="1">
        <f t="array" ref="A33">IF(AND(H33&lt;&gt;"",H33&lt;&gt;"No DD"),SUMPRODUCT((H$4:H$41&lt;&gt;"")*(H$4:H$41&lt;&gt;"No DD")*(E$4:E$41&gt;E33))+1,IF(H33="No DD",SUMPRODUCT((H$4:H$41="No DD")*(E$4:E$41&gt;E33))+1+SUMPRODUCT((H$4:H$41&lt;&gt;"")*(H$4:H$41&lt;&gt;"No DD")),""))</f>
        <v/>
      </c>
      <c r="B33" s="5" t="s">
        <v>191</v>
      </c>
      <c r="C33" s="4" t="s">
        <v>4</v>
      </c>
      <c r="D33" s="4">
        <v>2005</v>
      </c>
      <c r="E33" s="9">
        <f>SUM(J33:R33)+SUM(J33:O33)*0.0000001+SUM(J33)*0.0000000000001</f>
        <v>102.20001022000427</v>
      </c>
      <c r="F33" s="3" t="str">
        <f>IF(OR(AND(AP33&gt;=AW$43,AQ33&gt;=AW$47,AP33&lt;&gt;"",AO33=""),AND(AU33&gt;=AW$43,AV33&gt;=AW$47,AU33&lt;&gt;"",AO33=""),AND(BS33&gt;=BZ$43,BT33&gt;=BZ$47,BS33&lt;&gt;"",BR33=""),AND(BX33&gt;=BZ$43,BY33&gt;=BZ$47,BX33&lt;&gt;"",BR33=""),AND(CV33&gt;=DC$43,CW33&gt;=DC$47,CV33&lt;&gt;"",CU33=""),AND(DA33&gt;=DC$43,DB33&gt;=DC$47,DA33&lt;&gt;""),AND(EA33&gt;=EH$43,EB33&gt;=EH$47,EA33&lt;&gt;""),AND(EF33&gt;=EH$43,EG33&gt;=EH$47,EF33&lt;&gt;""),AND(FC33&gt;=FJ$43,FD33&gt;=FJ$47,FC33&lt;&gt;""),AND(FH33&gt;=FJ$43,FI33&gt;=FJ$47,FH33&lt;&gt;""),AND(GE33&gt;=GL$43,GF33&gt;=GL$47,GE33&lt;&gt;""),AND(GJ33&gt;=GL$43,GK33&gt;=GL$47,GJ33&lt;&gt;""),AND(HG33&gt;=HN$43,HH33&gt;=HN$47,HG33&lt;&gt;""),AND(HL33&gt;=HN$43,HM33&gt;=HN$47,HL33&lt;&gt;""),AND(II33&gt;=IP$43,IJ33&gt;=IP$47,II33&lt;&gt;""),AND(IN33&gt;=IP$43,IO33&gt;=IP$47,IN33&lt;&gt;""),AND(JK33&gt;=JR$43,JL33&gt;=JR$47,JK33&lt;&gt;""),AND(JP33&gt;=JR$43,JQ33&gt;=JR$47,JP33&lt;&gt;""),AND(KM33&gt;=KT$43,KN33&gt;=KT$47,KM33&lt;&gt;""),AND(KR33&gt;=KT$43,KS33&gt;=KT$47,KR33&lt;&gt;""),AND(LO33&gt;=LV$43,LP33&gt;=LV$47,LO33&lt;&gt;""),AND(LT33&gt;=LV$43,LU33&gt;=LV$47,LT33&lt;&gt;""),AND(MQ33&gt;=MX$43,MR33&gt;=MX$47,MQ33&lt;&gt;""),AND(MV33&gt;=MX$43,MW33&gt;=MX$47,MV33&lt;&gt;""),AND(NS33&gt;=NZ$43,NT33&gt;=NZ$47,NS33&lt;&gt;""),AND(NX33&gt;=NZ$43,NY33&gt;=NZ$47,NX33&lt;&gt;""),AND(OU33&gt;=PB$43,OV33&gt;=PB$47,OU33&lt;&gt;""),AND(OZ33&gt;=PB$43,PA33&gt;=PB$47,OZ33&lt;&gt;""),AND(PW33&gt;=QD$43,PX33&gt;=QD$47,PW33&lt;&gt;""),AND(QB33&gt;=QD$43,QC33&gt;=QD$47,QB33&lt;&gt;"")),"P","")</f>
        <v/>
      </c>
      <c r="G33" s="3" t="str">
        <f>IF(OR(AND(AQ33&gt;=AW$47,AQ33&lt;&gt;"",AO33=""),AND(AV33&gt;=AW$47,AV33&lt;&gt;"",AO33=""),AND(BT33&gt;=BZ$47,BT33&lt;&gt;"",BR33=""),AND(BY33&gt;=BZ$47,BY33&lt;&gt;"",BR33=""),AND(CW33&gt;=DC$47,CW33&lt;&gt;"",CU33=""),AND(DB33&gt;=DC$47,DB33&lt;&gt;"",CU33=""),AND(EB33&gt;=EH$47,EB33&lt;&gt;""),AND(EG33&gt;=EH$47,EG33&lt;&gt;""),AND(FD33&gt;=FJ$47,FD33&lt;&gt;""),AND(FI33&gt;=FJ$47,FI33&lt;&gt;""),AND(GF33&gt;=GL$47,GF33&lt;&gt;""),AND(GK33&gt;=GL$47,GK33&lt;&gt;""),AND(HH33&gt;=HN$47,HH33&lt;&gt;""),AND(HM33&gt;=HN$47,HM33&lt;&gt;""),AND(IJ33&gt;=IP$47,IJ33&lt;&gt;""),AND(IO33&gt;=IP$47,IO33&lt;&gt;""),AND(JL33&gt;=JR$47,JL33&lt;&gt;""),AND(JQ33&gt;=JR$47,JQ33&lt;&gt;""),AND(KN33&gt;=KT$47,KN33&lt;&gt;""),AND(KS33&gt;=KT$47,KS33&lt;&gt;""),AND(LP33&gt;=LV$47,LP33&lt;&gt;""),AND(LU33&gt;=LV$47,LU33&lt;&gt;""),AND(MR33&gt;=MX$47,MR33&lt;&gt;""),AND(MW33&gt;=MX$47,MW33&lt;&gt;""),AND(NT33&gt;=NZ$47,NT33&lt;&gt;""),AND(NY33&gt;=NZ$47,NY33&lt;&gt;""),AND(OV33&gt;=PB$47,OV33&lt;&gt;""),AND(PA33&gt;=PB$47,PA33&lt;&gt;""),AND(PX33&gt;=QD$47,PX33&lt;&gt;""),AND(QC33&gt;=QD$47,QC33&lt;&gt;"")),"P","")</f>
        <v/>
      </c>
      <c r="H33" s="36" t="str">
        <f>IF(AND(G33="P",F33=""),"No DD",IF(OR(AND(AS33&gt;=AW$46,AT33&gt;=AW$50,AS33&lt;&gt;"",AO33=""),AND(BV33&gt;=BZ$46,BW33&gt;=BZ$50,BV33&lt;&gt;"",BR33=""),AND(CY33&gt;=DC$46,CZ33&gt;=DC$50,CY33&lt;&gt;"",CU33=""),AND(ED33&gt;=EH$46,EE33&gt;=EH$50,ED33&lt;&gt;""),AND(FF33&gt;=FJ$46,FG33&gt;=FJ$50,FF33&lt;&gt;""),AND(GH33&gt;=GL$46,GI33&gt;=GL$50,GH33&lt;&gt;""),AND(HJ33&gt;=HN$46,HK33&gt;=HN$50,HJ33&lt;&gt;""),AND(IL33&gt;=IP$46,IM33&gt;=IP$50,IL33&lt;&gt;""),AND(JN33&gt;=JR$46,JO33&gt;=JR$50,JN33&lt;&gt;""),AND(KP33&gt;=KT$46,KQ33&gt;=KT$50,KP33&lt;&gt;""),AND(LR33&gt;=LV$46,LS33&gt;=LV$50,LR33&lt;&gt;""),AND(MT33&gt;=MX$46,MU33&gt;=MX$50,MT33&lt;&gt;""),AND(NV33&gt;=NZ$46,NW33&gt;=NZ$50,NV33&lt;&gt;""),AND(OX33&gt;=PB$46,OY33&gt;=PB$50,OX33&lt;&gt;""),AND(PZ33&gt;=QD$46,QA33&gt;=QD$50,PZ33&lt;&gt;"")),"Merit",IF(OR(AND(AS33&gt;=AW$45,AT33&gt;=AW$49,AS33&lt;&gt;"",AO33=""),AND(BV33&gt;=BZ$45,BW33&gt;=BZ$49,BV33&lt;&gt;"",BR33=""),AND(CY33&gt;=DC$45,CZ33&gt;=DC$49,CY33&lt;&gt;"",CU33=""),AND(ED33&gt;=EH$45,EE33&gt;=EH$49,ED33&lt;&gt;""),AND(FF33&gt;=FJ$45,FG33&gt;=FJ$49,FF33&lt;&gt;""),AND(GH33&gt;=GL$45,GI33&gt;=GL$49,GH33&lt;&gt;""),AND(HJ33&gt;=HN$45,HK33&gt;=HN$49,HJ33&lt;&gt;""),AND(IL33&gt;=IP$45,IM33&gt;=IP$49,IL33&lt;&gt;""),AND(JN33&gt;=JR$45,JO33&gt;=JR$49,JN33&lt;&gt;""),AND(KP33&gt;=KT$45,KQ33&gt;=KT$49,KP33&lt;&gt;""),AND(LR33&gt;=LV$45,LS33&gt;=LV$49,LR33&lt;&gt;""),AND(MT33&gt;=MX$45,MU33&gt;=MX$49,MT33&lt;&gt;""),AND(NV33&gt;=NZ$45,NW33&gt;=NZ$49,NV33&lt;&gt;""),AND(OX33&gt;=PB$45,OY33&gt;=PB$49,OX33&lt;&gt;""),AND(PZ33&gt;=QD$45,QA33&gt;=QD$49,PZ33&lt;&gt;"")),"Excellence",IF(I33="P","Worlds Team",IF(F33="P","National Team","")))))</f>
        <v/>
      </c>
      <c r="I33" s="3" t="str">
        <f>IF(OR(AND(AS33&gt;=AW$44,AT33&gt;=AW$48,AS33&lt;&gt;"",AO33=""),AND(BV33&gt;=BZ$44,BW33&gt;=BZ$48,BV33&lt;&gt;"",BR33=""),AND(CY33&gt;=DC$44,CZ33&gt;=DC$48,CY33&lt;&gt;"",CU33=""),AND(ED33&gt;=EH$44,EE33&gt;=EH$48,ED33&lt;&gt;""),AND(FF33&gt;=FJ$44,FG33&gt;=FJ$48,FF33&lt;&gt;""),AND(GH33&gt;=GL$44,GI33&gt;=GL$48,GH33&lt;&gt;""),AND(HJ33&gt;=HN$44,HK33&gt;=HN$48,HJ33&lt;&gt;""),AND(IL33&gt;=IP$44,IM33&gt;=IP$48,IL33&lt;&gt;""),AND(JN33&gt;=JR$44,JO33&gt;=JR$48,JN33&lt;&gt;""),AND(KP33&gt;=KT$44,KQ33&gt;=KT$48,KP33&lt;&gt;""),AND(LR33&gt;=LV$44,LS33&gt;=LV$48,LR33&lt;&gt;""),AND(MT33&gt;=MX$44,MU33&gt;=MX$48,MT33&lt;&gt;""),AND(NV33&gt;=NZ$44,NW33&gt;=NZ$48,NV33&lt;&gt;""),AND(OX33&gt;=PB$44,OY33&gt;=PB$48,OX33&lt;&gt;""),AND(PZ33&gt;=QD$44,QA33&gt;=QD$48,PZ33&lt;&gt;"")),"P","")</f>
        <v/>
      </c>
      <c r="J33" s="8">
        <f>IF(COUNT(AQ33,BT33,CW33)&gt;0,LARGE((AQ33,BT33,CW33),1),0)</f>
        <v>42.9</v>
      </c>
      <c r="K33" s="8" t="str">
        <f>IF(J33=0,"",IF(J33=CW33,$CA$1,IF(J33=BT33,$AX$1,IF(J33=AQ33,$U$1,""))))</f>
        <v>2023 Nationals</v>
      </c>
      <c r="L33" s="8">
        <f>IF(COUNT(AQ33,BT33,CW33)&gt;1,LARGE((AQ33,BT33,CW33),2),0)</f>
        <v>35.799999999999997</v>
      </c>
      <c r="M33" s="8" t="str">
        <f>IF(L33=0,"",IF(L33=CW33,$CA$1,IF(L33=BT33,$AX$1,IF(L33=AQ33,$U$1,""))))</f>
        <v>2023 Elite Canada</v>
      </c>
      <c r="N33" s="8">
        <f>IF(COUNT(AR33,BU33,CX33)&gt;0,LARGE((AR33,BU33,CX33),1),0)</f>
        <v>23.5</v>
      </c>
      <c r="O33" s="8" t="str">
        <f>IF(N33=0,"",IF(N33=CX33,$CA$1,IF(N33=BU33,$AX$1,IF(N33=AR33,$U$1,""))))</f>
        <v>2023 Elite Canada</v>
      </c>
      <c r="P33" s="8">
        <f>IF(MAX(AV33,BY33,DB33)&gt;0,MAX(AV33,BY33,DB33),0)</f>
        <v>0</v>
      </c>
      <c r="Q33" s="8" t="str">
        <f>IF(P33=0,"",IF(P33=DB33,$CA$1,IF(P33=BY33,$AX$1,IF(P33=AV33,$U$1,""))))</f>
        <v/>
      </c>
      <c r="R33" s="8" t="str">
        <f>IF(MAX(DD33:DF33)&gt;0,MAX(DD33:DF33),"")</f>
        <v/>
      </c>
      <c r="S33" s="11" t="str">
        <f>IF(R33="","",IF(R33=DD33,"("&amp;DD$2&amp;")",IF(R33=DE33,"("&amp;DE$2&amp;")",IF(R33=DF33,"("&amp;DF$2&amp;")"))))</f>
        <v/>
      </c>
      <c r="T33" s="8" t="str">
        <f>IF(R33="","",IF(R33=DD33,IF(R33+IF(L33="",0,L33)=PX33,$PC$1,IF(R33+IF(L33="",0,L33)=OV33,$OA$1,IF(R33+IF(L33="",0,L33)=NT33,$MY$1,IF(R33+IF(L33="",0,L33)=MR33,$LW$1,IF(R33+IF(L33="",0,L33)=LP33,$KU$1,IF(R33+IF(L33="",0,L33)=KN33,$JS$1,IF(R33+IF(L33="",0,L33)=JL33,$IQ$1,IF(R33+IF(L33="",0,L33)=IJ33,$HO$1,IF(R33+IF(L33="",0,L33)=HH33,$GM$1,IF(R33+IF(L33="",0,L33)=GF33,$FK$1,IF(R33+IF(L33="",0,L33)=FD33,$EI$1,IF(R33+IF(L33="",0,L33)=EB33,$DG$1)))))))))))),IF(R33=DE33,IF(R33+IF(N33="",0,N33)=PY33,$PC$1,IF(R33+IF(N33="",0,N33)=OW33,$OA$1,IF(R33+IF(N33="",0,N33)=NU33,$MY$1,IF(R33+IF(N33="",0,N33)=MS33,$LW$1,IF(R33+IF(N33="",0,N33)=LQ33,$KU$1,IF(R33+IF(N33="",0,N33)=KO33,$JS$1,IF(R33+IF(N33="",0,N33)=JM33,$IQ$1,IF(R33+IF(N33="",0,N33)=IK33,$HO$1,IF(R33+IF(N33="",0,N33)=HI33,$GM$1,IF(R33+IF(N33="",0,N33)=GG33,$FK$1,IF(R33+IF(N33="",0,N33)=FE33,$EI$1,IF(R33+IF(N33="",0,N33)=EC33,$DG$1)))))))))))),IF(R33=DF33,IF(R33+IF(P33="",0,P33)=QC33,$PC$1,IF(R33+IF(P33="",0,P33)=PA33,$OA$1,IF(R33+IF(P33="",0,P33)=NY33,$MY$1,IF(R33+IF(P33="",0,P33)=MW33,$LW$1,IF(R33+IF(P33="",0,P33)=LU33,$KU$1,IF(R33+IF(P33="",0,P33)=KS33,$JS$1,IF(R33+IF(P33="",0,P33)=JQ33,$IQ$1,IF(R33+IF(P33="",0,P33)=IO33,$HO$1,IF(R33+IF(P33="",0,P33)=HM33,$GM$1,IF(R33+IF(P33="",0,P33)=GK33,$FK$1,IF(R33+IF(P33="",0,P33)=FI33,$EI$1,IF(R33+IF(P33="",0,P33)=EG33,$DG$1))))))))))))))))</f>
        <v/>
      </c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27"/>
      <c r="AP33" s="40" t="str">
        <f>IF(SUM(V33,Z33)&gt;0,SUM(V33,Z33),"")</f>
        <v/>
      </c>
      <c r="AQ33" s="40" t="str">
        <f>IF(SUM(U33:V33,X33:Z33,AB33)-W33-AA33&gt;0,SUM(U33:V33,X33:Z33,AB33)-W33-AA33,"")</f>
        <v/>
      </c>
      <c r="AR33" s="40" t="str">
        <f>IF(SUM(AC33:AD33,AF33)-AE33&gt;0,SUM(AC33:AD33,AF33)-AE33,"")</f>
        <v/>
      </c>
      <c r="AS33" s="40" t="str">
        <f>IF(SUM(V33,Z33,AD33)&gt;0,SUM(V33,Z33,AD33),"")</f>
        <v/>
      </c>
      <c r="AT33" s="40" t="str">
        <f>IF(SUM(AQ33,AR33)&gt;0,SUM(AQ33,AR33),"")</f>
        <v/>
      </c>
      <c r="AU33" s="40" t="str">
        <f>IF(SUM(AH33,AL33)&gt;0,SUM(AH33,AL33),"")</f>
        <v/>
      </c>
      <c r="AV33" s="40" t="str">
        <f>IF(SUM(AG33:AH33,AJ33:AL33,AN33)-SUM(AI33,AM33)&gt;0,SUM(AG33:AH33,AJ33:AL33,AN33)-SUM(AI33,AM33),"")</f>
        <v/>
      </c>
      <c r="AW33" s="40" t="str">
        <f>IF(SUM(AQ33,AV33)&gt;0,SUM(AQ33,AV33),"")</f>
        <v/>
      </c>
      <c r="AX33" s="18">
        <v>18.100000000000001</v>
      </c>
      <c r="AY33" s="18">
        <v>4.8</v>
      </c>
      <c r="AZ33" s="18">
        <v>1</v>
      </c>
      <c r="BA33" s="18">
        <v>0</v>
      </c>
      <c r="BB33" s="18">
        <v>16.600000000000001</v>
      </c>
      <c r="BC33" s="18">
        <v>1.3</v>
      </c>
      <c r="BD33" s="18">
        <v>4</v>
      </c>
      <c r="BE33" s="18">
        <v>0</v>
      </c>
      <c r="BF33" s="18">
        <v>18.3</v>
      </c>
      <c r="BG33" s="18">
        <v>5.2</v>
      </c>
      <c r="BH33" s="18">
        <v>0</v>
      </c>
      <c r="BI33" s="18">
        <v>0</v>
      </c>
      <c r="BJ33" s="18"/>
      <c r="BK33" s="18"/>
      <c r="BL33" s="18"/>
      <c r="BM33" s="18"/>
      <c r="BN33" s="18"/>
      <c r="BO33" s="18"/>
      <c r="BP33" s="18"/>
      <c r="BQ33" s="18"/>
      <c r="BR33" s="28"/>
      <c r="BS33" s="11">
        <f>IF(SUM(AY33,BC33)&gt;0,SUM(AY33,BC33),"")</f>
        <v>6.1</v>
      </c>
      <c r="BT33" s="11">
        <f>IF(SUM(AX33:AY33,BA33:BC33,BE33)-AZ33-BD33&gt;0,SUM(AX33:AY33,BA33:BC33,BE33)-AZ33-BD33,"")</f>
        <v>35.799999999999997</v>
      </c>
      <c r="BU33" s="11">
        <f>IF(SUM(BF33:BG33,BI33)-BH33&gt;0,SUM(BF33:BG33,BI33)-BH33,"")</f>
        <v>23.5</v>
      </c>
      <c r="BV33" s="11">
        <f>IF(SUM(AY33,BC33,BG33)&gt;0,SUM(AY33,BC33,BG33),"")</f>
        <v>11.3</v>
      </c>
      <c r="BW33" s="11">
        <f>IF(SUM(BT33,BU33)&gt;0,SUM(BT33,BU33),"")</f>
        <v>59.3</v>
      </c>
      <c r="BX33" s="11" t="str">
        <f>IF(SUM(BK33,BO33)&gt;0,SUM(BK33,BO33),"")</f>
        <v/>
      </c>
      <c r="BY33" s="11" t="str">
        <f>IF(SUM(BJ33:BK33,BM33:BO33,BQ33)-SUM(BL33,BP33)&gt;0,SUM(BJ33:BK33,BM33:BO33,BQ33)-SUM(BL33,BP33),"")</f>
        <v/>
      </c>
      <c r="BZ33" s="11">
        <f>IF(SUM(BT33,BY33)&gt;0,SUM(BT33,BY33),"")</f>
        <v>35.799999999999997</v>
      </c>
      <c r="CA33" s="19">
        <v>18.600000000000001</v>
      </c>
      <c r="CB33" s="19">
        <v>5.2</v>
      </c>
      <c r="CC33" s="19">
        <v>0.6</v>
      </c>
      <c r="CD33" s="19">
        <v>0</v>
      </c>
      <c r="CE33" s="19">
        <v>17.3</v>
      </c>
      <c r="CF33" s="19">
        <v>2.4</v>
      </c>
      <c r="CG33" s="19">
        <v>0</v>
      </c>
      <c r="CH33" s="19">
        <v>0</v>
      </c>
      <c r="CI33" s="19">
        <v>17.600000000000001</v>
      </c>
      <c r="CJ33" s="19">
        <v>3.5</v>
      </c>
      <c r="CK33" s="19">
        <v>0.6</v>
      </c>
      <c r="CL33" s="19">
        <v>0</v>
      </c>
      <c r="CM33" s="19"/>
      <c r="CN33" s="19"/>
      <c r="CO33" s="19"/>
      <c r="CP33" s="19"/>
      <c r="CQ33" s="19"/>
      <c r="CR33" s="19"/>
      <c r="CS33" s="19"/>
      <c r="CT33" s="19"/>
      <c r="CU33" s="27"/>
      <c r="CV33" s="40">
        <f>IF(SUM(CB33,CF33)&gt;0,SUM(CB33,CF33),"")</f>
        <v>7.6</v>
      </c>
      <c r="CW33" s="40">
        <f>IF(SUM(CA33:CB33,CD33:CF33,CH33)-CC33-CG33&gt;0,SUM(CA33:CB33,CD33:CF33,CH33)-CC33-CG33,"")</f>
        <v>42.9</v>
      </c>
      <c r="CX33" s="40">
        <f>IF(SUM(CI33:CJ33,CL33)-CK33&gt;0,SUM(CI33:CJ33,CL33)-CK33,"")</f>
        <v>20.5</v>
      </c>
      <c r="CY33" s="40">
        <f>IF(SUM(CB33,CF33,CJ33)&gt;0,SUM(CB33,CF33,CJ33),"")</f>
        <v>11.1</v>
      </c>
      <c r="CZ33" s="40">
        <f>IF(SUM(CW33,CX33)&gt;0,SUM(CW33,CX33),"")</f>
        <v>63.4</v>
      </c>
      <c r="DA33" s="40" t="str">
        <f>IF(SUM(CN33,CR33)&gt;0,SUM(CN33,CR33),"")</f>
        <v/>
      </c>
      <c r="DB33" s="40" t="str">
        <f>IF(SUM(CM33:CN33,CP33:CR33,CT33)-SUM(CO33,CS33)&gt;0,SUM(CM33:CN33,CP33:CR33,CT33)-SUM(CO33,CS33),"")</f>
        <v/>
      </c>
      <c r="DC33" s="40">
        <f>IF(SUM(CW33,DB33)&gt;0,SUM(CW33,DB33),"")</f>
        <v>42.9</v>
      </c>
      <c r="DD33" s="50" t="str">
        <f>IF(MAX(EB33,FD33,GF33,HH33,IJ33,JL33,KN33,LP33,MR33,NT33,OV33,PX33)-IF(L33="",0,L33)&gt;0.001,MAX(EB33,FD33,GF33,HH33,IJ33,JL33,KN33,LP33,MR33,NT33,OV33,PX33)-IF(L33="",0,L33),"")</f>
        <v/>
      </c>
      <c r="DE33" s="50" t="str">
        <f>IF(MAX(EC33,FE33,GG33,HI33,IK33,JM33,KO33,LQ33,MS33,NU33,OW33,PY33)-IF(N33="",0,N33)&gt;0.001,MAX(EC33,FE33,GG33,HI33,IK33,JM33,KO33,LQ33,MS33,NU33,OW33,PY33)-IF(N33="",0,N33),"")</f>
        <v/>
      </c>
      <c r="DF33" s="50" t="str">
        <f>IF(MAX(EG33,FI33,GK33,HM33,IO33,JQ33,KS33,LU33,MW33,NY33,PA33,QC33)-IF(P33="",0,P33)&gt;0.001,MAX(EG33,FI33,GK33,HM33,IO33,JQ33,KS33,LU33,MW33,NY33,PA33,QC33)-IF(P33="",0,P33),"")</f>
        <v/>
      </c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40" t="str">
        <f>IF(SUM(DH33,DL33)&gt;0,SUM(DH33,DL33),"")</f>
        <v/>
      </c>
      <c r="EB33" s="40" t="str">
        <f>IF(SUM(DG33:DH33,DJ33:DL33,DN33)-DI33-DM33&gt;0,SUM(DG33:DH33,DJ33:DL33,DN33)-DI33-DM33,"")</f>
        <v/>
      </c>
      <c r="EC33" s="40" t="str">
        <f>IF(SUM(DO33:DP33,DR33)-DQ33&gt;0,SUM(DO33:DP33,DR33)-DQ33,"")</f>
        <v/>
      </c>
      <c r="ED33" s="40" t="str">
        <f>IF(SUM(DH33,DL33,DP33)&gt;0,SUM(DH33,DL33,DP33),"")</f>
        <v/>
      </c>
      <c r="EE33" s="40" t="str">
        <f>IF(SUM(EB33,EC33)&gt;0,SUM(EB33,EC33),"")</f>
        <v/>
      </c>
      <c r="EF33" s="40" t="str">
        <f>IF(SUM(DT33,DX33)&gt;0,SUM(DT33,DX33),"")</f>
        <v/>
      </c>
      <c r="EG33" s="40" t="str">
        <f>IF(SUM(DS33:DT33,DV33:DX33,DZ33)-SUM(DU33,DY33)&gt;0,SUM(DS33:DT33,DV33:DX33,DZ33)-SUM(DU33,DY33),"")</f>
        <v/>
      </c>
      <c r="EH33" s="40" t="str">
        <f>IF(SUM(EB33,EG33)&gt;0,SUM(EB33,EG33),"")</f>
        <v/>
      </c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1" t="str">
        <f>IF(SUM(EJ33,EN33)&gt;0,SUM(EJ33,EN33),"")</f>
        <v/>
      </c>
      <c r="FD33" s="11" t="str">
        <f>IF(SUM(EI33:EJ33,EL33:EN33,EP33)-EK33-EO33&gt;0,SUM(EI33:EJ33,EL33:EN33,EP33)-EK33-EO33,"")</f>
        <v/>
      </c>
      <c r="FE33" s="11" t="str">
        <f>IF(SUM(EQ33:ER33,ET33)-ES33&gt;0,SUM(EQ33:ER33,ET33)-ES33,"")</f>
        <v/>
      </c>
      <c r="FF33" s="11" t="str">
        <f>IF(SUM(EJ33,EN33,ER33)&gt;0,SUM(EJ33,EN33,ER33),"")</f>
        <v/>
      </c>
      <c r="FG33" s="11" t="str">
        <f>IF(SUM(FD33,FE33)&gt;0,SUM(FD33,FE33),"")</f>
        <v/>
      </c>
      <c r="FH33" s="11" t="str">
        <f>IF(SUM(EV33,EZ33)&gt;0,SUM(EV33,EZ33),"")</f>
        <v/>
      </c>
      <c r="FI33" s="11" t="str">
        <f>IF(SUM(EU33:EV33,EX33:EZ33,FB33)-SUM(EW33,FA33)&gt;0,SUM(EU33:EV33,EX33:EZ33,FB33)-SUM(EW33,FA33),"")</f>
        <v/>
      </c>
      <c r="FJ33" s="11" t="str">
        <f>IF(SUM(FD33,FI33)&gt;0,SUM(FD33,FI33),"")</f>
        <v/>
      </c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40" t="str">
        <f>IF(SUM(FL33,FP33)&gt;0,SUM(FL33,FP33),"")</f>
        <v/>
      </c>
      <c r="GF33" s="40" t="str">
        <f>IF(SUM(FK33:FL33,FN33:FP33,FR33)-FM33-FQ33&gt;0,SUM(FK33:FL33,FN33:FP33,FR33)-FM33-FQ33,"")</f>
        <v/>
      </c>
      <c r="GG33" s="40" t="str">
        <f>IF(SUM(FS33:FT33,FV33)-FU33&gt;0,SUM(FS33:FT33,FV33)-FU33,"")</f>
        <v/>
      </c>
      <c r="GH33" s="40" t="str">
        <f>IF(SUM(FL33,FP33,FT33)&gt;0,SUM(FL33,FP33,FT33),"")</f>
        <v/>
      </c>
      <c r="GI33" s="40" t="str">
        <f>IF(SUM(GF33,GG33)&gt;0,SUM(GF33,GG33),"")</f>
        <v/>
      </c>
      <c r="GJ33" s="40" t="str">
        <f>IF(SUM(FX33,GB33)&gt;0,SUM(FX33,GB33),"")</f>
        <v/>
      </c>
      <c r="GK33" s="40" t="str">
        <f>IF(SUM(FW33:FX33,FZ33:GB33,GD33)-SUM(FY33,GC33)&gt;0,SUM(FW33:FX33,FZ33:GB33,GD33)-SUM(FY33,GC33),"")</f>
        <v/>
      </c>
      <c r="GL33" s="40" t="str">
        <f>IF(SUM(GF33,GK33)&gt;0,SUM(GF33,GK33),"")</f>
        <v/>
      </c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1" t="str">
        <f>IF(SUM(GN33,GR33)&gt;0,SUM(GN33,GR33),"")</f>
        <v/>
      </c>
      <c r="HH33" s="11" t="str">
        <f>IF(SUM(GM33:GN33,GP33:GR33,GT33)-GO33-GS33&gt;0,SUM(GM33:GN33,GP33:GR33,GT33)-GO33-GS33,"")</f>
        <v/>
      </c>
      <c r="HI33" s="11" t="str">
        <f>IF(SUM(GU33:GV33,GX33)-GW33&gt;0,SUM(GU33:GV33,GX33)-GW33,"")</f>
        <v/>
      </c>
      <c r="HJ33" s="11" t="str">
        <f>IF(SUM(GN33,GR33,GV33)&gt;0,SUM(GN33,GR33,GV33),"")</f>
        <v/>
      </c>
      <c r="HK33" s="11" t="str">
        <f>IF(SUM(HH33,HI33)&gt;0,SUM(HH33,HI33),"")</f>
        <v/>
      </c>
      <c r="HL33" s="11" t="str">
        <f>IF(SUM(GZ33,HD33)&gt;0,SUM(GZ33,HD33),"")</f>
        <v/>
      </c>
      <c r="HM33" s="11" t="str">
        <f>IF(SUM(GY33:GZ33,HB33:HD33,HF33)-SUM(HA33,HE33)&gt;0,SUM(GY33:GZ33,HB33:HD33,HF33)-SUM(HA33,HE33),"")</f>
        <v/>
      </c>
      <c r="HN33" s="11" t="str">
        <f>IF(SUM(HH33,HM33)&gt;0,SUM(HH33,HM33),"")</f>
        <v/>
      </c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40" t="str">
        <f>IF(SUM(HP33,HT33)&gt;0,SUM(HP33,HT33),"")</f>
        <v/>
      </c>
      <c r="IJ33" s="40" t="str">
        <f>IF(SUM(HO33:HP33,HR33:HT33,HV33)-HQ33-HU33&gt;0,SUM(HO33:HP33,HR33:HT33,HV33)-HQ33-HU33,"")</f>
        <v/>
      </c>
      <c r="IK33" s="40" t="str">
        <f>IF(SUM(HW33:HX33,HZ33)-HY33&gt;0,SUM(HW33:HX33,HZ33)-HY33,"")</f>
        <v/>
      </c>
      <c r="IL33" s="40" t="str">
        <f>IF(SUM(HP33,HT33,HX33)&gt;0,SUM(HP33,HT33,HX33),"")</f>
        <v/>
      </c>
      <c r="IM33" s="40" t="str">
        <f>IF(SUM(IJ33,IK33)&gt;0,SUM(IJ33,IK33),"")</f>
        <v/>
      </c>
      <c r="IN33" s="40" t="str">
        <f>IF(SUM(IB33,IF33)&gt;0,SUM(IB33,IF33),"")</f>
        <v/>
      </c>
      <c r="IO33" s="40" t="str">
        <f>IF(SUM(IA33:IB33,ID33:IF33,IH33)-SUM(IC33,IG33)&gt;0,SUM(IA33:IB33,ID33:IF33,IH33)-SUM(IC33,IG33),"")</f>
        <v/>
      </c>
      <c r="IP33" s="40" t="str">
        <f>IF(SUM(IJ33,IO33)&gt;0,SUM(IJ33,IO33),"")</f>
        <v/>
      </c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1" t="str">
        <f>IF(SUM(IR33,IV33)&gt;0,SUM(IR33,IV33),"")</f>
        <v/>
      </c>
      <c r="JL33" s="11" t="str">
        <f>IF(SUM(IQ33:IR33,IT33:IV33,IX33)-IS33-IW33&gt;0,SUM(IQ33:IR33,IT33:IV33,IX33)-IS33-IW33,"")</f>
        <v/>
      </c>
      <c r="JM33" s="11" t="str">
        <f>IF(SUM(IY33:IZ33,JB33)-JA33&gt;0,SUM(IY33:IZ33,JB33)-JA33,"")</f>
        <v/>
      </c>
      <c r="JN33" s="11" t="str">
        <f>IF(SUM(IR33,IV33,IZ33)&gt;0,SUM(IR33,IV33,IZ33),"")</f>
        <v/>
      </c>
      <c r="JO33" s="11" t="str">
        <f>IF(SUM(JL33,JM33)&gt;0,SUM(JL33,JM33),"")</f>
        <v/>
      </c>
      <c r="JP33" s="11" t="str">
        <f>IF(SUM(JD33,JH33)&gt;0,SUM(JD33,JH33),"")</f>
        <v/>
      </c>
      <c r="JQ33" s="11" t="str">
        <f>IF(SUM(JC33:JD33,JF33:JH33,JJ33)-SUM(JE33,JI33)&gt;0,SUM(JC33:JD33,JF33:JH33,JJ33)-SUM(JE33,JI33),"")</f>
        <v/>
      </c>
      <c r="JR33" s="11" t="str">
        <f>IF(SUM(JL33,JQ33)&gt;0,SUM(JL33,JQ33),"")</f>
        <v/>
      </c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40" t="str">
        <f>IF(SUM(JT33,JX33)&gt;0,SUM(JT33,JX33),"")</f>
        <v/>
      </c>
      <c r="KN33" s="40" t="str">
        <f>IF(SUM(JS33:JT33,JV33:JX33,JZ33)-JU33-JY33&gt;0,SUM(JS33:JT33,JV33:JX33,JZ33)-JU33-JY33,"")</f>
        <v/>
      </c>
      <c r="KO33" s="40" t="str">
        <f>IF(SUM(KA33:KB33,KD33)-KC33&gt;0,SUM(KA33:KB33,KD33)-KC33,"")</f>
        <v/>
      </c>
      <c r="KP33" s="40" t="str">
        <f>IF(SUM(JT33,JX33,KB33)&gt;0,SUM(JT33,JX33,KB33),"")</f>
        <v/>
      </c>
      <c r="KQ33" s="40" t="str">
        <f>IF(SUM(KN33,KO33)&gt;0,SUM(KN33,KO33),"")</f>
        <v/>
      </c>
      <c r="KR33" s="40" t="str">
        <f>IF(SUM(KF33,KJ33)&gt;0,SUM(KF33,KJ33),"")</f>
        <v/>
      </c>
      <c r="KS33" s="40" t="str">
        <f>IF(SUM(KE33:KF33,KH33:KJ33,KL33)-SUM(KG33,KK33)&gt;0,SUM(KE33:KF33,KH33:KJ33,KL33)-SUM(KG33,KK33),"")</f>
        <v/>
      </c>
      <c r="KT33" s="40" t="str">
        <f>IF(SUM(KN33,KS33)&gt;0,SUM(KN33,KS33),"")</f>
        <v/>
      </c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1" t="str">
        <f>IF(SUM(KV33,KZ33)&gt;0,SUM(KV33,KZ33),"")</f>
        <v/>
      </c>
      <c r="LP33" s="11" t="str">
        <f>IF(SUM(KU33:KV33,KX33:KZ33,LB33)-KW33-LA33&gt;0,SUM(KU33:KV33,KX33:KZ33,LB33)-KW33-LA33,"")</f>
        <v/>
      </c>
      <c r="LQ33" s="11" t="str">
        <f>IF(SUM(LC33:LD33,LF33)-LE33&gt;0,SUM(LC33:LD33,LF33)-LE33,"")</f>
        <v/>
      </c>
      <c r="LR33" s="11" t="str">
        <f>IF(SUM(KV33,KZ33,LD33)&gt;0,SUM(KV33,KZ33,LD33),"")</f>
        <v/>
      </c>
      <c r="LS33" s="11" t="str">
        <f>IF(SUM(LP33,LQ33)&gt;0,SUM(LP33,LQ33),"")</f>
        <v/>
      </c>
      <c r="LT33" s="11" t="str">
        <f>IF(SUM(LH33,LL33)&gt;0,SUM(LH33,LL33),"")</f>
        <v/>
      </c>
      <c r="LU33" s="11" t="str">
        <f>IF(SUM(LG33:LH33,LJ33:LL33,LN33)-SUM(LI33,LM33)&gt;0,SUM(LG33:LH33,LJ33:LL33,LN33)-SUM(LI33,LM33),"")</f>
        <v/>
      </c>
      <c r="LV33" s="11" t="str">
        <f>IF(SUM(LP33,LU33)&gt;0,SUM(LP33,LU33),"")</f>
        <v/>
      </c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40" t="str">
        <f>IF(SUM(LX33,MB33)&gt;0,SUM(LX33,MB33),"")</f>
        <v/>
      </c>
      <c r="MR33" s="40" t="str">
        <f>IF(SUM(LW33:LX33,LZ33:MB33,MD33)-LY33-MC33&gt;0,SUM(LW33:LX33,LZ33:MB33,MD33)-LY33-MC33,"")</f>
        <v/>
      </c>
      <c r="MS33" s="40" t="str">
        <f>IF(SUM(ME33:MF33,MH33)-MG33&gt;0,SUM(ME33:MF33,MH33)-MG33,"")</f>
        <v/>
      </c>
      <c r="MT33" s="40" t="str">
        <f>IF(SUM(LX33,MB33,MF33)&gt;0,SUM(LX33,MB33,MF33),"")</f>
        <v/>
      </c>
      <c r="MU33" s="40" t="str">
        <f>IF(SUM(MR33,MS33)&gt;0,SUM(MR33,MS33),"")</f>
        <v/>
      </c>
      <c r="MV33" s="40" t="str">
        <f>IF(SUM(MJ33,MN33)&gt;0,SUM(MJ33,MN33),"")</f>
        <v/>
      </c>
      <c r="MW33" s="40" t="str">
        <f>IF(SUM(MI33:MJ33,ML33:MN33,MP33)-SUM(MK33,MO33)&gt;0,SUM(MI33:MJ33,ML33:MN33,MP33)-SUM(MK33,MO33),"")</f>
        <v/>
      </c>
      <c r="MX33" s="40" t="str">
        <f>IF(SUM(MR33,MW33)&gt;0,SUM(MR33,MW33),"")</f>
        <v/>
      </c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1" t="str">
        <f>IF(SUM(MZ33,ND33)&gt;0,SUM(MZ33,ND33),"")</f>
        <v/>
      </c>
      <c r="NT33" s="11" t="str">
        <f>IF(SUM(MY33:MZ33,NB33:ND33,NF33)-NA33-NE33&gt;0,SUM(MY33:MZ33,NB33:ND33,NF33)-NA33-NE33,"")</f>
        <v/>
      </c>
      <c r="NU33" s="11" t="str">
        <f>IF(SUM(NG33:NH33,NJ33)-NI33&gt;0,SUM(NG33:NH33,NJ33)-NI33,"")</f>
        <v/>
      </c>
      <c r="NV33" s="11" t="str">
        <f>IF(SUM(MZ33,ND33,NH33)&gt;0,SUM(MZ33,ND33,NH33),"")</f>
        <v/>
      </c>
      <c r="NW33" s="11" t="str">
        <f>IF(SUM(NT33,NU33)&gt;0,SUM(NT33,NU33),"")</f>
        <v/>
      </c>
      <c r="NX33" s="11" t="str">
        <f>IF(SUM(NL33,NP33)&gt;0,SUM(NL33,NP33),"")</f>
        <v/>
      </c>
      <c r="NY33" s="11" t="str">
        <f>IF(SUM(NK33:NL33,NN33:NP33,NR33)-SUM(NM33,NQ33)&gt;0,SUM(NK33:NL33,NN33:NP33,NR33)-SUM(NM33,NQ33),"")</f>
        <v/>
      </c>
      <c r="NZ33" s="11" t="str">
        <f>IF(SUM(NT33,NY33)&gt;0,SUM(NT33,NY33),"")</f>
        <v/>
      </c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40" t="str">
        <f>IF(SUM(OB33,OF33)&gt;0,SUM(OB33,OF33),"")</f>
        <v/>
      </c>
      <c r="OV33" s="40" t="str">
        <f>IF(SUM(OA33:OB33,OD33:OF33,OH33)-OC33-OG33&gt;0,SUM(OA33:OB33,OD33:OF33,OH33)-OC33-OG33,"")</f>
        <v/>
      </c>
      <c r="OW33" s="40" t="str">
        <f>IF(SUM(OI33:OJ33,OL33)-OK33&gt;0,SUM(OI33:OJ33,OL33)-OK33,"")</f>
        <v/>
      </c>
      <c r="OX33" s="40" t="str">
        <f>IF(SUM(OB33,OF33,OJ33)&gt;0,SUM(OB33,OF33,OJ33),"")</f>
        <v/>
      </c>
      <c r="OY33" s="40" t="str">
        <f>IF(SUM(OV33,OW33)&gt;0,SUM(OV33,OW33),"")</f>
        <v/>
      </c>
      <c r="OZ33" s="40" t="str">
        <f>IF(SUM(ON33,OR33)&gt;0,SUM(ON33,OR33),"")</f>
        <v/>
      </c>
      <c r="PA33" s="40" t="str">
        <f>IF(SUM(OM33:ON33,OP33:OR33,OT33)-SUM(OO33,OS33)&gt;0,SUM(OM33:ON33,OP33:OR33,OT33)-SUM(OO33,OS33),"")</f>
        <v/>
      </c>
      <c r="PB33" s="40" t="str">
        <f>IF(SUM(OV33,PA33)&gt;0,SUM(OV33,PA33),"")</f>
        <v/>
      </c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1" t="str">
        <f>IF(SUM(PD33,PH33)&gt;0,SUM(PD33,PH33),"")</f>
        <v/>
      </c>
      <c r="PX33" s="11" t="str">
        <f>IF(SUM(PC33:PD33,PF33:PH33,PJ33)-PE33-PI33&gt;0,SUM(PC33:PD33,PF33:PH33,PJ33)-PE33-PI33,"")</f>
        <v/>
      </c>
      <c r="PY33" s="11" t="str">
        <f>IF(SUM(PK33:PL33,PN33)-PM33&gt;0,SUM(PK33:PL33,PN33)-PM33,"")</f>
        <v/>
      </c>
      <c r="PZ33" s="11" t="str">
        <f>IF(SUM(PD33,PH33,PL33)&gt;0,SUM(PD33,PH33,PL33),"")</f>
        <v/>
      </c>
      <c r="QA33" s="11" t="str">
        <f>IF(SUM(PX33,PY33)&gt;0,SUM(PX33,PY33),"")</f>
        <v/>
      </c>
      <c r="QB33" s="11" t="str">
        <f>IF(SUM(PP33,PT33)&gt;0,SUM(PP33,PT33),"")</f>
        <v/>
      </c>
      <c r="QC33" s="11" t="str">
        <f>IF(SUM(PO33:PP33,PR33:PT33,PV33)-SUM(PQ33,PU33)&gt;0,SUM(PO33:PP33,PR33:PT33,PV33)-SUM(PQ33,PU33),"")</f>
        <v/>
      </c>
      <c r="QD33" s="11" t="str">
        <f>IF(SUM(PX33,QC33)&gt;0,SUM(PX33,QC33),"")</f>
        <v/>
      </c>
      <c r="QE33" s="22">
        <f>IF($CU33="P",CA33,(CA33+AX33)/2)</f>
        <v>18.350000000000001</v>
      </c>
      <c r="QF33" s="22">
        <f>IF($CU33="P",CB33,(CB33+AY33)/2)</f>
        <v>5</v>
      </c>
      <c r="QG33" s="22">
        <f>IF($CU33="P",CC33,(CC33+AZ33)/2)</f>
        <v>0.8</v>
      </c>
      <c r="QH33" s="22">
        <f>IF($CU33="P",CD33,(CD33+BA33)/2)</f>
        <v>0</v>
      </c>
      <c r="QI33" s="22">
        <f>IF($CU33="P",CE33,(CE33+BB33)/2)</f>
        <v>16.950000000000003</v>
      </c>
      <c r="QJ33" s="22">
        <f>IF($CU33="P",CF33,(CF33+BC33)/2)</f>
        <v>1.85</v>
      </c>
      <c r="QK33" s="22">
        <f>IF($CU33="P",CG33,(CG33+BD33)/2)</f>
        <v>2</v>
      </c>
      <c r="QL33" s="22">
        <f>IF($CU33="P",CH33,(CH33+BE33)/2)</f>
        <v>0</v>
      </c>
      <c r="QM33" s="22">
        <f>IF($CU33="P",CI33,(CI33+BF33)/2)</f>
        <v>17.950000000000003</v>
      </c>
      <c r="QN33" s="22">
        <f>IF($CU33="P",CJ33,(CJ33+BG33)/2)</f>
        <v>4.3499999999999996</v>
      </c>
      <c r="QO33" s="22">
        <f>IF($CU33="P",CK33,(CK33+BH33)/2)</f>
        <v>0.3</v>
      </c>
      <c r="QP33" s="22">
        <f>IF($CU33="P",CL33,(CL33+BI33)/2)</f>
        <v>0</v>
      </c>
      <c r="QQ33" s="22">
        <f>IF($CU33="P",CM33,(CM33+BJ33)/2)</f>
        <v>0</v>
      </c>
      <c r="QR33" s="22">
        <f>IF($CU33="P",CN33,(CN33+BK33)/2)</f>
        <v>0</v>
      </c>
      <c r="QS33" s="22">
        <f>IF($CU33="P",CO33,(CO33+BL33)/2)</f>
        <v>0</v>
      </c>
      <c r="QT33" s="22">
        <f>IF($CU33="P",CP33,(CP33+BM33)/2)</f>
        <v>0</v>
      </c>
      <c r="QU33" s="22">
        <f>IF($CU33="P",CQ33,(CQ33+BN33)/2)</f>
        <v>0</v>
      </c>
      <c r="QV33" s="22">
        <f>IF($CU33="P",CR33,(CR33+BO33)/2)</f>
        <v>0</v>
      </c>
      <c r="QW33" s="22">
        <f>IF($CU33="P",CS33,(CS33+BP33)/2)</f>
        <v>0</v>
      </c>
      <c r="QX33" s="22">
        <f>IF($CU33="P",CT33,(CT33+BQ33)/2)</f>
        <v>0</v>
      </c>
      <c r="QY33" s="27" t="s">
        <v>46</v>
      </c>
      <c r="QZ33" s="40">
        <f>IF(SUM(QF33,QJ33)&gt;0,SUM(QF33,QJ33),"")</f>
        <v>6.85</v>
      </c>
      <c r="RA33" s="40">
        <f>IF(SUM(QE33:QF33,QH33:QJ33,QL33)-QG33-QK33&gt;0,SUM(QE33:QF33,QH33:QJ33,QL33)-QG33-QK33,"")</f>
        <v>39.350000000000009</v>
      </c>
      <c r="RB33" s="40">
        <f>IF(SUM(QM33:QN33,QP33)-QO33&gt;0,SUM(QM33:QN33,QP33)-QO33,"")</f>
        <v>22.000000000000004</v>
      </c>
      <c r="RC33" s="40">
        <f>IF(SUM(QF33,QJ33,QN33)&gt;0,SUM(QF33,QJ33,QN33),"")</f>
        <v>11.2</v>
      </c>
      <c r="RD33" s="40">
        <f>IF(SUM(RA33,RB33)&gt;0,SUM(RA33,RB33),"")</f>
        <v>61.350000000000009</v>
      </c>
      <c r="RE33" s="40" t="str">
        <f>IF(SUM(QR33,QV33)&gt;0,SUM(QR33,QV33),"")</f>
        <v/>
      </c>
      <c r="RF33" s="40" t="str">
        <f>IF(SUM(QQ33:QR33,QT33:QV33,QX33)-SUM(QS33,QW33)&gt;0,SUM(QQ33:QR33,QT33:QV33,QX33)-SUM(QS33,QW33),"")</f>
        <v/>
      </c>
      <c r="RG33" s="40">
        <f>IF(SUM(RA33,RF33)&gt;0,SUM(RA33,RF33),"")</f>
        <v>39.350000000000009</v>
      </c>
    </row>
    <row r="34" spans="1:475" x14ac:dyDescent="0.2">
      <c r="A34" s="4" t="str" cm="1">
        <f t="array" ref="A34">IF(AND(H34&lt;&gt;"",H34&lt;&gt;"No DD"),SUMPRODUCT((H$4:H$41&lt;&gt;"")*(H$4:H$41&lt;&gt;"No DD")*(E$4:E$41&gt;E34))+1,IF(H34="No DD",SUMPRODUCT((H$4:H$41="No DD")*(E$4:E$41&gt;E34))+1+SUMPRODUCT((H$4:H$41&lt;&gt;"")*(H$4:H$41&lt;&gt;"No DD")),""))</f>
        <v/>
      </c>
      <c r="B34" s="5" t="s">
        <v>207</v>
      </c>
      <c r="C34" s="4" t="s">
        <v>4</v>
      </c>
      <c r="D34" s="4">
        <v>2005</v>
      </c>
      <c r="E34" s="9">
        <f>SUM(J34:R34)+SUM(J34:O34)*0.0000001+SUM(J34)*0.0000000000001</f>
        <v>65.400006540004327</v>
      </c>
      <c r="F34" s="3" t="str">
        <f>IF(OR(AND(AP34&gt;=AW$43,AQ34&gt;=AW$47,AP34&lt;&gt;"",AO34=""),AND(AU34&gt;=AW$43,AV34&gt;=AW$47,AU34&lt;&gt;"",AO34=""),AND(BS34&gt;=BZ$43,BT34&gt;=BZ$47,BS34&lt;&gt;"",BR34=""),AND(BX34&gt;=BZ$43,BY34&gt;=BZ$47,BX34&lt;&gt;"",BR34=""),AND(CV34&gt;=DC$43,CW34&gt;=DC$47,CV34&lt;&gt;"",CU34=""),AND(DA34&gt;=DC$43,DB34&gt;=DC$47,DA34&lt;&gt;""),AND(EA34&gt;=EH$43,EB34&gt;=EH$47,EA34&lt;&gt;""),AND(EF34&gt;=EH$43,EG34&gt;=EH$47,EF34&lt;&gt;""),AND(FC34&gt;=FJ$43,FD34&gt;=FJ$47,FC34&lt;&gt;""),AND(FH34&gt;=FJ$43,FI34&gt;=FJ$47,FH34&lt;&gt;""),AND(GE34&gt;=GL$43,GF34&gt;=GL$47,GE34&lt;&gt;""),AND(GJ34&gt;=GL$43,GK34&gt;=GL$47,GJ34&lt;&gt;""),AND(HG34&gt;=HN$43,HH34&gt;=HN$47,HG34&lt;&gt;""),AND(HL34&gt;=HN$43,HM34&gt;=HN$47,HL34&lt;&gt;""),AND(II34&gt;=IP$43,IJ34&gt;=IP$47,II34&lt;&gt;""),AND(IN34&gt;=IP$43,IO34&gt;=IP$47,IN34&lt;&gt;""),AND(JK34&gt;=JR$43,JL34&gt;=JR$47,JK34&lt;&gt;""),AND(JP34&gt;=JR$43,JQ34&gt;=JR$47,JP34&lt;&gt;""),AND(KM34&gt;=KT$43,KN34&gt;=KT$47,KM34&lt;&gt;""),AND(KR34&gt;=KT$43,KS34&gt;=KT$47,KR34&lt;&gt;""),AND(LO34&gt;=LV$43,LP34&gt;=LV$47,LO34&lt;&gt;""),AND(LT34&gt;=LV$43,LU34&gt;=LV$47,LT34&lt;&gt;""),AND(MQ34&gt;=MX$43,MR34&gt;=MX$47,MQ34&lt;&gt;""),AND(MV34&gt;=MX$43,MW34&gt;=MX$47,MV34&lt;&gt;""),AND(NS34&gt;=NZ$43,NT34&gt;=NZ$47,NS34&lt;&gt;""),AND(NX34&gt;=NZ$43,NY34&gt;=NZ$47,NX34&lt;&gt;""),AND(OU34&gt;=PB$43,OV34&gt;=PB$47,OU34&lt;&gt;""),AND(OZ34&gt;=PB$43,PA34&gt;=PB$47,OZ34&lt;&gt;""),AND(PW34&gt;=QD$43,PX34&gt;=QD$47,PW34&lt;&gt;""),AND(QB34&gt;=QD$43,QC34&gt;=QD$47,QB34&lt;&gt;"")),"P","")</f>
        <v/>
      </c>
      <c r="G34" s="3" t="str">
        <f>IF(OR(AND(AQ34&gt;=AW$47,AQ34&lt;&gt;"",AO34=""),AND(AV34&gt;=AW$47,AV34&lt;&gt;"",AO34=""),AND(BT34&gt;=BZ$47,BT34&lt;&gt;"",BR34=""),AND(BY34&gt;=BZ$47,BY34&lt;&gt;"",BR34=""),AND(CW34&gt;=DC$47,CW34&lt;&gt;"",CU34=""),AND(DB34&gt;=DC$47,DB34&lt;&gt;"",CU34=""),AND(EB34&gt;=EH$47,EB34&lt;&gt;""),AND(EG34&gt;=EH$47,EG34&lt;&gt;""),AND(FD34&gt;=FJ$47,FD34&lt;&gt;""),AND(FI34&gt;=FJ$47,FI34&lt;&gt;""),AND(GF34&gt;=GL$47,GF34&lt;&gt;""),AND(GK34&gt;=GL$47,GK34&lt;&gt;""),AND(HH34&gt;=HN$47,HH34&lt;&gt;""),AND(HM34&gt;=HN$47,HM34&lt;&gt;""),AND(IJ34&gt;=IP$47,IJ34&lt;&gt;""),AND(IO34&gt;=IP$47,IO34&lt;&gt;""),AND(JL34&gt;=JR$47,JL34&lt;&gt;""),AND(JQ34&gt;=JR$47,JQ34&lt;&gt;""),AND(KN34&gt;=KT$47,KN34&lt;&gt;""),AND(KS34&gt;=KT$47,KS34&lt;&gt;""),AND(LP34&gt;=LV$47,LP34&lt;&gt;""),AND(LU34&gt;=LV$47,LU34&lt;&gt;""),AND(MR34&gt;=MX$47,MR34&lt;&gt;""),AND(MW34&gt;=MX$47,MW34&lt;&gt;""),AND(NT34&gt;=NZ$47,NT34&lt;&gt;""),AND(NY34&gt;=NZ$47,NY34&lt;&gt;""),AND(OV34&gt;=PB$47,OV34&lt;&gt;""),AND(PA34&gt;=PB$47,PA34&lt;&gt;""),AND(PX34&gt;=QD$47,PX34&lt;&gt;""),AND(QC34&gt;=QD$47,QC34&lt;&gt;"")),"P","")</f>
        <v/>
      </c>
      <c r="H34" s="36" t="str">
        <f>IF(AND(G34="P",F34=""),"No DD",IF(OR(AND(AS34&gt;=AW$46,AT34&gt;=AW$50,AS34&lt;&gt;"",AO34=""),AND(BV34&gt;=BZ$46,BW34&gt;=BZ$50,BV34&lt;&gt;"",BR34=""),AND(CY34&gt;=DC$46,CZ34&gt;=DC$50,CY34&lt;&gt;"",CU34=""),AND(ED34&gt;=EH$46,EE34&gt;=EH$50,ED34&lt;&gt;""),AND(FF34&gt;=FJ$46,FG34&gt;=FJ$50,FF34&lt;&gt;""),AND(GH34&gt;=GL$46,GI34&gt;=GL$50,GH34&lt;&gt;""),AND(HJ34&gt;=HN$46,HK34&gt;=HN$50,HJ34&lt;&gt;""),AND(IL34&gt;=IP$46,IM34&gt;=IP$50,IL34&lt;&gt;""),AND(JN34&gt;=JR$46,JO34&gt;=JR$50,JN34&lt;&gt;""),AND(KP34&gt;=KT$46,KQ34&gt;=KT$50,KP34&lt;&gt;""),AND(LR34&gt;=LV$46,LS34&gt;=LV$50,LR34&lt;&gt;""),AND(MT34&gt;=MX$46,MU34&gt;=MX$50,MT34&lt;&gt;""),AND(NV34&gt;=NZ$46,NW34&gt;=NZ$50,NV34&lt;&gt;""),AND(OX34&gt;=PB$46,OY34&gt;=PB$50,OX34&lt;&gt;""),AND(PZ34&gt;=QD$46,QA34&gt;=QD$50,PZ34&lt;&gt;"")),"Merit",IF(OR(AND(AS34&gt;=AW$45,AT34&gt;=AW$49,AS34&lt;&gt;"",AO34=""),AND(BV34&gt;=BZ$45,BW34&gt;=BZ$49,BV34&lt;&gt;"",BR34=""),AND(CY34&gt;=DC$45,CZ34&gt;=DC$49,CY34&lt;&gt;"",CU34=""),AND(ED34&gt;=EH$45,EE34&gt;=EH$49,ED34&lt;&gt;""),AND(FF34&gt;=FJ$45,FG34&gt;=FJ$49,FF34&lt;&gt;""),AND(GH34&gt;=GL$45,GI34&gt;=GL$49,GH34&lt;&gt;""),AND(HJ34&gt;=HN$45,HK34&gt;=HN$49,HJ34&lt;&gt;""),AND(IL34&gt;=IP$45,IM34&gt;=IP$49,IL34&lt;&gt;""),AND(JN34&gt;=JR$45,JO34&gt;=JR$49,JN34&lt;&gt;""),AND(KP34&gt;=KT$45,KQ34&gt;=KT$49,KP34&lt;&gt;""),AND(LR34&gt;=LV$45,LS34&gt;=LV$49,LR34&lt;&gt;""),AND(MT34&gt;=MX$45,MU34&gt;=MX$49,MT34&lt;&gt;""),AND(NV34&gt;=NZ$45,NW34&gt;=NZ$49,NV34&lt;&gt;""),AND(OX34&gt;=PB$45,OY34&gt;=PB$49,OX34&lt;&gt;""),AND(PZ34&gt;=QD$45,QA34&gt;=QD$49,PZ34&lt;&gt;"")),"Excellence",IF(I34="P","Worlds Team",IF(F34="P","National Team","")))))</f>
        <v/>
      </c>
      <c r="I34" s="3" t="str">
        <f>IF(OR(AND(AS34&gt;=AW$44,AT34&gt;=AW$48,AS34&lt;&gt;"",AO34=""),AND(BV34&gt;=BZ$44,BW34&gt;=BZ$48,BV34&lt;&gt;"",BR34=""),AND(CY34&gt;=DC$44,CZ34&gt;=DC$48,CY34&lt;&gt;"",CU34=""),AND(ED34&gt;=EH$44,EE34&gt;=EH$48,ED34&lt;&gt;""),AND(FF34&gt;=FJ$44,FG34&gt;=FJ$48,FF34&lt;&gt;""),AND(GH34&gt;=GL$44,GI34&gt;=GL$48,GH34&lt;&gt;""),AND(HJ34&gt;=HN$44,HK34&gt;=HN$48,HJ34&lt;&gt;""),AND(IL34&gt;=IP$44,IM34&gt;=IP$48,IL34&lt;&gt;""),AND(JN34&gt;=JR$44,JO34&gt;=JR$48,JN34&lt;&gt;""),AND(KP34&gt;=KT$44,KQ34&gt;=KT$48,KP34&lt;&gt;""),AND(LR34&gt;=LV$44,LS34&gt;=LV$48,LR34&lt;&gt;""),AND(MT34&gt;=MX$44,MU34&gt;=MX$48,MT34&lt;&gt;""),AND(NV34&gt;=NZ$44,NW34&gt;=NZ$48,NV34&lt;&gt;""),AND(OX34&gt;=PB$44,OY34&gt;=PB$48,OX34&lt;&gt;""),AND(PZ34&gt;=QD$44,QA34&gt;=QD$48,PZ34&lt;&gt;"")),"P","")</f>
        <v/>
      </c>
      <c r="J34" s="8">
        <f>IF(COUNT(AQ34,BT34,CW34)&gt;0,LARGE((AQ34,BT34,CW34),1),0)</f>
        <v>43.2</v>
      </c>
      <c r="K34" s="8" t="str">
        <f>IF(J34=0,"",IF(J34=CW34,$CA$1,IF(J34=BT34,$AX$1,IF(J34=AQ34,$U$1,""))))</f>
        <v>2023 Nationals</v>
      </c>
      <c r="L34" s="8">
        <f>IF(COUNT(AQ34,BT34,CW34)&gt;1,LARGE((AQ34,BT34,CW34),2),0)</f>
        <v>0</v>
      </c>
      <c r="M34" s="8" t="str">
        <f>IF(L34=0,"",IF(L34=CW34,$CA$1,IF(L34=BT34,$AX$1,IF(L34=AQ34,$U$1,""))))</f>
        <v/>
      </c>
      <c r="N34" s="8">
        <f>IF(COUNT(AR34,BU34,CX34)&gt;0,LARGE((AR34,BU34,CX34),1),0)</f>
        <v>22.2</v>
      </c>
      <c r="O34" s="8" t="str">
        <f>IF(N34=0,"",IF(N34=CX34,$CA$1,IF(N34=BU34,$AX$1,IF(N34=AR34,$U$1,""))))</f>
        <v>2023 Nationals</v>
      </c>
      <c r="P34" s="8">
        <f>IF(MAX(AV34,BY34,DB34)&gt;0,MAX(AV34,BY34,DB34),0)</f>
        <v>0</v>
      </c>
      <c r="Q34" s="8" t="str">
        <f>IF(P34=0,"",IF(P34=DB34,$CA$1,IF(P34=BY34,$AX$1,IF(P34=AV34,$U$1,""))))</f>
        <v/>
      </c>
      <c r="R34" s="8" t="str">
        <f>IF(MAX(DD34:DF34)&gt;0,MAX(DD34:DF34),"")</f>
        <v/>
      </c>
      <c r="S34" s="11" t="str">
        <f>IF(R34="","",IF(R34=DD34,"("&amp;DD$2&amp;")",IF(R34=DE34,"("&amp;DE$2&amp;")",IF(R34=DF34,"("&amp;DF$2&amp;")"))))</f>
        <v/>
      </c>
      <c r="T34" s="8" t="str">
        <f>IF(R34="","",IF(R34=DD34,IF(R34+IF(L34="",0,L34)=PX34,$PC$1,IF(R34+IF(L34="",0,L34)=OV34,$OA$1,IF(R34+IF(L34="",0,L34)=NT34,$MY$1,IF(R34+IF(L34="",0,L34)=MR34,$LW$1,IF(R34+IF(L34="",0,L34)=LP34,$KU$1,IF(R34+IF(L34="",0,L34)=KN34,$JS$1,IF(R34+IF(L34="",0,L34)=JL34,$IQ$1,IF(R34+IF(L34="",0,L34)=IJ34,$HO$1,IF(R34+IF(L34="",0,L34)=HH34,$GM$1,IF(R34+IF(L34="",0,L34)=GF34,$FK$1,IF(R34+IF(L34="",0,L34)=FD34,$EI$1,IF(R34+IF(L34="",0,L34)=EB34,$DG$1)))))))))))),IF(R34=DE34,IF(R34+IF(N34="",0,N34)=PY34,$PC$1,IF(R34+IF(N34="",0,N34)=OW34,$OA$1,IF(R34+IF(N34="",0,N34)=NU34,$MY$1,IF(R34+IF(N34="",0,N34)=MS34,$LW$1,IF(R34+IF(N34="",0,N34)=LQ34,$KU$1,IF(R34+IF(N34="",0,N34)=KO34,$JS$1,IF(R34+IF(N34="",0,N34)=JM34,$IQ$1,IF(R34+IF(N34="",0,N34)=IK34,$HO$1,IF(R34+IF(N34="",0,N34)=HI34,$GM$1,IF(R34+IF(N34="",0,N34)=GG34,$FK$1,IF(R34+IF(N34="",0,N34)=FE34,$EI$1,IF(R34+IF(N34="",0,N34)=EC34,$DG$1)))))))))))),IF(R34=DF34,IF(R34+IF(P34="",0,P34)=QC34,$PC$1,IF(R34+IF(P34="",0,P34)=PA34,$OA$1,IF(R34+IF(P34="",0,P34)=NY34,$MY$1,IF(R34+IF(P34="",0,P34)=MW34,$LW$1,IF(R34+IF(P34="",0,P34)=LU34,$KU$1,IF(R34+IF(P34="",0,P34)=KS34,$JS$1,IF(R34+IF(P34="",0,P34)=JQ34,$IQ$1,IF(R34+IF(P34="",0,P34)=IO34,$HO$1,IF(R34+IF(P34="",0,P34)=HM34,$GM$1,IF(R34+IF(P34="",0,P34)=GK34,$FK$1,IF(R34+IF(P34="",0,P34)=FI34,$EI$1,IF(R34+IF(P34="",0,P34)=EG34,$DG$1))))))))))))))))</f>
        <v/>
      </c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27"/>
      <c r="AP34" s="40" t="str">
        <f>IF(SUM(V34,Z34)&gt;0,SUM(V34,Z34),"")</f>
        <v/>
      </c>
      <c r="AQ34" s="40" t="str">
        <f>IF(SUM(U34:V34,X34:Z34,AB34)-W34-AA34&gt;0,SUM(U34:V34,X34:Z34,AB34)-W34-AA34,"")</f>
        <v/>
      </c>
      <c r="AR34" s="40" t="str">
        <f>IF(SUM(AC34:AD34,AF34)-AE34&gt;0,SUM(AC34:AD34,AF34)-AE34,"")</f>
        <v/>
      </c>
      <c r="AS34" s="40" t="str">
        <f>IF(SUM(V34,Z34,AD34)&gt;0,SUM(V34,Z34,AD34),"")</f>
        <v/>
      </c>
      <c r="AT34" s="40" t="str">
        <f>IF(SUM(AQ34,AR34)&gt;0,SUM(AQ34,AR34),"")</f>
        <v/>
      </c>
      <c r="AU34" s="40" t="str">
        <f>IF(SUM(AH34,AL34)&gt;0,SUM(AH34,AL34),"")</f>
        <v/>
      </c>
      <c r="AV34" s="40" t="str">
        <f>IF(SUM(AG34:AH34,AJ34:AL34,AN34)-SUM(AI34,AM34)&gt;0,SUM(AG34:AH34,AJ34:AL34,AN34)-SUM(AI34,AM34),"")</f>
        <v/>
      </c>
      <c r="AW34" s="40" t="str">
        <f>IF(SUM(AQ34,AV34)&gt;0,SUM(AQ34,AV34),"")</f>
        <v/>
      </c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28"/>
      <c r="BS34" s="11" t="str">
        <f>IF(SUM(AY34,BC34)&gt;0,SUM(AY34,BC34),"")</f>
        <v/>
      </c>
      <c r="BT34" s="11" t="str">
        <f>IF(SUM(AX34:AY34,BA34:BC34,BE34)-AZ34-BD34&gt;0,SUM(AX34:AY34,BA34:BC34,BE34)-AZ34-BD34,"")</f>
        <v/>
      </c>
      <c r="BU34" s="11" t="str">
        <f>IF(SUM(BF34:BG34,BI34)-BH34&gt;0,SUM(BF34:BG34,BI34)-BH34,"")</f>
        <v/>
      </c>
      <c r="BV34" s="11" t="str">
        <f>IF(SUM(AY34,BC34,BG34)&gt;0,SUM(AY34,BC34,BG34),"")</f>
        <v/>
      </c>
      <c r="BW34" s="11" t="str">
        <f>IF(SUM(BT34,BU34)&gt;0,SUM(BT34,BU34),"")</f>
        <v/>
      </c>
      <c r="BX34" s="11" t="str">
        <f>IF(SUM(BK34,BO34)&gt;0,SUM(BK34,BO34),"")</f>
        <v/>
      </c>
      <c r="BY34" s="11" t="str">
        <f>IF(SUM(BJ34:BK34,BM34:BO34,BQ34)-SUM(BL34,BP34)&gt;0,SUM(BJ34:BK34,BM34:BO34,BQ34)-SUM(BL34,BP34),"")</f>
        <v/>
      </c>
      <c r="BZ34" s="11" t="str">
        <f>IF(SUM(BT34,BY34)&gt;0,SUM(BT34,BY34),"")</f>
        <v/>
      </c>
      <c r="CA34" s="19">
        <v>18.399999999999999</v>
      </c>
      <c r="CB34" s="19">
        <v>5.6</v>
      </c>
      <c r="CC34" s="19">
        <v>0.8</v>
      </c>
      <c r="CD34" s="19">
        <v>0</v>
      </c>
      <c r="CE34" s="19">
        <v>17.600000000000001</v>
      </c>
      <c r="CF34" s="19">
        <v>2.4</v>
      </c>
      <c r="CG34" s="19">
        <v>0</v>
      </c>
      <c r="CH34" s="19">
        <v>0</v>
      </c>
      <c r="CI34" s="19">
        <v>19.3</v>
      </c>
      <c r="CJ34" s="19">
        <v>3.5</v>
      </c>
      <c r="CK34" s="19">
        <v>0.6</v>
      </c>
      <c r="CL34" s="19">
        <v>0</v>
      </c>
      <c r="CM34" s="19"/>
      <c r="CN34" s="19"/>
      <c r="CO34" s="19"/>
      <c r="CP34" s="19"/>
      <c r="CQ34" s="19"/>
      <c r="CR34" s="19"/>
      <c r="CS34" s="19"/>
      <c r="CT34" s="19"/>
      <c r="CU34" s="27"/>
      <c r="CV34" s="40">
        <f>IF(SUM(CB34,CF34)&gt;0,SUM(CB34,CF34),"")</f>
        <v>8</v>
      </c>
      <c r="CW34" s="40">
        <f>IF(SUM(CA34:CB34,CD34:CF34,CH34)-CC34-CG34&gt;0,SUM(CA34:CB34,CD34:CF34,CH34)-CC34-CG34,"")</f>
        <v>43.2</v>
      </c>
      <c r="CX34" s="40">
        <f>IF(SUM(CI34:CJ34,CL34)-CK34&gt;0,SUM(CI34:CJ34,CL34)-CK34,"")</f>
        <v>22.2</v>
      </c>
      <c r="CY34" s="40">
        <f>IF(SUM(CB34,CF34,CJ34)&gt;0,SUM(CB34,CF34,CJ34),"")</f>
        <v>11.5</v>
      </c>
      <c r="CZ34" s="40">
        <f>IF(SUM(CW34,CX34)&gt;0,SUM(CW34,CX34),"")</f>
        <v>65.400000000000006</v>
      </c>
      <c r="DA34" s="40" t="str">
        <f>IF(SUM(CN34,CR34)&gt;0,SUM(CN34,CR34),"")</f>
        <v/>
      </c>
      <c r="DB34" s="40" t="str">
        <f>IF(SUM(CM34:CN34,CP34:CR34,CT34)-SUM(CO34,CS34)&gt;0,SUM(CM34:CN34,CP34:CR34,CT34)-SUM(CO34,CS34),"")</f>
        <v/>
      </c>
      <c r="DC34" s="40">
        <f>IF(SUM(CW34,DB34)&gt;0,SUM(CW34,DB34),"")</f>
        <v>43.2</v>
      </c>
      <c r="DD34" s="50" t="str">
        <f>IF(MAX(EB34,FD34,GF34,HH34,IJ34,JL34,KN34,LP34,MR34,NT34,OV34,PX34)-IF(L34="",0,L34)&gt;0.001,MAX(EB34,FD34,GF34,HH34,IJ34,JL34,KN34,LP34,MR34,NT34,OV34,PX34)-IF(L34="",0,L34),"")</f>
        <v/>
      </c>
      <c r="DE34" s="50" t="str">
        <f>IF(MAX(EC34,FE34,GG34,HI34,IK34,JM34,KO34,LQ34,MS34,NU34,OW34,PY34)-IF(N34="",0,N34)&gt;0.001,MAX(EC34,FE34,GG34,HI34,IK34,JM34,KO34,LQ34,MS34,NU34,OW34,PY34)-IF(N34="",0,N34),"")</f>
        <v/>
      </c>
      <c r="DF34" s="50" t="str">
        <f>IF(MAX(EG34,FI34,GK34,HM34,IO34,JQ34,KS34,LU34,MW34,NY34,PA34,QC34)-IF(P34="",0,P34)&gt;0.001,MAX(EG34,FI34,GK34,HM34,IO34,JQ34,KS34,LU34,MW34,NY34,PA34,QC34)-IF(P34="",0,P34),"")</f>
        <v/>
      </c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40" t="str">
        <f>IF(SUM(DH34,DL34)&gt;0,SUM(DH34,DL34),"")</f>
        <v/>
      </c>
      <c r="EB34" s="40" t="str">
        <f>IF(SUM(DG34:DH34,DJ34:DL34,DN34)-DI34-DM34&gt;0,SUM(DG34:DH34,DJ34:DL34,DN34)-DI34-DM34,"")</f>
        <v/>
      </c>
      <c r="EC34" s="40" t="str">
        <f>IF(SUM(DO34:DP34,DR34)-DQ34&gt;0,SUM(DO34:DP34,DR34)-DQ34,"")</f>
        <v/>
      </c>
      <c r="ED34" s="40" t="str">
        <f>IF(SUM(DH34,DL34,DP34)&gt;0,SUM(DH34,DL34,DP34),"")</f>
        <v/>
      </c>
      <c r="EE34" s="40" t="str">
        <f>IF(SUM(EB34,EC34)&gt;0,SUM(EB34,EC34),"")</f>
        <v/>
      </c>
      <c r="EF34" s="40" t="str">
        <f>IF(SUM(DT34,DX34)&gt;0,SUM(DT34,DX34),"")</f>
        <v/>
      </c>
      <c r="EG34" s="40" t="str">
        <f>IF(SUM(DS34:DT34,DV34:DX34,DZ34)-SUM(DU34,DY34)&gt;0,SUM(DS34:DT34,DV34:DX34,DZ34)-SUM(DU34,DY34),"")</f>
        <v/>
      </c>
      <c r="EH34" s="40" t="str">
        <f>IF(SUM(EB34,EG34)&gt;0,SUM(EB34,EG34),"")</f>
        <v/>
      </c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1" t="str">
        <f>IF(SUM(EJ34,EN34)&gt;0,SUM(EJ34,EN34),"")</f>
        <v/>
      </c>
      <c r="FD34" s="11" t="str">
        <f>IF(SUM(EI34:EJ34,EL34:EN34,EP34)-EK34-EO34&gt;0,SUM(EI34:EJ34,EL34:EN34,EP34)-EK34-EO34,"")</f>
        <v/>
      </c>
      <c r="FE34" s="11" t="str">
        <f>IF(SUM(EQ34:ER34,ET34)-ES34&gt;0,SUM(EQ34:ER34,ET34)-ES34,"")</f>
        <v/>
      </c>
      <c r="FF34" s="11" t="str">
        <f>IF(SUM(EJ34,EN34,ER34)&gt;0,SUM(EJ34,EN34,ER34),"")</f>
        <v/>
      </c>
      <c r="FG34" s="11" t="str">
        <f>IF(SUM(FD34,FE34)&gt;0,SUM(FD34,FE34),"")</f>
        <v/>
      </c>
      <c r="FH34" s="11" t="str">
        <f>IF(SUM(EV34,EZ34)&gt;0,SUM(EV34,EZ34),"")</f>
        <v/>
      </c>
      <c r="FI34" s="11" t="str">
        <f>IF(SUM(EU34:EV34,EX34:EZ34,FB34)-SUM(EW34,FA34)&gt;0,SUM(EU34:EV34,EX34:EZ34,FB34)-SUM(EW34,FA34),"")</f>
        <v/>
      </c>
      <c r="FJ34" s="11" t="str">
        <f>IF(SUM(FD34,FI34)&gt;0,SUM(FD34,FI34),"")</f>
        <v/>
      </c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40" t="str">
        <f>IF(SUM(FL34,FP34)&gt;0,SUM(FL34,FP34),"")</f>
        <v/>
      </c>
      <c r="GF34" s="40" t="str">
        <f>IF(SUM(FK34:FL34,FN34:FP34,FR34)-FM34-FQ34&gt;0,SUM(FK34:FL34,FN34:FP34,FR34)-FM34-FQ34,"")</f>
        <v/>
      </c>
      <c r="GG34" s="40" t="str">
        <f>IF(SUM(FS34:FT34,FV34)-FU34&gt;0,SUM(FS34:FT34,FV34)-FU34,"")</f>
        <v/>
      </c>
      <c r="GH34" s="40" t="str">
        <f>IF(SUM(FL34,FP34,FT34)&gt;0,SUM(FL34,FP34,FT34),"")</f>
        <v/>
      </c>
      <c r="GI34" s="40" t="str">
        <f>IF(SUM(GF34,GG34)&gt;0,SUM(GF34,GG34),"")</f>
        <v/>
      </c>
      <c r="GJ34" s="40" t="str">
        <f>IF(SUM(FX34,GB34)&gt;0,SUM(FX34,GB34),"")</f>
        <v/>
      </c>
      <c r="GK34" s="40" t="str">
        <f>IF(SUM(FW34:FX34,FZ34:GB34,GD34)-SUM(FY34,GC34)&gt;0,SUM(FW34:FX34,FZ34:GB34,GD34)-SUM(FY34,GC34),"")</f>
        <v/>
      </c>
      <c r="GL34" s="40" t="str">
        <f>IF(SUM(GF34,GK34)&gt;0,SUM(GF34,GK34),"")</f>
        <v/>
      </c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1" t="str">
        <f>IF(SUM(GN34,GR34)&gt;0,SUM(GN34,GR34),"")</f>
        <v/>
      </c>
      <c r="HH34" s="11" t="str">
        <f>IF(SUM(GM34:GN34,GP34:GR34,GT34)-GO34-GS34&gt;0,SUM(GM34:GN34,GP34:GR34,GT34)-GO34-GS34,"")</f>
        <v/>
      </c>
      <c r="HI34" s="11" t="str">
        <f>IF(SUM(GU34:GV34,GX34)-GW34&gt;0,SUM(GU34:GV34,GX34)-GW34,"")</f>
        <v/>
      </c>
      <c r="HJ34" s="11" t="str">
        <f>IF(SUM(GN34,GR34,GV34)&gt;0,SUM(GN34,GR34,GV34),"")</f>
        <v/>
      </c>
      <c r="HK34" s="11" t="str">
        <f>IF(SUM(HH34,HI34)&gt;0,SUM(HH34,HI34),"")</f>
        <v/>
      </c>
      <c r="HL34" s="11" t="str">
        <f>IF(SUM(GZ34,HD34)&gt;0,SUM(GZ34,HD34),"")</f>
        <v/>
      </c>
      <c r="HM34" s="11" t="str">
        <f>IF(SUM(GY34:GZ34,HB34:HD34,HF34)-SUM(HA34,HE34)&gt;0,SUM(GY34:GZ34,HB34:HD34,HF34)-SUM(HA34,HE34),"")</f>
        <v/>
      </c>
      <c r="HN34" s="11" t="str">
        <f>IF(SUM(HH34,HM34)&gt;0,SUM(HH34,HM34),"")</f>
        <v/>
      </c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40" t="str">
        <f>IF(SUM(HP34,HT34)&gt;0,SUM(HP34,HT34),"")</f>
        <v/>
      </c>
      <c r="IJ34" s="40" t="str">
        <f>IF(SUM(HO34:HP34,HR34:HT34,HV34)-HQ34-HU34&gt;0,SUM(HO34:HP34,HR34:HT34,HV34)-HQ34-HU34,"")</f>
        <v/>
      </c>
      <c r="IK34" s="40" t="str">
        <f>IF(SUM(HW34:HX34,HZ34)-HY34&gt;0,SUM(HW34:HX34,HZ34)-HY34,"")</f>
        <v/>
      </c>
      <c r="IL34" s="40" t="str">
        <f>IF(SUM(HP34,HT34,HX34)&gt;0,SUM(HP34,HT34,HX34),"")</f>
        <v/>
      </c>
      <c r="IM34" s="40" t="str">
        <f>IF(SUM(IJ34,IK34)&gt;0,SUM(IJ34,IK34),"")</f>
        <v/>
      </c>
      <c r="IN34" s="40" t="str">
        <f>IF(SUM(IB34,IF34)&gt;0,SUM(IB34,IF34),"")</f>
        <v/>
      </c>
      <c r="IO34" s="40" t="str">
        <f>IF(SUM(IA34:IB34,ID34:IF34,IH34)-SUM(IC34,IG34)&gt;0,SUM(IA34:IB34,ID34:IF34,IH34)-SUM(IC34,IG34),"")</f>
        <v/>
      </c>
      <c r="IP34" s="40" t="str">
        <f>IF(SUM(IJ34,IO34)&gt;0,SUM(IJ34,IO34),"")</f>
        <v/>
      </c>
      <c r="IQ34" s="18"/>
      <c r="IR34" s="18"/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1" t="str">
        <f>IF(SUM(IR34,IV34)&gt;0,SUM(IR34,IV34),"")</f>
        <v/>
      </c>
      <c r="JL34" s="11" t="str">
        <f>IF(SUM(IQ34:IR34,IT34:IV34,IX34)-IS34-IW34&gt;0,SUM(IQ34:IR34,IT34:IV34,IX34)-IS34-IW34,"")</f>
        <v/>
      </c>
      <c r="JM34" s="11" t="str">
        <f>IF(SUM(IY34:IZ34,JB34)-JA34&gt;0,SUM(IY34:IZ34,JB34)-JA34,"")</f>
        <v/>
      </c>
      <c r="JN34" s="11" t="str">
        <f>IF(SUM(IR34,IV34,IZ34)&gt;0,SUM(IR34,IV34,IZ34),"")</f>
        <v/>
      </c>
      <c r="JO34" s="11" t="str">
        <f>IF(SUM(JL34,JM34)&gt;0,SUM(JL34,JM34),"")</f>
        <v/>
      </c>
      <c r="JP34" s="11" t="str">
        <f>IF(SUM(JD34,JH34)&gt;0,SUM(JD34,JH34),"")</f>
        <v/>
      </c>
      <c r="JQ34" s="11" t="str">
        <f>IF(SUM(JC34:JD34,JF34:JH34,JJ34)-SUM(JE34,JI34)&gt;0,SUM(JC34:JD34,JF34:JH34,JJ34)-SUM(JE34,JI34),"")</f>
        <v/>
      </c>
      <c r="JR34" s="11" t="str">
        <f>IF(SUM(JL34,JQ34)&gt;0,SUM(JL34,JQ34),"")</f>
        <v/>
      </c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40" t="str">
        <f>IF(SUM(JT34,JX34)&gt;0,SUM(JT34,JX34),"")</f>
        <v/>
      </c>
      <c r="KN34" s="40" t="str">
        <f>IF(SUM(JS34:JT34,JV34:JX34,JZ34)-JU34-JY34&gt;0,SUM(JS34:JT34,JV34:JX34,JZ34)-JU34-JY34,"")</f>
        <v/>
      </c>
      <c r="KO34" s="40" t="str">
        <f>IF(SUM(KA34:KB34,KD34)-KC34&gt;0,SUM(KA34:KB34,KD34)-KC34,"")</f>
        <v/>
      </c>
      <c r="KP34" s="40" t="str">
        <f>IF(SUM(JT34,JX34,KB34)&gt;0,SUM(JT34,JX34,KB34),"")</f>
        <v/>
      </c>
      <c r="KQ34" s="40" t="str">
        <f>IF(SUM(KN34,KO34)&gt;0,SUM(KN34,KO34),"")</f>
        <v/>
      </c>
      <c r="KR34" s="40" t="str">
        <f>IF(SUM(KF34,KJ34)&gt;0,SUM(KF34,KJ34),"")</f>
        <v/>
      </c>
      <c r="KS34" s="40" t="str">
        <f>IF(SUM(KE34:KF34,KH34:KJ34,KL34)-SUM(KG34,KK34)&gt;0,SUM(KE34:KF34,KH34:KJ34,KL34)-SUM(KG34,KK34),"")</f>
        <v/>
      </c>
      <c r="KT34" s="40" t="str">
        <f>IF(SUM(KN34,KS34)&gt;0,SUM(KN34,KS34),"")</f>
        <v/>
      </c>
      <c r="KU34" s="18"/>
      <c r="KV34" s="18"/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1" t="str">
        <f>IF(SUM(KV34,KZ34)&gt;0,SUM(KV34,KZ34),"")</f>
        <v/>
      </c>
      <c r="LP34" s="11" t="str">
        <f>IF(SUM(KU34:KV34,KX34:KZ34,LB34)-KW34-LA34&gt;0,SUM(KU34:KV34,KX34:KZ34,LB34)-KW34-LA34,"")</f>
        <v/>
      </c>
      <c r="LQ34" s="11" t="str">
        <f>IF(SUM(LC34:LD34,LF34)-LE34&gt;0,SUM(LC34:LD34,LF34)-LE34,"")</f>
        <v/>
      </c>
      <c r="LR34" s="11" t="str">
        <f>IF(SUM(KV34,KZ34,LD34)&gt;0,SUM(KV34,KZ34,LD34),"")</f>
        <v/>
      </c>
      <c r="LS34" s="11" t="str">
        <f>IF(SUM(LP34,LQ34)&gt;0,SUM(LP34,LQ34),"")</f>
        <v/>
      </c>
      <c r="LT34" s="11" t="str">
        <f>IF(SUM(LH34,LL34)&gt;0,SUM(LH34,LL34),"")</f>
        <v/>
      </c>
      <c r="LU34" s="11" t="str">
        <f>IF(SUM(LG34:LH34,LJ34:LL34,LN34)-SUM(LI34,LM34)&gt;0,SUM(LG34:LH34,LJ34:LL34,LN34)-SUM(LI34,LM34),"")</f>
        <v/>
      </c>
      <c r="LV34" s="11" t="str">
        <f>IF(SUM(LP34,LU34)&gt;0,SUM(LP34,LU34),"")</f>
        <v/>
      </c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40" t="str">
        <f>IF(SUM(LX34,MB34)&gt;0,SUM(LX34,MB34),"")</f>
        <v/>
      </c>
      <c r="MR34" s="40" t="str">
        <f>IF(SUM(LW34:LX34,LZ34:MB34,MD34)-LY34-MC34&gt;0,SUM(LW34:LX34,LZ34:MB34,MD34)-LY34-MC34,"")</f>
        <v/>
      </c>
      <c r="MS34" s="40" t="str">
        <f>IF(SUM(ME34:MF34,MH34)-MG34&gt;0,SUM(ME34:MF34,MH34)-MG34,"")</f>
        <v/>
      </c>
      <c r="MT34" s="40" t="str">
        <f>IF(SUM(LX34,MB34,MF34)&gt;0,SUM(LX34,MB34,MF34),"")</f>
        <v/>
      </c>
      <c r="MU34" s="40" t="str">
        <f>IF(SUM(MR34,MS34)&gt;0,SUM(MR34,MS34),"")</f>
        <v/>
      </c>
      <c r="MV34" s="40" t="str">
        <f>IF(SUM(MJ34,MN34)&gt;0,SUM(MJ34,MN34),"")</f>
        <v/>
      </c>
      <c r="MW34" s="40" t="str">
        <f>IF(SUM(MI34:MJ34,ML34:MN34,MP34)-SUM(MK34,MO34)&gt;0,SUM(MI34:MJ34,ML34:MN34,MP34)-SUM(MK34,MO34),"")</f>
        <v/>
      </c>
      <c r="MX34" s="40" t="str">
        <f>IF(SUM(MR34,MW34)&gt;0,SUM(MR34,MW34),"")</f>
        <v/>
      </c>
      <c r="MY34" s="18"/>
      <c r="MZ34" s="18"/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1" t="str">
        <f>IF(SUM(MZ34,ND34)&gt;0,SUM(MZ34,ND34),"")</f>
        <v/>
      </c>
      <c r="NT34" s="11" t="str">
        <f>IF(SUM(MY34:MZ34,NB34:ND34,NF34)-NA34-NE34&gt;0,SUM(MY34:MZ34,NB34:ND34,NF34)-NA34-NE34,"")</f>
        <v/>
      </c>
      <c r="NU34" s="11" t="str">
        <f>IF(SUM(NG34:NH34,NJ34)-NI34&gt;0,SUM(NG34:NH34,NJ34)-NI34,"")</f>
        <v/>
      </c>
      <c r="NV34" s="11" t="str">
        <f>IF(SUM(MZ34,ND34,NH34)&gt;0,SUM(MZ34,ND34,NH34),"")</f>
        <v/>
      </c>
      <c r="NW34" s="11" t="str">
        <f>IF(SUM(NT34,NU34)&gt;0,SUM(NT34,NU34),"")</f>
        <v/>
      </c>
      <c r="NX34" s="11" t="str">
        <f>IF(SUM(NL34,NP34)&gt;0,SUM(NL34,NP34),"")</f>
        <v/>
      </c>
      <c r="NY34" s="11" t="str">
        <f>IF(SUM(NK34:NL34,NN34:NP34,NR34)-SUM(NM34,NQ34)&gt;0,SUM(NK34:NL34,NN34:NP34,NR34)-SUM(NM34,NQ34),"")</f>
        <v/>
      </c>
      <c r="NZ34" s="11" t="str">
        <f>IF(SUM(NT34,NY34)&gt;0,SUM(NT34,NY34),"")</f>
        <v/>
      </c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40" t="str">
        <f>IF(SUM(OB34,OF34)&gt;0,SUM(OB34,OF34),"")</f>
        <v/>
      </c>
      <c r="OV34" s="40" t="str">
        <f>IF(SUM(OA34:OB34,OD34:OF34,OH34)-OC34-OG34&gt;0,SUM(OA34:OB34,OD34:OF34,OH34)-OC34-OG34,"")</f>
        <v/>
      </c>
      <c r="OW34" s="40" t="str">
        <f>IF(SUM(OI34:OJ34,OL34)-OK34&gt;0,SUM(OI34:OJ34,OL34)-OK34,"")</f>
        <v/>
      </c>
      <c r="OX34" s="40" t="str">
        <f>IF(SUM(OB34,OF34,OJ34)&gt;0,SUM(OB34,OF34,OJ34),"")</f>
        <v/>
      </c>
      <c r="OY34" s="40" t="str">
        <f>IF(SUM(OV34,OW34)&gt;0,SUM(OV34,OW34),"")</f>
        <v/>
      </c>
      <c r="OZ34" s="40" t="str">
        <f>IF(SUM(ON34,OR34)&gt;0,SUM(ON34,OR34),"")</f>
        <v/>
      </c>
      <c r="PA34" s="40" t="str">
        <f>IF(SUM(OM34:ON34,OP34:OR34,OT34)-SUM(OO34,OS34)&gt;0,SUM(OM34:ON34,OP34:OR34,OT34)-SUM(OO34,OS34),"")</f>
        <v/>
      </c>
      <c r="PB34" s="40" t="str">
        <f>IF(SUM(OV34,PA34)&gt;0,SUM(OV34,PA34),"")</f>
        <v/>
      </c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1" t="str">
        <f>IF(SUM(PD34,PH34)&gt;0,SUM(PD34,PH34),"")</f>
        <v/>
      </c>
      <c r="PX34" s="11" t="str">
        <f>IF(SUM(PC34:PD34,PF34:PH34,PJ34)-PE34-PI34&gt;0,SUM(PC34:PD34,PF34:PH34,PJ34)-PE34-PI34,"")</f>
        <v/>
      </c>
      <c r="PY34" s="11" t="str">
        <f>IF(SUM(PK34:PL34,PN34)-PM34&gt;0,SUM(PK34:PL34,PN34)-PM34,"")</f>
        <v/>
      </c>
      <c r="PZ34" s="11" t="str">
        <f>IF(SUM(PD34,PH34,PL34)&gt;0,SUM(PD34,PH34,PL34),"")</f>
        <v/>
      </c>
      <c r="QA34" s="11" t="str">
        <f>IF(SUM(PX34,PY34)&gt;0,SUM(PX34,PY34),"")</f>
        <v/>
      </c>
      <c r="QB34" s="11" t="str">
        <f>IF(SUM(PP34,PT34)&gt;0,SUM(PP34,PT34),"")</f>
        <v/>
      </c>
      <c r="QC34" s="11" t="str">
        <f>IF(SUM(PO34:PP34,PR34:PT34,PV34)-SUM(PQ34,PU34)&gt;0,SUM(PO34:PP34,PR34:PT34,PV34)-SUM(PQ34,PU34),"")</f>
        <v/>
      </c>
      <c r="QD34" s="11" t="str">
        <f>IF(SUM(PX34,QC34)&gt;0,SUM(PX34,QC34),"")</f>
        <v/>
      </c>
      <c r="QE34" s="22">
        <f>IF($CU34="P",CA34,(CA34+AX34)/2)</f>
        <v>9.1999999999999993</v>
      </c>
      <c r="QF34" s="22">
        <f>IF($CU34="P",CB34,(CB34+AY34)/2)</f>
        <v>2.8</v>
      </c>
      <c r="QG34" s="22">
        <f>IF($CU34="P",CC34,(CC34+AZ34)/2)</f>
        <v>0.4</v>
      </c>
      <c r="QH34" s="22">
        <f>IF($CU34="P",CD34,(CD34+BA34)/2)</f>
        <v>0</v>
      </c>
      <c r="QI34" s="22">
        <f>IF($CU34="P",CE34,(CE34+BB34)/2)</f>
        <v>8.8000000000000007</v>
      </c>
      <c r="QJ34" s="22">
        <f>IF($CU34="P",CF34,(CF34+BC34)/2)</f>
        <v>1.2</v>
      </c>
      <c r="QK34" s="22">
        <f>IF($CU34="P",CG34,(CG34+BD34)/2)</f>
        <v>0</v>
      </c>
      <c r="QL34" s="22">
        <f>IF($CU34="P",CH34,(CH34+BE34)/2)</f>
        <v>0</v>
      </c>
      <c r="QM34" s="22">
        <f>IF($CU34="P",CI34,(CI34+BF34)/2)</f>
        <v>9.65</v>
      </c>
      <c r="QN34" s="22">
        <f>IF($CU34="P",CJ34,(CJ34+BG34)/2)</f>
        <v>1.75</v>
      </c>
      <c r="QO34" s="22">
        <f>IF($CU34="P",CK34,(CK34+BH34)/2)</f>
        <v>0.3</v>
      </c>
      <c r="QP34" s="22">
        <f>IF($CU34="P",CL34,(CL34+BI34)/2)</f>
        <v>0</v>
      </c>
      <c r="QQ34" s="22">
        <f>IF($CU34="P",CM34,(CM34+BJ34)/2)</f>
        <v>0</v>
      </c>
      <c r="QR34" s="22">
        <f>IF($CU34="P",CN34,(CN34+BK34)/2)</f>
        <v>0</v>
      </c>
      <c r="QS34" s="22">
        <f>IF($CU34="P",CO34,(CO34+BL34)/2)</f>
        <v>0</v>
      </c>
      <c r="QT34" s="22">
        <f>IF($CU34="P",CP34,(CP34+BM34)/2)</f>
        <v>0</v>
      </c>
      <c r="QU34" s="22">
        <f>IF($CU34="P",CQ34,(CQ34+BN34)/2)</f>
        <v>0</v>
      </c>
      <c r="QV34" s="22">
        <f>IF($CU34="P",CR34,(CR34+BO34)/2)</f>
        <v>0</v>
      </c>
      <c r="QW34" s="22">
        <f>IF($CU34="P",CS34,(CS34+BP34)/2)</f>
        <v>0</v>
      </c>
      <c r="QX34" s="22">
        <f>IF($CU34="P",CT34,(CT34+BQ34)/2)</f>
        <v>0</v>
      </c>
      <c r="QY34" s="27" t="s">
        <v>46</v>
      </c>
      <c r="QZ34" s="40">
        <f>IF(SUM(QF34,QJ34)&gt;0,SUM(QF34,QJ34),"")</f>
        <v>4</v>
      </c>
      <c r="RA34" s="40">
        <f>IF(SUM(QE34:QF34,QH34:QJ34,QL34)-QG34-QK34&gt;0,SUM(QE34:QF34,QH34:QJ34,QL34)-QG34-QK34,"")</f>
        <v>21.6</v>
      </c>
      <c r="RB34" s="40">
        <f>IF(SUM(QM34:QN34,QP34)-QO34&gt;0,SUM(QM34:QN34,QP34)-QO34,"")</f>
        <v>11.1</v>
      </c>
      <c r="RC34" s="40">
        <f>IF(SUM(QF34,QJ34,QN34)&gt;0,SUM(QF34,QJ34,QN34),"")</f>
        <v>5.75</v>
      </c>
      <c r="RD34" s="40">
        <f>IF(SUM(RA34,RB34)&gt;0,SUM(RA34,RB34),"")</f>
        <v>32.700000000000003</v>
      </c>
      <c r="RE34" s="40" t="str">
        <f>IF(SUM(QR34,QV34)&gt;0,SUM(QR34,QV34),"")</f>
        <v/>
      </c>
      <c r="RF34" s="40" t="str">
        <f>IF(SUM(QQ34:QR34,QT34:QV34,QX34)-SUM(QS34,QW34)&gt;0,SUM(QQ34:QR34,QT34:QV34,QX34)-SUM(QS34,QW34),"")</f>
        <v/>
      </c>
      <c r="RG34" s="40">
        <f>IF(SUM(RA34,RF34)&gt;0,SUM(RA34,RF34),"")</f>
        <v>21.6</v>
      </c>
    </row>
    <row r="35" spans="1:475" x14ac:dyDescent="0.2">
      <c r="A35" s="4" t="str" cm="1">
        <f t="array" ref="A35">IF(AND(H35&lt;&gt;"",H35&lt;&gt;"No DD"),SUMPRODUCT((H$4:H$41&lt;&gt;"")*(H$4:H$41&lt;&gt;"No DD")*(E$4:E$41&gt;E35))+1,IF(H35="No DD",SUMPRODUCT((H$4:H$41="No DD")*(E$4:E$41&gt;E35))+1+SUMPRODUCT((H$4:H$41&lt;&gt;"")*(H$4:H$41&lt;&gt;"No DD")),""))</f>
        <v/>
      </c>
      <c r="B35" s="5" t="s">
        <v>208</v>
      </c>
      <c r="C35" s="4" t="s">
        <v>4</v>
      </c>
      <c r="D35" s="4">
        <v>2004</v>
      </c>
      <c r="E35" s="9">
        <f>SUM(J35:R35)+SUM(J35:O35)*0.0000001+SUM(J35)*0.0000000000001</f>
        <v>64.600006460004437</v>
      </c>
      <c r="F35" s="3" t="str">
        <f>IF(OR(AND(AP35&gt;=AW$43,AQ35&gt;=AW$47,AP35&lt;&gt;"",AO35=""),AND(AU35&gt;=AW$43,AV35&gt;=AW$47,AU35&lt;&gt;"",AO35=""),AND(BS35&gt;=BZ$43,BT35&gt;=BZ$47,BS35&lt;&gt;"",BR35=""),AND(BX35&gt;=BZ$43,BY35&gt;=BZ$47,BX35&lt;&gt;"",BR35=""),AND(CV35&gt;=DC$43,CW35&gt;=DC$47,CV35&lt;&gt;"",CU35=""),AND(DA35&gt;=DC$43,DB35&gt;=DC$47,DA35&lt;&gt;""),AND(EA35&gt;=EH$43,EB35&gt;=EH$47,EA35&lt;&gt;""),AND(EF35&gt;=EH$43,EG35&gt;=EH$47,EF35&lt;&gt;""),AND(FC35&gt;=FJ$43,FD35&gt;=FJ$47,FC35&lt;&gt;""),AND(FH35&gt;=FJ$43,FI35&gt;=FJ$47,FH35&lt;&gt;""),AND(GE35&gt;=GL$43,GF35&gt;=GL$47,GE35&lt;&gt;""),AND(GJ35&gt;=GL$43,GK35&gt;=GL$47,GJ35&lt;&gt;""),AND(HG35&gt;=HN$43,HH35&gt;=HN$47,HG35&lt;&gt;""),AND(HL35&gt;=HN$43,HM35&gt;=HN$47,HL35&lt;&gt;""),AND(II35&gt;=IP$43,IJ35&gt;=IP$47,II35&lt;&gt;""),AND(IN35&gt;=IP$43,IO35&gt;=IP$47,IN35&lt;&gt;""),AND(JK35&gt;=JR$43,JL35&gt;=JR$47,JK35&lt;&gt;""),AND(JP35&gt;=JR$43,JQ35&gt;=JR$47,JP35&lt;&gt;""),AND(KM35&gt;=KT$43,KN35&gt;=KT$47,KM35&lt;&gt;""),AND(KR35&gt;=KT$43,KS35&gt;=KT$47,KR35&lt;&gt;""),AND(LO35&gt;=LV$43,LP35&gt;=LV$47,LO35&lt;&gt;""),AND(LT35&gt;=LV$43,LU35&gt;=LV$47,LT35&lt;&gt;""),AND(MQ35&gt;=MX$43,MR35&gt;=MX$47,MQ35&lt;&gt;""),AND(MV35&gt;=MX$43,MW35&gt;=MX$47,MV35&lt;&gt;""),AND(NS35&gt;=NZ$43,NT35&gt;=NZ$47,NS35&lt;&gt;""),AND(NX35&gt;=NZ$43,NY35&gt;=NZ$47,NX35&lt;&gt;""),AND(OU35&gt;=PB$43,OV35&gt;=PB$47,OU35&lt;&gt;""),AND(OZ35&gt;=PB$43,PA35&gt;=PB$47,OZ35&lt;&gt;""),AND(PW35&gt;=QD$43,PX35&gt;=QD$47,PW35&lt;&gt;""),AND(QB35&gt;=QD$43,QC35&gt;=QD$47,QB35&lt;&gt;"")),"P","")</f>
        <v/>
      </c>
      <c r="G35" s="3" t="str">
        <f>IF(OR(AND(AQ35&gt;=AW$47,AQ35&lt;&gt;"",AO35=""),AND(AV35&gt;=AW$47,AV35&lt;&gt;"",AO35=""),AND(BT35&gt;=BZ$47,BT35&lt;&gt;"",BR35=""),AND(BY35&gt;=BZ$47,BY35&lt;&gt;"",BR35=""),AND(CW35&gt;=DC$47,CW35&lt;&gt;"",CU35=""),AND(DB35&gt;=DC$47,DB35&lt;&gt;"",CU35=""),AND(EB35&gt;=EH$47,EB35&lt;&gt;""),AND(EG35&gt;=EH$47,EG35&lt;&gt;""),AND(FD35&gt;=FJ$47,FD35&lt;&gt;""),AND(FI35&gt;=FJ$47,FI35&lt;&gt;""),AND(GF35&gt;=GL$47,GF35&lt;&gt;""),AND(GK35&gt;=GL$47,GK35&lt;&gt;""),AND(HH35&gt;=HN$47,HH35&lt;&gt;""),AND(HM35&gt;=HN$47,HM35&lt;&gt;""),AND(IJ35&gt;=IP$47,IJ35&lt;&gt;""),AND(IO35&gt;=IP$47,IO35&lt;&gt;""),AND(JL35&gt;=JR$47,JL35&lt;&gt;""),AND(JQ35&gt;=JR$47,JQ35&lt;&gt;""),AND(KN35&gt;=KT$47,KN35&lt;&gt;""),AND(KS35&gt;=KT$47,KS35&lt;&gt;""),AND(LP35&gt;=LV$47,LP35&lt;&gt;""),AND(LU35&gt;=LV$47,LU35&lt;&gt;""),AND(MR35&gt;=MX$47,MR35&lt;&gt;""),AND(MW35&gt;=MX$47,MW35&lt;&gt;""),AND(NT35&gt;=NZ$47,NT35&lt;&gt;""),AND(NY35&gt;=NZ$47,NY35&lt;&gt;""),AND(OV35&gt;=PB$47,OV35&lt;&gt;""),AND(PA35&gt;=PB$47,PA35&lt;&gt;""),AND(PX35&gt;=QD$47,PX35&lt;&gt;""),AND(QC35&gt;=QD$47,QC35&lt;&gt;"")),"P","")</f>
        <v/>
      </c>
      <c r="H35" s="36" t="str">
        <f>IF(AND(G35="P",F35=""),"No DD",IF(OR(AND(AS35&gt;=AW$46,AT35&gt;=AW$50,AS35&lt;&gt;"",AO35=""),AND(BV35&gt;=BZ$46,BW35&gt;=BZ$50,BV35&lt;&gt;"",BR35=""),AND(CY35&gt;=DC$46,CZ35&gt;=DC$50,CY35&lt;&gt;"",CU35=""),AND(ED35&gt;=EH$46,EE35&gt;=EH$50,ED35&lt;&gt;""),AND(FF35&gt;=FJ$46,FG35&gt;=FJ$50,FF35&lt;&gt;""),AND(GH35&gt;=GL$46,GI35&gt;=GL$50,GH35&lt;&gt;""),AND(HJ35&gt;=HN$46,HK35&gt;=HN$50,HJ35&lt;&gt;""),AND(IL35&gt;=IP$46,IM35&gt;=IP$50,IL35&lt;&gt;""),AND(JN35&gt;=JR$46,JO35&gt;=JR$50,JN35&lt;&gt;""),AND(KP35&gt;=KT$46,KQ35&gt;=KT$50,KP35&lt;&gt;""),AND(LR35&gt;=LV$46,LS35&gt;=LV$50,LR35&lt;&gt;""),AND(MT35&gt;=MX$46,MU35&gt;=MX$50,MT35&lt;&gt;""),AND(NV35&gt;=NZ$46,NW35&gt;=NZ$50,NV35&lt;&gt;""),AND(OX35&gt;=PB$46,OY35&gt;=PB$50,OX35&lt;&gt;""),AND(PZ35&gt;=QD$46,QA35&gt;=QD$50,PZ35&lt;&gt;"")),"Merit",IF(OR(AND(AS35&gt;=AW$45,AT35&gt;=AW$49,AS35&lt;&gt;"",AO35=""),AND(BV35&gt;=BZ$45,BW35&gt;=BZ$49,BV35&lt;&gt;"",BR35=""),AND(CY35&gt;=DC$45,CZ35&gt;=DC$49,CY35&lt;&gt;"",CU35=""),AND(ED35&gt;=EH$45,EE35&gt;=EH$49,ED35&lt;&gt;""),AND(FF35&gt;=FJ$45,FG35&gt;=FJ$49,FF35&lt;&gt;""),AND(GH35&gt;=GL$45,GI35&gt;=GL$49,GH35&lt;&gt;""),AND(HJ35&gt;=HN$45,HK35&gt;=HN$49,HJ35&lt;&gt;""),AND(IL35&gt;=IP$45,IM35&gt;=IP$49,IL35&lt;&gt;""),AND(JN35&gt;=JR$45,JO35&gt;=JR$49,JN35&lt;&gt;""),AND(KP35&gt;=KT$45,KQ35&gt;=KT$49,KP35&lt;&gt;""),AND(LR35&gt;=LV$45,LS35&gt;=LV$49,LR35&lt;&gt;""),AND(MT35&gt;=MX$45,MU35&gt;=MX$49,MT35&lt;&gt;""),AND(NV35&gt;=NZ$45,NW35&gt;=NZ$49,NV35&lt;&gt;""),AND(OX35&gt;=PB$45,OY35&gt;=PB$49,OX35&lt;&gt;""),AND(PZ35&gt;=QD$45,QA35&gt;=QD$49,PZ35&lt;&gt;"")),"Excellence",IF(I35="P","Worlds Team",IF(F35="P","National Team","")))))</f>
        <v/>
      </c>
      <c r="I35" s="3" t="str">
        <f>IF(OR(AND(AS35&gt;=AW$44,AT35&gt;=AW$48,AS35&lt;&gt;"",AO35=""),AND(BV35&gt;=BZ$44,BW35&gt;=BZ$48,BV35&lt;&gt;"",BR35=""),AND(CY35&gt;=DC$44,CZ35&gt;=DC$48,CY35&lt;&gt;"",CU35=""),AND(ED35&gt;=EH$44,EE35&gt;=EH$48,ED35&lt;&gt;""),AND(FF35&gt;=FJ$44,FG35&gt;=FJ$48,FF35&lt;&gt;""),AND(GH35&gt;=GL$44,GI35&gt;=GL$48,GH35&lt;&gt;""),AND(HJ35&gt;=HN$44,HK35&gt;=HN$48,HJ35&lt;&gt;""),AND(IL35&gt;=IP$44,IM35&gt;=IP$48,IL35&lt;&gt;""),AND(JN35&gt;=JR$44,JO35&gt;=JR$48,JN35&lt;&gt;""),AND(KP35&gt;=KT$44,KQ35&gt;=KT$48,KP35&lt;&gt;""),AND(LR35&gt;=LV$44,LS35&gt;=LV$48,LR35&lt;&gt;""),AND(MT35&gt;=MX$44,MU35&gt;=MX$48,MT35&lt;&gt;""),AND(NV35&gt;=NZ$44,NW35&gt;=NZ$48,NV35&lt;&gt;""),AND(OX35&gt;=PB$44,OY35&gt;=PB$48,OX35&lt;&gt;""),AND(PZ35&gt;=QD$44,QA35&gt;=QD$48,PZ35&lt;&gt;"")),"P","")</f>
        <v/>
      </c>
      <c r="J35" s="8">
        <f>IF(COUNT(AQ35,BT35,CW35)&gt;0,LARGE((AQ35,BT35,CW35),1),0)</f>
        <v>44.400000000000006</v>
      </c>
      <c r="K35" s="8" t="str">
        <f>IF(J35=0,"",IF(J35=CW35,$CA$1,IF(J35=BT35,$AX$1,IF(J35=AQ35,$U$1,""))))</f>
        <v>2023 Nationals</v>
      </c>
      <c r="L35" s="8">
        <f>IF(COUNT(AQ35,BT35,CW35)&gt;1,LARGE((AQ35,BT35,CW35),2),0)</f>
        <v>0</v>
      </c>
      <c r="M35" s="8" t="str">
        <f>IF(L35=0,"",IF(L35=CW35,$CA$1,IF(L35=BT35,$AX$1,IF(L35=AQ35,$U$1,""))))</f>
        <v/>
      </c>
      <c r="N35" s="8">
        <f>IF(COUNT(AR35,BU35,CX35)&gt;0,LARGE((AR35,BU35,CX35),1),0)</f>
        <v>20.2</v>
      </c>
      <c r="O35" s="8" t="str">
        <f>IF(N35=0,"",IF(N35=CX35,$CA$1,IF(N35=BU35,$AX$1,IF(N35=AR35,$U$1,""))))</f>
        <v>2023 Nationals</v>
      </c>
      <c r="P35" s="8">
        <f>IF(MAX(AV35,BY35,DB35)&gt;0,MAX(AV35,BY35,DB35),0)</f>
        <v>0</v>
      </c>
      <c r="Q35" s="8" t="str">
        <f>IF(P35=0,"",IF(P35=DB35,$CA$1,IF(P35=BY35,$AX$1,IF(P35=AV35,$U$1,""))))</f>
        <v/>
      </c>
      <c r="R35" s="8" t="str">
        <f>IF(MAX(DD35:DF35)&gt;0,MAX(DD35:DF35),"")</f>
        <v/>
      </c>
      <c r="S35" s="11" t="str">
        <f>IF(R35="","",IF(R35=DD35,"("&amp;DD$2&amp;")",IF(R35=DE35,"("&amp;DE$2&amp;")",IF(R35=DF35,"("&amp;DF$2&amp;")"))))</f>
        <v/>
      </c>
      <c r="T35" s="8" t="str">
        <f>IF(R35="","",IF(R35=DD35,IF(R35+IF(L35="",0,L35)=PX35,$PC$1,IF(R35+IF(L35="",0,L35)=OV35,$OA$1,IF(R35+IF(L35="",0,L35)=NT35,$MY$1,IF(R35+IF(L35="",0,L35)=MR35,$LW$1,IF(R35+IF(L35="",0,L35)=LP35,$KU$1,IF(R35+IF(L35="",0,L35)=KN35,$JS$1,IF(R35+IF(L35="",0,L35)=JL35,$IQ$1,IF(R35+IF(L35="",0,L35)=IJ35,$HO$1,IF(R35+IF(L35="",0,L35)=HH35,$GM$1,IF(R35+IF(L35="",0,L35)=GF35,$FK$1,IF(R35+IF(L35="",0,L35)=FD35,$EI$1,IF(R35+IF(L35="",0,L35)=EB35,$DG$1)))))))))))),IF(R35=DE35,IF(R35+IF(N35="",0,N35)=PY35,$PC$1,IF(R35+IF(N35="",0,N35)=OW35,$OA$1,IF(R35+IF(N35="",0,N35)=NU35,$MY$1,IF(R35+IF(N35="",0,N35)=MS35,$LW$1,IF(R35+IF(N35="",0,N35)=LQ35,$KU$1,IF(R35+IF(N35="",0,N35)=KO35,$JS$1,IF(R35+IF(N35="",0,N35)=JM35,$IQ$1,IF(R35+IF(N35="",0,N35)=IK35,$HO$1,IF(R35+IF(N35="",0,N35)=HI35,$GM$1,IF(R35+IF(N35="",0,N35)=GG35,$FK$1,IF(R35+IF(N35="",0,N35)=FE35,$EI$1,IF(R35+IF(N35="",0,N35)=EC35,$DG$1)))))))))))),IF(R35=DF35,IF(R35+IF(P35="",0,P35)=QC35,$PC$1,IF(R35+IF(P35="",0,P35)=PA35,$OA$1,IF(R35+IF(P35="",0,P35)=NY35,$MY$1,IF(R35+IF(P35="",0,P35)=MW35,$LW$1,IF(R35+IF(P35="",0,P35)=LU35,$KU$1,IF(R35+IF(P35="",0,P35)=KS35,$JS$1,IF(R35+IF(P35="",0,P35)=JQ35,$IQ$1,IF(R35+IF(P35="",0,P35)=IO35,$HO$1,IF(R35+IF(P35="",0,P35)=HM35,$GM$1,IF(R35+IF(P35="",0,P35)=GK35,$FK$1,IF(R35+IF(P35="",0,P35)=FI35,$EI$1,IF(R35+IF(P35="",0,P35)=EG35,$DG$1))))))))))))))))</f>
        <v/>
      </c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27"/>
      <c r="AP35" s="40" t="str">
        <f>IF(SUM(V35,Z35)&gt;0,SUM(V35,Z35),"")</f>
        <v/>
      </c>
      <c r="AQ35" s="40" t="str">
        <f>IF(SUM(U35:V35,X35:Z35,AB35)-W35-AA35&gt;0,SUM(U35:V35,X35:Z35,AB35)-W35-AA35,"")</f>
        <v/>
      </c>
      <c r="AR35" s="40" t="str">
        <f>IF(SUM(AC35:AD35,AF35)-AE35&gt;0,SUM(AC35:AD35,AF35)-AE35,"")</f>
        <v/>
      </c>
      <c r="AS35" s="40" t="str">
        <f>IF(SUM(V35,Z35,AD35)&gt;0,SUM(V35,Z35,AD35),"")</f>
        <v/>
      </c>
      <c r="AT35" s="40" t="str">
        <f>IF(SUM(AQ35,AR35)&gt;0,SUM(AQ35,AR35),"")</f>
        <v/>
      </c>
      <c r="AU35" s="40" t="str">
        <f>IF(SUM(AH35,AL35)&gt;0,SUM(AH35,AL35),"")</f>
        <v/>
      </c>
      <c r="AV35" s="40" t="str">
        <f>IF(SUM(AG35:AH35,AJ35:AL35,AN35)-SUM(AI35,AM35)&gt;0,SUM(AG35:AH35,AJ35:AL35,AN35)-SUM(AI35,AM35),"")</f>
        <v/>
      </c>
      <c r="AW35" s="40" t="str">
        <f>IF(SUM(AQ35,AV35)&gt;0,SUM(AQ35,AV35),"")</f>
        <v/>
      </c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28"/>
      <c r="BS35" s="11" t="str">
        <f>IF(SUM(AY35,BC35)&gt;0,SUM(AY35,BC35),"")</f>
        <v/>
      </c>
      <c r="BT35" s="11" t="str">
        <f>IF(SUM(AX35:AY35,BA35:BC35,BE35)-AZ35-BD35&gt;0,SUM(AX35:AY35,BA35:BC35,BE35)-AZ35-BD35,"")</f>
        <v/>
      </c>
      <c r="BU35" s="11" t="str">
        <f>IF(SUM(BF35:BG35,BI35)-BH35&gt;0,SUM(BF35:BG35,BI35)-BH35,"")</f>
        <v/>
      </c>
      <c r="BV35" s="11" t="str">
        <f>IF(SUM(AY35,BC35,BG35)&gt;0,SUM(AY35,BC35,BG35),"")</f>
        <v/>
      </c>
      <c r="BW35" s="11" t="str">
        <f>IF(SUM(BT35,BU35)&gt;0,SUM(BT35,BU35),"")</f>
        <v/>
      </c>
      <c r="BX35" s="11" t="str">
        <f>IF(SUM(BK35,BO35)&gt;0,SUM(BK35,BO35),"")</f>
        <v/>
      </c>
      <c r="BY35" s="11" t="str">
        <f>IF(SUM(BJ35:BK35,BM35:BO35,BQ35)-SUM(BL35,BP35)&gt;0,SUM(BJ35:BK35,BM35:BO35,BQ35)-SUM(BL35,BP35),"")</f>
        <v/>
      </c>
      <c r="BZ35" s="11" t="str">
        <f>IF(SUM(BT35,BY35)&gt;0,SUM(BT35,BY35),"")</f>
        <v/>
      </c>
      <c r="CA35" s="19">
        <v>18.2</v>
      </c>
      <c r="CB35" s="19">
        <v>4.3</v>
      </c>
      <c r="CC35" s="19">
        <v>0.8</v>
      </c>
      <c r="CD35" s="19">
        <v>0</v>
      </c>
      <c r="CE35" s="19">
        <v>17.899999999999999</v>
      </c>
      <c r="CF35" s="19">
        <v>5.6</v>
      </c>
      <c r="CG35" s="19">
        <v>0.8</v>
      </c>
      <c r="CH35" s="19">
        <v>0</v>
      </c>
      <c r="CI35" s="19">
        <v>18.5</v>
      </c>
      <c r="CJ35" s="19">
        <v>2.8</v>
      </c>
      <c r="CK35" s="19">
        <v>1.1000000000000001</v>
      </c>
      <c r="CL35" s="19">
        <v>0</v>
      </c>
      <c r="CM35" s="19"/>
      <c r="CN35" s="19"/>
      <c r="CO35" s="19"/>
      <c r="CP35" s="19"/>
      <c r="CQ35" s="19"/>
      <c r="CR35" s="19"/>
      <c r="CS35" s="19"/>
      <c r="CT35" s="19"/>
      <c r="CU35" s="27"/>
      <c r="CV35" s="40">
        <f>IF(SUM(CB35,CF35)&gt;0,SUM(CB35,CF35),"")</f>
        <v>9.8999999999999986</v>
      </c>
      <c r="CW35" s="40">
        <f>IF(SUM(CA35:CB35,CD35:CF35,CH35)-CC35-CG35&gt;0,SUM(CA35:CB35,CD35:CF35,CH35)-CC35-CG35,"")</f>
        <v>44.400000000000006</v>
      </c>
      <c r="CX35" s="40">
        <f>IF(SUM(CI35:CJ35,CL35)-CK35&gt;0,SUM(CI35:CJ35,CL35)-CK35,"")</f>
        <v>20.2</v>
      </c>
      <c r="CY35" s="40">
        <f>IF(SUM(CB35,CF35,CJ35)&gt;0,SUM(CB35,CF35,CJ35),"")</f>
        <v>12.7</v>
      </c>
      <c r="CZ35" s="40">
        <f>IF(SUM(CW35,CX35)&gt;0,SUM(CW35,CX35),"")</f>
        <v>64.600000000000009</v>
      </c>
      <c r="DA35" s="40" t="str">
        <f>IF(SUM(CN35,CR35)&gt;0,SUM(CN35,CR35),"")</f>
        <v/>
      </c>
      <c r="DB35" s="40" t="str">
        <f>IF(SUM(CM35:CN35,CP35:CR35,CT35)-SUM(CO35,CS35)&gt;0,SUM(CM35:CN35,CP35:CR35,CT35)-SUM(CO35,CS35),"")</f>
        <v/>
      </c>
      <c r="DC35" s="40">
        <f>IF(SUM(CW35,DB35)&gt;0,SUM(CW35,DB35),"")</f>
        <v>44.400000000000006</v>
      </c>
      <c r="DD35" s="50" t="str">
        <f>IF(MAX(EB35,FD35,GF35,HH35,IJ35,JL35,KN35,LP35,MR35,NT35,OV35,PX35)-IF(L35="",0,L35)&gt;0.001,MAX(EB35,FD35,GF35,HH35,IJ35,JL35,KN35,LP35,MR35,NT35,OV35,PX35)-IF(L35="",0,L35),"")</f>
        <v/>
      </c>
      <c r="DE35" s="50" t="str">
        <f>IF(MAX(EC35,FE35,GG35,HI35,IK35,JM35,KO35,LQ35,MS35,NU35,OW35,PY35)-IF(N35="",0,N35)&gt;0.001,MAX(EC35,FE35,GG35,HI35,IK35,JM35,KO35,LQ35,MS35,NU35,OW35,PY35)-IF(N35="",0,N35),"")</f>
        <v/>
      </c>
      <c r="DF35" s="50" t="str">
        <f>IF(MAX(EG35,FI35,GK35,HM35,IO35,JQ35,KS35,LU35,MW35,NY35,PA35,QC35)-IF(P35="",0,P35)&gt;0.001,MAX(EG35,FI35,GK35,HM35,IO35,JQ35,KS35,LU35,MW35,NY35,PA35,QC35)-IF(P35="",0,P35),"")</f>
        <v/>
      </c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40" t="str">
        <f>IF(SUM(DH35,DL35)&gt;0,SUM(DH35,DL35),"")</f>
        <v/>
      </c>
      <c r="EB35" s="40" t="str">
        <f>IF(SUM(DG35:DH35,DJ35:DL35,DN35)-DI35-DM35&gt;0,SUM(DG35:DH35,DJ35:DL35,DN35)-DI35-DM35,"")</f>
        <v/>
      </c>
      <c r="EC35" s="40" t="str">
        <f>IF(SUM(DO35:DP35,DR35)-DQ35&gt;0,SUM(DO35:DP35,DR35)-DQ35,"")</f>
        <v/>
      </c>
      <c r="ED35" s="40" t="str">
        <f>IF(SUM(DH35,DL35,DP35)&gt;0,SUM(DH35,DL35,DP35),"")</f>
        <v/>
      </c>
      <c r="EE35" s="40" t="str">
        <f>IF(SUM(EB35,EC35)&gt;0,SUM(EB35,EC35),"")</f>
        <v/>
      </c>
      <c r="EF35" s="40" t="str">
        <f>IF(SUM(DT35,DX35)&gt;0,SUM(DT35,DX35),"")</f>
        <v/>
      </c>
      <c r="EG35" s="40" t="str">
        <f>IF(SUM(DS35:DT35,DV35:DX35,DZ35)-SUM(DU35,DY35)&gt;0,SUM(DS35:DT35,DV35:DX35,DZ35)-SUM(DU35,DY35),"")</f>
        <v/>
      </c>
      <c r="EH35" s="40" t="str">
        <f>IF(SUM(EB35,EG35)&gt;0,SUM(EB35,EG35),"")</f>
        <v/>
      </c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1" t="str">
        <f>IF(SUM(EJ35,EN35)&gt;0,SUM(EJ35,EN35),"")</f>
        <v/>
      </c>
      <c r="FD35" s="11" t="str">
        <f>IF(SUM(EI35:EJ35,EL35:EN35,EP35)-EK35-EO35&gt;0,SUM(EI35:EJ35,EL35:EN35,EP35)-EK35-EO35,"")</f>
        <v/>
      </c>
      <c r="FE35" s="11" t="str">
        <f>IF(SUM(EQ35:ER35,ET35)-ES35&gt;0,SUM(EQ35:ER35,ET35)-ES35,"")</f>
        <v/>
      </c>
      <c r="FF35" s="11" t="str">
        <f>IF(SUM(EJ35,EN35,ER35)&gt;0,SUM(EJ35,EN35,ER35),"")</f>
        <v/>
      </c>
      <c r="FG35" s="11" t="str">
        <f>IF(SUM(FD35,FE35)&gt;0,SUM(FD35,FE35),"")</f>
        <v/>
      </c>
      <c r="FH35" s="11" t="str">
        <f>IF(SUM(EV35,EZ35)&gt;0,SUM(EV35,EZ35),"")</f>
        <v/>
      </c>
      <c r="FI35" s="11" t="str">
        <f>IF(SUM(EU35:EV35,EX35:EZ35,FB35)-SUM(EW35,FA35)&gt;0,SUM(EU35:EV35,EX35:EZ35,FB35)-SUM(EW35,FA35),"")</f>
        <v/>
      </c>
      <c r="FJ35" s="11" t="str">
        <f>IF(SUM(FD35,FI35)&gt;0,SUM(FD35,FI35),"")</f>
        <v/>
      </c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40" t="str">
        <f>IF(SUM(FL35,FP35)&gt;0,SUM(FL35,FP35),"")</f>
        <v/>
      </c>
      <c r="GF35" s="40" t="str">
        <f>IF(SUM(FK35:FL35,FN35:FP35,FR35)-FM35-FQ35&gt;0,SUM(FK35:FL35,FN35:FP35,FR35)-FM35-FQ35,"")</f>
        <v/>
      </c>
      <c r="GG35" s="40" t="str">
        <f>IF(SUM(FS35:FT35,FV35)-FU35&gt;0,SUM(FS35:FT35,FV35)-FU35,"")</f>
        <v/>
      </c>
      <c r="GH35" s="40" t="str">
        <f>IF(SUM(FL35,FP35,FT35)&gt;0,SUM(FL35,FP35,FT35),"")</f>
        <v/>
      </c>
      <c r="GI35" s="40" t="str">
        <f>IF(SUM(GF35,GG35)&gt;0,SUM(GF35,GG35),"")</f>
        <v/>
      </c>
      <c r="GJ35" s="40" t="str">
        <f>IF(SUM(FX35,GB35)&gt;0,SUM(FX35,GB35),"")</f>
        <v/>
      </c>
      <c r="GK35" s="40" t="str">
        <f>IF(SUM(FW35:FX35,FZ35:GB35,GD35)-SUM(FY35,GC35)&gt;0,SUM(FW35:FX35,FZ35:GB35,GD35)-SUM(FY35,GC35),"")</f>
        <v/>
      </c>
      <c r="GL35" s="40" t="str">
        <f>IF(SUM(GF35,GK35)&gt;0,SUM(GF35,GK35),"")</f>
        <v/>
      </c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1" t="str">
        <f>IF(SUM(GN35,GR35)&gt;0,SUM(GN35,GR35),"")</f>
        <v/>
      </c>
      <c r="HH35" s="11" t="str">
        <f>IF(SUM(GM35:GN35,GP35:GR35,GT35)-GO35-GS35&gt;0,SUM(GM35:GN35,GP35:GR35,GT35)-GO35-GS35,"")</f>
        <v/>
      </c>
      <c r="HI35" s="11" t="str">
        <f>IF(SUM(GU35:GV35,GX35)-GW35&gt;0,SUM(GU35:GV35,GX35)-GW35,"")</f>
        <v/>
      </c>
      <c r="HJ35" s="11" t="str">
        <f>IF(SUM(GN35,GR35,GV35)&gt;0,SUM(GN35,GR35,GV35),"")</f>
        <v/>
      </c>
      <c r="HK35" s="11" t="str">
        <f>IF(SUM(HH35,HI35)&gt;0,SUM(HH35,HI35),"")</f>
        <v/>
      </c>
      <c r="HL35" s="11" t="str">
        <f>IF(SUM(GZ35,HD35)&gt;0,SUM(GZ35,HD35),"")</f>
        <v/>
      </c>
      <c r="HM35" s="11" t="str">
        <f>IF(SUM(GY35:GZ35,HB35:HD35,HF35)-SUM(HA35,HE35)&gt;0,SUM(GY35:GZ35,HB35:HD35,HF35)-SUM(HA35,HE35),"")</f>
        <v/>
      </c>
      <c r="HN35" s="11" t="str">
        <f>IF(SUM(HH35,HM35)&gt;0,SUM(HH35,HM35),"")</f>
        <v/>
      </c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40" t="str">
        <f>IF(SUM(HP35,HT35)&gt;0,SUM(HP35,HT35),"")</f>
        <v/>
      </c>
      <c r="IJ35" s="40" t="str">
        <f>IF(SUM(HO35:HP35,HR35:HT35,HV35)-HQ35-HU35&gt;0,SUM(HO35:HP35,HR35:HT35,HV35)-HQ35-HU35,"")</f>
        <v/>
      </c>
      <c r="IK35" s="40" t="str">
        <f>IF(SUM(HW35:HX35,HZ35)-HY35&gt;0,SUM(HW35:HX35,HZ35)-HY35,"")</f>
        <v/>
      </c>
      <c r="IL35" s="40" t="str">
        <f>IF(SUM(HP35,HT35,HX35)&gt;0,SUM(HP35,HT35,HX35),"")</f>
        <v/>
      </c>
      <c r="IM35" s="40" t="str">
        <f>IF(SUM(IJ35,IK35)&gt;0,SUM(IJ35,IK35),"")</f>
        <v/>
      </c>
      <c r="IN35" s="40" t="str">
        <f>IF(SUM(IB35,IF35)&gt;0,SUM(IB35,IF35),"")</f>
        <v/>
      </c>
      <c r="IO35" s="40" t="str">
        <f>IF(SUM(IA35:IB35,ID35:IF35,IH35)-SUM(IC35,IG35)&gt;0,SUM(IA35:IB35,ID35:IF35,IH35)-SUM(IC35,IG35),"")</f>
        <v/>
      </c>
      <c r="IP35" s="40" t="str">
        <f>IF(SUM(IJ35,IO35)&gt;0,SUM(IJ35,IO35),"")</f>
        <v/>
      </c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1" t="str">
        <f>IF(SUM(IR35,IV35)&gt;0,SUM(IR35,IV35),"")</f>
        <v/>
      </c>
      <c r="JL35" s="11" t="str">
        <f>IF(SUM(IQ35:IR35,IT35:IV35,IX35)-IS35-IW35&gt;0,SUM(IQ35:IR35,IT35:IV35,IX35)-IS35-IW35,"")</f>
        <v/>
      </c>
      <c r="JM35" s="11" t="str">
        <f>IF(SUM(IY35:IZ35,JB35)-JA35&gt;0,SUM(IY35:IZ35,JB35)-JA35,"")</f>
        <v/>
      </c>
      <c r="JN35" s="11" t="str">
        <f>IF(SUM(IR35,IV35,IZ35)&gt;0,SUM(IR35,IV35,IZ35),"")</f>
        <v/>
      </c>
      <c r="JO35" s="11" t="str">
        <f>IF(SUM(JL35,JM35)&gt;0,SUM(JL35,JM35),"")</f>
        <v/>
      </c>
      <c r="JP35" s="11" t="str">
        <f>IF(SUM(JD35,JH35)&gt;0,SUM(JD35,JH35),"")</f>
        <v/>
      </c>
      <c r="JQ35" s="11" t="str">
        <f>IF(SUM(JC35:JD35,JF35:JH35,JJ35)-SUM(JE35,JI35)&gt;0,SUM(JC35:JD35,JF35:JH35,JJ35)-SUM(JE35,JI35),"")</f>
        <v/>
      </c>
      <c r="JR35" s="11" t="str">
        <f>IF(SUM(JL35,JQ35)&gt;0,SUM(JL35,JQ35),"")</f>
        <v/>
      </c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40" t="str">
        <f>IF(SUM(JT35,JX35)&gt;0,SUM(JT35,JX35),"")</f>
        <v/>
      </c>
      <c r="KN35" s="40" t="str">
        <f>IF(SUM(JS35:JT35,JV35:JX35,JZ35)-JU35-JY35&gt;0,SUM(JS35:JT35,JV35:JX35,JZ35)-JU35-JY35,"")</f>
        <v/>
      </c>
      <c r="KO35" s="40" t="str">
        <f>IF(SUM(KA35:KB35,KD35)-KC35&gt;0,SUM(KA35:KB35,KD35)-KC35,"")</f>
        <v/>
      </c>
      <c r="KP35" s="40" t="str">
        <f>IF(SUM(JT35,JX35,KB35)&gt;0,SUM(JT35,JX35,KB35),"")</f>
        <v/>
      </c>
      <c r="KQ35" s="40" t="str">
        <f>IF(SUM(KN35,KO35)&gt;0,SUM(KN35,KO35),"")</f>
        <v/>
      </c>
      <c r="KR35" s="40" t="str">
        <f>IF(SUM(KF35,KJ35)&gt;0,SUM(KF35,KJ35),"")</f>
        <v/>
      </c>
      <c r="KS35" s="40" t="str">
        <f>IF(SUM(KE35:KF35,KH35:KJ35,KL35)-SUM(KG35,KK35)&gt;0,SUM(KE35:KF35,KH35:KJ35,KL35)-SUM(KG35,KK35),"")</f>
        <v/>
      </c>
      <c r="KT35" s="40" t="str">
        <f>IF(SUM(KN35,KS35)&gt;0,SUM(KN35,KS35),"")</f>
        <v/>
      </c>
      <c r="KU35" s="18"/>
      <c r="KV35" s="18"/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1" t="str">
        <f>IF(SUM(KV35,KZ35)&gt;0,SUM(KV35,KZ35),"")</f>
        <v/>
      </c>
      <c r="LP35" s="11" t="str">
        <f>IF(SUM(KU35:KV35,KX35:KZ35,LB35)-KW35-LA35&gt;0,SUM(KU35:KV35,KX35:KZ35,LB35)-KW35-LA35,"")</f>
        <v/>
      </c>
      <c r="LQ35" s="11" t="str">
        <f>IF(SUM(LC35:LD35,LF35)-LE35&gt;0,SUM(LC35:LD35,LF35)-LE35,"")</f>
        <v/>
      </c>
      <c r="LR35" s="11" t="str">
        <f>IF(SUM(KV35,KZ35,LD35)&gt;0,SUM(KV35,KZ35,LD35),"")</f>
        <v/>
      </c>
      <c r="LS35" s="11" t="str">
        <f>IF(SUM(LP35,LQ35)&gt;0,SUM(LP35,LQ35),"")</f>
        <v/>
      </c>
      <c r="LT35" s="11" t="str">
        <f>IF(SUM(LH35,LL35)&gt;0,SUM(LH35,LL35),"")</f>
        <v/>
      </c>
      <c r="LU35" s="11" t="str">
        <f>IF(SUM(LG35:LH35,LJ35:LL35,LN35)-SUM(LI35,LM35)&gt;0,SUM(LG35:LH35,LJ35:LL35,LN35)-SUM(LI35,LM35),"")</f>
        <v/>
      </c>
      <c r="LV35" s="11" t="str">
        <f>IF(SUM(LP35,LU35)&gt;0,SUM(LP35,LU35),"")</f>
        <v/>
      </c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40" t="str">
        <f>IF(SUM(LX35,MB35)&gt;0,SUM(LX35,MB35),"")</f>
        <v/>
      </c>
      <c r="MR35" s="40" t="str">
        <f>IF(SUM(LW35:LX35,LZ35:MB35,MD35)-LY35-MC35&gt;0,SUM(LW35:LX35,LZ35:MB35,MD35)-LY35-MC35,"")</f>
        <v/>
      </c>
      <c r="MS35" s="40" t="str">
        <f>IF(SUM(ME35:MF35,MH35)-MG35&gt;0,SUM(ME35:MF35,MH35)-MG35,"")</f>
        <v/>
      </c>
      <c r="MT35" s="40" t="str">
        <f>IF(SUM(LX35,MB35,MF35)&gt;0,SUM(LX35,MB35,MF35),"")</f>
        <v/>
      </c>
      <c r="MU35" s="40" t="str">
        <f>IF(SUM(MR35,MS35)&gt;0,SUM(MR35,MS35),"")</f>
        <v/>
      </c>
      <c r="MV35" s="40" t="str">
        <f>IF(SUM(MJ35,MN35)&gt;0,SUM(MJ35,MN35),"")</f>
        <v/>
      </c>
      <c r="MW35" s="40" t="str">
        <f>IF(SUM(MI35:MJ35,ML35:MN35,MP35)-SUM(MK35,MO35)&gt;0,SUM(MI35:MJ35,ML35:MN35,MP35)-SUM(MK35,MO35),"")</f>
        <v/>
      </c>
      <c r="MX35" s="40" t="str">
        <f>IF(SUM(MR35,MW35)&gt;0,SUM(MR35,MW35),"")</f>
        <v/>
      </c>
      <c r="MY35" s="18"/>
      <c r="MZ35" s="18"/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1" t="str">
        <f>IF(SUM(MZ35,ND35)&gt;0,SUM(MZ35,ND35),"")</f>
        <v/>
      </c>
      <c r="NT35" s="11" t="str">
        <f>IF(SUM(MY35:MZ35,NB35:ND35,NF35)-NA35-NE35&gt;0,SUM(MY35:MZ35,NB35:ND35,NF35)-NA35-NE35,"")</f>
        <v/>
      </c>
      <c r="NU35" s="11" t="str">
        <f>IF(SUM(NG35:NH35,NJ35)-NI35&gt;0,SUM(NG35:NH35,NJ35)-NI35,"")</f>
        <v/>
      </c>
      <c r="NV35" s="11" t="str">
        <f>IF(SUM(MZ35,ND35,NH35)&gt;0,SUM(MZ35,ND35,NH35),"")</f>
        <v/>
      </c>
      <c r="NW35" s="11" t="str">
        <f>IF(SUM(NT35,NU35)&gt;0,SUM(NT35,NU35),"")</f>
        <v/>
      </c>
      <c r="NX35" s="11" t="str">
        <f>IF(SUM(NL35,NP35)&gt;0,SUM(NL35,NP35),"")</f>
        <v/>
      </c>
      <c r="NY35" s="11" t="str">
        <f>IF(SUM(NK35:NL35,NN35:NP35,NR35)-SUM(NM35,NQ35)&gt;0,SUM(NK35:NL35,NN35:NP35,NR35)-SUM(NM35,NQ35),"")</f>
        <v/>
      </c>
      <c r="NZ35" s="11" t="str">
        <f>IF(SUM(NT35,NY35)&gt;0,SUM(NT35,NY35),"")</f>
        <v/>
      </c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40" t="str">
        <f>IF(SUM(OB35,OF35)&gt;0,SUM(OB35,OF35),"")</f>
        <v/>
      </c>
      <c r="OV35" s="40" t="str">
        <f>IF(SUM(OA35:OB35,OD35:OF35,OH35)-OC35-OG35&gt;0,SUM(OA35:OB35,OD35:OF35,OH35)-OC35-OG35,"")</f>
        <v/>
      </c>
      <c r="OW35" s="40" t="str">
        <f>IF(SUM(OI35:OJ35,OL35)-OK35&gt;0,SUM(OI35:OJ35,OL35)-OK35,"")</f>
        <v/>
      </c>
      <c r="OX35" s="40" t="str">
        <f>IF(SUM(OB35,OF35,OJ35)&gt;0,SUM(OB35,OF35,OJ35),"")</f>
        <v/>
      </c>
      <c r="OY35" s="40" t="str">
        <f>IF(SUM(OV35,OW35)&gt;0,SUM(OV35,OW35),"")</f>
        <v/>
      </c>
      <c r="OZ35" s="40" t="str">
        <f>IF(SUM(ON35,OR35)&gt;0,SUM(ON35,OR35),"")</f>
        <v/>
      </c>
      <c r="PA35" s="40" t="str">
        <f>IF(SUM(OM35:ON35,OP35:OR35,OT35)-SUM(OO35,OS35)&gt;0,SUM(OM35:ON35,OP35:OR35,OT35)-SUM(OO35,OS35),"")</f>
        <v/>
      </c>
      <c r="PB35" s="40" t="str">
        <f>IF(SUM(OV35,PA35)&gt;0,SUM(OV35,PA35),"")</f>
        <v/>
      </c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1" t="str">
        <f>IF(SUM(PD35,PH35)&gt;0,SUM(PD35,PH35),"")</f>
        <v/>
      </c>
      <c r="PX35" s="11" t="str">
        <f>IF(SUM(PC35:PD35,PF35:PH35,PJ35)-PE35-PI35&gt;0,SUM(PC35:PD35,PF35:PH35,PJ35)-PE35-PI35,"")</f>
        <v/>
      </c>
      <c r="PY35" s="11" t="str">
        <f>IF(SUM(PK35:PL35,PN35)-PM35&gt;0,SUM(PK35:PL35,PN35)-PM35,"")</f>
        <v/>
      </c>
      <c r="PZ35" s="11" t="str">
        <f>IF(SUM(PD35,PH35,PL35)&gt;0,SUM(PD35,PH35,PL35),"")</f>
        <v/>
      </c>
      <c r="QA35" s="11" t="str">
        <f>IF(SUM(PX35,PY35)&gt;0,SUM(PX35,PY35),"")</f>
        <v/>
      </c>
      <c r="QB35" s="11" t="str">
        <f>IF(SUM(PP35,PT35)&gt;0,SUM(PP35,PT35),"")</f>
        <v/>
      </c>
      <c r="QC35" s="11" t="str">
        <f>IF(SUM(PO35:PP35,PR35:PT35,PV35)-SUM(PQ35,PU35)&gt;0,SUM(PO35:PP35,PR35:PT35,PV35)-SUM(PQ35,PU35),"")</f>
        <v/>
      </c>
      <c r="QD35" s="11" t="str">
        <f>IF(SUM(PX35,QC35)&gt;0,SUM(PX35,QC35),"")</f>
        <v/>
      </c>
      <c r="QE35" s="22">
        <f>IF($CU35="P",CA35,(CA35+AX35)/2)</f>
        <v>9.1</v>
      </c>
      <c r="QF35" s="22">
        <f>IF($CU35="P",CB35,(CB35+AY35)/2)</f>
        <v>2.15</v>
      </c>
      <c r="QG35" s="22">
        <f>IF($CU35="P",CC35,(CC35+AZ35)/2)</f>
        <v>0.4</v>
      </c>
      <c r="QH35" s="22">
        <f>IF($CU35="P",CD35,(CD35+BA35)/2)</f>
        <v>0</v>
      </c>
      <c r="QI35" s="22">
        <f>IF($CU35="P",CE35,(CE35+BB35)/2)</f>
        <v>8.9499999999999993</v>
      </c>
      <c r="QJ35" s="22">
        <f>IF($CU35="P",CF35,(CF35+BC35)/2)</f>
        <v>2.8</v>
      </c>
      <c r="QK35" s="22">
        <f>IF($CU35="P",CG35,(CG35+BD35)/2)</f>
        <v>0.4</v>
      </c>
      <c r="QL35" s="22">
        <f>IF($CU35="P",CH35,(CH35+BE35)/2)</f>
        <v>0</v>
      </c>
      <c r="QM35" s="22">
        <f>IF($CU35="P",CI35,(CI35+BF35)/2)</f>
        <v>9.25</v>
      </c>
      <c r="QN35" s="22">
        <f>IF($CU35="P",CJ35,(CJ35+BG35)/2)</f>
        <v>1.4</v>
      </c>
      <c r="QO35" s="22">
        <f>IF($CU35="P",CK35,(CK35+BH35)/2)</f>
        <v>0.55000000000000004</v>
      </c>
      <c r="QP35" s="22">
        <f>IF($CU35="P",CL35,(CL35+BI35)/2)</f>
        <v>0</v>
      </c>
      <c r="QQ35" s="22">
        <f>IF($CU35="P",CM35,(CM35+BJ35)/2)</f>
        <v>0</v>
      </c>
      <c r="QR35" s="22">
        <f>IF($CU35="P",CN35,(CN35+BK35)/2)</f>
        <v>0</v>
      </c>
      <c r="QS35" s="22">
        <f>IF($CU35="P",CO35,(CO35+BL35)/2)</f>
        <v>0</v>
      </c>
      <c r="QT35" s="22">
        <f>IF($CU35="P",CP35,(CP35+BM35)/2)</f>
        <v>0</v>
      </c>
      <c r="QU35" s="22">
        <f>IF($CU35="P",CQ35,(CQ35+BN35)/2)</f>
        <v>0</v>
      </c>
      <c r="QV35" s="22">
        <f>IF($CU35="P",CR35,(CR35+BO35)/2)</f>
        <v>0</v>
      </c>
      <c r="QW35" s="22">
        <f>IF($CU35="P",CS35,(CS35+BP35)/2)</f>
        <v>0</v>
      </c>
      <c r="QX35" s="22">
        <f>IF($CU35="P",CT35,(CT35+BQ35)/2)</f>
        <v>0</v>
      </c>
      <c r="QY35" s="27" t="s">
        <v>46</v>
      </c>
      <c r="QZ35" s="40">
        <f>IF(SUM(QF35,QJ35)&gt;0,SUM(QF35,QJ35),"")</f>
        <v>4.9499999999999993</v>
      </c>
      <c r="RA35" s="40">
        <f>IF(SUM(QE35:QF35,QH35:QJ35,QL35)-QG35-QK35&gt;0,SUM(QE35:QF35,QH35:QJ35,QL35)-QG35-QK35,"")</f>
        <v>22.200000000000003</v>
      </c>
      <c r="RB35" s="40">
        <f>IF(SUM(QM35:QN35,QP35)-QO35&gt;0,SUM(QM35:QN35,QP35)-QO35,"")</f>
        <v>10.1</v>
      </c>
      <c r="RC35" s="40">
        <f>IF(SUM(QF35,QJ35,QN35)&gt;0,SUM(QF35,QJ35,QN35),"")</f>
        <v>6.35</v>
      </c>
      <c r="RD35" s="40">
        <f>IF(SUM(RA35,RB35)&gt;0,SUM(RA35,RB35),"")</f>
        <v>32.300000000000004</v>
      </c>
      <c r="RE35" s="40" t="str">
        <f>IF(SUM(QR35,QV35)&gt;0,SUM(QR35,QV35),"")</f>
        <v/>
      </c>
      <c r="RF35" s="40" t="str">
        <f>IF(SUM(QQ35:QR35,QT35:QV35,QX35)-SUM(QS35,QW35)&gt;0,SUM(QQ35:QR35,QT35:QV35,QX35)-SUM(QS35,QW35),"")</f>
        <v/>
      </c>
      <c r="RG35" s="40">
        <f>IF(SUM(RA35,RF35)&gt;0,SUM(RA35,RF35),"")</f>
        <v>22.200000000000003</v>
      </c>
    </row>
    <row r="36" spans="1:475" x14ac:dyDescent="0.2">
      <c r="A36" s="4" t="str" cm="1">
        <f t="array" ref="A36">IF(AND(H36&lt;&gt;"",H36&lt;&gt;"No DD"),SUMPRODUCT((H$4:H$41&lt;&gt;"")*(H$4:H$41&lt;&gt;"No DD")*(E$4:E$41&gt;E36))+1,IF(H36="No DD",SUMPRODUCT((H$4:H$41="No DD")*(E$4:E$41&gt;E36))+1+SUMPRODUCT((H$4:H$41&lt;&gt;"")*(H$4:H$41&lt;&gt;"No DD")),""))</f>
        <v/>
      </c>
      <c r="B36" s="5" t="s">
        <v>161</v>
      </c>
      <c r="C36" s="4" t="s">
        <v>5</v>
      </c>
      <c r="D36" s="4">
        <v>2004</v>
      </c>
      <c r="E36" s="9">
        <f>SUM(J36:R36)+SUM(J36:O36)*0.0000001+SUM(J36)*0.0000000000001</f>
        <v>63.200006320003865</v>
      </c>
      <c r="F36" s="3" t="str">
        <f>IF(OR(AND(AP36&gt;=AW$43,AQ36&gt;=AW$47,AP36&lt;&gt;"",AO36=""),AND(AU36&gt;=AW$43,AV36&gt;=AW$47,AU36&lt;&gt;"",AO36=""),AND(BS36&gt;=BZ$43,BT36&gt;=BZ$47,BS36&lt;&gt;"",BR36=""),AND(BX36&gt;=BZ$43,BY36&gt;=BZ$47,BX36&lt;&gt;"",BR36=""),AND(CV36&gt;=DC$43,CW36&gt;=DC$47,CV36&lt;&gt;"",CU36=""),AND(DA36&gt;=DC$43,DB36&gt;=DC$47,DA36&lt;&gt;""),AND(EA36&gt;=EH$43,EB36&gt;=EH$47,EA36&lt;&gt;""),AND(EF36&gt;=EH$43,EG36&gt;=EH$47,EF36&lt;&gt;""),AND(FC36&gt;=FJ$43,FD36&gt;=FJ$47,FC36&lt;&gt;""),AND(FH36&gt;=FJ$43,FI36&gt;=FJ$47,FH36&lt;&gt;""),AND(GE36&gt;=GL$43,GF36&gt;=GL$47,GE36&lt;&gt;""),AND(GJ36&gt;=GL$43,GK36&gt;=GL$47,GJ36&lt;&gt;""),AND(HG36&gt;=HN$43,HH36&gt;=HN$47,HG36&lt;&gt;""),AND(HL36&gt;=HN$43,HM36&gt;=HN$47,HL36&lt;&gt;""),AND(II36&gt;=IP$43,IJ36&gt;=IP$47,II36&lt;&gt;""),AND(IN36&gt;=IP$43,IO36&gt;=IP$47,IN36&lt;&gt;""),AND(JK36&gt;=JR$43,JL36&gt;=JR$47,JK36&lt;&gt;""),AND(JP36&gt;=JR$43,JQ36&gt;=JR$47,JP36&lt;&gt;""),AND(KM36&gt;=KT$43,KN36&gt;=KT$47,KM36&lt;&gt;""),AND(KR36&gt;=KT$43,KS36&gt;=KT$47,KR36&lt;&gt;""),AND(LO36&gt;=LV$43,LP36&gt;=LV$47,LO36&lt;&gt;""),AND(LT36&gt;=LV$43,LU36&gt;=LV$47,LT36&lt;&gt;""),AND(MQ36&gt;=MX$43,MR36&gt;=MX$47,MQ36&lt;&gt;""),AND(MV36&gt;=MX$43,MW36&gt;=MX$47,MV36&lt;&gt;""),AND(NS36&gt;=NZ$43,NT36&gt;=NZ$47,NS36&lt;&gt;""),AND(NX36&gt;=NZ$43,NY36&gt;=NZ$47,NX36&lt;&gt;""),AND(OU36&gt;=PB$43,OV36&gt;=PB$47,OU36&lt;&gt;""),AND(OZ36&gt;=PB$43,PA36&gt;=PB$47,OZ36&lt;&gt;""),AND(PW36&gt;=QD$43,PX36&gt;=QD$47,PW36&lt;&gt;""),AND(QB36&gt;=QD$43,QC36&gt;=QD$47,QB36&lt;&gt;"")),"P","")</f>
        <v/>
      </c>
      <c r="G36" s="3" t="str">
        <f>IF(OR(AND(AQ36&gt;=AW$47,AQ36&lt;&gt;"",AO36=""),AND(AV36&gt;=AW$47,AV36&lt;&gt;"",AO36=""),AND(BT36&gt;=BZ$47,BT36&lt;&gt;"",BR36=""),AND(BY36&gt;=BZ$47,BY36&lt;&gt;"",BR36=""),AND(CW36&gt;=DC$47,CW36&lt;&gt;"",CU36=""),AND(DB36&gt;=DC$47,DB36&lt;&gt;"",CU36=""),AND(EB36&gt;=EH$47,EB36&lt;&gt;""),AND(EG36&gt;=EH$47,EG36&lt;&gt;""),AND(FD36&gt;=FJ$47,FD36&lt;&gt;""),AND(FI36&gt;=FJ$47,FI36&lt;&gt;""),AND(GF36&gt;=GL$47,GF36&lt;&gt;""),AND(GK36&gt;=GL$47,GK36&lt;&gt;""),AND(HH36&gt;=HN$47,HH36&lt;&gt;""),AND(HM36&gt;=HN$47,HM36&lt;&gt;""),AND(IJ36&gt;=IP$47,IJ36&lt;&gt;""),AND(IO36&gt;=IP$47,IO36&lt;&gt;""),AND(JL36&gt;=JR$47,JL36&lt;&gt;""),AND(JQ36&gt;=JR$47,JQ36&lt;&gt;""),AND(KN36&gt;=KT$47,KN36&lt;&gt;""),AND(KS36&gt;=KT$47,KS36&lt;&gt;""),AND(LP36&gt;=LV$47,LP36&lt;&gt;""),AND(LU36&gt;=LV$47,LU36&lt;&gt;""),AND(MR36&gt;=MX$47,MR36&lt;&gt;""),AND(MW36&gt;=MX$47,MW36&lt;&gt;""),AND(NT36&gt;=NZ$47,NT36&lt;&gt;""),AND(NY36&gt;=NZ$47,NY36&lt;&gt;""),AND(OV36&gt;=PB$47,OV36&lt;&gt;""),AND(PA36&gt;=PB$47,PA36&lt;&gt;""),AND(PX36&gt;=QD$47,PX36&lt;&gt;""),AND(QC36&gt;=QD$47,QC36&lt;&gt;"")),"P","")</f>
        <v/>
      </c>
      <c r="H36" s="36" t="str">
        <f>IF(AND(G36="P",F36=""),"No DD",IF(OR(AND(AS36&gt;=AW$46,AT36&gt;=AW$50,AS36&lt;&gt;"",AO36=""),AND(BV36&gt;=BZ$46,BW36&gt;=BZ$50,BV36&lt;&gt;"",BR36=""),AND(CY36&gt;=DC$46,CZ36&gt;=DC$50,CY36&lt;&gt;"",CU36=""),AND(ED36&gt;=EH$46,EE36&gt;=EH$50,ED36&lt;&gt;""),AND(FF36&gt;=FJ$46,FG36&gt;=FJ$50,FF36&lt;&gt;""),AND(GH36&gt;=GL$46,GI36&gt;=GL$50,GH36&lt;&gt;""),AND(HJ36&gt;=HN$46,HK36&gt;=HN$50,HJ36&lt;&gt;""),AND(IL36&gt;=IP$46,IM36&gt;=IP$50,IL36&lt;&gt;""),AND(JN36&gt;=JR$46,JO36&gt;=JR$50,JN36&lt;&gt;""),AND(KP36&gt;=KT$46,KQ36&gt;=KT$50,KP36&lt;&gt;""),AND(LR36&gt;=LV$46,LS36&gt;=LV$50,LR36&lt;&gt;""),AND(MT36&gt;=MX$46,MU36&gt;=MX$50,MT36&lt;&gt;""),AND(NV36&gt;=NZ$46,NW36&gt;=NZ$50,NV36&lt;&gt;""),AND(OX36&gt;=PB$46,OY36&gt;=PB$50,OX36&lt;&gt;""),AND(PZ36&gt;=QD$46,QA36&gt;=QD$50,PZ36&lt;&gt;"")),"Merit",IF(OR(AND(AS36&gt;=AW$45,AT36&gt;=AW$49,AS36&lt;&gt;"",AO36=""),AND(BV36&gt;=BZ$45,BW36&gt;=BZ$49,BV36&lt;&gt;"",BR36=""),AND(CY36&gt;=DC$45,CZ36&gt;=DC$49,CY36&lt;&gt;"",CU36=""),AND(ED36&gt;=EH$45,EE36&gt;=EH$49,ED36&lt;&gt;""),AND(FF36&gt;=FJ$45,FG36&gt;=FJ$49,FF36&lt;&gt;""),AND(GH36&gt;=GL$45,GI36&gt;=GL$49,GH36&lt;&gt;""),AND(HJ36&gt;=HN$45,HK36&gt;=HN$49,HJ36&lt;&gt;""),AND(IL36&gt;=IP$45,IM36&gt;=IP$49,IL36&lt;&gt;""),AND(JN36&gt;=JR$45,JO36&gt;=JR$49,JN36&lt;&gt;""),AND(KP36&gt;=KT$45,KQ36&gt;=KT$49,KP36&lt;&gt;""),AND(LR36&gt;=LV$45,LS36&gt;=LV$49,LR36&lt;&gt;""),AND(MT36&gt;=MX$45,MU36&gt;=MX$49,MT36&lt;&gt;""),AND(NV36&gt;=NZ$45,NW36&gt;=NZ$49,NV36&lt;&gt;""),AND(OX36&gt;=PB$45,OY36&gt;=PB$49,OX36&lt;&gt;""),AND(PZ36&gt;=QD$45,QA36&gt;=QD$49,PZ36&lt;&gt;"")),"Excellence",IF(I36="P","Worlds Team",IF(F36="P","National Team","")))))</f>
        <v/>
      </c>
      <c r="I36" s="3" t="str">
        <f>IF(OR(AND(AS36&gt;=AW$44,AT36&gt;=AW$48,AS36&lt;&gt;"",AO36=""),AND(BV36&gt;=BZ$44,BW36&gt;=BZ$48,BV36&lt;&gt;"",BR36=""),AND(CY36&gt;=DC$44,CZ36&gt;=DC$48,CY36&lt;&gt;"",CU36=""),AND(ED36&gt;=EH$44,EE36&gt;=EH$48,ED36&lt;&gt;""),AND(FF36&gt;=FJ$44,FG36&gt;=FJ$48,FF36&lt;&gt;""),AND(GH36&gt;=GL$44,GI36&gt;=GL$48,GH36&lt;&gt;""),AND(HJ36&gt;=HN$44,HK36&gt;=HN$48,HJ36&lt;&gt;""),AND(IL36&gt;=IP$44,IM36&gt;=IP$48,IL36&lt;&gt;""),AND(JN36&gt;=JR$44,JO36&gt;=JR$48,JN36&lt;&gt;""),AND(KP36&gt;=KT$44,KQ36&gt;=KT$48,KP36&lt;&gt;""),AND(LR36&gt;=LV$44,LS36&gt;=LV$48,LR36&lt;&gt;""),AND(MT36&gt;=MX$44,MU36&gt;=MX$48,MT36&lt;&gt;""),AND(NV36&gt;=NZ$44,NW36&gt;=NZ$48,NV36&lt;&gt;""),AND(OX36&gt;=PB$44,OY36&gt;=PB$48,OX36&lt;&gt;""),AND(PZ36&gt;=QD$44,QA36&gt;=QD$48,PZ36&lt;&gt;"")),"P","")</f>
        <v/>
      </c>
      <c r="J36" s="8">
        <f>IF(COUNT(AQ36,BT36,CW36)&gt;0,LARGE((AQ36,BT36,CW36),1),0)</f>
        <v>38.600000000000009</v>
      </c>
      <c r="K36" s="8" t="str">
        <f>IF(J36=0,"",IF(J36=CW36,$CA$1,IF(J36=BT36,$AX$1,IF(J36=AQ36,$U$1,""))))</f>
        <v>2023 Nationals</v>
      </c>
      <c r="L36" s="8">
        <f>IF(COUNT(AQ36,BT36,CW36)&gt;1,LARGE((AQ36,BT36,CW36),2),0)</f>
        <v>0</v>
      </c>
      <c r="M36" s="8" t="str">
        <f>IF(L36=0,"",IF(L36=CW36,$CA$1,IF(L36=BT36,$AX$1,IF(L36=AQ36,$U$1,""))))</f>
        <v/>
      </c>
      <c r="N36" s="8">
        <f>IF(COUNT(AR36,BU36,CX36)&gt;0,LARGE((AR36,BU36,CX36),1),0)</f>
        <v>24.6</v>
      </c>
      <c r="O36" s="8" t="str">
        <f>IF(N36=0,"",IF(N36=CX36,$CA$1,IF(N36=BU36,$AX$1,IF(N36=AR36,$U$1,""))))</f>
        <v>2023 Nationals</v>
      </c>
      <c r="P36" s="8">
        <f>IF(MAX(AV36,BY36,DB36)&gt;0,MAX(AV36,BY36,DB36),0)</f>
        <v>0</v>
      </c>
      <c r="Q36" s="8" t="str">
        <f>IF(P36=0,"",IF(P36=DB36,$CA$1,IF(P36=BY36,$AX$1,IF(P36=AV36,$U$1,""))))</f>
        <v/>
      </c>
      <c r="R36" s="8" t="str">
        <f>IF(MAX(DD36:DF36)&gt;0,MAX(DD36:DF36),"")</f>
        <v/>
      </c>
      <c r="S36" s="11" t="str">
        <f>IF(R36="","",IF(R36=DD36,"("&amp;DD$2&amp;")",IF(R36=DE36,"("&amp;DE$2&amp;")",IF(R36=DF36,"("&amp;DF$2&amp;")"))))</f>
        <v/>
      </c>
      <c r="T36" s="8" t="str">
        <f>IF(R36="","",IF(R36=DD36,IF(R36+IF(L36="",0,L36)=PX36,$PC$1,IF(R36+IF(L36="",0,L36)=OV36,$OA$1,IF(R36+IF(L36="",0,L36)=NT36,$MY$1,IF(R36+IF(L36="",0,L36)=MR36,$LW$1,IF(R36+IF(L36="",0,L36)=LP36,$KU$1,IF(R36+IF(L36="",0,L36)=KN36,$JS$1,IF(R36+IF(L36="",0,L36)=JL36,$IQ$1,IF(R36+IF(L36="",0,L36)=IJ36,$HO$1,IF(R36+IF(L36="",0,L36)=HH36,$GM$1,IF(R36+IF(L36="",0,L36)=GF36,$FK$1,IF(R36+IF(L36="",0,L36)=FD36,$EI$1,IF(R36+IF(L36="",0,L36)=EB36,$DG$1)))))))))))),IF(R36=DE36,IF(R36+IF(N36="",0,N36)=PY36,$PC$1,IF(R36+IF(N36="",0,N36)=OW36,$OA$1,IF(R36+IF(N36="",0,N36)=NU36,$MY$1,IF(R36+IF(N36="",0,N36)=MS36,$LW$1,IF(R36+IF(N36="",0,N36)=LQ36,$KU$1,IF(R36+IF(N36="",0,N36)=KO36,$JS$1,IF(R36+IF(N36="",0,N36)=JM36,$IQ$1,IF(R36+IF(N36="",0,N36)=IK36,$HO$1,IF(R36+IF(N36="",0,N36)=HI36,$GM$1,IF(R36+IF(N36="",0,N36)=GG36,$FK$1,IF(R36+IF(N36="",0,N36)=FE36,$EI$1,IF(R36+IF(N36="",0,N36)=EC36,$DG$1)))))))))))),IF(R36=DF36,IF(R36+IF(P36="",0,P36)=QC36,$PC$1,IF(R36+IF(P36="",0,P36)=PA36,$OA$1,IF(R36+IF(P36="",0,P36)=NY36,$MY$1,IF(R36+IF(P36="",0,P36)=MW36,$LW$1,IF(R36+IF(P36="",0,P36)=LU36,$KU$1,IF(R36+IF(P36="",0,P36)=KS36,$JS$1,IF(R36+IF(P36="",0,P36)=JQ36,$IQ$1,IF(R36+IF(P36="",0,P36)=IO36,$HO$1,IF(R36+IF(P36="",0,P36)=HM36,$GM$1,IF(R36+IF(P36="",0,P36)=GK36,$FK$1,IF(R36+IF(P36="",0,P36)=FI36,$EI$1,IF(R36+IF(P36="",0,P36)=EG36,$DG$1))))))))))))))))</f>
        <v/>
      </c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27"/>
      <c r="AP36" s="40" t="str">
        <f>IF(SUM(V36,Z36)&gt;0,SUM(V36,Z36),"")</f>
        <v/>
      </c>
      <c r="AQ36" s="40" t="str">
        <f>IF(SUM(U36:V36,X36:Z36,AB36)-W36-AA36&gt;0,SUM(U36:V36,X36:Z36,AB36)-W36-AA36,"")</f>
        <v/>
      </c>
      <c r="AR36" s="40" t="str">
        <f>IF(SUM(AC36:AD36,AF36)-AE36&gt;0,SUM(AC36:AD36,AF36)-AE36,"")</f>
        <v/>
      </c>
      <c r="AS36" s="40" t="str">
        <f>IF(SUM(V36,Z36,AD36)&gt;0,SUM(V36,Z36,AD36),"")</f>
        <v/>
      </c>
      <c r="AT36" s="40" t="str">
        <f>IF(SUM(AQ36,AR36)&gt;0,SUM(AQ36,AR36),"")</f>
        <v/>
      </c>
      <c r="AU36" s="40" t="str">
        <f>IF(SUM(AH36,AL36)&gt;0,SUM(AH36,AL36),"")</f>
        <v/>
      </c>
      <c r="AV36" s="40" t="str">
        <f>IF(SUM(AG36:AH36,AJ36:AL36,AN36)-SUM(AI36,AM36)&gt;0,SUM(AG36:AH36,AJ36:AL36,AN36)-SUM(AI36,AM36),"")</f>
        <v/>
      </c>
      <c r="AW36" s="40" t="str">
        <f>IF(SUM(AQ36,AV36)&gt;0,SUM(AQ36,AV36),"")</f>
        <v/>
      </c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28"/>
      <c r="BS36" s="11" t="str">
        <f>IF(SUM(AY36,BC36)&gt;0,SUM(AY36,BC36),"")</f>
        <v/>
      </c>
      <c r="BT36" s="11" t="str">
        <f>IF(SUM(AX36:AY36,BA36:BC36,BE36)-AZ36-BD36&gt;0,SUM(AX36:AY36,BA36:BC36,BE36)-AZ36-BD36,"")</f>
        <v/>
      </c>
      <c r="BU36" s="11" t="str">
        <f>IF(SUM(BF36:BG36,BI36)-BH36&gt;0,SUM(BF36:BG36,BI36)-BH36,"")</f>
        <v/>
      </c>
      <c r="BV36" s="11" t="str">
        <f>IF(SUM(AY36,BC36,BG36)&gt;0,SUM(AY36,BC36,BG36),"")</f>
        <v/>
      </c>
      <c r="BW36" s="11" t="str">
        <f>IF(SUM(BT36,BU36)&gt;0,SUM(BT36,BU36),"")</f>
        <v/>
      </c>
      <c r="BX36" s="11" t="str">
        <f>IF(SUM(BK36,BO36)&gt;0,SUM(BK36,BO36),"")</f>
        <v/>
      </c>
      <c r="BY36" s="11" t="str">
        <f>IF(SUM(BJ36:BK36,BM36:BO36,BQ36)-SUM(BL36,BP36)&gt;0,SUM(BJ36:BK36,BM36:BO36,BQ36)-SUM(BL36,BP36),"")</f>
        <v/>
      </c>
      <c r="BZ36" s="11" t="str">
        <f>IF(SUM(BT36,BY36)&gt;0,SUM(BT36,BY36),"")</f>
        <v/>
      </c>
      <c r="CA36" s="19">
        <v>18</v>
      </c>
      <c r="CB36" s="19">
        <v>5.2</v>
      </c>
      <c r="CC36" s="19">
        <v>0.8</v>
      </c>
      <c r="CD36" s="19">
        <v>0</v>
      </c>
      <c r="CE36" s="19">
        <v>18</v>
      </c>
      <c r="CF36" s="19">
        <v>0</v>
      </c>
      <c r="CG36" s="19">
        <v>1.8</v>
      </c>
      <c r="CH36" s="19">
        <v>0</v>
      </c>
      <c r="CI36" s="19">
        <v>18.600000000000001</v>
      </c>
      <c r="CJ36" s="19">
        <v>6</v>
      </c>
      <c r="CK36" s="19">
        <v>0</v>
      </c>
      <c r="CL36" s="19">
        <v>0</v>
      </c>
      <c r="CM36" s="19"/>
      <c r="CN36" s="19"/>
      <c r="CO36" s="19"/>
      <c r="CP36" s="19"/>
      <c r="CQ36" s="19"/>
      <c r="CR36" s="19"/>
      <c r="CS36" s="19"/>
      <c r="CT36" s="19"/>
      <c r="CU36" s="27"/>
      <c r="CV36" s="40">
        <f>IF(SUM(CB36,CF36)&gt;0,SUM(CB36,CF36),"")</f>
        <v>5.2</v>
      </c>
      <c r="CW36" s="40">
        <f>IF(SUM(CA36:CB36,CD36:CF36,CH36)-CC36-CG36&gt;0,SUM(CA36:CB36,CD36:CF36,CH36)-CC36-CG36,"")</f>
        <v>38.600000000000009</v>
      </c>
      <c r="CX36" s="40">
        <f>IF(SUM(CI36:CJ36,CL36)-CK36&gt;0,SUM(CI36:CJ36,CL36)-CK36,"")</f>
        <v>24.6</v>
      </c>
      <c r="CY36" s="40">
        <f>IF(SUM(CB36,CF36,CJ36)&gt;0,SUM(CB36,CF36,CJ36),"")</f>
        <v>11.2</v>
      </c>
      <c r="CZ36" s="40">
        <f>IF(SUM(CW36,CX36)&gt;0,SUM(CW36,CX36),"")</f>
        <v>63.20000000000001</v>
      </c>
      <c r="DA36" s="40" t="str">
        <f>IF(SUM(CN36,CR36)&gt;0,SUM(CN36,CR36),"")</f>
        <v/>
      </c>
      <c r="DB36" s="40" t="str">
        <f>IF(SUM(CM36:CN36,CP36:CR36,CT36)-SUM(CO36,CS36)&gt;0,SUM(CM36:CN36,CP36:CR36,CT36)-SUM(CO36,CS36),"")</f>
        <v/>
      </c>
      <c r="DC36" s="40">
        <f>IF(SUM(CW36,DB36)&gt;0,SUM(CW36,DB36),"")</f>
        <v>38.600000000000009</v>
      </c>
      <c r="DD36" s="50" t="str">
        <f>IF(MAX(EB36,FD36,GF36,HH36,IJ36,JL36,KN36,LP36,MR36,NT36,OV36,PX36)-IF(L36="",0,L36)&gt;0.001,MAX(EB36,FD36,GF36,HH36,IJ36,JL36,KN36,LP36,MR36,NT36,OV36,PX36)-IF(L36="",0,L36),"")</f>
        <v/>
      </c>
      <c r="DE36" s="50" t="str">
        <f>IF(MAX(EC36,FE36,GG36,HI36,IK36,JM36,KO36,LQ36,MS36,NU36,OW36,PY36)-IF(N36="",0,N36)&gt;0.001,MAX(EC36,FE36,GG36,HI36,IK36,JM36,KO36,LQ36,MS36,NU36,OW36,PY36)-IF(N36="",0,N36),"")</f>
        <v/>
      </c>
      <c r="DF36" s="50" t="str">
        <f>IF(MAX(EG36,FI36,GK36,HM36,IO36,JQ36,KS36,LU36,MW36,NY36,PA36,QC36)-IF(P36="",0,P36)&gt;0.001,MAX(EG36,FI36,GK36,HM36,IO36,JQ36,KS36,LU36,MW36,NY36,PA36,QC36)-IF(P36="",0,P36),"")</f>
        <v/>
      </c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40" t="str">
        <f>IF(SUM(DH36,DL36)&gt;0,SUM(DH36,DL36),"")</f>
        <v/>
      </c>
      <c r="EB36" s="40" t="str">
        <f>IF(SUM(DG36:DH36,DJ36:DL36,DN36)-DI36-DM36&gt;0,SUM(DG36:DH36,DJ36:DL36,DN36)-DI36-DM36,"")</f>
        <v/>
      </c>
      <c r="EC36" s="40" t="str">
        <f>IF(SUM(DO36:DP36,DR36)-DQ36&gt;0,SUM(DO36:DP36,DR36)-DQ36,"")</f>
        <v/>
      </c>
      <c r="ED36" s="40" t="str">
        <f>IF(SUM(DH36,DL36,DP36)&gt;0,SUM(DH36,DL36,DP36),"")</f>
        <v/>
      </c>
      <c r="EE36" s="40" t="str">
        <f>IF(SUM(EB36,EC36)&gt;0,SUM(EB36,EC36),"")</f>
        <v/>
      </c>
      <c r="EF36" s="40" t="str">
        <f>IF(SUM(DT36,DX36)&gt;0,SUM(DT36,DX36),"")</f>
        <v/>
      </c>
      <c r="EG36" s="40" t="str">
        <f>IF(SUM(DS36:DT36,DV36:DX36,DZ36)-SUM(DU36,DY36)&gt;0,SUM(DS36:DT36,DV36:DX36,DZ36)-SUM(DU36,DY36),"")</f>
        <v/>
      </c>
      <c r="EH36" s="40" t="str">
        <f>IF(SUM(EB36,EG36)&gt;0,SUM(EB36,EG36),"")</f>
        <v/>
      </c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1" t="str">
        <f>IF(SUM(EJ36,EN36)&gt;0,SUM(EJ36,EN36),"")</f>
        <v/>
      </c>
      <c r="FD36" s="11" t="str">
        <f>IF(SUM(EI36:EJ36,EL36:EN36,EP36)-EK36-EO36&gt;0,SUM(EI36:EJ36,EL36:EN36,EP36)-EK36-EO36,"")</f>
        <v/>
      </c>
      <c r="FE36" s="11" t="str">
        <f>IF(SUM(EQ36:ER36,ET36)-ES36&gt;0,SUM(EQ36:ER36,ET36)-ES36,"")</f>
        <v/>
      </c>
      <c r="FF36" s="11" t="str">
        <f>IF(SUM(EJ36,EN36,ER36)&gt;0,SUM(EJ36,EN36,ER36),"")</f>
        <v/>
      </c>
      <c r="FG36" s="11" t="str">
        <f>IF(SUM(FD36,FE36)&gt;0,SUM(FD36,FE36),"")</f>
        <v/>
      </c>
      <c r="FH36" s="11" t="str">
        <f>IF(SUM(EV36,EZ36)&gt;0,SUM(EV36,EZ36),"")</f>
        <v/>
      </c>
      <c r="FI36" s="11" t="str">
        <f>IF(SUM(EU36:EV36,EX36:EZ36,FB36)-SUM(EW36,FA36)&gt;0,SUM(EU36:EV36,EX36:EZ36,FB36)-SUM(EW36,FA36),"")</f>
        <v/>
      </c>
      <c r="FJ36" s="11" t="str">
        <f>IF(SUM(FD36,FI36)&gt;0,SUM(FD36,FI36),"")</f>
        <v/>
      </c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40" t="str">
        <f>IF(SUM(FL36,FP36)&gt;0,SUM(FL36,FP36),"")</f>
        <v/>
      </c>
      <c r="GF36" s="40" t="str">
        <f>IF(SUM(FK36:FL36,FN36:FP36,FR36)-FM36-FQ36&gt;0,SUM(FK36:FL36,FN36:FP36,FR36)-FM36-FQ36,"")</f>
        <v/>
      </c>
      <c r="GG36" s="40" t="str">
        <f>IF(SUM(FS36:FT36,FV36)-FU36&gt;0,SUM(FS36:FT36,FV36)-FU36,"")</f>
        <v/>
      </c>
      <c r="GH36" s="40" t="str">
        <f>IF(SUM(FL36,FP36,FT36)&gt;0,SUM(FL36,FP36,FT36),"")</f>
        <v/>
      </c>
      <c r="GI36" s="40" t="str">
        <f>IF(SUM(GF36,GG36)&gt;0,SUM(GF36,GG36),"")</f>
        <v/>
      </c>
      <c r="GJ36" s="40" t="str">
        <f>IF(SUM(FX36,GB36)&gt;0,SUM(FX36,GB36),"")</f>
        <v/>
      </c>
      <c r="GK36" s="40" t="str">
        <f>IF(SUM(FW36:FX36,FZ36:GB36,GD36)-SUM(FY36,GC36)&gt;0,SUM(FW36:FX36,FZ36:GB36,GD36)-SUM(FY36,GC36),"")</f>
        <v/>
      </c>
      <c r="GL36" s="40" t="str">
        <f>IF(SUM(GF36,GK36)&gt;0,SUM(GF36,GK36),"")</f>
        <v/>
      </c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1" t="str">
        <f>IF(SUM(GN36,GR36)&gt;0,SUM(GN36,GR36),"")</f>
        <v/>
      </c>
      <c r="HH36" s="11" t="str">
        <f>IF(SUM(GM36:GN36,GP36:GR36,GT36)-GO36-GS36&gt;0,SUM(GM36:GN36,GP36:GR36,GT36)-GO36-GS36,"")</f>
        <v/>
      </c>
      <c r="HI36" s="11" t="str">
        <f>IF(SUM(GU36:GV36,GX36)-GW36&gt;0,SUM(GU36:GV36,GX36)-GW36,"")</f>
        <v/>
      </c>
      <c r="HJ36" s="11" t="str">
        <f>IF(SUM(GN36,GR36,GV36)&gt;0,SUM(GN36,GR36,GV36),"")</f>
        <v/>
      </c>
      <c r="HK36" s="11" t="str">
        <f>IF(SUM(HH36,HI36)&gt;0,SUM(HH36,HI36),"")</f>
        <v/>
      </c>
      <c r="HL36" s="11" t="str">
        <f>IF(SUM(GZ36,HD36)&gt;0,SUM(GZ36,HD36),"")</f>
        <v/>
      </c>
      <c r="HM36" s="11" t="str">
        <f>IF(SUM(GY36:GZ36,HB36:HD36,HF36)-SUM(HA36,HE36)&gt;0,SUM(GY36:GZ36,HB36:HD36,HF36)-SUM(HA36,HE36),"")</f>
        <v/>
      </c>
      <c r="HN36" s="11" t="str">
        <f>IF(SUM(HH36,HM36)&gt;0,SUM(HH36,HM36),"")</f>
        <v/>
      </c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40" t="str">
        <f>IF(SUM(HP36,HT36)&gt;0,SUM(HP36,HT36),"")</f>
        <v/>
      </c>
      <c r="IJ36" s="40" t="str">
        <f>IF(SUM(HO36:HP36,HR36:HT36,HV36)-HQ36-HU36&gt;0,SUM(HO36:HP36,HR36:HT36,HV36)-HQ36-HU36,"")</f>
        <v/>
      </c>
      <c r="IK36" s="40" t="str">
        <f>IF(SUM(HW36:HX36,HZ36)-HY36&gt;0,SUM(HW36:HX36,HZ36)-HY36,"")</f>
        <v/>
      </c>
      <c r="IL36" s="40" t="str">
        <f>IF(SUM(HP36,HT36,HX36)&gt;0,SUM(HP36,HT36,HX36),"")</f>
        <v/>
      </c>
      <c r="IM36" s="40" t="str">
        <f>IF(SUM(IJ36,IK36)&gt;0,SUM(IJ36,IK36),"")</f>
        <v/>
      </c>
      <c r="IN36" s="40" t="str">
        <f>IF(SUM(IB36,IF36)&gt;0,SUM(IB36,IF36),"")</f>
        <v/>
      </c>
      <c r="IO36" s="40" t="str">
        <f>IF(SUM(IA36:IB36,ID36:IF36,IH36)-SUM(IC36,IG36)&gt;0,SUM(IA36:IB36,ID36:IF36,IH36)-SUM(IC36,IG36),"")</f>
        <v/>
      </c>
      <c r="IP36" s="40" t="str">
        <f>IF(SUM(IJ36,IO36)&gt;0,SUM(IJ36,IO36),"")</f>
        <v/>
      </c>
      <c r="IQ36" s="18"/>
      <c r="IR36" s="18"/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8"/>
      <c r="JK36" s="11" t="str">
        <f>IF(SUM(IR36,IV36)&gt;0,SUM(IR36,IV36),"")</f>
        <v/>
      </c>
      <c r="JL36" s="11" t="str">
        <f>IF(SUM(IQ36:IR36,IT36:IV36,IX36)-IS36-IW36&gt;0,SUM(IQ36:IR36,IT36:IV36,IX36)-IS36-IW36,"")</f>
        <v/>
      </c>
      <c r="JM36" s="11" t="str">
        <f>IF(SUM(IY36:IZ36,JB36)-JA36&gt;0,SUM(IY36:IZ36,JB36)-JA36,"")</f>
        <v/>
      </c>
      <c r="JN36" s="11" t="str">
        <f>IF(SUM(IR36,IV36,IZ36)&gt;0,SUM(IR36,IV36,IZ36),"")</f>
        <v/>
      </c>
      <c r="JO36" s="11" t="str">
        <f>IF(SUM(JL36,JM36)&gt;0,SUM(JL36,JM36),"")</f>
        <v/>
      </c>
      <c r="JP36" s="11" t="str">
        <f>IF(SUM(JD36,JH36)&gt;0,SUM(JD36,JH36),"")</f>
        <v/>
      </c>
      <c r="JQ36" s="11" t="str">
        <f>IF(SUM(JC36:JD36,JF36:JH36,JJ36)-SUM(JE36,JI36)&gt;0,SUM(JC36:JD36,JF36:JH36,JJ36)-SUM(JE36,JI36),"")</f>
        <v/>
      </c>
      <c r="JR36" s="11" t="str">
        <f>IF(SUM(JL36,JQ36)&gt;0,SUM(JL36,JQ36),"")</f>
        <v/>
      </c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40" t="str">
        <f>IF(SUM(JT36,JX36)&gt;0,SUM(JT36,JX36),"")</f>
        <v/>
      </c>
      <c r="KN36" s="40" t="str">
        <f>IF(SUM(JS36:JT36,JV36:JX36,JZ36)-JU36-JY36&gt;0,SUM(JS36:JT36,JV36:JX36,JZ36)-JU36-JY36,"")</f>
        <v/>
      </c>
      <c r="KO36" s="40" t="str">
        <f>IF(SUM(KA36:KB36,KD36)-KC36&gt;0,SUM(KA36:KB36,KD36)-KC36,"")</f>
        <v/>
      </c>
      <c r="KP36" s="40" t="str">
        <f>IF(SUM(JT36,JX36,KB36)&gt;0,SUM(JT36,JX36,KB36),"")</f>
        <v/>
      </c>
      <c r="KQ36" s="40" t="str">
        <f>IF(SUM(KN36,KO36)&gt;0,SUM(KN36,KO36),"")</f>
        <v/>
      </c>
      <c r="KR36" s="40" t="str">
        <f>IF(SUM(KF36,KJ36)&gt;0,SUM(KF36,KJ36),"")</f>
        <v/>
      </c>
      <c r="KS36" s="40" t="str">
        <f>IF(SUM(KE36:KF36,KH36:KJ36,KL36)-SUM(KG36,KK36)&gt;0,SUM(KE36:KF36,KH36:KJ36,KL36)-SUM(KG36,KK36),"")</f>
        <v/>
      </c>
      <c r="KT36" s="40" t="str">
        <f>IF(SUM(KN36,KS36)&gt;0,SUM(KN36,KS36),"")</f>
        <v/>
      </c>
      <c r="KU36" s="18"/>
      <c r="KV36" s="18"/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8"/>
      <c r="LO36" s="11" t="str">
        <f>IF(SUM(KV36,KZ36)&gt;0,SUM(KV36,KZ36),"")</f>
        <v/>
      </c>
      <c r="LP36" s="11" t="str">
        <f>IF(SUM(KU36:KV36,KX36:KZ36,LB36)-KW36-LA36&gt;0,SUM(KU36:KV36,KX36:KZ36,LB36)-KW36-LA36,"")</f>
        <v/>
      </c>
      <c r="LQ36" s="11" t="str">
        <f>IF(SUM(LC36:LD36,LF36)-LE36&gt;0,SUM(LC36:LD36,LF36)-LE36,"")</f>
        <v/>
      </c>
      <c r="LR36" s="11" t="str">
        <f>IF(SUM(KV36,KZ36,LD36)&gt;0,SUM(KV36,KZ36,LD36),"")</f>
        <v/>
      </c>
      <c r="LS36" s="11" t="str">
        <f>IF(SUM(LP36,LQ36)&gt;0,SUM(LP36,LQ36),"")</f>
        <v/>
      </c>
      <c r="LT36" s="11" t="str">
        <f>IF(SUM(LH36,LL36)&gt;0,SUM(LH36,LL36),"")</f>
        <v/>
      </c>
      <c r="LU36" s="11" t="str">
        <f>IF(SUM(LG36:LH36,LJ36:LL36,LN36)-SUM(LI36,LM36)&gt;0,SUM(LG36:LH36,LJ36:LL36,LN36)-SUM(LI36,LM36),"")</f>
        <v/>
      </c>
      <c r="LV36" s="11" t="str">
        <f>IF(SUM(LP36,LU36)&gt;0,SUM(LP36,LU36),"")</f>
        <v/>
      </c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40" t="str">
        <f>IF(SUM(LX36,MB36)&gt;0,SUM(LX36,MB36),"")</f>
        <v/>
      </c>
      <c r="MR36" s="40" t="str">
        <f>IF(SUM(LW36:LX36,LZ36:MB36,MD36)-LY36-MC36&gt;0,SUM(LW36:LX36,LZ36:MB36,MD36)-LY36-MC36,"")</f>
        <v/>
      </c>
      <c r="MS36" s="40" t="str">
        <f>IF(SUM(ME36:MF36,MH36)-MG36&gt;0,SUM(ME36:MF36,MH36)-MG36,"")</f>
        <v/>
      </c>
      <c r="MT36" s="40" t="str">
        <f>IF(SUM(LX36,MB36,MF36)&gt;0,SUM(LX36,MB36,MF36),"")</f>
        <v/>
      </c>
      <c r="MU36" s="40" t="str">
        <f>IF(SUM(MR36,MS36)&gt;0,SUM(MR36,MS36),"")</f>
        <v/>
      </c>
      <c r="MV36" s="40" t="str">
        <f>IF(SUM(MJ36,MN36)&gt;0,SUM(MJ36,MN36),"")</f>
        <v/>
      </c>
      <c r="MW36" s="40" t="str">
        <f>IF(SUM(MI36:MJ36,ML36:MN36,MP36)-SUM(MK36,MO36)&gt;0,SUM(MI36:MJ36,ML36:MN36,MP36)-SUM(MK36,MO36),"")</f>
        <v/>
      </c>
      <c r="MX36" s="40" t="str">
        <f>IF(SUM(MR36,MW36)&gt;0,SUM(MR36,MW36),"")</f>
        <v/>
      </c>
      <c r="MY36" s="18"/>
      <c r="MZ36" s="18"/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8"/>
      <c r="NS36" s="11" t="str">
        <f>IF(SUM(MZ36,ND36)&gt;0,SUM(MZ36,ND36),"")</f>
        <v/>
      </c>
      <c r="NT36" s="11" t="str">
        <f>IF(SUM(MY36:MZ36,NB36:ND36,NF36)-NA36-NE36&gt;0,SUM(MY36:MZ36,NB36:ND36,NF36)-NA36-NE36,"")</f>
        <v/>
      </c>
      <c r="NU36" s="11" t="str">
        <f>IF(SUM(NG36:NH36,NJ36)-NI36&gt;0,SUM(NG36:NH36,NJ36)-NI36,"")</f>
        <v/>
      </c>
      <c r="NV36" s="11" t="str">
        <f>IF(SUM(MZ36,ND36,NH36)&gt;0,SUM(MZ36,ND36,NH36),"")</f>
        <v/>
      </c>
      <c r="NW36" s="11" t="str">
        <f>IF(SUM(NT36,NU36)&gt;0,SUM(NT36,NU36),"")</f>
        <v/>
      </c>
      <c r="NX36" s="11" t="str">
        <f>IF(SUM(NL36,NP36)&gt;0,SUM(NL36,NP36),"")</f>
        <v/>
      </c>
      <c r="NY36" s="11" t="str">
        <f>IF(SUM(NK36:NL36,NN36:NP36,NR36)-SUM(NM36,NQ36)&gt;0,SUM(NK36:NL36,NN36:NP36,NR36)-SUM(NM36,NQ36),"")</f>
        <v/>
      </c>
      <c r="NZ36" s="11" t="str">
        <f>IF(SUM(NT36,NY36)&gt;0,SUM(NT36,NY36),"")</f>
        <v/>
      </c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40" t="str">
        <f>IF(SUM(OB36,OF36)&gt;0,SUM(OB36,OF36),"")</f>
        <v/>
      </c>
      <c r="OV36" s="40" t="str">
        <f>IF(SUM(OA36:OB36,OD36:OF36,OH36)-OC36-OG36&gt;0,SUM(OA36:OB36,OD36:OF36,OH36)-OC36-OG36,"")</f>
        <v/>
      </c>
      <c r="OW36" s="40" t="str">
        <f>IF(SUM(OI36:OJ36,OL36)-OK36&gt;0,SUM(OI36:OJ36,OL36)-OK36,"")</f>
        <v/>
      </c>
      <c r="OX36" s="40" t="str">
        <f>IF(SUM(OB36,OF36,OJ36)&gt;0,SUM(OB36,OF36,OJ36),"")</f>
        <v/>
      </c>
      <c r="OY36" s="40" t="str">
        <f>IF(SUM(OV36,OW36)&gt;0,SUM(OV36,OW36),"")</f>
        <v/>
      </c>
      <c r="OZ36" s="40" t="str">
        <f>IF(SUM(ON36,OR36)&gt;0,SUM(ON36,OR36),"")</f>
        <v/>
      </c>
      <c r="PA36" s="40" t="str">
        <f>IF(SUM(OM36:ON36,OP36:OR36,OT36)-SUM(OO36,OS36)&gt;0,SUM(OM36:ON36,OP36:OR36,OT36)-SUM(OO36,OS36),"")</f>
        <v/>
      </c>
      <c r="PB36" s="40" t="str">
        <f>IF(SUM(OV36,PA36)&gt;0,SUM(OV36,PA36),"")</f>
        <v/>
      </c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8"/>
      <c r="PW36" s="11" t="str">
        <f>IF(SUM(PD36,PH36)&gt;0,SUM(PD36,PH36),"")</f>
        <v/>
      </c>
      <c r="PX36" s="11" t="str">
        <f>IF(SUM(PC36:PD36,PF36:PH36,PJ36)-PE36-PI36&gt;0,SUM(PC36:PD36,PF36:PH36,PJ36)-PE36-PI36,"")</f>
        <v/>
      </c>
      <c r="PY36" s="11" t="str">
        <f>IF(SUM(PK36:PL36,PN36)-PM36&gt;0,SUM(PK36:PL36,PN36)-PM36,"")</f>
        <v/>
      </c>
      <c r="PZ36" s="11" t="str">
        <f>IF(SUM(PD36,PH36,PL36)&gt;0,SUM(PD36,PH36,PL36),"")</f>
        <v/>
      </c>
      <c r="QA36" s="11" t="str">
        <f>IF(SUM(PX36,PY36)&gt;0,SUM(PX36,PY36),"")</f>
        <v/>
      </c>
      <c r="QB36" s="11" t="str">
        <f>IF(SUM(PP36,PT36)&gt;0,SUM(PP36,PT36),"")</f>
        <v/>
      </c>
      <c r="QC36" s="11" t="str">
        <f>IF(SUM(PO36:PP36,PR36:PT36,PV36)-SUM(PQ36,PU36)&gt;0,SUM(PO36:PP36,PR36:PT36,PV36)-SUM(PQ36,PU36),"")</f>
        <v/>
      </c>
      <c r="QD36" s="11" t="str">
        <f>IF(SUM(PX36,QC36)&gt;0,SUM(PX36,QC36),"")</f>
        <v/>
      </c>
      <c r="QE36" s="22">
        <f>IF($CU36="P",CA36,(CA36+AX36)/2)</f>
        <v>9</v>
      </c>
      <c r="QF36" s="22">
        <f>IF($CU36="P",CB36,(CB36+AY36)/2)</f>
        <v>2.6</v>
      </c>
      <c r="QG36" s="22">
        <f>IF($CU36="P",CC36,(CC36+AZ36)/2)</f>
        <v>0.4</v>
      </c>
      <c r="QH36" s="22">
        <f>IF($CU36="P",CD36,(CD36+BA36)/2)</f>
        <v>0</v>
      </c>
      <c r="QI36" s="22">
        <f>IF($CU36="P",CE36,(CE36+BB36)/2)</f>
        <v>9</v>
      </c>
      <c r="QJ36" s="22">
        <f>IF($CU36="P",CF36,(CF36+BC36)/2)</f>
        <v>0</v>
      </c>
      <c r="QK36" s="22">
        <f>IF($CU36="P",CG36,(CG36+BD36)/2)</f>
        <v>0.9</v>
      </c>
      <c r="QL36" s="22">
        <f>IF($CU36="P",CH36,(CH36+BE36)/2)</f>
        <v>0</v>
      </c>
      <c r="QM36" s="22">
        <f>IF($CU36="P",CI36,(CI36+BF36)/2)</f>
        <v>9.3000000000000007</v>
      </c>
      <c r="QN36" s="22">
        <f>IF($CU36="P",CJ36,(CJ36+BG36)/2)</f>
        <v>3</v>
      </c>
      <c r="QO36" s="22">
        <f>IF($CU36="P",CK36,(CK36+BH36)/2)</f>
        <v>0</v>
      </c>
      <c r="QP36" s="22">
        <f>IF($CU36="P",CL36,(CL36+BI36)/2)</f>
        <v>0</v>
      </c>
      <c r="QQ36" s="22">
        <f>IF($CU36="P",CM36,(CM36+BJ36)/2)</f>
        <v>0</v>
      </c>
      <c r="QR36" s="22">
        <f>IF($CU36="P",CN36,(CN36+BK36)/2)</f>
        <v>0</v>
      </c>
      <c r="QS36" s="22">
        <f>IF($CU36="P",CO36,(CO36+BL36)/2)</f>
        <v>0</v>
      </c>
      <c r="QT36" s="22">
        <f>IF($CU36="P",CP36,(CP36+BM36)/2)</f>
        <v>0</v>
      </c>
      <c r="QU36" s="22">
        <f>IF($CU36="P",CQ36,(CQ36+BN36)/2)</f>
        <v>0</v>
      </c>
      <c r="QV36" s="22">
        <f>IF($CU36="P",CR36,(CR36+BO36)/2)</f>
        <v>0</v>
      </c>
      <c r="QW36" s="22">
        <f>IF($CU36="P",CS36,(CS36+BP36)/2)</f>
        <v>0</v>
      </c>
      <c r="QX36" s="22">
        <f>IF($CU36="P",CT36,(CT36+BQ36)/2)</f>
        <v>0</v>
      </c>
      <c r="QY36" s="27" t="s">
        <v>46</v>
      </c>
      <c r="QZ36" s="40">
        <f>IF(SUM(QF36,QJ36)&gt;0,SUM(QF36,QJ36),"")</f>
        <v>2.6</v>
      </c>
      <c r="RA36" s="40">
        <f>IF(SUM(QE36:QF36,QH36:QJ36,QL36)-QG36-QK36&gt;0,SUM(QE36:QF36,QH36:QJ36,QL36)-QG36-QK36,"")</f>
        <v>19.300000000000004</v>
      </c>
      <c r="RB36" s="40">
        <f>IF(SUM(QM36:QN36,QP36)-QO36&gt;0,SUM(QM36:QN36,QP36)-QO36,"")</f>
        <v>12.3</v>
      </c>
      <c r="RC36" s="40">
        <f>IF(SUM(QF36,QJ36,QN36)&gt;0,SUM(QF36,QJ36,QN36),"")</f>
        <v>5.6</v>
      </c>
      <c r="RD36" s="40">
        <f>IF(SUM(RA36,RB36)&gt;0,SUM(RA36,RB36),"")</f>
        <v>31.600000000000005</v>
      </c>
      <c r="RE36" s="40" t="str">
        <f>IF(SUM(QR36,QV36)&gt;0,SUM(QR36,QV36),"")</f>
        <v/>
      </c>
      <c r="RF36" s="40" t="str">
        <f>IF(SUM(QQ36:QR36,QT36:QV36,QX36)-SUM(QS36,QW36)&gt;0,SUM(QQ36:QR36,QT36:QV36,QX36)-SUM(QS36,QW36),"")</f>
        <v/>
      </c>
      <c r="RG36" s="40">
        <f>IF(SUM(RA36,RF36)&gt;0,SUM(RA36,RF36),"")</f>
        <v>19.300000000000004</v>
      </c>
    </row>
    <row r="37" spans="1:475" x14ac:dyDescent="0.2">
      <c r="A37" s="4" t="str" cm="1">
        <f t="array" ref="A37">IF(AND(H37&lt;&gt;"",H37&lt;&gt;"No DD"),SUMPRODUCT((H$4:H$41&lt;&gt;"")*(H$4:H$41&lt;&gt;"No DD")*(E$4:E$41&gt;E37))+1,IF(H37="No DD",SUMPRODUCT((H$4:H$41="No DD")*(E$4:E$41&gt;E37))+1+SUMPRODUCT((H$4:H$41&lt;&gt;"")*(H$4:H$41&lt;&gt;"No DD")),""))</f>
        <v/>
      </c>
      <c r="B37" s="5" t="s">
        <v>138</v>
      </c>
      <c r="C37" s="4" t="s">
        <v>5</v>
      </c>
      <c r="D37" s="4">
        <v>2003</v>
      </c>
      <c r="E37" s="9">
        <f>SUM(J37:R37)+SUM(J37:O37)*0.0000001+SUM(J37)*0.0000000000001</f>
        <v>60.800006080003818</v>
      </c>
      <c r="F37" s="3" t="str">
        <f>IF(OR(AND(AP37&gt;=AW$43,AQ37&gt;=AW$47,AP37&lt;&gt;"",AO37=""),AND(AU37&gt;=AW$43,AV37&gt;=AW$47,AU37&lt;&gt;"",AO37=""),AND(BS37&gt;=BZ$43,BT37&gt;=BZ$47,BS37&lt;&gt;"",BR37=""),AND(BX37&gt;=BZ$43,BY37&gt;=BZ$47,BX37&lt;&gt;"",BR37=""),AND(CV37&gt;=DC$43,CW37&gt;=DC$47,CV37&lt;&gt;"",CU37=""),AND(DA37&gt;=DC$43,DB37&gt;=DC$47,DA37&lt;&gt;""),AND(EA37&gt;=EH$43,EB37&gt;=EH$47,EA37&lt;&gt;""),AND(EF37&gt;=EH$43,EG37&gt;=EH$47,EF37&lt;&gt;""),AND(FC37&gt;=FJ$43,FD37&gt;=FJ$47,FC37&lt;&gt;""),AND(FH37&gt;=FJ$43,FI37&gt;=FJ$47,FH37&lt;&gt;""),AND(GE37&gt;=GL$43,GF37&gt;=GL$47,GE37&lt;&gt;""),AND(GJ37&gt;=GL$43,GK37&gt;=GL$47,GJ37&lt;&gt;""),AND(HG37&gt;=HN$43,HH37&gt;=HN$47,HG37&lt;&gt;""),AND(HL37&gt;=HN$43,HM37&gt;=HN$47,HL37&lt;&gt;""),AND(II37&gt;=IP$43,IJ37&gt;=IP$47,II37&lt;&gt;""),AND(IN37&gt;=IP$43,IO37&gt;=IP$47,IN37&lt;&gt;""),AND(JK37&gt;=JR$43,JL37&gt;=JR$47,JK37&lt;&gt;""),AND(JP37&gt;=JR$43,JQ37&gt;=JR$47,JP37&lt;&gt;""),AND(KM37&gt;=KT$43,KN37&gt;=KT$47,KM37&lt;&gt;""),AND(KR37&gt;=KT$43,KS37&gt;=KT$47,KR37&lt;&gt;""),AND(LO37&gt;=LV$43,LP37&gt;=LV$47,LO37&lt;&gt;""),AND(LT37&gt;=LV$43,LU37&gt;=LV$47,LT37&lt;&gt;""),AND(MQ37&gt;=MX$43,MR37&gt;=MX$47,MQ37&lt;&gt;""),AND(MV37&gt;=MX$43,MW37&gt;=MX$47,MV37&lt;&gt;""),AND(NS37&gt;=NZ$43,NT37&gt;=NZ$47,NS37&lt;&gt;""),AND(NX37&gt;=NZ$43,NY37&gt;=NZ$47,NX37&lt;&gt;""),AND(OU37&gt;=PB$43,OV37&gt;=PB$47,OU37&lt;&gt;""),AND(OZ37&gt;=PB$43,PA37&gt;=PB$47,OZ37&lt;&gt;""),AND(PW37&gt;=QD$43,PX37&gt;=QD$47,PW37&lt;&gt;""),AND(QB37&gt;=QD$43,QC37&gt;=QD$47,QB37&lt;&gt;"")),"P","")</f>
        <v/>
      </c>
      <c r="G37" s="3" t="str">
        <f>IF(OR(AND(AQ37&gt;=AW$47,AQ37&lt;&gt;"",AO37=""),AND(AV37&gt;=AW$47,AV37&lt;&gt;"",AO37=""),AND(BT37&gt;=BZ$47,BT37&lt;&gt;"",BR37=""),AND(BY37&gt;=BZ$47,BY37&lt;&gt;"",BR37=""),AND(CW37&gt;=DC$47,CW37&lt;&gt;"",CU37=""),AND(DB37&gt;=DC$47,DB37&lt;&gt;"",CU37=""),AND(EB37&gt;=EH$47,EB37&lt;&gt;""),AND(EG37&gt;=EH$47,EG37&lt;&gt;""),AND(FD37&gt;=FJ$47,FD37&lt;&gt;""),AND(FI37&gt;=FJ$47,FI37&lt;&gt;""),AND(GF37&gt;=GL$47,GF37&lt;&gt;""),AND(GK37&gt;=GL$47,GK37&lt;&gt;""),AND(HH37&gt;=HN$47,HH37&lt;&gt;""),AND(HM37&gt;=HN$47,HM37&lt;&gt;""),AND(IJ37&gt;=IP$47,IJ37&lt;&gt;""),AND(IO37&gt;=IP$47,IO37&lt;&gt;""),AND(JL37&gt;=JR$47,JL37&lt;&gt;""),AND(JQ37&gt;=JR$47,JQ37&lt;&gt;""),AND(KN37&gt;=KT$47,KN37&lt;&gt;""),AND(KS37&gt;=KT$47,KS37&lt;&gt;""),AND(LP37&gt;=LV$47,LP37&lt;&gt;""),AND(LU37&gt;=LV$47,LU37&lt;&gt;""),AND(MR37&gt;=MX$47,MR37&lt;&gt;""),AND(MW37&gt;=MX$47,MW37&lt;&gt;""),AND(NT37&gt;=NZ$47,NT37&lt;&gt;""),AND(NY37&gt;=NZ$47,NY37&lt;&gt;""),AND(OV37&gt;=PB$47,OV37&lt;&gt;""),AND(PA37&gt;=PB$47,PA37&lt;&gt;""),AND(PX37&gt;=QD$47,PX37&lt;&gt;""),AND(QC37&gt;=QD$47,QC37&lt;&gt;"")),"P","")</f>
        <v/>
      </c>
      <c r="H37" s="36" t="str">
        <f>IF(AND(G37="P",F37=""),"No DD",IF(OR(AND(AS37&gt;=AW$46,AT37&gt;=AW$50,AS37&lt;&gt;"",AO37=""),AND(BV37&gt;=BZ$46,BW37&gt;=BZ$50,BV37&lt;&gt;"",BR37=""),AND(CY37&gt;=DC$46,CZ37&gt;=DC$50,CY37&lt;&gt;"",CU37=""),AND(ED37&gt;=EH$46,EE37&gt;=EH$50,ED37&lt;&gt;""),AND(FF37&gt;=FJ$46,FG37&gt;=FJ$50,FF37&lt;&gt;""),AND(GH37&gt;=GL$46,GI37&gt;=GL$50,GH37&lt;&gt;""),AND(HJ37&gt;=HN$46,HK37&gt;=HN$50,HJ37&lt;&gt;""),AND(IL37&gt;=IP$46,IM37&gt;=IP$50,IL37&lt;&gt;""),AND(JN37&gt;=JR$46,JO37&gt;=JR$50,JN37&lt;&gt;""),AND(KP37&gt;=KT$46,KQ37&gt;=KT$50,KP37&lt;&gt;""),AND(LR37&gt;=LV$46,LS37&gt;=LV$50,LR37&lt;&gt;""),AND(MT37&gt;=MX$46,MU37&gt;=MX$50,MT37&lt;&gt;""),AND(NV37&gt;=NZ$46,NW37&gt;=NZ$50,NV37&lt;&gt;""),AND(OX37&gt;=PB$46,OY37&gt;=PB$50,OX37&lt;&gt;""),AND(PZ37&gt;=QD$46,QA37&gt;=QD$50,PZ37&lt;&gt;"")),"Merit",IF(OR(AND(AS37&gt;=AW$45,AT37&gt;=AW$49,AS37&lt;&gt;"",AO37=""),AND(BV37&gt;=BZ$45,BW37&gt;=BZ$49,BV37&lt;&gt;"",BR37=""),AND(CY37&gt;=DC$45,CZ37&gt;=DC$49,CY37&lt;&gt;"",CU37=""),AND(ED37&gt;=EH$45,EE37&gt;=EH$49,ED37&lt;&gt;""),AND(FF37&gt;=FJ$45,FG37&gt;=FJ$49,FF37&lt;&gt;""),AND(GH37&gt;=GL$45,GI37&gt;=GL$49,GH37&lt;&gt;""),AND(HJ37&gt;=HN$45,HK37&gt;=HN$49,HJ37&lt;&gt;""),AND(IL37&gt;=IP$45,IM37&gt;=IP$49,IL37&lt;&gt;""),AND(JN37&gt;=JR$45,JO37&gt;=JR$49,JN37&lt;&gt;""),AND(KP37&gt;=KT$45,KQ37&gt;=KT$49,KP37&lt;&gt;""),AND(LR37&gt;=LV$45,LS37&gt;=LV$49,LR37&lt;&gt;""),AND(MT37&gt;=MX$45,MU37&gt;=MX$49,MT37&lt;&gt;""),AND(NV37&gt;=NZ$45,NW37&gt;=NZ$49,NV37&lt;&gt;""),AND(OX37&gt;=PB$45,OY37&gt;=PB$49,OX37&lt;&gt;""),AND(PZ37&gt;=QD$45,QA37&gt;=QD$49,PZ37&lt;&gt;"")),"Excellence",IF(I37="P","Worlds Team",IF(F37="P","National Team","")))))</f>
        <v/>
      </c>
      <c r="I37" s="3" t="str">
        <f>IF(OR(AND(AS37&gt;=AW$44,AT37&gt;=AW$48,AS37&lt;&gt;"",AO37=""),AND(BV37&gt;=BZ$44,BW37&gt;=BZ$48,BV37&lt;&gt;"",BR37=""),AND(CY37&gt;=DC$44,CZ37&gt;=DC$48,CY37&lt;&gt;"",CU37=""),AND(ED37&gt;=EH$44,EE37&gt;=EH$48,ED37&lt;&gt;""),AND(FF37&gt;=FJ$44,FG37&gt;=FJ$48,FF37&lt;&gt;""),AND(GH37&gt;=GL$44,GI37&gt;=GL$48,GH37&lt;&gt;""),AND(HJ37&gt;=HN$44,HK37&gt;=HN$48,HJ37&lt;&gt;""),AND(IL37&gt;=IP$44,IM37&gt;=IP$48,IL37&lt;&gt;""),AND(JN37&gt;=JR$44,JO37&gt;=JR$48,JN37&lt;&gt;""),AND(KP37&gt;=KT$44,KQ37&gt;=KT$48,KP37&lt;&gt;""),AND(LR37&gt;=LV$44,LS37&gt;=LV$48,LR37&lt;&gt;""),AND(MT37&gt;=MX$44,MU37&gt;=MX$48,MT37&lt;&gt;""),AND(NV37&gt;=NZ$44,NW37&gt;=NZ$48,NV37&lt;&gt;""),AND(OX37&gt;=PB$44,OY37&gt;=PB$48,OX37&lt;&gt;""),AND(PZ37&gt;=QD$44,QA37&gt;=QD$48,PZ37&lt;&gt;"")),"P","")</f>
        <v/>
      </c>
      <c r="J37" s="8">
        <f>IF(COUNT(AQ37,BT37,CW37)&gt;0,LARGE((AQ37,BT37,CW37),1),0)</f>
        <v>38.199999999999996</v>
      </c>
      <c r="K37" s="8" t="str">
        <f>IF(J37=0,"",IF(J37=CW37,$CA$1,IF(J37=BT37,$AX$1,IF(J37=AQ37,$U$1,""))))</f>
        <v>2023 Nationals</v>
      </c>
      <c r="L37" s="8">
        <f>IF(COUNT(AQ37,BT37,CW37)&gt;1,LARGE((AQ37,BT37,CW37),2),0)</f>
        <v>0</v>
      </c>
      <c r="M37" s="8" t="str">
        <f>IF(L37=0,"",IF(L37=CW37,$CA$1,IF(L37=BT37,$AX$1,IF(L37=AQ37,$U$1,""))))</f>
        <v/>
      </c>
      <c r="N37" s="8">
        <f>IF(COUNT(AR37,BU37,CX37)&gt;0,LARGE((AR37,BU37,CX37),1),0)</f>
        <v>22.6</v>
      </c>
      <c r="O37" s="8" t="str">
        <f>IF(N37=0,"",IF(N37=CX37,$CA$1,IF(N37=BU37,$AX$1,IF(N37=AR37,$U$1,""))))</f>
        <v>2023 Nationals</v>
      </c>
      <c r="P37" s="8">
        <f>IF(MAX(AV37,BY37,DB37)&gt;0,MAX(AV37,BY37,DB37),0)</f>
        <v>0</v>
      </c>
      <c r="Q37" s="8" t="str">
        <f>IF(P37=0,"",IF(P37=DB37,$CA$1,IF(P37=BY37,$AX$1,IF(P37=AV37,$U$1,""))))</f>
        <v/>
      </c>
      <c r="R37" s="8" t="str">
        <f>IF(MAX(DD37:DF37)&gt;0,MAX(DD37:DF37),"")</f>
        <v/>
      </c>
      <c r="S37" s="11" t="str">
        <f>IF(R37="","",IF(R37=DD37,"("&amp;DD$2&amp;")",IF(R37=DE37,"("&amp;DE$2&amp;")",IF(R37=DF37,"("&amp;DF$2&amp;")"))))</f>
        <v/>
      </c>
      <c r="T37" s="8" t="str">
        <f>IF(R37="","",IF(R37=DD37,IF(R37+IF(L37="",0,L37)=PX37,$PC$1,IF(R37+IF(L37="",0,L37)=OV37,$OA$1,IF(R37+IF(L37="",0,L37)=NT37,$MY$1,IF(R37+IF(L37="",0,L37)=MR37,$LW$1,IF(R37+IF(L37="",0,L37)=LP37,$KU$1,IF(R37+IF(L37="",0,L37)=KN37,$JS$1,IF(R37+IF(L37="",0,L37)=JL37,$IQ$1,IF(R37+IF(L37="",0,L37)=IJ37,$HO$1,IF(R37+IF(L37="",0,L37)=HH37,$GM$1,IF(R37+IF(L37="",0,L37)=GF37,$FK$1,IF(R37+IF(L37="",0,L37)=FD37,$EI$1,IF(R37+IF(L37="",0,L37)=EB37,$DG$1)))))))))))),IF(R37=DE37,IF(R37+IF(N37="",0,N37)=PY37,$PC$1,IF(R37+IF(N37="",0,N37)=OW37,$OA$1,IF(R37+IF(N37="",0,N37)=NU37,$MY$1,IF(R37+IF(N37="",0,N37)=MS37,$LW$1,IF(R37+IF(N37="",0,N37)=LQ37,$KU$1,IF(R37+IF(N37="",0,N37)=KO37,$JS$1,IF(R37+IF(N37="",0,N37)=JM37,$IQ$1,IF(R37+IF(N37="",0,N37)=IK37,$HO$1,IF(R37+IF(N37="",0,N37)=HI37,$GM$1,IF(R37+IF(N37="",0,N37)=GG37,$FK$1,IF(R37+IF(N37="",0,N37)=FE37,$EI$1,IF(R37+IF(N37="",0,N37)=EC37,$DG$1)))))))))))),IF(R37=DF37,IF(R37+IF(P37="",0,P37)=QC37,$PC$1,IF(R37+IF(P37="",0,P37)=PA37,$OA$1,IF(R37+IF(P37="",0,P37)=NY37,$MY$1,IF(R37+IF(P37="",0,P37)=MW37,$LW$1,IF(R37+IF(P37="",0,P37)=LU37,$KU$1,IF(R37+IF(P37="",0,P37)=KS37,$JS$1,IF(R37+IF(P37="",0,P37)=JQ37,$IQ$1,IF(R37+IF(P37="",0,P37)=IO37,$HO$1,IF(R37+IF(P37="",0,P37)=HM37,$GM$1,IF(R37+IF(P37="",0,P37)=GK37,$FK$1,IF(R37+IF(P37="",0,P37)=FI37,$EI$1,IF(R37+IF(P37="",0,P37)=EG37,$DG$1))))))))))))))))</f>
        <v/>
      </c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27"/>
      <c r="AP37" s="40" t="str">
        <f>IF(SUM(V37,Z37)&gt;0,SUM(V37,Z37),"")</f>
        <v/>
      </c>
      <c r="AQ37" s="40" t="str">
        <f>IF(SUM(U37:V37,X37:Z37,AB37)-W37-AA37&gt;0,SUM(U37:V37,X37:Z37,AB37)-W37-AA37,"")</f>
        <v/>
      </c>
      <c r="AR37" s="40" t="str">
        <f>IF(SUM(AC37:AD37,AF37)-AE37&gt;0,SUM(AC37:AD37,AF37)-AE37,"")</f>
        <v/>
      </c>
      <c r="AS37" s="40" t="str">
        <f>IF(SUM(V37,Z37,AD37)&gt;0,SUM(V37,Z37,AD37),"")</f>
        <v/>
      </c>
      <c r="AT37" s="40" t="str">
        <f>IF(SUM(AQ37,AR37)&gt;0,SUM(AQ37,AR37),"")</f>
        <v/>
      </c>
      <c r="AU37" s="40" t="str">
        <f>IF(SUM(AH37,AL37)&gt;0,SUM(AH37,AL37),"")</f>
        <v/>
      </c>
      <c r="AV37" s="40" t="str">
        <f>IF(SUM(AG37:AH37,AJ37:AL37,AN37)-SUM(AI37,AM37)&gt;0,SUM(AG37:AH37,AJ37:AL37,AN37)-SUM(AI37,AM37),"")</f>
        <v/>
      </c>
      <c r="AW37" s="40" t="str">
        <f>IF(SUM(AQ37,AV37)&gt;0,SUM(AQ37,AV37),"")</f>
        <v/>
      </c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28"/>
      <c r="BS37" s="11" t="str">
        <f>IF(SUM(AY37,BC37)&gt;0,SUM(AY37,BC37),"")</f>
        <v/>
      </c>
      <c r="BT37" s="11" t="str">
        <f>IF(SUM(AX37:AY37,BA37:BC37,BE37)-AZ37-BD37&gt;0,SUM(AX37:AY37,BA37:BC37,BE37)-AZ37-BD37,"")</f>
        <v/>
      </c>
      <c r="BU37" s="11" t="str">
        <f>IF(SUM(BF37:BG37,BI37)-BH37&gt;0,SUM(BF37:BG37,BI37)-BH37,"")</f>
        <v/>
      </c>
      <c r="BV37" s="11" t="str">
        <f>IF(SUM(AY37,BC37,BG37)&gt;0,SUM(AY37,BC37,BG37),"")</f>
        <v/>
      </c>
      <c r="BW37" s="11" t="str">
        <f>IF(SUM(BT37,BU37)&gt;0,SUM(BT37,BU37),"")</f>
        <v/>
      </c>
      <c r="BX37" s="11" t="str">
        <f>IF(SUM(BK37,BO37)&gt;0,SUM(BK37,BO37),"")</f>
        <v/>
      </c>
      <c r="BY37" s="11" t="str">
        <f>IF(SUM(BJ37:BK37,BM37:BO37,BQ37)-SUM(BL37,BP37)&gt;0,SUM(BJ37:BK37,BM37:BO37,BQ37)-SUM(BL37,BP37),"")</f>
        <v/>
      </c>
      <c r="BZ37" s="11" t="str">
        <f>IF(SUM(BT37,BY37)&gt;0,SUM(BT37,BY37),"")</f>
        <v/>
      </c>
      <c r="CA37" s="19">
        <v>17.8</v>
      </c>
      <c r="CB37" s="19">
        <v>1.2</v>
      </c>
      <c r="CC37" s="19">
        <v>3.6</v>
      </c>
      <c r="CD37" s="19">
        <v>0</v>
      </c>
      <c r="CE37" s="19">
        <v>18.8</v>
      </c>
      <c r="CF37" s="19">
        <v>4</v>
      </c>
      <c r="CG37" s="19">
        <v>0</v>
      </c>
      <c r="CH37" s="19">
        <v>0</v>
      </c>
      <c r="CI37" s="19">
        <v>18.8</v>
      </c>
      <c r="CJ37" s="19">
        <v>4.4000000000000004</v>
      </c>
      <c r="CK37" s="19">
        <v>0.6</v>
      </c>
      <c r="CL37" s="19">
        <v>0</v>
      </c>
      <c r="CM37" s="19"/>
      <c r="CN37" s="19"/>
      <c r="CO37" s="19"/>
      <c r="CP37" s="19"/>
      <c r="CQ37" s="19"/>
      <c r="CR37" s="19"/>
      <c r="CS37" s="19"/>
      <c r="CT37" s="19"/>
      <c r="CU37" s="27"/>
      <c r="CV37" s="40">
        <f>IF(SUM(CB37,CF37)&gt;0,SUM(CB37,CF37),"")</f>
        <v>5.2</v>
      </c>
      <c r="CW37" s="40">
        <f>IF(SUM(CA37:CB37,CD37:CF37,CH37)-CC37-CG37&gt;0,SUM(CA37:CB37,CD37:CF37,CH37)-CC37-CG37,"")</f>
        <v>38.199999999999996</v>
      </c>
      <c r="CX37" s="40">
        <f>IF(SUM(CI37:CJ37,CL37)-CK37&gt;0,SUM(CI37:CJ37,CL37)-CK37,"")</f>
        <v>22.6</v>
      </c>
      <c r="CY37" s="40">
        <f>IF(SUM(CB37,CF37,CJ37)&gt;0,SUM(CB37,CF37,CJ37),"")</f>
        <v>9.6000000000000014</v>
      </c>
      <c r="CZ37" s="40">
        <f>IF(SUM(CW37,CX37)&gt;0,SUM(CW37,CX37),"")</f>
        <v>60.8</v>
      </c>
      <c r="DA37" s="40" t="str">
        <f>IF(SUM(CN37,CR37)&gt;0,SUM(CN37,CR37),"")</f>
        <v/>
      </c>
      <c r="DB37" s="40" t="str">
        <f>IF(SUM(CM37:CN37,CP37:CR37,CT37)-SUM(CO37,CS37)&gt;0,SUM(CM37:CN37,CP37:CR37,CT37)-SUM(CO37,CS37),"")</f>
        <v/>
      </c>
      <c r="DC37" s="40">
        <f>IF(SUM(CW37,DB37)&gt;0,SUM(CW37,DB37),"")</f>
        <v>38.199999999999996</v>
      </c>
      <c r="DD37" s="50" t="str">
        <f>IF(MAX(EB37,FD37,GF37,HH37,IJ37,JL37,KN37,LP37,MR37,NT37,OV37,PX37)-IF(L37="",0,L37)&gt;0.001,MAX(EB37,FD37,GF37,HH37,IJ37,JL37,KN37,LP37,MR37,NT37,OV37,PX37)-IF(L37="",0,L37),"")</f>
        <v/>
      </c>
      <c r="DE37" s="50" t="str">
        <f>IF(MAX(EC37,FE37,GG37,HI37,IK37,JM37,KO37,LQ37,MS37,NU37,OW37,PY37)-IF(N37="",0,N37)&gt;0.001,MAX(EC37,FE37,GG37,HI37,IK37,JM37,KO37,LQ37,MS37,NU37,OW37,PY37)-IF(N37="",0,N37),"")</f>
        <v/>
      </c>
      <c r="DF37" s="50" t="str">
        <f>IF(MAX(EG37,FI37,GK37,HM37,IO37,JQ37,KS37,LU37,MW37,NY37,PA37,QC37)-IF(P37="",0,P37)&gt;0.001,MAX(EG37,FI37,GK37,HM37,IO37,JQ37,KS37,LU37,MW37,NY37,PA37,QC37)-IF(P37="",0,P37),"")</f>
        <v/>
      </c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40" t="str">
        <f>IF(SUM(DH37,DL37)&gt;0,SUM(DH37,DL37),"")</f>
        <v/>
      </c>
      <c r="EB37" s="40" t="str">
        <f>IF(SUM(DG37:DH37,DJ37:DL37,DN37)-DI37-DM37&gt;0,SUM(DG37:DH37,DJ37:DL37,DN37)-DI37-DM37,"")</f>
        <v/>
      </c>
      <c r="EC37" s="40" t="str">
        <f>IF(SUM(DO37:DP37,DR37)-DQ37&gt;0,SUM(DO37:DP37,DR37)-DQ37,"")</f>
        <v/>
      </c>
      <c r="ED37" s="40" t="str">
        <f>IF(SUM(DH37,DL37,DP37)&gt;0,SUM(DH37,DL37,DP37),"")</f>
        <v/>
      </c>
      <c r="EE37" s="40" t="str">
        <f>IF(SUM(EB37,EC37)&gt;0,SUM(EB37,EC37),"")</f>
        <v/>
      </c>
      <c r="EF37" s="40" t="str">
        <f>IF(SUM(DT37,DX37)&gt;0,SUM(DT37,DX37),"")</f>
        <v/>
      </c>
      <c r="EG37" s="40" t="str">
        <f>IF(SUM(DS37:DT37,DV37:DX37,DZ37)-SUM(DU37,DY37)&gt;0,SUM(DS37:DT37,DV37:DX37,DZ37)-SUM(DU37,DY37),"")</f>
        <v/>
      </c>
      <c r="EH37" s="40" t="str">
        <f>IF(SUM(EB37,EG37)&gt;0,SUM(EB37,EG37),"")</f>
        <v/>
      </c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1" t="str">
        <f>IF(SUM(EJ37,EN37)&gt;0,SUM(EJ37,EN37),"")</f>
        <v/>
      </c>
      <c r="FD37" s="11" t="str">
        <f>IF(SUM(EI37:EJ37,EL37:EN37,EP37)-EK37-EO37&gt;0,SUM(EI37:EJ37,EL37:EN37,EP37)-EK37-EO37,"")</f>
        <v/>
      </c>
      <c r="FE37" s="11" t="str">
        <f>IF(SUM(EQ37:ER37,ET37)-ES37&gt;0,SUM(EQ37:ER37,ET37)-ES37,"")</f>
        <v/>
      </c>
      <c r="FF37" s="11" t="str">
        <f>IF(SUM(EJ37,EN37,ER37)&gt;0,SUM(EJ37,EN37,ER37),"")</f>
        <v/>
      </c>
      <c r="FG37" s="11" t="str">
        <f>IF(SUM(FD37,FE37)&gt;0,SUM(FD37,FE37),"")</f>
        <v/>
      </c>
      <c r="FH37" s="11" t="str">
        <f>IF(SUM(EV37,EZ37)&gt;0,SUM(EV37,EZ37),"")</f>
        <v/>
      </c>
      <c r="FI37" s="11" t="str">
        <f>IF(SUM(EU37:EV37,EX37:EZ37,FB37)-SUM(EW37,FA37)&gt;0,SUM(EU37:EV37,EX37:EZ37,FB37)-SUM(EW37,FA37),"")</f>
        <v/>
      </c>
      <c r="FJ37" s="11" t="str">
        <f>IF(SUM(FD37,FI37)&gt;0,SUM(FD37,FI37),"")</f>
        <v/>
      </c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40" t="str">
        <f>IF(SUM(FL37,FP37)&gt;0,SUM(FL37,FP37),"")</f>
        <v/>
      </c>
      <c r="GF37" s="40" t="str">
        <f>IF(SUM(FK37:FL37,FN37:FP37,FR37)-FM37-FQ37&gt;0,SUM(FK37:FL37,FN37:FP37,FR37)-FM37-FQ37,"")</f>
        <v/>
      </c>
      <c r="GG37" s="40" t="str">
        <f>IF(SUM(FS37:FT37,FV37)-FU37&gt;0,SUM(FS37:FT37,FV37)-FU37,"")</f>
        <v/>
      </c>
      <c r="GH37" s="40" t="str">
        <f>IF(SUM(FL37,FP37,FT37)&gt;0,SUM(FL37,FP37,FT37),"")</f>
        <v/>
      </c>
      <c r="GI37" s="40" t="str">
        <f>IF(SUM(GF37,GG37)&gt;0,SUM(GF37,GG37),"")</f>
        <v/>
      </c>
      <c r="GJ37" s="40" t="str">
        <f>IF(SUM(FX37,GB37)&gt;0,SUM(FX37,GB37),"")</f>
        <v/>
      </c>
      <c r="GK37" s="40" t="str">
        <f>IF(SUM(FW37:FX37,FZ37:GB37,GD37)-SUM(FY37,GC37)&gt;0,SUM(FW37:FX37,FZ37:GB37,GD37)-SUM(FY37,GC37),"")</f>
        <v/>
      </c>
      <c r="GL37" s="40" t="str">
        <f>IF(SUM(GF37,GK37)&gt;0,SUM(GF37,GK37),"")</f>
        <v/>
      </c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1" t="str">
        <f>IF(SUM(GN37,GR37)&gt;0,SUM(GN37,GR37),"")</f>
        <v/>
      </c>
      <c r="HH37" s="11" t="str">
        <f>IF(SUM(GM37:GN37,GP37:GR37,GT37)-GO37-GS37&gt;0,SUM(GM37:GN37,GP37:GR37,GT37)-GO37-GS37,"")</f>
        <v/>
      </c>
      <c r="HI37" s="11" t="str">
        <f>IF(SUM(GU37:GV37,GX37)-GW37&gt;0,SUM(GU37:GV37,GX37)-GW37,"")</f>
        <v/>
      </c>
      <c r="HJ37" s="11" t="str">
        <f>IF(SUM(GN37,GR37,GV37)&gt;0,SUM(GN37,GR37,GV37),"")</f>
        <v/>
      </c>
      <c r="HK37" s="11" t="str">
        <f>IF(SUM(HH37,HI37)&gt;0,SUM(HH37,HI37),"")</f>
        <v/>
      </c>
      <c r="HL37" s="11" t="str">
        <f>IF(SUM(GZ37,HD37)&gt;0,SUM(GZ37,HD37),"")</f>
        <v/>
      </c>
      <c r="HM37" s="11" t="str">
        <f>IF(SUM(GY37:GZ37,HB37:HD37,HF37)-SUM(HA37,HE37)&gt;0,SUM(GY37:GZ37,HB37:HD37,HF37)-SUM(HA37,HE37),"")</f>
        <v/>
      </c>
      <c r="HN37" s="11" t="str">
        <f>IF(SUM(HH37,HM37)&gt;0,SUM(HH37,HM37),"")</f>
        <v/>
      </c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40" t="str">
        <f>IF(SUM(HP37,HT37)&gt;0,SUM(HP37,HT37),"")</f>
        <v/>
      </c>
      <c r="IJ37" s="40" t="str">
        <f>IF(SUM(HO37:HP37,HR37:HT37,HV37)-HQ37-HU37&gt;0,SUM(HO37:HP37,HR37:HT37,HV37)-HQ37-HU37,"")</f>
        <v/>
      </c>
      <c r="IK37" s="40" t="str">
        <f>IF(SUM(HW37:HX37,HZ37)-HY37&gt;0,SUM(HW37:HX37,HZ37)-HY37,"")</f>
        <v/>
      </c>
      <c r="IL37" s="40" t="str">
        <f>IF(SUM(HP37,HT37,HX37)&gt;0,SUM(HP37,HT37,HX37),"")</f>
        <v/>
      </c>
      <c r="IM37" s="40" t="str">
        <f>IF(SUM(IJ37,IK37)&gt;0,SUM(IJ37,IK37),"")</f>
        <v/>
      </c>
      <c r="IN37" s="40" t="str">
        <f>IF(SUM(IB37,IF37)&gt;0,SUM(IB37,IF37),"")</f>
        <v/>
      </c>
      <c r="IO37" s="40" t="str">
        <f>IF(SUM(IA37:IB37,ID37:IF37,IH37)-SUM(IC37,IG37)&gt;0,SUM(IA37:IB37,ID37:IF37,IH37)-SUM(IC37,IG37),"")</f>
        <v/>
      </c>
      <c r="IP37" s="40" t="str">
        <f>IF(SUM(IJ37,IO37)&gt;0,SUM(IJ37,IO37),"")</f>
        <v/>
      </c>
      <c r="IQ37" s="18"/>
      <c r="IR37" s="18"/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8"/>
      <c r="JK37" s="11" t="str">
        <f>IF(SUM(IR37,IV37)&gt;0,SUM(IR37,IV37),"")</f>
        <v/>
      </c>
      <c r="JL37" s="11" t="str">
        <f>IF(SUM(IQ37:IR37,IT37:IV37,IX37)-IS37-IW37&gt;0,SUM(IQ37:IR37,IT37:IV37,IX37)-IS37-IW37,"")</f>
        <v/>
      </c>
      <c r="JM37" s="11" t="str">
        <f>IF(SUM(IY37:IZ37,JB37)-JA37&gt;0,SUM(IY37:IZ37,JB37)-JA37,"")</f>
        <v/>
      </c>
      <c r="JN37" s="11" t="str">
        <f>IF(SUM(IR37,IV37,IZ37)&gt;0,SUM(IR37,IV37,IZ37),"")</f>
        <v/>
      </c>
      <c r="JO37" s="11" t="str">
        <f>IF(SUM(JL37,JM37)&gt;0,SUM(JL37,JM37),"")</f>
        <v/>
      </c>
      <c r="JP37" s="11" t="str">
        <f>IF(SUM(JD37,JH37)&gt;0,SUM(JD37,JH37),"")</f>
        <v/>
      </c>
      <c r="JQ37" s="11" t="str">
        <f>IF(SUM(JC37:JD37,JF37:JH37,JJ37)-SUM(JE37,JI37)&gt;0,SUM(JC37:JD37,JF37:JH37,JJ37)-SUM(JE37,JI37),"")</f>
        <v/>
      </c>
      <c r="JR37" s="11" t="str">
        <f>IF(SUM(JL37,JQ37)&gt;0,SUM(JL37,JQ37),"")</f>
        <v/>
      </c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40" t="str">
        <f>IF(SUM(JT37,JX37)&gt;0,SUM(JT37,JX37),"")</f>
        <v/>
      </c>
      <c r="KN37" s="40" t="str">
        <f>IF(SUM(JS37:JT37,JV37:JX37,JZ37)-JU37-JY37&gt;0,SUM(JS37:JT37,JV37:JX37,JZ37)-JU37-JY37,"")</f>
        <v/>
      </c>
      <c r="KO37" s="40" t="str">
        <f>IF(SUM(KA37:KB37,KD37)-KC37&gt;0,SUM(KA37:KB37,KD37)-KC37,"")</f>
        <v/>
      </c>
      <c r="KP37" s="40" t="str">
        <f>IF(SUM(JT37,JX37,KB37)&gt;0,SUM(JT37,JX37,KB37),"")</f>
        <v/>
      </c>
      <c r="KQ37" s="40" t="str">
        <f>IF(SUM(KN37,KO37)&gt;0,SUM(KN37,KO37),"")</f>
        <v/>
      </c>
      <c r="KR37" s="40" t="str">
        <f>IF(SUM(KF37,KJ37)&gt;0,SUM(KF37,KJ37),"")</f>
        <v/>
      </c>
      <c r="KS37" s="40" t="str">
        <f>IF(SUM(KE37:KF37,KH37:KJ37,KL37)-SUM(KG37,KK37)&gt;0,SUM(KE37:KF37,KH37:KJ37,KL37)-SUM(KG37,KK37),"")</f>
        <v/>
      </c>
      <c r="KT37" s="40" t="str">
        <f>IF(SUM(KN37,KS37)&gt;0,SUM(KN37,KS37),"")</f>
        <v/>
      </c>
      <c r="KU37" s="18"/>
      <c r="KV37" s="18"/>
      <c r="KW37" s="18"/>
      <c r="KX37" s="18"/>
      <c r="KY37" s="18"/>
      <c r="KZ37" s="18"/>
      <c r="LA37" s="18"/>
      <c r="LB37" s="18"/>
      <c r="LC37" s="18"/>
      <c r="LD37" s="18"/>
      <c r="LE37" s="18"/>
      <c r="LF37" s="18"/>
      <c r="LG37" s="18"/>
      <c r="LH37" s="18"/>
      <c r="LI37" s="18"/>
      <c r="LJ37" s="18"/>
      <c r="LK37" s="18"/>
      <c r="LL37" s="18"/>
      <c r="LM37" s="18"/>
      <c r="LN37" s="18"/>
      <c r="LO37" s="11" t="str">
        <f>IF(SUM(KV37,KZ37)&gt;0,SUM(KV37,KZ37),"")</f>
        <v/>
      </c>
      <c r="LP37" s="11" t="str">
        <f>IF(SUM(KU37:KV37,KX37:KZ37,LB37)-KW37-LA37&gt;0,SUM(KU37:KV37,KX37:KZ37,LB37)-KW37-LA37,"")</f>
        <v/>
      </c>
      <c r="LQ37" s="11" t="str">
        <f>IF(SUM(LC37:LD37,LF37)-LE37&gt;0,SUM(LC37:LD37,LF37)-LE37,"")</f>
        <v/>
      </c>
      <c r="LR37" s="11" t="str">
        <f>IF(SUM(KV37,KZ37,LD37)&gt;0,SUM(KV37,KZ37,LD37),"")</f>
        <v/>
      </c>
      <c r="LS37" s="11" t="str">
        <f>IF(SUM(LP37,LQ37)&gt;0,SUM(LP37,LQ37),"")</f>
        <v/>
      </c>
      <c r="LT37" s="11" t="str">
        <f>IF(SUM(LH37,LL37)&gt;0,SUM(LH37,LL37),"")</f>
        <v/>
      </c>
      <c r="LU37" s="11" t="str">
        <f>IF(SUM(LG37:LH37,LJ37:LL37,LN37)-SUM(LI37,LM37)&gt;0,SUM(LG37:LH37,LJ37:LL37,LN37)-SUM(LI37,LM37),"")</f>
        <v/>
      </c>
      <c r="LV37" s="11" t="str">
        <f>IF(SUM(LP37,LU37)&gt;0,SUM(LP37,LU37),"")</f>
        <v/>
      </c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40" t="str">
        <f>IF(SUM(LX37,MB37)&gt;0,SUM(LX37,MB37),"")</f>
        <v/>
      </c>
      <c r="MR37" s="40" t="str">
        <f>IF(SUM(LW37:LX37,LZ37:MB37,MD37)-LY37-MC37&gt;0,SUM(LW37:LX37,LZ37:MB37,MD37)-LY37-MC37,"")</f>
        <v/>
      </c>
      <c r="MS37" s="40" t="str">
        <f>IF(SUM(ME37:MF37,MH37)-MG37&gt;0,SUM(ME37:MF37,MH37)-MG37,"")</f>
        <v/>
      </c>
      <c r="MT37" s="40" t="str">
        <f>IF(SUM(LX37,MB37,MF37)&gt;0,SUM(LX37,MB37,MF37),"")</f>
        <v/>
      </c>
      <c r="MU37" s="40" t="str">
        <f>IF(SUM(MR37,MS37)&gt;0,SUM(MR37,MS37),"")</f>
        <v/>
      </c>
      <c r="MV37" s="40" t="str">
        <f>IF(SUM(MJ37,MN37)&gt;0,SUM(MJ37,MN37),"")</f>
        <v/>
      </c>
      <c r="MW37" s="40" t="str">
        <f>IF(SUM(MI37:MJ37,ML37:MN37,MP37)-SUM(MK37,MO37)&gt;0,SUM(MI37:MJ37,ML37:MN37,MP37)-SUM(MK37,MO37),"")</f>
        <v/>
      </c>
      <c r="MX37" s="40" t="str">
        <f>IF(SUM(MR37,MW37)&gt;0,SUM(MR37,MW37),"")</f>
        <v/>
      </c>
      <c r="MY37" s="18"/>
      <c r="MZ37" s="18"/>
      <c r="NA37" s="18"/>
      <c r="NB37" s="18"/>
      <c r="NC37" s="18"/>
      <c r="ND37" s="18"/>
      <c r="NE37" s="18"/>
      <c r="NF37" s="18"/>
      <c r="NG37" s="18"/>
      <c r="NH37" s="18"/>
      <c r="NI37" s="18"/>
      <c r="NJ37" s="18"/>
      <c r="NK37" s="18"/>
      <c r="NL37" s="18"/>
      <c r="NM37" s="18"/>
      <c r="NN37" s="18"/>
      <c r="NO37" s="18"/>
      <c r="NP37" s="18"/>
      <c r="NQ37" s="18"/>
      <c r="NR37" s="18"/>
      <c r="NS37" s="11" t="str">
        <f>IF(SUM(MZ37,ND37)&gt;0,SUM(MZ37,ND37),"")</f>
        <v/>
      </c>
      <c r="NT37" s="11" t="str">
        <f>IF(SUM(MY37:MZ37,NB37:ND37,NF37)-NA37-NE37&gt;0,SUM(MY37:MZ37,NB37:ND37,NF37)-NA37-NE37,"")</f>
        <v/>
      </c>
      <c r="NU37" s="11" t="str">
        <f>IF(SUM(NG37:NH37,NJ37)-NI37&gt;0,SUM(NG37:NH37,NJ37)-NI37,"")</f>
        <v/>
      </c>
      <c r="NV37" s="11" t="str">
        <f>IF(SUM(MZ37,ND37,NH37)&gt;0,SUM(MZ37,ND37,NH37),"")</f>
        <v/>
      </c>
      <c r="NW37" s="11" t="str">
        <f>IF(SUM(NT37,NU37)&gt;0,SUM(NT37,NU37),"")</f>
        <v/>
      </c>
      <c r="NX37" s="11" t="str">
        <f>IF(SUM(NL37,NP37)&gt;0,SUM(NL37,NP37),"")</f>
        <v/>
      </c>
      <c r="NY37" s="11" t="str">
        <f>IF(SUM(NK37:NL37,NN37:NP37,NR37)-SUM(NM37,NQ37)&gt;0,SUM(NK37:NL37,NN37:NP37,NR37)-SUM(NM37,NQ37),"")</f>
        <v/>
      </c>
      <c r="NZ37" s="11" t="str">
        <f>IF(SUM(NT37,NY37)&gt;0,SUM(NT37,NY37),"")</f>
        <v/>
      </c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40" t="str">
        <f>IF(SUM(OB37,OF37)&gt;0,SUM(OB37,OF37),"")</f>
        <v/>
      </c>
      <c r="OV37" s="40" t="str">
        <f>IF(SUM(OA37:OB37,OD37:OF37,OH37)-OC37-OG37&gt;0,SUM(OA37:OB37,OD37:OF37,OH37)-OC37-OG37,"")</f>
        <v/>
      </c>
      <c r="OW37" s="40" t="str">
        <f>IF(SUM(OI37:OJ37,OL37)-OK37&gt;0,SUM(OI37:OJ37,OL37)-OK37,"")</f>
        <v/>
      </c>
      <c r="OX37" s="40" t="str">
        <f>IF(SUM(OB37,OF37,OJ37)&gt;0,SUM(OB37,OF37,OJ37),"")</f>
        <v/>
      </c>
      <c r="OY37" s="40" t="str">
        <f>IF(SUM(OV37,OW37)&gt;0,SUM(OV37,OW37),"")</f>
        <v/>
      </c>
      <c r="OZ37" s="40" t="str">
        <f>IF(SUM(ON37,OR37)&gt;0,SUM(ON37,OR37),"")</f>
        <v/>
      </c>
      <c r="PA37" s="40" t="str">
        <f>IF(SUM(OM37:ON37,OP37:OR37,OT37)-SUM(OO37,OS37)&gt;0,SUM(OM37:ON37,OP37:OR37,OT37)-SUM(OO37,OS37),"")</f>
        <v/>
      </c>
      <c r="PB37" s="40" t="str">
        <f>IF(SUM(OV37,PA37)&gt;0,SUM(OV37,PA37),"")</f>
        <v/>
      </c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8"/>
      <c r="PS37" s="18"/>
      <c r="PT37" s="18"/>
      <c r="PU37" s="18"/>
      <c r="PV37" s="18"/>
      <c r="PW37" s="11" t="str">
        <f>IF(SUM(PD37,PH37)&gt;0,SUM(PD37,PH37),"")</f>
        <v/>
      </c>
      <c r="PX37" s="11" t="str">
        <f>IF(SUM(PC37:PD37,PF37:PH37,PJ37)-PE37-PI37&gt;0,SUM(PC37:PD37,PF37:PH37,PJ37)-PE37-PI37,"")</f>
        <v/>
      </c>
      <c r="PY37" s="11" t="str">
        <f>IF(SUM(PK37:PL37,PN37)-PM37&gt;0,SUM(PK37:PL37,PN37)-PM37,"")</f>
        <v/>
      </c>
      <c r="PZ37" s="11" t="str">
        <f>IF(SUM(PD37,PH37,PL37)&gt;0,SUM(PD37,PH37,PL37),"")</f>
        <v/>
      </c>
      <c r="QA37" s="11" t="str">
        <f>IF(SUM(PX37,PY37)&gt;0,SUM(PX37,PY37),"")</f>
        <v/>
      </c>
      <c r="QB37" s="11" t="str">
        <f>IF(SUM(PP37,PT37)&gt;0,SUM(PP37,PT37),"")</f>
        <v/>
      </c>
      <c r="QC37" s="11" t="str">
        <f>IF(SUM(PO37:PP37,PR37:PT37,PV37)-SUM(PQ37,PU37)&gt;0,SUM(PO37:PP37,PR37:PT37,PV37)-SUM(PQ37,PU37),"")</f>
        <v/>
      </c>
      <c r="QD37" s="11" t="str">
        <f>IF(SUM(PX37,QC37)&gt;0,SUM(PX37,QC37),"")</f>
        <v/>
      </c>
      <c r="QE37" s="22">
        <f>IF($CU37="P",CA37,(CA37+AX37)/2)</f>
        <v>8.9</v>
      </c>
      <c r="QF37" s="22">
        <f>IF($CU37="P",CB37,(CB37+AY37)/2)</f>
        <v>0.6</v>
      </c>
      <c r="QG37" s="22">
        <f>IF($CU37="P",CC37,(CC37+AZ37)/2)</f>
        <v>1.8</v>
      </c>
      <c r="QH37" s="22">
        <f>IF($CU37="P",CD37,(CD37+BA37)/2)</f>
        <v>0</v>
      </c>
      <c r="QI37" s="22">
        <f>IF($CU37="P",CE37,(CE37+BB37)/2)</f>
        <v>9.4</v>
      </c>
      <c r="QJ37" s="22">
        <f>IF($CU37="P",CF37,(CF37+BC37)/2)</f>
        <v>2</v>
      </c>
      <c r="QK37" s="22">
        <f>IF($CU37="P",CG37,(CG37+BD37)/2)</f>
        <v>0</v>
      </c>
      <c r="QL37" s="22">
        <f>IF($CU37="P",CH37,(CH37+BE37)/2)</f>
        <v>0</v>
      </c>
      <c r="QM37" s="22">
        <f>IF($CU37="P",CI37,(CI37+BF37)/2)</f>
        <v>9.4</v>
      </c>
      <c r="QN37" s="22">
        <f>IF($CU37="P",CJ37,(CJ37+BG37)/2)</f>
        <v>2.2000000000000002</v>
      </c>
      <c r="QO37" s="22">
        <f>IF($CU37="P",CK37,(CK37+BH37)/2)</f>
        <v>0.3</v>
      </c>
      <c r="QP37" s="22">
        <f>IF($CU37="P",CL37,(CL37+BI37)/2)</f>
        <v>0</v>
      </c>
      <c r="QQ37" s="22">
        <f>IF($CU37="P",CM37,(CM37+BJ37)/2)</f>
        <v>0</v>
      </c>
      <c r="QR37" s="22">
        <f>IF($CU37="P",CN37,(CN37+BK37)/2)</f>
        <v>0</v>
      </c>
      <c r="QS37" s="22">
        <f>IF($CU37="P",CO37,(CO37+BL37)/2)</f>
        <v>0</v>
      </c>
      <c r="QT37" s="22">
        <f>IF($CU37="P",CP37,(CP37+BM37)/2)</f>
        <v>0</v>
      </c>
      <c r="QU37" s="22">
        <f>IF($CU37="P",CQ37,(CQ37+BN37)/2)</f>
        <v>0</v>
      </c>
      <c r="QV37" s="22">
        <f>IF($CU37="P",CR37,(CR37+BO37)/2)</f>
        <v>0</v>
      </c>
      <c r="QW37" s="22">
        <f>IF($CU37="P",CS37,(CS37+BP37)/2)</f>
        <v>0</v>
      </c>
      <c r="QX37" s="22">
        <f>IF($CU37="P",CT37,(CT37+BQ37)/2)</f>
        <v>0</v>
      </c>
      <c r="QY37" s="27" t="s">
        <v>46</v>
      </c>
      <c r="QZ37" s="40">
        <f>IF(SUM(QF37,QJ37)&gt;0,SUM(QF37,QJ37),"")</f>
        <v>2.6</v>
      </c>
      <c r="RA37" s="40">
        <f>IF(SUM(QE37:QF37,QH37:QJ37,QL37)-QG37-QK37&gt;0,SUM(QE37:QF37,QH37:QJ37,QL37)-QG37-QK37,"")</f>
        <v>19.099999999999998</v>
      </c>
      <c r="RB37" s="40">
        <f>IF(SUM(QM37:QN37,QP37)-QO37&gt;0,SUM(QM37:QN37,QP37)-QO37,"")</f>
        <v>11.3</v>
      </c>
      <c r="RC37" s="40">
        <f>IF(SUM(QF37,QJ37,QN37)&gt;0,SUM(QF37,QJ37,QN37),"")</f>
        <v>4.8000000000000007</v>
      </c>
      <c r="RD37" s="40">
        <f>IF(SUM(RA37,RB37)&gt;0,SUM(RA37,RB37),"")</f>
        <v>30.4</v>
      </c>
      <c r="RE37" s="40" t="str">
        <f>IF(SUM(QR37,QV37)&gt;0,SUM(QR37,QV37),"")</f>
        <v/>
      </c>
      <c r="RF37" s="40" t="str">
        <f>IF(SUM(QQ37:QR37,QT37:QV37,QX37)-SUM(QS37,QW37)&gt;0,SUM(QQ37:QR37,QT37:QV37,QX37)-SUM(QS37,QW37),"")</f>
        <v/>
      </c>
      <c r="RG37" s="40">
        <f>IF(SUM(RA37,RF37)&gt;0,SUM(RA37,RF37),"")</f>
        <v>19.099999999999998</v>
      </c>
    </row>
    <row r="38" spans="1:475" x14ac:dyDescent="0.2">
      <c r="A38" s="4" t="str" cm="1">
        <f t="array" ref="A38">IF(AND(H38&lt;&gt;"",H38&lt;&gt;"No DD"),SUMPRODUCT((H$4:H$41&lt;&gt;"")*(H$4:H$41&lt;&gt;"No DD")*(E$4:E$41&gt;E38))+1,IF(H38="No DD",SUMPRODUCT((H$4:H$41="No DD")*(E$4:E$41&gt;E38))+1+SUMPRODUCT((H$4:H$41&lt;&gt;"")*(H$4:H$41&lt;&gt;"No DD")),""))</f>
        <v/>
      </c>
      <c r="B38" s="5" t="s">
        <v>104</v>
      </c>
      <c r="C38" s="4" t="s">
        <v>5</v>
      </c>
      <c r="D38" s="4">
        <v>2005</v>
      </c>
      <c r="E38" s="9">
        <f>SUM(J38:R38)+SUM(J38:O38)*0.0000001+SUM(J38)*0.0000000000001</f>
        <v>48.400004840002609</v>
      </c>
      <c r="F38" s="3" t="str">
        <f>IF(OR(AND(AP38&gt;=AW$43,AQ38&gt;=AW$47,AP38&lt;&gt;"",AO38=""),AND(AU38&gt;=AW$43,AV38&gt;=AW$47,AU38&lt;&gt;"",AO38=""),AND(BS38&gt;=BZ$43,BT38&gt;=BZ$47,BS38&lt;&gt;"",BR38=""),AND(BX38&gt;=BZ$43,BY38&gt;=BZ$47,BX38&lt;&gt;"",BR38=""),AND(CV38&gt;=DC$43,CW38&gt;=DC$47,CV38&lt;&gt;"",CU38=""),AND(DA38&gt;=DC$43,DB38&gt;=DC$47,DA38&lt;&gt;""),AND(EA38&gt;=EH$43,EB38&gt;=EH$47,EA38&lt;&gt;""),AND(EF38&gt;=EH$43,EG38&gt;=EH$47,EF38&lt;&gt;""),AND(FC38&gt;=FJ$43,FD38&gt;=FJ$47,FC38&lt;&gt;""),AND(FH38&gt;=FJ$43,FI38&gt;=FJ$47,FH38&lt;&gt;""),AND(GE38&gt;=GL$43,GF38&gt;=GL$47,GE38&lt;&gt;""),AND(GJ38&gt;=GL$43,GK38&gt;=GL$47,GJ38&lt;&gt;""),AND(HG38&gt;=HN$43,HH38&gt;=HN$47,HG38&lt;&gt;""),AND(HL38&gt;=HN$43,HM38&gt;=HN$47,HL38&lt;&gt;""),AND(II38&gt;=IP$43,IJ38&gt;=IP$47,II38&lt;&gt;""),AND(IN38&gt;=IP$43,IO38&gt;=IP$47,IN38&lt;&gt;""),AND(JK38&gt;=JR$43,JL38&gt;=JR$47,JK38&lt;&gt;""),AND(JP38&gt;=JR$43,JQ38&gt;=JR$47,JP38&lt;&gt;""),AND(KM38&gt;=KT$43,KN38&gt;=KT$47,KM38&lt;&gt;""),AND(KR38&gt;=KT$43,KS38&gt;=KT$47,KR38&lt;&gt;""),AND(LO38&gt;=LV$43,LP38&gt;=LV$47,LO38&lt;&gt;""),AND(LT38&gt;=LV$43,LU38&gt;=LV$47,LT38&lt;&gt;""),AND(MQ38&gt;=MX$43,MR38&gt;=MX$47,MQ38&lt;&gt;""),AND(MV38&gt;=MX$43,MW38&gt;=MX$47,MV38&lt;&gt;""),AND(NS38&gt;=NZ$43,NT38&gt;=NZ$47,NS38&lt;&gt;""),AND(NX38&gt;=NZ$43,NY38&gt;=NZ$47,NX38&lt;&gt;""),AND(OU38&gt;=PB$43,OV38&gt;=PB$47,OU38&lt;&gt;""),AND(OZ38&gt;=PB$43,PA38&gt;=PB$47,OZ38&lt;&gt;""),AND(PW38&gt;=QD$43,PX38&gt;=QD$47,PW38&lt;&gt;""),AND(QB38&gt;=QD$43,QC38&gt;=QD$47,QB38&lt;&gt;"")),"P","")</f>
        <v/>
      </c>
      <c r="G38" s="3" t="str">
        <f>IF(OR(AND(AQ38&gt;=AW$47,AQ38&lt;&gt;"",AO38=""),AND(AV38&gt;=AW$47,AV38&lt;&gt;"",AO38=""),AND(BT38&gt;=BZ$47,BT38&lt;&gt;"",BR38=""),AND(BY38&gt;=BZ$47,BY38&lt;&gt;"",BR38=""),AND(CW38&gt;=DC$47,CW38&lt;&gt;"",CU38=""),AND(DB38&gt;=DC$47,DB38&lt;&gt;"",CU38=""),AND(EB38&gt;=EH$47,EB38&lt;&gt;""),AND(EG38&gt;=EH$47,EG38&lt;&gt;""),AND(FD38&gt;=FJ$47,FD38&lt;&gt;""),AND(FI38&gt;=FJ$47,FI38&lt;&gt;""),AND(GF38&gt;=GL$47,GF38&lt;&gt;""),AND(GK38&gt;=GL$47,GK38&lt;&gt;""),AND(HH38&gt;=HN$47,HH38&lt;&gt;""),AND(HM38&gt;=HN$47,HM38&lt;&gt;""),AND(IJ38&gt;=IP$47,IJ38&lt;&gt;""),AND(IO38&gt;=IP$47,IO38&lt;&gt;""),AND(JL38&gt;=JR$47,JL38&lt;&gt;""),AND(JQ38&gt;=JR$47,JQ38&lt;&gt;""),AND(KN38&gt;=KT$47,KN38&lt;&gt;""),AND(KS38&gt;=KT$47,KS38&lt;&gt;""),AND(LP38&gt;=LV$47,LP38&lt;&gt;""),AND(LU38&gt;=LV$47,LU38&lt;&gt;""),AND(MR38&gt;=MX$47,MR38&lt;&gt;""),AND(MW38&gt;=MX$47,MW38&lt;&gt;""),AND(NT38&gt;=NZ$47,NT38&lt;&gt;""),AND(NY38&gt;=NZ$47,NY38&lt;&gt;""),AND(OV38&gt;=PB$47,OV38&lt;&gt;""),AND(PA38&gt;=PB$47,PA38&lt;&gt;""),AND(PX38&gt;=QD$47,PX38&lt;&gt;""),AND(QC38&gt;=QD$47,QC38&lt;&gt;"")),"P","")</f>
        <v/>
      </c>
      <c r="H38" s="36" t="str">
        <f>IF(AND(G38="P",F38=""),"No DD",IF(OR(AND(AS38&gt;=AW$46,AT38&gt;=AW$50,AS38&lt;&gt;"",AO38=""),AND(BV38&gt;=BZ$46,BW38&gt;=BZ$50,BV38&lt;&gt;"",BR38=""),AND(CY38&gt;=DC$46,CZ38&gt;=DC$50,CY38&lt;&gt;"",CU38=""),AND(ED38&gt;=EH$46,EE38&gt;=EH$50,ED38&lt;&gt;""),AND(FF38&gt;=FJ$46,FG38&gt;=FJ$50,FF38&lt;&gt;""),AND(GH38&gt;=GL$46,GI38&gt;=GL$50,GH38&lt;&gt;""),AND(HJ38&gt;=HN$46,HK38&gt;=HN$50,HJ38&lt;&gt;""),AND(IL38&gt;=IP$46,IM38&gt;=IP$50,IL38&lt;&gt;""),AND(JN38&gt;=JR$46,JO38&gt;=JR$50,JN38&lt;&gt;""),AND(KP38&gt;=KT$46,KQ38&gt;=KT$50,KP38&lt;&gt;""),AND(LR38&gt;=LV$46,LS38&gt;=LV$50,LR38&lt;&gt;""),AND(MT38&gt;=MX$46,MU38&gt;=MX$50,MT38&lt;&gt;""),AND(NV38&gt;=NZ$46,NW38&gt;=NZ$50,NV38&lt;&gt;""),AND(OX38&gt;=PB$46,OY38&gt;=PB$50,OX38&lt;&gt;""),AND(PZ38&gt;=QD$46,QA38&gt;=QD$50,PZ38&lt;&gt;"")),"Merit",IF(OR(AND(AS38&gt;=AW$45,AT38&gt;=AW$49,AS38&lt;&gt;"",AO38=""),AND(BV38&gt;=BZ$45,BW38&gt;=BZ$49,BV38&lt;&gt;"",BR38=""),AND(CY38&gt;=DC$45,CZ38&gt;=DC$49,CY38&lt;&gt;"",CU38=""),AND(ED38&gt;=EH$45,EE38&gt;=EH$49,ED38&lt;&gt;""),AND(FF38&gt;=FJ$45,FG38&gt;=FJ$49,FF38&lt;&gt;""),AND(GH38&gt;=GL$45,GI38&gt;=GL$49,GH38&lt;&gt;""),AND(HJ38&gt;=HN$45,HK38&gt;=HN$49,HJ38&lt;&gt;""),AND(IL38&gt;=IP$45,IM38&gt;=IP$49,IL38&lt;&gt;""),AND(JN38&gt;=JR$45,JO38&gt;=JR$49,JN38&lt;&gt;""),AND(KP38&gt;=KT$45,KQ38&gt;=KT$49,KP38&lt;&gt;""),AND(LR38&gt;=LV$45,LS38&gt;=LV$49,LR38&lt;&gt;""),AND(MT38&gt;=MX$45,MU38&gt;=MX$49,MT38&lt;&gt;""),AND(NV38&gt;=NZ$45,NW38&gt;=NZ$49,NV38&lt;&gt;""),AND(OX38&gt;=PB$45,OY38&gt;=PB$49,OX38&lt;&gt;""),AND(PZ38&gt;=QD$45,QA38&gt;=QD$49,PZ38&lt;&gt;"")),"Excellence",IF(I38="P","Worlds Team",IF(F38="P","National Team","")))))</f>
        <v/>
      </c>
      <c r="I38" s="3" t="str">
        <f>IF(OR(AND(AS38&gt;=AW$44,AT38&gt;=AW$48,AS38&lt;&gt;"",AO38=""),AND(BV38&gt;=BZ$44,BW38&gt;=BZ$48,BV38&lt;&gt;"",BR38=""),AND(CY38&gt;=DC$44,CZ38&gt;=DC$48,CY38&lt;&gt;"",CU38=""),AND(ED38&gt;=EH$44,EE38&gt;=EH$48,ED38&lt;&gt;""),AND(FF38&gt;=FJ$44,FG38&gt;=FJ$48,FF38&lt;&gt;""),AND(GH38&gt;=GL$44,GI38&gt;=GL$48,GH38&lt;&gt;""),AND(HJ38&gt;=HN$44,HK38&gt;=HN$48,HJ38&lt;&gt;""),AND(IL38&gt;=IP$44,IM38&gt;=IP$48,IL38&lt;&gt;""),AND(JN38&gt;=JR$44,JO38&gt;=JR$48,JN38&lt;&gt;""),AND(KP38&gt;=KT$44,KQ38&gt;=KT$48,KP38&lt;&gt;""),AND(LR38&gt;=LV$44,LS38&gt;=LV$48,LR38&lt;&gt;""),AND(MT38&gt;=MX$44,MU38&gt;=MX$48,MT38&lt;&gt;""),AND(NV38&gt;=NZ$44,NW38&gt;=NZ$48,NV38&lt;&gt;""),AND(OX38&gt;=PB$44,OY38&gt;=PB$48,OX38&lt;&gt;""),AND(PZ38&gt;=QD$44,QA38&gt;=QD$48,PZ38&lt;&gt;"")),"P","")</f>
        <v/>
      </c>
      <c r="J38" s="8">
        <f>IF(COUNT(AQ38,BT38,CW38)&gt;0,LARGE((AQ38,BT38,CW38),1),0)</f>
        <v>26</v>
      </c>
      <c r="K38" s="8" t="str">
        <f>IF(J38=0,"",IF(J38=CW38,$CA$1,IF(J38=BT38,$AX$1,IF(J38=AQ38,$U$1,""))))</f>
        <v>2022 3rd Domestic Trial</v>
      </c>
      <c r="L38" s="8">
        <f>IF(COUNT(AQ38,BT38,CW38)&gt;1,LARGE((AQ38,BT38,CW38),2),0)</f>
        <v>0</v>
      </c>
      <c r="M38" s="8" t="str">
        <f>IF(L38=0,"",IF(L38=CW38,$CA$1,IF(L38=BT38,$AX$1,IF(L38=AQ38,$U$1,""))))</f>
        <v/>
      </c>
      <c r="N38" s="8">
        <f>IF(COUNT(AR38,BU38,CX38)&gt;0,LARGE((AR38,BU38,CX38),1),0)</f>
        <v>22.400000000000002</v>
      </c>
      <c r="O38" s="8" t="str">
        <f>IF(N38=0,"",IF(N38=CX38,$CA$1,IF(N38=BU38,$AX$1,IF(N38=AR38,$U$1,""))))</f>
        <v>2022 3rd Domestic Trial</v>
      </c>
      <c r="P38" s="8">
        <f>IF(MAX(AV38,BY38,DB38)&gt;0,MAX(AV38,BY38,DB38),0)</f>
        <v>0</v>
      </c>
      <c r="Q38" s="8" t="str">
        <f>IF(P38=0,"",IF(P38=DB38,$CA$1,IF(P38=BY38,$AX$1,IF(P38=AV38,$U$1,""))))</f>
        <v/>
      </c>
      <c r="R38" s="8" t="str">
        <f>IF(MAX(DD38:DF38)&gt;0,MAX(DD38:DF38),"")</f>
        <v/>
      </c>
      <c r="S38" s="11" t="str">
        <f>IF(R38="","",IF(R38=DD38,"("&amp;DD$2&amp;")",IF(R38=DE38,"("&amp;DE$2&amp;")",IF(R38=DF38,"("&amp;DF$2&amp;")"))))</f>
        <v/>
      </c>
      <c r="T38" s="8" t="str">
        <f>IF(R38="","",IF(R38=DD38,IF(R38+IF(L38="",0,L38)=PX38,$PC$1,IF(R38+IF(L38="",0,L38)=OV38,$OA$1,IF(R38+IF(L38="",0,L38)=NT38,$MY$1,IF(R38+IF(L38="",0,L38)=MR38,$LW$1,IF(R38+IF(L38="",0,L38)=LP38,$KU$1,IF(R38+IF(L38="",0,L38)=KN38,$JS$1,IF(R38+IF(L38="",0,L38)=JL38,$IQ$1,IF(R38+IF(L38="",0,L38)=IJ38,$HO$1,IF(R38+IF(L38="",0,L38)=HH38,$GM$1,IF(R38+IF(L38="",0,L38)=GF38,$FK$1,IF(R38+IF(L38="",0,L38)=FD38,$EI$1,IF(R38+IF(L38="",0,L38)=EB38,$DG$1)))))))))))),IF(R38=DE38,IF(R38+IF(N38="",0,N38)=PY38,$PC$1,IF(R38+IF(N38="",0,N38)=OW38,$OA$1,IF(R38+IF(N38="",0,N38)=NU38,$MY$1,IF(R38+IF(N38="",0,N38)=MS38,$LW$1,IF(R38+IF(N38="",0,N38)=LQ38,$KU$1,IF(R38+IF(N38="",0,N38)=KO38,$JS$1,IF(R38+IF(N38="",0,N38)=JM38,$IQ$1,IF(R38+IF(N38="",0,N38)=IK38,$HO$1,IF(R38+IF(N38="",0,N38)=HI38,$GM$1,IF(R38+IF(N38="",0,N38)=GG38,$FK$1,IF(R38+IF(N38="",0,N38)=FE38,$EI$1,IF(R38+IF(N38="",0,N38)=EC38,$DG$1)))))))))))),IF(R38=DF38,IF(R38+IF(P38="",0,P38)=QC38,$PC$1,IF(R38+IF(P38="",0,P38)=PA38,$OA$1,IF(R38+IF(P38="",0,P38)=NY38,$MY$1,IF(R38+IF(P38="",0,P38)=MW38,$LW$1,IF(R38+IF(P38="",0,P38)=LU38,$KU$1,IF(R38+IF(P38="",0,P38)=KS38,$JS$1,IF(R38+IF(P38="",0,P38)=JQ38,$IQ$1,IF(R38+IF(P38="",0,P38)=IO38,$HO$1,IF(R38+IF(P38="",0,P38)=HM38,$GM$1,IF(R38+IF(P38="",0,P38)=GK38,$FK$1,IF(R38+IF(P38="",0,P38)=FI38,$EI$1,IF(R38+IF(P38="",0,P38)=EG38,$DG$1))))))))))))))))</f>
        <v/>
      </c>
      <c r="U38" s="19">
        <v>19</v>
      </c>
      <c r="V38" s="19">
        <v>7.2</v>
      </c>
      <c r="W38" s="19">
        <v>0.2</v>
      </c>
      <c r="X38" s="19">
        <v>0</v>
      </c>
      <c r="Y38" s="19">
        <v>0</v>
      </c>
      <c r="Z38" s="19">
        <v>0</v>
      </c>
      <c r="AA38" s="19">
        <v>0</v>
      </c>
      <c r="AB38" s="19">
        <v>0</v>
      </c>
      <c r="AC38" s="19">
        <v>16.600000000000001</v>
      </c>
      <c r="AD38" s="19">
        <v>6.8</v>
      </c>
      <c r="AE38" s="19">
        <v>1</v>
      </c>
      <c r="AF38" s="19">
        <v>0</v>
      </c>
      <c r="AG38" s="19"/>
      <c r="AH38" s="19"/>
      <c r="AI38" s="19"/>
      <c r="AJ38" s="19"/>
      <c r="AK38" s="19"/>
      <c r="AL38" s="19"/>
      <c r="AM38" s="19"/>
      <c r="AN38" s="19"/>
      <c r="AO38" s="27"/>
      <c r="AP38" s="40">
        <f>IF(SUM(V38,Z38)&gt;0,SUM(V38,Z38),"")</f>
        <v>7.2</v>
      </c>
      <c r="AQ38" s="40">
        <f>IF(SUM(U38:V38,X38:Z38,AB38)-W38-AA38&gt;0,SUM(U38:V38,X38:Z38,AB38)-W38-AA38,"")</f>
        <v>26</v>
      </c>
      <c r="AR38" s="40">
        <f>IF(SUM(AC38:AD38,AF38)-AE38&gt;0,SUM(AC38:AD38,AF38)-AE38,"")</f>
        <v>22.400000000000002</v>
      </c>
      <c r="AS38" s="40">
        <f>IF(SUM(V38,Z38,AD38)&gt;0,SUM(V38,Z38,AD38),"")</f>
        <v>14</v>
      </c>
      <c r="AT38" s="40">
        <f>IF(SUM(AQ38,AR38)&gt;0,SUM(AQ38,AR38),"")</f>
        <v>48.400000000000006</v>
      </c>
      <c r="AU38" s="40" t="str">
        <f>IF(SUM(AH38,AL38)&gt;0,SUM(AH38,AL38),"")</f>
        <v/>
      </c>
      <c r="AV38" s="40" t="str">
        <f>IF(SUM(AG38:AH38,AJ38:AL38,AN38)-SUM(AI38,AM38)&gt;0,SUM(AG38:AH38,AJ38:AL38,AN38)-SUM(AI38,AM38),"")</f>
        <v/>
      </c>
      <c r="AW38" s="40">
        <f>IF(SUM(AQ38,AV38)&gt;0,SUM(AQ38,AV38),"")</f>
        <v>26</v>
      </c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28"/>
      <c r="BS38" s="11" t="str">
        <f>IF(SUM(AY38,BC38)&gt;0,SUM(AY38,BC38),"")</f>
        <v/>
      </c>
      <c r="BT38" s="11" t="str">
        <f>IF(SUM(AX38:AY38,BA38:BC38,BE38)-AZ38-BD38&gt;0,SUM(AX38:AY38,BA38:BC38,BE38)-AZ38-BD38,"")</f>
        <v/>
      </c>
      <c r="BU38" s="11" t="str">
        <f>IF(SUM(BF38:BG38,BI38)-BH38&gt;0,SUM(BF38:BG38,BI38)-BH38,"")</f>
        <v/>
      </c>
      <c r="BV38" s="11" t="str">
        <f>IF(SUM(AY38,BC38,BG38)&gt;0,SUM(AY38,BC38,BG38),"")</f>
        <v/>
      </c>
      <c r="BW38" s="11" t="str">
        <f>IF(SUM(BT38,BU38)&gt;0,SUM(BT38,BU38),"")</f>
        <v/>
      </c>
      <c r="BX38" s="11" t="str">
        <f>IF(SUM(BK38,BO38)&gt;0,SUM(BK38,BO38),"")</f>
        <v/>
      </c>
      <c r="BY38" s="11" t="str">
        <f>IF(SUM(BJ38:BK38,BM38:BO38,BQ38)-SUM(BL38,BP38)&gt;0,SUM(BJ38:BK38,BM38:BO38,BQ38)-SUM(BL38,BP38),"")</f>
        <v/>
      </c>
      <c r="BZ38" s="11" t="str">
        <f>IF(SUM(BT38,BY38)&gt;0,SUM(BT38,BY38),"")</f>
        <v/>
      </c>
      <c r="CA38" s="19"/>
      <c r="CB38" s="19"/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27"/>
      <c r="CV38" s="40" t="str">
        <f>IF(SUM(CB38,CF38)&gt;0,SUM(CB38,CF38),"")</f>
        <v/>
      </c>
      <c r="CW38" s="40" t="str">
        <f>IF(SUM(CA38:CB38,CD38:CF38,CH38)-CC38-CG38&gt;0,SUM(CA38:CB38,CD38:CF38,CH38)-CC38-CG38,"")</f>
        <v/>
      </c>
      <c r="CX38" s="40" t="str">
        <f>IF(SUM(CI38:CJ38,CL38)-CK38&gt;0,SUM(CI38:CJ38,CL38)-CK38,"")</f>
        <v/>
      </c>
      <c r="CY38" s="40" t="str">
        <f>IF(SUM(CB38,CF38,CJ38)&gt;0,SUM(CB38,CF38,CJ38),"")</f>
        <v/>
      </c>
      <c r="CZ38" s="40" t="str">
        <f>IF(SUM(CW38,CX38)&gt;0,SUM(CW38,CX38),"")</f>
        <v/>
      </c>
      <c r="DA38" s="40" t="str">
        <f>IF(SUM(CN38,CR38)&gt;0,SUM(CN38,CR38),"")</f>
        <v/>
      </c>
      <c r="DB38" s="40" t="str">
        <f>IF(SUM(CM38:CN38,CP38:CR38,CT38)-SUM(CO38,CS38)&gt;0,SUM(CM38:CN38,CP38:CR38,CT38)-SUM(CO38,CS38),"")</f>
        <v/>
      </c>
      <c r="DC38" s="40" t="str">
        <f>IF(SUM(CW38,DB38)&gt;0,SUM(CW38,DB38),"")</f>
        <v/>
      </c>
      <c r="DD38" s="50" t="str">
        <f>IF(MAX(EB38,FD38,GF38,HH38,IJ38,JL38,KN38,LP38,MR38,NT38,OV38,PX38)-IF(L38="",0,L38)&gt;0.001,MAX(EB38,FD38,GF38,HH38,IJ38,JL38,KN38,LP38,MR38,NT38,OV38,PX38)-IF(L38="",0,L38),"")</f>
        <v/>
      </c>
      <c r="DE38" s="50" t="str">
        <f>IF(MAX(EC38,FE38,GG38,HI38,IK38,JM38,KO38,LQ38,MS38,NU38,OW38,PY38)-IF(N38="",0,N38)&gt;0.001,MAX(EC38,FE38,GG38,HI38,IK38,JM38,KO38,LQ38,MS38,NU38,OW38,PY38)-IF(N38="",0,N38),"")</f>
        <v/>
      </c>
      <c r="DF38" s="50" t="str">
        <f>IF(MAX(EG38,FI38,GK38,HM38,IO38,JQ38,KS38,LU38,MW38,NY38,PA38,QC38)-IF(P38="",0,P38)&gt;0.001,MAX(EG38,FI38,GK38,HM38,IO38,JQ38,KS38,LU38,MW38,NY38,PA38,QC38)-IF(P38="",0,P38),"")</f>
        <v/>
      </c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7"/>
      <c r="EA38" s="40" t="str">
        <f>IF(SUM(DH38,DL38)&gt;0,SUM(DH38,DL38),"")</f>
        <v/>
      </c>
      <c r="EB38" s="40" t="str">
        <f>IF(SUM(DG38:DH38,DJ38:DL38,DN38)-DI38-DM38&gt;0,SUM(DG38:DH38,DJ38:DL38,DN38)-DI38-DM38,"")</f>
        <v/>
      </c>
      <c r="EC38" s="40" t="str">
        <f>IF(SUM(DO38:DP38,DR38)-DQ38&gt;0,SUM(DO38:DP38,DR38)-DQ38,"")</f>
        <v/>
      </c>
      <c r="ED38" s="40" t="str">
        <f>IF(SUM(DH38,DL38,DP38)&gt;0,SUM(DH38,DL38,DP38),"")</f>
        <v/>
      </c>
      <c r="EE38" s="40" t="str">
        <f>IF(SUM(EB38,EC38)&gt;0,SUM(EB38,EC38),"")</f>
        <v/>
      </c>
      <c r="EF38" s="40" t="str">
        <f>IF(SUM(DT38,DX38)&gt;0,SUM(DT38,DX38),"")</f>
        <v/>
      </c>
      <c r="EG38" s="40" t="str">
        <f>IF(SUM(DS38:DT38,DV38:DX38,DZ38)-SUM(DU38,DY38)&gt;0,SUM(DS38:DT38,DV38:DX38,DZ38)-SUM(DU38,DY38),"")</f>
        <v/>
      </c>
      <c r="EH38" s="40" t="str">
        <f>IF(SUM(EB38,EG38)&gt;0,SUM(EB38,EG38),"")</f>
        <v/>
      </c>
      <c r="EI38" s="18"/>
      <c r="EJ38" s="18"/>
      <c r="EK38" s="18"/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1" t="str">
        <f>IF(SUM(EJ38,EN38)&gt;0,SUM(EJ38,EN38),"")</f>
        <v/>
      </c>
      <c r="FD38" s="11" t="str">
        <f>IF(SUM(EI38:EJ38,EL38:EN38,EP38)-EK38-EO38&gt;0,SUM(EI38:EJ38,EL38:EN38,EP38)-EK38-EO38,"")</f>
        <v/>
      </c>
      <c r="FE38" s="11" t="str">
        <f>IF(SUM(EQ38:ER38,ET38)-ES38&gt;0,SUM(EQ38:ER38,ET38)-ES38,"")</f>
        <v/>
      </c>
      <c r="FF38" s="11" t="str">
        <f>IF(SUM(EJ38,EN38,ER38)&gt;0,SUM(EJ38,EN38,ER38),"")</f>
        <v/>
      </c>
      <c r="FG38" s="11" t="str">
        <f>IF(SUM(FD38,FE38)&gt;0,SUM(FD38,FE38),"")</f>
        <v/>
      </c>
      <c r="FH38" s="11" t="str">
        <f>IF(SUM(EV38,EZ38)&gt;0,SUM(EV38,EZ38),"")</f>
        <v/>
      </c>
      <c r="FI38" s="11" t="str">
        <f>IF(SUM(EU38:EV38,EX38:EZ38,FB38)-SUM(EW38,FA38)&gt;0,SUM(EU38:EV38,EX38:EZ38,FB38)-SUM(EW38,FA38),"")</f>
        <v/>
      </c>
      <c r="FJ38" s="11" t="str">
        <f>IF(SUM(FD38,FI38)&gt;0,SUM(FD38,FI38),"")</f>
        <v/>
      </c>
      <c r="FK38" s="17"/>
      <c r="FL38" s="17"/>
      <c r="FM38" s="17"/>
      <c r="FN38" s="17"/>
      <c r="FO38" s="17"/>
      <c r="FP38" s="17"/>
      <c r="FQ38" s="17"/>
      <c r="FR38" s="17"/>
      <c r="FS38" s="17"/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40" t="str">
        <f>IF(SUM(FL38,FP38)&gt;0,SUM(FL38,FP38),"")</f>
        <v/>
      </c>
      <c r="GF38" s="40" t="str">
        <f>IF(SUM(FK38:FL38,FN38:FP38,FR38)-FM38-FQ38&gt;0,SUM(FK38:FL38,FN38:FP38,FR38)-FM38-FQ38,"")</f>
        <v/>
      </c>
      <c r="GG38" s="40" t="str">
        <f>IF(SUM(FS38:FT38,FV38)-FU38&gt;0,SUM(FS38:FT38,FV38)-FU38,"")</f>
        <v/>
      </c>
      <c r="GH38" s="40" t="str">
        <f>IF(SUM(FL38,FP38,FT38)&gt;0,SUM(FL38,FP38,FT38),"")</f>
        <v/>
      </c>
      <c r="GI38" s="40" t="str">
        <f>IF(SUM(GF38,GG38)&gt;0,SUM(GF38,GG38),"")</f>
        <v/>
      </c>
      <c r="GJ38" s="40" t="str">
        <f>IF(SUM(FX38,GB38)&gt;0,SUM(FX38,GB38),"")</f>
        <v/>
      </c>
      <c r="GK38" s="40" t="str">
        <f>IF(SUM(FW38:FX38,FZ38:GB38,GD38)-SUM(FY38,GC38)&gt;0,SUM(FW38:FX38,FZ38:GB38,GD38)-SUM(FY38,GC38),"")</f>
        <v/>
      </c>
      <c r="GL38" s="40" t="str">
        <f>IF(SUM(GF38,GK38)&gt;0,SUM(GF38,GK38),"")</f>
        <v/>
      </c>
      <c r="GM38" s="18"/>
      <c r="GN38" s="18"/>
      <c r="GO38" s="18"/>
      <c r="GP38" s="18"/>
      <c r="GQ38" s="18"/>
      <c r="GR38" s="18"/>
      <c r="GS38" s="18"/>
      <c r="GT38" s="18"/>
      <c r="GU38" s="18"/>
      <c r="GV38" s="18"/>
      <c r="GW38" s="18"/>
      <c r="GX38" s="18"/>
      <c r="GY38" s="18"/>
      <c r="GZ38" s="18"/>
      <c r="HA38" s="18"/>
      <c r="HB38" s="18"/>
      <c r="HC38" s="18"/>
      <c r="HD38" s="18"/>
      <c r="HE38" s="18"/>
      <c r="HF38" s="18"/>
      <c r="HG38" s="11" t="str">
        <f>IF(SUM(GN38,GR38)&gt;0,SUM(GN38,GR38),"")</f>
        <v/>
      </c>
      <c r="HH38" s="11" t="str">
        <f>IF(SUM(GM38:GN38,GP38:GR38,GT38)-GO38-GS38&gt;0,SUM(GM38:GN38,GP38:GR38,GT38)-GO38-GS38,"")</f>
        <v/>
      </c>
      <c r="HI38" s="11" t="str">
        <f>IF(SUM(GU38:GV38,GX38)-GW38&gt;0,SUM(GU38:GV38,GX38)-GW38,"")</f>
        <v/>
      </c>
      <c r="HJ38" s="11" t="str">
        <f>IF(SUM(GN38,GR38,GV38)&gt;0,SUM(GN38,GR38,GV38),"")</f>
        <v/>
      </c>
      <c r="HK38" s="11" t="str">
        <f>IF(SUM(HH38,HI38)&gt;0,SUM(HH38,HI38),"")</f>
        <v/>
      </c>
      <c r="HL38" s="11" t="str">
        <f>IF(SUM(GZ38,HD38)&gt;0,SUM(GZ38,HD38),"")</f>
        <v/>
      </c>
      <c r="HM38" s="11" t="str">
        <f>IF(SUM(GY38:GZ38,HB38:HD38,HF38)-SUM(HA38,HE38)&gt;0,SUM(GY38:GZ38,HB38:HD38,HF38)-SUM(HA38,HE38),"")</f>
        <v/>
      </c>
      <c r="HN38" s="11" t="str">
        <f>IF(SUM(HH38,HM38)&gt;0,SUM(HH38,HM38),"")</f>
        <v/>
      </c>
      <c r="HO38" s="17"/>
      <c r="HP38" s="17"/>
      <c r="HQ38" s="17"/>
      <c r="HR38" s="17"/>
      <c r="HS38" s="17"/>
      <c r="HT38" s="17"/>
      <c r="HU38" s="17"/>
      <c r="HV38" s="17"/>
      <c r="HW38" s="17"/>
      <c r="HX38" s="17"/>
      <c r="HY38" s="17"/>
      <c r="HZ38" s="17"/>
      <c r="IA38" s="17"/>
      <c r="IB38" s="17"/>
      <c r="IC38" s="17"/>
      <c r="ID38" s="17"/>
      <c r="IE38" s="17"/>
      <c r="IF38" s="17"/>
      <c r="IG38" s="17"/>
      <c r="IH38" s="17"/>
      <c r="II38" s="40" t="str">
        <f>IF(SUM(HP38,HT38)&gt;0,SUM(HP38,HT38),"")</f>
        <v/>
      </c>
      <c r="IJ38" s="40" t="str">
        <f>IF(SUM(HO38:HP38,HR38:HT38,HV38)-HQ38-HU38&gt;0,SUM(HO38:HP38,HR38:HT38,HV38)-HQ38-HU38,"")</f>
        <v/>
      </c>
      <c r="IK38" s="40" t="str">
        <f>IF(SUM(HW38:HX38,HZ38)-HY38&gt;0,SUM(HW38:HX38,HZ38)-HY38,"")</f>
        <v/>
      </c>
      <c r="IL38" s="40" t="str">
        <f>IF(SUM(HP38,HT38,HX38)&gt;0,SUM(HP38,HT38,HX38),"")</f>
        <v/>
      </c>
      <c r="IM38" s="40" t="str">
        <f>IF(SUM(IJ38,IK38)&gt;0,SUM(IJ38,IK38),"")</f>
        <v/>
      </c>
      <c r="IN38" s="40" t="str">
        <f>IF(SUM(IB38,IF38)&gt;0,SUM(IB38,IF38),"")</f>
        <v/>
      </c>
      <c r="IO38" s="40" t="str">
        <f>IF(SUM(IA38:IB38,ID38:IF38,IH38)-SUM(IC38,IG38)&gt;0,SUM(IA38:IB38,ID38:IF38,IH38)-SUM(IC38,IG38),"")</f>
        <v/>
      </c>
      <c r="IP38" s="40" t="str">
        <f>IF(SUM(IJ38,IO38)&gt;0,SUM(IJ38,IO38),"")</f>
        <v/>
      </c>
      <c r="IQ38" s="18"/>
      <c r="IR38" s="18"/>
      <c r="IS38" s="18"/>
      <c r="IT38" s="18"/>
      <c r="IU38" s="18"/>
      <c r="IV38" s="18"/>
      <c r="IW38" s="18"/>
      <c r="IX38" s="18"/>
      <c r="IY38" s="18"/>
      <c r="IZ38" s="18"/>
      <c r="JA38" s="18"/>
      <c r="JB38" s="18"/>
      <c r="JC38" s="18"/>
      <c r="JD38" s="18"/>
      <c r="JE38" s="18"/>
      <c r="JF38" s="18"/>
      <c r="JG38" s="18"/>
      <c r="JH38" s="18"/>
      <c r="JI38" s="18"/>
      <c r="JJ38" s="18"/>
      <c r="JK38" s="11" t="str">
        <f>IF(SUM(IR38,IV38)&gt;0,SUM(IR38,IV38),"")</f>
        <v/>
      </c>
      <c r="JL38" s="11" t="str">
        <f>IF(SUM(IQ38:IR38,IT38:IV38,IX38)-IS38-IW38&gt;0,SUM(IQ38:IR38,IT38:IV38,IX38)-IS38-IW38,"")</f>
        <v/>
      </c>
      <c r="JM38" s="11" t="str">
        <f>IF(SUM(IY38:IZ38,JB38)-JA38&gt;0,SUM(IY38:IZ38,JB38)-JA38,"")</f>
        <v/>
      </c>
      <c r="JN38" s="11" t="str">
        <f>IF(SUM(IR38,IV38,IZ38)&gt;0,SUM(IR38,IV38,IZ38),"")</f>
        <v/>
      </c>
      <c r="JO38" s="11" t="str">
        <f>IF(SUM(JL38,JM38)&gt;0,SUM(JL38,JM38),"")</f>
        <v/>
      </c>
      <c r="JP38" s="11" t="str">
        <f>IF(SUM(JD38,JH38)&gt;0,SUM(JD38,JH38),"")</f>
        <v/>
      </c>
      <c r="JQ38" s="11" t="str">
        <f>IF(SUM(JC38:JD38,JF38:JH38,JJ38)-SUM(JE38,JI38)&gt;0,SUM(JC38:JD38,JF38:JH38,JJ38)-SUM(JE38,JI38),"")</f>
        <v/>
      </c>
      <c r="JR38" s="11" t="str">
        <f>IF(SUM(JL38,JQ38)&gt;0,SUM(JL38,JQ38),"")</f>
        <v/>
      </c>
      <c r="JS38" s="17"/>
      <c r="JT38" s="17"/>
      <c r="JU38" s="17"/>
      <c r="JV38" s="17"/>
      <c r="JW38" s="17"/>
      <c r="JX38" s="17"/>
      <c r="JY38" s="17"/>
      <c r="JZ38" s="17"/>
      <c r="KA38" s="17"/>
      <c r="KB38" s="17"/>
      <c r="KC38" s="17"/>
      <c r="KD38" s="17"/>
      <c r="KE38" s="17"/>
      <c r="KF38" s="17"/>
      <c r="KG38" s="17"/>
      <c r="KH38" s="17"/>
      <c r="KI38" s="17"/>
      <c r="KJ38" s="17"/>
      <c r="KK38" s="17"/>
      <c r="KL38" s="17"/>
      <c r="KM38" s="40" t="str">
        <f>IF(SUM(JT38,JX38)&gt;0,SUM(JT38,JX38),"")</f>
        <v/>
      </c>
      <c r="KN38" s="40" t="str">
        <f>IF(SUM(JS38:JT38,JV38:JX38,JZ38)-JU38-JY38&gt;0,SUM(JS38:JT38,JV38:JX38,JZ38)-JU38-JY38,"")</f>
        <v/>
      </c>
      <c r="KO38" s="40" t="str">
        <f>IF(SUM(KA38:KB38,KD38)-KC38&gt;0,SUM(KA38:KB38,KD38)-KC38,"")</f>
        <v/>
      </c>
      <c r="KP38" s="40" t="str">
        <f>IF(SUM(JT38,JX38,KB38)&gt;0,SUM(JT38,JX38,KB38),"")</f>
        <v/>
      </c>
      <c r="KQ38" s="40" t="str">
        <f>IF(SUM(KN38,KO38)&gt;0,SUM(KN38,KO38),"")</f>
        <v/>
      </c>
      <c r="KR38" s="40" t="str">
        <f>IF(SUM(KF38,KJ38)&gt;0,SUM(KF38,KJ38),"")</f>
        <v/>
      </c>
      <c r="KS38" s="40" t="str">
        <f>IF(SUM(KE38:KF38,KH38:KJ38,KL38)-SUM(KG38,KK38)&gt;0,SUM(KE38:KF38,KH38:KJ38,KL38)-SUM(KG38,KK38),"")</f>
        <v/>
      </c>
      <c r="KT38" s="40" t="str">
        <f>IF(SUM(KN38,KS38)&gt;0,SUM(KN38,KS38),"")</f>
        <v/>
      </c>
      <c r="KU38" s="18"/>
      <c r="KV38" s="18"/>
      <c r="KW38" s="18"/>
      <c r="KX38" s="18"/>
      <c r="KY38" s="18"/>
      <c r="KZ38" s="18"/>
      <c r="LA38" s="18"/>
      <c r="LB38" s="18"/>
      <c r="LC38" s="18"/>
      <c r="LD38" s="18"/>
      <c r="LE38" s="18"/>
      <c r="LF38" s="18"/>
      <c r="LG38" s="18"/>
      <c r="LH38" s="18"/>
      <c r="LI38" s="18"/>
      <c r="LJ38" s="18"/>
      <c r="LK38" s="18"/>
      <c r="LL38" s="18"/>
      <c r="LM38" s="18"/>
      <c r="LN38" s="18"/>
      <c r="LO38" s="11" t="str">
        <f>IF(SUM(KV38,KZ38)&gt;0,SUM(KV38,KZ38),"")</f>
        <v/>
      </c>
      <c r="LP38" s="11" t="str">
        <f>IF(SUM(KU38:KV38,KX38:KZ38,LB38)-KW38-LA38&gt;0,SUM(KU38:KV38,KX38:KZ38,LB38)-KW38-LA38,"")</f>
        <v/>
      </c>
      <c r="LQ38" s="11" t="str">
        <f>IF(SUM(LC38:LD38,LF38)-LE38&gt;0,SUM(LC38:LD38,LF38)-LE38,"")</f>
        <v/>
      </c>
      <c r="LR38" s="11" t="str">
        <f>IF(SUM(KV38,KZ38,LD38)&gt;0,SUM(KV38,KZ38,LD38),"")</f>
        <v/>
      </c>
      <c r="LS38" s="11" t="str">
        <f>IF(SUM(LP38,LQ38)&gt;0,SUM(LP38,LQ38),"")</f>
        <v/>
      </c>
      <c r="LT38" s="11" t="str">
        <f>IF(SUM(LH38,LL38)&gt;0,SUM(LH38,LL38),"")</f>
        <v/>
      </c>
      <c r="LU38" s="11" t="str">
        <f>IF(SUM(LG38:LH38,LJ38:LL38,LN38)-SUM(LI38,LM38)&gt;0,SUM(LG38:LH38,LJ38:LL38,LN38)-SUM(LI38,LM38),"")</f>
        <v/>
      </c>
      <c r="LV38" s="11" t="str">
        <f>IF(SUM(LP38,LU38)&gt;0,SUM(LP38,LU38),"")</f>
        <v/>
      </c>
      <c r="LW38" s="17"/>
      <c r="LX38" s="17"/>
      <c r="LY38" s="17"/>
      <c r="LZ38" s="17"/>
      <c r="MA38" s="17"/>
      <c r="MB38" s="17"/>
      <c r="MC38" s="17"/>
      <c r="MD38" s="17"/>
      <c r="ME38" s="17"/>
      <c r="MF38" s="17"/>
      <c r="MG38" s="17"/>
      <c r="MH38" s="17"/>
      <c r="MI38" s="17"/>
      <c r="MJ38" s="17"/>
      <c r="MK38" s="17"/>
      <c r="ML38" s="17"/>
      <c r="MM38" s="17"/>
      <c r="MN38" s="17"/>
      <c r="MO38" s="17"/>
      <c r="MP38" s="17"/>
      <c r="MQ38" s="40" t="str">
        <f>IF(SUM(LX38,MB38)&gt;0,SUM(LX38,MB38),"")</f>
        <v/>
      </c>
      <c r="MR38" s="40" t="str">
        <f>IF(SUM(LW38:LX38,LZ38:MB38,MD38)-LY38-MC38&gt;0,SUM(LW38:LX38,LZ38:MB38,MD38)-LY38-MC38,"")</f>
        <v/>
      </c>
      <c r="MS38" s="40" t="str">
        <f>IF(SUM(ME38:MF38,MH38)-MG38&gt;0,SUM(ME38:MF38,MH38)-MG38,"")</f>
        <v/>
      </c>
      <c r="MT38" s="40" t="str">
        <f>IF(SUM(LX38,MB38,MF38)&gt;0,SUM(LX38,MB38,MF38),"")</f>
        <v/>
      </c>
      <c r="MU38" s="40" t="str">
        <f>IF(SUM(MR38,MS38)&gt;0,SUM(MR38,MS38),"")</f>
        <v/>
      </c>
      <c r="MV38" s="40" t="str">
        <f>IF(SUM(MJ38,MN38)&gt;0,SUM(MJ38,MN38),"")</f>
        <v/>
      </c>
      <c r="MW38" s="40" t="str">
        <f>IF(SUM(MI38:MJ38,ML38:MN38,MP38)-SUM(MK38,MO38)&gt;0,SUM(MI38:MJ38,ML38:MN38,MP38)-SUM(MK38,MO38),"")</f>
        <v/>
      </c>
      <c r="MX38" s="40" t="str">
        <f>IF(SUM(MR38,MW38)&gt;0,SUM(MR38,MW38),"")</f>
        <v/>
      </c>
      <c r="MY38" s="18"/>
      <c r="MZ38" s="18"/>
      <c r="NA38" s="18"/>
      <c r="NB38" s="18"/>
      <c r="NC38" s="18"/>
      <c r="ND38" s="18"/>
      <c r="NE38" s="18"/>
      <c r="NF38" s="18"/>
      <c r="NG38" s="18"/>
      <c r="NH38" s="18"/>
      <c r="NI38" s="18"/>
      <c r="NJ38" s="18"/>
      <c r="NK38" s="18"/>
      <c r="NL38" s="18"/>
      <c r="NM38" s="18"/>
      <c r="NN38" s="18"/>
      <c r="NO38" s="18"/>
      <c r="NP38" s="18"/>
      <c r="NQ38" s="18"/>
      <c r="NR38" s="18"/>
      <c r="NS38" s="11" t="str">
        <f>IF(SUM(MZ38,ND38)&gt;0,SUM(MZ38,ND38),"")</f>
        <v/>
      </c>
      <c r="NT38" s="11" t="str">
        <f>IF(SUM(MY38:MZ38,NB38:ND38,NF38)-NA38-NE38&gt;0,SUM(MY38:MZ38,NB38:ND38,NF38)-NA38-NE38,"")</f>
        <v/>
      </c>
      <c r="NU38" s="11" t="str">
        <f>IF(SUM(NG38:NH38,NJ38)-NI38&gt;0,SUM(NG38:NH38,NJ38)-NI38,"")</f>
        <v/>
      </c>
      <c r="NV38" s="11" t="str">
        <f>IF(SUM(MZ38,ND38,NH38)&gt;0,SUM(MZ38,ND38,NH38),"")</f>
        <v/>
      </c>
      <c r="NW38" s="11" t="str">
        <f>IF(SUM(NT38,NU38)&gt;0,SUM(NT38,NU38),"")</f>
        <v/>
      </c>
      <c r="NX38" s="11" t="str">
        <f>IF(SUM(NL38,NP38)&gt;0,SUM(NL38,NP38),"")</f>
        <v/>
      </c>
      <c r="NY38" s="11" t="str">
        <f>IF(SUM(NK38:NL38,NN38:NP38,NR38)-SUM(NM38,NQ38)&gt;0,SUM(NK38:NL38,NN38:NP38,NR38)-SUM(NM38,NQ38),"")</f>
        <v/>
      </c>
      <c r="NZ38" s="11" t="str">
        <f>IF(SUM(NT38,NY38)&gt;0,SUM(NT38,NY38),"")</f>
        <v/>
      </c>
      <c r="OA38" s="17"/>
      <c r="OB38" s="17"/>
      <c r="OC38" s="17"/>
      <c r="OD38" s="17"/>
      <c r="OE38" s="17"/>
      <c r="OF38" s="17"/>
      <c r="OG38" s="17"/>
      <c r="OH38" s="17"/>
      <c r="OI38" s="17"/>
      <c r="OJ38" s="17"/>
      <c r="OK38" s="17"/>
      <c r="OL38" s="17"/>
      <c r="OM38" s="17"/>
      <c r="ON38" s="17"/>
      <c r="OO38" s="17"/>
      <c r="OP38" s="17"/>
      <c r="OQ38" s="17"/>
      <c r="OR38" s="17"/>
      <c r="OS38" s="17"/>
      <c r="OT38" s="17"/>
      <c r="OU38" s="40" t="str">
        <f>IF(SUM(OB38,OF38)&gt;0,SUM(OB38,OF38),"")</f>
        <v/>
      </c>
      <c r="OV38" s="40" t="str">
        <f>IF(SUM(OA38:OB38,OD38:OF38,OH38)-OC38-OG38&gt;0,SUM(OA38:OB38,OD38:OF38,OH38)-OC38-OG38,"")</f>
        <v/>
      </c>
      <c r="OW38" s="40" t="str">
        <f>IF(SUM(OI38:OJ38,OL38)-OK38&gt;0,SUM(OI38:OJ38,OL38)-OK38,"")</f>
        <v/>
      </c>
      <c r="OX38" s="40" t="str">
        <f>IF(SUM(OB38,OF38,OJ38)&gt;0,SUM(OB38,OF38,OJ38),"")</f>
        <v/>
      </c>
      <c r="OY38" s="40" t="str">
        <f>IF(SUM(OV38,OW38)&gt;0,SUM(OV38,OW38),"")</f>
        <v/>
      </c>
      <c r="OZ38" s="40" t="str">
        <f>IF(SUM(ON38,OR38)&gt;0,SUM(ON38,OR38),"")</f>
        <v/>
      </c>
      <c r="PA38" s="40" t="str">
        <f>IF(SUM(OM38:ON38,OP38:OR38,OT38)-SUM(OO38,OS38)&gt;0,SUM(OM38:ON38,OP38:OR38,OT38)-SUM(OO38,OS38),"")</f>
        <v/>
      </c>
      <c r="PB38" s="40" t="str">
        <f>IF(SUM(OV38,PA38)&gt;0,SUM(OV38,PA38),"")</f>
        <v/>
      </c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8"/>
      <c r="PS38" s="18"/>
      <c r="PT38" s="18"/>
      <c r="PU38" s="18"/>
      <c r="PV38" s="18"/>
      <c r="PW38" s="11" t="str">
        <f>IF(SUM(PD38,PH38)&gt;0,SUM(PD38,PH38),"")</f>
        <v/>
      </c>
      <c r="PX38" s="11" t="str">
        <f>IF(SUM(PC38:PD38,PF38:PH38,PJ38)-PE38-PI38&gt;0,SUM(PC38:PD38,PF38:PH38,PJ38)-PE38-PI38,"")</f>
        <v/>
      </c>
      <c r="PY38" s="11" t="str">
        <f>IF(SUM(PK38:PL38,PN38)-PM38&gt;0,SUM(PK38:PL38,PN38)-PM38,"")</f>
        <v/>
      </c>
      <c r="PZ38" s="11" t="str">
        <f>IF(SUM(PD38,PH38,PL38)&gt;0,SUM(PD38,PH38,PL38),"")</f>
        <v/>
      </c>
      <c r="QA38" s="11" t="str">
        <f>IF(SUM(PX38,PY38)&gt;0,SUM(PX38,PY38),"")</f>
        <v/>
      </c>
      <c r="QB38" s="11" t="str">
        <f>IF(SUM(PP38,PT38)&gt;0,SUM(PP38,PT38),"")</f>
        <v/>
      </c>
      <c r="QC38" s="11" t="str">
        <f>IF(SUM(PO38:PP38,PR38:PT38,PV38)-SUM(PQ38,PU38)&gt;0,SUM(PO38:PP38,PR38:PT38,PV38)-SUM(PQ38,PU38),"")</f>
        <v/>
      </c>
      <c r="QD38" s="11" t="str">
        <f>IF(SUM(PX38,QC38)&gt;0,SUM(PX38,QC38),"")</f>
        <v/>
      </c>
      <c r="QE38" s="22">
        <f>IF($CU38="P",CA38,(CA38+AX38)/2)</f>
        <v>0</v>
      </c>
      <c r="QF38" s="22">
        <f>IF($CU38="P",CB38,(CB38+AY38)/2)</f>
        <v>0</v>
      </c>
      <c r="QG38" s="22">
        <f>IF($CU38="P",CC38,(CC38+AZ38)/2)</f>
        <v>0</v>
      </c>
      <c r="QH38" s="22">
        <f>IF($CU38="P",CD38,(CD38+BA38)/2)</f>
        <v>0</v>
      </c>
      <c r="QI38" s="22">
        <f>IF($CU38="P",CE38,(CE38+BB38)/2)</f>
        <v>0</v>
      </c>
      <c r="QJ38" s="22">
        <f>IF($CU38="P",CF38,(CF38+BC38)/2)</f>
        <v>0</v>
      </c>
      <c r="QK38" s="22">
        <f>IF($CU38="P",CG38,(CG38+BD38)/2)</f>
        <v>0</v>
      </c>
      <c r="QL38" s="22">
        <f>IF($CU38="P",CH38,(CH38+BE38)/2)</f>
        <v>0</v>
      </c>
      <c r="QM38" s="22">
        <f>IF($CU38="P",CI38,(CI38+BF38)/2)</f>
        <v>0</v>
      </c>
      <c r="QN38" s="22">
        <f>IF($CU38="P",CJ38,(CJ38+BG38)/2)</f>
        <v>0</v>
      </c>
      <c r="QO38" s="22">
        <f>IF($CU38="P",CK38,(CK38+BH38)/2)</f>
        <v>0</v>
      </c>
      <c r="QP38" s="22">
        <f>IF($CU38="P",CL38,(CL38+BI38)/2)</f>
        <v>0</v>
      </c>
      <c r="QQ38" s="22">
        <f>IF($CU38="P",CM38,(CM38+BJ38)/2)</f>
        <v>0</v>
      </c>
      <c r="QR38" s="22">
        <f>IF($CU38="P",CN38,(CN38+BK38)/2)</f>
        <v>0</v>
      </c>
      <c r="QS38" s="22">
        <f>IF($CU38="P",CO38,(CO38+BL38)/2)</f>
        <v>0</v>
      </c>
      <c r="QT38" s="22">
        <f>IF($CU38="P",CP38,(CP38+BM38)/2)</f>
        <v>0</v>
      </c>
      <c r="QU38" s="22">
        <f>IF($CU38="P",CQ38,(CQ38+BN38)/2)</f>
        <v>0</v>
      </c>
      <c r="QV38" s="22">
        <f>IF($CU38="P",CR38,(CR38+BO38)/2)</f>
        <v>0</v>
      </c>
      <c r="QW38" s="22">
        <f>IF($CU38="P",CS38,(CS38+BP38)/2)</f>
        <v>0</v>
      </c>
      <c r="QX38" s="22">
        <f>IF($CU38="P",CT38,(CT38+BQ38)/2)</f>
        <v>0</v>
      </c>
      <c r="QY38" s="27" t="s">
        <v>46</v>
      </c>
      <c r="QZ38" s="40" t="str">
        <f>IF(SUM(QF38,QJ38)&gt;0,SUM(QF38,QJ38),"")</f>
        <v/>
      </c>
      <c r="RA38" s="40" t="str">
        <f>IF(SUM(QE38:QF38,QH38:QJ38,QL38)-QG38-QK38&gt;0,SUM(QE38:QF38,QH38:QJ38,QL38)-QG38-QK38,"")</f>
        <v/>
      </c>
      <c r="RB38" s="40" t="str">
        <f>IF(SUM(QM38:QN38,QP38)-QO38&gt;0,SUM(QM38:QN38,QP38)-QO38,"")</f>
        <v/>
      </c>
      <c r="RC38" s="40" t="str">
        <f>IF(SUM(QF38,QJ38,QN38)&gt;0,SUM(QF38,QJ38,QN38),"")</f>
        <v/>
      </c>
      <c r="RD38" s="40" t="str">
        <f>IF(SUM(RA38,RB38)&gt;0,SUM(RA38,RB38),"")</f>
        <v/>
      </c>
      <c r="RE38" s="40" t="str">
        <f>IF(SUM(QR38,QV38)&gt;0,SUM(QR38,QV38),"")</f>
        <v/>
      </c>
      <c r="RF38" s="40" t="str">
        <f>IF(SUM(QQ38:QR38,QT38:QV38,QX38)-SUM(QS38,QW38)&gt;0,SUM(QQ38:QR38,QT38:QV38,QX38)-SUM(QS38,QW38),"")</f>
        <v/>
      </c>
      <c r="RG38" s="40" t="str">
        <f>IF(SUM(RA38,RF38)&gt;0,SUM(RA38,RF38),"")</f>
        <v/>
      </c>
    </row>
    <row r="39" spans="1:475" x14ac:dyDescent="0.2">
      <c r="A39" s="4" t="str" cm="1">
        <f t="array" ref="A39">IF(AND(H39&lt;&gt;"",H39&lt;&gt;"No DD"),SUMPRODUCT((H$4:H$41&lt;&gt;"")*(H$4:H$41&lt;&gt;"No DD")*(E$4:E$41&gt;E39))+1,IF(H39="No DD",SUMPRODUCT((H$4:H$41="No DD")*(E$4:E$41&gt;E39))+1+SUMPRODUCT((H$4:H$41&lt;&gt;"")*(H$4:H$41&lt;&gt;"No DD")),""))</f>
        <v/>
      </c>
      <c r="B39" s="5" t="s">
        <v>69</v>
      </c>
      <c r="C39" s="4" t="s">
        <v>5</v>
      </c>
      <c r="D39" s="4">
        <v>2002</v>
      </c>
      <c r="E39" s="9">
        <f>SUM(J39:R39)+SUM(J39:O39)*0.0000001+SUM(J39)*0.0000000000001</f>
        <v>46.000004600004594</v>
      </c>
      <c r="F39" s="3" t="str">
        <f>IF(OR(AND(AP39&gt;=AW$43,AQ39&gt;=AW$47,AP39&lt;&gt;"",AO39=""),AND(AU39&gt;=AW$43,AV39&gt;=AW$47,AU39&lt;&gt;"",AO39=""),AND(BS39&gt;=BZ$43,BT39&gt;=BZ$47,BS39&lt;&gt;"",BR39=""),AND(BX39&gt;=BZ$43,BY39&gt;=BZ$47,BX39&lt;&gt;"",BR39=""),AND(CV39&gt;=DC$43,CW39&gt;=DC$47,CV39&lt;&gt;"",CU39=""),AND(DA39&gt;=DC$43,DB39&gt;=DC$47,DA39&lt;&gt;""),AND(EA39&gt;=EH$43,EB39&gt;=EH$47,EA39&lt;&gt;""),AND(EF39&gt;=EH$43,EG39&gt;=EH$47,EF39&lt;&gt;""),AND(FC39&gt;=FJ$43,FD39&gt;=FJ$47,FC39&lt;&gt;""),AND(FH39&gt;=FJ$43,FI39&gt;=FJ$47,FH39&lt;&gt;""),AND(GE39&gt;=GL$43,GF39&gt;=GL$47,GE39&lt;&gt;""),AND(GJ39&gt;=GL$43,GK39&gt;=GL$47,GJ39&lt;&gt;""),AND(HG39&gt;=HN$43,HH39&gt;=HN$47,HG39&lt;&gt;""),AND(HL39&gt;=HN$43,HM39&gt;=HN$47,HL39&lt;&gt;""),AND(II39&gt;=IP$43,IJ39&gt;=IP$47,II39&lt;&gt;""),AND(IN39&gt;=IP$43,IO39&gt;=IP$47,IN39&lt;&gt;""),AND(JK39&gt;=JR$43,JL39&gt;=JR$47,JK39&lt;&gt;""),AND(JP39&gt;=JR$43,JQ39&gt;=JR$47,JP39&lt;&gt;""),AND(KM39&gt;=KT$43,KN39&gt;=KT$47,KM39&lt;&gt;""),AND(KR39&gt;=KT$43,KS39&gt;=KT$47,KR39&lt;&gt;""),AND(LO39&gt;=LV$43,LP39&gt;=LV$47,LO39&lt;&gt;""),AND(LT39&gt;=LV$43,LU39&gt;=LV$47,LT39&lt;&gt;""),AND(MQ39&gt;=MX$43,MR39&gt;=MX$47,MQ39&lt;&gt;""),AND(MV39&gt;=MX$43,MW39&gt;=MX$47,MV39&lt;&gt;""),AND(NS39&gt;=NZ$43,NT39&gt;=NZ$47,NS39&lt;&gt;""),AND(NX39&gt;=NZ$43,NY39&gt;=NZ$47,NX39&lt;&gt;""),AND(OU39&gt;=PB$43,OV39&gt;=PB$47,OU39&lt;&gt;""),AND(OZ39&gt;=PB$43,PA39&gt;=PB$47,OZ39&lt;&gt;""),AND(PW39&gt;=QD$43,PX39&gt;=QD$47,PW39&lt;&gt;""),AND(QB39&gt;=QD$43,QC39&gt;=QD$47,QB39&lt;&gt;"")),"P","")</f>
        <v/>
      </c>
      <c r="G39" s="3" t="str">
        <f>IF(OR(AND(AQ39&gt;=AW$47,AQ39&lt;&gt;"",AO39=""),AND(AV39&gt;=AW$47,AV39&lt;&gt;"",AO39=""),AND(BT39&gt;=BZ$47,BT39&lt;&gt;"",BR39=""),AND(BY39&gt;=BZ$47,BY39&lt;&gt;"",BR39=""),AND(CW39&gt;=DC$47,CW39&lt;&gt;"",CU39=""),AND(DB39&gt;=DC$47,DB39&lt;&gt;"",CU39=""),AND(EB39&gt;=EH$47,EB39&lt;&gt;""),AND(EG39&gt;=EH$47,EG39&lt;&gt;""),AND(FD39&gt;=FJ$47,FD39&lt;&gt;""),AND(FI39&gt;=FJ$47,FI39&lt;&gt;""),AND(GF39&gt;=GL$47,GF39&lt;&gt;""),AND(GK39&gt;=GL$47,GK39&lt;&gt;""),AND(HH39&gt;=HN$47,HH39&lt;&gt;""),AND(HM39&gt;=HN$47,HM39&lt;&gt;""),AND(IJ39&gt;=IP$47,IJ39&lt;&gt;""),AND(IO39&gt;=IP$47,IO39&lt;&gt;""),AND(JL39&gt;=JR$47,JL39&lt;&gt;""),AND(JQ39&gt;=JR$47,JQ39&lt;&gt;""),AND(KN39&gt;=KT$47,KN39&lt;&gt;""),AND(KS39&gt;=KT$47,KS39&lt;&gt;""),AND(LP39&gt;=LV$47,LP39&lt;&gt;""),AND(LU39&gt;=LV$47,LU39&lt;&gt;""),AND(MR39&gt;=MX$47,MR39&lt;&gt;""),AND(MW39&gt;=MX$47,MW39&lt;&gt;""),AND(NT39&gt;=NZ$47,NT39&lt;&gt;""),AND(NY39&gt;=NZ$47,NY39&lt;&gt;""),AND(OV39&gt;=PB$47,OV39&lt;&gt;""),AND(PA39&gt;=PB$47,PA39&lt;&gt;""),AND(PX39&gt;=QD$47,PX39&lt;&gt;""),AND(QC39&gt;=QD$47,QC39&lt;&gt;"")),"P","")</f>
        <v/>
      </c>
      <c r="H39" s="36" t="str">
        <f>IF(AND(G39="P",F39=""),"No DD",IF(OR(AND(AS39&gt;=AW$46,AT39&gt;=AW$50,AS39&lt;&gt;"",AO39=""),AND(BV39&gt;=BZ$46,BW39&gt;=BZ$50,BV39&lt;&gt;"",BR39=""),AND(CY39&gt;=DC$46,CZ39&gt;=DC$50,CY39&lt;&gt;"",CU39=""),AND(ED39&gt;=EH$46,EE39&gt;=EH$50,ED39&lt;&gt;""),AND(FF39&gt;=FJ$46,FG39&gt;=FJ$50,FF39&lt;&gt;""),AND(GH39&gt;=GL$46,GI39&gt;=GL$50,GH39&lt;&gt;""),AND(HJ39&gt;=HN$46,HK39&gt;=HN$50,HJ39&lt;&gt;""),AND(IL39&gt;=IP$46,IM39&gt;=IP$50,IL39&lt;&gt;""),AND(JN39&gt;=JR$46,JO39&gt;=JR$50,JN39&lt;&gt;""),AND(KP39&gt;=KT$46,KQ39&gt;=KT$50,KP39&lt;&gt;""),AND(LR39&gt;=LV$46,LS39&gt;=LV$50,LR39&lt;&gt;""),AND(MT39&gt;=MX$46,MU39&gt;=MX$50,MT39&lt;&gt;""),AND(NV39&gt;=NZ$46,NW39&gt;=NZ$50,NV39&lt;&gt;""),AND(OX39&gt;=PB$46,OY39&gt;=PB$50,OX39&lt;&gt;""),AND(PZ39&gt;=QD$46,QA39&gt;=QD$50,PZ39&lt;&gt;"")),"Merit",IF(OR(AND(AS39&gt;=AW$45,AT39&gt;=AW$49,AS39&lt;&gt;"",AO39=""),AND(BV39&gt;=BZ$45,BW39&gt;=BZ$49,BV39&lt;&gt;"",BR39=""),AND(CY39&gt;=DC$45,CZ39&gt;=DC$49,CY39&lt;&gt;"",CU39=""),AND(ED39&gt;=EH$45,EE39&gt;=EH$49,ED39&lt;&gt;""),AND(FF39&gt;=FJ$45,FG39&gt;=FJ$49,FF39&lt;&gt;""),AND(GH39&gt;=GL$45,GI39&gt;=GL$49,GH39&lt;&gt;""),AND(HJ39&gt;=HN$45,HK39&gt;=HN$49,HJ39&lt;&gt;""),AND(IL39&gt;=IP$45,IM39&gt;=IP$49,IL39&lt;&gt;""),AND(JN39&gt;=JR$45,JO39&gt;=JR$49,JN39&lt;&gt;""),AND(KP39&gt;=KT$45,KQ39&gt;=KT$49,KP39&lt;&gt;""),AND(LR39&gt;=LV$45,LS39&gt;=LV$49,LR39&lt;&gt;""),AND(MT39&gt;=MX$45,MU39&gt;=MX$49,MT39&lt;&gt;""),AND(NV39&gt;=NZ$45,NW39&gt;=NZ$49,NV39&lt;&gt;""),AND(OX39&gt;=PB$45,OY39&gt;=PB$49,OX39&lt;&gt;""),AND(PZ39&gt;=QD$45,QA39&gt;=QD$49,PZ39&lt;&gt;"")),"Excellence",IF(I39="P","Worlds Team",IF(F39="P","National Team","")))))</f>
        <v/>
      </c>
      <c r="I39" s="3" t="str">
        <f>IF(OR(AND(AS39&gt;=AW$44,AT39&gt;=AW$48,AS39&lt;&gt;"",AO39=""),AND(BV39&gt;=BZ$44,BW39&gt;=BZ$48,BV39&lt;&gt;"",BR39=""),AND(CY39&gt;=DC$44,CZ39&gt;=DC$48,CY39&lt;&gt;"",CU39=""),AND(ED39&gt;=EH$44,EE39&gt;=EH$48,ED39&lt;&gt;""),AND(FF39&gt;=FJ$44,FG39&gt;=FJ$48,FF39&lt;&gt;""),AND(GH39&gt;=GL$44,GI39&gt;=GL$48,GH39&lt;&gt;""),AND(HJ39&gt;=HN$44,HK39&gt;=HN$48,HJ39&lt;&gt;""),AND(IL39&gt;=IP$44,IM39&gt;=IP$48,IL39&lt;&gt;""),AND(JN39&gt;=JR$44,JO39&gt;=JR$48,JN39&lt;&gt;""),AND(KP39&gt;=KT$44,KQ39&gt;=KT$48,KP39&lt;&gt;""),AND(LR39&gt;=LV$44,LS39&gt;=LV$48,LR39&lt;&gt;""),AND(MT39&gt;=MX$44,MU39&gt;=MX$48,MT39&lt;&gt;""),AND(NV39&gt;=NZ$44,NW39&gt;=NZ$48,NV39&lt;&gt;""),AND(OX39&gt;=PB$44,OY39&gt;=PB$48,OX39&lt;&gt;""),AND(PZ39&gt;=QD$44,QA39&gt;=QD$48,PZ39&lt;&gt;"")),"P","")</f>
        <v/>
      </c>
      <c r="J39" s="8">
        <f>IF(COUNT(AQ39,BT39,CW39)&gt;0,LARGE((AQ39,BT39,CW39),1),0)</f>
        <v>46</v>
      </c>
      <c r="K39" s="8" t="str">
        <f>IF(J39=0,"",IF(J39=CW39,$CA$1,IF(J39=BT39,$AX$1,IF(J39=AQ39,$U$1,""))))</f>
        <v>2023 Nationals</v>
      </c>
      <c r="L39" s="8">
        <f>IF(COUNT(AQ39,BT39,CW39)&gt;1,LARGE((AQ39,BT39,CW39),2),0)</f>
        <v>0</v>
      </c>
      <c r="M39" s="8" t="str">
        <f>IF(L39=0,"",IF(L39=CW39,$CA$1,IF(L39=BT39,$AX$1,IF(L39=AQ39,$U$1,""))))</f>
        <v/>
      </c>
      <c r="N39" s="8">
        <f>IF(COUNT(AR39,BU39,CX39)&gt;0,LARGE((AR39,BU39,CX39),1),0)</f>
        <v>0</v>
      </c>
      <c r="O39" s="8" t="str">
        <f>IF(N39=0,"",IF(N39=CX39,$CA$1,IF(N39=BU39,$AX$1,IF(N39=AR39,$U$1,""))))</f>
        <v/>
      </c>
      <c r="P39" s="8">
        <f>IF(MAX(AV39,BY39,DB39)&gt;0,MAX(AV39,BY39,DB39),0)</f>
        <v>0</v>
      </c>
      <c r="Q39" s="8" t="str">
        <f>IF(P39=0,"",IF(P39=DB39,$CA$1,IF(P39=BY39,$AX$1,IF(P39=AV39,$U$1,""))))</f>
        <v/>
      </c>
      <c r="R39" s="8" t="str">
        <f>IF(MAX(DD39:DF39)&gt;0,MAX(DD39:DF39),"")</f>
        <v/>
      </c>
      <c r="S39" s="11" t="str">
        <f>IF(R39="","",IF(R39=DD39,"("&amp;DD$2&amp;")",IF(R39=DE39,"("&amp;DE$2&amp;")",IF(R39=DF39,"("&amp;DF$2&amp;")"))))</f>
        <v/>
      </c>
      <c r="T39" s="8" t="str">
        <f>IF(R39="","",IF(R39=DD39,IF(R39+IF(L39="",0,L39)=PX39,$PC$1,IF(R39+IF(L39="",0,L39)=OV39,$OA$1,IF(R39+IF(L39="",0,L39)=NT39,$MY$1,IF(R39+IF(L39="",0,L39)=MR39,$LW$1,IF(R39+IF(L39="",0,L39)=LP39,$KU$1,IF(R39+IF(L39="",0,L39)=KN39,$JS$1,IF(R39+IF(L39="",0,L39)=JL39,$IQ$1,IF(R39+IF(L39="",0,L39)=IJ39,$HO$1,IF(R39+IF(L39="",0,L39)=HH39,$GM$1,IF(R39+IF(L39="",0,L39)=GF39,$FK$1,IF(R39+IF(L39="",0,L39)=FD39,$EI$1,IF(R39+IF(L39="",0,L39)=EB39,$DG$1)))))))))))),IF(R39=DE39,IF(R39+IF(N39="",0,N39)=PY39,$PC$1,IF(R39+IF(N39="",0,N39)=OW39,$OA$1,IF(R39+IF(N39="",0,N39)=NU39,$MY$1,IF(R39+IF(N39="",0,N39)=MS39,$LW$1,IF(R39+IF(N39="",0,N39)=LQ39,$KU$1,IF(R39+IF(N39="",0,N39)=KO39,$JS$1,IF(R39+IF(N39="",0,N39)=JM39,$IQ$1,IF(R39+IF(N39="",0,N39)=IK39,$HO$1,IF(R39+IF(N39="",0,N39)=HI39,$GM$1,IF(R39+IF(N39="",0,N39)=GG39,$FK$1,IF(R39+IF(N39="",0,N39)=FE39,$EI$1,IF(R39+IF(N39="",0,N39)=EC39,$DG$1)))))))))))),IF(R39=DF39,IF(R39+IF(P39="",0,P39)=QC39,$PC$1,IF(R39+IF(P39="",0,P39)=PA39,$OA$1,IF(R39+IF(P39="",0,P39)=NY39,$MY$1,IF(R39+IF(P39="",0,P39)=MW39,$LW$1,IF(R39+IF(P39="",0,P39)=LU39,$KU$1,IF(R39+IF(P39="",0,P39)=KS39,$JS$1,IF(R39+IF(P39="",0,P39)=JQ39,$IQ$1,IF(R39+IF(P39="",0,P39)=IO39,$HO$1,IF(R39+IF(P39="",0,P39)=HM39,$GM$1,IF(R39+IF(P39="",0,P39)=GK39,$FK$1,IF(R39+IF(P39="",0,P39)=FI39,$EI$1,IF(R39+IF(P39="",0,P39)=EG39,$DG$1))))))))))))))))</f>
        <v/>
      </c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27"/>
      <c r="AP39" s="40" t="str">
        <f>IF(SUM(V39,Z39)&gt;0,SUM(V39,Z39),"")</f>
        <v/>
      </c>
      <c r="AQ39" s="40" t="str">
        <f>IF(SUM(U39:V39,X39:Z39,AB39)-W39-AA39&gt;0,SUM(U39:V39,X39:Z39,AB39)-W39-AA39,"")</f>
        <v/>
      </c>
      <c r="AR39" s="40" t="str">
        <f>IF(SUM(AC39:AD39,AF39)-AE39&gt;0,SUM(AC39:AD39,AF39)-AE39,"")</f>
        <v/>
      </c>
      <c r="AS39" s="40" t="str">
        <f>IF(SUM(V39,Z39,AD39)&gt;0,SUM(V39,Z39,AD39),"")</f>
        <v/>
      </c>
      <c r="AT39" s="40" t="str">
        <f>IF(SUM(AQ39,AR39)&gt;0,SUM(AQ39,AR39),"")</f>
        <v/>
      </c>
      <c r="AU39" s="40" t="str">
        <f>IF(SUM(AH39,AL39)&gt;0,SUM(AH39,AL39),"")</f>
        <v/>
      </c>
      <c r="AV39" s="40" t="str">
        <f>IF(SUM(AG39:AH39,AJ39:AL39,AN39)-SUM(AI39,AM39)&gt;0,SUM(AG39:AH39,AJ39:AL39,AN39)-SUM(AI39,AM39),"")</f>
        <v/>
      </c>
      <c r="AW39" s="40" t="str">
        <f>IF(SUM(AQ39,AV39)&gt;0,SUM(AQ39,AV39),"")</f>
        <v/>
      </c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28"/>
      <c r="BS39" s="11" t="str">
        <f>IF(SUM(AY39,BC39)&gt;0,SUM(AY39,BC39),"")</f>
        <v/>
      </c>
      <c r="BT39" s="11" t="str">
        <f>IF(SUM(AX39:AY39,BA39:BC39,BE39)-AZ39-BD39&gt;0,SUM(AX39:AY39,BA39:BC39,BE39)-AZ39-BD39,"")</f>
        <v/>
      </c>
      <c r="BU39" s="11" t="str">
        <f>IF(SUM(BF39:BG39,BI39)-BH39&gt;0,SUM(BF39:BG39,BI39)-BH39,"")</f>
        <v/>
      </c>
      <c r="BV39" s="11" t="str">
        <f>IF(SUM(AY39,BC39,BG39)&gt;0,SUM(AY39,BC39,BG39),"")</f>
        <v/>
      </c>
      <c r="BW39" s="11" t="str">
        <f>IF(SUM(BT39,BU39)&gt;0,SUM(BT39,BU39),"")</f>
        <v/>
      </c>
      <c r="BX39" s="11" t="str">
        <f>IF(SUM(BK39,BO39)&gt;0,SUM(BK39,BO39),"")</f>
        <v/>
      </c>
      <c r="BY39" s="11" t="str">
        <f>IF(SUM(BJ39:BK39,BM39:BO39,BQ39)-SUM(BL39,BP39)&gt;0,SUM(BJ39:BK39,BM39:BO39,BQ39)-SUM(BL39,BP39),"")</f>
        <v/>
      </c>
      <c r="BZ39" s="11" t="str">
        <f>IF(SUM(BT39,BY39)&gt;0,SUM(BT39,BY39),"")</f>
        <v/>
      </c>
      <c r="CA39" s="19">
        <v>16.600000000000001</v>
      </c>
      <c r="CB39" s="19">
        <v>6</v>
      </c>
      <c r="CC39" s="19">
        <v>1</v>
      </c>
      <c r="CD39" s="19">
        <v>0</v>
      </c>
      <c r="CE39" s="19">
        <v>18.600000000000001</v>
      </c>
      <c r="CF39" s="19">
        <v>6.4</v>
      </c>
      <c r="CG39" s="19">
        <v>0.6</v>
      </c>
      <c r="CH39" s="19">
        <v>0</v>
      </c>
      <c r="CI39" s="19">
        <v>0</v>
      </c>
      <c r="CJ39" s="19">
        <v>0</v>
      </c>
      <c r="CK39" s="19">
        <v>0</v>
      </c>
      <c r="CL39" s="19">
        <v>0</v>
      </c>
      <c r="CM39" s="19"/>
      <c r="CN39" s="19"/>
      <c r="CO39" s="19"/>
      <c r="CP39" s="19"/>
      <c r="CQ39" s="19"/>
      <c r="CR39" s="19"/>
      <c r="CS39" s="19"/>
      <c r="CT39" s="19"/>
      <c r="CU39" s="27"/>
      <c r="CV39" s="40">
        <f>IF(SUM(CB39,CF39)&gt;0,SUM(CB39,CF39),"")</f>
        <v>12.4</v>
      </c>
      <c r="CW39" s="40">
        <f>IF(SUM(CA39:CB39,CD39:CF39,CH39)-CC39-CG39&gt;0,SUM(CA39:CB39,CD39:CF39,CH39)-CC39-CG39,"")</f>
        <v>46</v>
      </c>
      <c r="CX39" s="40" t="str">
        <f>IF(SUM(CI39:CJ39,CL39)-CK39&gt;0,SUM(CI39:CJ39,CL39)-CK39,"")</f>
        <v/>
      </c>
      <c r="CY39" s="40">
        <f>IF(SUM(CB39,CF39,CJ39)&gt;0,SUM(CB39,CF39,CJ39),"")</f>
        <v>12.4</v>
      </c>
      <c r="CZ39" s="40">
        <f>IF(SUM(CW39,CX39)&gt;0,SUM(CW39,CX39),"")</f>
        <v>46</v>
      </c>
      <c r="DA39" s="40" t="str">
        <f>IF(SUM(CN39,CR39)&gt;0,SUM(CN39,CR39),"")</f>
        <v/>
      </c>
      <c r="DB39" s="40" t="str">
        <f>IF(SUM(CM39:CN39,CP39:CR39,CT39)-SUM(CO39,CS39)&gt;0,SUM(CM39:CN39,CP39:CR39,CT39)-SUM(CO39,CS39),"")</f>
        <v/>
      </c>
      <c r="DC39" s="40">
        <f>IF(SUM(CW39,DB39)&gt;0,SUM(CW39,DB39),"")</f>
        <v>46</v>
      </c>
      <c r="DD39" s="50" t="str">
        <f>IF(MAX(EB39,FD39,GF39,HH39,IJ39,JL39,KN39,LP39,MR39,NT39,OV39,PX39)-IF(L39="",0,L39)&gt;0.001,MAX(EB39,FD39,GF39,HH39,IJ39,JL39,KN39,LP39,MR39,NT39,OV39,PX39)-IF(L39="",0,L39),"")</f>
        <v/>
      </c>
      <c r="DE39" s="50" t="str">
        <f>IF(MAX(EC39,FE39,GG39,HI39,IK39,JM39,KO39,LQ39,MS39,NU39,OW39,PY39)-IF(N39="",0,N39)&gt;0.001,MAX(EC39,FE39,GG39,HI39,IK39,JM39,KO39,LQ39,MS39,NU39,OW39,PY39)-IF(N39="",0,N39),"")</f>
        <v/>
      </c>
      <c r="DF39" s="50" t="str">
        <f>IF(MAX(EG39,FI39,GK39,HM39,IO39,JQ39,KS39,LU39,MW39,NY39,PA39,QC39)-IF(P39="",0,P39)&gt;0.001,MAX(EG39,FI39,GK39,HM39,IO39,JQ39,KS39,LU39,MW39,NY39,PA39,QC39)-IF(P39="",0,P39),"")</f>
        <v/>
      </c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  <c r="EA39" s="40" t="str">
        <f>IF(SUM(DH39,DL39)&gt;0,SUM(DH39,DL39),"")</f>
        <v/>
      </c>
      <c r="EB39" s="40" t="str">
        <f>IF(SUM(DG39:DH39,DJ39:DL39,DN39)-DI39-DM39&gt;0,SUM(DG39:DH39,DJ39:DL39,DN39)-DI39-DM39,"")</f>
        <v/>
      </c>
      <c r="EC39" s="40" t="str">
        <f>IF(SUM(DO39:DP39,DR39)-DQ39&gt;0,SUM(DO39:DP39,DR39)-DQ39,"")</f>
        <v/>
      </c>
      <c r="ED39" s="40" t="str">
        <f>IF(SUM(DH39,DL39,DP39)&gt;0,SUM(DH39,DL39,DP39),"")</f>
        <v/>
      </c>
      <c r="EE39" s="40" t="str">
        <f>IF(SUM(EB39,EC39)&gt;0,SUM(EB39,EC39),"")</f>
        <v/>
      </c>
      <c r="EF39" s="40" t="str">
        <f>IF(SUM(DT39,DX39)&gt;0,SUM(DT39,DX39),"")</f>
        <v/>
      </c>
      <c r="EG39" s="40" t="str">
        <f>IF(SUM(DS39:DT39,DV39:DX39,DZ39)-SUM(DU39,DY39)&gt;0,SUM(DS39:DT39,DV39:DX39,DZ39)-SUM(DU39,DY39),"")</f>
        <v/>
      </c>
      <c r="EH39" s="40" t="str">
        <f>IF(SUM(EB39,EG39)&gt;0,SUM(EB39,EG39),"")</f>
        <v/>
      </c>
      <c r="EI39" s="18"/>
      <c r="EJ39" s="18"/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1" t="str">
        <f>IF(SUM(EJ39,EN39)&gt;0,SUM(EJ39,EN39),"")</f>
        <v/>
      </c>
      <c r="FD39" s="11" t="str">
        <f>IF(SUM(EI39:EJ39,EL39:EN39,EP39)-EK39-EO39&gt;0,SUM(EI39:EJ39,EL39:EN39,EP39)-EK39-EO39,"")</f>
        <v/>
      </c>
      <c r="FE39" s="11" t="str">
        <f>IF(SUM(EQ39:ER39,ET39)-ES39&gt;0,SUM(EQ39:ER39,ET39)-ES39,"")</f>
        <v/>
      </c>
      <c r="FF39" s="11" t="str">
        <f>IF(SUM(EJ39,EN39,ER39)&gt;0,SUM(EJ39,EN39,ER39),"")</f>
        <v/>
      </c>
      <c r="FG39" s="11" t="str">
        <f>IF(SUM(FD39,FE39)&gt;0,SUM(FD39,FE39),"")</f>
        <v/>
      </c>
      <c r="FH39" s="11" t="str">
        <f>IF(SUM(EV39,EZ39)&gt;0,SUM(EV39,EZ39),"")</f>
        <v/>
      </c>
      <c r="FI39" s="11" t="str">
        <f>IF(SUM(EU39:EV39,EX39:EZ39,FB39)-SUM(EW39,FA39)&gt;0,SUM(EU39:EV39,EX39:EZ39,FB39)-SUM(EW39,FA39),"")</f>
        <v/>
      </c>
      <c r="FJ39" s="11" t="str">
        <f>IF(SUM(FD39,FI39)&gt;0,SUM(FD39,FI39),"")</f>
        <v/>
      </c>
      <c r="FK39" s="17"/>
      <c r="FL39" s="17"/>
      <c r="FM39" s="17"/>
      <c r="FN39" s="17"/>
      <c r="FO39" s="17"/>
      <c r="FP39" s="17"/>
      <c r="FQ39" s="17"/>
      <c r="FR39" s="17"/>
      <c r="FS39" s="17"/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40" t="str">
        <f>IF(SUM(FL39,FP39)&gt;0,SUM(FL39,FP39),"")</f>
        <v/>
      </c>
      <c r="GF39" s="40" t="str">
        <f>IF(SUM(FK39:FL39,FN39:FP39,FR39)-FM39-FQ39&gt;0,SUM(FK39:FL39,FN39:FP39,FR39)-FM39-FQ39,"")</f>
        <v/>
      </c>
      <c r="GG39" s="40" t="str">
        <f>IF(SUM(FS39:FT39,FV39)-FU39&gt;0,SUM(FS39:FT39,FV39)-FU39,"")</f>
        <v/>
      </c>
      <c r="GH39" s="40" t="str">
        <f>IF(SUM(FL39,FP39,FT39)&gt;0,SUM(FL39,FP39,FT39),"")</f>
        <v/>
      </c>
      <c r="GI39" s="40" t="str">
        <f>IF(SUM(GF39,GG39)&gt;0,SUM(GF39,GG39),"")</f>
        <v/>
      </c>
      <c r="GJ39" s="40" t="str">
        <f>IF(SUM(FX39,GB39)&gt;0,SUM(FX39,GB39),"")</f>
        <v/>
      </c>
      <c r="GK39" s="40" t="str">
        <f>IF(SUM(FW39:FX39,FZ39:GB39,GD39)-SUM(FY39,GC39)&gt;0,SUM(FW39:FX39,FZ39:GB39,GD39)-SUM(FY39,GC39),"")</f>
        <v/>
      </c>
      <c r="GL39" s="40" t="str">
        <f>IF(SUM(GF39,GK39)&gt;0,SUM(GF39,GK39),"")</f>
        <v/>
      </c>
      <c r="GM39" s="18"/>
      <c r="GN39" s="18"/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1" t="str">
        <f>IF(SUM(GN39,GR39)&gt;0,SUM(GN39,GR39),"")</f>
        <v/>
      </c>
      <c r="HH39" s="11" t="str">
        <f>IF(SUM(GM39:GN39,GP39:GR39,GT39)-GO39-GS39&gt;0,SUM(GM39:GN39,GP39:GR39,GT39)-GO39-GS39,"")</f>
        <v/>
      </c>
      <c r="HI39" s="11" t="str">
        <f>IF(SUM(GU39:GV39,GX39)-GW39&gt;0,SUM(GU39:GV39,GX39)-GW39,"")</f>
        <v/>
      </c>
      <c r="HJ39" s="11" t="str">
        <f>IF(SUM(GN39,GR39,GV39)&gt;0,SUM(GN39,GR39,GV39),"")</f>
        <v/>
      </c>
      <c r="HK39" s="11" t="str">
        <f>IF(SUM(HH39,HI39)&gt;0,SUM(HH39,HI39),"")</f>
        <v/>
      </c>
      <c r="HL39" s="11" t="str">
        <f>IF(SUM(GZ39,HD39)&gt;0,SUM(GZ39,HD39),"")</f>
        <v/>
      </c>
      <c r="HM39" s="11" t="str">
        <f>IF(SUM(GY39:GZ39,HB39:HD39,HF39)-SUM(HA39,HE39)&gt;0,SUM(GY39:GZ39,HB39:HD39,HF39)-SUM(HA39,HE39),"")</f>
        <v/>
      </c>
      <c r="HN39" s="11" t="str">
        <f>IF(SUM(HH39,HM39)&gt;0,SUM(HH39,HM39),"")</f>
        <v/>
      </c>
      <c r="HO39" s="17"/>
      <c r="HP39" s="17"/>
      <c r="HQ39" s="17"/>
      <c r="HR39" s="17"/>
      <c r="HS39" s="17"/>
      <c r="HT39" s="17"/>
      <c r="HU39" s="17"/>
      <c r="HV39" s="17"/>
      <c r="HW39" s="17"/>
      <c r="HX39" s="17"/>
      <c r="HY39" s="17"/>
      <c r="HZ39" s="17"/>
      <c r="IA39" s="17"/>
      <c r="IB39" s="17"/>
      <c r="IC39" s="17"/>
      <c r="ID39" s="17"/>
      <c r="IE39" s="17"/>
      <c r="IF39" s="17"/>
      <c r="IG39" s="17"/>
      <c r="IH39" s="17"/>
      <c r="II39" s="40" t="str">
        <f>IF(SUM(HP39,HT39)&gt;0,SUM(HP39,HT39),"")</f>
        <v/>
      </c>
      <c r="IJ39" s="40" t="str">
        <f>IF(SUM(HO39:HP39,HR39:HT39,HV39)-HQ39-HU39&gt;0,SUM(HO39:HP39,HR39:HT39,HV39)-HQ39-HU39,"")</f>
        <v/>
      </c>
      <c r="IK39" s="40" t="str">
        <f>IF(SUM(HW39:HX39,HZ39)-HY39&gt;0,SUM(HW39:HX39,HZ39)-HY39,"")</f>
        <v/>
      </c>
      <c r="IL39" s="40" t="str">
        <f>IF(SUM(HP39,HT39,HX39)&gt;0,SUM(HP39,HT39,HX39),"")</f>
        <v/>
      </c>
      <c r="IM39" s="40" t="str">
        <f>IF(SUM(IJ39,IK39)&gt;0,SUM(IJ39,IK39),"")</f>
        <v/>
      </c>
      <c r="IN39" s="40" t="str">
        <f>IF(SUM(IB39,IF39)&gt;0,SUM(IB39,IF39),"")</f>
        <v/>
      </c>
      <c r="IO39" s="40" t="str">
        <f>IF(SUM(IA39:IB39,ID39:IF39,IH39)-SUM(IC39,IG39)&gt;0,SUM(IA39:IB39,ID39:IF39,IH39)-SUM(IC39,IG39),"")</f>
        <v/>
      </c>
      <c r="IP39" s="40" t="str">
        <f>IF(SUM(IJ39,IO39)&gt;0,SUM(IJ39,IO39),"")</f>
        <v/>
      </c>
      <c r="IQ39" s="18"/>
      <c r="IR39" s="18"/>
      <c r="IS39" s="18"/>
      <c r="IT39" s="18"/>
      <c r="IU39" s="18"/>
      <c r="IV39" s="18"/>
      <c r="IW39" s="18"/>
      <c r="IX39" s="18"/>
      <c r="IY39" s="18"/>
      <c r="IZ39" s="18"/>
      <c r="JA39" s="18"/>
      <c r="JB39" s="18"/>
      <c r="JC39" s="18"/>
      <c r="JD39" s="18"/>
      <c r="JE39" s="18"/>
      <c r="JF39" s="18"/>
      <c r="JG39" s="18"/>
      <c r="JH39" s="18"/>
      <c r="JI39" s="18"/>
      <c r="JJ39" s="18"/>
      <c r="JK39" s="11" t="str">
        <f>IF(SUM(IR39,IV39)&gt;0,SUM(IR39,IV39),"")</f>
        <v/>
      </c>
      <c r="JL39" s="11" t="str">
        <f>IF(SUM(IQ39:IR39,IT39:IV39,IX39)-IS39-IW39&gt;0,SUM(IQ39:IR39,IT39:IV39,IX39)-IS39-IW39,"")</f>
        <v/>
      </c>
      <c r="JM39" s="11" t="str">
        <f>IF(SUM(IY39:IZ39,JB39)-JA39&gt;0,SUM(IY39:IZ39,JB39)-JA39,"")</f>
        <v/>
      </c>
      <c r="JN39" s="11" t="str">
        <f>IF(SUM(IR39,IV39,IZ39)&gt;0,SUM(IR39,IV39,IZ39),"")</f>
        <v/>
      </c>
      <c r="JO39" s="11" t="str">
        <f>IF(SUM(JL39,JM39)&gt;0,SUM(JL39,JM39),"")</f>
        <v/>
      </c>
      <c r="JP39" s="11" t="str">
        <f>IF(SUM(JD39,JH39)&gt;0,SUM(JD39,JH39),"")</f>
        <v/>
      </c>
      <c r="JQ39" s="11" t="str">
        <f>IF(SUM(JC39:JD39,JF39:JH39,JJ39)-SUM(JE39,JI39)&gt;0,SUM(JC39:JD39,JF39:JH39,JJ39)-SUM(JE39,JI39),"")</f>
        <v/>
      </c>
      <c r="JR39" s="11" t="str">
        <f>IF(SUM(JL39,JQ39)&gt;0,SUM(JL39,JQ39),"")</f>
        <v/>
      </c>
      <c r="JS39" s="17"/>
      <c r="JT39" s="17"/>
      <c r="JU39" s="17"/>
      <c r="JV39" s="17"/>
      <c r="JW39" s="17"/>
      <c r="JX39" s="17"/>
      <c r="JY39" s="17"/>
      <c r="JZ39" s="17"/>
      <c r="KA39" s="17"/>
      <c r="KB39" s="17"/>
      <c r="KC39" s="17"/>
      <c r="KD39" s="17"/>
      <c r="KE39" s="17"/>
      <c r="KF39" s="17"/>
      <c r="KG39" s="17"/>
      <c r="KH39" s="17"/>
      <c r="KI39" s="17"/>
      <c r="KJ39" s="17"/>
      <c r="KK39" s="17"/>
      <c r="KL39" s="17"/>
      <c r="KM39" s="40" t="str">
        <f>IF(SUM(JT39,JX39)&gt;0,SUM(JT39,JX39),"")</f>
        <v/>
      </c>
      <c r="KN39" s="40" t="str">
        <f>IF(SUM(JS39:JT39,JV39:JX39,JZ39)-JU39-JY39&gt;0,SUM(JS39:JT39,JV39:JX39,JZ39)-JU39-JY39,"")</f>
        <v/>
      </c>
      <c r="KO39" s="40" t="str">
        <f>IF(SUM(KA39:KB39,KD39)-KC39&gt;0,SUM(KA39:KB39,KD39)-KC39,"")</f>
        <v/>
      </c>
      <c r="KP39" s="40" t="str">
        <f>IF(SUM(JT39,JX39,KB39)&gt;0,SUM(JT39,JX39,KB39),"")</f>
        <v/>
      </c>
      <c r="KQ39" s="40" t="str">
        <f>IF(SUM(KN39,KO39)&gt;0,SUM(KN39,KO39),"")</f>
        <v/>
      </c>
      <c r="KR39" s="40" t="str">
        <f>IF(SUM(KF39,KJ39)&gt;0,SUM(KF39,KJ39),"")</f>
        <v/>
      </c>
      <c r="KS39" s="40" t="str">
        <f>IF(SUM(KE39:KF39,KH39:KJ39,KL39)-SUM(KG39,KK39)&gt;0,SUM(KE39:KF39,KH39:KJ39,KL39)-SUM(KG39,KK39),"")</f>
        <v/>
      </c>
      <c r="KT39" s="40" t="str">
        <f>IF(SUM(KN39,KS39)&gt;0,SUM(KN39,KS39),"")</f>
        <v/>
      </c>
      <c r="KU39" s="18"/>
      <c r="KV39" s="18"/>
      <c r="KW39" s="18"/>
      <c r="KX39" s="18"/>
      <c r="KY39" s="18"/>
      <c r="KZ39" s="18"/>
      <c r="LA39" s="18"/>
      <c r="LB39" s="18"/>
      <c r="LC39" s="18"/>
      <c r="LD39" s="18"/>
      <c r="LE39" s="18"/>
      <c r="LF39" s="18"/>
      <c r="LG39" s="18"/>
      <c r="LH39" s="18"/>
      <c r="LI39" s="18"/>
      <c r="LJ39" s="18"/>
      <c r="LK39" s="18"/>
      <c r="LL39" s="18"/>
      <c r="LM39" s="18"/>
      <c r="LN39" s="18"/>
      <c r="LO39" s="11" t="str">
        <f>IF(SUM(KV39,KZ39)&gt;0,SUM(KV39,KZ39),"")</f>
        <v/>
      </c>
      <c r="LP39" s="11" t="str">
        <f>IF(SUM(KU39:KV39,KX39:KZ39,LB39)-KW39-LA39&gt;0,SUM(KU39:KV39,KX39:KZ39,LB39)-KW39-LA39,"")</f>
        <v/>
      </c>
      <c r="LQ39" s="11" t="str">
        <f>IF(SUM(LC39:LD39,LF39)-LE39&gt;0,SUM(LC39:LD39,LF39)-LE39,"")</f>
        <v/>
      </c>
      <c r="LR39" s="11" t="str">
        <f>IF(SUM(KV39,KZ39,LD39)&gt;0,SUM(KV39,KZ39,LD39),"")</f>
        <v/>
      </c>
      <c r="LS39" s="11" t="str">
        <f>IF(SUM(LP39,LQ39)&gt;0,SUM(LP39,LQ39),"")</f>
        <v/>
      </c>
      <c r="LT39" s="11" t="str">
        <f>IF(SUM(LH39,LL39)&gt;0,SUM(LH39,LL39),"")</f>
        <v/>
      </c>
      <c r="LU39" s="11" t="str">
        <f>IF(SUM(LG39:LH39,LJ39:LL39,LN39)-SUM(LI39,LM39)&gt;0,SUM(LG39:LH39,LJ39:LL39,LN39)-SUM(LI39,LM39),"")</f>
        <v/>
      </c>
      <c r="LV39" s="11" t="str">
        <f>IF(SUM(LP39,LU39)&gt;0,SUM(LP39,LU39),"")</f>
        <v/>
      </c>
      <c r="LW39" s="17"/>
      <c r="LX39" s="17"/>
      <c r="LY39" s="17"/>
      <c r="LZ39" s="17"/>
      <c r="MA39" s="17"/>
      <c r="MB39" s="17"/>
      <c r="MC39" s="17"/>
      <c r="MD39" s="17"/>
      <c r="ME39" s="17"/>
      <c r="MF39" s="17"/>
      <c r="MG39" s="17"/>
      <c r="MH39" s="17"/>
      <c r="MI39" s="17"/>
      <c r="MJ39" s="17"/>
      <c r="MK39" s="17"/>
      <c r="ML39" s="17"/>
      <c r="MM39" s="17"/>
      <c r="MN39" s="17"/>
      <c r="MO39" s="17"/>
      <c r="MP39" s="17"/>
      <c r="MQ39" s="40" t="str">
        <f>IF(SUM(LX39,MB39)&gt;0,SUM(LX39,MB39),"")</f>
        <v/>
      </c>
      <c r="MR39" s="40" t="str">
        <f>IF(SUM(LW39:LX39,LZ39:MB39,MD39)-LY39-MC39&gt;0,SUM(LW39:LX39,LZ39:MB39,MD39)-LY39-MC39,"")</f>
        <v/>
      </c>
      <c r="MS39" s="40" t="str">
        <f>IF(SUM(ME39:MF39,MH39)-MG39&gt;0,SUM(ME39:MF39,MH39)-MG39,"")</f>
        <v/>
      </c>
      <c r="MT39" s="40" t="str">
        <f>IF(SUM(LX39,MB39,MF39)&gt;0,SUM(LX39,MB39,MF39),"")</f>
        <v/>
      </c>
      <c r="MU39" s="40" t="str">
        <f>IF(SUM(MR39,MS39)&gt;0,SUM(MR39,MS39),"")</f>
        <v/>
      </c>
      <c r="MV39" s="40" t="str">
        <f>IF(SUM(MJ39,MN39)&gt;0,SUM(MJ39,MN39),"")</f>
        <v/>
      </c>
      <c r="MW39" s="40" t="str">
        <f>IF(SUM(MI39:MJ39,ML39:MN39,MP39)-SUM(MK39,MO39)&gt;0,SUM(MI39:MJ39,ML39:MN39,MP39)-SUM(MK39,MO39),"")</f>
        <v/>
      </c>
      <c r="MX39" s="40" t="str">
        <f>IF(SUM(MR39,MW39)&gt;0,SUM(MR39,MW39),"")</f>
        <v/>
      </c>
      <c r="MY39" s="18"/>
      <c r="MZ39" s="18"/>
      <c r="NA39" s="18"/>
      <c r="NB39" s="18"/>
      <c r="NC39" s="18"/>
      <c r="ND39" s="18"/>
      <c r="NE39" s="18"/>
      <c r="NF39" s="18"/>
      <c r="NG39" s="18"/>
      <c r="NH39" s="18"/>
      <c r="NI39" s="18"/>
      <c r="NJ39" s="18"/>
      <c r="NK39" s="18"/>
      <c r="NL39" s="18"/>
      <c r="NM39" s="18"/>
      <c r="NN39" s="18"/>
      <c r="NO39" s="18"/>
      <c r="NP39" s="18"/>
      <c r="NQ39" s="18"/>
      <c r="NR39" s="18"/>
      <c r="NS39" s="11" t="str">
        <f>IF(SUM(MZ39,ND39)&gt;0,SUM(MZ39,ND39),"")</f>
        <v/>
      </c>
      <c r="NT39" s="11" t="str">
        <f>IF(SUM(MY39:MZ39,NB39:ND39,NF39)-NA39-NE39&gt;0,SUM(MY39:MZ39,NB39:ND39,NF39)-NA39-NE39,"")</f>
        <v/>
      </c>
      <c r="NU39" s="11" t="str">
        <f>IF(SUM(NG39:NH39,NJ39)-NI39&gt;0,SUM(NG39:NH39,NJ39)-NI39,"")</f>
        <v/>
      </c>
      <c r="NV39" s="11" t="str">
        <f>IF(SUM(MZ39,ND39,NH39)&gt;0,SUM(MZ39,ND39,NH39),"")</f>
        <v/>
      </c>
      <c r="NW39" s="11" t="str">
        <f>IF(SUM(NT39,NU39)&gt;0,SUM(NT39,NU39),"")</f>
        <v/>
      </c>
      <c r="NX39" s="11" t="str">
        <f>IF(SUM(NL39,NP39)&gt;0,SUM(NL39,NP39),"")</f>
        <v/>
      </c>
      <c r="NY39" s="11" t="str">
        <f>IF(SUM(NK39:NL39,NN39:NP39,NR39)-SUM(NM39,NQ39)&gt;0,SUM(NK39:NL39,NN39:NP39,NR39)-SUM(NM39,NQ39),"")</f>
        <v/>
      </c>
      <c r="NZ39" s="11" t="str">
        <f>IF(SUM(NT39,NY39)&gt;0,SUM(NT39,NY39),"")</f>
        <v/>
      </c>
      <c r="OA39" s="17"/>
      <c r="OB39" s="17"/>
      <c r="OC39" s="17"/>
      <c r="OD39" s="17"/>
      <c r="OE39" s="17"/>
      <c r="OF39" s="17"/>
      <c r="OG39" s="17"/>
      <c r="OH39" s="17"/>
      <c r="OI39" s="17"/>
      <c r="OJ39" s="17"/>
      <c r="OK39" s="17"/>
      <c r="OL39" s="17"/>
      <c r="OM39" s="17"/>
      <c r="ON39" s="17"/>
      <c r="OO39" s="17"/>
      <c r="OP39" s="17"/>
      <c r="OQ39" s="17"/>
      <c r="OR39" s="17"/>
      <c r="OS39" s="17"/>
      <c r="OT39" s="17"/>
      <c r="OU39" s="40" t="str">
        <f>IF(SUM(OB39,OF39)&gt;0,SUM(OB39,OF39),"")</f>
        <v/>
      </c>
      <c r="OV39" s="40" t="str">
        <f>IF(SUM(OA39:OB39,OD39:OF39,OH39)-OC39-OG39&gt;0,SUM(OA39:OB39,OD39:OF39,OH39)-OC39-OG39,"")</f>
        <v/>
      </c>
      <c r="OW39" s="40" t="str">
        <f>IF(SUM(OI39:OJ39,OL39)-OK39&gt;0,SUM(OI39:OJ39,OL39)-OK39,"")</f>
        <v/>
      </c>
      <c r="OX39" s="40" t="str">
        <f>IF(SUM(OB39,OF39,OJ39)&gt;0,SUM(OB39,OF39,OJ39),"")</f>
        <v/>
      </c>
      <c r="OY39" s="40" t="str">
        <f>IF(SUM(OV39,OW39)&gt;0,SUM(OV39,OW39),"")</f>
        <v/>
      </c>
      <c r="OZ39" s="40" t="str">
        <f>IF(SUM(ON39,OR39)&gt;0,SUM(ON39,OR39),"")</f>
        <v/>
      </c>
      <c r="PA39" s="40" t="str">
        <f>IF(SUM(OM39:ON39,OP39:OR39,OT39)-SUM(OO39,OS39)&gt;0,SUM(OM39:ON39,OP39:OR39,OT39)-SUM(OO39,OS39),"")</f>
        <v/>
      </c>
      <c r="PB39" s="40" t="str">
        <f>IF(SUM(OV39,PA39)&gt;0,SUM(OV39,PA39),"")</f>
        <v/>
      </c>
      <c r="PC39" s="18"/>
      <c r="PD39" s="18"/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8"/>
      <c r="PS39" s="18"/>
      <c r="PT39" s="18"/>
      <c r="PU39" s="18"/>
      <c r="PV39" s="18"/>
      <c r="PW39" s="11" t="str">
        <f>IF(SUM(PD39,PH39)&gt;0,SUM(PD39,PH39),"")</f>
        <v/>
      </c>
      <c r="PX39" s="11" t="str">
        <f>IF(SUM(PC39:PD39,PF39:PH39,PJ39)-PE39-PI39&gt;0,SUM(PC39:PD39,PF39:PH39,PJ39)-PE39-PI39,"")</f>
        <v/>
      </c>
      <c r="PY39" s="11" t="str">
        <f>IF(SUM(PK39:PL39,PN39)-PM39&gt;0,SUM(PK39:PL39,PN39)-PM39,"")</f>
        <v/>
      </c>
      <c r="PZ39" s="11" t="str">
        <f>IF(SUM(PD39,PH39,PL39)&gt;0,SUM(PD39,PH39,PL39),"")</f>
        <v/>
      </c>
      <c r="QA39" s="11" t="str">
        <f>IF(SUM(PX39,PY39)&gt;0,SUM(PX39,PY39),"")</f>
        <v/>
      </c>
      <c r="QB39" s="11" t="str">
        <f>IF(SUM(PP39,PT39)&gt;0,SUM(PP39,PT39),"")</f>
        <v/>
      </c>
      <c r="QC39" s="11" t="str">
        <f>IF(SUM(PO39:PP39,PR39:PT39,PV39)-SUM(PQ39,PU39)&gt;0,SUM(PO39:PP39,PR39:PT39,PV39)-SUM(PQ39,PU39),"")</f>
        <v/>
      </c>
      <c r="QD39" s="11" t="str">
        <f>IF(SUM(PX39,QC39)&gt;0,SUM(PX39,QC39),"")</f>
        <v/>
      </c>
      <c r="QE39" s="22">
        <f>IF($CU39="P",CA39,(CA39+AX39)/2)</f>
        <v>8.3000000000000007</v>
      </c>
      <c r="QF39" s="22">
        <f>IF($CU39="P",CB39,(CB39+AY39)/2)</f>
        <v>3</v>
      </c>
      <c r="QG39" s="22">
        <f>IF($CU39="P",CC39,(CC39+AZ39)/2)</f>
        <v>0.5</v>
      </c>
      <c r="QH39" s="22">
        <f>IF($CU39="P",CD39,(CD39+BA39)/2)</f>
        <v>0</v>
      </c>
      <c r="QI39" s="22">
        <f>IF($CU39="P",CE39,(CE39+BB39)/2)</f>
        <v>9.3000000000000007</v>
      </c>
      <c r="QJ39" s="22">
        <f>IF($CU39="P",CF39,(CF39+BC39)/2)</f>
        <v>3.2</v>
      </c>
      <c r="QK39" s="22">
        <f>IF($CU39="P",CG39,(CG39+BD39)/2)</f>
        <v>0.3</v>
      </c>
      <c r="QL39" s="22">
        <f>IF($CU39="P",CH39,(CH39+BE39)/2)</f>
        <v>0</v>
      </c>
      <c r="QM39" s="22">
        <f>IF($CU39="P",CI39,(CI39+BF39)/2)</f>
        <v>0</v>
      </c>
      <c r="QN39" s="22">
        <f>IF($CU39="P",CJ39,(CJ39+BG39)/2)</f>
        <v>0</v>
      </c>
      <c r="QO39" s="22">
        <f>IF($CU39="P",CK39,(CK39+BH39)/2)</f>
        <v>0</v>
      </c>
      <c r="QP39" s="22">
        <f>IF($CU39="P",CL39,(CL39+BI39)/2)</f>
        <v>0</v>
      </c>
      <c r="QQ39" s="22">
        <f>IF($CU39="P",CM39,(CM39+BJ39)/2)</f>
        <v>0</v>
      </c>
      <c r="QR39" s="22">
        <f>IF($CU39="P",CN39,(CN39+BK39)/2)</f>
        <v>0</v>
      </c>
      <c r="QS39" s="22">
        <f>IF($CU39="P",CO39,(CO39+BL39)/2)</f>
        <v>0</v>
      </c>
      <c r="QT39" s="22">
        <f>IF($CU39="P",CP39,(CP39+BM39)/2)</f>
        <v>0</v>
      </c>
      <c r="QU39" s="22">
        <f>IF($CU39="P",CQ39,(CQ39+BN39)/2)</f>
        <v>0</v>
      </c>
      <c r="QV39" s="22">
        <f>IF($CU39="P",CR39,(CR39+BO39)/2)</f>
        <v>0</v>
      </c>
      <c r="QW39" s="22">
        <f>IF($CU39="P",CS39,(CS39+BP39)/2)</f>
        <v>0</v>
      </c>
      <c r="QX39" s="22">
        <f>IF($CU39="P",CT39,(CT39+BQ39)/2)</f>
        <v>0</v>
      </c>
      <c r="QY39" s="27" t="s">
        <v>46</v>
      </c>
      <c r="QZ39" s="40">
        <f>IF(SUM(QF39,QJ39)&gt;0,SUM(QF39,QJ39),"")</f>
        <v>6.2</v>
      </c>
      <c r="RA39" s="40">
        <f>IF(SUM(QE39:QF39,QH39:QJ39,QL39)-QG39-QK39&gt;0,SUM(QE39:QF39,QH39:QJ39,QL39)-QG39-QK39,"")</f>
        <v>23</v>
      </c>
      <c r="RB39" s="40" t="str">
        <f>IF(SUM(QM39:QN39,QP39)-QO39&gt;0,SUM(QM39:QN39,QP39)-QO39,"")</f>
        <v/>
      </c>
      <c r="RC39" s="40">
        <f>IF(SUM(QF39,QJ39,QN39)&gt;0,SUM(QF39,QJ39,QN39),"")</f>
        <v>6.2</v>
      </c>
      <c r="RD39" s="40">
        <f>IF(SUM(RA39,RB39)&gt;0,SUM(RA39,RB39),"")</f>
        <v>23</v>
      </c>
      <c r="RE39" s="40" t="str">
        <f>IF(SUM(QR39,QV39)&gt;0,SUM(QR39,QV39),"")</f>
        <v/>
      </c>
      <c r="RF39" s="40" t="str">
        <f>IF(SUM(QQ39:QR39,QT39:QV39,QX39)-SUM(QS39,QW39)&gt;0,SUM(QQ39:QR39,QT39:QV39,QX39)-SUM(QS39,QW39),"")</f>
        <v/>
      </c>
      <c r="RG39" s="40">
        <f>IF(SUM(RA39,RF39)&gt;0,SUM(RA39,RF39),"")</f>
        <v>23</v>
      </c>
    </row>
    <row r="40" spans="1:475" x14ac:dyDescent="0.2">
      <c r="A40" s="4" t="str" cm="1">
        <f t="array" ref="A40">IF(AND(H40&lt;&gt;"",H40&lt;&gt;"No DD"),SUMPRODUCT((H$4:H$41&lt;&gt;"")*(H$4:H$41&lt;&gt;"No DD")*(E$4:E$41&gt;E40))+1,IF(H40="No DD",SUMPRODUCT((H$4:H$41="No DD")*(E$4:E$41&gt;E40))+1+SUMPRODUCT((H$4:H$41&lt;&gt;"")*(H$4:H$41&lt;&gt;"No DD")),""))</f>
        <v/>
      </c>
      <c r="B40" s="5" t="s">
        <v>158</v>
      </c>
      <c r="C40" s="4" t="s">
        <v>4</v>
      </c>
      <c r="D40" s="4">
        <v>2004</v>
      </c>
      <c r="E40" s="9">
        <f>SUM(J40:R40)+SUM(J40:O40)*0.0000001+SUM(J40)*0.0000000000001</f>
        <v>43.80000438000198</v>
      </c>
      <c r="F40" s="3" t="str">
        <f>IF(OR(AND(AP40&gt;=AW$43,AQ40&gt;=AW$47,AP40&lt;&gt;"",AO40=""),AND(AU40&gt;=AW$43,AV40&gt;=AW$47,AU40&lt;&gt;"",AO40=""),AND(BS40&gt;=BZ$43,BT40&gt;=BZ$47,BS40&lt;&gt;"",BR40=""),AND(BX40&gt;=BZ$43,BY40&gt;=BZ$47,BX40&lt;&gt;"",BR40=""),AND(CV40&gt;=DC$43,CW40&gt;=DC$47,CV40&lt;&gt;"",CU40=""),AND(DA40&gt;=DC$43,DB40&gt;=DC$47,DA40&lt;&gt;""),AND(EA40&gt;=EH$43,EB40&gt;=EH$47,EA40&lt;&gt;""),AND(EF40&gt;=EH$43,EG40&gt;=EH$47,EF40&lt;&gt;""),AND(FC40&gt;=FJ$43,FD40&gt;=FJ$47,FC40&lt;&gt;""),AND(FH40&gt;=FJ$43,FI40&gt;=FJ$47,FH40&lt;&gt;""),AND(GE40&gt;=GL$43,GF40&gt;=GL$47,GE40&lt;&gt;""),AND(GJ40&gt;=GL$43,GK40&gt;=GL$47,GJ40&lt;&gt;""),AND(HG40&gt;=HN$43,HH40&gt;=HN$47,HG40&lt;&gt;""),AND(HL40&gt;=HN$43,HM40&gt;=HN$47,HL40&lt;&gt;""),AND(II40&gt;=IP$43,IJ40&gt;=IP$47,II40&lt;&gt;""),AND(IN40&gt;=IP$43,IO40&gt;=IP$47,IN40&lt;&gt;""),AND(JK40&gt;=JR$43,JL40&gt;=JR$47,JK40&lt;&gt;""),AND(JP40&gt;=JR$43,JQ40&gt;=JR$47,JP40&lt;&gt;""),AND(KM40&gt;=KT$43,KN40&gt;=KT$47,KM40&lt;&gt;""),AND(KR40&gt;=KT$43,KS40&gt;=KT$47,KR40&lt;&gt;""),AND(LO40&gt;=LV$43,LP40&gt;=LV$47,LO40&lt;&gt;""),AND(LT40&gt;=LV$43,LU40&gt;=LV$47,LT40&lt;&gt;""),AND(MQ40&gt;=MX$43,MR40&gt;=MX$47,MQ40&lt;&gt;""),AND(MV40&gt;=MX$43,MW40&gt;=MX$47,MV40&lt;&gt;""),AND(NS40&gt;=NZ$43,NT40&gt;=NZ$47,NS40&lt;&gt;""),AND(NX40&gt;=NZ$43,NY40&gt;=NZ$47,NX40&lt;&gt;""),AND(OU40&gt;=PB$43,OV40&gt;=PB$47,OU40&lt;&gt;""),AND(OZ40&gt;=PB$43,PA40&gt;=PB$47,OZ40&lt;&gt;""),AND(PW40&gt;=QD$43,PX40&gt;=QD$47,PW40&lt;&gt;""),AND(QB40&gt;=QD$43,QC40&gt;=QD$47,QB40&lt;&gt;"")),"P","")</f>
        <v/>
      </c>
      <c r="G40" s="3" t="str">
        <f>IF(OR(AND(AQ40&gt;=AW$47,AQ40&lt;&gt;"",AO40=""),AND(AV40&gt;=AW$47,AV40&lt;&gt;"",AO40=""),AND(BT40&gt;=BZ$47,BT40&lt;&gt;"",BR40=""),AND(BY40&gt;=BZ$47,BY40&lt;&gt;"",BR40=""),AND(CW40&gt;=DC$47,CW40&lt;&gt;"",CU40=""),AND(DB40&gt;=DC$47,DB40&lt;&gt;"",CU40=""),AND(EB40&gt;=EH$47,EB40&lt;&gt;""),AND(EG40&gt;=EH$47,EG40&lt;&gt;""),AND(FD40&gt;=FJ$47,FD40&lt;&gt;""),AND(FI40&gt;=FJ$47,FI40&lt;&gt;""),AND(GF40&gt;=GL$47,GF40&lt;&gt;""),AND(GK40&gt;=GL$47,GK40&lt;&gt;""),AND(HH40&gt;=HN$47,HH40&lt;&gt;""),AND(HM40&gt;=HN$47,HM40&lt;&gt;""),AND(IJ40&gt;=IP$47,IJ40&lt;&gt;""),AND(IO40&gt;=IP$47,IO40&lt;&gt;""),AND(JL40&gt;=JR$47,JL40&lt;&gt;""),AND(JQ40&gt;=JR$47,JQ40&lt;&gt;""),AND(KN40&gt;=KT$47,KN40&lt;&gt;""),AND(KS40&gt;=KT$47,KS40&lt;&gt;""),AND(LP40&gt;=LV$47,LP40&lt;&gt;""),AND(LU40&gt;=LV$47,LU40&lt;&gt;""),AND(MR40&gt;=MX$47,MR40&lt;&gt;""),AND(MW40&gt;=MX$47,MW40&lt;&gt;""),AND(NT40&gt;=NZ$47,NT40&lt;&gt;""),AND(NY40&gt;=NZ$47,NY40&lt;&gt;""),AND(OV40&gt;=PB$47,OV40&lt;&gt;""),AND(PA40&gt;=PB$47,PA40&lt;&gt;""),AND(PX40&gt;=QD$47,PX40&lt;&gt;""),AND(QC40&gt;=QD$47,QC40&lt;&gt;"")),"P","")</f>
        <v/>
      </c>
      <c r="H40" s="36" t="str">
        <f>IF(AND(G40="P",F40=""),"No DD",IF(OR(AND(AS40&gt;=AW$46,AT40&gt;=AW$50,AS40&lt;&gt;"",AO40=""),AND(BV40&gt;=BZ$46,BW40&gt;=BZ$50,BV40&lt;&gt;"",BR40=""),AND(CY40&gt;=DC$46,CZ40&gt;=DC$50,CY40&lt;&gt;"",CU40=""),AND(ED40&gt;=EH$46,EE40&gt;=EH$50,ED40&lt;&gt;""),AND(FF40&gt;=FJ$46,FG40&gt;=FJ$50,FF40&lt;&gt;""),AND(GH40&gt;=GL$46,GI40&gt;=GL$50,GH40&lt;&gt;""),AND(HJ40&gt;=HN$46,HK40&gt;=HN$50,HJ40&lt;&gt;""),AND(IL40&gt;=IP$46,IM40&gt;=IP$50,IL40&lt;&gt;""),AND(JN40&gt;=JR$46,JO40&gt;=JR$50,JN40&lt;&gt;""),AND(KP40&gt;=KT$46,KQ40&gt;=KT$50,KP40&lt;&gt;""),AND(LR40&gt;=LV$46,LS40&gt;=LV$50,LR40&lt;&gt;""),AND(MT40&gt;=MX$46,MU40&gt;=MX$50,MT40&lt;&gt;""),AND(NV40&gt;=NZ$46,NW40&gt;=NZ$50,NV40&lt;&gt;""),AND(OX40&gt;=PB$46,OY40&gt;=PB$50,OX40&lt;&gt;""),AND(PZ40&gt;=QD$46,QA40&gt;=QD$50,PZ40&lt;&gt;"")),"Merit",IF(OR(AND(AS40&gt;=AW$45,AT40&gt;=AW$49,AS40&lt;&gt;"",AO40=""),AND(BV40&gt;=BZ$45,BW40&gt;=BZ$49,BV40&lt;&gt;"",BR40=""),AND(CY40&gt;=DC$45,CZ40&gt;=DC$49,CY40&lt;&gt;"",CU40=""),AND(ED40&gt;=EH$45,EE40&gt;=EH$49,ED40&lt;&gt;""),AND(FF40&gt;=FJ$45,FG40&gt;=FJ$49,FF40&lt;&gt;""),AND(GH40&gt;=GL$45,GI40&gt;=GL$49,GH40&lt;&gt;""),AND(HJ40&gt;=HN$45,HK40&gt;=HN$49,HJ40&lt;&gt;""),AND(IL40&gt;=IP$45,IM40&gt;=IP$49,IL40&lt;&gt;""),AND(JN40&gt;=JR$45,JO40&gt;=JR$49,JN40&lt;&gt;""),AND(KP40&gt;=KT$45,KQ40&gt;=KT$49,KP40&lt;&gt;""),AND(LR40&gt;=LV$45,LS40&gt;=LV$49,LR40&lt;&gt;""),AND(MT40&gt;=MX$45,MU40&gt;=MX$49,MT40&lt;&gt;""),AND(NV40&gt;=NZ$45,NW40&gt;=NZ$49,NV40&lt;&gt;""),AND(OX40&gt;=PB$45,OY40&gt;=PB$49,OX40&lt;&gt;""),AND(PZ40&gt;=QD$45,QA40&gt;=QD$49,PZ40&lt;&gt;"")),"Excellence",IF(I40="P","Worlds Team",IF(F40="P","National Team","")))))</f>
        <v/>
      </c>
      <c r="I40" s="3" t="str">
        <f>IF(OR(AND(AS40&gt;=AW$44,AT40&gt;=AW$48,AS40&lt;&gt;"",AO40=""),AND(BV40&gt;=BZ$44,BW40&gt;=BZ$48,BV40&lt;&gt;"",BR40=""),AND(CY40&gt;=DC$44,CZ40&gt;=DC$48,CY40&lt;&gt;"",CU40=""),AND(ED40&gt;=EH$44,EE40&gt;=EH$48,ED40&lt;&gt;""),AND(FF40&gt;=FJ$44,FG40&gt;=FJ$48,FF40&lt;&gt;""),AND(GH40&gt;=GL$44,GI40&gt;=GL$48,GH40&lt;&gt;""),AND(HJ40&gt;=HN$44,HK40&gt;=HN$48,HJ40&lt;&gt;""),AND(IL40&gt;=IP$44,IM40&gt;=IP$48,IL40&lt;&gt;""),AND(JN40&gt;=JR$44,JO40&gt;=JR$48,JN40&lt;&gt;""),AND(KP40&gt;=KT$44,KQ40&gt;=KT$48,KP40&lt;&gt;""),AND(LR40&gt;=LV$44,LS40&gt;=LV$48,LR40&lt;&gt;""),AND(MT40&gt;=MX$44,MU40&gt;=MX$48,MT40&lt;&gt;""),AND(NV40&gt;=NZ$44,NW40&gt;=NZ$48,NV40&lt;&gt;""),AND(OX40&gt;=PB$44,OY40&gt;=PB$48,OX40&lt;&gt;""),AND(PZ40&gt;=QD$44,QA40&gt;=QD$48,PZ40&lt;&gt;"")),"P","")</f>
        <v/>
      </c>
      <c r="J40" s="8">
        <f>IF(COUNT(AQ40,BT40,CW40)&gt;0,LARGE((AQ40,BT40,CW40),1),0)</f>
        <v>19.799999999999997</v>
      </c>
      <c r="K40" s="8" t="str">
        <f>IF(J40=0,"",IF(J40=CW40,$CA$1,IF(J40=BT40,$AX$1,IF(J40=AQ40,$U$1,""))))</f>
        <v>2023 Nationals</v>
      </c>
      <c r="L40" s="8">
        <f>IF(COUNT(AQ40,BT40,CW40)&gt;1,LARGE((AQ40,BT40,CW40),2),0)</f>
        <v>0</v>
      </c>
      <c r="M40" s="8" t="str">
        <f>IF(L40=0,"",IF(L40=CW40,$CA$1,IF(L40=BT40,$AX$1,IF(L40=AQ40,$U$1,""))))</f>
        <v/>
      </c>
      <c r="N40" s="8">
        <f>IF(COUNT(AR40,BU40,CX40)&gt;0,LARGE((AR40,BU40,CX40),1),0)</f>
        <v>23.999999999999996</v>
      </c>
      <c r="O40" s="8" t="str">
        <f>IF(N40=0,"",IF(N40=CX40,$CA$1,IF(N40=BU40,$AX$1,IF(N40=AR40,$U$1,""))))</f>
        <v>2023 Nationals</v>
      </c>
      <c r="P40" s="8">
        <f>IF(MAX(AV40,BY40,DB40)&gt;0,MAX(AV40,BY40,DB40),0)</f>
        <v>0</v>
      </c>
      <c r="Q40" s="8" t="str">
        <f>IF(P40=0,"",IF(P40=DB40,$CA$1,IF(P40=BY40,$AX$1,IF(P40=AV40,$U$1,""))))</f>
        <v/>
      </c>
      <c r="R40" s="8" t="str">
        <f>IF(MAX(DD40:DF40)&gt;0,MAX(DD40:DF40),"")</f>
        <v/>
      </c>
      <c r="S40" s="11" t="str">
        <f>IF(R40="","",IF(R40=DD40,"("&amp;DD$2&amp;")",IF(R40=DE40,"("&amp;DE$2&amp;")",IF(R40=DF40,"("&amp;DF$2&amp;")"))))</f>
        <v/>
      </c>
      <c r="T40" s="8" t="str">
        <f>IF(R40="","",IF(R40=DD40,IF(R40+IF(L40="",0,L40)=PX40,$PC$1,IF(R40+IF(L40="",0,L40)=OV40,$OA$1,IF(R40+IF(L40="",0,L40)=NT40,$MY$1,IF(R40+IF(L40="",0,L40)=MR40,$LW$1,IF(R40+IF(L40="",0,L40)=LP40,$KU$1,IF(R40+IF(L40="",0,L40)=KN40,$JS$1,IF(R40+IF(L40="",0,L40)=JL40,$IQ$1,IF(R40+IF(L40="",0,L40)=IJ40,$HO$1,IF(R40+IF(L40="",0,L40)=HH40,$GM$1,IF(R40+IF(L40="",0,L40)=GF40,$FK$1,IF(R40+IF(L40="",0,L40)=FD40,$EI$1,IF(R40+IF(L40="",0,L40)=EB40,$DG$1)))))))))))),IF(R40=DE40,IF(R40+IF(N40="",0,N40)=PY40,$PC$1,IF(R40+IF(N40="",0,N40)=OW40,$OA$1,IF(R40+IF(N40="",0,N40)=NU40,$MY$1,IF(R40+IF(N40="",0,N40)=MS40,$LW$1,IF(R40+IF(N40="",0,N40)=LQ40,$KU$1,IF(R40+IF(N40="",0,N40)=KO40,$JS$1,IF(R40+IF(N40="",0,N40)=JM40,$IQ$1,IF(R40+IF(N40="",0,N40)=IK40,$HO$1,IF(R40+IF(N40="",0,N40)=HI40,$GM$1,IF(R40+IF(N40="",0,N40)=GG40,$FK$1,IF(R40+IF(N40="",0,N40)=FE40,$EI$1,IF(R40+IF(N40="",0,N40)=EC40,$DG$1)))))))))))),IF(R40=DF40,IF(R40+IF(P40="",0,P40)=QC40,$PC$1,IF(R40+IF(P40="",0,P40)=PA40,$OA$1,IF(R40+IF(P40="",0,P40)=NY40,$MY$1,IF(R40+IF(P40="",0,P40)=MW40,$LW$1,IF(R40+IF(P40="",0,P40)=LU40,$KU$1,IF(R40+IF(P40="",0,P40)=KS40,$JS$1,IF(R40+IF(P40="",0,P40)=JQ40,$IQ$1,IF(R40+IF(P40="",0,P40)=IO40,$HO$1,IF(R40+IF(P40="",0,P40)=HM40,$GM$1,IF(R40+IF(P40="",0,P40)=GK40,$FK$1,IF(R40+IF(P40="",0,P40)=FI40,$EI$1,IF(R40+IF(P40="",0,P40)=EG40,$DG$1))))))))))))))))</f>
        <v/>
      </c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27"/>
      <c r="AP40" s="40" t="str">
        <f>IF(SUM(V40,Z40)&gt;0,SUM(V40,Z40),"")</f>
        <v/>
      </c>
      <c r="AQ40" s="40" t="str">
        <f>IF(SUM(U40:V40,X40:Z40,AB40)-W40-AA40&gt;0,SUM(U40:V40,X40:Z40,AB40)-W40-AA40,"")</f>
        <v/>
      </c>
      <c r="AR40" s="40" t="str">
        <f>IF(SUM(AC40:AD40,AF40)-AE40&gt;0,SUM(AC40:AD40,AF40)-AE40,"")</f>
        <v/>
      </c>
      <c r="AS40" s="40" t="str">
        <f>IF(SUM(V40,Z40,AD40)&gt;0,SUM(V40,Z40,AD40),"")</f>
        <v/>
      </c>
      <c r="AT40" s="40" t="str">
        <f>IF(SUM(AQ40,AR40)&gt;0,SUM(AQ40,AR40),"")</f>
        <v/>
      </c>
      <c r="AU40" s="40" t="str">
        <f>IF(SUM(AH40,AL40)&gt;0,SUM(AH40,AL40),"")</f>
        <v/>
      </c>
      <c r="AV40" s="40" t="str">
        <f>IF(SUM(AG40:AH40,AJ40:AL40,AN40)-SUM(AI40,AM40)&gt;0,SUM(AG40:AH40,AJ40:AL40,AN40)-SUM(AI40,AM40),"")</f>
        <v/>
      </c>
      <c r="AW40" s="40" t="str">
        <f>IF(SUM(AQ40,AV40)&gt;0,SUM(AQ40,AV40),"")</f>
        <v/>
      </c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28"/>
      <c r="BS40" s="11" t="str">
        <f>IF(SUM(AY40,BC40)&gt;0,SUM(AY40,BC40),"")</f>
        <v/>
      </c>
      <c r="BT40" s="11" t="str">
        <f>IF(SUM(AX40:AY40,BA40:BC40,BE40)-AZ40-BD40&gt;0,SUM(AX40:AY40,BA40:BC40,BE40)-AZ40-BD40,"")</f>
        <v/>
      </c>
      <c r="BU40" s="11" t="str">
        <f>IF(SUM(BF40:BG40,BI40)-BH40&gt;0,SUM(BF40:BG40,BI40)-BH40,"")</f>
        <v/>
      </c>
      <c r="BV40" s="11" t="str">
        <f>IF(SUM(AY40,BC40,BG40)&gt;0,SUM(AY40,BC40,BG40),"")</f>
        <v/>
      </c>
      <c r="BW40" s="11" t="str">
        <f>IF(SUM(BT40,BU40)&gt;0,SUM(BT40,BU40),"")</f>
        <v/>
      </c>
      <c r="BX40" s="11" t="str">
        <f>IF(SUM(BK40,BO40)&gt;0,SUM(BK40,BO40),"")</f>
        <v/>
      </c>
      <c r="BY40" s="11" t="str">
        <f>IF(SUM(BJ40:BK40,BM40:BO40,BQ40)-SUM(BL40,BP40)&gt;0,SUM(BJ40:BK40,BM40:BO40,BQ40)-SUM(BL40,BP40),"")</f>
        <v/>
      </c>
      <c r="BZ40" s="11" t="str">
        <f>IF(SUM(BT40,BY40)&gt;0,SUM(BT40,BY40),"")</f>
        <v/>
      </c>
      <c r="CA40" s="19">
        <v>17.399999999999999</v>
      </c>
      <c r="CB40" s="19">
        <v>2.4</v>
      </c>
      <c r="CC40" s="19">
        <v>0</v>
      </c>
      <c r="CD40" s="19">
        <v>0</v>
      </c>
      <c r="CE40" s="19">
        <v>0</v>
      </c>
      <c r="CF40" s="19">
        <v>0</v>
      </c>
      <c r="CG40" s="19">
        <v>0</v>
      </c>
      <c r="CH40" s="19">
        <v>0</v>
      </c>
      <c r="CI40" s="19">
        <v>18.399999999999999</v>
      </c>
      <c r="CJ40" s="19">
        <v>6.4</v>
      </c>
      <c r="CK40" s="19">
        <v>0.8</v>
      </c>
      <c r="CL40" s="19">
        <v>0</v>
      </c>
      <c r="CM40" s="19"/>
      <c r="CN40" s="19"/>
      <c r="CO40" s="19"/>
      <c r="CP40" s="19"/>
      <c r="CQ40" s="19"/>
      <c r="CR40" s="19"/>
      <c r="CS40" s="19"/>
      <c r="CT40" s="19"/>
      <c r="CU40" s="27"/>
      <c r="CV40" s="40">
        <f>IF(SUM(CB40,CF40)&gt;0,SUM(CB40,CF40),"")</f>
        <v>2.4</v>
      </c>
      <c r="CW40" s="40">
        <f>IF(SUM(CA40:CB40,CD40:CF40,CH40)-CC40-CG40&gt;0,SUM(CA40:CB40,CD40:CF40,CH40)-CC40-CG40,"")</f>
        <v>19.799999999999997</v>
      </c>
      <c r="CX40" s="40">
        <f>IF(SUM(CI40:CJ40,CL40)-CK40&gt;0,SUM(CI40:CJ40,CL40)-CK40,"")</f>
        <v>23.999999999999996</v>
      </c>
      <c r="CY40" s="40">
        <f>IF(SUM(CB40,CF40,CJ40)&gt;0,SUM(CB40,CF40,CJ40),"")</f>
        <v>8.8000000000000007</v>
      </c>
      <c r="CZ40" s="40">
        <f>IF(SUM(CW40,CX40)&gt;0,SUM(CW40,CX40),"")</f>
        <v>43.8</v>
      </c>
      <c r="DA40" s="40" t="str">
        <f>IF(SUM(CN40,CR40)&gt;0,SUM(CN40,CR40),"")</f>
        <v/>
      </c>
      <c r="DB40" s="40" t="str">
        <f>IF(SUM(CM40:CN40,CP40:CR40,CT40)-SUM(CO40,CS40)&gt;0,SUM(CM40:CN40,CP40:CR40,CT40)-SUM(CO40,CS40),"")</f>
        <v/>
      </c>
      <c r="DC40" s="40">
        <f>IF(SUM(CW40,DB40)&gt;0,SUM(CW40,DB40),"")</f>
        <v>19.799999999999997</v>
      </c>
      <c r="DD40" s="50" t="str">
        <f>IF(MAX(EB40,FD40,GF40,HH40,IJ40,JL40,KN40,LP40,MR40,NT40,OV40,PX40)-IF(L40="",0,L40)&gt;0.001,MAX(EB40,FD40,GF40,HH40,IJ40,JL40,KN40,LP40,MR40,NT40,OV40,PX40)-IF(L40="",0,L40),"")</f>
        <v/>
      </c>
      <c r="DE40" s="50" t="str">
        <f>IF(MAX(EC40,FE40,GG40,HI40,IK40,JM40,KO40,LQ40,MS40,NU40,OW40,PY40)-IF(N40="",0,N40)&gt;0.001,MAX(EC40,FE40,GG40,HI40,IK40,JM40,KO40,LQ40,MS40,NU40,OW40,PY40)-IF(N40="",0,N40),"")</f>
        <v/>
      </c>
      <c r="DF40" s="50" t="str">
        <f>IF(MAX(EG40,FI40,GK40,HM40,IO40,JQ40,KS40,LU40,MW40,NY40,PA40,QC40)-IF(P40="",0,P40)&gt;0.001,MAX(EG40,FI40,GK40,HM40,IO40,JQ40,KS40,LU40,MW40,NY40,PA40,QC40)-IF(P40="",0,P40),"")</f>
        <v/>
      </c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17"/>
      <c r="EA40" s="40" t="str">
        <f>IF(SUM(DH40,DL40)&gt;0,SUM(DH40,DL40),"")</f>
        <v/>
      </c>
      <c r="EB40" s="40" t="str">
        <f>IF(SUM(DG40:DH40,DJ40:DL40,DN40)-DI40-DM40&gt;0,SUM(DG40:DH40,DJ40:DL40,DN40)-DI40-DM40,"")</f>
        <v/>
      </c>
      <c r="EC40" s="40" t="str">
        <f>IF(SUM(DO40:DP40,DR40)-DQ40&gt;0,SUM(DO40:DP40,DR40)-DQ40,"")</f>
        <v/>
      </c>
      <c r="ED40" s="40" t="str">
        <f>IF(SUM(DH40,DL40,DP40)&gt;0,SUM(DH40,DL40,DP40),"")</f>
        <v/>
      </c>
      <c r="EE40" s="40" t="str">
        <f>IF(SUM(EB40,EC40)&gt;0,SUM(EB40,EC40),"")</f>
        <v/>
      </c>
      <c r="EF40" s="40" t="str">
        <f>IF(SUM(DT40,DX40)&gt;0,SUM(DT40,DX40),"")</f>
        <v/>
      </c>
      <c r="EG40" s="40" t="str">
        <f>IF(SUM(DS40:DT40,DV40:DX40,DZ40)-SUM(DU40,DY40)&gt;0,SUM(DS40:DT40,DV40:DX40,DZ40)-SUM(DU40,DY40),"")</f>
        <v/>
      </c>
      <c r="EH40" s="40" t="str">
        <f>IF(SUM(EB40,EG40)&gt;0,SUM(EB40,EG40),"")</f>
        <v/>
      </c>
      <c r="EI40" s="18"/>
      <c r="EJ40" s="18"/>
      <c r="EK40" s="18"/>
      <c r="EL40" s="18"/>
      <c r="EM40" s="18"/>
      <c r="EN40" s="18"/>
      <c r="EO40" s="18"/>
      <c r="EP40" s="18"/>
      <c r="EQ40" s="18"/>
      <c r="ER40" s="18"/>
      <c r="ES40" s="18"/>
      <c r="ET40" s="18"/>
      <c r="EU40" s="18"/>
      <c r="EV40" s="18"/>
      <c r="EW40" s="18"/>
      <c r="EX40" s="18"/>
      <c r="EY40" s="18"/>
      <c r="EZ40" s="18"/>
      <c r="FA40" s="18"/>
      <c r="FB40" s="18"/>
      <c r="FC40" s="11" t="str">
        <f>IF(SUM(EJ40,EN40)&gt;0,SUM(EJ40,EN40),"")</f>
        <v/>
      </c>
      <c r="FD40" s="11" t="str">
        <f>IF(SUM(EI40:EJ40,EL40:EN40,EP40)-EK40-EO40&gt;0,SUM(EI40:EJ40,EL40:EN40,EP40)-EK40-EO40,"")</f>
        <v/>
      </c>
      <c r="FE40" s="11" t="str">
        <f>IF(SUM(EQ40:ER40,ET40)-ES40&gt;0,SUM(EQ40:ER40,ET40)-ES40,"")</f>
        <v/>
      </c>
      <c r="FF40" s="11" t="str">
        <f>IF(SUM(EJ40,EN40,ER40)&gt;0,SUM(EJ40,EN40,ER40),"")</f>
        <v/>
      </c>
      <c r="FG40" s="11" t="str">
        <f>IF(SUM(FD40,FE40)&gt;0,SUM(FD40,FE40),"")</f>
        <v/>
      </c>
      <c r="FH40" s="11" t="str">
        <f>IF(SUM(EV40,EZ40)&gt;0,SUM(EV40,EZ40),"")</f>
        <v/>
      </c>
      <c r="FI40" s="11" t="str">
        <f>IF(SUM(EU40:EV40,EX40:EZ40,FB40)-SUM(EW40,FA40)&gt;0,SUM(EU40:EV40,EX40:EZ40,FB40)-SUM(EW40,FA40),"")</f>
        <v/>
      </c>
      <c r="FJ40" s="11" t="str">
        <f>IF(SUM(FD40,FI40)&gt;0,SUM(FD40,FI40),"")</f>
        <v/>
      </c>
      <c r="FK40" s="17"/>
      <c r="FL40" s="17"/>
      <c r="FM40" s="17"/>
      <c r="FN40" s="17"/>
      <c r="FO40" s="17"/>
      <c r="FP40" s="17"/>
      <c r="FQ40" s="17"/>
      <c r="FR40" s="17"/>
      <c r="FS40" s="17"/>
      <c r="FT40" s="17"/>
      <c r="FU40" s="17"/>
      <c r="FV40" s="17"/>
      <c r="FW40" s="17"/>
      <c r="FX40" s="17"/>
      <c r="FY40" s="17"/>
      <c r="FZ40" s="17"/>
      <c r="GA40" s="17"/>
      <c r="GB40" s="17"/>
      <c r="GC40" s="17"/>
      <c r="GD40" s="17"/>
      <c r="GE40" s="40" t="str">
        <f>IF(SUM(FL40,FP40)&gt;0,SUM(FL40,FP40),"")</f>
        <v/>
      </c>
      <c r="GF40" s="40" t="str">
        <f>IF(SUM(FK40:FL40,FN40:FP40,FR40)-FM40-FQ40&gt;0,SUM(FK40:FL40,FN40:FP40,FR40)-FM40-FQ40,"")</f>
        <v/>
      </c>
      <c r="GG40" s="40" t="str">
        <f>IF(SUM(FS40:FT40,FV40)-FU40&gt;0,SUM(FS40:FT40,FV40)-FU40,"")</f>
        <v/>
      </c>
      <c r="GH40" s="40" t="str">
        <f>IF(SUM(FL40,FP40,FT40)&gt;0,SUM(FL40,FP40,FT40),"")</f>
        <v/>
      </c>
      <c r="GI40" s="40" t="str">
        <f>IF(SUM(GF40,GG40)&gt;0,SUM(GF40,GG40),"")</f>
        <v/>
      </c>
      <c r="GJ40" s="40" t="str">
        <f>IF(SUM(FX40,GB40)&gt;0,SUM(FX40,GB40),"")</f>
        <v/>
      </c>
      <c r="GK40" s="40" t="str">
        <f>IF(SUM(FW40:FX40,FZ40:GB40,GD40)-SUM(FY40,GC40)&gt;0,SUM(FW40:FX40,FZ40:GB40,GD40)-SUM(FY40,GC40),"")</f>
        <v/>
      </c>
      <c r="GL40" s="40" t="str">
        <f>IF(SUM(GF40,GK40)&gt;0,SUM(GF40,GK40),"")</f>
        <v/>
      </c>
      <c r="GM40" s="18"/>
      <c r="GN40" s="18"/>
      <c r="GO40" s="18"/>
      <c r="GP40" s="18"/>
      <c r="GQ40" s="18"/>
      <c r="GR40" s="18"/>
      <c r="GS40" s="18"/>
      <c r="GT40" s="18"/>
      <c r="GU40" s="18"/>
      <c r="GV40" s="18"/>
      <c r="GW40" s="18"/>
      <c r="GX40" s="18"/>
      <c r="GY40" s="18"/>
      <c r="GZ40" s="18"/>
      <c r="HA40" s="18"/>
      <c r="HB40" s="18"/>
      <c r="HC40" s="18"/>
      <c r="HD40" s="18"/>
      <c r="HE40" s="18"/>
      <c r="HF40" s="18"/>
      <c r="HG40" s="11" t="str">
        <f>IF(SUM(GN40,GR40)&gt;0,SUM(GN40,GR40),"")</f>
        <v/>
      </c>
      <c r="HH40" s="11" t="str">
        <f>IF(SUM(GM40:GN40,GP40:GR40,GT40)-GO40-GS40&gt;0,SUM(GM40:GN40,GP40:GR40,GT40)-GO40-GS40,"")</f>
        <v/>
      </c>
      <c r="HI40" s="11" t="str">
        <f>IF(SUM(GU40:GV40,GX40)-GW40&gt;0,SUM(GU40:GV40,GX40)-GW40,"")</f>
        <v/>
      </c>
      <c r="HJ40" s="11" t="str">
        <f>IF(SUM(GN40,GR40,GV40)&gt;0,SUM(GN40,GR40,GV40),"")</f>
        <v/>
      </c>
      <c r="HK40" s="11" t="str">
        <f>IF(SUM(HH40,HI40)&gt;0,SUM(HH40,HI40),"")</f>
        <v/>
      </c>
      <c r="HL40" s="11" t="str">
        <f>IF(SUM(GZ40,HD40)&gt;0,SUM(GZ40,HD40),"")</f>
        <v/>
      </c>
      <c r="HM40" s="11" t="str">
        <f>IF(SUM(GY40:GZ40,HB40:HD40,HF40)-SUM(HA40,HE40)&gt;0,SUM(GY40:GZ40,HB40:HD40,HF40)-SUM(HA40,HE40),"")</f>
        <v/>
      </c>
      <c r="HN40" s="11" t="str">
        <f>IF(SUM(HH40,HM40)&gt;0,SUM(HH40,HM40),"")</f>
        <v/>
      </c>
      <c r="HO40" s="17"/>
      <c r="HP40" s="17"/>
      <c r="HQ40" s="17"/>
      <c r="HR40" s="17"/>
      <c r="HS40" s="17"/>
      <c r="HT40" s="17"/>
      <c r="HU40" s="17"/>
      <c r="HV40" s="17"/>
      <c r="HW40" s="17"/>
      <c r="HX40" s="17"/>
      <c r="HY40" s="17"/>
      <c r="HZ40" s="17"/>
      <c r="IA40" s="17"/>
      <c r="IB40" s="17"/>
      <c r="IC40" s="17"/>
      <c r="ID40" s="17"/>
      <c r="IE40" s="17"/>
      <c r="IF40" s="17"/>
      <c r="IG40" s="17"/>
      <c r="IH40" s="17"/>
      <c r="II40" s="40" t="str">
        <f>IF(SUM(HP40,HT40)&gt;0,SUM(HP40,HT40),"")</f>
        <v/>
      </c>
      <c r="IJ40" s="40" t="str">
        <f>IF(SUM(HO40:HP40,HR40:HT40,HV40)-HQ40-HU40&gt;0,SUM(HO40:HP40,HR40:HT40,HV40)-HQ40-HU40,"")</f>
        <v/>
      </c>
      <c r="IK40" s="40" t="str">
        <f>IF(SUM(HW40:HX40,HZ40)-HY40&gt;0,SUM(HW40:HX40,HZ40)-HY40,"")</f>
        <v/>
      </c>
      <c r="IL40" s="40" t="str">
        <f>IF(SUM(HP40,HT40,HX40)&gt;0,SUM(HP40,HT40,HX40),"")</f>
        <v/>
      </c>
      <c r="IM40" s="40" t="str">
        <f>IF(SUM(IJ40,IK40)&gt;0,SUM(IJ40,IK40),"")</f>
        <v/>
      </c>
      <c r="IN40" s="40" t="str">
        <f>IF(SUM(IB40,IF40)&gt;0,SUM(IB40,IF40),"")</f>
        <v/>
      </c>
      <c r="IO40" s="40" t="str">
        <f>IF(SUM(IA40:IB40,ID40:IF40,IH40)-SUM(IC40,IG40)&gt;0,SUM(IA40:IB40,ID40:IF40,IH40)-SUM(IC40,IG40),"")</f>
        <v/>
      </c>
      <c r="IP40" s="40" t="str">
        <f>IF(SUM(IJ40,IO40)&gt;0,SUM(IJ40,IO40),"")</f>
        <v/>
      </c>
      <c r="IQ40" s="18"/>
      <c r="IR40" s="18"/>
      <c r="IS40" s="18"/>
      <c r="IT40" s="18"/>
      <c r="IU40" s="18"/>
      <c r="IV40" s="18"/>
      <c r="IW40" s="18"/>
      <c r="IX40" s="18"/>
      <c r="IY40" s="18"/>
      <c r="IZ40" s="18"/>
      <c r="JA40" s="18"/>
      <c r="JB40" s="18"/>
      <c r="JC40" s="18"/>
      <c r="JD40" s="18"/>
      <c r="JE40" s="18"/>
      <c r="JF40" s="18"/>
      <c r="JG40" s="18"/>
      <c r="JH40" s="18"/>
      <c r="JI40" s="18"/>
      <c r="JJ40" s="18"/>
      <c r="JK40" s="11" t="str">
        <f>IF(SUM(IR40,IV40)&gt;0,SUM(IR40,IV40),"")</f>
        <v/>
      </c>
      <c r="JL40" s="11" t="str">
        <f>IF(SUM(IQ40:IR40,IT40:IV40,IX40)-IS40-IW40&gt;0,SUM(IQ40:IR40,IT40:IV40,IX40)-IS40-IW40,"")</f>
        <v/>
      </c>
      <c r="JM40" s="11" t="str">
        <f>IF(SUM(IY40:IZ40,JB40)-JA40&gt;0,SUM(IY40:IZ40,JB40)-JA40,"")</f>
        <v/>
      </c>
      <c r="JN40" s="11" t="str">
        <f>IF(SUM(IR40,IV40,IZ40)&gt;0,SUM(IR40,IV40,IZ40),"")</f>
        <v/>
      </c>
      <c r="JO40" s="11" t="str">
        <f>IF(SUM(JL40,JM40)&gt;0,SUM(JL40,JM40),"")</f>
        <v/>
      </c>
      <c r="JP40" s="11" t="str">
        <f>IF(SUM(JD40,JH40)&gt;0,SUM(JD40,JH40),"")</f>
        <v/>
      </c>
      <c r="JQ40" s="11" t="str">
        <f>IF(SUM(JC40:JD40,JF40:JH40,JJ40)-SUM(JE40,JI40)&gt;0,SUM(JC40:JD40,JF40:JH40,JJ40)-SUM(JE40,JI40),"")</f>
        <v/>
      </c>
      <c r="JR40" s="11" t="str">
        <f>IF(SUM(JL40,JQ40)&gt;0,SUM(JL40,JQ40),"")</f>
        <v/>
      </c>
      <c r="JS40" s="17"/>
      <c r="JT40" s="17"/>
      <c r="JU40" s="17"/>
      <c r="JV40" s="17"/>
      <c r="JW40" s="17"/>
      <c r="JX40" s="17"/>
      <c r="JY40" s="17"/>
      <c r="JZ40" s="17"/>
      <c r="KA40" s="17"/>
      <c r="KB40" s="17"/>
      <c r="KC40" s="17"/>
      <c r="KD40" s="17"/>
      <c r="KE40" s="17"/>
      <c r="KF40" s="17"/>
      <c r="KG40" s="17"/>
      <c r="KH40" s="17"/>
      <c r="KI40" s="17"/>
      <c r="KJ40" s="17"/>
      <c r="KK40" s="17"/>
      <c r="KL40" s="17"/>
      <c r="KM40" s="40" t="str">
        <f>IF(SUM(JT40,JX40)&gt;0,SUM(JT40,JX40),"")</f>
        <v/>
      </c>
      <c r="KN40" s="40" t="str">
        <f>IF(SUM(JS40:JT40,JV40:JX40,JZ40)-JU40-JY40&gt;0,SUM(JS40:JT40,JV40:JX40,JZ40)-JU40-JY40,"")</f>
        <v/>
      </c>
      <c r="KO40" s="40" t="str">
        <f>IF(SUM(KA40:KB40,KD40)-KC40&gt;0,SUM(KA40:KB40,KD40)-KC40,"")</f>
        <v/>
      </c>
      <c r="KP40" s="40" t="str">
        <f>IF(SUM(JT40,JX40,KB40)&gt;0,SUM(JT40,JX40,KB40),"")</f>
        <v/>
      </c>
      <c r="KQ40" s="40" t="str">
        <f>IF(SUM(KN40,KO40)&gt;0,SUM(KN40,KO40),"")</f>
        <v/>
      </c>
      <c r="KR40" s="40" t="str">
        <f>IF(SUM(KF40,KJ40)&gt;0,SUM(KF40,KJ40),"")</f>
        <v/>
      </c>
      <c r="KS40" s="40" t="str">
        <f>IF(SUM(KE40:KF40,KH40:KJ40,KL40)-SUM(KG40,KK40)&gt;0,SUM(KE40:KF40,KH40:KJ40,KL40)-SUM(KG40,KK40),"")</f>
        <v/>
      </c>
      <c r="KT40" s="40" t="str">
        <f>IF(SUM(KN40,KS40)&gt;0,SUM(KN40,KS40),"")</f>
        <v/>
      </c>
      <c r="KU40" s="18"/>
      <c r="KV40" s="18"/>
      <c r="KW40" s="18"/>
      <c r="KX40" s="18"/>
      <c r="KY40" s="18"/>
      <c r="KZ40" s="18"/>
      <c r="LA40" s="18"/>
      <c r="LB40" s="18"/>
      <c r="LC40" s="18"/>
      <c r="LD40" s="18"/>
      <c r="LE40" s="18"/>
      <c r="LF40" s="18"/>
      <c r="LG40" s="18"/>
      <c r="LH40" s="18"/>
      <c r="LI40" s="18"/>
      <c r="LJ40" s="18"/>
      <c r="LK40" s="18"/>
      <c r="LL40" s="18"/>
      <c r="LM40" s="18"/>
      <c r="LN40" s="18"/>
      <c r="LO40" s="11" t="str">
        <f>IF(SUM(KV40,KZ40)&gt;0,SUM(KV40,KZ40),"")</f>
        <v/>
      </c>
      <c r="LP40" s="11" t="str">
        <f>IF(SUM(KU40:KV40,KX40:KZ40,LB40)-KW40-LA40&gt;0,SUM(KU40:KV40,KX40:KZ40,LB40)-KW40-LA40,"")</f>
        <v/>
      </c>
      <c r="LQ40" s="11" t="str">
        <f>IF(SUM(LC40:LD40,LF40)-LE40&gt;0,SUM(LC40:LD40,LF40)-LE40,"")</f>
        <v/>
      </c>
      <c r="LR40" s="11" t="str">
        <f>IF(SUM(KV40,KZ40,LD40)&gt;0,SUM(KV40,KZ40,LD40),"")</f>
        <v/>
      </c>
      <c r="LS40" s="11" t="str">
        <f>IF(SUM(LP40,LQ40)&gt;0,SUM(LP40,LQ40),"")</f>
        <v/>
      </c>
      <c r="LT40" s="11" t="str">
        <f>IF(SUM(LH40,LL40)&gt;0,SUM(LH40,LL40),"")</f>
        <v/>
      </c>
      <c r="LU40" s="11" t="str">
        <f>IF(SUM(LG40:LH40,LJ40:LL40,LN40)-SUM(LI40,LM40)&gt;0,SUM(LG40:LH40,LJ40:LL40,LN40)-SUM(LI40,LM40),"")</f>
        <v/>
      </c>
      <c r="LV40" s="11" t="str">
        <f>IF(SUM(LP40,LU40)&gt;0,SUM(LP40,LU40),"")</f>
        <v/>
      </c>
      <c r="LW40" s="17"/>
      <c r="LX40" s="17"/>
      <c r="LY40" s="17"/>
      <c r="LZ40" s="17"/>
      <c r="MA40" s="17"/>
      <c r="MB40" s="17"/>
      <c r="MC40" s="17"/>
      <c r="MD40" s="17"/>
      <c r="ME40" s="17"/>
      <c r="MF40" s="17"/>
      <c r="MG40" s="17"/>
      <c r="MH40" s="17"/>
      <c r="MI40" s="17"/>
      <c r="MJ40" s="17"/>
      <c r="MK40" s="17"/>
      <c r="ML40" s="17"/>
      <c r="MM40" s="17"/>
      <c r="MN40" s="17"/>
      <c r="MO40" s="17"/>
      <c r="MP40" s="17"/>
      <c r="MQ40" s="40" t="str">
        <f>IF(SUM(LX40,MB40)&gt;0,SUM(LX40,MB40),"")</f>
        <v/>
      </c>
      <c r="MR40" s="40" t="str">
        <f>IF(SUM(LW40:LX40,LZ40:MB40,MD40)-LY40-MC40&gt;0,SUM(LW40:LX40,LZ40:MB40,MD40)-LY40-MC40,"")</f>
        <v/>
      </c>
      <c r="MS40" s="40" t="str">
        <f>IF(SUM(ME40:MF40,MH40)-MG40&gt;0,SUM(ME40:MF40,MH40)-MG40,"")</f>
        <v/>
      </c>
      <c r="MT40" s="40" t="str">
        <f>IF(SUM(LX40,MB40,MF40)&gt;0,SUM(LX40,MB40,MF40),"")</f>
        <v/>
      </c>
      <c r="MU40" s="40" t="str">
        <f>IF(SUM(MR40,MS40)&gt;0,SUM(MR40,MS40),"")</f>
        <v/>
      </c>
      <c r="MV40" s="40" t="str">
        <f>IF(SUM(MJ40,MN40)&gt;0,SUM(MJ40,MN40),"")</f>
        <v/>
      </c>
      <c r="MW40" s="40" t="str">
        <f>IF(SUM(MI40:MJ40,ML40:MN40,MP40)-SUM(MK40,MO40)&gt;0,SUM(MI40:MJ40,ML40:MN40,MP40)-SUM(MK40,MO40),"")</f>
        <v/>
      </c>
      <c r="MX40" s="40" t="str">
        <f>IF(SUM(MR40,MW40)&gt;0,SUM(MR40,MW40),"")</f>
        <v/>
      </c>
      <c r="MY40" s="18"/>
      <c r="MZ40" s="18"/>
      <c r="NA40" s="18"/>
      <c r="NB40" s="18"/>
      <c r="NC40" s="18"/>
      <c r="ND40" s="18"/>
      <c r="NE40" s="18"/>
      <c r="NF40" s="18"/>
      <c r="NG40" s="18"/>
      <c r="NH40" s="18"/>
      <c r="NI40" s="18"/>
      <c r="NJ40" s="18"/>
      <c r="NK40" s="18"/>
      <c r="NL40" s="18"/>
      <c r="NM40" s="18"/>
      <c r="NN40" s="18"/>
      <c r="NO40" s="18"/>
      <c r="NP40" s="18"/>
      <c r="NQ40" s="18"/>
      <c r="NR40" s="18"/>
      <c r="NS40" s="11" t="str">
        <f>IF(SUM(MZ40,ND40)&gt;0,SUM(MZ40,ND40),"")</f>
        <v/>
      </c>
      <c r="NT40" s="11" t="str">
        <f>IF(SUM(MY40:MZ40,NB40:ND40,NF40)-NA40-NE40&gt;0,SUM(MY40:MZ40,NB40:ND40,NF40)-NA40-NE40,"")</f>
        <v/>
      </c>
      <c r="NU40" s="11" t="str">
        <f>IF(SUM(NG40:NH40,NJ40)-NI40&gt;0,SUM(NG40:NH40,NJ40)-NI40,"")</f>
        <v/>
      </c>
      <c r="NV40" s="11" t="str">
        <f>IF(SUM(MZ40,ND40,NH40)&gt;0,SUM(MZ40,ND40,NH40),"")</f>
        <v/>
      </c>
      <c r="NW40" s="11" t="str">
        <f>IF(SUM(NT40,NU40)&gt;0,SUM(NT40,NU40),"")</f>
        <v/>
      </c>
      <c r="NX40" s="11" t="str">
        <f>IF(SUM(NL40,NP40)&gt;0,SUM(NL40,NP40),"")</f>
        <v/>
      </c>
      <c r="NY40" s="11" t="str">
        <f>IF(SUM(NK40:NL40,NN40:NP40,NR40)-SUM(NM40,NQ40)&gt;0,SUM(NK40:NL40,NN40:NP40,NR40)-SUM(NM40,NQ40),"")</f>
        <v/>
      </c>
      <c r="NZ40" s="11" t="str">
        <f>IF(SUM(NT40,NY40)&gt;0,SUM(NT40,NY40),"")</f>
        <v/>
      </c>
      <c r="OA40" s="17"/>
      <c r="OB40" s="17"/>
      <c r="OC40" s="17"/>
      <c r="OD40" s="17"/>
      <c r="OE40" s="17"/>
      <c r="OF40" s="17"/>
      <c r="OG40" s="17"/>
      <c r="OH40" s="17"/>
      <c r="OI40" s="17"/>
      <c r="OJ40" s="17"/>
      <c r="OK40" s="17"/>
      <c r="OL40" s="17"/>
      <c r="OM40" s="17"/>
      <c r="ON40" s="17"/>
      <c r="OO40" s="17"/>
      <c r="OP40" s="17"/>
      <c r="OQ40" s="17"/>
      <c r="OR40" s="17"/>
      <c r="OS40" s="17"/>
      <c r="OT40" s="17"/>
      <c r="OU40" s="40" t="str">
        <f>IF(SUM(OB40,OF40)&gt;0,SUM(OB40,OF40),"")</f>
        <v/>
      </c>
      <c r="OV40" s="40" t="str">
        <f>IF(SUM(OA40:OB40,OD40:OF40,OH40)-OC40-OG40&gt;0,SUM(OA40:OB40,OD40:OF40,OH40)-OC40-OG40,"")</f>
        <v/>
      </c>
      <c r="OW40" s="40" t="str">
        <f>IF(SUM(OI40:OJ40,OL40)-OK40&gt;0,SUM(OI40:OJ40,OL40)-OK40,"")</f>
        <v/>
      </c>
      <c r="OX40" s="40" t="str">
        <f>IF(SUM(OB40,OF40,OJ40)&gt;0,SUM(OB40,OF40,OJ40),"")</f>
        <v/>
      </c>
      <c r="OY40" s="40" t="str">
        <f>IF(SUM(OV40,OW40)&gt;0,SUM(OV40,OW40),"")</f>
        <v/>
      </c>
      <c r="OZ40" s="40" t="str">
        <f>IF(SUM(ON40,OR40)&gt;0,SUM(ON40,OR40),"")</f>
        <v/>
      </c>
      <c r="PA40" s="40" t="str">
        <f>IF(SUM(OM40:ON40,OP40:OR40,OT40)-SUM(OO40,OS40)&gt;0,SUM(OM40:ON40,OP40:OR40,OT40)-SUM(OO40,OS40),"")</f>
        <v/>
      </c>
      <c r="PB40" s="40" t="str">
        <f>IF(SUM(OV40,PA40)&gt;0,SUM(OV40,PA40),"")</f>
        <v/>
      </c>
      <c r="PC40" s="18"/>
      <c r="PD40" s="18"/>
      <c r="PE40" s="18"/>
      <c r="PF40" s="18"/>
      <c r="PG40" s="18"/>
      <c r="PH40" s="18"/>
      <c r="PI40" s="18"/>
      <c r="PJ40" s="18"/>
      <c r="PK40" s="18"/>
      <c r="PL40" s="18"/>
      <c r="PM40" s="18"/>
      <c r="PN40" s="18"/>
      <c r="PO40" s="18"/>
      <c r="PP40" s="18"/>
      <c r="PQ40" s="18"/>
      <c r="PR40" s="18"/>
      <c r="PS40" s="18"/>
      <c r="PT40" s="18"/>
      <c r="PU40" s="18"/>
      <c r="PV40" s="18"/>
      <c r="PW40" s="11" t="str">
        <f>IF(SUM(PD40,PH40)&gt;0,SUM(PD40,PH40),"")</f>
        <v/>
      </c>
      <c r="PX40" s="11" t="str">
        <f>IF(SUM(PC40:PD40,PF40:PH40,PJ40)-PE40-PI40&gt;0,SUM(PC40:PD40,PF40:PH40,PJ40)-PE40-PI40,"")</f>
        <v/>
      </c>
      <c r="PY40" s="11" t="str">
        <f>IF(SUM(PK40:PL40,PN40)-PM40&gt;0,SUM(PK40:PL40,PN40)-PM40,"")</f>
        <v/>
      </c>
      <c r="PZ40" s="11" t="str">
        <f>IF(SUM(PD40,PH40,PL40)&gt;0,SUM(PD40,PH40,PL40),"")</f>
        <v/>
      </c>
      <c r="QA40" s="11" t="str">
        <f>IF(SUM(PX40,PY40)&gt;0,SUM(PX40,PY40),"")</f>
        <v/>
      </c>
      <c r="QB40" s="11" t="str">
        <f>IF(SUM(PP40,PT40)&gt;0,SUM(PP40,PT40),"")</f>
        <v/>
      </c>
      <c r="QC40" s="11" t="str">
        <f>IF(SUM(PO40:PP40,PR40:PT40,PV40)-SUM(PQ40,PU40)&gt;0,SUM(PO40:PP40,PR40:PT40,PV40)-SUM(PQ40,PU40),"")</f>
        <v/>
      </c>
      <c r="QD40" s="11" t="str">
        <f>IF(SUM(PX40,QC40)&gt;0,SUM(PX40,QC40),"")</f>
        <v/>
      </c>
      <c r="QE40" s="22">
        <f>IF($CU40="P",CA40,(CA40+AX40)/2)</f>
        <v>8.6999999999999993</v>
      </c>
      <c r="QF40" s="22">
        <f>IF($CU40="P",CB40,(CB40+AY40)/2)</f>
        <v>1.2</v>
      </c>
      <c r="QG40" s="22">
        <f>IF($CU40="P",CC40,(CC40+AZ40)/2)</f>
        <v>0</v>
      </c>
      <c r="QH40" s="22">
        <f>IF($CU40="P",CD40,(CD40+BA40)/2)</f>
        <v>0</v>
      </c>
      <c r="QI40" s="22">
        <f>IF($CU40="P",CE40,(CE40+BB40)/2)</f>
        <v>0</v>
      </c>
      <c r="QJ40" s="22">
        <f>IF($CU40="P",CF40,(CF40+BC40)/2)</f>
        <v>0</v>
      </c>
      <c r="QK40" s="22">
        <f>IF($CU40="P",CG40,(CG40+BD40)/2)</f>
        <v>0</v>
      </c>
      <c r="QL40" s="22">
        <f>IF($CU40="P",CH40,(CH40+BE40)/2)</f>
        <v>0</v>
      </c>
      <c r="QM40" s="22">
        <f>IF($CU40="P",CI40,(CI40+BF40)/2)</f>
        <v>9.1999999999999993</v>
      </c>
      <c r="QN40" s="22">
        <f>IF($CU40="P",CJ40,(CJ40+BG40)/2)</f>
        <v>3.2</v>
      </c>
      <c r="QO40" s="22">
        <f>IF($CU40="P",CK40,(CK40+BH40)/2)</f>
        <v>0.4</v>
      </c>
      <c r="QP40" s="22">
        <f>IF($CU40="P",CL40,(CL40+BI40)/2)</f>
        <v>0</v>
      </c>
      <c r="QQ40" s="22">
        <f>IF($CU40="P",CM40,(CM40+BJ40)/2)</f>
        <v>0</v>
      </c>
      <c r="QR40" s="22">
        <f>IF($CU40="P",CN40,(CN40+BK40)/2)</f>
        <v>0</v>
      </c>
      <c r="QS40" s="22">
        <f>IF($CU40="P",CO40,(CO40+BL40)/2)</f>
        <v>0</v>
      </c>
      <c r="QT40" s="22">
        <f>IF($CU40="P",CP40,(CP40+BM40)/2)</f>
        <v>0</v>
      </c>
      <c r="QU40" s="22">
        <f>IF($CU40="P",CQ40,(CQ40+BN40)/2)</f>
        <v>0</v>
      </c>
      <c r="QV40" s="22">
        <f>IF($CU40="P",CR40,(CR40+BO40)/2)</f>
        <v>0</v>
      </c>
      <c r="QW40" s="22">
        <f>IF($CU40="P",CS40,(CS40+BP40)/2)</f>
        <v>0</v>
      </c>
      <c r="QX40" s="22">
        <f>IF($CU40="P",CT40,(CT40+BQ40)/2)</f>
        <v>0</v>
      </c>
      <c r="QY40" s="27" t="s">
        <v>46</v>
      </c>
      <c r="QZ40" s="40">
        <f>IF(SUM(QF40,QJ40)&gt;0,SUM(QF40,QJ40),"")</f>
        <v>1.2</v>
      </c>
      <c r="RA40" s="40">
        <f>IF(SUM(QE40:QF40,QH40:QJ40,QL40)-QG40-QK40&gt;0,SUM(QE40:QF40,QH40:QJ40,QL40)-QG40-QK40,"")</f>
        <v>9.8999999999999986</v>
      </c>
      <c r="RB40" s="40">
        <f>IF(SUM(QM40:QN40,QP40)-QO40&gt;0,SUM(QM40:QN40,QP40)-QO40,"")</f>
        <v>11.999999999999998</v>
      </c>
      <c r="RC40" s="40">
        <f>IF(SUM(QF40,QJ40,QN40)&gt;0,SUM(QF40,QJ40,QN40),"")</f>
        <v>4.4000000000000004</v>
      </c>
      <c r="RD40" s="40">
        <f>IF(SUM(RA40,RB40)&gt;0,SUM(RA40,RB40),"")</f>
        <v>21.9</v>
      </c>
      <c r="RE40" s="40" t="str">
        <f>IF(SUM(QR40,QV40)&gt;0,SUM(QR40,QV40),"")</f>
        <v/>
      </c>
      <c r="RF40" s="40" t="str">
        <f>IF(SUM(QQ40:QR40,QT40:QV40,QX40)-SUM(QS40,QW40)&gt;0,SUM(QQ40:QR40,QT40:QV40,QX40)-SUM(QS40,QW40),"")</f>
        <v/>
      </c>
      <c r="RG40" s="40">
        <f>IF(SUM(RA40,RF40)&gt;0,SUM(RA40,RF40),"")</f>
        <v>9.8999999999999986</v>
      </c>
    </row>
    <row r="41" spans="1:475" ht="17" x14ac:dyDescent="0.2">
      <c r="R41" s="10"/>
      <c r="S41" s="10"/>
      <c r="T41" s="10"/>
    </row>
    <row r="42" spans="1:475" ht="17" x14ac:dyDescent="0.2">
      <c r="R42" s="10"/>
      <c r="S42" s="10"/>
      <c r="T42" s="10"/>
    </row>
    <row r="43" spans="1:475" ht="17" x14ac:dyDescent="0.2">
      <c r="B43" s="23" t="s">
        <v>44</v>
      </c>
      <c r="R43" s="10"/>
      <c r="S43" s="10"/>
      <c r="T43" s="10"/>
      <c r="AP43" s="4"/>
      <c r="AW43" s="42">
        <v>13.2</v>
      </c>
      <c r="BS43" s="4"/>
      <c r="BZ43" s="42">
        <v>11.2</v>
      </c>
      <c r="CV43" s="4"/>
      <c r="DC43" s="42">
        <v>11.2</v>
      </c>
      <c r="EA43" s="4"/>
      <c r="EH43" s="42">
        <v>13.2</v>
      </c>
      <c r="FC43" s="4"/>
      <c r="FJ43" s="42">
        <v>13.2</v>
      </c>
      <c r="GE43" s="4"/>
      <c r="GL43" s="42">
        <v>13.2</v>
      </c>
      <c r="HG43" s="4"/>
      <c r="HN43" s="42">
        <v>13.2</v>
      </c>
      <c r="II43" s="4"/>
      <c r="IP43" s="42">
        <v>11.2</v>
      </c>
      <c r="JK43" s="4"/>
      <c r="JR43" s="42">
        <v>11.2</v>
      </c>
      <c r="KM43" s="4"/>
      <c r="KT43" s="42">
        <v>11.2</v>
      </c>
      <c r="LO43" s="4"/>
      <c r="LV43" s="42">
        <v>11.2</v>
      </c>
      <c r="MQ43" s="4"/>
      <c r="MX43" s="42">
        <v>11.2</v>
      </c>
      <c r="NS43" s="4"/>
      <c r="NZ43" s="42">
        <v>11.2</v>
      </c>
      <c r="OU43" s="4"/>
      <c r="PB43" s="42">
        <v>11.2</v>
      </c>
      <c r="PW43" s="4"/>
      <c r="QD43" s="42">
        <v>11.2</v>
      </c>
    </row>
    <row r="44" spans="1:475" ht="17" hidden="1" x14ac:dyDescent="0.2">
      <c r="B44" s="30" t="s">
        <v>43</v>
      </c>
      <c r="R44" s="10"/>
      <c r="S44" s="10"/>
      <c r="T44" s="10"/>
      <c r="AP44" s="4"/>
      <c r="AW44" s="51">
        <v>1000</v>
      </c>
      <c r="BS44" s="4"/>
      <c r="BZ44" s="51">
        <v>1000</v>
      </c>
      <c r="CV44" s="4"/>
      <c r="DC44" s="51">
        <v>1000</v>
      </c>
      <c r="EA44" s="4"/>
      <c r="EH44" s="51">
        <v>1000</v>
      </c>
      <c r="FC44" s="4"/>
      <c r="FJ44" s="51">
        <v>1000</v>
      </c>
      <c r="GE44" s="4"/>
      <c r="GL44" s="51">
        <v>1000</v>
      </c>
      <c r="HG44" s="4"/>
      <c r="HN44" s="51">
        <v>1000</v>
      </c>
      <c r="II44" s="4"/>
      <c r="IP44" s="51">
        <v>1000</v>
      </c>
      <c r="JK44" s="4"/>
      <c r="JR44" s="51">
        <v>1000</v>
      </c>
      <c r="KM44" s="4"/>
      <c r="KT44" s="51">
        <v>1000</v>
      </c>
      <c r="LO44" s="4"/>
      <c r="LV44" s="51">
        <v>1000</v>
      </c>
      <c r="MQ44" s="4"/>
      <c r="MX44" s="51">
        <v>1000</v>
      </c>
      <c r="NS44" s="4"/>
      <c r="NZ44" s="51">
        <v>1000</v>
      </c>
      <c r="OU44" s="4"/>
      <c r="PB44" s="51">
        <v>1000</v>
      </c>
      <c r="PW44" s="4"/>
      <c r="QD44" s="51">
        <v>1000</v>
      </c>
    </row>
    <row r="45" spans="1:475" ht="17" hidden="1" x14ac:dyDescent="0.2">
      <c r="A45" s="5"/>
      <c r="B45" s="31" t="s">
        <v>55</v>
      </c>
      <c r="C45" s="20"/>
      <c r="R45" s="10"/>
      <c r="S45" s="10"/>
      <c r="T45" s="10"/>
      <c r="AP45" s="4"/>
      <c r="AW45" s="43">
        <v>1000</v>
      </c>
      <c r="BS45" s="4"/>
      <c r="BZ45" s="43">
        <v>1000</v>
      </c>
      <c r="CV45" s="4"/>
      <c r="DC45" s="43">
        <v>1000</v>
      </c>
      <c r="EA45" s="4"/>
      <c r="EH45" s="43">
        <v>1000</v>
      </c>
      <c r="FC45" s="4"/>
      <c r="FJ45" s="43">
        <v>1000</v>
      </c>
      <c r="GE45" s="4"/>
      <c r="GL45" s="43">
        <v>1000</v>
      </c>
      <c r="HG45" s="4"/>
      <c r="HN45" s="43">
        <v>1000</v>
      </c>
      <c r="II45" s="4"/>
      <c r="IP45" s="43">
        <v>1000</v>
      </c>
      <c r="JK45" s="4"/>
      <c r="JR45" s="43">
        <v>1000</v>
      </c>
      <c r="KM45" s="4"/>
      <c r="KT45" s="43">
        <v>1000</v>
      </c>
      <c r="LO45" s="4"/>
      <c r="LV45" s="43">
        <v>1000</v>
      </c>
      <c r="MQ45" s="4"/>
      <c r="MX45" s="43">
        <v>1000</v>
      </c>
      <c r="NS45" s="4"/>
      <c r="NZ45" s="43">
        <v>1000</v>
      </c>
      <c r="OU45" s="4"/>
      <c r="PB45" s="43">
        <v>1000</v>
      </c>
      <c r="PW45" s="4"/>
      <c r="QD45" s="43">
        <v>1000</v>
      </c>
    </row>
    <row r="46" spans="1:475" ht="17" hidden="1" x14ac:dyDescent="0.2">
      <c r="A46" s="5"/>
      <c r="B46" s="35" t="s">
        <v>62</v>
      </c>
      <c r="C46" s="20"/>
      <c r="R46" s="10"/>
      <c r="S46" s="10"/>
      <c r="T46" s="10"/>
      <c r="AP46" s="4"/>
      <c r="AW46" s="62">
        <v>1000</v>
      </c>
      <c r="BS46" s="4"/>
      <c r="BZ46" s="62">
        <v>1000</v>
      </c>
      <c r="CV46" s="4"/>
      <c r="DC46" s="62">
        <v>1000</v>
      </c>
      <c r="EA46" s="4"/>
      <c r="EH46" s="62">
        <v>1000</v>
      </c>
      <c r="FC46" s="4"/>
      <c r="FJ46" s="62">
        <v>1000</v>
      </c>
      <c r="GE46" s="4"/>
      <c r="GL46" s="62">
        <v>1000</v>
      </c>
      <c r="HG46" s="4"/>
      <c r="HN46" s="62">
        <v>1000</v>
      </c>
      <c r="II46" s="4"/>
      <c r="IP46" s="62">
        <v>1000</v>
      </c>
      <c r="JK46" s="4"/>
      <c r="JR46" s="62">
        <v>1000</v>
      </c>
      <c r="KM46" s="4"/>
      <c r="KT46" s="62">
        <v>1000</v>
      </c>
      <c r="LO46" s="4"/>
      <c r="LV46" s="62">
        <v>1000</v>
      </c>
      <c r="MQ46" s="4"/>
      <c r="MX46" s="62">
        <v>1000</v>
      </c>
      <c r="NS46" s="4"/>
      <c r="NZ46" s="62">
        <v>1000</v>
      </c>
      <c r="OU46" s="4"/>
      <c r="PB46" s="62">
        <v>1000</v>
      </c>
      <c r="PW46" s="4"/>
      <c r="QD46" s="62">
        <v>1000</v>
      </c>
    </row>
    <row r="47" spans="1:475" ht="17" x14ac:dyDescent="0.2">
      <c r="A47" s="5"/>
      <c r="B47" s="34" t="s">
        <v>41</v>
      </c>
      <c r="C47" s="20"/>
      <c r="R47" s="10"/>
      <c r="S47" s="10"/>
      <c r="T47" s="10"/>
      <c r="AP47" s="4"/>
      <c r="AW47" s="63">
        <v>49.6</v>
      </c>
      <c r="BS47" s="4"/>
      <c r="BZ47" s="63">
        <v>48</v>
      </c>
      <c r="CV47" s="4"/>
      <c r="DC47" s="63">
        <v>48</v>
      </c>
      <c r="EA47" s="4"/>
      <c r="EH47" s="63">
        <v>49.6</v>
      </c>
      <c r="FC47" s="4"/>
      <c r="FJ47" s="63">
        <v>49.6</v>
      </c>
      <c r="GE47" s="4"/>
      <c r="GL47" s="63">
        <v>49.6</v>
      </c>
      <c r="HG47" s="4"/>
      <c r="HN47" s="63">
        <v>49.6</v>
      </c>
      <c r="II47" s="4"/>
      <c r="IP47" s="63">
        <v>48</v>
      </c>
      <c r="JK47" s="4"/>
      <c r="JR47" s="63">
        <v>48</v>
      </c>
      <c r="KM47" s="4"/>
      <c r="KT47" s="63">
        <v>48</v>
      </c>
      <c r="LO47" s="4"/>
      <c r="LV47" s="63">
        <v>48</v>
      </c>
      <c r="MQ47" s="4"/>
      <c r="MX47" s="63">
        <v>48</v>
      </c>
      <c r="NS47" s="4"/>
      <c r="NZ47" s="63">
        <v>48</v>
      </c>
      <c r="OU47" s="4"/>
      <c r="PB47" s="63">
        <v>48</v>
      </c>
      <c r="PW47" s="4"/>
      <c r="QD47" s="63">
        <v>48</v>
      </c>
    </row>
    <row r="48" spans="1:475" ht="17" hidden="1" x14ac:dyDescent="0.2">
      <c r="A48" s="5"/>
      <c r="B48" s="24" t="s">
        <v>42</v>
      </c>
      <c r="C48" s="20"/>
      <c r="R48" s="10"/>
      <c r="S48" s="10"/>
      <c r="T48" s="10"/>
      <c r="AP48" s="4"/>
      <c r="AW48" s="46">
        <v>1000</v>
      </c>
      <c r="BS48" s="4"/>
      <c r="BZ48" s="46">
        <v>1000</v>
      </c>
      <c r="CV48" s="4"/>
      <c r="DC48" s="46">
        <v>1000</v>
      </c>
      <c r="EA48" s="4"/>
      <c r="EH48" s="46">
        <v>1000</v>
      </c>
      <c r="FC48" s="4"/>
      <c r="FJ48" s="46">
        <v>1000</v>
      </c>
      <c r="GE48" s="4"/>
      <c r="GL48" s="46">
        <v>1000</v>
      </c>
      <c r="HG48" s="4"/>
      <c r="HN48" s="46">
        <v>1000</v>
      </c>
      <c r="II48" s="4"/>
      <c r="IP48" s="46">
        <v>1000</v>
      </c>
      <c r="JK48" s="4"/>
      <c r="JR48" s="46">
        <v>1000</v>
      </c>
      <c r="KM48" s="4"/>
      <c r="KT48" s="46">
        <v>1000</v>
      </c>
      <c r="LO48" s="4"/>
      <c r="LV48" s="46">
        <v>1000</v>
      </c>
      <c r="MQ48" s="4"/>
      <c r="MX48" s="46">
        <v>1000</v>
      </c>
      <c r="NS48" s="4"/>
      <c r="NZ48" s="46">
        <v>1000</v>
      </c>
      <c r="OU48" s="4"/>
      <c r="PB48" s="46">
        <v>1000</v>
      </c>
      <c r="PW48" s="4"/>
      <c r="QD48" s="46">
        <v>1000</v>
      </c>
    </row>
    <row r="49" spans="1:456" ht="17" hidden="1" x14ac:dyDescent="0.2">
      <c r="A49" s="5"/>
      <c r="B49" s="33" t="s">
        <v>54</v>
      </c>
      <c r="C49" s="20"/>
      <c r="R49" s="10"/>
      <c r="S49" s="10"/>
      <c r="T49" s="10"/>
      <c r="AP49" s="4"/>
      <c r="AW49" s="47">
        <v>1000</v>
      </c>
      <c r="BS49" s="4"/>
      <c r="BZ49" s="47">
        <v>1000</v>
      </c>
      <c r="CV49" s="4"/>
      <c r="DC49" s="47">
        <v>1000</v>
      </c>
      <c r="EA49" s="4"/>
      <c r="EH49" s="47">
        <v>1000</v>
      </c>
      <c r="FC49" s="4"/>
      <c r="FJ49" s="47">
        <v>1000</v>
      </c>
      <c r="GE49" s="4"/>
      <c r="GL49" s="47">
        <v>1000</v>
      </c>
      <c r="HG49" s="4"/>
      <c r="HN49" s="47">
        <v>1000</v>
      </c>
      <c r="II49" s="4"/>
      <c r="IP49" s="47">
        <v>1000</v>
      </c>
      <c r="JK49" s="4"/>
      <c r="JR49" s="47">
        <v>1000</v>
      </c>
      <c r="KM49" s="4"/>
      <c r="KT49" s="47">
        <v>1000</v>
      </c>
      <c r="LO49" s="4"/>
      <c r="LV49" s="47">
        <v>1000</v>
      </c>
      <c r="MQ49" s="4"/>
      <c r="MX49" s="47">
        <v>1000</v>
      </c>
      <c r="NS49" s="4"/>
      <c r="NZ49" s="47">
        <v>1000</v>
      </c>
      <c r="OU49" s="4"/>
      <c r="PB49" s="47">
        <v>1000</v>
      </c>
      <c r="PW49" s="4"/>
      <c r="QD49" s="47">
        <v>1000</v>
      </c>
    </row>
    <row r="50" spans="1:456" ht="17" hidden="1" x14ac:dyDescent="0.2">
      <c r="A50" s="5"/>
      <c r="B50" s="25" t="s">
        <v>27</v>
      </c>
      <c r="C50" s="20"/>
      <c r="R50" s="10"/>
      <c r="S50" s="10"/>
      <c r="T50" s="10"/>
      <c r="AP50" s="4"/>
      <c r="AW50" s="48">
        <v>1000</v>
      </c>
      <c r="BS50" s="4"/>
      <c r="BZ50" s="48">
        <v>1000</v>
      </c>
      <c r="CV50" s="4"/>
      <c r="DC50" s="48">
        <v>1000</v>
      </c>
      <c r="EA50" s="4"/>
      <c r="EH50" s="48">
        <v>1000</v>
      </c>
      <c r="FC50" s="4"/>
      <c r="FJ50" s="48">
        <v>1000</v>
      </c>
      <c r="GE50" s="4"/>
      <c r="GL50" s="48">
        <v>1000</v>
      </c>
      <c r="HG50" s="4"/>
      <c r="HN50" s="48">
        <v>1000</v>
      </c>
      <c r="II50" s="4"/>
      <c r="IP50" s="48">
        <v>1000</v>
      </c>
      <c r="JK50" s="4"/>
      <c r="JR50" s="48">
        <v>1000</v>
      </c>
      <c r="KM50" s="4"/>
      <c r="KT50" s="48">
        <v>1000</v>
      </c>
      <c r="LO50" s="4"/>
      <c r="LV50" s="48">
        <v>1000</v>
      </c>
      <c r="MQ50" s="4"/>
      <c r="MX50" s="48">
        <v>1000</v>
      </c>
      <c r="NS50" s="4"/>
      <c r="NZ50" s="48">
        <v>1000</v>
      </c>
      <c r="OU50" s="4"/>
      <c r="PB50" s="48">
        <v>1000</v>
      </c>
      <c r="PW50" s="4"/>
      <c r="QD50" s="48">
        <v>1000</v>
      </c>
    </row>
    <row r="51" spans="1:456" x14ac:dyDescent="0.2">
      <c r="B51" s="29" t="s">
        <v>47</v>
      </c>
      <c r="C51" s="2"/>
    </row>
    <row r="52" spans="1:456" x14ac:dyDescent="0.2">
      <c r="A52" s="5"/>
      <c r="B52" s="5"/>
      <c r="C52" s="20"/>
      <c r="QF52" s="2"/>
      <c r="QG52" s="2"/>
      <c r="QH52" s="2"/>
      <c r="QI52" s="2"/>
      <c r="QJ52" s="2"/>
      <c r="QK52" s="2"/>
      <c r="QL52" s="2"/>
      <c r="QM52" s="2"/>
      <c r="QN52" s="2"/>
    </row>
    <row r="53" spans="1:456" x14ac:dyDescent="0.2">
      <c r="A53" s="5"/>
      <c r="B53" s="5"/>
      <c r="C53" s="20"/>
    </row>
    <row r="54" spans="1:456" x14ac:dyDescent="0.2">
      <c r="A54" s="5"/>
      <c r="B54" s="5"/>
      <c r="C54" s="20"/>
    </row>
    <row r="55" spans="1:456" x14ac:dyDescent="0.2">
      <c r="A55" s="5"/>
      <c r="B55" s="5"/>
      <c r="C55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40">
      <sortCondition descending="1" ref="F1:F41"/>
    </sortState>
  </autoFilter>
  <mergeCells count="117"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P1:P3"/>
    <mergeCell ref="Q1:Q3"/>
  </mergeCells>
  <conditionalFormatting sqref="U4:AW40">
    <cfRule type="expression" dxfId="55" priority="5" stopIfTrue="1">
      <formula>IF($AO4&lt;&gt;"",1,0)</formula>
    </cfRule>
  </conditionalFormatting>
  <conditionalFormatting sqref="AX4:BZ40">
    <cfRule type="expression" dxfId="54" priority="10" stopIfTrue="1">
      <formula>IF($BR4&lt;&gt;"",1,0)</formula>
    </cfRule>
  </conditionalFormatting>
  <conditionalFormatting sqref="M1:M3 O1:O3 K1:K1048576 Q1:Q1048576 M4:O1048576">
    <cfRule type="expression" dxfId="53" priority="17">
      <formula>IF(K1=$CA$1,1,0)</formula>
    </cfRule>
    <cfRule type="expression" dxfId="52" priority="18">
      <formula>IF(K1=$AX$1,1,0)</formula>
    </cfRule>
    <cfRule type="expression" dxfId="51" priority="19">
      <formula>IF(K1=$U$1,1,0)</formula>
    </cfRule>
  </conditionalFormatting>
  <conditionalFormatting sqref="CA4:DC40">
    <cfRule type="expression" dxfId="50" priority="11" stopIfTrue="1">
      <formula>IF($CU4&lt;&gt;"",1,0)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T51:AT1048576 BW51:BW1048576 EE51:EE1048576 FG51:FG1048576 BW1:BW49 CZ1:CZ1048576 EE1:EE49 FG1:FG49 GI1:GI1048576 HK1:HK1048576 IM1:IM1048576 JO1:JO1048576 KQ1:KQ1048576 LS1:LS1048576 MU1:MU1048576 NW1:NW1048576 OY1:OY1048576 QA1:QA1048576 AT1:AT49">
    <cfRule type="cellIs" dxfId="43" priority="59086" operator="between">
      <formula>AW$50</formula>
      <formula>1000</formula>
    </cfRule>
    <cfRule type="cellIs" dxfId="42" priority="59087" operator="between">
      <formula>AW$49</formula>
      <formula>AW$50</formula>
    </cfRule>
    <cfRule type="cellIs" dxfId="41" priority="59088" operator="between">
      <formula>AW$48</formula>
      <formula>AW$49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0" priority="108394" operator="between">
      <formula>AW$43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9" priority="108439" operator="between">
      <formula>AW$47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8" priority="108484" operator="between">
      <formula>AW$43</formula>
      <formula>AW$44</formula>
    </cfRule>
    <cfRule type="cellIs" dxfId="37" priority="108485" operator="between">
      <formula>AW$44</formula>
      <formula>AW$45</formula>
    </cfRule>
    <cfRule type="cellIs" dxfId="36" priority="108486" operator="between">
      <formula>AW$45</formula>
      <formula>AW$46</formula>
    </cfRule>
    <cfRule type="cellIs" dxfId="35" priority="108487" operator="between">
      <formula>AW$46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4" priority="108664" operator="between">
      <formula>AW$47</formula>
      <formula>AW$48</formula>
    </cfRule>
    <cfRule type="cellIs" dxfId="33" priority="108665" operator="between">
      <formula>AW$48</formula>
      <formula>AW$49</formula>
    </cfRule>
    <cfRule type="cellIs" dxfId="32" priority="108666" operator="between">
      <formula>AW$49</formula>
      <formula>AW$50</formula>
    </cfRule>
    <cfRule type="cellIs" dxfId="31" priority="108667" operator="between">
      <formula>AW$50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0" priority="108844" operator="between">
      <formula>AW$46</formula>
      <formula>1000</formula>
    </cfRule>
    <cfRule type="cellIs" dxfId="29" priority="108845" operator="between">
      <formula>AW$45</formula>
      <formula>AW$46</formula>
    </cfRule>
    <cfRule type="cellIs" dxfId="28" priority="108846" operator="between">
      <formula>AW$44</formula>
      <formula>AW$45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4" t="s">
        <v>8</v>
      </c>
      <c r="H1" s="71" t="s">
        <v>9</v>
      </c>
      <c r="I1" s="74" t="s">
        <v>70</v>
      </c>
      <c r="J1" s="72" t="s">
        <v>98</v>
      </c>
      <c r="K1" s="70" t="s">
        <v>25</v>
      </c>
      <c r="L1" s="72" t="s">
        <v>99</v>
      </c>
      <c r="M1" s="70" t="s">
        <v>25</v>
      </c>
      <c r="N1" s="72" t="s">
        <v>100</v>
      </c>
      <c r="O1" s="70" t="s">
        <v>25</v>
      </c>
      <c r="P1" s="70" t="s">
        <v>10</v>
      </c>
      <c r="Q1" s="70" t="s">
        <v>25</v>
      </c>
      <c r="R1" s="73" t="s">
        <v>11</v>
      </c>
      <c r="S1" s="70" t="s">
        <v>26</v>
      </c>
      <c r="T1" s="70" t="s">
        <v>25</v>
      </c>
      <c r="U1" s="66" t="s">
        <v>118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175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6" t="s">
        <v>201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9" t="s">
        <v>52</v>
      </c>
      <c r="DE1" s="69"/>
      <c r="DF1" s="69"/>
      <c r="DG1" s="66" t="s">
        <v>126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7" t="s">
        <v>125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6" t="s">
        <v>127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7" t="s">
        <v>197</v>
      </c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6" t="s">
        <v>199</v>
      </c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7" t="s">
        <v>200</v>
      </c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6" t="s">
        <v>230</v>
      </c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6" t="s">
        <v>56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71"/>
      <c r="B2" s="71"/>
      <c r="C2" s="71"/>
      <c r="D2" s="71"/>
      <c r="E2" s="71"/>
      <c r="F2" s="74"/>
      <c r="G2" s="74"/>
      <c r="H2" s="71"/>
      <c r="I2" s="74"/>
      <c r="J2" s="72"/>
      <c r="K2" s="70"/>
      <c r="L2" s="72"/>
      <c r="M2" s="70"/>
      <c r="N2" s="72"/>
      <c r="O2" s="70"/>
      <c r="P2" s="70"/>
      <c r="Q2" s="70"/>
      <c r="R2" s="73"/>
      <c r="S2" s="70"/>
      <c r="T2" s="70"/>
      <c r="U2" s="68" t="s">
        <v>90</v>
      </c>
      <c r="V2" s="68"/>
      <c r="W2" s="68"/>
      <c r="X2" s="68"/>
      <c r="Y2" s="68" t="s">
        <v>91</v>
      </c>
      <c r="Z2" s="68"/>
      <c r="AA2" s="68"/>
      <c r="AB2" s="68"/>
      <c r="AC2" s="68" t="s">
        <v>92</v>
      </c>
      <c r="AD2" s="68"/>
      <c r="AE2" s="68"/>
      <c r="AF2" s="68"/>
      <c r="AG2" s="68" t="s">
        <v>93</v>
      </c>
      <c r="AH2" s="68"/>
      <c r="AI2" s="68"/>
      <c r="AJ2" s="68"/>
      <c r="AK2" s="75" t="s">
        <v>94</v>
      </c>
      <c r="AL2" s="75"/>
      <c r="AM2" s="75"/>
      <c r="AN2" s="75"/>
      <c r="AO2" s="14"/>
      <c r="AP2" s="14" t="s">
        <v>95</v>
      </c>
      <c r="AQ2" s="14" t="s">
        <v>96</v>
      </c>
      <c r="AR2" s="14" t="s">
        <v>92</v>
      </c>
      <c r="AS2" s="14" t="s">
        <v>101</v>
      </c>
      <c r="AT2" s="14" t="s">
        <v>21</v>
      </c>
      <c r="AU2" s="14" t="s">
        <v>57</v>
      </c>
      <c r="AV2" s="14" t="s">
        <v>97</v>
      </c>
      <c r="AW2" s="14" t="s">
        <v>15</v>
      </c>
      <c r="AX2" s="65" t="s">
        <v>90</v>
      </c>
      <c r="AY2" s="65"/>
      <c r="AZ2" s="65"/>
      <c r="BA2" s="65"/>
      <c r="BB2" s="65" t="s">
        <v>91</v>
      </c>
      <c r="BC2" s="65"/>
      <c r="BD2" s="65"/>
      <c r="BE2" s="65"/>
      <c r="BF2" s="65" t="s">
        <v>92</v>
      </c>
      <c r="BG2" s="65"/>
      <c r="BH2" s="65"/>
      <c r="BI2" s="65"/>
      <c r="BJ2" s="65" t="s">
        <v>93</v>
      </c>
      <c r="BK2" s="65"/>
      <c r="BL2" s="65"/>
      <c r="BM2" s="65"/>
      <c r="BN2" s="76" t="s">
        <v>94</v>
      </c>
      <c r="BO2" s="76"/>
      <c r="BP2" s="76"/>
      <c r="BQ2" s="76"/>
      <c r="BR2" s="13"/>
      <c r="BS2" s="13" t="s">
        <v>95</v>
      </c>
      <c r="BT2" s="13" t="s">
        <v>96</v>
      </c>
      <c r="BU2" s="13" t="s">
        <v>92</v>
      </c>
      <c r="BV2" s="13" t="s">
        <v>101</v>
      </c>
      <c r="BW2" s="13" t="s">
        <v>21</v>
      </c>
      <c r="BX2" s="13" t="s">
        <v>57</v>
      </c>
      <c r="BY2" s="13" t="s">
        <v>97</v>
      </c>
      <c r="BZ2" s="13" t="s">
        <v>15</v>
      </c>
      <c r="CA2" s="68" t="s">
        <v>90</v>
      </c>
      <c r="CB2" s="68"/>
      <c r="CC2" s="68"/>
      <c r="CD2" s="68"/>
      <c r="CE2" s="68" t="s">
        <v>91</v>
      </c>
      <c r="CF2" s="68"/>
      <c r="CG2" s="68"/>
      <c r="CH2" s="68"/>
      <c r="CI2" s="68" t="s">
        <v>92</v>
      </c>
      <c r="CJ2" s="68"/>
      <c r="CK2" s="68"/>
      <c r="CL2" s="68"/>
      <c r="CM2" s="68" t="s">
        <v>93</v>
      </c>
      <c r="CN2" s="68"/>
      <c r="CO2" s="68"/>
      <c r="CP2" s="68"/>
      <c r="CQ2" s="75" t="s">
        <v>94</v>
      </c>
      <c r="CR2" s="75"/>
      <c r="CS2" s="75"/>
      <c r="CT2" s="75"/>
      <c r="CU2" s="14"/>
      <c r="CV2" s="14" t="s">
        <v>95</v>
      </c>
      <c r="CW2" s="14" t="s">
        <v>96</v>
      </c>
      <c r="CX2" s="14" t="s">
        <v>92</v>
      </c>
      <c r="CY2" s="14" t="s">
        <v>101</v>
      </c>
      <c r="CZ2" s="14" t="s">
        <v>21</v>
      </c>
      <c r="DA2" s="14" t="s">
        <v>57</v>
      </c>
      <c r="DB2" s="14" t="s">
        <v>97</v>
      </c>
      <c r="DC2" s="14" t="s">
        <v>15</v>
      </c>
      <c r="DD2" s="49" t="s">
        <v>96</v>
      </c>
      <c r="DE2" s="49" t="s">
        <v>92</v>
      </c>
      <c r="DF2" s="49" t="s">
        <v>20</v>
      </c>
      <c r="DG2" s="68" t="s">
        <v>90</v>
      </c>
      <c r="DH2" s="68"/>
      <c r="DI2" s="68"/>
      <c r="DJ2" s="68"/>
      <c r="DK2" s="68" t="s">
        <v>91</v>
      </c>
      <c r="DL2" s="68"/>
      <c r="DM2" s="68"/>
      <c r="DN2" s="68"/>
      <c r="DO2" s="68" t="s">
        <v>92</v>
      </c>
      <c r="DP2" s="68"/>
      <c r="DQ2" s="68"/>
      <c r="DR2" s="68"/>
      <c r="DS2" s="68" t="s">
        <v>93</v>
      </c>
      <c r="DT2" s="68"/>
      <c r="DU2" s="68"/>
      <c r="DV2" s="68"/>
      <c r="DW2" s="77" t="s">
        <v>94</v>
      </c>
      <c r="DX2" s="77"/>
      <c r="DY2" s="77"/>
      <c r="DZ2" s="77"/>
      <c r="EA2" s="14" t="s">
        <v>95</v>
      </c>
      <c r="EB2" s="14" t="s">
        <v>96</v>
      </c>
      <c r="EC2" s="14" t="s">
        <v>92</v>
      </c>
      <c r="ED2" s="14" t="s">
        <v>101</v>
      </c>
      <c r="EE2" s="14" t="s">
        <v>21</v>
      </c>
      <c r="EF2" s="14" t="s">
        <v>57</v>
      </c>
      <c r="EG2" s="14" t="s">
        <v>97</v>
      </c>
      <c r="EH2" s="14" t="s">
        <v>15</v>
      </c>
      <c r="EI2" s="65" t="s">
        <v>90</v>
      </c>
      <c r="EJ2" s="65"/>
      <c r="EK2" s="65"/>
      <c r="EL2" s="65"/>
      <c r="EM2" s="65" t="s">
        <v>91</v>
      </c>
      <c r="EN2" s="65"/>
      <c r="EO2" s="65"/>
      <c r="EP2" s="65"/>
      <c r="EQ2" s="65" t="s">
        <v>92</v>
      </c>
      <c r="ER2" s="65"/>
      <c r="ES2" s="65"/>
      <c r="ET2" s="65"/>
      <c r="EU2" s="65" t="s">
        <v>93</v>
      </c>
      <c r="EV2" s="65"/>
      <c r="EW2" s="65"/>
      <c r="EX2" s="65"/>
      <c r="EY2" s="76" t="s">
        <v>94</v>
      </c>
      <c r="EZ2" s="76"/>
      <c r="FA2" s="76"/>
      <c r="FB2" s="76"/>
      <c r="FC2" s="13" t="s">
        <v>95</v>
      </c>
      <c r="FD2" s="13" t="s">
        <v>96</v>
      </c>
      <c r="FE2" s="13" t="s">
        <v>92</v>
      </c>
      <c r="FF2" s="13" t="s">
        <v>101</v>
      </c>
      <c r="FG2" s="13" t="s">
        <v>21</v>
      </c>
      <c r="FH2" s="13" t="s">
        <v>57</v>
      </c>
      <c r="FI2" s="13" t="s">
        <v>97</v>
      </c>
      <c r="FJ2" s="13" t="s">
        <v>15</v>
      </c>
      <c r="FK2" s="68" t="s">
        <v>90</v>
      </c>
      <c r="FL2" s="68"/>
      <c r="FM2" s="68"/>
      <c r="FN2" s="68"/>
      <c r="FO2" s="68" t="s">
        <v>91</v>
      </c>
      <c r="FP2" s="68"/>
      <c r="FQ2" s="68"/>
      <c r="FR2" s="68"/>
      <c r="FS2" s="68" t="s">
        <v>92</v>
      </c>
      <c r="FT2" s="68"/>
      <c r="FU2" s="68"/>
      <c r="FV2" s="68"/>
      <c r="FW2" s="68" t="s">
        <v>93</v>
      </c>
      <c r="FX2" s="68"/>
      <c r="FY2" s="68"/>
      <c r="FZ2" s="68"/>
      <c r="GA2" s="77" t="s">
        <v>94</v>
      </c>
      <c r="GB2" s="77"/>
      <c r="GC2" s="77"/>
      <c r="GD2" s="77"/>
      <c r="GE2" s="14" t="s">
        <v>95</v>
      </c>
      <c r="GF2" s="14" t="s">
        <v>96</v>
      </c>
      <c r="GG2" s="14" t="s">
        <v>92</v>
      </c>
      <c r="GH2" s="14" t="s">
        <v>101</v>
      </c>
      <c r="GI2" s="14" t="s">
        <v>21</v>
      </c>
      <c r="GJ2" s="14" t="s">
        <v>57</v>
      </c>
      <c r="GK2" s="14" t="s">
        <v>97</v>
      </c>
      <c r="GL2" s="14" t="s">
        <v>15</v>
      </c>
      <c r="GM2" s="65" t="s">
        <v>90</v>
      </c>
      <c r="GN2" s="65"/>
      <c r="GO2" s="65"/>
      <c r="GP2" s="65"/>
      <c r="GQ2" s="65" t="s">
        <v>91</v>
      </c>
      <c r="GR2" s="65"/>
      <c r="GS2" s="65"/>
      <c r="GT2" s="65"/>
      <c r="GU2" s="65" t="s">
        <v>92</v>
      </c>
      <c r="GV2" s="65"/>
      <c r="GW2" s="65"/>
      <c r="GX2" s="65"/>
      <c r="GY2" s="65" t="s">
        <v>93</v>
      </c>
      <c r="GZ2" s="65"/>
      <c r="HA2" s="65"/>
      <c r="HB2" s="65"/>
      <c r="HC2" s="76" t="s">
        <v>94</v>
      </c>
      <c r="HD2" s="76"/>
      <c r="HE2" s="76"/>
      <c r="HF2" s="76"/>
      <c r="HG2" s="13" t="s">
        <v>95</v>
      </c>
      <c r="HH2" s="13" t="s">
        <v>96</v>
      </c>
      <c r="HI2" s="13" t="s">
        <v>92</v>
      </c>
      <c r="HJ2" s="13" t="s">
        <v>101</v>
      </c>
      <c r="HK2" s="13" t="s">
        <v>21</v>
      </c>
      <c r="HL2" s="13" t="s">
        <v>57</v>
      </c>
      <c r="HM2" s="13" t="s">
        <v>97</v>
      </c>
      <c r="HN2" s="13" t="s">
        <v>15</v>
      </c>
      <c r="HO2" s="68" t="s">
        <v>90</v>
      </c>
      <c r="HP2" s="68"/>
      <c r="HQ2" s="68"/>
      <c r="HR2" s="68"/>
      <c r="HS2" s="68" t="s">
        <v>91</v>
      </c>
      <c r="HT2" s="68"/>
      <c r="HU2" s="68"/>
      <c r="HV2" s="68"/>
      <c r="HW2" s="68" t="s">
        <v>92</v>
      </c>
      <c r="HX2" s="68"/>
      <c r="HY2" s="68"/>
      <c r="HZ2" s="68"/>
      <c r="IA2" s="68" t="s">
        <v>93</v>
      </c>
      <c r="IB2" s="68"/>
      <c r="IC2" s="68"/>
      <c r="ID2" s="68"/>
      <c r="IE2" s="77" t="s">
        <v>94</v>
      </c>
      <c r="IF2" s="77"/>
      <c r="IG2" s="77"/>
      <c r="IH2" s="77"/>
      <c r="II2" s="14" t="s">
        <v>95</v>
      </c>
      <c r="IJ2" s="14" t="s">
        <v>96</v>
      </c>
      <c r="IK2" s="14" t="s">
        <v>92</v>
      </c>
      <c r="IL2" s="14" t="s">
        <v>101</v>
      </c>
      <c r="IM2" s="14" t="s">
        <v>21</v>
      </c>
      <c r="IN2" s="14" t="s">
        <v>57</v>
      </c>
      <c r="IO2" s="14" t="s">
        <v>97</v>
      </c>
      <c r="IP2" s="14" t="s">
        <v>15</v>
      </c>
      <c r="IQ2" s="65" t="s">
        <v>90</v>
      </c>
      <c r="IR2" s="65"/>
      <c r="IS2" s="65"/>
      <c r="IT2" s="65"/>
      <c r="IU2" s="65" t="s">
        <v>91</v>
      </c>
      <c r="IV2" s="65"/>
      <c r="IW2" s="65"/>
      <c r="IX2" s="65"/>
      <c r="IY2" s="65" t="s">
        <v>92</v>
      </c>
      <c r="IZ2" s="65"/>
      <c r="JA2" s="65"/>
      <c r="JB2" s="65"/>
      <c r="JC2" s="65" t="s">
        <v>93</v>
      </c>
      <c r="JD2" s="65"/>
      <c r="JE2" s="65"/>
      <c r="JF2" s="65"/>
      <c r="JG2" s="76" t="s">
        <v>94</v>
      </c>
      <c r="JH2" s="76"/>
      <c r="JI2" s="76"/>
      <c r="JJ2" s="76"/>
      <c r="JK2" s="13" t="s">
        <v>95</v>
      </c>
      <c r="JL2" s="13" t="s">
        <v>96</v>
      </c>
      <c r="JM2" s="13" t="s">
        <v>92</v>
      </c>
      <c r="JN2" s="13" t="s">
        <v>101</v>
      </c>
      <c r="JO2" s="13" t="s">
        <v>21</v>
      </c>
      <c r="JP2" s="13" t="s">
        <v>57</v>
      </c>
      <c r="JQ2" s="13" t="s">
        <v>97</v>
      </c>
      <c r="JR2" s="13" t="s">
        <v>15</v>
      </c>
      <c r="JS2" s="68" t="s">
        <v>90</v>
      </c>
      <c r="JT2" s="68"/>
      <c r="JU2" s="68"/>
      <c r="JV2" s="68"/>
      <c r="JW2" s="68" t="s">
        <v>91</v>
      </c>
      <c r="JX2" s="68"/>
      <c r="JY2" s="68"/>
      <c r="JZ2" s="68"/>
      <c r="KA2" s="68" t="s">
        <v>92</v>
      </c>
      <c r="KB2" s="68"/>
      <c r="KC2" s="68"/>
      <c r="KD2" s="68"/>
      <c r="KE2" s="68" t="s">
        <v>93</v>
      </c>
      <c r="KF2" s="68"/>
      <c r="KG2" s="68"/>
      <c r="KH2" s="68"/>
      <c r="KI2" s="77" t="s">
        <v>94</v>
      </c>
      <c r="KJ2" s="77"/>
      <c r="KK2" s="77"/>
      <c r="KL2" s="77"/>
      <c r="KM2" s="14" t="s">
        <v>95</v>
      </c>
      <c r="KN2" s="14" t="s">
        <v>96</v>
      </c>
      <c r="KO2" s="14" t="s">
        <v>92</v>
      </c>
      <c r="KP2" s="14" t="s">
        <v>101</v>
      </c>
      <c r="KQ2" s="14" t="s">
        <v>21</v>
      </c>
      <c r="KR2" s="14" t="s">
        <v>57</v>
      </c>
      <c r="KS2" s="14" t="s">
        <v>97</v>
      </c>
      <c r="KT2" s="14" t="s">
        <v>15</v>
      </c>
      <c r="KU2" s="65" t="s">
        <v>90</v>
      </c>
      <c r="KV2" s="65"/>
      <c r="KW2" s="65"/>
      <c r="KX2" s="65"/>
      <c r="KY2" s="65" t="s">
        <v>91</v>
      </c>
      <c r="KZ2" s="65"/>
      <c r="LA2" s="65"/>
      <c r="LB2" s="65"/>
      <c r="LC2" s="65" t="s">
        <v>92</v>
      </c>
      <c r="LD2" s="65"/>
      <c r="LE2" s="65"/>
      <c r="LF2" s="65"/>
      <c r="LG2" s="65" t="s">
        <v>93</v>
      </c>
      <c r="LH2" s="65"/>
      <c r="LI2" s="65"/>
      <c r="LJ2" s="65"/>
      <c r="LK2" s="76" t="s">
        <v>94</v>
      </c>
      <c r="LL2" s="76"/>
      <c r="LM2" s="76"/>
      <c r="LN2" s="76"/>
      <c r="LO2" s="13" t="s">
        <v>95</v>
      </c>
      <c r="LP2" s="13" t="s">
        <v>96</v>
      </c>
      <c r="LQ2" s="13" t="s">
        <v>92</v>
      </c>
      <c r="LR2" s="13" t="s">
        <v>101</v>
      </c>
      <c r="LS2" s="13" t="s">
        <v>21</v>
      </c>
      <c r="LT2" s="13" t="s">
        <v>57</v>
      </c>
      <c r="LU2" s="13" t="s">
        <v>97</v>
      </c>
      <c r="LV2" s="13" t="s">
        <v>15</v>
      </c>
      <c r="LW2" s="68" t="s">
        <v>90</v>
      </c>
      <c r="LX2" s="68"/>
      <c r="LY2" s="68"/>
      <c r="LZ2" s="68"/>
      <c r="MA2" s="68" t="s">
        <v>91</v>
      </c>
      <c r="MB2" s="68"/>
      <c r="MC2" s="68"/>
      <c r="MD2" s="68"/>
      <c r="ME2" s="68" t="s">
        <v>92</v>
      </c>
      <c r="MF2" s="68"/>
      <c r="MG2" s="68"/>
      <c r="MH2" s="68"/>
      <c r="MI2" s="68" t="s">
        <v>93</v>
      </c>
      <c r="MJ2" s="68"/>
      <c r="MK2" s="68"/>
      <c r="ML2" s="68"/>
      <c r="MM2" s="77" t="s">
        <v>94</v>
      </c>
      <c r="MN2" s="77"/>
      <c r="MO2" s="77"/>
      <c r="MP2" s="77"/>
      <c r="MQ2" s="14" t="s">
        <v>95</v>
      </c>
      <c r="MR2" s="14" t="s">
        <v>96</v>
      </c>
      <c r="MS2" s="14" t="s">
        <v>92</v>
      </c>
      <c r="MT2" s="14" t="s">
        <v>101</v>
      </c>
      <c r="MU2" s="14" t="s">
        <v>21</v>
      </c>
      <c r="MV2" s="14" t="s">
        <v>57</v>
      </c>
      <c r="MW2" s="14" t="s">
        <v>97</v>
      </c>
      <c r="MX2" s="14" t="s">
        <v>15</v>
      </c>
      <c r="MY2" s="65" t="s">
        <v>90</v>
      </c>
      <c r="MZ2" s="65"/>
      <c r="NA2" s="65"/>
      <c r="NB2" s="65"/>
      <c r="NC2" s="65" t="s">
        <v>91</v>
      </c>
      <c r="ND2" s="65"/>
      <c r="NE2" s="65"/>
      <c r="NF2" s="65"/>
      <c r="NG2" s="65" t="s">
        <v>92</v>
      </c>
      <c r="NH2" s="65"/>
      <c r="NI2" s="65"/>
      <c r="NJ2" s="65"/>
      <c r="NK2" s="65" t="s">
        <v>93</v>
      </c>
      <c r="NL2" s="65"/>
      <c r="NM2" s="65"/>
      <c r="NN2" s="65"/>
      <c r="NO2" s="76" t="s">
        <v>94</v>
      </c>
      <c r="NP2" s="76"/>
      <c r="NQ2" s="76"/>
      <c r="NR2" s="76"/>
      <c r="NS2" s="13" t="s">
        <v>95</v>
      </c>
      <c r="NT2" s="13" t="s">
        <v>96</v>
      </c>
      <c r="NU2" s="13" t="s">
        <v>92</v>
      </c>
      <c r="NV2" s="13" t="s">
        <v>101</v>
      </c>
      <c r="NW2" s="13" t="s">
        <v>21</v>
      </c>
      <c r="NX2" s="13" t="s">
        <v>57</v>
      </c>
      <c r="NY2" s="13" t="s">
        <v>97</v>
      </c>
      <c r="NZ2" s="13" t="s">
        <v>15</v>
      </c>
      <c r="OA2" s="68" t="s">
        <v>90</v>
      </c>
      <c r="OB2" s="68"/>
      <c r="OC2" s="68"/>
      <c r="OD2" s="68"/>
      <c r="OE2" s="68" t="s">
        <v>91</v>
      </c>
      <c r="OF2" s="68"/>
      <c r="OG2" s="68"/>
      <c r="OH2" s="68"/>
      <c r="OI2" s="68" t="s">
        <v>92</v>
      </c>
      <c r="OJ2" s="68"/>
      <c r="OK2" s="68"/>
      <c r="OL2" s="68"/>
      <c r="OM2" s="68" t="s">
        <v>93</v>
      </c>
      <c r="ON2" s="68"/>
      <c r="OO2" s="68"/>
      <c r="OP2" s="68"/>
      <c r="OQ2" s="77" t="s">
        <v>94</v>
      </c>
      <c r="OR2" s="77"/>
      <c r="OS2" s="77"/>
      <c r="OT2" s="77"/>
      <c r="OU2" s="14" t="s">
        <v>95</v>
      </c>
      <c r="OV2" s="14" t="s">
        <v>96</v>
      </c>
      <c r="OW2" s="14" t="s">
        <v>92</v>
      </c>
      <c r="OX2" s="14" t="s">
        <v>101</v>
      </c>
      <c r="OY2" s="14" t="s">
        <v>21</v>
      </c>
      <c r="OZ2" s="14" t="s">
        <v>57</v>
      </c>
      <c r="PA2" s="14" t="s">
        <v>97</v>
      </c>
      <c r="PB2" s="14" t="s">
        <v>15</v>
      </c>
      <c r="PC2" s="65" t="s">
        <v>90</v>
      </c>
      <c r="PD2" s="65"/>
      <c r="PE2" s="65"/>
      <c r="PF2" s="65"/>
      <c r="PG2" s="65" t="s">
        <v>91</v>
      </c>
      <c r="PH2" s="65"/>
      <c r="PI2" s="65"/>
      <c r="PJ2" s="65"/>
      <c r="PK2" s="65" t="s">
        <v>92</v>
      </c>
      <c r="PL2" s="65"/>
      <c r="PM2" s="65"/>
      <c r="PN2" s="65"/>
      <c r="PO2" s="65" t="s">
        <v>93</v>
      </c>
      <c r="PP2" s="65"/>
      <c r="PQ2" s="65"/>
      <c r="PR2" s="65"/>
      <c r="PS2" s="76" t="s">
        <v>94</v>
      </c>
      <c r="PT2" s="76"/>
      <c r="PU2" s="76"/>
      <c r="PV2" s="76"/>
      <c r="PW2" s="13" t="s">
        <v>95</v>
      </c>
      <c r="PX2" s="13" t="s">
        <v>96</v>
      </c>
      <c r="PY2" s="13" t="s">
        <v>92</v>
      </c>
      <c r="PZ2" s="13" t="s">
        <v>101</v>
      </c>
      <c r="QA2" s="13" t="s">
        <v>21</v>
      </c>
      <c r="QB2" s="13" t="s">
        <v>57</v>
      </c>
      <c r="QC2" s="13" t="s">
        <v>97</v>
      </c>
      <c r="QD2" s="13" t="s">
        <v>15</v>
      </c>
      <c r="QE2" s="68" t="s">
        <v>90</v>
      </c>
      <c r="QF2" s="68"/>
      <c r="QG2" s="68"/>
      <c r="QH2" s="68"/>
      <c r="QI2" s="68" t="s">
        <v>91</v>
      </c>
      <c r="QJ2" s="68"/>
      <c r="QK2" s="68"/>
      <c r="QL2" s="68"/>
      <c r="QM2" s="68" t="s">
        <v>92</v>
      </c>
      <c r="QN2" s="68"/>
      <c r="QO2" s="68"/>
      <c r="QP2" s="68"/>
      <c r="QQ2" s="68" t="s">
        <v>93</v>
      </c>
      <c r="QR2" s="68"/>
      <c r="QS2" s="68"/>
      <c r="QT2" s="68"/>
      <c r="QU2" s="75" t="s">
        <v>94</v>
      </c>
      <c r="QV2" s="75"/>
      <c r="QW2" s="75"/>
      <c r="QX2" s="75"/>
      <c r="QY2" s="14"/>
      <c r="QZ2" s="14" t="s">
        <v>95</v>
      </c>
      <c r="RA2" s="14" t="s">
        <v>96</v>
      </c>
      <c r="RB2" s="14" t="s">
        <v>92</v>
      </c>
      <c r="RC2" s="14" t="s">
        <v>101</v>
      </c>
      <c r="RD2" s="14" t="s">
        <v>21</v>
      </c>
      <c r="RE2" s="14" t="s">
        <v>57</v>
      </c>
      <c r="RF2" s="14" t="s">
        <v>97</v>
      </c>
      <c r="RG2" s="14" t="s">
        <v>15</v>
      </c>
    </row>
    <row r="3" spans="1:475" x14ac:dyDescent="0.2">
      <c r="A3" s="71"/>
      <c r="B3" s="71"/>
      <c r="C3" s="71"/>
      <c r="D3" s="71"/>
      <c r="E3" s="71"/>
      <c r="F3" s="74"/>
      <c r="G3" s="74"/>
      <c r="H3" s="71"/>
      <c r="I3" s="74"/>
      <c r="J3" s="72"/>
      <c r="K3" s="70"/>
      <c r="L3" s="72"/>
      <c r="M3" s="70"/>
      <c r="N3" s="72"/>
      <c r="O3" s="70"/>
      <c r="P3" s="70"/>
      <c r="Q3" s="70"/>
      <c r="R3" s="73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DD"),SUMPRODUCT((H$4:H$27&lt;&gt;"")*(H$4:H$27&lt;&gt;"No DD")*(E$4:E$27&gt;E4))+1,IF(H4="No DD",SUMPRODUCT((H$4:H$27="No DD")*(E$4:E$27&gt;E4))+1+SUMPRODUCT((H$4:H$27&lt;&gt;"")*(H$4:H$27&lt;&gt;"No DD")),""))</f>
        <v>1</v>
      </c>
      <c r="B4" s="5" t="s">
        <v>75</v>
      </c>
      <c r="C4" s="4" t="s">
        <v>31</v>
      </c>
      <c r="D4" s="4">
        <v>2002</v>
      </c>
      <c r="E4" s="9">
        <f>SUM(J4:R4)+SUM(J4:N4)*0.0000001+SUM(J4)*0.0000000000001</f>
        <v>173.80001238000503</v>
      </c>
      <c r="F4" s="3" t="str">
        <f>IF(OR(AND(AP4&gt;=AW$29,AQ4&gt;=AW$33,AP4&lt;&gt;"",AO4=""),AND(AU4&gt;=AW$29,AV4&gt;=AW$33,AU4&lt;&gt;"",AO4=""),AND(BS4&gt;=BZ$29,BT4&gt;=BZ$33,BS4&lt;&gt;"",BR4=""),AND(BX4&gt;=BZ$29,BY4&gt;=BZ$33,BX4&lt;&gt;"",BR4=""),AND(CV4&gt;=DC$29,CW4&gt;=DC$33,CV4&lt;&gt;"",CU4=""),AND(DA4&gt;=DC$29,DB4&gt;=DC$33,DA4&lt;&gt;""),AND(EA4&gt;=EH$29,EB4&gt;=EH$33,EA4&lt;&gt;""),AND(EF4&gt;=EH$29,EG4&gt;=EH$33,EF4&lt;&gt;""),AND(FC4&gt;=FJ$29,FD4&gt;=FJ$33,FC4&lt;&gt;""),AND(FH4&gt;=FJ$29,FI4&gt;=FJ$33,FH4&lt;&gt;""),AND(GE4&gt;=GL$29,GF4&gt;=GL$33,GE4&lt;&gt;""),AND(GJ4&gt;=GL$29,GK4&gt;=GL$33,GJ4&lt;&gt;""),AND(HG4&gt;=HN$29,HH4&gt;=HN$33,HG4&lt;&gt;""),AND(HL4&gt;=HN$29,HM4&gt;=HN$33,HL4&lt;&gt;""),AND(II4&gt;=IP$29,IJ4&gt;=IP$33,II4&lt;&gt;""),AND(IN4&gt;=IP$29,IO4&gt;=IP$33,IN4&lt;&gt;""),AND(JK4&gt;=JR$29,JL4&gt;=JR$33,JK4&lt;&gt;""),AND(JP4&gt;=JR$29,JQ4&gt;=JR$33,JP4&lt;&gt;""),AND(KM4&gt;=KT$29,KN4&gt;=KT$33,KM4&lt;&gt;""),AND(KR4&gt;=KT$29,KS4&gt;=KT$33,KR4&lt;&gt;""),AND(LO4&gt;=LV$29,LP4&gt;=LV$33,LO4&lt;&gt;""),AND(LT4&gt;=LV$29,LU4&gt;=LV$33,LT4&lt;&gt;""),AND(MQ4&gt;=MX$29,MR4&gt;=MX$33,MQ4&lt;&gt;""),AND(MV4&gt;=MX$29,MW4&gt;=MX$33,MV4&lt;&gt;""),AND(NS4&gt;=NZ$29,NT4&gt;=NZ$33,NS4&lt;&gt;""),AND(NX4&gt;=NZ$29,NY4&gt;=NZ$33,NX4&lt;&gt;""),AND(OU4&gt;=PB$29,OV4&gt;=PB$33,OU4&lt;&gt;""),AND(OZ4&gt;=PB$29,PA4&gt;=PB$33,OZ4&lt;&gt;""),AND(PW4&gt;=QD$29,PX4&gt;=QD$33,PW4&lt;&gt;""),AND(QB4&gt;=QD$29,QC4&gt;=QD$33,QB4&lt;&gt;"")),"P","")</f>
        <v>P</v>
      </c>
      <c r="G4" s="3" t="str">
        <f>IF(OR(AND(AQ4&gt;=AW$33,AQ4&lt;&gt;"",AO4=""),AND(AV4&gt;=AW$33,AV4&lt;&gt;"",AO4=""),AND(BT4&gt;=BZ$33,BT4&lt;&gt;"",BR4=""),AND(BY4&gt;=BZ$33,BY4&lt;&gt;"",BR4=""),AND(CW4&gt;=DC$33,CW4&lt;&gt;"",CU4=""),AND(DB4&gt;=DC$33,DB4&lt;&gt;"",CU4=""),AND(EB4&gt;=EH$33,EB4&lt;&gt;""),AND(EG4&gt;=EH$33,EG4&lt;&gt;""),AND(FD4&gt;=FJ$33,FD4&lt;&gt;""),AND(FI4&gt;=FJ$33,FI4&lt;&gt;""),AND(GF4&gt;=GL$33,GF4&lt;&gt;""),AND(GK4&gt;=GL$33,GK4&lt;&gt;""),AND(HH4&gt;=HN$33,HH4&lt;&gt;""),AND(HM4&gt;=HN$33,HM4&lt;&gt;""),AND(IJ4&gt;=IP$33,IJ4&lt;&gt;""),AND(IO4&gt;=IP$33,IO4&lt;&gt;""),AND(JL4&gt;=JR$33,JL4&lt;&gt;""),AND(JQ4&gt;=JR$33,JQ4&lt;&gt;""),AND(KN4&gt;=KT$33,KN4&lt;&gt;""),AND(KS4&gt;=KT$33,KS4&lt;&gt;""),AND(LP4&gt;=LV$33,LP4&lt;&gt;""),AND(LU4&gt;=LV$33,LU4&lt;&gt;""),AND(MR4&gt;=MX$33,MR4&lt;&gt;""),AND(MW4&gt;=MX$33,MW4&lt;&gt;""),AND(NT4&gt;=NZ$33,NT4&lt;&gt;""),AND(NY4&gt;=NZ$33,NY4&lt;&gt;""),AND(OV4&gt;=PB$33,OV4&lt;&gt;""),AND(PA4&gt;=PB$33,PA4&lt;&gt;""),AND(PX4&gt;=QD$33,PX4&lt;&gt;""),AND(QC4&gt;=QD$33,QC4&lt;&gt;"")),"P","")</f>
        <v>P</v>
      </c>
      <c r="H4" s="36" t="str">
        <f>IF(AND(G4="P",F4=""),"No DD",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),"Merit",IF(OR(AND(AS4&gt;=AW$31,AT4&gt;=AW$35,AS4&lt;&gt;"",AO4=""),AND(BV4&gt;=BZ$31,BW4&gt;=BZ$35,BV4&lt;&gt;"",BR4=""),AND(CY4&gt;=DC$31,CZ4&gt;=DC$35,CY4&lt;&gt;"",CU4=""),AND(ED4&gt;=EH$31,EE4&gt;=EH$35,ED4&lt;&gt;""),AND(FF4&gt;=FJ$31,FG4&gt;=FJ$35,FF4&lt;&gt;""),AND(GH4&gt;=GL$31,GI4&gt;=GL$35,GH4&lt;&gt;""),AND(HJ4&gt;=HN$31,HK4&gt;=HN$35,HJ4&lt;&gt;""),AND(IL4&gt;=IP$31,IM4&gt;=IP$35,IL4&lt;&gt;""),AND(JN4&gt;=JR$31,JO4&gt;=JR$35,JN4&lt;&gt;""),AND(KP4&gt;=KT$31,KQ4&gt;=KT$35,KP4&lt;&gt;""),AND(LR4&gt;=LV$31,LS4&gt;=LV$35,LR4&lt;&gt;""),AND(MT4&gt;=MX$31,MU4&gt;=MX$35,MT4&lt;&gt;""),AND(NV4&gt;=NZ$31,NW4&gt;=NZ$35,NV4&lt;&gt;""),AND(OX4&gt;=PB$31,OY4&gt;=PB$35,OX4&lt;&gt;""),AND(PZ4&gt;=QD$31,QA4&gt;=QD$35,PZ4&lt;&gt;"")),"Excellence",IF(I4="P","Worlds Team",IF(F4="P","National Team","")))))</f>
        <v>National Team</v>
      </c>
      <c r="I4" s="3" t="str">
        <f>IF(OR(AND(AS4&gt;=AW$30,AT4&gt;=AW$34,AS4&lt;&gt;"",AO4=""),AND(BV4&gt;=BZ$30,BW4&gt;=BZ$34,BV4&lt;&gt;"",BR4=""),AND(CY4&gt;=DC$30,CZ4&gt;=DC$34,CY4&lt;&gt;"",CU4=""),AND(ED4&gt;=EH$30,EE4&gt;=EH$34,ED4&lt;&gt;""),AND(FF4&gt;=FJ$30,FG4&gt;=FJ$34,FF4&lt;&gt;""),AND(GH4&gt;=GL$30,GI4&gt;=GL$34,GH4&lt;&gt;""),AND(HJ4&gt;=HN$30,HK4&gt;=HN$34,HJ4&lt;&gt;""),AND(IL4&gt;=IP$30,IM4&gt;=IP$34,IL4&lt;&gt;""),AND(JN4&gt;=JR$30,JO4&gt;=JR$34,JN4&lt;&gt;""),AND(KP4&gt;=KT$30,KQ4&gt;=KT$34,KP4&lt;&gt;""),AND(LR4&gt;=LV$30,LS4&gt;=LV$34,LR4&lt;&gt;""),AND(MT4&gt;=MX$30,MU4&gt;=MX$34,MT4&lt;&gt;""),AND(NV4&gt;=NZ$30,NW4&gt;=NZ$34,NV4&lt;&gt;""),AND(OX4&gt;=PB$30,OY4&gt;=PB$34,OX4&lt;&gt;""),AND(PZ4&gt;=QD$30,QA4&gt;=QD$34,PZ4&lt;&gt;"")),"P","")</f>
        <v/>
      </c>
      <c r="J4" s="8">
        <f>IF(COUNT(AQ4,BT4,CW4)&gt;0,LARGE((AQ4,BT4,CW4),1),0)</f>
        <v>50.499999999999993</v>
      </c>
      <c r="K4" s="8" t="str">
        <f>IF(J4=0,"",IF(J4=CW4,$CA$1,IF(J4=BT4,$AX$1,IF(J4=AQ4,$U$1,""))))</f>
        <v>2023 Elite Canada</v>
      </c>
      <c r="L4" s="8">
        <f>IF(COUNT(AQ4,BT4,CW4)&gt;1,LARGE((AQ4,BT4,CW4),2),0)</f>
        <v>48.2</v>
      </c>
      <c r="M4" s="8" t="str">
        <f>IF(L4=0,"",IF(L4=CW4,$CA$1,IF(L4=BT4,$AX$1,IF(L4=AQ4,$U$1,""))))</f>
        <v>2023 Nationals</v>
      </c>
      <c r="N4" s="8">
        <f>IF(COUNT(AR4,BU4,CX4)&gt;0,LARGE((AR4,BU4,CX4),1),0)</f>
        <v>25.1</v>
      </c>
      <c r="O4" s="8" t="str">
        <f>IF(N4=0,"",IF(N4=CX4,$CA$1,IF(N4=BU4,$AX$1,IF(N4=AR4,$U$1,""))))</f>
        <v>2022 3rd Domestic Trial</v>
      </c>
      <c r="P4" s="8">
        <f>IF(MAX(AV4,BY4,DB4)&gt;0,MAX(AV4,BY4,DB4),0)</f>
        <v>49.999999999999993</v>
      </c>
      <c r="Q4" s="8" t="str">
        <f>IF(P4=0,"",IF(P4=DB4,$CA$1,IF(P4=BY4,$AX$1,IF(P4=AV4,$U$1,""))))</f>
        <v>2023 Elite Canada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18.7</v>
      </c>
      <c r="V4" s="19">
        <v>5.6</v>
      </c>
      <c r="W4" s="19">
        <v>0.2</v>
      </c>
      <c r="X4" s="19">
        <v>0</v>
      </c>
      <c r="Y4" s="19">
        <v>18.2</v>
      </c>
      <c r="Z4" s="19">
        <v>6</v>
      </c>
      <c r="AA4" s="19">
        <v>0.8</v>
      </c>
      <c r="AB4" s="19">
        <v>0.3</v>
      </c>
      <c r="AC4" s="19">
        <v>18.7</v>
      </c>
      <c r="AD4" s="19">
        <v>6.4</v>
      </c>
      <c r="AE4" s="19">
        <v>0</v>
      </c>
      <c r="AF4" s="19">
        <v>0</v>
      </c>
      <c r="AG4" s="19">
        <v>18.600000000000001</v>
      </c>
      <c r="AH4" s="19">
        <v>6.4</v>
      </c>
      <c r="AI4" s="19">
        <v>0</v>
      </c>
      <c r="AJ4" s="19">
        <v>0</v>
      </c>
      <c r="AK4" s="19">
        <v>18.7</v>
      </c>
      <c r="AL4" s="19">
        <v>5.2</v>
      </c>
      <c r="AM4" s="19">
        <v>0.2</v>
      </c>
      <c r="AN4" s="19">
        <v>0</v>
      </c>
      <c r="AO4" s="27"/>
      <c r="AP4" s="40">
        <f>IF(SUM(V4,Z4)&gt;0,SUM(V4,Z4),"")</f>
        <v>11.6</v>
      </c>
      <c r="AQ4" s="40">
        <f>IF(SUM(U4:V4,X4:Z4,AB4)-W4-AA4&gt;0,SUM(U4:V4,X4:Z4,AB4)-W4-AA4,"")</f>
        <v>47.8</v>
      </c>
      <c r="AR4" s="40">
        <f>IF(SUM(AC4:AD4,AF4)-AE4&gt;0,SUM(AC4:AD4,AF4)-AE4,"")</f>
        <v>25.1</v>
      </c>
      <c r="AS4" s="40">
        <f>IF(SUM(V4,Z4,AD4)&gt;0,SUM(V4,Z4,AD4),"")</f>
        <v>18</v>
      </c>
      <c r="AT4" s="40">
        <f>IF(SUM(AQ4,AR4)&gt;0,SUM(AQ4,AR4),"")</f>
        <v>72.900000000000006</v>
      </c>
      <c r="AU4" s="40">
        <f>IF(SUM(AH4,AL4)&gt;0,SUM(AH4,AL4),"")</f>
        <v>11.600000000000001</v>
      </c>
      <c r="AV4" s="40">
        <f>IF(SUM(AG4:AH4,AJ4:AL4,AN4)-SUM(AI4,AM4)&gt;0,SUM(AG4:AH4,AJ4:AL4,AN4)-SUM(AI4,AM4),"")</f>
        <v>48.7</v>
      </c>
      <c r="AW4" s="40">
        <f>IF(SUM(AQ4,AV4)&gt;0,SUM(AQ4,AV4),"")</f>
        <v>96.5</v>
      </c>
      <c r="AX4" s="18">
        <v>18.600000000000001</v>
      </c>
      <c r="AY4" s="18">
        <v>6.4</v>
      </c>
      <c r="AZ4" s="18">
        <v>0</v>
      </c>
      <c r="BA4" s="18">
        <v>0</v>
      </c>
      <c r="BB4" s="18">
        <v>18.399999999999999</v>
      </c>
      <c r="BC4" s="18">
        <v>6.8</v>
      </c>
      <c r="BD4" s="18">
        <v>0</v>
      </c>
      <c r="BE4" s="18">
        <v>0.3</v>
      </c>
      <c r="BF4" s="18">
        <v>16.2</v>
      </c>
      <c r="BG4" s="18">
        <v>5.2</v>
      </c>
      <c r="BH4" s="18">
        <v>0.2</v>
      </c>
      <c r="BI4" s="18">
        <v>0.3</v>
      </c>
      <c r="BJ4" s="18">
        <v>18.399999999999999</v>
      </c>
      <c r="BK4" s="18">
        <v>6.4</v>
      </c>
      <c r="BL4" s="18">
        <v>0.2</v>
      </c>
      <c r="BM4" s="18">
        <v>0</v>
      </c>
      <c r="BN4" s="18">
        <v>18.5</v>
      </c>
      <c r="BO4" s="18">
        <v>6.8</v>
      </c>
      <c r="BP4" s="18">
        <v>0.2</v>
      </c>
      <c r="BQ4" s="18">
        <v>0.3</v>
      </c>
      <c r="BR4" s="28"/>
      <c r="BS4" s="11">
        <f>IF(SUM(AY4,BC4)&gt;0,SUM(AY4,BC4),"")</f>
        <v>13.2</v>
      </c>
      <c r="BT4" s="11">
        <f>IF(SUM(AX4:AY4,BA4:BC4,BE4)-AZ4-BD4&gt;0,SUM(AX4:AY4,BA4:BC4,BE4)-AZ4-BD4,"")</f>
        <v>50.499999999999993</v>
      </c>
      <c r="BU4" s="11">
        <f>IF(SUM(BF4:BG4,BI4)-BH4&gt;0,SUM(BF4:BG4,BI4)-BH4,"")</f>
        <v>21.5</v>
      </c>
      <c r="BV4" s="11">
        <f>IF(SUM(AY4,BC4,BG4)&gt;0,SUM(AY4,BC4,BG4),"")</f>
        <v>18.399999999999999</v>
      </c>
      <c r="BW4" s="11">
        <f>IF(SUM(BT4,BU4)&gt;0,SUM(BT4,BU4),"")</f>
        <v>72</v>
      </c>
      <c r="BX4" s="11">
        <f>IF(SUM(BK4,BO4)&gt;0,SUM(BK4,BO4),"")</f>
        <v>13.2</v>
      </c>
      <c r="BY4" s="11">
        <f>IF(SUM(BJ4:BK4,BM4:BO4,BQ4)-SUM(BL4,BP4)&gt;0,SUM(BJ4:BK4,BM4:BO4,BQ4)-SUM(BL4,BP4),"")</f>
        <v>49.999999999999993</v>
      </c>
      <c r="BZ4" s="11">
        <f>IF(SUM(BT4,BY4)&gt;0,SUM(BT4,BY4),"")</f>
        <v>100.49999999999999</v>
      </c>
      <c r="CA4" s="19">
        <v>17.899999999999999</v>
      </c>
      <c r="CB4" s="19">
        <v>5.6</v>
      </c>
      <c r="CC4" s="19">
        <v>0</v>
      </c>
      <c r="CD4" s="19">
        <v>0</v>
      </c>
      <c r="CE4" s="19">
        <v>18.7</v>
      </c>
      <c r="CF4" s="19">
        <v>6</v>
      </c>
      <c r="CG4" s="19">
        <v>0</v>
      </c>
      <c r="CH4" s="19">
        <v>0</v>
      </c>
      <c r="CI4" s="19">
        <v>18</v>
      </c>
      <c r="CJ4" s="19">
        <v>5.2</v>
      </c>
      <c r="CK4" s="19">
        <v>0.6</v>
      </c>
      <c r="CL4" s="19">
        <v>0.3</v>
      </c>
      <c r="CM4" s="19">
        <v>18.600000000000001</v>
      </c>
      <c r="CN4" s="19">
        <v>6</v>
      </c>
      <c r="CO4" s="19">
        <v>0.2</v>
      </c>
      <c r="CP4" s="19">
        <v>0</v>
      </c>
      <c r="CQ4" s="19">
        <v>18.600000000000001</v>
      </c>
      <c r="CR4" s="19">
        <v>5.6</v>
      </c>
      <c r="CS4" s="19">
        <v>0</v>
      </c>
      <c r="CT4" s="19">
        <v>0</v>
      </c>
      <c r="CU4" s="27"/>
      <c r="CV4" s="40">
        <f>IF(SUM(CB4,CF4)&gt;0,SUM(CB4,CF4),"")</f>
        <v>11.6</v>
      </c>
      <c r="CW4" s="40">
        <f>IF(SUM(CA4:CB4,CD4:CF4,CH4)-CC4-CG4&gt;0,SUM(CA4:CB4,CD4:CF4,CH4)-CC4-CG4,"")</f>
        <v>48.2</v>
      </c>
      <c r="CX4" s="40">
        <f>IF(SUM(CI4:CJ4,CL4)-CK4&gt;0,SUM(CI4:CJ4,CL4)-CK4,"")</f>
        <v>22.9</v>
      </c>
      <c r="CY4" s="40">
        <f>IF(SUM(CB4,CF4,CJ4)&gt;0,SUM(CB4,CF4,CJ4),"")</f>
        <v>16.8</v>
      </c>
      <c r="CZ4" s="40">
        <f>IF(SUM(CW4,CX4)&gt;0,SUM(CW4,CX4),"")</f>
        <v>71.099999999999994</v>
      </c>
      <c r="DA4" s="40">
        <f>IF(SUM(CN4,CR4)&gt;0,SUM(CN4,CR4),"")</f>
        <v>11.6</v>
      </c>
      <c r="DB4" s="40">
        <f>IF(SUM(CM4:CN4,CP4:CR4,CT4)-SUM(CO4,CS4)&gt;0,SUM(CM4:CN4,CP4:CR4,CT4)-SUM(CO4,CS4),"")</f>
        <v>48.6</v>
      </c>
      <c r="DC4" s="40">
        <f>IF(SUM(CW4,DB4)&gt;0,SUM(CW4,DB4),"")</f>
        <v>96.800000000000011</v>
      </c>
      <c r="DD4" s="50" t="str">
        <f>IF(MAX(EB4,FD4,GF4,HH4,IJ4,JL4,KN4,LP4,MR4,NT4,OV4,PX4)-IF(L4="",0,L4)&gt;0.001,MAX(EB4,FD4,GF4,HH4,IJ4,JL4,KN4,LP4,MR4,NT4,OV4,PX4)-IF(L4="",0,L4),"")</f>
        <v/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>
        <v>18.2</v>
      </c>
      <c r="DH4" s="17">
        <v>7.2</v>
      </c>
      <c r="DI4" s="17">
        <v>0.2</v>
      </c>
      <c r="DJ4" s="17">
        <v>0</v>
      </c>
      <c r="DK4" s="17">
        <v>17.600000000000001</v>
      </c>
      <c r="DL4" s="17">
        <v>6</v>
      </c>
      <c r="DM4" s="17">
        <v>0.8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>
        <f>IF(SUM(DH4,DL4)&gt;0,SUM(DH4,DL4),"")</f>
        <v>13.2</v>
      </c>
      <c r="EB4" s="40">
        <f>IF(SUM(DG4:DH4,DJ4:DL4,DN4)-DI4-DM4&gt;0,SUM(DG4:DH4,DJ4:DL4,DN4)-DI4-DM4,"")</f>
        <v>48</v>
      </c>
      <c r="EC4" s="40" t="str">
        <f>IF(SUM(DO4:DP4,DR4)-DQ4&gt;0,SUM(DO4:DP4,DR4)-DQ4,"")</f>
        <v/>
      </c>
      <c r="ED4" s="40">
        <f>IF(SUM(DH4,DL4,DP4)&gt;0,SUM(DH4,DL4,DP4),"")</f>
        <v>13.2</v>
      </c>
      <c r="EE4" s="40">
        <f>IF(SUM(EB4,EC4)&gt;0,SUM(EB4,EC4),"")</f>
        <v>48</v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>
        <f>IF(SUM(EB4,EG4)&gt;0,SUM(EB4,EG4),"")</f>
        <v>48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17.8</v>
      </c>
      <c r="EZ4" s="18">
        <v>7.2</v>
      </c>
      <c r="FA4" s="18">
        <v>0.2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7.2</v>
      </c>
      <c r="FI4" s="11">
        <f>IF(SUM(EU4:EV4,EX4:EZ4,FB4)-SUM(EW4,FA4)&gt;0,SUM(EU4:EV4,EX4:EZ4,FB4)-SUM(EW4,FA4),"")</f>
        <v>24.8</v>
      </c>
      <c r="FJ4" s="11">
        <f>IF(SUM(FD4,FI4)&gt;0,SUM(FD4,FI4),"")</f>
        <v>24.8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IF(SUM(GF4,GK4)&gt;0,SUM(GF4,GK4),"")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>
        <v>16.600000000000001</v>
      </c>
      <c r="GZ4" s="18">
        <v>6</v>
      </c>
      <c r="HA4" s="18">
        <v>0.8</v>
      </c>
      <c r="HB4" s="18">
        <v>0</v>
      </c>
      <c r="HC4" s="18">
        <v>18.600000000000001</v>
      </c>
      <c r="HD4" s="18">
        <v>6.4</v>
      </c>
      <c r="HE4" s="18">
        <v>0.2</v>
      </c>
      <c r="HF4" s="18">
        <v>0</v>
      </c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>
        <f>IF(SUM(GZ4,HD4)&gt;0,SUM(GZ4,HD4),"")</f>
        <v>12.4</v>
      </c>
      <c r="HM4" s="11">
        <f>IF(SUM(GY4:GZ4,HB4:HD4,HF4)-SUM(HA4,HE4)&gt;0,SUM(GY4:GZ4,HB4:HD4,HF4)-SUM(HA4,HE4),"")</f>
        <v>46.6</v>
      </c>
      <c r="HN4" s="11">
        <f>IF(SUM(HH4,HM4)&gt;0,SUM(HH4,HM4),"")</f>
        <v>46.6</v>
      </c>
      <c r="HO4" s="17">
        <v>18.5</v>
      </c>
      <c r="HP4" s="17">
        <v>6.4</v>
      </c>
      <c r="HQ4" s="17">
        <v>0</v>
      </c>
      <c r="HR4" s="17">
        <v>0</v>
      </c>
      <c r="HS4" s="17">
        <v>17.5</v>
      </c>
      <c r="HT4" s="17">
        <v>2.4</v>
      </c>
      <c r="HU4" s="17">
        <v>0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>
        <f>IF(SUM(HP4,HT4)&gt;0,SUM(HP4,HT4),"")</f>
        <v>8.8000000000000007</v>
      </c>
      <c r="IJ4" s="40">
        <f>IF(SUM(HO4:HP4,HR4:HT4,HV4)-HQ4-HU4&gt;0,SUM(HO4:HP4,HR4:HT4,HV4)-HQ4-HU4,"")</f>
        <v>44.8</v>
      </c>
      <c r="IK4" s="40" t="str">
        <f>IF(SUM(HW4:HX4,HZ4)-HY4&gt;0,SUM(HW4:HX4,HZ4)-HY4,"")</f>
        <v/>
      </c>
      <c r="IL4" s="40">
        <f>IF(SUM(HP4,HT4,HX4)&gt;0,SUM(HP4,HT4,HX4),"")</f>
        <v>8.8000000000000007</v>
      </c>
      <c r="IM4" s="40">
        <f>IF(SUM(IJ4,IK4)&gt;0,SUM(IJ4,IK4),"")</f>
        <v>44.8</v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>
        <f>IF(SUM(IJ4,IO4)&gt;0,SUM(IJ4,IO4),"")</f>
        <v>44.8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>
        <v>18.399999999999999</v>
      </c>
      <c r="JT4" s="17">
        <v>6.4</v>
      </c>
      <c r="JU4" s="17">
        <v>0</v>
      </c>
      <c r="JV4" s="17">
        <v>0</v>
      </c>
      <c r="JW4" s="17">
        <v>18.399999999999999</v>
      </c>
      <c r="JX4" s="17">
        <v>5.2</v>
      </c>
      <c r="JY4" s="17">
        <v>0.2</v>
      </c>
      <c r="JZ4" s="17">
        <v>0</v>
      </c>
      <c r="KA4" s="17"/>
      <c r="KB4" s="17"/>
      <c r="KC4" s="17"/>
      <c r="KD4" s="17"/>
      <c r="KE4" s="17">
        <v>18.600000000000001</v>
      </c>
      <c r="KF4" s="17">
        <v>6.4</v>
      </c>
      <c r="KG4" s="17">
        <v>0</v>
      </c>
      <c r="KH4" s="17">
        <v>0</v>
      </c>
      <c r="KI4" s="17">
        <v>18.600000000000001</v>
      </c>
      <c r="KJ4" s="17">
        <v>5.2</v>
      </c>
      <c r="KK4" s="17">
        <v>0.6</v>
      </c>
      <c r="KL4" s="17">
        <v>0</v>
      </c>
      <c r="KM4" s="40">
        <f>IF(SUM(JT4,JX4)&gt;0,SUM(JT4,JX4),"")</f>
        <v>11.600000000000001</v>
      </c>
      <c r="KN4" s="40">
        <f>IF(SUM(JS4:JT4,JV4:JX4,JZ4)-JU4-JY4&gt;0,SUM(JS4:JT4,JV4:JX4,JZ4)-JU4-JY4,"")</f>
        <v>48.199999999999996</v>
      </c>
      <c r="KO4" s="40" t="str">
        <f>IF(SUM(KA4:KB4,KD4)-KC4&gt;0,SUM(KA4:KB4,KD4)-KC4,"")</f>
        <v/>
      </c>
      <c r="KP4" s="40">
        <f>IF(SUM(JT4,JX4,KB4)&gt;0,SUM(JT4,JX4,KB4),"")</f>
        <v>11.600000000000001</v>
      </c>
      <c r="KQ4" s="40">
        <f>IF(SUM(KN4,KO4)&gt;0,SUM(KN4,KO4),"")</f>
        <v>48.199999999999996</v>
      </c>
      <c r="KR4" s="40">
        <f>IF(SUM(KF4,KJ4)&gt;0,SUM(KF4,KJ4),"")</f>
        <v>11.600000000000001</v>
      </c>
      <c r="KS4" s="40">
        <f>IF(SUM(KE4:KF4,KH4:KJ4,KL4)-SUM(KG4,KK4)&gt;0,SUM(KE4:KF4,KH4:KJ4,KL4)-SUM(KG4,KK4),"")</f>
        <v>48.2</v>
      </c>
      <c r="KT4" s="40">
        <f>IF(SUM(KN4,KS4)&gt;0,SUM(KN4,KS4),"")</f>
        <v>96.4</v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2">
        <f>IF($CU4="P",CA4,(CA4+AX4)/2)</f>
        <v>18.25</v>
      </c>
      <c r="QF4" s="22">
        <f>IF($CU4="P",CB4,(CB4+AY4)/2)</f>
        <v>6</v>
      </c>
      <c r="QG4" s="22">
        <f>IF($CU4="P",CC4,(CC4+AZ4)/2)</f>
        <v>0</v>
      </c>
      <c r="QH4" s="22">
        <f>IF($CU4="P",CD4,(CD4+BA4)/2)</f>
        <v>0</v>
      </c>
      <c r="QI4" s="22">
        <f>IF($CU4="P",CE4,(CE4+BB4)/2)</f>
        <v>18.549999999999997</v>
      </c>
      <c r="QJ4" s="22">
        <f>IF($CU4="P",CF4,(CF4+BC4)/2)</f>
        <v>6.4</v>
      </c>
      <c r="QK4" s="22">
        <f>IF($CU4="P",CG4,(CG4+BD4)/2)</f>
        <v>0</v>
      </c>
      <c r="QL4" s="22">
        <f>IF($CU4="P",CH4,(CH4+BE4)/2)</f>
        <v>0.15</v>
      </c>
      <c r="QM4" s="22">
        <f>IF($CU4="P",CI4,(CI4+BF4)/2)</f>
        <v>17.100000000000001</v>
      </c>
      <c r="QN4" s="22">
        <f>IF($CU4="P",CJ4,(CJ4+BG4)/2)</f>
        <v>5.2</v>
      </c>
      <c r="QO4" s="22">
        <f>IF($CU4="P",CK4,(CK4+BH4)/2)</f>
        <v>0.4</v>
      </c>
      <c r="QP4" s="22">
        <f>IF($CU4="P",CL4,(CL4+BI4)/2)</f>
        <v>0.3</v>
      </c>
      <c r="QQ4" s="22">
        <f>IF($CU4="P",CM4,(CM4+BJ4)/2)</f>
        <v>18.5</v>
      </c>
      <c r="QR4" s="22">
        <f>IF($CU4="P",CN4,(CN4+BK4)/2)</f>
        <v>6.2</v>
      </c>
      <c r="QS4" s="22">
        <f>IF($CU4="P",CO4,(CO4+BL4)/2)</f>
        <v>0.2</v>
      </c>
      <c r="QT4" s="22">
        <f>IF($CU4="P",CP4,(CP4+BM4)/2)</f>
        <v>0</v>
      </c>
      <c r="QU4" s="22">
        <f>IF($CU4="P",CQ4,(CQ4+BN4)/2)</f>
        <v>18.55</v>
      </c>
      <c r="QV4" s="22">
        <f>IF($CU4="P",CR4,(CR4+BO4)/2)</f>
        <v>6.1999999999999993</v>
      </c>
      <c r="QW4" s="22">
        <f>IF($CU4="P",CS4,(CS4+BP4)/2)</f>
        <v>0.1</v>
      </c>
      <c r="QX4" s="22">
        <f>IF($CU4="P",CT4,(CT4+BQ4)/2)</f>
        <v>0.15</v>
      </c>
      <c r="QY4" s="27" t="s">
        <v>46</v>
      </c>
      <c r="QZ4" s="40">
        <f>IF(SUM(QF4,QJ4)&gt;0,SUM(QF4,QJ4),"")</f>
        <v>12.4</v>
      </c>
      <c r="RA4" s="40">
        <f>IF(SUM(QE4:QF4,QH4:QJ4,QL4)-QG4-QK4&gt;0,SUM(QE4:QF4,QH4:QJ4,QL4)-QG4-QK4,"")</f>
        <v>49.349999999999994</v>
      </c>
      <c r="RB4" s="40">
        <f>IF(SUM(QM4:QN4,QP4)-QO4&gt;0,SUM(QM4:QN4,QP4)-QO4,"")</f>
        <v>22.200000000000003</v>
      </c>
      <c r="RC4" s="40">
        <f>IF(SUM(QF4,QJ4,QN4)&gt;0,SUM(QF4,QJ4,QN4),"")</f>
        <v>17.600000000000001</v>
      </c>
      <c r="RD4" s="40">
        <f>IF(SUM(RA4,RB4)&gt;0,SUM(RA4,RB4),"")</f>
        <v>71.55</v>
      </c>
      <c r="RE4" s="40">
        <f>IF(SUM(QR4,QV4)&gt;0,SUM(QR4,QV4),"")</f>
        <v>12.399999999999999</v>
      </c>
      <c r="RF4" s="40">
        <f>IF(SUM(QQ4:QR4,QT4:QV4,QX4)-SUM(QS4,QW4)&gt;0,SUM(QQ4:QR4,QT4:QV4,QX4)-SUM(QS4,QW4),"")</f>
        <v>49.300000000000004</v>
      </c>
      <c r="RG4" s="40">
        <f>IF(SUM(RA4,RF4)&gt;0,SUM(RA4,RF4),"")</f>
        <v>98.65</v>
      </c>
    </row>
    <row r="5" spans="1:475" x14ac:dyDescent="0.2">
      <c r="A5" s="4" cm="1">
        <f t="array" ref="A5">IF(AND(H5&lt;&gt;"",H5&lt;&gt;"No DD"),SUMPRODUCT((H$4:H$27&lt;&gt;"")*(H$4:H$27&lt;&gt;"No DD")*(E$4:E$27&gt;E5))+1,IF(H5="No DD",SUMPRODUCT((H$4:H$27="No DD")*(E$4:E$27&gt;E5))+1+SUMPRODUCT((H$4:H$27&lt;&gt;"")*(H$4:H$27&lt;&gt;"No DD")),""))</f>
        <v>2</v>
      </c>
      <c r="B5" s="5" t="s">
        <v>67</v>
      </c>
      <c r="C5" s="4" t="s">
        <v>4</v>
      </c>
      <c r="D5" s="4">
        <v>2003</v>
      </c>
      <c r="E5" s="9">
        <f>SUM(J5:R5)+SUM(J5:N5)*0.0000001+SUM(J5)*0.0000000000001</f>
        <v>171.90001227000499</v>
      </c>
      <c r="F5" s="3" t="str">
        <f>IF(OR(AND(AP5&gt;=AW$29,AQ5&gt;=AW$33,AP5&lt;&gt;"",AO5=""),AND(AU5&gt;=AW$29,AV5&gt;=AW$33,AU5&lt;&gt;"",AO5=""),AND(BS5&gt;=BZ$29,BT5&gt;=BZ$33,BS5&lt;&gt;"",BR5=""),AND(BX5&gt;=BZ$29,BY5&gt;=BZ$33,BX5&lt;&gt;"",BR5=""),AND(CV5&gt;=DC$29,CW5&gt;=DC$33,CV5&lt;&gt;"",CU5=""),AND(DA5&gt;=DC$29,DB5&gt;=DC$33,DA5&lt;&gt;""),AND(EA5&gt;=EH$29,EB5&gt;=EH$33,EA5&lt;&gt;""),AND(EF5&gt;=EH$29,EG5&gt;=EH$33,EF5&lt;&gt;""),AND(FC5&gt;=FJ$29,FD5&gt;=FJ$33,FC5&lt;&gt;""),AND(FH5&gt;=FJ$29,FI5&gt;=FJ$33,FH5&lt;&gt;""),AND(GE5&gt;=GL$29,GF5&gt;=GL$33,GE5&lt;&gt;""),AND(GJ5&gt;=GL$29,GK5&gt;=GL$33,GJ5&lt;&gt;""),AND(HG5&gt;=HN$29,HH5&gt;=HN$33,HG5&lt;&gt;""),AND(HL5&gt;=HN$29,HM5&gt;=HN$33,HL5&lt;&gt;""),AND(II5&gt;=IP$29,IJ5&gt;=IP$33,II5&lt;&gt;""),AND(IN5&gt;=IP$29,IO5&gt;=IP$33,IN5&lt;&gt;""),AND(JK5&gt;=JR$29,JL5&gt;=JR$33,JK5&lt;&gt;""),AND(JP5&gt;=JR$29,JQ5&gt;=JR$33,JP5&lt;&gt;""),AND(KM5&gt;=KT$29,KN5&gt;=KT$33,KM5&lt;&gt;""),AND(KR5&gt;=KT$29,KS5&gt;=KT$33,KR5&lt;&gt;""),AND(LO5&gt;=LV$29,LP5&gt;=LV$33,LO5&lt;&gt;""),AND(LT5&gt;=LV$29,LU5&gt;=LV$33,LT5&lt;&gt;""),AND(MQ5&gt;=MX$29,MR5&gt;=MX$33,MQ5&lt;&gt;""),AND(MV5&gt;=MX$29,MW5&gt;=MX$33,MV5&lt;&gt;""),AND(NS5&gt;=NZ$29,NT5&gt;=NZ$33,NS5&lt;&gt;""),AND(NX5&gt;=NZ$29,NY5&gt;=NZ$33,NX5&lt;&gt;""),AND(OU5&gt;=PB$29,OV5&gt;=PB$33,OU5&lt;&gt;""),AND(OZ5&gt;=PB$29,PA5&gt;=PB$33,OZ5&lt;&gt;""),AND(PW5&gt;=QD$29,PX5&gt;=QD$33,PW5&lt;&gt;""),AND(QB5&gt;=QD$29,QC5&gt;=QD$33,QB5&lt;&gt;"")),"P","")</f>
        <v>P</v>
      </c>
      <c r="G5" s="3" t="str">
        <f>IF(OR(AND(AQ5&gt;=AW$33,AQ5&lt;&gt;"",AO5=""),AND(AV5&gt;=AW$33,AV5&lt;&gt;"",AO5=""),AND(BT5&gt;=BZ$33,BT5&lt;&gt;"",BR5=""),AND(BY5&gt;=BZ$33,BY5&lt;&gt;"",BR5=""),AND(CW5&gt;=DC$33,CW5&lt;&gt;"",CU5=""),AND(DB5&gt;=DC$33,DB5&lt;&gt;"",CU5=""),AND(EB5&gt;=EH$33,EB5&lt;&gt;""),AND(EG5&gt;=EH$33,EG5&lt;&gt;""),AND(FD5&gt;=FJ$33,FD5&lt;&gt;""),AND(FI5&gt;=FJ$33,FI5&lt;&gt;""),AND(GF5&gt;=GL$33,GF5&lt;&gt;""),AND(GK5&gt;=GL$33,GK5&lt;&gt;""),AND(HH5&gt;=HN$33,HH5&lt;&gt;""),AND(HM5&gt;=HN$33,HM5&lt;&gt;""),AND(IJ5&gt;=IP$33,IJ5&lt;&gt;""),AND(IO5&gt;=IP$33,IO5&lt;&gt;""),AND(JL5&gt;=JR$33,JL5&lt;&gt;""),AND(JQ5&gt;=JR$33,JQ5&lt;&gt;""),AND(KN5&gt;=KT$33,KN5&lt;&gt;""),AND(KS5&gt;=KT$33,KS5&lt;&gt;""),AND(LP5&gt;=LV$33,LP5&lt;&gt;""),AND(LU5&gt;=LV$33,LU5&lt;&gt;""),AND(MR5&gt;=MX$33,MR5&lt;&gt;""),AND(MW5&gt;=MX$33,MW5&lt;&gt;""),AND(NT5&gt;=NZ$33,NT5&lt;&gt;""),AND(NY5&gt;=NZ$33,NY5&lt;&gt;""),AND(OV5&gt;=PB$33,OV5&lt;&gt;""),AND(PA5&gt;=PB$33,PA5&lt;&gt;""),AND(PX5&gt;=QD$33,PX5&lt;&gt;""),AND(QC5&gt;=QD$33,QC5&lt;&gt;"")),"P","")</f>
        <v>P</v>
      </c>
      <c r="H5" s="36" t="str">
        <f>IF(AND(G5="P",F5=""),"No DD",IF(OR(AND(AS5&gt;=AW$32,AT5&gt;=AW$36,AS5&lt;&gt;"",AO5=""),AND(BV5&gt;=BZ$32,BW5&gt;=BZ$36,BV5&lt;&gt;"",BR5=""),AND(CY5&gt;=DC$32,CZ5&gt;=DC$36,CY5&lt;&gt;"",CU5=""),AND(ED5&gt;=EH$32,EE5&gt;=EH$36,ED5&lt;&gt;""),AND(FF5&gt;=FJ$32,FG5&gt;=FJ$36,FF5&lt;&gt;""),AND(GH5&gt;=GL$32,GI5&gt;=GL$36,GH5&lt;&gt;""),AND(HJ5&gt;=HN$32,HK5&gt;=HN$36,HJ5&lt;&gt;""),AND(IL5&gt;=IP$32,IM5&gt;=IP$36,IL5&lt;&gt;""),AND(JN5&gt;=JR$32,JO5&gt;=JR$36,JN5&lt;&gt;""),AND(KP5&gt;=KT$32,KQ5&gt;=KT$36,KP5&lt;&gt;""),AND(LR5&gt;=LV$32,LS5&gt;=LV$36,LR5&lt;&gt;""),AND(MT5&gt;=MX$32,MU5&gt;=MX$36,MT5&lt;&gt;""),AND(NV5&gt;=NZ$32,NW5&gt;=NZ$36,NV5&lt;&gt;""),AND(OX5&gt;=PB$32,OY5&gt;=PB$36,OX5&lt;&gt;""),AND(PZ5&gt;=QD$32,QA5&gt;=QD$36,PZ5&lt;&gt;"")),"Merit",IF(OR(AND(AS5&gt;=AW$31,AT5&gt;=AW$35,AS5&lt;&gt;"",AO5=""),AND(BV5&gt;=BZ$31,BW5&gt;=BZ$35,BV5&lt;&gt;"",BR5=""),AND(CY5&gt;=DC$31,CZ5&gt;=DC$35,CY5&lt;&gt;"",CU5=""),AND(ED5&gt;=EH$31,EE5&gt;=EH$35,ED5&lt;&gt;""),AND(FF5&gt;=FJ$31,FG5&gt;=FJ$35,FF5&lt;&gt;""),AND(GH5&gt;=GL$31,GI5&gt;=GL$35,GH5&lt;&gt;""),AND(HJ5&gt;=HN$31,HK5&gt;=HN$35,HJ5&lt;&gt;""),AND(IL5&gt;=IP$31,IM5&gt;=IP$35,IL5&lt;&gt;""),AND(JN5&gt;=JR$31,JO5&gt;=JR$35,JN5&lt;&gt;""),AND(KP5&gt;=KT$31,KQ5&gt;=KT$35,KP5&lt;&gt;""),AND(LR5&gt;=LV$31,LS5&gt;=LV$35,LR5&lt;&gt;""),AND(MT5&gt;=MX$31,MU5&gt;=MX$35,MT5&lt;&gt;""),AND(NV5&gt;=NZ$31,NW5&gt;=NZ$35,NV5&lt;&gt;""),AND(OX5&gt;=PB$31,OY5&gt;=PB$35,OX5&lt;&gt;""),AND(PZ5&gt;=QD$31,QA5&gt;=QD$35,PZ5&lt;&gt;"")),"Excellence",IF(I5="P","Worlds Team",IF(F5="P","National Team","")))))</f>
        <v>National Team</v>
      </c>
      <c r="I5" s="3" t="str">
        <f>IF(OR(AND(AS5&gt;=AW$30,AT5&gt;=AW$34,AS5&lt;&gt;"",AO5=""),AND(BV5&gt;=BZ$30,BW5&gt;=BZ$34,BV5&lt;&gt;"",BR5=""),AND(CY5&gt;=DC$30,CZ5&gt;=DC$34,CY5&lt;&gt;"",CU5=""),AND(ED5&gt;=EH$30,EE5&gt;=EH$34,ED5&lt;&gt;""),AND(FF5&gt;=FJ$30,FG5&gt;=FJ$34,FF5&lt;&gt;""),AND(GH5&gt;=GL$30,GI5&gt;=GL$34,GH5&lt;&gt;""),AND(HJ5&gt;=HN$30,HK5&gt;=HN$34,HJ5&lt;&gt;""),AND(IL5&gt;=IP$30,IM5&gt;=IP$34,IL5&lt;&gt;""),AND(JN5&gt;=JR$30,JO5&gt;=JR$34,JN5&lt;&gt;""),AND(KP5&gt;=KT$30,KQ5&gt;=KT$34,KP5&lt;&gt;""),AND(LR5&gt;=LV$30,LS5&gt;=LV$34,LR5&lt;&gt;""),AND(MT5&gt;=MX$30,MU5&gt;=MX$34,MT5&lt;&gt;""),AND(NV5&gt;=NZ$30,NW5&gt;=NZ$34,NV5&lt;&gt;""),AND(OX5&gt;=PB$30,OY5&gt;=PB$34,OX5&lt;&gt;""),AND(PZ5&gt;=QD$30,QA5&gt;=QD$34,PZ5&lt;&gt;"")),"P","")</f>
        <v/>
      </c>
      <c r="J5" s="8">
        <f>IF(COUNT(AQ5,BT5,CW5)&gt;0,LARGE((AQ5,BT5,CW5),1),0)</f>
        <v>49.9</v>
      </c>
      <c r="K5" s="8" t="str">
        <f>IF(J5=0,"",IF(J5=CW5,$CA$1,IF(J5=BT5,$AX$1,IF(J5=AQ5,$U$1,""))))</f>
        <v>2023 Elite Canada</v>
      </c>
      <c r="L5" s="8">
        <f>IF(COUNT(AQ5,BT5,CW5)&gt;1,LARGE((AQ5,BT5,CW5),2),0)</f>
        <v>49.3</v>
      </c>
      <c r="M5" s="8" t="str">
        <f>IF(L5=0,"",IF(L5=CW5,$CA$1,IF(L5=BT5,$AX$1,IF(L5=AQ5,$U$1,""))))</f>
        <v>2023 Nationals</v>
      </c>
      <c r="N5" s="8">
        <f>IF(COUNT(AR5,BU5,CX5)&gt;0,LARGE((AR5,BU5,CX5),1),0)</f>
        <v>23.5</v>
      </c>
      <c r="O5" s="8" t="str">
        <f>IF(N5=0,"",IF(N5=CX5,$CA$1,IF(N5=BU5,$AX$1,IF(N5=AR5,$U$1,""))))</f>
        <v>2022 3rd Domestic Trial</v>
      </c>
      <c r="P5" s="8">
        <f>IF(MAX(AV5,BY5,DB5)&gt;0,MAX(AV5,BY5,DB5),0)</f>
        <v>49.199999999999996</v>
      </c>
      <c r="Q5" s="8" t="str">
        <f>IF(P5=0,"",IF(P5=DB5,$CA$1,IF(P5=BY5,$AX$1,IF(P5=AV5,$U$1,""))))</f>
        <v>2023 Elite Canada</v>
      </c>
      <c r="R5" s="8" t="str">
        <f>IF(MAX(DD5:DF5)&gt;0,MAX(DD5:DF5),"")</f>
        <v/>
      </c>
      <c r="S5" s="11" t="str">
        <f>IF(R5="","",IF(R5=DD5,"("&amp;DD$2&amp;")",IF(R5=DE5,"("&amp;DE$2&amp;")",IF(R5=DF5,"("&amp;DF$2&amp;")"))))</f>
        <v/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/>
      </c>
      <c r="U5" s="19">
        <v>18.899999999999999</v>
      </c>
      <c r="V5" s="19">
        <v>5.2</v>
      </c>
      <c r="W5" s="19">
        <v>0.2</v>
      </c>
      <c r="X5" s="19">
        <v>0</v>
      </c>
      <c r="Y5" s="19">
        <v>18.399999999999999</v>
      </c>
      <c r="Z5" s="19">
        <v>5.2</v>
      </c>
      <c r="AA5" s="19">
        <v>0.2</v>
      </c>
      <c r="AB5" s="19">
        <v>0.3</v>
      </c>
      <c r="AC5" s="19">
        <v>18.5</v>
      </c>
      <c r="AD5" s="19">
        <v>5.6</v>
      </c>
      <c r="AE5" s="19">
        <v>0.6</v>
      </c>
      <c r="AF5" s="19">
        <v>0</v>
      </c>
      <c r="AG5" s="19">
        <v>18.600000000000001</v>
      </c>
      <c r="AH5" s="19">
        <v>6.4</v>
      </c>
      <c r="AI5" s="19">
        <v>0</v>
      </c>
      <c r="AJ5" s="19">
        <v>0</v>
      </c>
      <c r="AK5" s="19">
        <v>18.579999999999998</v>
      </c>
      <c r="AL5" s="19">
        <v>5.2</v>
      </c>
      <c r="AM5" s="19">
        <v>0</v>
      </c>
      <c r="AN5" s="19">
        <v>0</v>
      </c>
      <c r="AO5" s="27"/>
      <c r="AP5" s="40">
        <f>IF(SUM(V5,Z5)&gt;0,SUM(V5,Z5),"")</f>
        <v>10.4</v>
      </c>
      <c r="AQ5" s="40">
        <f>IF(SUM(U5:V5,X5:Z5,AB5)-W5-AA5&gt;0,SUM(U5:V5,X5:Z5,AB5)-W5-AA5,"")</f>
        <v>47.599999999999994</v>
      </c>
      <c r="AR5" s="40">
        <f>IF(SUM(AC5:AD5,AF5)-AE5&gt;0,SUM(AC5:AD5,AF5)-AE5,"")</f>
        <v>23.5</v>
      </c>
      <c r="AS5" s="40">
        <f>IF(SUM(V5,Z5,AD5)&gt;0,SUM(V5,Z5,AD5),"")</f>
        <v>16</v>
      </c>
      <c r="AT5" s="40">
        <f>IF(SUM(AQ5,AR5)&gt;0,SUM(AQ5,AR5),"")</f>
        <v>71.099999999999994</v>
      </c>
      <c r="AU5" s="40">
        <f>IF(SUM(AH5,AL5)&gt;0,SUM(AH5,AL5),"")</f>
        <v>11.600000000000001</v>
      </c>
      <c r="AV5" s="40">
        <f>IF(SUM(AG5:AH5,AJ5:AL5,AN5)-SUM(AI5,AM5)&gt;0,SUM(AG5:AH5,AJ5:AL5,AN5)-SUM(AI5,AM5),"")</f>
        <v>48.78</v>
      </c>
      <c r="AW5" s="40">
        <f>IF(SUM(AQ5,AV5)&gt;0,SUM(AQ5,AV5),"")</f>
        <v>96.38</v>
      </c>
      <c r="AX5" s="18">
        <v>18.600000000000001</v>
      </c>
      <c r="AY5" s="18">
        <v>6.4</v>
      </c>
      <c r="AZ5" s="18">
        <v>0</v>
      </c>
      <c r="BA5" s="18">
        <v>0</v>
      </c>
      <c r="BB5" s="18">
        <v>18.600000000000001</v>
      </c>
      <c r="BC5" s="18">
        <v>6</v>
      </c>
      <c r="BD5" s="18">
        <v>0</v>
      </c>
      <c r="BE5" s="18">
        <v>0.3</v>
      </c>
      <c r="BF5" s="18">
        <v>18.100000000000001</v>
      </c>
      <c r="BG5" s="18">
        <v>5.2</v>
      </c>
      <c r="BH5" s="18">
        <v>0.6</v>
      </c>
      <c r="BI5" s="18">
        <v>0</v>
      </c>
      <c r="BJ5" s="18">
        <v>18.7</v>
      </c>
      <c r="BK5" s="18">
        <v>6.4</v>
      </c>
      <c r="BL5" s="18">
        <v>0</v>
      </c>
      <c r="BM5" s="18">
        <v>0</v>
      </c>
      <c r="BN5" s="18">
        <v>18.399999999999999</v>
      </c>
      <c r="BO5" s="18">
        <v>6</v>
      </c>
      <c r="BP5" s="18">
        <v>0.6</v>
      </c>
      <c r="BQ5" s="18">
        <v>0.3</v>
      </c>
      <c r="BR5" s="28"/>
      <c r="BS5" s="11">
        <f>IF(SUM(AY5,BC5)&gt;0,SUM(AY5,BC5),"")</f>
        <v>12.4</v>
      </c>
      <c r="BT5" s="11">
        <f>IF(SUM(AX5:AY5,BA5:BC5,BE5)-AZ5-BD5&gt;0,SUM(AX5:AY5,BA5:BC5,BE5)-AZ5-BD5,"")</f>
        <v>49.9</v>
      </c>
      <c r="BU5" s="11">
        <f>IF(SUM(BF5:BG5,BI5)-BH5&gt;0,SUM(BF5:BG5,BI5)-BH5,"")</f>
        <v>22.7</v>
      </c>
      <c r="BV5" s="11">
        <f>IF(SUM(AY5,BC5,BG5)&gt;0,SUM(AY5,BC5,BG5),"")</f>
        <v>17.600000000000001</v>
      </c>
      <c r="BW5" s="11">
        <f>IF(SUM(BT5,BU5)&gt;0,SUM(BT5,BU5),"")</f>
        <v>72.599999999999994</v>
      </c>
      <c r="BX5" s="11">
        <f>IF(SUM(BK5,BO5)&gt;0,SUM(BK5,BO5),"")</f>
        <v>12.4</v>
      </c>
      <c r="BY5" s="11">
        <f>IF(SUM(BJ5:BK5,BM5:BO5,BQ5)-SUM(BL5,BP5)&gt;0,SUM(BJ5:BK5,BM5:BO5,BQ5)-SUM(BL5,BP5),"")</f>
        <v>49.199999999999996</v>
      </c>
      <c r="BZ5" s="11">
        <f>IF(SUM(BT5,BY5)&gt;0,SUM(BT5,BY5),"")</f>
        <v>99.1</v>
      </c>
      <c r="CA5" s="19">
        <v>18.600000000000001</v>
      </c>
      <c r="CB5" s="19">
        <v>6.4</v>
      </c>
      <c r="CC5" s="19">
        <v>0</v>
      </c>
      <c r="CD5" s="19">
        <v>0</v>
      </c>
      <c r="CE5" s="19">
        <v>18.2</v>
      </c>
      <c r="CF5" s="19">
        <v>6</v>
      </c>
      <c r="CG5" s="19">
        <v>0.2</v>
      </c>
      <c r="CH5" s="19">
        <v>0.3</v>
      </c>
      <c r="CI5" s="19">
        <v>18</v>
      </c>
      <c r="CJ5" s="19">
        <v>5.2</v>
      </c>
      <c r="CK5" s="19">
        <v>0.2</v>
      </c>
      <c r="CL5" s="19">
        <v>0</v>
      </c>
      <c r="CM5" s="19">
        <v>18.600000000000001</v>
      </c>
      <c r="CN5" s="19">
        <v>6.4</v>
      </c>
      <c r="CO5" s="19">
        <v>0</v>
      </c>
      <c r="CP5" s="19">
        <v>0</v>
      </c>
      <c r="CQ5" s="19">
        <v>16.3</v>
      </c>
      <c r="CR5" s="19">
        <v>2.9</v>
      </c>
      <c r="CS5" s="19">
        <v>1.8</v>
      </c>
      <c r="CT5" s="19">
        <v>0</v>
      </c>
      <c r="CU5" s="27"/>
      <c r="CV5" s="40">
        <f>IF(SUM(CB5,CF5)&gt;0,SUM(CB5,CF5),"")</f>
        <v>12.4</v>
      </c>
      <c r="CW5" s="40">
        <f>IF(SUM(CA5:CB5,CD5:CF5,CH5)-CC5-CG5&gt;0,SUM(CA5:CB5,CD5:CF5,CH5)-CC5-CG5,"")</f>
        <v>49.3</v>
      </c>
      <c r="CX5" s="40">
        <f>IF(SUM(CI5:CJ5,CL5)-CK5&gt;0,SUM(CI5:CJ5,CL5)-CK5,"")</f>
        <v>23</v>
      </c>
      <c r="CY5" s="40">
        <f>IF(SUM(CB5,CF5,CJ5)&gt;0,SUM(CB5,CF5,CJ5),"")</f>
        <v>17.600000000000001</v>
      </c>
      <c r="CZ5" s="40">
        <f>IF(SUM(CW5,CX5)&gt;0,SUM(CW5,CX5),"")</f>
        <v>72.3</v>
      </c>
      <c r="DA5" s="40">
        <f>IF(SUM(CN5,CR5)&gt;0,SUM(CN5,CR5),"")</f>
        <v>9.3000000000000007</v>
      </c>
      <c r="DB5" s="40">
        <f>IF(SUM(CM5:CN5,CP5:CR5,CT5)-SUM(CO5,CS5)&gt;0,SUM(CM5:CN5,CP5:CR5,CT5)-SUM(CO5,CS5),"")</f>
        <v>42.4</v>
      </c>
      <c r="DC5" s="40">
        <f>IF(SUM(CW5,DB5)&gt;0,SUM(CW5,DB5),"")</f>
        <v>91.699999999999989</v>
      </c>
      <c r="DD5" s="50" t="str">
        <f>IF(MAX(EB5,FD5,GF5,HH5,IJ5,JL5,KN5,LP5,MR5,NT5,OV5,PX5)-IF(L5="",0,L5)&gt;0.001,MAX(EB5,FD5,GF5,HH5,IJ5,JL5,KN5,LP5,MR5,NT5,OV5,PX5)-IF(L5="",0,L5),"")</f>
        <v/>
      </c>
      <c r="DE5" s="50" t="str">
        <f>IF(MAX(EC5,FE5,GG5,HI5,IK5,JM5,KO5,LQ5,MS5,NU5,OW5,PY5)-IF(N5="",0,N5)&gt;0.001,MAX(EC5,FE5,GG5,HI5,IK5,JM5,KO5,LQ5,MS5,NU5,OW5,PY5)-IF(N5="",0,N5),"")</f>
        <v/>
      </c>
      <c r="DF5" s="50" t="str">
        <f>IF(MAX(EG5,FI5,GK5,HM5,IO5,JQ5,KS5,LU5,MW5,NY5,PA5,QC5)-IF(P5="",0,P5)&gt;0.001,MAX(EG5,FI5,GK5,HM5,IO5,JQ5,KS5,LU5,MW5,NY5,PA5,QC5)-IF(P5="",0,P5),"")</f>
        <v/>
      </c>
      <c r="DG5" s="17">
        <v>18.100000000000001</v>
      </c>
      <c r="DH5" s="17">
        <v>5.6</v>
      </c>
      <c r="DI5" s="17">
        <v>0</v>
      </c>
      <c r="DJ5" s="17">
        <v>0</v>
      </c>
      <c r="DK5" s="17">
        <v>17.5</v>
      </c>
      <c r="DL5" s="17">
        <v>6.8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>
        <f>IF(SUM(DH5,DL5)&gt;0,SUM(DH5,DL5),"")</f>
        <v>12.399999999999999</v>
      </c>
      <c r="EB5" s="40">
        <f>IF(SUM(DG5:DH5,DJ5:DL5,DN5)-DI5-DM5&gt;0,SUM(DG5:DH5,DJ5:DL5,DN5)-DI5-DM5,"")</f>
        <v>48</v>
      </c>
      <c r="EC5" s="40" t="str">
        <f>IF(SUM(DO5:DP5,DR5)-DQ5&gt;0,SUM(DO5:DP5,DR5)-DQ5,"")</f>
        <v/>
      </c>
      <c r="ED5" s="40">
        <f>IF(SUM(DH5,DL5,DP5)&gt;0,SUM(DH5,DL5,DP5),"")</f>
        <v>12.399999999999999</v>
      </c>
      <c r="EE5" s="40">
        <f>IF(SUM(EB5,EC5)&gt;0,SUM(EB5,EC5),"")</f>
        <v>48</v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>
        <f>IF(SUM(EB5,EG5)&gt;0,SUM(EB5,EG5),"")</f>
        <v>48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IF(SUM(FD5,FI5)&gt;0,SUM(FD5,FI5),"")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IF(SUM(GF5,GK5)&gt;0,SUM(GF5,GK5),"")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IF(SUM(IJ5,IO5)&gt;0,SUM(IJ5,IO5),"")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>
        <v>18.100000000000001</v>
      </c>
      <c r="JT5" s="17">
        <v>6.4</v>
      </c>
      <c r="JU5" s="17">
        <v>0</v>
      </c>
      <c r="JV5" s="17">
        <v>0</v>
      </c>
      <c r="JW5" s="17">
        <v>18.3</v>
      </c>
      <c r="JX5" s="17">
        <v>5.2</v>
      </c>
      <c r="JY5" s="17">
        <v>0.8</v>
      </c>
      <c r="JZ5" s="17">
        <v>0</v>
      </c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>
        <f>IF(SUM(JT5,JX5)&gt;0,SUM(JT5,JX5),"")</f>
        <v>11.600000000000001</v>
      </c>
      <c r="KN5" s="40">
        <f>IF(SUM(JS5:JT5,JV5:JX5,JZ5)-JU5-JY5&gt;0,SUM(JS5:JT5,JV5:JX5,JZ5)-JU5-JY5,"")</f>
        <v>47.2</v>
      </c>
      <c r="KO5" s="40" t="str">
        <f>IF(SUM(KA5:KB5,KD5)-KC5&gt;0,SUM(KA5:KB5,KD5)-KC5,"")</f>
        <v/>
      </c>
      <c r="KP5" s="40">
        <f>IF(SUM(JT5,JX5,KB5)&gt;0,SUM(JT5,JX5,KB5),"")</f>
        <v>11.600000000000001</v>
      </c>
      <c r="KQ5" s="40">
        <f>IF(SUM(KN5,KO5)&gt;0,SUM(KN5,KO5),"")</f>
        <v>47.2</v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>
        <f>IF(SUM(KN5,KS5)&gt;0,SUM(KN5,KS5),"")</f>
        <v>47.2</v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2">
        <f>IF($CU5="P",CA5,(CA5+AX5)/2)</f>
        <v>18.600000000000001</v>
      </c>
      <c r="QF5" s="22">
        <f>IF($CU5="P",CB5,(CB5+AY5)/2)</f>
        <v>6.4</v>
      </c>
      <c r="QG5" s="22">
        <f>IF($CU5="P",CC5,(CC5+AZ5)/2)</f>
        <v>0</v>
      </c>
      <c r="QH5" s="22">
        <f>IF($CU5="P",CD5,(CD5+BA5)/2)</f>
        <v>0</v>
      </c>
      <c r="QI5" s="22">
        <f>IF($CU5="P",CE5,(CE5+BB5)/2)</f>
        <v>18.399999999999999</v>
      </c>
      <c r="QJ5" s="22">
        <f>IF($CU5="P",CF5,(CF5+BC5)/2)</f>
        <v>6</v>
      </c>
      <c r="QK5" s="22">
        <f>IF($CU5="P",CG5,(CG5+BD5)/2)</f>
        <v>0.1</v>
      </c>
      <c r="QL5" s="22">
        <f>IF($CU5="P",CH5,(CH5+BE5)/2)</f>
        <v>0.3</v>
      </c>
      <c r="QM5" s="22">
        <f>IF($CU5="P",CI5,(CI5+BF5)/2)</f>
        <v>18.05</v>
      </c>
      <c r="QN5" s="22">
        <f>IF($CU5="P",CJ5,(CJ5+BG5)/2)</f>
        <v>5.2</v>
      </c>
      <c r="QO5" s="22">
        <f>IF($CU5="P",CK5,(CK5+BH5)/2)</f>
        <v>0.4</v>
      </c>
      <c r="QP5" s="22">
        <f>IF($CU5="P",CL5,(CL5+BI5)/2)</f>
        <v>0</v>
      </c>
      <c r="QQ5" s="22">
        <f>IF($CU5="P",CM5,(CM5+BJ5)/2)</f>
        <v>18.649999999999999</v>
      </c>
      <c r="QR5" s="22">
        <f>IF($CU5="P",CN5,(CN5+BK5)/2)</f>
        <v>6.4</v>
      </c>
      <c r="QS5" s="22">
        <f>IF($CU5="P",CO5,(CO5+BL5)/2)</f>
        <v>0</v>
      </c>
      <c r="QT5" s="22">
        <f>IF($CU5="P",CP5,(CP5+BM5)/2)</f>
        <v>0</v>
      </c>
      <c r="QU5" s="22">
        <f>IF($CU5="P",CQ5,(CQ5+BN5)/2)</f>
        <v>17.350000000000001</v>
      </c>
      <c r="QV5" s="22">
        <f>IF($CU5="P",CR5,(CR5+BO5)/2)</f>
        <v>4.45</v>
      </c>
      <c r="QW5" s="22">
        <f>IF($CU5="P",CS5,(CS5+BP5)/2)</f>
        <v>1.2</v>
      </c>
      <c r="QX5" s="22">
        <f>IF($CU5="P",CT5,(CT5+BQ5)/2)</f>
        <v>0.15</v>
      </c>
      <c r="QY5" s="27" t="s">
        <v>46</v>
      </c>
      <c r="QZ5" s="40">
        <f>IF(SUM(QF5,QJ5)&gt;0,SUM(QF5,QJ5),"")</f>
        <v>12.4</v>
      </c>
      <c r="RA5" s="40">
        <f>IF(SUM(QE5:QF5,QH5:QJ5,QL5)-QG5-QK5&gt;0,SUM(QE5:QF5,QH5:QJ5,QL5)-QG5-QK5,"")</f>
        <v>49.599999999999994</v>
      </c>
      <c r="RB5" s="40">
        <f>IF(SUM(QM5:QN5,QP5)-QO5&gt;0,SUM(QM5:QN5,QP5)-QO5,"")</f>
        <v>22.85</v>
      </c>
      <c r="RC5" s="40">
        <f>IF(SUM(QF5,QJ5,QN5)&gt;0,SUM(QF5,QJ5,QN5),"")</f>
        <v>17.600000000000001</v>
      </c>
      <c r="RD5" s="40">
        <f>IF(SUM(RA5,RB5)&gt;0,SUM(RA5,RB5),"")</f>
        <v>72.449999999999989</v>
      </c>
      <c r="RE5" s="40">
        <f>IF(SUM(QR5,QV5)&gt;0,SUM(QR5,QV5),"")</f>
        <v>10.850000000000001</v>
      </c>
      <c r="RF5" s="40">
        <f>IF(SUM(QQ5:QR5,QT5:QV5,QX5)-SUM(QS5,QW5)&gt;0,SUM(QQ5:QR5,QT5:QV5,QX5)-SUM(QS5,QW5),"")</f>
        <v>45.8</v>
      </c>
      <c r="RG5" s="40">
        <f>IF(SUM(RA5,RF5)&gt;0,SUM(RA5,RF5),"")</f>
        <v>95.399999999999991</v>
      </c>
    </row>
    <row r="6" spans="1:475" x14ac:dyDescent="0.2">
      <c r="A6" s="4" cm="1">
        <f t="array" ref="A6">IF(AND(H6&lt;&gt;"",H6&lt;&gt;"No DD"),SUMPRODUCT((H$4:H$27&lt;&gt;"")*(H$4:H$27&lt;&gt;"No DD")*(E$4:E$27&gt;E6))+1,IF(H6="No DD",SUMPRODUCT((H$4:H$27="No DD")*(E$4:E$27&gt;E6))+1+SUMPRODUCT((H$4:H$27&lt;&gt;"")*(H$4:H$27&lt;&gt;"No DD")),""))</f>
        <v>3</v>
      </c>
      <c r="B6" s="5" t="s">
        <v>76</v>
      </c>
      <c r="C6" s="4" t="s">
        <v>5</v>
      </c>
      <c r="D6" s="4">
        <v>2004</v>
      </c>
      <c r="E6" s="9">
        <f>SUM(J6:R6)+SUM(J6:N6)*0.0000001+SUM(J6)*0.0000000000001</f>
        <v>168.20001200000488</v>
      </c>
      <c r="F6" s="3" t="str">
        <f>IF(OR(AND(AP6&gt;=AW$29,AQ6&gt;=AW$33,AP6&lt;&gt;"",AO6=""),AND(AU6&gt;=AW$29,AV6&gt;=AW$33,AU6&lt;&gt;"",AO6=""),AND(BS6&gt;=BZ$29,BT6&gt;=BZ$33,BS6&lt;&gt;"",BR6=""),AND(BX6&gt;=BZ$29,BY6&gt;=BZ$33,BX6&lt;&gt;"",BR6=""),AND(CV6&gt;=DC$29,CW6&gt;=DC$33,CV6&lt;&gt;"",CU6=""),AND(DA6&gt;=DC$29,DB6&gt;=DC$33,DA6&lt;&gt;""),AND(EA6&gt;=EH$29,EB6&gt;=EH$33,EA6&lt;&gt;""),AND(EF6&gt;=EH$29,EG6&gt;=EH$33,EF6&lt;&gt;""),AND(FC6&gt;=FJ$29,FD6&gt;=FJ$33,FC6&lt;&gt;""),AND(FH6&gt;=FJ$29,FI6&gt;=FJ$33,FH6&lt;&gt;""),AND(GE6&gt;=GL$29,GF6&gt;=GL$33,GE6&lt;&gt;""),AND(GJ6&gt;=GL$29,GK6&gt;=GL$33,GJ6&lt;&gt;""),AND(HG6&gt;=HN$29,HH6&gt;=HN$33,HG6&lt;&gt;""),AND(HL6&gt;=HN$29,HM6&gt;=HN$33,HL6&lt;&gt;""),AND(II6&gt;=IP$29,IJ6&gt;=IP$33,II6&lt;&gt;""),AND(IN6&gt;=IP$29,IO6&gt;=IP$33,IN6&lt;&gt;""),AND(JK6&gt;=JR$29,JL6&gt;=JR$33,JK6&lt;&gt;""),AND(JP6&gt;=JR$29,JQ6&gt;=JR$33,JP6&lt;&gt;""),AND(KM6&gt;=KT$29,KN6&gt;=KT$33,KM6&lt;&gt;""),AND(KR6&gt;=KT$29,KS6&gt;=KT$33,KR6&lt;&gt;""),AND(LO6&gt;=LV$29,LP6&gt;=LV$33,LO6&lt;&gt;""),AND(LT6&gt;=LV$29,LU6&gt;=LV$33,LT6&lt;&gt;""),AND(MQ6&gt;=MX$29,MR6&gt;=MX$33,MQ6&lt;&gt;""),AND(MV6&gt;=MX$29,MW6&gt;=MX$33,MV6&lt;&gt;""),AND(NS6&gt;=NZ$29,NT6&gt;=NZ$33,NS6&lt;&gt;""),AND(NX6&gt;=NZ$29,NY6&gt;=NZ$33,NX6&lt;&gt;""),AND(OU6&gt;=PB$29,OV6&gt;=PB$33,OU6&lt;&gt;""),AND(OZ6&gt;=PB$29,PA6&gt;=PB$33,OZ6&lt;&gt;""),AND(PW6&gt;=QD$29,PX6&gt;=QD$33,PW6&lt;&gt;""),AND(QB6&gt;=QD$29,QC6&gt;=QD$33,QB6&lt;&gt;"")),"P","")</f>
        <v>P</v>
      </c>
      <c r="G6" s="3" t="str">
        <f>IF(OR(AND(AQ6&gt;=AW$33,AQ6&lt;&gt;"",AO6=""),AND(AV6&gt;=AW$33,AV6&lt;&gt;"",AO6=""),AND(BT6&gt;=BZ$33,BT6&lt;&gt;"",BR6=""),AND(BY6&gt;=BZ$33,BY6&lt;&gt;"",BR6=""),AND(CW6&gt;=DC$33,CW6&lt;&gt;"",CU6=""),AND(DB6&gt;=DC$33,DB6&lt;&gt;"",CU6=""),AND(EB6&gt;=EH$33,EB6&lt;&gt;""),AND(EG6&gt;=EH$33,EG6&lt;&gt;""),AND(FD6&gt;=FJ$33,FD6&lt;&gt;""),AND(FI6&gt;=FJ$33,FI6&lt;&gt;""),AND(GF6&gt;=GL$33,GF6&lt;&gt;""),AND(GK6&gt;=GL$33,GK6&lt;&gt;""),AND(HH6&gt;=HN$33,HH6&lt;&gt;""),AND(HM6&gt;=HN$33,HM6&lt;&gt;""),AND(IJ6&gt;=IP$33,IJ6&lt;&gt;""),AND(IO6&gt;=IP$33,IO6&lt;&gt;""),AND(JL6&gt;=JR$33,JL6&lt;&gt;""),AND(JQ6&gt;=JR$33,JQ6&lt;&gt;""),AND(KN6&gt;=KT$33,KN6&lt;&gt;""),AND(KS6&gt;=KT$33,KS6&lt;&gt;""),AND(LP6&gt;=LV$33,LP6&lt;&gt;""),AND(LU6&gt;=LV$33,LU6&lt;&gt;""),AND(MR6&gt;=MX$33,MR6&lt;&gt;""),AND(MW6&gt;=MX$33,MW6&lt;&gt;""),AND(NT6&gt;=NZ$33,NT6&lt;&gt;""),AND(NY6&gt;=NZ$33,NY6&lt;&gt;""),AND(OV6&gt;=PB$33,OV6&lt;&gt;""),AND(PA6&gt;=PB$33,PA6&lt;&gt;""),AND(PX6&gt;=QD$33,PX6&lt;&gt;""),AND(QC6&gt;=QD$33,QC6&lt;&gt;"")),"P","")</f>
        <v>P</v>
      </c>
      <c r="H6" s="36" t="str">
        <f>IF(AND(G6="P",F6=""),"No DD",IF(OR(AND(AS6&gt;=AW$32,AT6&gt;=AW$36,AS6&lt;&gt;"",AO6=""),AND(BV6&gt;=BZ$32,BW6&gt;=BZ$36,BV6&lt;&gt;"",BR6=""),AND(CY6&gt;=DC$32,CZ6&gt;=DC$36,CY6&lt;&gt;"",CU6=""),AND(ED6&gt;=EH$32,EE6&gt;=EH$36,ED6&lt;&gt;""),AND(FF6&gt;=FJ$32,FG6&gt;=FJ$36,FF6&lt;&gt;""),AND(GH6&gt;=GL$32,GI6&gt;=GL$36,GH6&lt;&gt;""),AND(HJ6&gt;=HN$32,HK6&gt;=HN$36,HJ6&lt;&gt;""),AND(IL6&gt;=IP$32,IM6&gt;=IP$36,IL6&lt;&gt;""),AND(JN6&gt;=JR$32,JO6&gt;=JR$36,JN6&lt;&gt;""),AND(KP6&gt;=KT$32,KQ6&gt;=KT$36,KP6&lt;&gt;""),AND(LR6&gt;=LV$32,LS6&gt;=LV$36,LR6&lt;&gt;""),AND(MT6&gt;=MX$32,MU6&gt;=MX$36,MT6&lt;&gt;""),AND(NV6&gt;=NZ$32,NW6&gt;=NZ$36,NV6&lt;&gt;""),AND(OX6&gt;=PB$32,OY6&gt;=PB$36,OX6&lt;&gt;""),AND(PZ6&gt;=QD$32,QA6&gt;=QD$36,PZ6&lt;&gt;"")),"Merit",IF(OR(AND(AS6&gt;=AW$31,AT6&gt;=AW$35,AS6&lt;&gt;"",AO6=""),AND(BV6&gt;=BZ$31,BW6&gt;=BZ$35,BV6&lt;&gt;"",BR6=""),AND(CY6&gt;=DC$31,CZ6&gt;=DC$35,CY6&lt;&gt;"",CU6=""),AND(ED6&gt;=EH$31,EE6&gt;=EH$35,ED6&lt;&gt;""),AND(FF6&gt;=FJ$31,FG6&gt;=FJ$35,FF6&lt;&gt;""),AND(GH6&gt;=GL$31,GI6&gt;=GL$35,GH6&lt;&gt;""),AND(HJ6&gt;=HN$31,HK6&gt;=HN$35,HJ6&lt;&gt;""),AND(IL6&gt;=IP$31,IM6&gt;=IP$35,IL6&lt;&gt;""),AND(JN6&gt;=JR$31,JO6&gt;=JR$35,JN6&lt;&gt;""),AND(KP6&gt;=KT$31,KQ6&gt;=KT$35,KP6&lt;&gt;""),AND(LR6&gt;=LV$31,LS6&gt;=LV$35,LR6&lt;&gt;""),AND(MT6&gt;=MX$31,MU6&gt;=MX$35,MT6&lt;&gt;""),AND(NV6&gt;=NZ$31,NW6&gt;=NZ$35,NV6&lt;&gt;""),AND(OX6&gt;=PB$31,OY6&gt;=PB$35,OX6&lt;&gt;""),AND(PZ6&gt;=QD$31,QA6&gt;=QD$35,PZ6&lt;&gt;"")),"Excellence",IF(I6="P","Worlds Team",IF(F6="P","National Team","")))))</f>
        <v>National Team</v>
      </c>
      <c r="I6" s="3" t="str">
        <f>IF(OR(AND(AS6&gt;=AW$30,AT6&gt;=AW$34,AS6&lt;&gt;"",AO6=""),AND(BV6&gt;=BZ$30,BW6&gt;=BZ$34,BV6&lt;&gt;"",BR6=""),AND(CY6&gt;=DC$30,CZ6&gt;=DC$34,CY6&lt;&gt;"",CU6=""),AND(ED6&gt;=EH$30,EE6&gt;=EH$34,ED6&lt;&gt;""),AND(FF6&gt;=FJ$30,FG6&gt;=FJ$34,FF6&lt;&gt;""),AND(GH6&gt;=GL$30,GI6&gt;=GL$34,GH6&lt;&gt;""),AND(HJ6&gt;=HN$30,HK6&gt;=HN$34,HJ6&lt;&gt;""),AND(IL6&gt;=IP$30,IM6&gt;=IP$34,IL6&lt;&gt;""),AND(JN6&gt;=JR$30,JO6&gt;=JR$34,JN6&lt;&gt;""),AND(KP6&gt;=KT$30,KQ6&gt;=KT$34,KP6&lt;&gt;""),AND(LR6&gt;=LV$30,LS6&gt;=LV$34,LR6&lt;&gt;""),AND(MT6&gt;=MX$30,MU6&gt;=MX$34,MT6&lt;&gt;""),AND(NV6&gt;=NZ$30,NW6&gt;=NZ$34,NV6&lt;&gt;""),AND(OX6&gt;=PB$30,OY6&gt;=PB$34,OX6&lt;&gt;""),AND(PZ6&gt;=QD$30,QA6&gt;=QD$34,PZ6&lt;&gt;"")),"P","")</f>
        <v/>
      </c>
      <c r="J6" s="8">
        <f>IF(COUNT(AQ6,BT6,CW6)&gt;0,LARGE((AQ6,BT6,CW6),1),0)</f>
        <v>48.6</v>
      </c>
      <c r="K6" s="8" t="str">
        <f>IF(J6=0,"",IF(J6=CW6,$CA$1,IF(J6=BT6,$AX$1,IF(J6=AQ6,$U$1,""))))</f>
        <v>2023 Elite Canada</v>
      </c>
      <c r="L6" s="8">
        <f>IF(COUNT(AQ6,BT6,CW6)&gt;1,LARGE((AQ6,BT6,CW6),2),0)</f>
        <v>47.100000000000009</v>
      </c>
      <c r="M6" s="8" t="str">
        <f>IF(L6=0,"",IF(L6=CW6,$CA$1,IF(L6=BT6,$AX$1,IF(L6=AQ6,$U$1,""))))</f>
        <v>2023 Nationals</v>
      </c>
      <c r="N6" s="8">
        <f>IF(COUNT(AR6,BU6,CX6)&gt;0,LARGE((AR6,BU6,CX6),1),0)</f>
        <v>24.299999999999997</v>
      </c>
      <c r="O6" s="8" t="str">
        <f>IF(N6=0,"",IF(N6=CX6,$CA$1,IF(N6=BU6,$AX$1,IF(N6=AR6,$U$1,""))))</f>
        <v>2022 3rd Domestic Trial</v>
      </c>
      <c r="P6" s="8">
        <f>IF(MAX(AV6,BY6,DB6)&gt;0,MAX(AV6,BY6,DB6),0)</f>
        <v>47.1</v>
      </c>
      <c r="Q6" s="8" t="str">
        <f>IF(P6=0,"",IF(P6=DB6,$CA$1,IF(P6=BY6,$AX$1,IF(P6=AV6,$U$1,""))))</f>
        <v>2023 Elite Canada</v>
      </c>
      <c r="R6" s="8">
        <f>IF(MAX(DD6:DF6)&gt;0,MAX(DD6:DF6),"")</f>
        <v>1.0999999999999872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2 (July 8)</v>
      </c>
      <c r="U6" s="19">
        <v>19</v>
      </c>
      <c r="V6" s="19">
        <v>5.2</v>
      </c>
      <c r="W6" s="19">
        <v>0.2</v>
      </c>
      <c r="X6" s="19">
        <v>0</v>
      </c>
      <c r="Y6" s="19">
        <v>17.399999999999999</v>
      </c>
      <c r="Z6" s="19">
        <v>2.8</v>
      </c>
      <c r="AA6" s="19">
        <v>0</v>
      </c>
      <c r="AB6" s="19">
        <v>0</v>
      </c>
      <c r="AC6" s="19">
        <v>18.5</v>
      </c>
      <c r="AD6" s="19">
        <v>6.4</v>
      </c>
      <c r="AE6" s="19">
        <v>0.6</v>
      </c>
      <c r="AF6" s="19">
        <v>0</v>
      </c>
      <c r="AG6" s="19">
        <v>17</v>
      </c>
      <c r="AH6" s="19">
        <v>6</v>
      </c>
      <c r="AI6" s="19">
        <v>0.8</v>
      </c>
      <c r="AJ6" s="19">
        <v>0</v>
      </c>
      <c r="AK6" s="19">
        <v>18.2</v>
      </c>
      <c r="AL6" s="19">
        <v>6</v>
      </c>
      <c r="AM6" s="19">
        <v>0.8</v>
      </c>
      <c r="AN6" s="19">
        <v>0</v>
      </c>
      <c r="AO6" s="27"/>
      <c r="AP6" s="40">
        <f>IF(SUM(V6,Z6)&gt;0,SUM(V6,Z6),"")</f>
        <v>8</v>
      </c>
      <c r="AQ6" s="40">
        <f>IF(SUM(U6:V6,X6:Z6,AB6)-W6-AA6&gt;0,SUM(U6:V6,X6:Z6,AB6)-W6-AA6,"")</f>
        <v>44.199999999999989</v>
      </c>
      <c r="AR6" s="40">
        <f>IF(SUM(AC6:AD6,AF6)-AE6&gt;0,SUM(AC6:AD6,AF6)-AE6,"")</f>
        <v>24.299999999999997</v>
      </c>
      <c r="AS6" s="40">
        <f>IF(SUM(V6,Z6,AD6)&gt;0,SUM(V6,Z6,AD6),"")</f>
        <v>14.4</v>
      </c>
      <c r="AT6" s="40">
        <f>IF(SUM(AQ6,AR6)&gt;0,SUM(AQ6,AR6),"")</f>
        <v>68.499999999999986</v>
      </c>
      <c r="AU6" s="40">
        <f>IF(SUM(AH6,AL6)&gt;0,SUM(AH6,AL6),"")</f>
        <v>12</v>
      </c>
      <c r="AV6" s="40">
        <f>IF(SUM(AG6:AH6,AJ6:AL6,AN6)-SUM(AI6,AM6)&gt;0,SUM(AG6:AH6,AJ6:AL6,AN6)-SUM(AI6,AM6),"")</f>
        <v>45.6</v>
      </c>
      <c r="AW6" s="40">
        <f>IF(SUM(AQ6,AV6)&gt;0,SUM(AQ6,AV6),"")</f>
        <v>89.799999999999983</v>
      </c>
      <c r="AX6" s="18">
        <v>18.5</v>
      </c>
      <c r="AY6" s="18">
        <v>6</v>
      </c>
      <c r="AZ6" s="18">
        <v>0.2</v>
      </c>
      <c r="BA6" s="18">
        <v>0</v>
      </c>
      <c r="BB6" s="18">
        <v>18.7</v>
      </c>
      <c r="BC6" s="18">
        <v>5.6</v>
      </c>
      <c r="BD6" s="18">
        <v>0</v>
      </c>
      <c r="BE6" s="18">
        <v>0</v>
      </c>
      <c r="BF6" s="18">
        <v>18.8</v>
      </c>
      <c r="BG6" s="18">
        <v>5.2</v>
      </c>
      <c r="BH6" s="18">
        <v>0</v>
      </c>
      <c r="BI6" s="18">
        <v>0</v>
      </c>
      <c r="BJ6" s="18">
        <v>18.2</v>
      </c>
      <c r="BK6" s="18">
        <v>5.6</v>
      </c>
      <c r="BL6" s="18">
        <v>0.2</v>
      </c>
      <c r="BM6" s="18">
        <v>0</v>
      </c>
      <c r="BN6" s="18">
        <v>18.7</v>
      </c>
      <c r="BO6" s="18">
        <v>5.6</v>
      </c>
      <c r="BP6" s="18">
        <v>0.8</v>
      </c>
      <c r="BQ6" s="18">
        <v>0</v>
      </c>
      <c r="BR6" s="28"/>
      <c r="BS6" s="11">
        <f>IF(SUM(AY6,BC6)&gt;0,SUM(AY6,BC6),"")</f>
        <v>11.6</v>
      </c>
      <c r="BT6" s="11">
        <f>IF(SUM(AX6:AY6,BA6:BC6,BE6)-AZ6-BD6&gt;0,SUM(AX6:AY6,BA6:BC6,BE6)-AZ6-BD6,"")</f>
        <v>48.6</v>
      </c>
      <c r="BU6" s="11">
        <f>IF(SUM(BF6:BG6,BI6)-BH6&gt;0,SUM(BF6:BG6,BI6)-BH6,"")</f>
        <v>24</v>
      </c>
      <c r="BV6" s="11">
        <f>IF(SUM(AY6,BC6,BG6)&gt;0,SUM(AY6,BC6,BG6),"")</f>
        <v>16.8</v>
      </c>
      <c r="BW6" s="11">
        <f>IF(SUM(BT6,BU6)&gt;0,SUM(BT6,BU6),"")</f>
        <v>72.599999999999994</v>
      </c>
      <c r="BX6" s="11">
        <f>IF(SUM(BK6,BO6)&gt;0,SUM(BK6,BO6),"")</f>
        <v>11.2</v>
      </c>
      <c r="BY6" s="11">
        <f>IF(SUM(BJ6:BK6,BM6:BO6,BQ6)-SUM(BL6,BP6)&gt;0,SUM(BJ6:BK6,BM6:BO6,BQ6)-SUM(BL6,BP6),"")</f>
        <v>47.1</v>
      </c>
      <c r="BZ6" s="11">
        <f>IF(SUM(BT6,BY6)&gt;0,SUM(BT6,BY6),"")</f>
        <v>95.7</v>
      </c>
      <c r="CA6" s="19">
        <v>17</v>
      </c>
      <c r="CB6" s="19">
        <v>6.4</v>
      </c>
      <c r="CC6" s="19">
        <v>0.8</v>
      </c>
      <c r="CD6" s="19">
        <v>0</v>
      </c>
      <c r="CE6" s="19">
        <v>19.3</v>
      </c>
      <c r="CF6" s="19">
        <v>5.2</v>
      </c>
      <c r="CG6" s="19">
        <v>0</v>
      </c>
      <c r="CH6" s="19">
        <v>0</v>
      </c>
      <c r="CI6" s="19">
        <v>18.7</v>
      </c>
      <c r="CJ6" s="19">
        <v>5.2</v>
      </c>
      <c r="CK6" s="19">
        <v>0</v>
      </c>
      <c r="CL6" s="19">
        <v>0</v>
      </c>
      <c r="CM6" s="19">
        <v>17.600000000000001</v>
      </c>
      <c r="CN6" s="19">
        <v>2.8</v>
      </c>
      <c r="CO6" s="19">
        <v>0</v>
      </c>
      <c r="CP6" s="19">
        <v>0</v>
      </c>
      <c r="CQ6" s="19">
        <v>18.600000000000001</v>
      </c>
      <c r="CR6" s="19">
        <v>6</v>
      </c>
      <c r="CS6" s="19">
        <v>0.6</v>
      </c>
      <c r="CT6" s="19">
        <v>0</v>
      </c>
      <c r="CU6" s="27"/>
      <c r="CV6" s="40">
        <f>IF(SUM(CB6,CF6)&gt;0,SUM(CB6,CF6),"")</f>
        <v>11.600000000000001</v>
      </c>
      <c r="CW6" s="40">
        <f>IF(SUM(CA6:CB6,CD6:CF6,CH6)-CC6-CG6&gt;0,SUM(CA6:CB6,CD6:CF6,CH6)-CC6-CG6,"")</f>
        <v>47.100000000000009</v>
      </c>
      <c r="CX6" s="40">
        <f>IF(SUM(CI6:CJ6,CL6)-CK6&gt;0,SUM(CI6:CJ6,CL6)-CK6,"")</f>
        <v>23.9</v>
      </c>
      <c r="CY6" s="40">
        <f>IF(SUM(CB6,CF6,CJ6)&gt;0,SUM(CB6,CF6,CJ6),"")</f>
        <v>16.8</v>
      </c>
      <c r="CZ6" s="40">
        <f>IF(SUM(CW6,CX6)&gt;0,SUM(CW6,CX6),"")</f>
        <v>71</v>
      </c>
      <c r="DA6" s="40">
        <f>IF(SUM(CN6,CR6)&gt;0,SUM(CN6,CR6),"")</f>
        <v>8.8000000000000007</v>
      </c>
      <c r="DB6" s="40">
        <f>IF(SUM(CM6:CN6,CP6:CR6,CT6)-SUM(CO6,CS6)&gt;0,SUM(CM6:CN6,CP6:CR6,CT6)-SUM(CO6,CS6),"")</f>
        <v>44.4</v>
      </c>
      <c r="DC6" s="40">
        <f>IF(SUM(CW6,DB6)&gt;0,SUM(CW6,DB6),"")</f>
        <v>91.5</v>
      </c>
      <c r="DD6" s="50">
        <f>IF(MAX(EB6,FD6,GF6,HH6,IJ6,JL6,KN6,LP6,MR6,NT6,OV6,PX6)-IF(L6="",0,L6)&gt;0.001,MAX(EB6,FD6,GF6,HH6,IJ6,JL6,KN6,LP6,MR6,NT6,OV6,PX6)-IF(L6="",0,L6),"")</f>
        <v>1.0999999999999872</v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IF(SUM(EB6,EG6)&gt;0,SUM(EB6,EG6),"")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IF(SUM(FD6,FI6)&gt;0,SUM(FD6,FI6),"")</f>
        <v/>
      </c>
      <c r="FK6" s="17">
        <v>16.899999999999999</v>
      </c>
      <c r="FL6" s="17">
        <v>6</v>
      </c>
      <c r="FM6" s="17">
        <v>0.8</v>
      </c>
      <c r="FN6" s="17">
        <v>0</v>
      </c>
      <c r="FO6" s="17">
        <v>18.8</v>
      </c>
      <c r="FP6" s="17">
        <v>5.6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>
        <f>IF(SUM(FL6,FP6)&gt;0,SUM(FL6,FP6),"")</f>
        <v>11.6</v>
      </c>
      <c r="GF6" s="40">
        <f>IF(SUM(FK6:FL6,FN6:FP6,FR6)-FM6-FQ6&gt;0,SUM(FK6:FL6,FN6:FP6,FR6)-FM6-FQ6,"")</f>
        <v>46.500000000000007</v>
      </c>
      <c r="GG6" s="40" t="str">
        <f>IF(SUM(FS6:FT6,FV6)-FU6&gt;0,SUM(FS6:FT6,FV6)-FU6,"")</f>
        <v/>
      </c>
      <c r="GH6" s="40">
        <f>IF(SUM(FL6,FP6,FT6)&gt;0,SUM(FL6,FP6,FT6),"")</f>
        <v>11.6</v>
      </c>
      <c r="GI6" s="40">
        <f>IF(SUM(GF6,GG6)&gt;0,SUM(GF6,GG6),"")</f>
        <v>46.500000000000007</v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>
        <f>IF(SUM(GF6,GK6)&gt;0,SUM(GF6,GK6),"")</f>
        <v>46.500000000000007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>
        <v>16.7</v>
      </c>
      <c r="GZ6" s="18">
        <v>6.9</v>
      </c>
      <c r="HA6" s="18">
        <v>0.2</v>
      </c>
      <c r="HB6" s="18">
        <v>0</v>
      </c>
      <c r="HC6" s="18">
        <v>17.600000000000001</v>
      </c>
      <c r="HD6" s="18">
        <v>2.8</v>
      </c>
      <c r="HE6" s="18">
        <v>0</v>
      </c>
      <c r="HF6" s="18">
        <v>0</v>
      </c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>
        <f>IF(SUM(GZ6,HD6)&gt;0,SUM(GZ6,HD6),"")</f>
        <v>9.6999999999999993</v>
      </c>
      <c r="HM6" s="11">
        <f>IF(SUM(GY6:GZ6,HB6:HD6,HF6)-SUM(HA6,HE6)&gt;0,SUM(GY6:GZ6,HB6:HD6,HF6)-SUM(HA6,HE6),"")</f>
        <v>43.8</v>
      </c>
      <c r="HN6" s="11">
        <f>IF(SUM(HH6,HM6)&gt;0,SUM(HH6,HM6),"")</f>
        <v>43.8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IF(SUM(IJ6,IO6)&gt;0,SUM(IJ6,IO6),"")</f>
        <v/>
      </c>
      <c r="IQ6" s="18">
        <v>18.7</v>
      </c>
      <c r="IR6" s="18">
        <v>6.4</v>
      </c>
      <c r="IS6" s="18">
        <v>0.2</v>
      </c>
      <c r="IT6" s="18">
        <v>0</v>
      </c>
      <c r="IU6" s="18">
        <v>16.600000000000001</v>
      </c>
      <c r="IV6" s="18">
        <v>6.9</v>
      </c>
      <c r="IW6" s="18">
        <v>0.2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>IF(SUM(IR6,IV6)&gt;0,SUM(IR6,IV6),"")</f>
        <v>13.3</v>
      </c>
      <c r="JL6" s="11">
        <f>IF(SUM(IQ6:IR6,IT6:IV6,IX6)-IS6-IW6&gt;0,SUM(IQ6:IR6,IT6:IV6,IX6)-IS6-IW6,"")</f>
        <v>48.199999999999996</v>
      </c>
      <c r="JM6" s="11" t="str">
        <f>IF(SUM(IY6:IZ6,JB6)-JA6&gt;0,SUM(IY6:IZ6,JB6)-JA6,"")</f>
        <v/>
      </c>
      <c r="JN6" s="11">
        <f>IF(SUM(IR6,IV6,IZ6)&gt;0,SUM(IR6,IV6,IZ6),"")</f>
        <v>13.3</v>
      </c>
      <c r="JO6" s="11">
        <f>IF(SUM(JL6,JM6)&gt;0,SUM(JL6,JM6),"")</f>
        <v>48.199999999999996</v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>
        <f>IF(SUM(JL6,JQ6)&gt;0,SUM(JL6,JQ6),"")</f>
        <v>48.199999999999996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IF(SUM(KN6,KS6)&gt;0,SUM(KN6,KS6),"")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2">
        <f>IF($CU6="P",CA6,(CA6+AX6)/2)</f>
        <v>17.75</v>
      </c>
      <c r="QF6" s="22">
        <f>IF($CU6="P",CB6,(CB6+AY6)/2)</f>
        <v>6.2</v>
      </c>
      <c r="QG6" s="22">
        <f>IF($CU6="P",CC6,(CC6+AZ6)/2)</f>
        <v>0.5</v>
      </c>
      <c r="QH6" s="22">
        <f>IF($CU6="P",CD6,(CD6+BA6)/2)</f>
        <v>0</v>
      </c>
      <c r="QI6" s="22">
        <f>IF($CU6="P",CE6,(CE6+BB6)/2)</f>
        <v>19</v>
      </c>
      <c r="QJ6" s="22">
        <f>IF($CU6="P",CF6,(CF6+BC6)/2)</f>
        <v>5.4</v>
      </c>
      <c r="QK6" s="22">
        <f>IF($CU6="P",CG6,(CG6+BD6)/2)</f>
        <v>0</v>
      </c>
      <c r="QL6" s="22">
        <f>IF($CU6="P",CH6,(CH6+BE6)/2)</f>
        <v>0</v>
      </c>
      <c r="QM6" s="22">
        <f>IF($CU6="P",CI6,(CI6+BF6)/2)</f>
        <v>18.75</v>
      </c>
      <c r="QN6" s="22">
        <f>IF($CU6="P",CJ6,(CJ6+BG6)/2)</f>
        <v>5.2</v>
      </c>
      <c r="QO6" s="22">
        <f>IF($CU6="P",CK6,(CK6+BH6)/2)</f>
        <v>0</v>
      </c>
      <c r="QP6" s="22">
        <f>IF($CU6="P",CL6,(CL6+BI6)/2)</f>
        <v>0</v>
      </c>
      <c r="QQ6" s="22">
        <f>IF($CU6="P",CM6,(CM6+BJ6)/2)</f>
        <v>17.899999999999999</v>
      </c>
      <c r="QR6" s="22">
        <f>IF($CU6="P",CN6,(CN6+BK6)/2)</f>
        <v>4.1999999999999993</v>
      </c>
      <c r="QS6" s="22">
        <f>IF($CU6="P",CO6,(CO6+BL6)/2)</f>
        <v>0.1</v>
      </c>
      <c r="QT6" s="22">
        <f>IF($CU6="P",CP6,(CP6+BM6)/2)</f>
        <v>0</v>
      </c>
      <c r="QU6" s="22">
        <f>IF($CU6="P",CQ6,(CQ6+BN6)/2)</f>
        <v>18.649999999999999</v>
      </c>
      <c r="QV6" s="22">
        <f>IF($CU6="P",CR6,(CR6+BO6)/2)</f>
        <v>5.8</v>
      </c>
      <c r="QW6" s="22">
        <f>IF($CU6="P",CS6,(CS6+BP6)/2)</f>
        <v>0.7</v>
      </c>
      <c r="QX6" s="22">
        <f>IF($CU6="P",CT6,(CT6+BQ6)/2)</f>
        <v>0</v>
      </c>
      <c r="QY6" s="27" t="s">
        <v>46</v>
      </c>
      <c r="QZ6" s="40">
        <f>IF(SUM(QF6,QJ6)&gt;0,SUM(QF6,QJ6),"")</f>
        <v>11.600000000000001</v>
      </c>
      <c r="RA6" s="40">
        <f>IF(SUM(QE6:QF6,QH6:QJ6,QL6)-QG6-QK6&gt;0,SUM(QE6:QF6,QH6:QJ6,QL6)-QG6-QK6,"")</f>
        <v>47.85</v>
      </c>
      <c r="RB6" s="40">
        <f>IF(SUM(QM6:QN6,QP6)-QO6&gt;0,SUM(QM6:QN6,QP6)-QO6,"")</f>
        <v>23.95</v>
      </c>
      <c r="RC6" s="40">
        <f>IF(SUM(QF6,QJ6,QN6)&gt;0,SUM(QF6,QJ6,QN6),"")</f>
        <v>16.8</v>
      </c>
      <c r="RD6" s="40">
        <f>IF(SUM(RA6,RB6)&gt;0,SUM(RA6,RB6),"")</f>
        <v>71.8</v>
      </c>
      <c r="RE6" s="40">
        <f>IF(SUM(QR6,QV6)&gt;0,SUM(QR6,QV6),"")</f>
        <v>10</v>
      </c>
      <c r="RF6" s="40">
        <f>IF(SUM(QQ6:QR6,QT6:QV6,QX6)-SUM(QS6,QW6)&gt;0,SUM(QQ6:QR6,QT6:QV6,QX6)-SUM(QS6,QW6),"")</f>
        <v>45.75</v>
      </c>
      <c r="RG6" s="40">
        <f>IF(SUM(RA6,RF6)&gt;0,SUM(RA6,RF6),"")</f>
        <v>93.6</v>
      </c>
    </row>
    <row r="7" spans="1:475" x14ac:dyDescent="0.2">
      <c r="A7" s="4" cm="1">
        <f t="array" ref="A7">IF(AND(H7&lt;&gt;"",H7&lt;&gt;"No DD"),SUMPRODUCT((H$4:H$27&lt;&gt;"")*(H$4:H$27&lt;&gt;"No DD")*(E$4:E$27&gt;E7))+1,IF(H7="No DD",SUMPRODUCT((H$4:H$27="No DD")*(E$4:E$27&gt;E7))+1+SUMPRODUCT((H$4:H$27&lt;&gt;"")*(H$4:H$27&lt;&gt;"No DD")),""))</f>
        <v>4</v>
      </c>
      <c r="B7" s="5" t="s">
        <v>147</v>
      </c>
      <c r="C7" s="4" t="s">
        <v>6</v>
      </c>
      <c r="D7" s="4">
        <v>2002</v>
      </c>
      <c r="E7" s="9">
        <f>SUM(J7:R7)+SUM(J7:N7)*0.0000001+SUM(J7)*0.0000000000001</f>
        <v>163.60001158000472</v>
      </c>
      <c r="F7" s="3" t="str">
        <f>IF(OR(AND(AP7&gt;=AW$29,AQ7&gt;=AW$33,AP7&lt;&gt;"",AO7=""),AND(AU7&gt;=AW$29,AV7&gt;=AW$33,AU7&lt;&gt;"",AO7=""),AND(BS7&gt;=BZ$29,BT7&gt;=BZ$33,BS7&lt;&gt;"",BR7=""),AND(BX7&gt;=BZ$29,BY7&gt;=BZ$33,BX7&lt;&gt;"",BR7=""),AND(CV7&gt;=DC$29,CW7&gt;=DC$33,CV7&lt;&gt;"",CU7=""),AND(DA7&gt;=DC$29,DB7&gt;=DC$33,DA7&lt;&gt;""),AND(EA7&gt;=EH$29,EB7&gt;=EH$33,EA7&lt;&gt;""),AND(EF7&gt;=EH$29,EG7&gt;=EH$33,EF7&lt;&gt;""),AND(FC7&gt;=FJ$29,FD7&gt;=FJ$33,FC7&lt;&gt;""),AND(FH7&gt;=FJ$29,FI7&gt;=FJ$33,FH7&lt;&gt;""),AND(GE7&gt;=GL$29,GF7&gt;=GL$33,GE7&lt;&gt;""),AND(GJ7&gt;=GL$29,GK7&gt;=GL$33,GJ7&lt;&gt;""),AND(HG7&gt;=HN$29,HH7&gt;=HN$33,HG7&lt;&gt;""),AND(HL7&gt;=HN$29,HM7&gt;=HN$33,HL7&lt;&gt;""),AND(II7&gt;=IP$29,IJ7&gt;=IP$33,II7&lt;&gt;""),AND(IN7&gt;=IP$29,IO7&gt;=IP$33,IN7&lt;&gt;""),AND(JK7&gt;=JR$29,JL7&gt;=JR$33,JK7&lt;&gt;""),AND(JP7&gt;=JR$29,JQ7&gt;=JR$33,JP7&lt;&gt;""),AND(KM7&gt;=KT$29,KN7&gt;=KT$33,KM7&lt;&gt;""),AND(KR7&gt;=KT$29,KS7&gt;=KT$33,KR7&lt;&gt;""),AND(LO7&gt;=LV$29,LP7&gt;=LV$33,LO7&lt;&gt;""),AND(LT7&gt;=LV$29,LU7&gt;=LV$33,LT7&lt;&gt;""),AND(MQ7&gt;=MX$29,MR7&gt;=MX$33,MQ7&lt;&gt;""),AND(MV7&gt;=MX$29,MW7&gt;=MX$33,MV7&lt;&gt;""),AND(NS7&gt;=NZ$29,NT7&gt;=NZ$33,NS7&lt;&gt;""),AND(NX7&gt;=NZ$29,NY7&gt;=NZ$33,NX7&lt;&gt;""),AND(OU7&gt;=PB$29,OV7&gt;=PB$33,OU7&lt;&gt;""),AND(OZ7&gt;=PB$29,PA7&gt;=PB$33,OZ7&lt;&gt;""),AND(PW7&gt;=QD$29,PX7&gt;=QD$33,PW7&lt;&gt;""),AND(QB7&gt;=QD$29,QC7&gt;=QD$33,QB7&lt;&gt;"")),"P","")</f>
        <v>P</v>
      </c>
      <c r="G7" s="3" t="str">
        <f>IF(OR(AND(AQ7&gt;=AW$33,AQ7&lt;&gt;"",AO7=""),AND(AV7&gt;=AW$33,AV7&lt;&gt;"",AO7=""),AND(BT7&gt;=BZ$33,BT7&lt;&gt;"",BR7=""),AND(BY7&gt;=BZ$33,BY7&lt;&gt;"",BR7=""),AND(CW7&gt;=DC$33,CW7&lt;&gt;"",CU7=""),AND(DB7&gt;=DC$33,DB7&lt;&gt;"",CU7=""),AND(EB7&gt;=EH$33,EB7&lt;&gt;""),AND(EG7&gt;=EH$33,EG7&lt;&gt;""),AND(FD7&gt;=FJ$33,FD7&lt;&gt;""),AND(FI7&gt;=FJ$33,FI7&lt;&gt;""),AND(GF7&gt;=GL$33,GF7&lt;&gt;""),AND(GK7&gt;=GL$33,GK7&lt;&gt;""),AND(HH7&gt;=HN$33,HH7&lt;&gt;""),AND(HM7&gt;=HN$33,HM7&lt;&gt;""),AND(IJ7&gt;=IP$33,IJ7&lt;&gt;""),AND(IO7&gt;=IP$33,IO7&lt;&gt;""),AND(JL7&gt;=JR$33,JL7&lt;&gt;""),AND(JQ7&gt;=JR$33,JQ7&lt;&gt;""),AND(KN7&gt;=KT$33,KN7&lt;&gt;""),AND(KS7&gt;=KT$33,KS7&lt;&gt;""),AND(LP7&gt;=LV$33,LP7&lt;&gt;""),AND(LU7&gt;=LV$33,LU7&lt;&gt;""),AND(MR7&gt;=MX$33,MR7&lt;&gt;""),AND(MW7&gt;=MX$33,MW7&lt;&gt;""),AND(NT7&gt;=NZ$33,NT7&lt;&gt;""),AND(NY7&gt;=NZ$33,NY7&lt;&gt;""),AND(OV7&gt;=PB$33,OV7&lt;&gt;""),AND(PA7&gt;=PB$33,PA7&lt;&gt;""),AND(PX7&gt;=QD$33,PX7&lt;&gt;""),AND(QC7&gt;=QD$33,QC7&lt;&gt;"")),"P","")</f>
        <v>P</v>
      </c>
      <c r="H7" s="36" t="str">
        <f>IF(AND(G7="P",F7=""),"No DD",IF(OR(AND(AS7&gt;=AW$32,AT7&gt;=AW$36,AS7&lt;&gt;"",AO7=""),AND(BV7&gt;=BZ$32,BW7&gt;=BZ$36,BV7&lt;&gt;"",BR7=""),AND(CY7&gt;=DC$32,CZ7&gt;=DC$36,CY7&lt;&gt;"",CU7=""),AND(ED7&gt;=EH$32,EE7&gt;=EH$36,ED7&lt;&gt;""),AND(FF7&gt;=FJ$32,FG7&gt;=FJ$36,FF7&lt;&gt;""),AND(GH7&gt;=GL$32,GI7&gt;=GL$36,GH7&lt;&gt;""),AND(HJ7&gt;=HN$32,HK7&gt;=HN$36,HJ7&lt;&gt;""),AND(IL7&gt;=IP$32,IM7&gt;=IP$36,IL7&lt;&gt;""),AND(JN7&gt;=JR$32,JO7&gt;=JR$36,JN7&lt;&gt;""),AND(KP7&gt;=KT$32,KQ7&gt;=KT$36,KP7&lt;&gt;""),AND(LR7&gt;=LV$32,LS7&gt;=LV$36,LR7&lt;&gt;""),AND(MT7&gt;=MX$32,MU7&gt;=MX$36,MT7&lt;&gt;""),AND(NV7&gt;=NZ$32,NW7&gt;=NZ$36,NV7&lt;&gt;""),AND(OX7&gt;=PB$32,OY7&gt;=PB$36,OX7&lt;&gt;""),AND(PZ7&gt;=QD$32,QA7&gt;=QD$36,PZ7&lt;&gt;"")),"Merit",IF(OR(AND(AS7&gt;=AW$31,AT7&gt;=AW$35,AS7&lt;&gt;"",AO7=""),AND(BV7&gt;=BZ$31,BW7&gt;=BZ$35,BV7&lt;&gt;"",BR7=""),AND(CY7&gt;=DC$31,CZ7&gt;=DC$35,CY7&lt;&gt;"",CU7=""),AND(ED7&gt;=EH$31,EE7&gt;=EH$35,ED7&lt;&gt;""),AND(FF7&gt;=FJ$31,FG7&gt;=FJ$35,FF7&lt;&gt;""),AND(GH7&gt;=GL$31,GI7&gt;=GL$35,GH7&lt;&gt;""),AND(HJ7&gt;=HN$31,HK7&gt;=HN$35,HJ7&lt;&gt;""),AND(IL7&gt;=IP$31,IM7&gt;=IP$35,IL7&lt;&gt;""),AND(JN7&gt;=JR$31,JO7&gt;=JR$35,JN7&lt;&gt;""),AND(KP7&gt;=KT$31,KQ7&gt;=KT$35,KP7&lt;&gt;""),AND(LR7&gt;=LV$31,LS7&gt;=LV$35,LR7&lt;&gt;""),AND(MT7&gt;=MX$31,MU7&gt;=MX$35,MT7&lt;&gt;""),AND(NV7&gt;=NZ$31,NW7&gt;=NZ$35,NV7&lt;&gt;""),AND(OX7&gt;=PB$31,OY7&gt;=PB$35,OX7&lt;&gt;""),AND(PZ7&gt;=QD$31,QA7&gt;=QD$35,PZ7&lt;&gt;"")),"Excellence",IF(I7="P","Worlds Team",IF(F7="P","National Team","")))))</f>
        <v>National Team</v>
      </c>
      <c r="I7" s="3" t="str">
        <f>IF(OR(AND(AS7&gt;=AW$30,AT7&gt;=AW$34,AS7&lt;&gt;"",AO7=""),AND(BV7&gt;=BZ$30,BW7&gt;=BZ$34,BV7&lt;&gt;"",BR7=""),AND(CY7&gt;=DC$30,CZ7&gt;=DC$34,CY7&lt;&gt;"",CU7=""),AND(ED7&gt;=EH$30,EE7&gt;=EH$34,ED7&lt;&gt;""),AND(FF7&gt;=FJ$30,FG7&gt;=FJ$34,FF7&lt;&gt;""),AND(GH7&gt;=GL$30,GI7&gt;=GL$34,GH7&lt;&gt;""),AND(HJ7&gt;=HN$30,HK7&gt;=HN$34,HJ7&lt;&gt;""),AND(IL7&gt;=IP$30,IM7&gt;=IP$34,IL7&lt;&gt;""),AND(JN7&gt;=JR$30,JO7&gt;=JR$34,JN7&lt;&gt;""),AND(KP7&gt;=KT$30,KQ7&gt;=KT$34,KP7&lt;&gt;""),AND(LR7&gt;=LV$30,LS7&gt;=LV$34,LR7&lt;&gt;""),AND(MT7&gt;=MX$30,MU7&gt;=MX$34,MT7&lt;&gt;""),AND(NV7&gt;=NZ$30,NW7&gt;=NZ$34,NV7&lt;&gt;""),AND(OX7&gt;=PB$30,OY7&gt;=PB$34,OX7&lt;&gt;""),AND(PZ7&gt;=QD$30,QA7&gt;=QD$34,PZ7&lt;&gt;"")),"P","")</f>
        <v/>
      </c>
      <c r="J7" s="8">
        <f>IF(COUNT(AQ7,BT7,CW7)&gt;0,LARGE((AQ7,BT7,CW7),1),0)</f>
        <v>47.199999999999996</v>
      </c>
      <c r="K7" s="8" t="str">
        <f>IF(J7=0,"",IF(J7=CW7,$CA$1,IF(J7=BT7,$AX$1,IF(J7=AQ7,$U$1,""))))</f>
        <v>2023 Nationals</v>
      </c>
      <c r="L7" s="8">
        <f>IF(COUNT(AQ7,BT7,CW7)&gt;1,LARGE((AQ7,BT7,CW7),2),0)</f>
        <v>47</v>
      </c>
      <c r="M7" s="8" t="str">
        <f>IF(L7=0,"",IF(L7=CW7,$CA$1,IF(L7=BT7,$AX$1,IF(L7=AQ7,$U$1,""))))</f>
        <v>2023 Elite Canada</v>
      </c>
      <c r="N7" s="8">
        <f>IF(COUNT(AR7,BU7,CX7)&gt;0,LARGE((AR7,BU7,CX7),1),0)</f>
        <v>21.6</v>
      </c>
      <c r="O7" s="8" t="str">
        <f>IF(N7=0,"",IF(N7=CX7,$CA$1,IF(N7=BU7,$AX$1,IF(N7=AR7,$U$1,""))))</f>
        <v>2023 Nationals</v>
      </c>
      <c r="P7" s="8">
        <f>IF(MAX(AV7,BY7,DB7)&gt;0,MAX(AV7,BY7,DB7),0)</f>
        <v>47.800000000000004</v>
      </c>
      <c r="Q7" s="8" t="str">
        <f>IF(P7=0,"",IF(P7=DB7,$CA$1,IF(P7=BY7,$AX$1,IF(P7=AV7,$U$1,""))))</f>
        <v>2023 Nationals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27"/>
      <c r="AP7" s="40" t="str">
        <f>IF(SUM(V7,Z7)&gt;0,SUM(V7,Z7),"")</f>
        <v/>
      </c>
      <c r="AQ7" s="40" t="str">
        <f>IF(SUM(U7:V7,X7:Z7,AB7)-W7-AA7&gt;0,SUM(U7:V7,X7:Z7,AB7)-W7-AA7,"")</f>
        <v/>
      </c>
      <c r="AR7" s="40" t="str">
        <f>IF(SUM(AC7:AD7,AF7)-AE7&gt;0,SUM(AC7:AD7,AF7)-AE7,"")</f>
        <v/>
      </c>
      <c r="AS7" s="40" t="str">
        <f>IF(SUM(V7,Z7,AD7)&gt;0,SUM(V7,Z7,AD7),"")</f>
        <v/>
      </c>
      <c r="AT7" s="40" t="str">
        <f>IF(SUM(AQ7,AR7)&gt;0,SUM(AQ7,AR7),"")</f>
        <v/>
      </c>
      <c r="AU7" s="40" t="str">
        <f>IF(SUM(AH7,AL7)&gt;0,SUM(AH7,AL7),"")</f>
        <v/>
      </c>
      <c r="AV7" s="40" t="str">
        <f>IF(SUM(AG7:AH7,AJ7:AL7,AN7)-SUM(AI7,AM7)&gt;0,SUM(AG7:AH7,AJ7:AL7,AN7)-SUM(AI7,AM7),"")</f>
        <v/>
      </c>
      <c r="AW7" s="40" t="str">
        <f>IF(SUM(AQ7,AV7)&gt;0,SUM(AQ7,AV7),"")</f>
        <v/>
      </c>
      <c r="AX7" s="18">
        <v>18.2</v>
      </c>
      <c r="AY7" s="18">
        <v>5.6</v>
      </c>
      <c r="AZ7" s="18">
        <v>0.6</v>
      </c>
      <c r="BA7" s="18">
        <v>0</v>
      </c>
      <c r="BB7" s="18">
        <v>18.600000000000001</v>
      </c>
      <c r="BC7" s="18">
        <v>5.2</v>
      </c>
      <c r="BD7" s="18">
        <v>0</v>
      </c>
      <c r="BE7" s="18">
        <v>0</v>
      </c>
      <c r="BF7" s="18">
        <v>19</v>
      </c>
      <c r="BG7" s="18">
        <v>3.1</v>
      </c>
      <c r="BH7" s="18">
        <v>1</v>
      </c>
      <c r="BI7" s="18">
        <v>0</v>
      </c>
      <c r="BJ7" s="18">
        <v>0</v>
      </c>
      <c r="BK7" s="18">
        <v>0</v>
      </c>
      <c r="BL7" s="18">
        <v>0</v>
      </c>
      <c r="BM7" s="18">
        <v>0</v>
      </c>
      <c r="BN7" s="18">
        <v>18.8</v>
      </c>
      <c r="BO7" s="18">
        <v>5.2</v>
      </c>
      <c r="BP7" s="18">
        <v>0.8</v>
      </c>
      <c r="BQ7" s="18">
        <v>0</v>
      </c>
      <c r="BR7" s="28"/>
      <c r="BS7" s="11">
        <f>IF(SUM(AY7,BC7)&gt;0,SUM(AY7,BC7),"")</f>
        <v>10.8</v>
      </c>
      <c r="BT7" s="11">
        <f>IF(SUM(AX7:AY7,BA7:BC7,BE7)-AZ7-BD7&gt;0,SUM(AX7:AY7,BA7:BC7,BE7)-AZ7-BD7,"")</f>
        <v>47</v>
      </c>
      <c r="BU7" s="11">
        <f>IF(SUM(BF7:BG7,BI7)-BH7&gt;0,SUM(BF7:BG7,BI7)-BH7,"")</f>
        <v>21.1</v>
      </c>
      <c r="BV7" s="11">
        <f>IF(SUM(AY7,BC7,BG7)&gt;0,SUM(AY7,BC7,BG7),"")</f>
        <v>13.9</v>
      </c>
      <c r="BW7" s="11">
        <f>IF(SUM(BT7,BU7)&gt;0,SUM(BT7,BU7),"")</f>
        <v>68.099999999999994</v>
      </c>
      <c r="BX7" s="11">
        <f>IF(SUM(BK7,BO7)&gt;0,SUM(BK7,BO7),"")</f>
        <v>5.2</v>
      </c>
      <c r="BY7" s="11">
        <f>IF(SUM(BJ7:BK7,BM7:BO7,BQ7)-SUM(BL7,BP7)&gt;0,SUM(BJ7:BK7,BM7:BO7,BQ7)-SUM(BL7,BP7),"")</f>
        <v>23.2</v>
      </c>
      <c r="BZ7" s="11">
        <f>IF(SUM(BT7,BY7)&gt;0,SUM(BT7,BY7),"")</f>
        <v>70.2</v>
      </c>
      <c r="CA7" s="19">
        <v>18.5</v>
      </c>
      <c r="CB7" s="19">
        <v>5.6</v>
      </c>
      <c r="CC7" s="19">
        <v>0</v>
      </c>
      <c r="CD7" s="19">
        <v>0</v>
      </c>
      <c r="CE7" s="19">
        <v>18.7</v>
      </c>
      <c r="CF7" s="19">
        <v>4.4000000000000004</v>
      </c>
      <c r="CG7" s="19">
        <v>0</v>
      </c>
      <c r="CH7" s="19">
        <v>0</v>
      </c>
      <c r="CI7" s="19">
        <v>19</v>
      </c>
      <c r="CJ7" s="19">
        <v>3.5</v>
      </c>
      <c r="CK7" s="19">
        <v>0.9</v>
      </c>
      <c r="CL7" s="19">
        <v>0</v>
      </c>
      <c r="CM7" s="19">
        <v>18.8</v>
      </c>
      <c r="CN7" s="19">
        <v>5.6</v>
      </c>
      <c r="CO7" s="19">
        <v>0.2</v>
      </c>
      <c r="CP7" s="19">
        <v>0</v>
      </c>
      <c r="CQ7" s="19">
        <v>18.600000000000001</v>
      </c>
      <c r="CR7" s="19">
        <v>5.2</v>
      </c>
      <c r="CS7" s="19">
        <v>0.2</v>
      </c>
      <c r="CT7" s="19">
        <v>0</v>
      </c>
      <c r="CU7" s="27"/>
      <c r="CV7" s="40">
        <f>IF(SUM(CB7,CF7)&gt;0,SUM(CB7,CF7),"")</f>
        <v>10</v>
      </c>
      <c r="CW7" s="40">
        <f>IF(SUM(CA7:CB7,CD7:CF7,CH7)-CC7-CG7&gt;0,SUM(CA7:CB7,CD7:CF7,CH7)-CC7-CG7,"")</f>
        <v>47.199999999999996</v>
      </c>
      <c r="CX7" s="40">
        <f>IF(SUM(CI7:CJ7,CL7)-CK7&gt;0,SUM(CI7:CJ7,CL7)-CK7,"")</f>
        <v>21.6</v>
      </c>
      <c r="CY7" s="40">
        <f>IF(SUM(CB7,CF7,CJ7)&gt;0,SUM(CB7,CF7,CJ7),"")</f>
        <v>13.5</v>
      </c>
      <c r="CZ7" s="40">
        <f>IF(SUM(CW7,CX7)&gt;0,SUM(CW7,CX7),"")</f>
        <v>68.8</v>
      </c>
      <c r="DA7" s="40">
        <f>IF(SUM(CN7,CR7)&gt;0,SUM(CN7,CR7),"")</f>
        <v>10.8</v>
      </c>
      <c r="DB7" s="40">
        <f>IF(SUM(CM7:CN7,CP7:CR7,CT7)-SUM(CO7,CS7)&gt;0,SUM(CM7:CN7,CP7:CR7,CT7)-SUM(CO7,CS7),"")</f>
        <v>47.800000000000004</v>
      </c>
      <c r="DC7" s="40">
        <f>IF(SUM(CW7,DB7)&gt;0,SUM(CW7,DB7),"")</f>
        <v>95</v>
      </c>
      <c r="DD7" s="50" t="str">
        <f>IF(MAX(EB7,FD7,GF7,HH7,IJ7,JL7,KN7,LP7,MR7,NT7,OV7,PX7)-IF(L7="",0,L7)&gt;0.001,MAX(EB7,FD7,GF7,HH7,IJ7,JL7,KN7,LP7,MR7,NT7,OV7,PX7)-IF(L7="",0,L7),"")</f>
        <v/>
      </c>
      <c r="DE7" s="50" t="str">
        <f>IF(MAX(EC7,FE7,GG7,HI7,IK7,JM7,KO7,LQ7,MS7,NU7,OW7,PY7)-IF(N7="",0,N7)&gt;0.001,MAX(EC7,FE7,GG7,HI7,IK7,JM7,KO7,LQ7,MS7,NU7,OW7,PY7)-IF(N7="",0,N7),"")</f>
        <v/>
      </c>
      <c r="DF7" s="50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IF(SUM(EB7,EG7)&gt;0,SUM(EB7,EG7),"")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IF(SUM(GF7,GK7)&gt;0,SUM(GF7,GK7),"")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2">
        <f>IF($CU7="P",CA7,(CA7+AX7)/2)</f>
        <v>18.350000000000001</v>
      </c>
      <c r="QF7" s="22">
        <f>IF($CU7="P",CB7,(CB7+AY7)/2)</f>
        <v>5.6</v>
      </c>
      <c r="QG7" s="22">
        <f>IF($CU7="P",CC7,(CC7+AZ7)/2)</f>
        <v>0.3</v>
      </c>
      <c r="QH7" s="22">
        <f>IF($CU7="P",CD7,(CD7+BA7)/2)</f>
        <v>0</v>
      </c>
      <c r="QI7" s="22">
        <f>IF($CU7="P",CE7,(CE7+BB7)/2)</f>
        <v>18.649999999999999</v>
      </c>
      <c r="QJ7" s="22">
        <f>IF($CU7="P",CF7,(CF7+BC7)/2)</f>
        <v>4.8000000000000007</v>
      </c>
      <c r="QK7" s="22">
        <f>IF($CU7="P",CG7,(CG7+BD7)/2)</f>
        <v>0</v>
      </c>
      <c r="QL7" s="22">
        <f>IF($CU7="P",CH7,(CH7+BE7)/2)</f>
        <v>0</v>
      </c>
      <c r="QM7" s="22">
        <f>IF($CU7="P",CI7,(CI7+BF7)/2)</f>
        <v>19</v>
      </c>
      <c r="QN7" s="22">
        <f>IF($CU7="P",CJ7,(CJ7+BG7)/2)</f>
        <v>3.3</v>
      </c>
      <c r="QO7" s="22">
        <f>IF($CU7="P",CK7,(CK7+BH7)/2)</f>
        <v>0.95</v>
      </c>
      <c r="QP7" s="22">
        <f>IF($CU7="P",CL7,(CL7+BI7)/2)</f>
        <v>0</v>
      </c>
      <c r="QQ7" s="22">
        <f>IF($CU7="P",CM7,(CM7+BJ7)/2)</f>
        <v>9.4</v>
      </c>
      <c r="QR7" s="22">
        <f>IF($CU7="P",CN7,(CN7+BK7)/2)</f>
        <v>2.8</v>
      </c>
      <c r="QS7" s="22">
        <f>IF($CU7="P",CO7,(CO7+BL7)/2)</f>
        <v>0.1</v>
      </c>
      <c r="QT7" s="22">
        <f>IF($CU7="P",CP7,(CP7+BM7)/2)</f>
        <v>0</v>
      </c>
      <c r="QU7" s="22">
        <f>IF($CU7="P",CQ7,(CQ7+BN7)/2)</f>
        <v>18.700000000000003</v>
      </c>
      <c r="QV7" s="22">
        <f>IF($CU7="P",CR7,(CR7+BO7)/2)</f>
        <v>5.2</v>
      </c>
      <c r="QW7" s="22">
        <f>IF($CU7="P",CS7,(CS7+BP7)/2)</f>
        <v>0.5</v>
      </c>
      <c r="QX7" s="22">
        <f>IF($CU7="P",CT7,(CT7+BQ7)/2)</f>
        <v>0</v>
      </c>
      <c r="QY7" s="27" t="s">
        <v>46</v>
      </c>
      <c r="QZ7" s="40">
        <f>IF(SUM(QF7,QJ7)&gt;0,SUM(QF7,QJ7),"")</f>
        <v>10.4</v>
      </c>
      <c r="RA7" s="40">
        <f>IF(SUM(QE7:QF7,QH7:QJ7,QL7)-QG7-QK7&gt;0,SUM(QE7:QF7,QH7:QJ7,QL7)-QG7-QK7,"")</f>
        <v>47.100000000000009</v>
      </c>
      <c r="RB7" s="40">
        <f>IF(SUM(QM7:QN7,QP7)-QO7&gt;0,SUM(QM7:QN7,QP7)-QO7,"")</f>
        <v>21.35</v>
      </c>
      <c r="RC7" s="40">
        <f>IF(SUM(QF7,QJ7,QN7)&gt;0,SUM(QF7,QJ7,QN7),"")</f>
        <v>13.7</v>
      </c>
      <c r="RD7" s="40">
        <f>IF(SUM(RA7,RB7)&gt;0,SUM(RA7,RB7),"")</f>
        <v>68.450000000000017</v>
      </c>
      <c r="RE7" s="40">
        <f>IF(SUM(QR7,QV7)&gt;0,SUM(QR7,QV7),"")</f>
        <v>8</v>
      </c>
      <c r="RF7" s="40">
        <f>IF(SUM(QQ7:QR7,QT7:QV7,QX7)-SUM(QS7,QW7)&gt;0,SUM(QQ7:QR7,QT7:QV7,QX7)-SUM(QS7,QW7),"")</f>
        <v>35.5</v>
      </c>
      <c r="RG7" s="40">
        <f>IF(SUM(RA7,RF7)&gt;0,SUM(RA7,RF7),"")</f>
        <v>82.600000000000009</v>
      </c>
    </row>
    <row r="8" spans="1:475" x14ac:dyDescent="0.2">
      <c r="A8" s="4" cm="1">
        <f t="array" ref="A8">IF(AND(H8&lt;&gt;"",H8&lt;&gt;"No DD"),SUMPRODUCT((H$4:H$27&lt;&gt;"")*(H$4:H$27&lt;&gt;"No DD")*(E$4:E$27&gt;E8))+1,IF(H8="No DD",SUMPRODUCT((H$4:H$27="No DD")*(E$4:E$27&gt;E8))+1+SUMPRODUCT((H$4:H$27&lt;&gt;"")*(H$4:H$27&lt;&gt;"No DD")),""))</f>
        <v>5</v>
      </c>
      <c r="B8" s="5" t="s">
        <v>186</v>
      </c>
      <c r="C8" s="4" t="s">
        <v>4</v>
      </c>
      <c r="D8" s="4">
        <v>2005</v>
      </c>
      <c r="E8" s="9">
        <f>SUM(J8:R8)+SUM(J8:N8)*0.0000001+SUM(J8)*0.0000000000001</f>
        <v>163.4000116100047</v>
      </c>
      <c r="F8" s="3" t="str">
        <f>IF(OR(AND(AP8&gt;=AW$29,AQ8&gt;=AW$33,AP8&lt;&gt;"",AO8=""),AND(AU8&gt;=AW$29,AV8&gt;=AW$33,AU8&lt;&gt;"",AO8=""),AND(BS8&gt;=BZ$29,BT8&gt;=BZ$33,BS8&lt;&gt;"",BR8=""),AND(BX8&gt;=BZ$29,BY8&gt;=BZ$33,BX8&lt;&gt;"",BR8=""),AND(CV8&gt;=DC$29,CW8&gt;=DC$33,CV8&lt;&gt;"",CU8=""),AND(DA8&gt;=DC$29,DB8&gt;=DC$33,DA8&lt;&gt;""),AND(EA8&gt;=EH$29,EB8&gt;=EH$33,EA8&lt;&gt;""),AND(EF8&gt;=EH$29,EG8&gt;=EH$33,EF8&lt;&gt;""),AND(FC8&gt;=FJ$29,FD8&gt;=FJ$33,FC8&lt;&gt;""),AND(FH8&gt;=FJ$29,FI8&gt;=FJ$33,FH8&lt;&gt;""),AND(GE8&gt;=GL$29,GF8&gt;=GL$33,GE8&lt;&gt;""),AND(GJ8&gt;=GL$29,GK8&gt;=GL$33,GJ8&lt;&gt;""),AND(HG8&gt;=HN$29,HH8&gt;=HN$33,HG8&lt;&gt;""),AND(HL8&gt;=HN$29,HM8&gt;=HN$33,HL8&lt;&gt;""),AND(II8&gt;=IP$29,IJ8&gt;=IP$33,II8&lt;&gt;""),AND(IN8&gt;=IP$29,IO8&gt;=IP$33,IN8&lt;&gt;""),AND(JK8&gt;=JR$29,JL8&gt;=JR$33,JK8&lt;&gt;""),AND(JP8&gt;=JR$29,JQ8&gt;=JR$33,JP8&lt;&gt;""),AND(KM8&gt;=KT$29,KN8&gt;=KT$33,KM8&lt;&gt;""),AND(KR8&gt;=KT$29,KS8&gt;=KT$33,KR8&lt;&gt;""),AND(LO8&gt;=LV$29,LP8&gt;=LV$33,LO8&lt;&gt;""),AND(LT8&gt;=LV$29,LU8&gt;=LV$33,LT8&lt;&gt;""),AND(MQ8&gt;=MX$29,MR8&gt;=MX$33,MQ8&lt;&gt;""),AND(MV8&gt;=MX$29,MW8&gt;=MX$33,MV8&lt;&gt;""),AND(NS8&gt;=NZ$29,NT8&gt;=NZ$33,NS8&lt;&gt;""),AND(NX8&gt;=NZ$29,NY8&gt;=NZ$33,NX8&lt;&gt;""),AND(OU8&gt;=PB$29,OV8&gt;=PB$33,OU8&lt;&gt;""),AND(OZ8&gt;=PB$29,PA8&gt;=PB$33,OZ8&lt;&gt;""),AND(PW8&gt;=QD$29,PX8&gt;=QD$33,PW8&lt;&gt;""),AND(QB8&gt;=QD$29,QC8&gt;=QD$33,QB8&lt;&gt;"")),"P","")</f>
        <v>P</v>
      </c>
      <c r="G8" s="3" t="str">
        <f>IF(OR(AND(AQ8&gt;=AW$33,AQ8&lt;&gt;"",AO8=""),AND(AV8&gt;=AW$33,AV8&lt;&gt;"",AO8=""),AND(BT8&gt;=BZ$33,BT8&lt;&gt;"",BR8=""),AND(BY8&gt;=BZ$33,BY8&lt;&gt;"",BR8=""),AND(CW8&gt;=DC$33,CW8&lt;&gt;"",CU8=""),AND(DB8&gt;=DC$33,DB8&lt;&gt;"",CU8=""),AND(EB8&gt;=EH$33,EB8&lt;&gt;""),AND(EG8&gt;=EH$33,EG8&lt;&gt;""),AND(FD8&gt;=FJ$33,FD8&lt;&gt;""),AND(FI8&gt;=FJ$33,FI8&lt;&gt;""),AND(GF8&gt;=GL$33,GF8&lt;&gt;""),AND(GK8&gt;=GL$33,GK8&lt;&gt;""),AND(HH8&gt;=HN$33,HH8&lt;&gt;""),AND(HM8&gt;=HN$33,HM8&lt;&gt;""),AND(IJ8&gt;=IP$33,IJ8&lt;&gt;""),AND(IO8&gt;=IP$33,IO8&lt;&gt;""),AND(JL8&gt;=JR$33,JL8&lt;&gt;""),AND(JQ8&gt;=JR$33,JQ8&lt;&gt;""),AND(KN8&gt;=KT$33,KN8&lt;&gt;""),AND(KS8&gt;=KT$33,KS8&lt;&gt;""),AND(LP8&gt;=LV$33,LP8&lt;&gt;""),AND(LU8&gt;=LV$33,LU8&lt;&gt;""),AND(MR8&gt;=MX$33,MR8&lt;&gt;""),AND(MW8&gt;=MX$33,MW8&lt;&gt;""),AND(NT8&gt;=NZ$33,NT8&lt;&gt;""),AND(NY8&gt;=NZ$33,NY8&lt;&gt;""),AND(OV8&gt;=PB$33,OV8&lt;&gt;""),AND(PA8&gt;=PB$33,PA8&lt;&gt;""),AND(PX8&gt;=QD$33,PX8&lt;&gt;""),AND(QC8&gt;=QD$33,QC8&lt;&gt;"")),"P","")</f>
        <v>P</v>
      </c>
      <c r="H8" s="36" t="str">
        <f>IF(AND(G8="P",F8=""),"No DD",IF(OR(AND(AS8&gt;=AW$32,AT8&gt;=AW$36,AS8&lt;&gt;"",AO8=""),AND(BV8&gt;=BZ$32,BW8&gt;=BZ$36,BV8&lt;&gt;"",BR8=""),AND(CY8&gt;=DC$32,CZ8&gt;=DC$36,CY8&lt;&gt;"",CU8=""),AND(ED8&gt;=EH$32,EE8&gt;=EH$36,ED8&lt;&gt;""),AND(FF8&gt;=FJ$32,FG8&gt;=FJ$36,FF8&lt;&gt;""),AND(GH8&gt;=GL$32,GI8&gt;=GL$36,GH8&lt;&gt;""),AND(HJ8&gt;=HN$32,HK8&gt;=HN$36,HJ8&lt;&gt;""),AND(IL8&gt;=IP$32,IM8&gt;=IP$36,IL8&lt;&gt;""),AND(JN8&gt;=JR$32,JO8&gt;=JR$36,JN8&lt;&gt;""),AND(KP8&gt;=KT$32,KQ8&gt;=KT$36,KP8&lt;&gt;""),AND(LR8&gt;=LV$32,LS8&gt;=LV$36,LR8&lt;&gt;""),AND(MT8&gt;=MX$32,MU8&gt;=MX$36,MT8&lt;&gt;""),AND(NV8&gt;=NZ$32,NW8&gt;=NZ$36,NV8&lt;&gt;""),AND(OX8&gt;=PB$32,OY8&gt;=PB$36,OX8&lt;&gt;""),AND(PZ8&gt;=QD$32,QA8&gt;=QD$36,PZ8&lt;&gt;"")),"Merit",IF(OR(AND(AS8&gt;=AW$31,AT8&gt;=AW$35,AS8&lt;&gt;"",AO8=""),AND(BV8&gt;=BZ$31,BW8&gt;=BZ$35,BV8&lt;&gt;"",BR8=""),AND(CY8&gt;=DC$31,CZ8&gt;=DC$35,CY8&lt;&gt;"",CU8=""),AND(ED8&gt;=EH$31,EE8&gt;=EH$35,ED8&lt;&gt;""),AND(FF8&gt;=FJ$31,FG8&gt;=FJ$35,FF8&lt;&gt;""),AND(GH8&gt;=GL$31,GI8&gt;=GL$35,GH8&lt;&gt;""),AND(HJ8&gt;=HN$31,HK8&gt;=HN$35,HJ8&lt;&gt;""),AND(IL8&gt;=IP$31,IM8&gt;=IP$35,IL8&lt;&gt;""),AND(JN8&gt;=JR$31,JO8&gt;=JR$35,JN8&lt;&gt;""),AND(KP8&gt;=KT$31,KQ8&gt;=KT$35,KP8&lt;&gt;""),AND(LR8&gt;=LV$31,LS8&gt;=LV$35,LR8&lt;&gt;""),AND(MT8&gt;=MX$31,MU8&gt;=MX$35,MT8&lt;&gt;""),AND(NV8&gt;=NZ$31,NW8&gt;=NZ$35,NV8&lt;&gt;""),AND(OX8&gt;=PB$31,OY8&gt;=PB$35,OX8&lt;&gt;""),AND(PZ8&gt;=QD$31,QA8&gt;=QD$35,PZ8&lt;&gt;"")),"Excellence",IF(I8="P","Worlds Team",IF(F8="P","National Team","")))))</f>
        <v>National Team</v>
      </c>
      <c r="I8" s="3" t="str">
        <f>IF(OR(AND(AS8&gt;=AW$30,AT8&gt;=AW$34,AS8&lt;&gt;"",AO8=""),AND(BV8&gt;=BZ$30,BW8&gt;=BZ$34,BV8&lt;&gt;"",BR8=""),AND(CY8&gt;=DC$30,CZ8&gt;=DC$34,CY8&lt;&gt;"",CU8=""),AND(ED8&gt;=EH$30,EE8&gt;=EH$34,ED8&lt;&gt;""),AND(FF8&gt;=FJ$30,FG8&gt;=FJ$34,FF8&lt;&gt;""),AND(GH8&gt;=GL$30,GI8&gt;=GL$34,GH8&lt;&gt;""),AND(HJ8&gt;=HN$30,HK8&gt;=HN$34,HJ8&lt;&gt;""),AND(IL8&gt;=IP$30,IM8&gt;=IP$34,IL8&lt;&gt;""),AND(JN8&gt;=JR$30,JO8&gt;=JR$34,JN8&lt;&gt;""),AND(KP8&gt;=KT$30,KQ8&gt;=KT$34,KP8&lt;&gt;""),AND(LR8&gt;=LV$30,LS8&gt;=LV$34,LR8&lt;&gt;""),AND(MT8&gt;=MX$30,MU8&gt;=MX$34,MT8&lt;&gt;""),AND(NV8&gt;=NZ$30,NW8&gt;=NZ$34,NV8&lt;&gt;""),AND(OX8&gt;=PB$30,OY8&gt;=PB$34,OX8&lt;&gt;""),AND(PZ8&gt;=QD$30,QA8&gt;=QD$34,PZ8&lt;&gt;"")),"P","")</f>
        <v/>
      </c>
      <c r="J8" s="8">
        <f>IF(COUNT(AQ8,BT8,CW8)&gt;0,LARGE((AQ8,BT8,CW8),1),0)</f>
        <v>47.199999999999996</v>
      </c>
      <c r="K8" s="8" t="str">
        <f>IF(J8=0,"",IF(J8=CW8,$CA$1,IF(J8=BT8,$AX$1,IF(J8=AQ8,$U$1,""))))</f>
        <v>2023 Nationals</v>
      </c>
      <c r="L8" s="8">
        <f>IF(COUNT(AQ8,BT8,CW8)&gt;1,LARGE((AQ8,BT8,CW8),2),0)</f>
        <v>46.999999999999993</v>
      </c>
      <c r="M8" s="8" t="str">
        <f>IF(L8=0,"",IF(L8=CW8,$CA$1,IF(L8=BT8,$AX$1,IF(L8=AQ8,$U$1,""))))</f>
        <v>2023 Elite Canada</v>
      </c>
      <c r="N8" s="8">
        <f>IF(COUNT(AR8,BU8,CX8)&gt;0,LARGE((AR8,BU8,CX8),1),0)</f>
        <v>21.9</v>
      </c>
      <c r="O8" s="8" t="str">
        <f>IF(N8=0,"",IF(N8=CX8,$CA$1,IF(N8=BU8,$AX$1,IF(N8=AR8,$U$1,""))))</f>
        <v>2023 Elite Canada</v>
      </c>
      <c r="P8" s="8">
        <f>IF(MAX(AV8,BY8,DB8)&gt;0,MAX(AV8,BY8,DB8),0)</f>
        <v>47.3</v>
      </c>
      <c r="Q8" s="8" t="str">
        <f>IF(P8=0,"",IF(P8=DB8,$CA$1,IF(P8=BY8,$AX$1,IF(P8=AV8,$U$1,""))))</f>
        <v>2023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7"/>
      <c r="AP8" s="40" t="str">
        <f>IF(SUM(V8,Z8)&gt;0,SUM(V8,Z8),"")</f>
        <v/>
      </c>
      <c r="AQ8" s="40" t="str">
        <f>IF(SUM(U8:V8,X8:Z8,AB8)-W8-AA8&gt;0,SUM(U8:V8,X8:Z8,AB8)-W8-AA8,"")</f>
        <v/>
      </c>
      <c r="AR8" s="40" t="str">
        <f>IF(SUM(AC8:AD8,AF8)-AE8&gt;0,SUM(AC8:AD8,AF8)-AE8,"")</f>
        <v/>
      </c>
      <c r="AS8" s="40" t="str">
        <f>IF(SUM(V8,Z8,AD8)&gt;0,SUM(V8,Z8,AD8),"")</f>
        <v/>
      </c>
      <c r="AT8" s="40" t="str">
        <f>IF(SUM(AQ8,AR8)&gt;0,SUM(AQ8,AR8),"")</f>
        <v/>
      </c>
      <c r="AU8" s="40" t="str">
        <f>IF(SUM(AH8,AL8)&gt;0,SUM(AH8,AL8),"")</f>
        <v/>
      </c>
      <c r="AV8" s="40" t="str">
        <f>IF(SUM(AG8:AH8,AJ8:AL8,AN8)-SUM(AI8,AM8)&gt;0,SUM(AG8:AH8,AJ8:AL8,AN8)-SUM(AI8,AM8),"")</f>
        <v/>
      </c>
      <c r="AW8" s="40" t="str">
        <f>IF(SUM(AQ8,AV8)&gt;0,SUM(AQ8,AV8),"")</f>
        <v/>
      </c>
      <c r="AX8" s="18">
        <v>18.7</v>
      </c>
      <c r="AY8" s="18">
        <v>5.2</v>
      </c>
      <c r="AZ8" s="18">
        <v>0.2</v>
      </c>
      <c r="BA8" s="18">
        <v>0</v>
      </c>
      <c r="BB8" s="18">
        <v>18.399999999999999</v>
      </c>
      <c r="BC8" s="18">
        <v>5.2</v>
      </c>
      <c r="BD8" s="18">
        <v>0.6</v>
      </c>
      <c r="BE8" s="18">
        <v>0.3</v>
      </c>
      <c r="BF8" s="18">
        <v>18.399999999999999</v>
      </c>
      <c r="BG8" s="18">
        <v>3.5</v>
      </c>
      <c r="BH8" s="18">
        <v>0</v>
      </c>
      <c r="BI8" s="18">
        <v>0</v>
      </c>
      <c r="BJ8" s="18">
        <v>18.100000000000001</v>
      </c>
      <c r="BK8" s="18">
        <v>5.2</v>
      </c>
      <c r="BL8" s="18">
        <v>0.8</v>
      </c>
      <c r="BM8" s="18">
        <v>0</v>
      </c>
      <c r="BN8" s="18">
        <v>18.7</v>
      </c>
      <c r="BO8" s="18">
        <v>5.2</v>
      </c>
      <c r="BP8" s="18">
        <v>0.6</v>
      </c>
      <c r="BQ8" s="18">
        <v>0.3</v>
      </c>
      <c r="BR8" s="28"/>
      <c r="BS8" s="11">
        <f>IF(SUM(AY8,BC8)&gt;0,SUM(AY8,BC8),"")</f>
        <v>10.4</v>
      </c>
      <c r="BT8" s="11">
        <f>IF(SUM(AX8:AY8,BA8:BC8,BE8)-AZ8-BD8&gt;0,SUM(AX8:AY8,BA8:BC8,BE8)-AZ8-BD8,"")</f>
        <v>46.999999999999993</v>
      </c>
      <c r="BU8" s="11">
        <f>IF(SUM(BF8:BG8,BI8)-BH8&gt;0,SUM(BF8:BG8,BI8)-BH8,"")</f>
        <v>21.9</v>
      </c>
      <c r="BV8" s="11">
        <f>IF(SUM(AY8,BC8,BG8)&gt;0,SUM(AY8,BC8,BG8),"")</f>
        <v>13.9</v>
      </c>
      <c r="BW8" s="11">
        <f>IF(SUM(BT8,BU8)&gt;0,SUM(BT8,BU8),"")</f>
        <v>68.899999999999991</v>
      </c>
      <c r="BX8" s="11">
        <f>IF(SUM(BK8,BO8)&gt;0,SUM(BK8,BO8),"")</f>
        <v>10.4</v>
      </c>
      <c r="BY8" s="11">
        <f>IF(SUM(BJ8:BK8,BM8:BO8,BQ8)-SUM(BL8,BP8)&gt;0,SUM(BJ8:BK8,BM8:BO8,BQ8)-SUM(BL8,BP8),"")</f>
        <v>46.1</v>
      </c>
      <c r="BZ8" s="11">
        <f>IF(SUM(BT8,BY8)&gt;0,SUM(BT8,BY8),"")</f>
        <v>93.1</v>
      </c>
      <c r="CA8" s="19">
        <v>18.399999999999999</v>
      </c>
      <c r="CB8" s="19">
        <v>6</v>
      </c>
      <c r="CC8" s="19">
        <v>0.6</v>
      </c>
      <c r="CD8" s="19">
        <v>0</v>
      </c>
      <c r="CE8" s="19">
        <v>18.5</v>
      </c>
      <c r="CF8" s="19">
        <v>5.6</v>
      </c>
      <c r="CG8" s="19">
        <v>1</v>
      </c>
      <c r="CH8" s="19">
        <v>0.3</v>
      </c>
      <c r="CI8" s="19">
        <v>17.2</v>
      </c>
      <c r="CJ8" s="19">
        <v>2.4</v>
      </c>
      <c r="CK8" s="19">
        <v>0</v>
      </c>
      <c r="CL8" s="19">
        <v>0</v>
      </c>
      <c r="CM8" s="19">
        <v>18.399999999999999</v>
      </c>
      <c r="CN8" s="19">
        <v>6</v>
      </c>
      <c r="CO8" s="19">
        <v>1</v>
      </c>
      <c r="CP8" s="19">
        <v>0</v>
      </c>
      <c r="CQ8" s="19">
        <v>18.600000000000001</v>
      </c>
      <c r="CR8" s="19">
        <v>5.6</v>
      </c>
      <c r="CS8" s="19">
        <v>0.6</v>
      </c>
      <c r="CT8" s="19">
        <v>0.3</v>
      </c>
      <c r="CU8" s="27"/>
      <c r="CV8" s="40">
        <f>IF(SUM(CB8,CF8)&gt;0,SUM(CB8,CF8),"")</f>
        <v>11.6</v>
      </c>
      <c r="CW8" s="40">
        <f>IF(SUM(CA8:CB8,CD8:CF8,CH8)-CC8-CG8&gt;0,SUM(CA8:CB8,CD8:CF8,CH8)-CC8-CG8,"")</f>
        <v>47.199999999999996</v>
      </c>
      <c r="CX8" s="40">
        <f>IF(SUM(CI8:CJ8,CL8)-CK8&gt;0,SUM(CI8:CJ8,CL8)-CK8,"")</f>
        <v>19.599999999999998</v>
      </c>
      <c r="CY8" s="40">
        <f>IF(SUM(CB8,CF8,CJ8)&gt;0,SUM(CB8,CF8,CJ8),"")</f>
        <v>14</v>
      </c>
      <c r="CZ8" s="40">
        <f>IF(SUM(CW8,CX8)&gt;0,SUM(CW8,CX8),"")</f>
        <v>66.8</v>
      </c>
      <c r="DA8" s="40">
        <f>IF(SUM(CN8,CR8)&gt;0,SUM(CN8,CR8),"")</f>
        <v>11.6</v>
      </c>
      <c r="DB8" s="40">
        <f>IF(SUM(CM8:CN8,CP8:CR8,CT8)-SUM(CO8,CS8)&gt;0,SUM(CM8:CN8,CP8:CR8,CT8)-SUM(CO8,CS8),"")</f>
        <v>47.3</v>
      </c>
      <c r="DC8" s="40">
        <f>IF(SUM(CW8,DB8)&gt;0,SUM(CW8,DB8),"")</f>
        <v>94.5</v>
      </c>
      <c r="DD8" s="50" t="str">
        <f>IF(MAX(EB8,FD8,GF8,HH8,IJ8,JL8,KN8,LP8,MR8,NT8,OV8,PX8)-IF(L8="",0,L8)&gt;0.001,MAX(EB8,FD8,GF8,HH8,IJ8,JL8,KN8,LP8,MR8,NT8,OV8,PX8)-IF(L8="",0,L8),"")</f>
        <v/>
      </c>
      <c r="DE8" s="50" t="str">
        <f>IF(MAX(EC8,FE8,GG8,HI8,IK8,JM8,KO8,LQ8,MS8,NU8,OW8,PY8)-IF(N8="",0,N8)&gt;0.001,MAX(EC8,FE8,GG8,HI8,IK8,JM8,KO8,LQ8,MS8,NU8,OW8,PY8)-IF(N8="",0,N8),"")</f>
        <v/>
      </c>
      <c r="DF8" s="50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IF(SUM(IJ8,IO8)&gt;0,SUM(IJ8,IO8),"")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2">
        <f>IF($CU8="P",CA8,(CA8+AX8)/2)</f>
        <v>18.549999999999997</v>
      </c>
      <c r="QF8" s="22">
        <f>IF($CU8="P",CB8,(CB8+AY8)/2)</f>
        <v>5.6</v>
      </c>
      <c r="QG8" s="22">
        <f>IF($CU8="P",CC8,(CC8+AZ8)/2)</f>
        <v>0.4</v>
      </c>
      <c r="QH8" s="22">
        <f>IF($CU8="P",CD8,(CD8+BA8)/2)</f>
        <v>0</v>
      </c>
      <c r="QI8" s="22">
        <f>IF($CU8="P",CE8,(CE8+BB8)/2)</f>
        <v>18.45</v>
      </c>
      <c r="QJ8" s="22">
        <f>IF($CU8="P",CF8,(CF8+BC8)/2)</f>
        <v>5.4</v>
      </c>
      <c r="QK8" s="22">
        <f>IF($CU8="P",CG8,(CG8+BD8)/2)</f>
        <v>0.8</v>
      </c>
      <c r="QL8" s="22">
        <f>IF($CU8="P",CH8,(CH8+BE8)/2)</f>
        <v>0.3</v>
      </c>
      <c r="QM8" s="22">
        <f>IF($CU8="P",CI8,(CI8+BF8)/2)</f>
        <v>17.799999999999997</v>
      </c>
      <c r="QN8" s="22">
        <f>IF($CU8="P",CJ8,(CJ8+BG8)/2)</f>
        <v>2.95</v>
      </c>
      <c r="QO8" s="22">
        <f>IF($CU8="P",CK8,(CK8+BH8)/2)</f>
        <v>0</v>
      </c>
      <c r="QP8" s="22">
        <f>IF($CU8="P",CL8,(CL8+BI8)/2)</f>
        <v>0</v>
      </c>
      <c r="QQ8" s="22">
        <f>IF($CU8="P",CM8,(CM8+BJ8)/2)</f>
        <v>18.25</v>
      </c>
      <c r="QR8" s="22">
        <f>IF($CU8="P",CN8,(CN8+BK8)/2)</f>
        <v>5.6</v>
      </c>
      <c r="QS8" s="22">
        <f>IF($CU8="P",CO8,(CO8+BL8)/2)</f>
        <v>0.9</v>
      </c>
      <c r="QT8" s="22">
        <f>IF($CU8="P",CP8,(CP8+BM8)/2)</f>
        <v>0</v>
      </c>
      <c r="QU8" s="22">
        <f>IF($CU8="P",CQ8,(CQ8+BN8)/2)</f>
        <v>18.649999999999999</v>
      </c>
      <c r="QV8" s="22">
        <f>IF($CU8="P",CR8,(CR8+BO8)/2)</f>
        <v>5.4</v>
      </c>
      <c r="QW8" s="22">
        <f>IF($CU8="P",CS8,(CS8+BP8)/2)</f>
        <v>0.6</v>
      </c>
      <c r="QX8" s="22">
        <f>IF($CU8="P",CT8,(CT8+BQ8)/2)</f>
        <v>0.3</v>
      </c>
      <c r="QY8" s="27" t="s">
        <v>46</v>
      </c>
      <c r="QZ8" s="40">
        <f>IF(SUM(QF8,QJ8)&gt;0,SUM(QF8,QJ8),"")</f>
        <v>11</v>
      </c>
      <c r="RA8" s="40">
        <f>IF(SUM(QE8:QF8,QH8:QJ8,QL8)-QG8-QK8&gt;0,SUM(QE8:QF8,QH8:QJ8,QL8)-QG8-QK8,"")</f>
        <v>47.099999999999994</v>
      </c>
      <c r="RB8" s="40">
        <f>IF(SUM(QM8:QN8,QP8)-QO8&gt;0,SUM(QM8:QN8,QP8)-QO8,"")</f>
        <v>20.749999999999996</v>
      </c>
      <c r="RC8" s="40">
        <f>IF(SUM(QF8,QJ8,QN8)&gt;0,SUM(QF8,QJ8,QN8),"")</f>
        <v>13.95</v>
      </c>
      <c r="RD8" s="40">
        <f>IF(SUM(RA8,RB8)&gt;0,SUM(RA8,RB8),"")</f>
        <v>67.849999999999994</v>
      </c>
      <c r="RE8" s="40">
        <f>IF(SUM(QR8,QV8)&gt;0,SUM(QR8,QV8),"")</f>
        <v>11</v>
      </c>
      <c r="RF8" s="40">
        <f>IF(SUM(QQ8:QR8,QT8:QV8,QX8)-SUM(QS8,QW8)&gt;0,SUM(QQ8:QR8,QT8:QV8,QX8)-SUM(QS8,QW8),"")</f>
        <v>46.699999999999996</v>
      </c>
      <c r="RG8" s="40">
        <f>IF(SUM(RA8,RF8)&gt;0,SUM(RA8,RF8),"")</f>
        <v>93.799999999999983</v>
      </c>
    </row>
    <row r="9" spans="1:475" x14ac:dyDescent="0.2">
      <c r="A9" s="4" cm="1">
        <f t="array" ref="A9">IF(AND(H9&lt;&gt;"",H9&lt;&gt;"No DD"),SUMPRODUCT((H$4:H$27&lt;&gt;"")*(H$4:H$27&lt;&gt;"No DD")*(E$4:E$27&gt;E9))+1,IF(H9="No DD",SUMPRODUCT((H$4:H$27="No DD")*(E$4:E$27&gt;E9))+1+SUMPRODUCT((H$4:H$27&lt;&gt;"")*(H$4:H$27&lt;&gt;"No DD")),""))</f>
        <v>6</v>
      </c>
      <c r="B9" s="5" t="s">
        <v>202</v>
      </c>
      <c r="C9" s="4" t="s">
        <v>5</v>
      </c>
      <c r="D9" s="4">
        <v>2005</v>
      </c>
      <c r="E9" s="9">
        <f>SUM(J9:R9)+SUM(J9:N9)*0.0000001+SUM(J9)*0.0000000000001</f>
        <v>114.10000683000466</v>
      </c>
      <c r="F9" s="3" t="str">
        <f>IF(OR(AND(AP9&gt;=AW$29,AQ9&gt;=AW$33,AP9&lt;&gt;"",AO9=""),AND(AU9&gt;=AW$29,AV9&gt;=AW$33,AU9&lt;&gt;"",AO9=""),AND(BS9&gt;=BZ$29,BT9&gt;=BZ$33,BS9&lt;&gt;"",BR9=""),AND(BX9&gt;=BZ$29,BY9&gt;=BZ$33,BX9&lt;&gt;"",BR9=""),AND(CV9&gt;=DC$29,CW9&gt;=DC$33,CV9&lt;&gt;"",CU9=""),AND(DA9&gt;=DC$29,DB9&gt;=DC$33,DA9&lt;&gt;""),AND(EA9&gt;=EH$29,EB9&gt;=EH$33,EA9&lt;&gt;""),AND(EF9&gt;=EH$29,EG9&gt;=EH$33,EF9&lt;&gt;""),AND(FC9&gt;=FJ$29,FD9&gt;=FJ$33,FC9&lt;&gt;""),AND(FH9&gt;=FJ$29,FI9&gt;=FJ$33,FH9&lt;&gt;""),AND(GE9&gt;=GL$29,GF9&gt;=GL$33,GE9&lt;&gt;""),AND(GJ9&gt;=GL$29,GK9&gt;=GL$33,GJ9&lt;&gt;""),AND(HG9&gt;=HN$29,HH9&gt;=HN$33,HG9&lt;&gt;""),AND(HL9&gt;=HN$29,HM9&gt;=HN$33,HL9&lt;&gt;""),AND(II9&gt;=IP$29,IJ9&gt;=IP$33,II9&lt;&gt;""),AND(IN9&gt;=IP$29,IO9&gt;=IP$33,IN9&lt;&gt;""),AND(JK9&gt;=JR$29,JL9&gt;=JR$33,JK9&lt;&gt;""),AND(JP9&gt;=JR$29,JQ9&gt;=JR$33,JP9&lt;&gt;""),AND(KM9&gt;=KT$29,KN9&gt;=KT$33,KM9&lt;&gt;""),AND(KR9&gt;=KT$29,KS9&gt;=KT$33,KR9&lt;&gt;""),AND(LO9&gt;=LV$29,LP9&gt;=LV$33,LO9&lt;&gt;""),AND(LT9&gt;=LV$29,LU9&gt;=LV$33,LT9&lt;&gt;""),AND(MQ9&gt;=MX$29,MR9&gt;=MX$33,MQ9&lt;&gt;""),AND(MV9&gt;=MX$29,MW9&gt;=MX$33,MV9&lt;&gt;""),AND(NS9&gt;=NZ$29,NT9&gt;=NZ$33,NS9&lt;&gt;""),AND(NX9&gt;=NZ$29,NY9&gt;=NZ$33,NX9&lt;&gt;""),AND(OU9&gt;=PB$29,OV9&gt;=PB$33,OU9&lt;&gt;""),AND(OZ9&gt;=PB$29,PA9&gt;=PB$33,OZ9&lt;&gt;""),AND(PW9&gt;=QD$29,PX9&gt;=QD$33,PW9&lt;&gt;""),AND(QB9&gt;=QD$29,QC9&gt;=QD$33,QB9&lt;&gt;"")),"P","")</f>
        <v>P</v>
      </c>
      <c r="G9" s="3" t="str">
        <f>IF(OR(AND(AQ9&gt;=AW$33,AQ9&lt;&gt;"",AO9=""),AND(AV9&gt;=AW$33,AV9&lt;&gt;"",AO9=""),AND(BT9&gt;=BZ$33,BT9&lt;&gt;"",BR9=""),AND(BY9&gt;=BZ$33,BY9&lt;&gt;"",BR9=""),AND(CW9&gt;=DC$33,CW9&lt;&gt;"",CU9=""),AND(DB9&gt;=DC$33,DB9&lt;&gt;"",CU9=""),AND(EB9&gt;=EH$33,EB9&lt;&gt;""),AND(EG9&gt;=EH$33,EG9&lt;&gt;""),AND(FD9&gt;=FJ$33,FD9&lt;&gt;""),AND(FI9&gt;=FJ$33,FI9&lt;&gt;""),AND(GF9&gt;=GL$33,GF9&lt;&gt;""),AND(GK9&gt;=GL$33,GK9&lt;&gt;""),AND(HH9&gt;=HN$33,HH9&lt;&gt;""),AND(HM9&gt;=HN$33,HM9&lt;&gt;""),AND(IJ9&gt;=IP$33,IJ9&lt;&gt;""),AND(IO9&gt;=IP$33,IO9&lt;&gt;""),AND(JL9&gt;=JR$33,JL9&lt;&gt;""),AND(JQ9&gt;=JR$33,JQ9&lt;&gt;""),AND(KN9&gt;=KT$33,KN9&lt;&gt;""),AND(KS9&gt;=KT$33,KS9&lt;&gt;""),AND(LP9&gt;=LV$33,LP9&lt;&gt;""),AND(LU9&gt;=LV$33,LU9&lt;&gt;""),AND(MR9&gt;=MX$33,MR9&lt;&gt;""),AND(MW9&gt;=MX$33,MW9&lt;&gt;""),AND(NT9&gt;=NZ$33,NT9&lt;&gt;""),AND(NY9&gt;=NZ$33,NY9&lt;&gt;""),AND(OV9&gt;=PB$33,OV9&lt;&gt;""),AND(PA9&gt;=PB$33,PA9&lt;&gt;""),AND(PX9&gt;=QD$33,PX9&lt;&gt;""),AND(QC9&gt;=QD$33,QC9&lt;&gt;"")),"P","")</f>
        <v>P</v>
      </c>
      <c r="H9" s="36" t="str">
        <f>IF(AND(G9="P",F9=""),"No DD",IF(OR(AND(AS9&gt;=AW$32,AT9&gt;=AW$36,AS9&lt;&gt;"",AO9=""),AND(BV9&gt;=BZ$32,BW9&gt;=BZ$36,BV9&lt;&gt;"",BR9=""),AND(CY9&gt;=DC$32,CZ9&gt;=DC$36,CY9&lt;&gt;"",CU9=""),AND(ED9&gt;=EH$32,EE9&gt;=EH$36,ED9&lt;&gt;""),AND(FF9&gt;=FJ$32,FG9&gt;=FJ$36,FF9&lt;&gt;""),AND(GH9&gt;=GL$32,GI9&gt;=GL$36,GH9&lt;&gt;""),AND(HJ9&gt;=HN$32,HK9&gt;=HN$36,HJ9&lt;&gt;""),AND(IL9&gt;=IP$32,IM9&gt;=IP$36,IL9&lt;&gt;""),AND(JN9&gt;=JR$32,JO9&gt;=JR$36,JN9&lt;&gt;""),AND(KP9&gt;=KT$32,KQ9&gt;=KT$36,KP9&lt;&gt;""),AND(LR9&gt;=LV$32,LS9&gt;=LV$36,LR9&lt;&gt;""),AND(MT9&gt;=MX$32,MU9&gt;=MX$36,MT9&lt;&gt;""),AND(NV9&gt;=NZ$32,NW9&gt;=NZ$36,NV9&lt;&gt;""),AND(OX9&gt;=PB$32,OY9&gt;=PB$36,OX9&lt;&gt;""),AND(PZ9&gt;=QD$32,QA9&gt;=QD$36,PZ9&lt;&gt;"")),"Merit",IF(OR(AND(AS9&gt;=AW$31,AT9&gt;=AW$35,AS9&lt;&gt;"",AO9=""),AND(BV9&gt;=BZ$31,BW9&gt;=BZ$35,BV9&lt;&gt;"",BR9=""),AND(CY9&gt;=DC$31,CZ9&gt;=DC$35,CY9&lt;&gt;"",CU9=""),AND(ED9&gt;=EH$31,EE9&gt;=EH$35,ED9&lt;&gt;""),AND(FF9&gt;=FJ$31,FG9&gt;=FJ$35,FF9&lt;&gt;""),AND(GH9&gt;=GL$31,GI9&gt;=GL$35,GH9&lt;&gt;""),AND(HJ9&gt;=HN$31,HK9&gt;=HN$35,HJ9&lt;&gt;""),AND(IL9&gt;=IP$31,IM9&gt;=IP$35,IL9&lt;&gt;""),AND(JN9&gt;=JR$31,JO9&gt;=JR$35,JN9&lt;&gt;""),AND(KP9&gt;=KT$31,KQ9&gt;=KT$35,KP9&lt;&gt;""),AND(LR9&gt;=LV$31,LS9&gt;=LV$35,LR9&lt;&gt;""),AND(MT9&gt;=MX$31,MU9&gt;=MX$35,MT9&lt;&gt;""),AND(NV9&gt;=NZ$31,NW9&gt;=NZ$35,NV9&lt;&gt;""),AND(OX9&gt;=PB$31,OY9&gt;=PB$35,OX9&lt;&gt;""),AND(PZ9&gt;=QD$31,QA9&gt;=QD$35,PZ9&lt;&gt;"")),"Excellence",IF(I9="P","Worlds Team",IF(F9="P","National Team","")))))</f>
        <v>National Team</v>
      </c>
      <c r="I9" s="3" t="str">
        <f>IF(OR(AND(AS9&gt;=AW$30,AT9&gt;=AW$34,AS9&lt;&gt;"",AO9=""),AND(BV9&gt;=BZ$30,BW9&gt;=BZ$34,BV9&lt;&gt;"",BR9=""),AND(CY9&gt;=DC$30,CZ9&gt;=DC$34,CY9&lt;&gt;"",CU9=""),AND(ED9&gt;=EH$30,EE9&gt;=EH$34,ED9&lt;&gt;""),AND(FF9&gt;=FJ$30,FG9&gt;=FJ$34,FF9&lt;&gt;""),AND(GH9&gt;=GL$30,GI9&gt;=GL$34,GH9&lt;&gt;""),AND(HJ9&gt;=HN$30,HK9&gt;=HN$34,HJ9&lt;&gt;""),AND(IL9&gt;=IP$30,IM9&gt;=IP$34,IL9&lt;&gt;""),AND(JN9&gt;=JR$30,JO9&gt;=JR$34,JN9&lt;&gt;""),AND(KP9&gt;=KT$30,KQ9&gt;=KT$34,KP9&lt;&gt;""),AND(LR9&gt;=LV$30,LS9&gt;=LV$34,LR9&lt;&gt;""),AND(MT9&gt;=MX$30,MU9&gt;=MX$34,MT9&lt;&gt;""),AND(NV9&gt;=NZ$30,NW9&gt;=NZ$34,NV9&lt;&gt;""),AND(OX9&gt;=PB$30,OY9&gt;=PB$34,OX9&lt;&gt;""),AND(PZ9&gt;=QD$30,QA9&gt;=QD$34,PZ9&lt;&gt;"")),"P","")</f>
        <v/>
      </c>
      <c r="J9" s="8">
        <f>IF(COUNT(AQ9,BT9,CW9)&gt;0,LARGE((AQ9,BT9,CW9),1),0)</f>
        <v>46.6</v>
      </c>
      <c r="K9" s="8" t="str">
        <f>IF(J9=0,"",IF(J9=CW9,$CA$1,IF(J9=BT9,$AX$1,IF(J9=AQ9,$U$1,""))))</f>
        <v>2023 Nationals</v>
      </c>
      <c r="L9" s="8">
        <f>IF(COUNT(AQ9,BT9,CW9)&gt;1,LARGE((AQ9,BT9,CW9),2),0)</f>
        <v>0</v>
      </c>
      <c r="M9" s="8" t="str">
        <f>IF(L9=0,"",IF(L9=CW9,$CA$1,IF(L9=BT9,$AX$1,IF(L9=AQ9,$U$1,""))))</f>
        <v/>
      </c>
      <c r="N9" s="8">
        <f>IF(COUNT(AR9,BU9,CX9)&gt;0,LARGE((AR9,BU9,CX9),1),0)</f>
        <v>21.7</v>
      </c>
      <c r="O9" s="8" t="str">
        <f>IF(N9=0,"",IF(N9=CX9,$CA$1,IF(N9=BU9,$AX$1,IF(N9=AR9,$U$1,""))))</f>
        <v>2023 Nationals</v>
      </c>
      <c r="P9" s="8">
        <f>IF(MAX(AV9,BY9,DB9)&gt;0,MAX(AV9,BY9,DB9),0)</f>
        <v>45.8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 t="str">
        <f>IF(SUM(V9,Z9)&gt;0,SUM(V9,Z9),"")</f>
        <v/>
      </c>
      <c r="AQ9" s="40" t="str">
        <f>IF(SUM(U9:V9,X9:Z9,AB9)-W9-AA9&gt;0,SUM(U9:V9,X9:Z9,AB9)-W9-AA9,"")</f>
        <v/>
      </c>
      <c r="AR9" s="40" t="str">
        <f>IF(SUM(AC9:AD9,AF9)-AE9&gt;0,SUM(AC9:AD9,AF9)-AE9,"")</f>
        <v/>
      </c>
      <c r="AS9" s="40" t="str">
        <f>IF(SUM(V9,Z9,AD9)&gt;0,SUM(V9,Z9,AD9),"")</f>
        <v/>
      </c>
      <c r="AT9" s="40" t="str">
        <f>IF(SUM(AQ9,AR9)&gt;0,SUM(AQ9,AR9),"")</f>
        <v/>
      </c>
      <c r="AU9" s="40" t="str">
        <f>IF(SUM(AH9,AL9)&gt;0,SUM(AH9,AL9),"")</f>
        <v/>
      </c>
      <c r="AV9" s="40" t="str">
        <f>IF(SUM(AG9:AH9,AJ9:AL9,AN9)-SUM(AI9,AM9)&gt;0,SUM(AG9:AH9,AJ9:AL9,AN9)-SUM(AI9,AM9),"")</f>
        <v/>
      </c>
      <c r="AW9" s="40" t="str">
        <f>IF(SUM(AQ9,AV9)&gt;0,SUM(AQ9,AV9),"")</f>
        <v/>
      </c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28"/>
      <c r="BS9" s="11" t="str">
        <f>IF(SUM(AY9,BC9)&gt;0,SUM(AY9,BC9),"")</f>
        <v/>
      </c>
      <c r="BT9" s="11" t="str">
        <f>IF(SUM(AX9:AY9,BA9:BC9,BE9)-AZ9-BD9&gt;0,SUM(AX9:AY9,BA9:BC9,BE9)-AZ9-BD9,"")</f>
        <v/>
      </c>
      <c r="BU9" s="11" t="str">
        <f>IF(SUM(BF9:BG9,BI9)-BH9&gt;0,SUM(BF9:BG9,BI9)-BH9,"")</f>
        <v/>
      </c>
      <c r="BV9" s="11" t="str">
        <f>IF(SUM(AY9,BC9,BG9)&gt;0,SUM(AY9,BC9,BG9),"")</f>
        <v/>
      </c>
      <c r="BW9" s="11" t="str">
        <f>IF(SUM(BT9,BU9)&gt;0,SUM(BT9,BU9),"")</f>
        <v/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 t="str">
        <f>IF(SUM(BT9,BY9)&gt;0,SUM(BT9,BY9),"")</f>
        <v/>
      </c>
      <c r="CA9" s="19">
        <v>18.600000000000001</v>
      </c>
      <c r="CB9" s="19">
        <v>5.2</v>
      </c>
      <c r="CC9" s="19">
        <v>0.2</v>
      </c>
      <c r="CD9" s="19">
        <v>0</v>
      </c>
      <c r="CE9" s="19">
        <v>18.3</v>
      </c>
      <c r="CF9" s="19">
        <v>5.2</v>
      </c>
      <c r="CG9" s="19">
        <v>0.8</v>
      </c>
      <c r="CH9" s="19">
        <v>0.3</v>
      </c>
      <c r="CI9" s="19">
        <v>18.8</v>
      </c>
      <c r="CJ9" s="19">
        <v>3.7</v>
      </c>
      <c r="CK9" s="19">
        <v>0.8</v>
      </c>
      <c r="CL9" s="19">
        <v>0</v>
      </c>
      <c r="CM9" s="19">
        <v>17.5</v>
      </c>
      <c r="CN9" s="19">
        <v>5.2</v>
      </c>
      <c r="CO9" s="19">
        <v>0.8</v>
      </c>
      <c r="CP9" s="19">
        <v>0</v>
      </c>
      <c r="CQ9" s="19">
        <v>18.8</v>
      </c>
      <c r="CR9" s="19">
        <v>5.6</v>
      </c>
      <c r="CS9" s="19">
        <v>0.8</v>
      </c>
      <c r="CT9" s="19">
        <v>0.3</v>
      </c>
      <c r="CU9" s="27"/>
      <c r="CV9" s="40">
        <f>IF(SUM(CB9,CF9)&gt;0,SUM(CB9,CF9),"")</f>
        <v>10.4</v>
      </c>
      <c r="CW9" s="40">
        <f>IF(SUM(CA9:CB9,CD9:CF9,CH9)-CC9-CG9&gt;0,SUM(CA9:CB9,CD9:CF9,CH9)-CC9-CG9,"")</f>
        <v>46.6</v>
      </c>
      <c r="CX9" s="40">
        <f>IF(SUM(CI9:CJ9,CL9)-CK9&gt;0,SUM(CI9:CJ9,CL9)-CK9,"")</f>
        <v>21.7</v>
      </c>
      <c r="CY9" s="40">
        <f>IF(SUM(CB9,CF9,CJ9)&gt;0,SUM(CB9,CF9,CJ9),"")</f>
        <v>14.100000000000001</v>
      </c>
      <c r="CZ9" s="40">
        <f>IF(SUM(CW9,CX9)&gt;0,SUM(CW9,CX9),"")</f>
        <v>68.3</v>
      </c>
      <c r="DA9" s="40">
        <f>IF(SUM(CN9,CR9)&gt;0,SUM(CN9,CR9),"")</f>
        <v>10.8</v>
      </c>
      <c r="DB9" s="40">
        <f>IF(SUM(CM9:CN9,CP9:CR9,CT9)-SUM(CO9,CS9)&gt;0,SUM(CM9:CN9,CP9:CR9,CT9)-SUM(CO9,CS9),"")</f>
        <v>45.8</v>
      </c>
      <c r="DC9" s="40">
        <f>IF(SUM(CW9,DB9)&gt;0,SUM(CW9,DB9),"")</f>
        <v>92.4</v>
      </c>
      <c r="DD9" s="50" t="str">
        <f>IF(MAX(EB9,FD9,GF9,HH9,IJ9,JL9,KN9,LP9,MR9,NT9,OV9,PX9)-IF(L9="",0,L9)&gt;0.001,MAX(EB9,FD9,GF9,HH9,IJ9,JL9,KN9,LP9,MR9,NT9,OV9,PX9)-IF(L9="",0,L9),"")</f>
        <v/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2">
        <f>IF($CU9="P",CA9,(CA9+AX9)/2)</f>
        <v>9.3000000000000007</v>
      </c>
      <c r="QF9" s="22">
        <f>IF($CU9="P",CB9,(CB9+AY9)/2)</f>
        <v>2.6</v>
      </c>
      <c r="QG9" s="22">
        <f>IF($CU9="P",CC9,(CC9+AZ9)/2)</f>
        <v>0.1</v>
      </c>
      <c r="QH9" s="22">
        <f>IF($CU9="P",CD9,(CD9+BA9)/2)</f>
        <v>0</v>
      </c>
      <c r="QI9" s="22">
        <f>IF($CU9="P",CE9,(CE9+BB9)/2)</f>
        <v>9.15</v>
      </c>
      <c r="QJ9" s="22">
        <f>IF($CU9="P",CF9,(CF9+BC9)/2)</f>
        <v>2.6</v>
      </c>
      <c r="QK9" s="22">
        <f>IF($CU9="P",CG9,(CG9+BD9)/2)</f>
        <v>0.4</v>
      </c>
      <c r="QL9" s="22">
        <f>IF($CU9="P",CH9,(CH9+BE9)/2)</f>
        <v>0.15</v>
      </c>
      <c r="QM9" s="22">
        <f>IF($CU9="P",CI9,(CI9+BF9)/2)</f>
        <v>9.4</v>
      </c>
      <c r="QN9" s="22">
        <f>IF($CU9="P",CJ9,(CJ9+BG9)/2)</f>
        <v>1.85</v>
      </c>
      <c r="QO9" s="22">
        <f>IF($CU9="P",CK9,(CK9+BH9)/2)</f>
        <v>0.4</v>
      </c>
      <c r="QP9" s="22">
        <f>IF($CU9="P",CL9,(CL9+BI9)/2)</f>
        <v>0</v>
      </c>
      <c r="QQ9" s="22">
        <f>IF($CU9="P",CM9,(CM9+BJ9)/2)</f>
        <v>8.75</v>
      </c>
      <c r="QR9" s="22">
        <f>IF($CU9="P",CN9,(CN9+BK9)/2)</f>
        <v>2.6</v>
      </c>
      <c r="QS9" s="22">
        <f>IF($CU9="P",CO9,(CO9+BL9)/2)</f>
        <v>0.4</v>
      </c>
      <c r="QT9" s="22">
        <f>IF($CU9="P",CP9,(CP9+BM9)/2)</f>
        <v>0</v>
      </c>
      <c r="QU9" s="22">
        <f>IF($CU9="P",CQ9,(CQ9+BN9)/2)</f>
        <v>9.4</v>
      </c>
      <c r="QV9" s="22">
        <f>IF($CU9="P",CR9,(CR9+BO9)/2)</f>
        <v>2.8</v>
      </c>
      <c r="QW9" s="22">
        <f>IF($CU9="P",CS9,(CS9+BP9)/2)</f>
        <v>0.4</v>
      </c>
      <c r="QX9" s="22">
        <f>IF($CU9="P",CT9,(CT9+BQ9)/2)</f>
        <v>0.15</v>
      </c>
      <c r="QY9" s="27" t="s">
        <v>46</v>
      </c>
      <c r="QZ9" s="40">
        <f>IF(SUM(QF9,QJ9)&gt;0,SUM(QF9,QJ9),"")</f>
        <v>5.2</v>
      </c>
      <c r="RA9" s="40">
        <f>IF(SUM(QE9:QF9,QH9:QJ9,QL9)-QG9-QK9&gt;0,SUM(QE9:QF9,QH9:QJ9,QL9)-QG9-QK9,"")</f>
        <v>23.3</v>
      </c>
      <c r="RB9" s="40">
        <f>IF(SUM(QM9:QN9,QP9)-QO9&gt;0,SUM(QM9:QN9,QP9)-QO9,"")</f>
        <v>10.85</v>
      </c>
      <c r="RC9" s="40">
        <f>IF(SUM(QF9,QJ9,QN9)&gt;0,SUM(QF9,QJ9,QN9),"")</f>
        <v>7.0500000000000007</v>
      </c>
      <c r="RD9" s="40">
        <f>IF(SUM(RA9,RB9)&gt;0,SUM(RA9,RB9),"")</f>
        <v>34.15</v>
      </c>
      <c r="RE9" s="40">
        <f>IF(SUM(QR9,QV9)&gt;0,SUM(QR9,QV9),"")</f>
        <v>5.4</v>
      </c>
      <c r="RF9" s="40">
        <f>IF(SUM(QQ9:QR9,QT9:QV9,QX9)-SUM(QS9,QW9)&gt;0,SUM(QQ9:QR9,QT9:QV9,QX9)-SUM(QS9,QW9),"")</f>
        <v>22.9</v>
      </c>
      <c r="RG9" s="40">
        <f>IF(SUM(RA9,RF9)&gt;0,SUM(RA9,RF9),"")</f>
        <v>46.2</v>
      </c>
    </row>
    <row r="10" spans="1:475" x14ac:dyDescent="0.2">
      <c r="A10" s="4" cm="1">
        <f t="array" ref="A10">IF(AND(H10&lt;&gt;"",H10&lt;&gt;"No DD"),SUMPRODUCT((H$4:H$27&lt;&gt;"")*(H$4:H$27&lt;&gt;"No DD")*(E$4:E$27&gt;E10))+1,IF(H10="No DD",SUMPRODUCT((H$4:H$27="No DD")*(E$4:E$27&gt;E10))+1+SUMPRODUCT((H$4:H$27&lt;&gt;"")*(H$4:H$27&lt;&gt;"No DD")),""))</f>
        <v>7</v>
      </c>
      <c r="B10" s="5" t="s">
        <v>185</v>
      </c>
      <c r="C10" s="4" t="s">
        <v>4</v>
      </c>
      <c r="D10" s="4">
        <v>2006</v>
      </c>
      <c r="E10" s="9">
        <f>SUM(J10:R10)+SUM(J10:N10)*0.0000001+SUM(J10)*0.0000000000001</f>
        <v>114.00000690000466</v>
      </c>
      <c r="F10" s="3" t="str">
        <f>IF(OR(AND(AP10&gt;=AW$29,AQ10&gt;=AW$33,AP10&lt;&gt;"",AO10=""),AND(AU10&gt;=AW$29,AV10&gt;=AW$33,AU10&lt;&gt;"",AO10=""),AND(BS10&gt;=BZ$29,BT10&gt;=BZ$33,BS10&lt;&gt;"",BR10=""),AND(BX10&gt;=BZ$29,BY10&gt;=BZ$33,BX10&lt;&gt;"",BR10=""),AND(CV10&gt;=DC$29,CW10&gt;=DC$33,CV10&lt;&gt;"",CU10=""),AND(DA10&gt;=DC$29,DB10&gt;=DC$33,DA10&lt;&gt;""),AND(EA10&gt;=EH$29,EB10&gt;=EH$33,EA10&lt;&gt;""),AND(EF10&gt;=EH$29,EG10&gt;=EH$33,EF10&lt;&gt;""),AND(FC10&gt;=FJ$29,FD10&gt;=FJ$33,FC10&lt;&gt;""),AND(FH10&gt;=FJ$29,FI10&gt;=FJ$33,FH10&lt;&gt;""),AND(GE10&gt;=GL$29,GF10&gt;=GL$33,GE10&lt;&gt;""),AND(GJ10&gt;=GL$29,GK10&gt;=GL$33,GJ10&lt;&gt;""),AND(HG10&gt;=HN$29,HH10&gt;=HN$33,HG10&lt;&gt;""),AND(HL10&gt;=HN$29,HM10&gt;=HN$33,HL10&lt;&gt;""),AND(II10&gt;=IP$29,IJ10&gt;=IP$33,II10&lt;&gt;""),AND(IN10&gt;=IP$29,IO10&gt;=IP$33,IN10&lt;&gt;""),AND(JK10&gt;=JR$29,JL10&gt;=JR$33,JK10&lt;&gt;""),AND(JP10&gt;=JR$29,JQ10&gt;=JR$33,JP10&lt;&gt;""),AND(KM10&gt;=KT$29,KN10&gt;=KT$33,KM10&lt;&gt;""),AND(KR10&gt;=KT$29,KS10&gt;=KT$33,KR10&lt;&gt;""),AND(LO10&gt;=LV$29,LP10&gt;=LV$33,LO10&lt;&gt;""),AND(LT10&gt;=LV$29,LU10&gt;=LV$33,LT10&lt;&gt;""),AND(MQ10&gt;=MX$29,MR10&gt;=MX$33,MQ10&lt;&gt;""),AND(MV10&gt;=MX$29,MW10&gt;=MX$33,MV10&lt;&gt;""),AND(NS10&gt;=NZ$29,NT10&gt;=NZ$33,NS10&lt;&gt;""),AND(NX10&gt;=NZ$29,NY10&gt;=NZ$33,NX10&lt;&gt;""),AND(OU10&gt;=PB$29,OV10&gt;=PB$33,OU10&lt;&gt;""),AND(OZ10&gt;=PB$29,PA10&gt;=PB$33,OZ10&lt;&gt;""),AND(PW10&gt;=QD$29,PX10&gt;=QD$33,PW10&lt;&gt;""),AND(QB10&gt;=QD$29,QC10&gt;=QD$33,QB10&lt;&gt;"")),"P","")</f>
        <v>P</v>
      </c>
      <c r="G10" s="3" t="str">
        <f>IF(OR(AND(AQ10&gt;=AW$33,AQ10&lt;&gt;"",AO10=""),AND(AV10&gt;=AW$33,AV10&lt;&gt;"",AO10=""),AND(BT10&gt;=BZ$33,BT10&lt;&gt;"",BR10=""),AND(BY10&gt;=BZ$33,BY10&lt;&gt;"",BR10=""),AND(CW10&gt;=DC$33,CW10&lt;&gt;"",CU10=""),AND(DB10&gt;=DC$33,DB10&lt;&gt;"",CU10=""),AND(EB10&gt;=EH$33,EB10&lt;&gt;""),AND(EG10&gt;=EH$33,EG10&lt;&gt;""),AND(FD10&gt;=FJ$33,FD10&lt;&gt;""),AND(FI10&gt;=FJ$33,FI10&lt;&gt;""),AND(GF10&gt;=GL$33,GF10&lt;&gt;""),AND(GK10&gt;=GL$33,GK10&lt;&gt;""),AND(HH10&gt;=HN$33,HH10&lt;&gt;""),AND(HM10&gt;=HN$33,HM10&lt;&gt;""),AND(IJ10&gt;=IP$33,IJ10&lt;&gt;""),AND(IO10&gt;=IP$33,IO10&lt;&gt;""),AND(JL10&gt;=JR$33,JL10&lt;&gt;""),AND(JQ10&gt;=JR$33,JQ10&lt;&gt;""),AND(KN10&gt;=KT$33,KN10&lt;&gt;""),AND(KS10&gt;=KT$33,KS10&lt;&gt;""),AND(LP10&gt;=LV$33,LP10&lt;&gt;""),AND(LU10&gt;=LV$33,LU10&lt;&gt;""),AND(MR10&gt;=MX$33,MR10&lt;&gt;""),AND(MW10&gt;=MX$33,MW10&lt;&gt;""),AND(NT10&gt;=NZ$33,NT10&lt;&gt;""),AND(NY10&gt;=NZ$33,NY10&lt;&gt;""),AND(OV10&gt;=PB$33,OV10&lt;&gt;""),AND(PA10&gt;=PB$33,PA10&lt;&gt;""),AND(PX10&gt;=QD$33,PX10&lt;&gt;""),AND(QC10&gt;=QD$33,QC10&lt;&gt;"")),"P","")</f>
        <v>P</v>
      </c>
      <c r="H10" s="36" t="str">
        <f>IF(AND(G10="P",F10=""),"No DD",IF(OR(AND(AS10&gt;=AW$32,AT10&gt;=AW$36,AS10&lt;&gt;"",AO10=""),AND(BV10&gt;=BZ$32,BW10&gt;=BZ$36,BV10&lt;&gt;"",BR10=""),AND(CY10&gt;=DC$32,CZ10&gt;=DC$36,CY10&lt;&gt;"",CU10=""),AND(ED10&gt;=EH$32,EE10&gt;=EH$36,ED10&lt;&gt;""),AND(FF10&gt;=FJ$32,FG10&gt;=FJ$36,FF10&lt;&gt;""),AND(GH10&gt;=GL$32,GI10&gt;=GL$36,GH10&lt;&gt;""),AND(HJ10&gt;=HN$32,HK10&gt;=HN$36,HJ10&lt;&gt;""),AND(IL10&gt;=IP$32,IM10&gt;=IP$36,IL10&lt;&gt;""),AND(JN10&gt;=JR$32,JO10&gt;=JR$36,JN10&lt;&gt;""),AND(KP10&gt;=KT$32,KQ10&gt;=KT$36,KP10&lt;&gt;""),AND(LR10&gt;=LV$32,LS10&gt;=LV$36,LR10&lt;&gt;""),AND(MT10&gt;=MX$32,MU10&gt;=MX$36,MT10&lt;&gt;""),AND(NV10&gt;=NZ$32,NW10&gt;=NZ$36,NV10&lt;&gt;""),AND(OX10&gt;=PB$32,OY10&gt;=PB$36,OX10&lt;&gt;""),AND(PZ10&gt;=QD$32,QA10&gt;=QD$36,PZ10&lt;&gt;"")),"Merit",IF(OR(AND(AS10&gt;=AW$31,AT10&gt;=AW$35,AS10&lt;&gt;"",AO10=""),AND(BV10&gt;=BZ$31,BW10&gt;=BZ$35,BV10&lt;&gt;"",BR10=""),AND(CY10&gt;=DC$31,CZ10&gt;=DC$35,CY10&lt;&gt;"",CU10=""),AND(ED10&gt;=EH$31,EE10&gt;=EH$35,ED10&lt;&gt;""),AND(FF10&gt;=FJ$31,FG10&gt;=FJ$35,FF10&lt;&gt;""),AND(GH10&gt;=GL$31,GI10&gt;=GL$35,GH10&lt;&gt;""),AND(HJ10&gt;=HN$31,HK10&gt;=HN$35,HJ10&lt;&gt;""),AND(IL10&gt;=IP$31,IM10&gt;=IP$35,IL10&lt;&gt;""),AND(JN10&gt;=JR$31,JO10&gt;=JR$35,JN10&lt;&gt;""),AND(KP10&gt;=KT$31,KQ10&gt;=KT$35,KP10&lt;&gt;""),AND(LR10&gt;=LV$31,LS10&gt;=LV$35,LR10&lt;&gt;""),AND(MT10&gt;=MX$31,MU10&gt;=MX$35,MT10&lt;&gt;""),AND(NV10&gt;=NZ$31,NW10&gt;=NZ$35,NV10&lt;&gt;""),AND(OX10&gt;=PB$31,OY10&gt;=PB$35,OX10&lt;&gt;""),AND(PZ10&gt;=QD$31,QA10&gt;=QD$35,PZ10&lt;&gt;"")),"Excellence",IF(I10="P","Worlds Team",IF(F10="P","National Team","")))))</f>
        <v>National Team</v>
      </c>
      <c r="I10" s="3" t="str">
        <f>IF(OR(AND(AS10&gt;=AW$30,AT10&gt;=AW$34,AS10&lt;&gt;"",AO10=""),AND(BV10&gt;=BZ$30,BW10&gt;=BZ$34,BV10&lt;&gt;"",BR10=""),AND(CY10&gt;=DC$30,CZ10&gt;=DC$34,CY10&lt;&gt;"",CU10=""),AND(ED10&gt;=EH$30,EE10&gt;=EH$34,ED10&lt;&gt;""),AND(FF10&gt;=FJ$30,FG10&gt;=FJ$34,FF10&lt;&gt;""),AND(GH10&gt;=GL$30,GI10&gt;=GL$34,GH10&lt;&gt;""),AND(HJ10&gt;=HN$30,HK10&gt;=HN$34,HJ10&lt;&gt;""),AND(IL10&gt;=IP$30,IM10&gt;=IP$34,IL10&lt;&gt;""),AND(JN10&gt;=JR$30,JO10&gt;=JR$34,JN10&lt;&gt;""),AND(KP10&gt;=KT$30,KQ10&gt;=KT$34,KP10&lt;&gt;""),AND(LR10&gt;=LV$30,LS10&gt;=LV$34,LR10&lt;&gt;""),AND(MT10&gt;=MX$30,MU10&gt;=MX$34,MT10&lt;&gt;""),AND(NV10&gt;=NZ$30,NW10&gt;=NZ$34,NV10&lt;&gt;""),AND(OX10&gt;=PB$30,OY10&gt;=PB$34,OX10&lt;&gt;""),AND(PZ10&gt;=QD$30,QA10&gt;=QD$34,PZ10&lt;&gt;"")),"P","")</f>
        <v/>
      </c>
      <c r="J10" s="8">
        <f>IF(COUNT(AQ10,BT10,CW10)&gt;0,LARGE((AQ10,BT10,CW10),1),0)</f>
        <v>46.6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0</v>
      </c>
      <c r="M10" s="8" t="str">
        <f>IF(L10=0,"",IF(L10=CW10,$CA$1,IF(L10=BT10,$AX$1,IF(L10=AQ10,$U$1,""))))</f>
        <v/>
      </c>
      <c r="N10" s="8">
        <f>IF(COUNT(AR10,BU10,CX10)&gt;0,LARGE((AR10,BU10,CX10),1),0)</f>
        <v>22.4</v>
      </c>
      <c r="O10" s="8" t="str">
        <f>IF(N10=0,"",IF(N10=CX10,$CA$1,IF(N10=BU10,$AX$1,IF(N10=AR10,$U$1,""))))</f>
        <v>2023 Nationals</v>
      </c>
      <c r="P10" s="8">
        <f>IF(MAX(AV10,BY10,DB10)&gt;0,MAX(AV10,BY10,DB10),0)</f>
        <v>45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7"/>
      <c r="AP10" s="40" t="str">
        <f>IF(SUM(V10,Z10)&gt;0,SUM(V10,Z10),"")</f>
        <v/>
      </c>
      <c r="AQ10" s="40" t="str">
        <f>IF(SUM(U10:V10,X10:Z10,AB10)-W10-AA10&gt;0,SUM(U10:V10,X10:Z10,AB10)-W10-AA10,"")</f>
        <v/>
      </c>
      <c r="AR10" s="40" t="str">
        <f>IF(SUM(AC10:AD10,AF10)-AE10&gt;0,SUM(AC10:AD10,AF10)-AE10,"")</f>
        <v/>
      </c>
      <c r="AS10" s="40" t="str">
        <f>IF(SUM(V10,Z10,AD10)&gt;0,SUM(V10,Z10,AD10),"")</f>
        <v/>
      </c>
      <c r="AT10" s="40" t="str">
        <f>IF(SUM(AQ10,AR10)&gt;0,SUM(AQ10,AR10),"")</f>
        <v/>
      </c>
      <c r="AU10" s="40" t="str">
        <f>IF(SUM(AH10,AL10)&gt;0,SUM(AH10,AL10),"")</f>
        <v/>
      </c>
      <c r="AV10" s="40" t="str">
        <f>IF(SUM(AG10:AH10,AJ10:AL10,AN10)-SUM(AI10,AM10)&gt;0,SUM(AG10:AH10,AJ10:AL10,AN10)-SUM(AI10,AM10),"")</f>
        <v/>
      </c>
      <c r="AW10" s="40" t="str">
        <f>IF(SUM(AQ10,AV10)&gt;0,SUM(AQ10,AV10),"")</f>
        <v/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8"/>
      <c r="BS10" s="11" t="str">
        <f>IF(SUM(AY10,BC10)&gt;0,SUM(AY10,BC10),"")</f>
        <v/>
      </c>
      <c r="BT10" s="11" t="str">
        <f>IF(SUM(AX10:AY10,BA10:BC10,BE10)-AZ10-BD10&gt;0,SUM(AX10:AY10,BA10:BC10,BE10)-AZ10-BD10,"")</f>
        <v/>
      </c>
      <c r="BU10" s="11" t="str">
        <f>IF(SUM(BF10:BG10,BI10)-BH10&gt;0,SUM(BF10:BG10,BI10)-BH10,"")</f>
        <v/>
      </c>
      <c r="BV10" s="11" t="str">
        <f>IF(SUM(AY10,BC10,BG10)&gt;0,SUM(AY10,BC10,BG10),"")</f>
        <v/>
      </c>
      <c r="BW10" s="11" t="str">
        <f>IF(SUM(BT10,BU10)&gt;0,SUM(BT10,BU10),"")</f>
        <v/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 t="str">
        <f>IF(SUM(BT10,BY10)&gt;0,SUM(BT10,BY10),"")</f>
        <v/>
      </c>
      <c r="CA10" s="19">
        <v>18.399999999999999</v>
      </c>
      <c r="CB10" s="19">
        <v>5.6</v>
      </c>
      <c r="CC10" s="19">
        <v>0.8</v>
      </c>
      <c r="CD10" s="19">
        <v>0</v>
      </c>
      <c r="CE10" s="19">
        <v>18.399999999999999</v>
      </c>
      <c r="CF10" s="19">
        <v>6</v>
      </c>
      <c r="CG10" s="19">
        <v>1</v>
      </c>
      <c r="CH10" s="19">
        <v>0</v>
      </c>
      <c r="CI10" s="19">
        <v>17.7</v>
      </c>
      <c r="CJ10" s="19">
        <v>5.2</v>
      </c>
      <c r="CK10" s="19">
        <v>0.8</v>
      </c>
      <c r="CL10" s="19">
        <v>0.3</v>
      </c>
      <c r="CM10" s="19">
        <v>18</v>
      </c>
      <c r="CN10" s="19">
        <v>4.8</v>
      </c>
      <c r="CO10" s="19">
        <v>0.2</v>
      </c>
      <c r="CP10" s="19">
        <v>0</v>
      </c>
      <c r="CQ10" s="19">
        <v>18</v>
      </c>
      <c r="CR10" s="19">
        <v>5.2</v>
      </c>
      <c r="CS10" s="19">
        <v>0.8</v>
      </c>
      <c r="CT10" s="19">
        <v>0</v>
      </c>
      <c r="CU10" s="27"/>
      <c r="CV10" s="40">
        <f>IF(SUM(CB10,CF10)&gt;0,SUM(CB10,CF10),"")</f>
        <v>11.6</v>
      </c>
      <c r="CW10" s="40">
        <f>IF(SUM(CA10:CB10,CD10:CF10,CH10)-CC10-CG10&gt;0,SUM(CA10:CB10,CD10:CF10,CH10)-CC10-CG10,"")</f>
        <v>46.6</v>
      </c>
      <c r="CX10" s="40">
        <f>IF(SUM(CI10:CJ10,CL10)-CK10&gt;0,SUM(CI10:CJ10,CL10)-CK10,"")</f>
        <v>22.4</v>
      </c>
      <c r="CY10" s="40">
        <f>IF(SUM(CB10,CF10,CJ10)&gt;0,SUM(CB10,CF10,CJ10),"")</f>
        <v>16.8</v>
      </c>
      <c r="CZ10" s="40">
        <f>IF(SUM(CW10,CX10)&gt;0,SUM(CW10,CX10),"")</f>
        <v>69</v>
      </c>
      <c r="DA10" s="40">
        <f>IF(SUM(CN10,CR10)&gt;0,SUM(CN10,CR10),"")</f>
        <v>10</v>
      </c>
      <c r="DB10" s="40">
        <f>IF(SUM(CM10:CN10,CP10:CR10,CT10)-SUM(CO10,CS10)&gt;0,SUM(CM10:CN10,CP10:CR10,CT10)-SUM(CO10,CS10),"")</f>
        <v>45</v>
      </c>
      <c r="DC10" s="40">
        <f>IF(SUM(CW10,DB10)&gt;0,SUM(CW10,DB10),"")</f>
        <v>91.6</v>
      </c>
      <c r="DD10" s="50" t="str">
        <f>IF(MAX(EB10,FD10,GF10,HH10,IJ10,JL10,KN10,LP10,MR10,NT10,OV10,PX10)-IF(L10="",0,L10)&gt;0.001,MAX(EB10,FD10,GF10,HH10,IJ10,JL10,KN10,LP10,MR10,NT10,OV10,PX10)-IF(L10="",0,L10),"")</f>
        <v/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IF(SUM(IJ10,IO10)&gt;0,SUM(IJ10,IO10),"")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2">
        <f>IF($CU10="P",CA10,(CA10+AX10)/2)</f>
        <v>9.1999999999999993</v>
      </c>
      <c r="QF10" s="22">
        <f>IF($CU10="P",CB10,(CB10+AY10)/2)</f>
        <v>2.8</v>
      </c>
      <c r="QG10" s="22">
        <f>IF($CU10="P",CC10,(CC10+AZ10)/2)</f>
        <v>0.4</v>
      </c>
      <c r="QH10" s="22">
        <f>IF($CU10="P",CD10,(CD10+BA10)/2)</f>
        <v>0</v>
      </c>
      <c r="QI10" s="22">
        <f>IF($CU10="P",CE10,(CE10+BB10)/2)</f>
        <v>9.1999999999999993</v>
      </c>
      <c r="QJ10" s="22">
        <f>IF($CU10="P",CF10,(CF10+BC10)/2)</f>
        <v>3</v>
      </c>
      <c r="QK10" s="22">
        <f>IF($CU10="P",CG10,(CG10+BD10)/2)</f>
        <v>0.5</v>
      </c>
      <c r="QL10" s="22">
        <f>IF($CU10="P",CH10,(CH10+BE10)/2)</f>
        <v>0</v>
      </c>
      <c r="QM10" s="22">
        <f>IF($CU10="P",CI10,(CI10+BF10)/2)</f>
        <v>8.85</v>
      </c>
      <c r="QN10" s="22">
        <f>IF($CU10="P",CJ10,(CJ10+BG10)/2)</f>
        <v>2.6</v>
      </c>
      <c r="QO10" s="22">
        <f>IF($CU10="P",CK10,(CK10+BH10)/2)</f>
        <v>0.4</v>
      </c>
      <c r="QP10" s="22">
        <f>IF($CU10="P",CL10,(CL10+BI10)/2)</f>
        <v>0.15</v>
      </c>
      <c r="QQ10" s="22">
        <f>IF($CU10="P",CM10,(CM10+BJ10)/2)</f>
        <v>9</v>
      </c>
      <c r="QR10" s="22">
        <f>IF($CU10="P",CN10,(CN10+BK10)/2)</f>
        <v>2.4</v>
      </c>
      <c r="QS10" s="22">
        <f>IF($CU10="P",CO10,(CO10+BL10)/2)</f>
        <v>0.1</v>
      </c>
      <c r="QT10" s="22">
        <f>IF($CU10="P",CP10,(CP10+BM10)/2)</f>
        <v>0</v>
      </c>
      <c r="QU10" s="22">
        <f>IF($CU10="P",CQ10,(CQ10+BN10)/2)</f>
        <v>9</v>
      </c>
      <c r="QV10" s="22">
        <f>IF($CU10="P",CR10,(CR10+BO10)/2)</f>
        <v>2.6</v>
      </c>
      <c r="QW10" s="22">
        <f>IF($CU10="P",CS10,(CS10+BP10)/2)</f>
        <v>0.4</v>
      </c>
      <c r="QX10" s="22">
        <f>IF($CU10="P",CT10,(CT10+BQ10)/2)</f>
        <v>0</v>
      </c>
      <c r="QY10" s="27" t="s">
        <v>46</v>
      </c>
      <c r="QZ10" s="40">
        <f>IF(SUM(QF10,QJ10)&gt;0,SUM(QF10,QJ10),"")</f>
        <v>5.8</v>
      </c>
      <c r="RA10" s="40">
        <f>IF(SUM(QE10:QF10,QH10:QJ10,QL10)-QG10-QK10&gt;0,SUM(QE10:QF10,QH10:QJ10,QL10)-QG10-QK10,"")</f>
        <v>23.3</v>
      </c>
      <c r="RB10" s="40">
        <f>IF(SUM(QM10:QN10,QP10)-QO10&gt;0,SUM(QM10:QN10,QP10)-QO10,"")</f>
        <v>11.2</v>
      </c>
      <c r="RC10" s="40">
        <f>IF(SUM(QF10,QJ10,QN10)&gt;0,SUM(QF10,QJ10,QN10),"")</f>
        <v>8.4</v>
      </c>
      <c r="RD10" s="40">
        <f>IF(SUM(RA10,RB10)&gt;0,SUM(RA10,RB10),"")</f>
        <v>34.5</v>
      </c>
      <c r="RE10" s="40">
        <f>IF(SUM(QR10,QV10)&gt;0,SUM(QR10,QV10),"")</f>
        <v>5</v>
      </c>
      <c r="RF10" s="40">
        <f>IF(SUM(QQ10:QR10,QT10:QV10,QX10)-SUM(QS10,QW10)&gt;0,SUM(QQ10:QR10,QT10:QV10,QX10)-SUM(QS10,QW10),"")</f>
        <v>22.5</v>
      </c>
      <c r="RG10" s="40">
        <f>IF(SUM(RA10,RF10)&gt;0,SUM(RA10,RF10),"")</f>
        <v>45.8</v>
      </c>
    </row>
    <row r="11" spans="1:475" x14ac:dyDescent="0.2">
      <c r="A11" s="4" cm="1">
        <f t="array" ref="A11">IF(AND(H11&lt;&gt;"",H11&lt;&gt;"No DD"),SUMPRODUCT((H$4:H$27&lt;&gt;"")*(H$4:H$27&lt;&gt;"No DD")*(E$4:E$27&gt;E11))+1,IF(H11="No DD",SUMPRODUCT((H$4:H$27="No DD")*(E$4:E$27&gt;E11))+1+SUMPRODUCT((H$4:H$27&lt;&gt;"")*(H$4:H$27&lt;&gt;"No DD")),""))</f>
        <v>8</v>
      </c>
      <c r="B11" s="5" t="s">
        <v>72</v>
      </c>
      <c r="C11" s="4" t="s">
        <v>5</v>
      </c>
      <c r="D11" s="4">
        <v>2003</v>
      </c>
      <c r="E11" s="9">
        <f>SUM(J11:R11)+SUM(J11:N11)*0.0000001+SUM(J11)*0.0000000000001</f>
        <v>47.400000000000006</v>
      </c>
      <c r="F11" s="3" t="str">
        <f>IF(OR(AND(AP11&gt;=AW$29,AQ11&gt;=AW$33,AP11&lt;&gt;"",AO11=""),AND(AU11&gt;=AW$29,AV11&gt;=AW$33,AU11&lt;&gt;"",AO11=""),AND(BS11&gt;=BZ$29,BT11&gt;=BZ$33,BS11&lt;&gt;"",BR11=""),AND(BX11&gt;=BZ$29,BY11&gt;=BZ$33,BX11&lt;&gt;"",BR11=""),AND(CV11&gt;=DC$29,CW11&gt;=DC$33,CV11&lt;&gt;"",CU11=""),AND(DA11&gt;=DC$29,DB11&gt;=DC$33,DA11&lt;&gt;""),AND(EA11&gt;=EH$29,EB11&gt;=EH$33,EA11&lt;&gt;""),AND(EF11&gt;=EH$29,EG11&gt;=EH$33,EF11&lt;&gt;""),AND(FC11&gt;=FJ$29,FD11&gt;=FJ$33,FC11&lt;&gt;""),AND(FH11&gt;=FJ$29,FI11&gt;=FJ$33,FH11&lt;&gt;""),AND(GE11&gt;=GL$29,GF11&gt;=GL$33,GE11&lt;&gt;""),AND(GJ11&gt;=GL$29,GK11&gt;=GL$33,GJ11&lt;&gt;""),AND(HG11&gt;=HN$29,HH11&gt;=HN$33,HG11&lt;&gt;""),AND(HL11&gt;=HN$29,HM11&gt;=HN$33,HL11&lt;&gt;""),AND(II11&gt;=IP$29,IJ11&gt;=IP$33,II11&lt;&gt;""),AND(IN11&gt;=IP$29,IO11&gt;=IP$33,IN11&lt;&gt;""),AND(JK11&gt;=JR$29,JL11&gt;=JR$33,JK11&lt;&gt;""),AND(JP11&gt;=JR$29,JQ11&gt;=JR$33,JP11&lt;&gt;""),AND(KM11&gt;=KT$29,KN11&gt;=KT$33,KM11&lt;&gt;""),AND(KR11&gt;=KT$29,KS11&gt;=KT$33,KR11&lt;&gt;""),AND(LO11&gt;=LV$29,LP11&gt;=LV$33,LO11&lt;&gt;""),AND(LT11&gt;=LV$29,LU11&gt;=LV$33,LT11&lt;&gt;""),AND(MQ11&gt;=MX$29,MR11&gt;=MX$33,MQ11&lt;&gt;""),AND(MV11&gt;=MX$29,MW11&gt;=MX$33,MV11&lt;&gt;""),AND(NS11&gt;=NZ$29,NT11&gt;=NZ$33,NS11&lt;&gt;""),AND(NX11&gt;=NZ$29,NY11&gt;=NZ$33,NX11&lt;&gt;""),AND(OU11&gt;=PB$29,OV11&gt;=PB$33,OU11&lt;&gt;""),AND(OZ11&gt;=PB$29,PA11&gt;=PB$33,OZ11&lt;&gt;""),AND(PW11&gt;=QD$29,PX11&gt;=QD$33,PW11&lt;&gt;""),AND(QB11&gt;=QD$29,QC11&gt;=QD$33,QB11&lt;&gt;"")),"P","")</f>
        <v>P</v>
      </c>
      <c r="G11" s="3" t="str">
        <f>IF(OR(AND(AQ11&gt;=AW$33,AQ11&lt;&gt;"",AO11=""),AND(AV11&gt;=AW$33,AV11&lt;&gt;"",AO11=""),AND(BT11&gt;=BZ$33,BT11&lt;&gt;"",BR11=""),AND(BY11&gt;=BZ$33,BY11&lt;&gt;"",BR11=""),AND(CW11&gt;=DC$33,CW11&lt;&gt;"",CU11=""),AND(DB11&gt;=DC$33,DB11&lt;&gt;"",CU11=""),AND(EB11&gt;=EH$33,EB11&lt;&gt;""),AND(EG11&gt;=EH$33,EG11&lt;&gt;""),AND(FD11&gt;=FJ$33,FD11&lt;&gt;""),AND(FI11&gt;=FJ$33,FI11&lt;&gt;""),AND(GF11&gt;=GL$33,GF11&lt;&gt;""),AND(GK11&gt;=GL$33,GK11&lt;&gt;""),AND(HH11&gt;=HN$33,HH11&lt;&gt;""),AND(HM11&gt;=HN$33,HM11&lt;&gt;""),AND(IJ11&gt;=IP$33,IJ11&lt;&gt;""),AND(IO11&gt;=IP$33,IO11&lt;&gt;""),AND(JL11&gt;=JR$33,JL11&lt;&gt;""),AND(JQ11&gt;=JR$33,JQ11&lt;&gt;""),AND(KN11&gt;=KT$33,KN11&lt;&gt;""),AND(KS11&gt;=KT$33,KS11&lt;&gt;""),AND(LP11&gt;=LV$33,LP11&lt;&gt;""),AND(LU11&gt;=LV$33,LU11&lt;&gt;""),AND(MR11&gt;=MX$33,MR11&lt;&gt;""),AND(MW11&gt;=MX$33,MW11&lt;&gt;""),AND(NT11&gt;=NZ$33,NT11&lt;&gt;""),AND(NY11&gt;=NZ$33,NY11&lt;&gt;""),AND(OV11&gt;=PB$33,OV11&lt;&gt;""),AND(PA11&gt;=PB$33,PA11&lt;&gt;""),AND(PX11&gt;=QD$33,PX11&lt;&gt;""),AND(QC11&gt;=QD$33,QC11&lt;&gt;"")),"P","")</f>
        <v>P</v>
      </c>
      <c r="H11" s="36" t="str">
        <f>IF(AND(G11="P",F11=""),"No DD",IF(OR(AND(AS11&gt;=AW$32,AT11&gt;=AW$36,AS11&lt;&gt;"",AO11=""),AND(BV11&gt;=BZ$32,BW11&gt;=BZ$36,BV11&lt;&gt;"",BR11=""),AND(CY11&gt;=DC$32,CZ11&gt;=DC$36,CY11&lt;&gt;"",CU11=""),AND(ED11&gt;=EH$32,EE11&gt;=EH$36,ED11&lt;&gt;""),AND(FF11&gt;=FJ$32,FG11&gt;=FJ$36,FF11&lt;&gt;""),AND(GH11&gt;=GL$32,GI11&gt;=GL$36,GH11&lt;&gt;""),AND(HJ11&gt;=HN$32,HK11&gt;=HN$36,HJ11&lt;&gt;""),AND(IL11&gt;=IP$32,IM11&gt;=IP$36,IL11&lt;&gt;""),AND(JN11&gt;=JR$32,JO11&gt;=JR$36,JN11&lt;&gt;""),AND(KP11&gt;=KT$32,KQ11&gt;=KT$36,KP11&lt;&gt;""),AND(LR11&gt;=LV$32,LS11&gt;=LV$36,LR11&lt;&gt;""),AND(MT11&gt;=MX$32,MU11&gt;=MX$36,MT11&lt;&gt;""),AND(NV11&gt;=NZ$32,NW11&gt;=NZ$36,NV11&lt;&gt;""),AND(OX11&gt;=PB$32,OY11&gt;=PB$36,OX11&lt;&gt;""),AND(PZ11&gt;=QD$32,QA11&gt;=QD$36,PZ11&lt;&gt;"")),"Merit",IF(OR(AND(AS11&gt;=AW$31,AT11&gt;=AW$35,AS11&lt;&gt;"",AO11=""),AND(BV11&gt;=BZ$31,BW11&gt;=BZ$35,BV11&lt;&gt;"",BR11=""),AND(CY11&gt;=DC$31,CZ11&gt;=DC$35,CY11&lt;&gt;"",CU11=""),AND(ED11&gt;=EH$31,EE11&gt;=EH$35,ED11&lt;&gt;""),AND(FF11&gt;=FJ$31,FG11&gt;=FJ$35,FF11&lt;&gt;""),AND(GH11&gt;=GL$31,GI11&gt;=GL$35,GH11&lt;&gt;""),AND(HJ11&gt;=HN$31,HK11&gt;=HN$35,HJ11&lt;&gt;""),AND(IL11&gt;=IP$31,IM11&gt;=IP$35,IL11&lt;&gt;""),AND(JN11&gt;=JR$31,JO11&gt;=JR$35,JN11&lt;&gt;""),AND(KP11&gt;=KT$31,KQ11&gt;=KT$35,KP11&lt;&gt;""),AND(LR11&gt;=LV$31,LS11&gt;=LV$35,LR11&lt;&gt;""),AND(MT11&gt;=MX$31,MU11&gt;=MX$35,MT11&lt;&gt;""),AND(NV11&gt;=NZ$31,NW11&gt;=NZ$35,NV11&lt;&gt;""),AND(OX11&gt;=PB$31,OY11&gt;=PB$35,OX11&lt;&gt;""),AND(PZ11&gt;=QD$31,QA11&gt;=QD$35,PZ11&lt;&gt;"")),"Excellence",IF(I11="P","Worlds Team",IF(F11="P","National Team","")))))</f>
        <v>National Team</v>
      </c>
      <c r="I11" s="3" t="str">
        <f>IF(OR(AND(AS11&gt;=AW$30,AT11&gt;=AW$34,AS11&lt;&gt;"",AO11=""),AND(BV11&gt;=BZ$30,BW11&gt;=BZ$34,BV11&lt;&gt;"",BR11=""),AND(CY11&gt;=DC$30,CZ11&gt;=DC$34,CY11&lt;&gt;"",CU11=""),AND(ED11&gt;=EH$30,EE11&gt;=EH$34,ED11&lt;&gt;""),AND(FF11&gt;=FJ$30,FG11&gt;=FJ$34,FF11&lt;&gt;""),AND(GH11&gt;=GL$30,GI11&gt;=GL$34,GH11&lt;&gt;""),AND(HJ11&gt;=HN$30,HK11&gt;=HN$34,HJ11&lt;&gt;""),AND(IL11&gt;=IP$30,IM11&gt;=IP$34,IL11&lt;&gt;""),AND(JN11&gt;=JR$30,JO11&gt;=JR$34,JN11&lt;&gt;""),AND(KP11&gt;=KT$30,KQ11&gt;=KT$34,KP11&lt;&gt;""),AND(LR11&gt;=LV$30,LS11&gt;=LV$34,LR11&lt;&gt;""),AND(MT11&gt;=MX$30,MU11&gt;=MX$34,MT11&lt;&gt;""),AND(NV11&gt;=NZ$30,NW11&gt;=NZ$34,NV11&lt;&gt;""),AND(OX11&gt;=PB$30,OY11&gt;=PB$34,OX11&lt;&gt;""),AND(PZ11&gt;=QD$30,QA11&gt;=QD$34,PZ11&lt;&gt;"")),"P","")</f>
        <v/>
      </c>
      <c r="J11" s="8">
        <f>IF(COUNT(AQ11,BT11,CW11)&gt;0,LARGE((AQ11,BT11,CW11),1),0)</f>
        <v>0</v>
      </c>
      <c r="K11" s="8" t="str">
        <f>IF(J11=0,"",IF(J11=CW11,$CA$1,IF(J11=BT11,$AX$1,IF(J11=AQ11,$U$1,""))))</f>
        <v/>
      </c>
      <c r="L11" s="8">
        <f>IF(COUNT(AQ11,BT11,CW11)&gt;1,LARGE((AQ11,BT11,CW11),2),0)</f>
        <v>0</v>
      </c>
      <c r="M11" s="8" t="str">
        <f>IF(L11=0,"",IF(L11=CW11,$CA$1,IF(L11=BT11,$AX$1,IF(L11=AQ11,$U$1,""))))</f>
        <v/>
      </c>
      <c r="N11" s="8">
        <f>IF(COUNT(AR11,BU11,CX11)&gt;0,LARGE((AR11,BU11,CX11),1),0)</f>
        <v>0</v>
      </c>
      <c r="O11" s="8" t="str">
        <f>IF(N11=0,"",IF(N11=CX11,$CA$1,IF(N11=BU11,$AX$1,IF(N11=AR11,$U$1,""))))</f>
        <v/>
      </c>
      <c r="P11" s="8">
        <f>IF(MAX(AV11,BY11,DB11)&gt;0,MAX(AV11,BY11,DB11),0)</f>
        <v>0</v>
      </c>
      <c r="Q11" s="8" t="str">
        <f>IF(P11=0,"",IF(P11=DB11,$CA$1,IF(P11=BY11,$AX$1,IF(P11=AV11,$U$1,""))))</f>
        <v/>
      </c>
      <c r="R11" s="8">
        <f>IF(MAX(DD11:DF11)&gt;0,MAX(DD11:DF11),"")</f>
        <v>47.400000000000006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>2022 WAGC (Nov 23)</v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>IF(SUM(V11,Z11)&gt;0,SUM(V11,Z11),"")</f>
        <v/>
      </c>
      <c r="AQ11" s="40" t="str">
        <f>IF(SUM(U11:V11,X11:Z11,AB11)-W11-AA11&gt;0,SUM(U11:V11,X11:Z11,AB11)-W11-AA11,"")</f>
        <v/>
      </c>
      <c r="AR11" s="40" t="str">
        <f>IF(SUM(AC11:AD11,AF11)-AE11&gt;0,SUM(AC11:AD11,AF11)-AE11,"")</f>
        <v/>
      </c>
      <c r="AS11" s="40" t="str">
        <f>IF(SUM(V11,Z11,AD11)&gt;0,SUM(V11,Z11,AD11),"")</f>
        <v/>
      </c>
      <c r="AT11" s="40" t="str">
        <f>IF(SUM(AQ11,AR11)&gt;0,SUM(AQ11,AR11),"")</f>
        <v/>
      </c>
      <c r="AU11" s="40" t="str">
        <f>IF(SUM(AH11,AL11)&gt;0,SUM(AH11,AL11),"")</f>
        <v/>
      </c>
      <c r="AV11" s="40" t="str">
        <f>IF(SUM(AG11:AH11,AJ11:AL11,AN11)-SUM(AI11,AM11)&gt;0,SUM(AG11:AH11,AJ11:AL11,AN11)-SUM(AI11,AM11),"")</f>
        <v/>
      </c>
      <c r="AW11" s="40" t="str">
        <f>IF(SUM(AQ11,AV11)&gt;0,SUM(AQ11,AV11),"")</f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IF(SUM(BT11,BY11)&gt;0,SUM(BT11,BY11),"")</f>
        <v/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 t="str">
        <f>IF(SUM(CB11,CF11)&gt;0,SUM(CB11,CF11),"")</f>
        <v/>
      </c>
      <c r="CW11" s="40" t="str">
        <f>IF(SUM(CA11:CB11,CD11:CF11,CH11)-CC11-CG11&gt;0,SUM(CA11:CB11,CD11:CF11,CH11)-CC11-CG11,"")</f>
        <v/>
      </c>
      <c r="CX11" s="40" t="str">
        <f>IF(SUM(CI11:CJ11,CL11)-CK11&gt;0,SUM(CI11:CJ11,CL11)-CK11,"")</f>
        <v/>
      </c>
      <c r="CY11" s="40" t="str">
        <f>IF(SUM(CB11,CF11,CJ11)&gt;0,SUM(CB11,CF11,CJ11),"")</f>
        <v/>
      </c>
      <c r="CZ11" s="40" t="str">
        <f>IF(SUM(CW11,CX11)&gt;0,SUM(CW11,CX11),"")</f>
        <v/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 t="str">
        <f>IF(SUM(CW11,DB11)&gt;0,SUM(CW11,DB11),"")</f>
        <v/>
      </c>
      <c r="DD11" s="50">
        <f>IF(MAX(EB11,FD11,GF11,HH11,IJ11,JL11,KN11,LP11,MR11,NT11,OV11,PX11)-IF(L11="",0,L11)&gt;0.001,MAX(EB11,FD11,GF11,HH11,IJ11,JL11,KN11,LP11,MR11,NT11,OV11,PX11)-IF(L11="",0,L11),"")</f>
        <v>47.400000000000006</v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>
        <v>18.100000000000001</v>
      </c>
      <c r="FL11" s="17">
        <v>6</v>
      </c>
      <c r="FM11" s="17">
        <v>0</v>
      </c>
      <c r="FN11" s="17">
        <v>0</v>
      </c>
      <c r="FO11" s="17">
        <v>18.3</v>
      </c>
      <c r="FP11" s="17">
        <v>5.6</v>
      </c>
      <c r="FQ11" s="17">
        <v>0.6</v>
      </c>
      <c r="FR11" s="17">
        <v>0</v>
      </c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>
        <f>IF(SUM(FL11,FP11)&gt;0,SUM(FL11,FP11),"")</f>
        <v>11.6</v>
      </c>
      <c r="GF11" s="40">
        <f>IF(SUM(FK11:FL11,FN11:FP11,FR11)-FM11-FQ11&gt;0,SUM(FK11:FL11,FN11:FP11,FR11)-FM11-FQ11,"")</f>
        <v>47.400000000000006</v>
      </c>
      <c r="GG11" s="40" t="str">
        <f>IF(SUM(FS11:FT11,FV11)-FU11&gt;0,SUM(FS11:FT11,FV11)-FU11,"")</f>
        <v/>
      </c>
      <c r="GH11" s="40">
        <f>IF(SUM(FL11,FP11,FT11)&gt;0,SUM(FL11,FP11,FT11),"")</f>
        <v>11.6</v>
      </c>
      <c r="GI11" s="40">
        <f>IF(SUM(GF11,GG11)&gt;0,SUM(GF11,GG11),"")</f>
        <v>47.400000000000006</v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>
        <f>IF(SUM(GF11,GK11)&gt;0,SUM(GF11,GK11),"")</f>
        <v>47.400000000000006</v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2">
        <f>IF($CU11="P",CA11,(CA11+AX11)/2)</f>
        <v>0</v>
      </c>
      <c r="QF11" s="22">
        <f>IF($CU11="P",CB11,(CB11+AY11)/2)</f>
        <v>0</v>
      </c>
      <c r="QG11" s="22">
        <f>IF($CU11="P",CC11,(CC11+AZ11)/2)</f>
        <v>0</v>
      </c>
      <c r="QH11" s="22">
        <f>IF($CU11="P",CD11,(CD11+BA11)/2)</f>
        <v>0</v>
      </c>
      <c r="QI11" s="22">
        <f>IF($CU11="P",CE11,(CE11+BB11)/2)</f>
        <v>0</v>
      </c>
      <c r="QJ11" s="22">
        <f>IF($CU11="P",CF11,(CF11+BC11)/2)</f>
        <v>0</v>
      </c>
      <c r="QK11" s="22">
        <f>IF($CU11="P",CG11,(CG11+BD11)/2)</f>
        <v>0</v>
      </c>
      <c r="QL11" s="22">
        <f>IF($CU11="P",CH11,(CH11+BE11)/2)</f>
        <v>0</v>
      </c>
      <c r="QM11" s="22">
        <f>IF($CU11="P",CI11,(CI11+BF11)/2)</f>
        <v>0</v>
      </c>
      <c r="QN11" s="22">
        <f>IF($CU11="P",CJ11,(CJ11+BG11)/2)</f>
        <v>0</v>
      </c>
      <c r="QO11" s="22">
        <f>IF($CU11="P",CK11,(CK11+BH11)/2)</f>
        <v>0</v>
      </c>
      <c r="QP11" s="22">
        <f>IF($CU11="P",CL11,(CL11+BI11)/2)</f>
        <v>0</v>
      </c>
      <c r="QQ11" s="22">
        <f>IF($CU11="P",CM11,(CM11+BJ11)/2)</f>
        <v>0</v>
      </c>
      <c r="QR11" s="22">
        <f>IF($CU11="P",CN11,(CN11+BK11)/2)</f>
        <v>0</v>
      </c>
      <c r="QS11" s="22">
        <f>IF($CU11="P",CO11,(CO11+BL11)/2)</f>
        <v>0</v>
      </c>
      <c r="QT11" s="22">
        <f>IF($CU11="P",CP11,(CP11+BM11)/2)</f>
        <v>0</v>
      </c>
      <c r="QU11" s="22">
        <f>IF($CU11="P",CQ11,(CQ11+BN11)/2)</f>
        <v>0</v>
      </c>
      <c r="QV11" s="22">
        <f>IF($CU11="P",CR11,(CR11+BO11)/2)</f>
        <v>0</v>
      </c>
      <c r="QW11" s="22">
        <f>IF($CU11="P",CS11,(CS11+BP11)/2)</f>
        <v>0</v>
      </c>
      <c r="QX11" s="22">
        <f>IF($CU11="P",CT11,(CT11+BQ11)/2)</f>
        <v>0</v>
      </c>
      <c r="QY11" s="27" t="s">
        <v>46</v>
      </c>
      <c r="QZ11" s="40" t="str">
        <f>IF(SUM(QF11,QJ11)&gt;0,SUM(QF11,QJ11),"")</f>
        <v/>
      </c>
      <c r="RA11" s="40" t="str">
        <f>IF(SUM(QE11:QF11,QH11:QJ11,QL11)-QG11-QK11&gt;0,SUM(QE11:QF11,QH11:QJ11,QL11)-QG11-QK11,"")</f>
        <v/>
      </c>
      <c r="RB11" s="40" t="str">
        <f>IF(SUM(QM11:QN11,QP11)-QO11&gt;0,SUM(QM11:QN11,QP11)-QO11,"")</f>
        <v/>
      </c>
      <c r="RC11" s="40" t="str">
        <f>IF(SUM(QF11,QJ11,QN11)&gt;0,SUM(QF11,QJ11,QN11),"")</f>
        <v/>
      </c>
      <c r="RD11" s="40" t="str">
        <f>IF(SUM(RA11,RB11)&gt;0,SUM(RA11,RB11),"")</f>
        <v/>
      </c>
      <c r="RE11" s="40" t="str">
        <f>IF(SUM(QR11,QV11)&gt;0,SUM(QR11,QV11),"")</f>
        <v/>
      </c>
      <c r="RF11" s="40" t="str">
        <f>IF(SUM(QQ11:QR11,QT11:QV11,QX11)-SUM(QS11,QW11)&gt;0,SUM(QQ11:QR11,QT11:QV11,QX11)-SUM(QS11,QW11),"")</f>
        <v/>
      </c>
      <c r="RG11" s="40" t="str">
        <f>IF(SUM(RA11,RF11)&gt;0,SUM(RA11,RF11),"")</f>
        <v/>
      </c>
    </row>
    <row r="12" spans="1:475" x14ac:dyDescent="0.2">
      <c r="A12" s="4" t="str" cm="1">
        <f t="array" ref="A12">IF(AND(H12&lt;&gt;"",H12&lt;&gt;"No DD"),SUMPRODUCT((H$4:H$27&lt;&gt;"")*(H$4:H$27&lt;&gt;"No DD")*(E$4:E$27&gt;E12))+1,IF(H12="No DD",SUMPRODUCT((H$4:H$27="No DD")*(E$4:E$27&gt;E12))+1+SUMPRODUCT((H$4:H$27&lt;&gt;"")*(H$4:H$27&lt;&gt;"No DD")),""))</f>
        <v/>
      </c>
      <c r="B12" s="5" t="s">
        <v>143</v>
      </c>
      <c r="C12" s="4" t="s">
        <v>4</v>
      </c>
      <c r="D12" s="4">
        <v>2005</v>
      </c>
      <c r="E12" s="9">
        <f>SUM(J12:R12)+SUM(J12:N12)*0.0000001+SUM(J12)*0.0000000000001</f>
        <v>156.70001119000452</v>
      </c>
      <c r="F12" s="3" t="str">
        <f>IF(OR(AND(AP12&gt;=AW$29,AQ12&gt;=AW$33,AP12&lt;&gt;"",AO12=""),AND(AU12&gt;=AW$29,AV12&gt;=AW$33,AU12&lt;&gt;"",AO12=""),AND(BS12&gt;=BZ$29,BT12&gt;=BZ$33,BS12&lt;&gt;"",BR12=""),AND(BX12&gt;=BZ$29,BY12&gt;=BZ$33,BX12&lt;&gt;"",BR12=""),AND(CV12&gt;=DC$29,CW12&gt;=DC$33,CV12&lt;&gt;"",CU12=""),AND(DA12&gt;=DC$29,DB12&gt;=DC$33,DA12&lt;&gt;""),AND(EA12&gt;=EH$29,EB12&gt;=EH$33,EA12&lt;&gt;""),AND(EF12&gt;=EH$29,EG12&gt;=EH$33,EF12&lt;&gt;""),AND(FC12&gt;=FJ$29,FD12&gt;=FJ$33,FC12&lt;&gt;""),AND(FH12&gt;=FJ$29,FI12&gt;=FJ$33,FH12&lt;&gt;""),AND(GE12&gt;=GL$29,GF12&gt;=GL$33,GE12&lt;&gt;""),AND(GJ12&gt;=GL$29,GK12&gt;=GL$33,GJ12&lt;&gt;""),AND(HG12&gt;=HN$29,HH12&gt;=HN$33,HG12&lt;&gt;""),AND(HL12&gt;=HN$29,HM12&gt;=HN$33,HL12&lt;&gt;""),AND(II12&gt;=IP$29,IJ12&gt;=IP$33,II12&lt;&gt;""),AND(IN12&gt;=IP$29,IO12&gt;=IP$33,IN12&lt;&gt;""),AND(JK12&gt;=JR$29,JL12&gt;=JR$33,JK12&lt;&gt;""),AND(JP12&gt;=JR$29,JQ12&gt;=JR$33,JP12&lt;&gt;""),AND(KM12&gt;=KT$29,KN12&gt;=KT$33,KM12&lt;&gt;""),AND(KR12&gt;=KT$29,KS12&gt;=KT$33,KR12&lt;&gt;""),AND(LO12&gt;=LV$29,LP12&gt;=LV$33,LO12&lt;&gt;""),AND(LT12&gt;=LV$29,LU12&gt;=LV$33,LT12&lt;&gt;""),AND(MQ12&gt;=MX$29,MR12&gt;=MX$33,MQ12&lt;&gt;""),AND(MV12&gt;=MX$29,MW12&gt;=MX$33,MV12&lt;&gt;""),AND(NS12&gt;=NZ$29,NT12&gt;=NZ$33,NS12&lt;&gt;""),AND(NX12&gt;=NZ$29,NY12&gt;=NZ$33,NX12&lt;&gt;""),AND(OU12&gt;=PB$29,OV12&gt;=PB$33,OU12&lt;&gt;""),AND(OZ12&gt;=PB$29,PA12&gt;=PB$33,OZ12&lt;&gt;""),AND(PW12&gt;=QD$29,PX12&gt;=QD$33,PW12&lt;&gt;""),AND(QB12&gt;=QD$29,QC12&gt;=QD$33,QB12&lt;&gt;"")),"P","")</f>
        <v/>
      </c>
      <c r="G12" s="3" t="str">
        <f>IF(OR(AND(AQ12&gt;=AW$33,AQ12&lt;&gt;"",AO12=""),AND(AV12&gt;=AW$33,AV12&lt;&gt;"",AO12=""),AND(BT12&gt;=BZ$33,BT12&lt;&gt;"",BR12=""),AND(BY12&gt;=BZ$33,BY12&lt;&gt;"",BR12=""),AND(CW12&gt;=DC$33,CW12&lt;&gt;"",CU12=""),AND(DB12&gt;=DC$33,DB12&lt;&gt;"",CU12=""),AND(EB12&gt;=EH$33,EB12&lt;&gt;""),AND(EG12&gt;=EH$33,EG12&lt;&gt;""),AND(FD12&gt;=FJ$33,FD12&lt;&gt;""),AND(FI12&gt;=FJ$33,FI12&lt;&gt;""),AND(GF12&gt;=GL$33,GF12&lt;&gt;""),AND(GK12&gt;=GL$33,GK12&lt;&gt;""),AND(HH12&gt;=HN$33,HH12&lt;&gt;""),AND(HM12&gt;=HN$33,HM12&lt;&gt;""),AND(IJ12&gt;=IP$33,IJ12&lt;&gt;""),AND(IO12&gt;=IP$33,IO12&lt;&gt;""),AND(JL12&gt;=JR$33,JL12&lt;&gt;""),AND(JQ12&gt;=JR$33,JQ12&lt;&gt;""),AND(KN12&gt;=KT$33,KN12&lt;&gt;""),AND(KS12&gt;=KT$33,KS12&lt;&gt;""),AND(LP12&gt;=LV$33,LP12&lt;&gt;""),AND(LU12&gt;=LV$33,LU12&lt;&gt;""),AND(MR12&gt;=MX$33,MR12&lt;&gt;""),AND(MW12&gt;=MX$33,MW12&lt;&gt;""),AND(NT12&gt;=NZ$33,NT12&lt;&gt;""),AND(NY12&gt;=NZ$33,NY12&lt;&gt;""),AND(OV12&gt;=PB$33,OV12&lt;&gt;""),AND(PA12&gt;=PB$33,PA12&lt;&gt;""),AND(PX12&gt;=QD$33,PX12&lt;&gt;""),AND(QC12&gt;=QD$33,QC12&lt;&gt;"")),"P","")</f>
        <v/>
      </c>
      <c r="H12" s="36" t="str">
        <f>IF(AND(G12="P",F12=""),"No DD",IF(OR(AND(AS12&gt;=AW$32,AT12&gt;=AW$36,AS12&lt;&gt;"",AO12=""),AND(BV12&gt;=BZ$32,BW12&gt;=BZ$36,BV12&lt;&gt;"",BR12=""),AND(CY12&gt;=DC$32,CZ12&gt;=DC$36,CY12&lt;&gt;"",CU12=""),AND(ED12&gt;=EH$32,EE12&gt;=EH$36,ED12&lt;&gt;""),AND(FF12&gt;=FJ$32,FG12&gt;=FJ$36,FF12&lt;&gt;""),AND(GH12&gt;=GL$32,GI12&gt;=GL$36,GH12&lt;&gt;""),AND(HJ12&gt;=HN$32,HK12&gt;=HN$36,HJ12&lt;&gt;""),AND(IL12&gt;=IP$32,IM12&gt;=IP$36,IL12&lt;&gt;""),AND(JN12&gt;=JR$32,JO12&gt;=JR$36,JN12&lt;&gt;""),AND(KP12&gt;=KT$32,KQ12&gt;=KT$36,KP12&lt;&gt;""),AND(LR12&gt;=LV$32,LS12&gt;=LV$36,LR12&lt;&gt;""),AND(MT12&gt;=MX$32,MU12&gt;=MX$36,MT12&lt;&gt;""),AND(NV12&gt;=NZ$32,NW12&gt;=NZ$36,NV12&lt;&gt;""),AND(OX12&gt;=PB$32,OY12&gt;=PB$36,OX12&lt;&gt;""),AND(PZ12&gt;=QD$32,QA12&gt;=QD$36,PZ12&lt;&gt;"")),"Merit",IF(OR(AND(AS12&gt;=AW$31,AT12&gt;=AW$35,AS12&lt;&gt;"",AO12=""),AND(BV12&gt;=BZ$31,BW12&gt;=BZ$35,BV12&lt;&gt;"",BR12=""),AND(CY12&gt;=DC$31,CZ12&gt;=DC$35,CY12&lt;&gt;"",CU12=""),AND(ED12&gt;=EH$31,EE12&gt;=EH$35,ED12&lt;&gt;""),AND(FF12&gt;=FJ$31,FG12&gt;=FJ$35,FF12&lt;&gt;""),AND(GH12&gt;=GL$31,GI12&gt;=GL$35,GH12&lt;&gt;""),AND(HJ12&gt;=HN$31,HK12&gt;=HN$35,HJ12&lt;&gt;""),AND(IL12&gt;=IP$31,IM12&gt;=IP$35,IL12&lt;&gt;""),AND(JN12&gt;=JR$31,JO12&gt;=JR$35,JN12&lt;&gt;""),AND(KP12&gt;=KT$31,KQ12&gt;=KT$35,KP12&lt;&gt;""),AND(LR12&gt;=LV$31,LS12&gt;=LV$35,LR12&lt;&gt;""),AND(MT12&gt;=MX$31,MU12&gt;=MX$35,MT12&lt;&gt;""),AND(NV12&gt;=NZ$31,NW12&gt;=NZ$35,NV12&lt;&gt;""),AND(OX12&gt;=PB$31,OY12&gt;=PB$35,OX12&lt;&gt;""),AND(PZ12&gt;=QD$31,QA12&gt;=QD$35,PZ12&lt;&gt;"")),"Excellence",IF(I12="P","Worlds Team",IF(F12="P","National Team","")))))</f>
        <v/>
      </c>
      <c r="I12" s="3" t="str">
        <f>IF(OR(AND(AS12&gt;=AW$30,AT12&gt;=AW$34,AS12&lt;&gt;"",AO12=""),AND(BV12&gt;=BZ$30,BW12&gt;=BZ$34,BV12&lt;&gt;"",BR12=""),AND(CY12&gt;=DC$30,CZ12&gt;=DC$34,CY12&lt;&gt;"",CU12=""),AND(ED12&gt;=EH$30,EE12&gt;=EH$34,ED12&lt;&gt;""),AND(FF12&gt;=FJ$30,FG12&gt;=FJ$34,FF12&lt;&gt;""),AND(GH12&gt;=GL$30,GI12&gt;=GL$34,GH12&lt;&gt;""),AND(HJ12&gt;=HN$30,HK12&gt;=HN$34,HJ12&lt;&gt;""),AND(IL12&gt;=IP$30,IM12&gt;=IP$34,IL12&lt;&gt;""),AND(JN12&gt;=JR$30,JO12&gt;=JR$34,JN12&lt;&gt;""),AND(KP12&gt;=KT$30,KQ12&gt;=KT$34,KP12&lt;&gt;""),AND(LR12&gt;=LV$30,LS12&gt;=LV$34,LR12&lt;&gt;""),AND(MT12&gt;=MX$30,MU12&gt;=MX$34,MT12&lt;&gt;""),AND(NV12&gt;=NZ$30,NW12&gt;=NZ$34,NV12&lt;&gt;""),AND(OX12&gt;=PB$30,OY12&gt;=PB$34,OX12&lt;&gt;""),AND(PZ12&gt;=QD$30,QA12&gt;=QD$34,PZ12&lt;&gt;"")),"P","")</f>
        <v/>
      </c>
      <c r="J12" s="8">
        <f>IF(COUNT(AQ12,BT12,CW12)&gt;0,LARGE((AQ12,BT12,CW12),1),0)</f>
        <v>45.1</v>
      </c>
      <c r="K12" s="8" t="str">
        <f>IF(J12=0,"",IF(J12=CW12,$CA$1,IF(J12=BT12,$AX$1,IF(J12=AQ12,$U$1,""))))</f>
        <v>2023 Nationals</v>
      </c>
      <c r="L12" s="8">
        <f>IF(COUNT(AQ12,BT12,CW12)&gt;1,LARGE((AQ12,BT12,CW12),2),0)</f>
        <v>44.7</v>
      </c>
      <c r="M12" s="8" t="str">
        <f>IF(L12=0,"",IF(L12=CW12,$CA$1,IF(L12=BT12,$AX$1,IF(L12=AQ12,$U$1,""))))</f>
        <v>2023 Elite Canada</v>
      </c>
      <c r="N12" s="8">
        <f>IF(COUNT(AR12,BU12,CX12)&gt;0,LARGE((AR12,BU12,CX12),1),0)</f>
        <v>22.099999999999998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44.79999999999999</v>
      </c>
      <c r="Q12" s="8" t="str">
        <f>IF(P12=0,"",IF(P12=DB12,$CA$1,IF(P12=BY12,$AX$1,IF(P12=AV12,$U$1,""))))</f>
        <v>2023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27"/>
      <c r="AP12" s="40" t="str">
        <f>IF(SUM(V12,Z12)&gt;0,SUM(V12,Z12),"")</f>
        <v/>
      </c>
      <c r="AQ12" s="40" t="str">
        <f>IF(SUM(U12:V12,X12:Z12,AB12)-W12-AA12&gt;0,SUM(U12:V12,X12:Z12,AB12)-W12-AA12,"")</f>
        <v/>
      </c>
      <c r="AR12" s="40" t="str">
        <f>IF(SUM(AC12:AD12,AF12)-AE12&gt;0,SUM(AC12:AD12,AF12)-AE12,"")</f>
        <v/>
      </c>
      <c r="AS12" s="40" t="str">
        <f>IF(SUM(V12,Z12,AD12)&gt;0,SUM(V12,Z12,AD12),"")</f>
        <v/>
      </c>
      <c r="AT12" s="40" t="str">
        <f>IF(SUM(AQ12,AR12)&gt;0,SUM(AQ12,AR12),"")</f>
        <v/>
      </c>
      <c r="AU12" s="40" t="str">
        <f>IF(SUM(AH12,AL12)&gt;0,SUM(AH12,AL12),"")</f>
        <v/>
      </c>
      <c r="AV12" s="40" t="str">
        <f>IF(SUM(AG12:AH12,AJ12:AL12,AN12)-SUM(AI12,AM12)&gt;0,SUM(AG12:AH12,AJ12:AL12,AN12)-SUM(AI12,AM12),"")</f>
        <v/>
      </c>
      <c r="AW12" s="40" t="str">
        <f>IF(SUM(AQ12,AV12)&gt;0,SUM(AQ12,AV12),"")</f>
        <v/>
      </c>
      <c r="AX12" s="18">
        <v>19</v>
      </c>
      <c r="AY12" s="18">
        <v>3.5</v>
      </c>
      <c r="AZ12" s="18">
        <v>0</v>
      </c>
      <c r="BA12" s="18">
        <v>0</v>
      </c>
      <c r="BB12" s="18">
        <v>18.2</v>
      </c>
      <c r="BC12" s="18">
        <v>4.8</v>
      </c>
      <c r="BD12" s="18">
        <v>0.8</v>
      </c>
      <c r="BE12" s="18">
        <v>0</v>
      </c>
      <c r="BF12" s="18">
        <v>17.899999999999999</v>
      </c>
      <c r="BG12" s="18">
        <v>4.4000000000000004</v>
      </c>
      <c r="BH12" s="18">
        <v>0.2</v>
      </c>
      <c r="BI12" s="18">
        <v>0</v>
      </c>
      <c r="BJ12" s="18">
        <v>18.7</v>
      </c>
      <c r="BK12" s="18">
        <v>3.5</v>
      </c>
      <c r="BL12" s="18">
        <v>0</v>
      </c>
      <c r="BM12" s="18">
        <v>0</v>
      </c>
      <c r="BN12" s="18">
        <v>18.399999999999999</v>
      </c>
      <c r="BO12" s="18">
        <v>4.8</v>
      </c>
      <c r="BP12" s="18">
        <v>0.6</v>
      </c>
      <c r="BQ12" s="18">
        <v>0</v>
      </c>
      <c r="BR12" s="28"/>
      <c r="BS12" s="11">
        <f>IF(SUM(AY12,BC12)&gt;0,SUM(AY12,BC12),"")</f>
        <v>8.3000000000000007</v>
      </c>
      <c r="BT12" s="11">
        <f>IF(SUM(AX12:AY12,BA12:BC12,BE12)-AZ12-BD12&gt;0,SUM(AX12:AY12,BA12:BC12,BE12)-AZ12-BD12,"")</f>
        <v>44.7</v>
      </c>
      <c r="BU12" s="11">
        <f>IF(SUM(BF12:BG12,BI12)-BH12&gt;0,SUM(BF12:BG12,BI12)-BH12,"")</f>
        <v>22.099999999999998</v>
      </c>
      <c r="BV12" s="11">
        <f>IF(SUM(AY12,BC12,BG12)&gt;0,SUM(AY12,BC12,BG12),"")</f>
        <v>12.700000000000001</v>
      </c>
      <c r="BW12" s="11">
        <f>IF(SUM(BT12,BU12)&gt;0,SUM(BT12,BU12),"")</f>
        <v>66.8</v>
      </c>
      <c r="BX12" s="11">
        <f>IF(SUM(BK12,BO12)&gt;0,SUM(BK12,BO12),"")</f>
        <v>8.3000000000000007</v>
      </c>
      <c r="BY12" s="11">
        <f>IF(SUM(BJ12:BK12,BM12:BO12,BQ12)-SUM(BL12,BP12)&gt;0,SUM(BJ12:BK12,BM12:BO12,BQ12)-SUM(BL12,BP12),"")</f>
        <v>44.79999999999999</v>
      </c>
      <c r="BZ12" s="11">
        <f>IF(SUM(BT12,BY12)&gt;0,SUM(BT12,BY12),"")</f>
        <v>89.5</v>
      </c>
      <c r="CA12" s="19">
        <v>19.2</v>
      </c>
      <c r="CB12" s="19">
        <v>3.5</v>
      </c>
      <c r="CC12" s="19">
        <v>0</v>
      </c>
      <c r="CD12" s="19">
        <v>0</v>
      </c>
      <c r="CE12" s="19">
        <v>18.8</v>
      </c>
      <c r="CF12" s="19">
        <v>3.6</v>
      </c>
      <c r="CG12" s="19">
        <v>0</v>
      </c>
      <c r="CH12" s="19">
        <v>0</v>
      </c>
      <c r="CI12" s="19">
        <v>0</v>
      </c>
      <c r="CJ12" s="19">
        <v>0</v>
      </c>
      <c r="CK12" s="19">
        <v>0</v>
      </c>
      <c r="CL12" s="19">
        <v>0</v>
      </c>
      <c r="CM12" s="19"/>
      <c r="CN12" s="19"/>
      <c r="CO12" s="19"/>
      <c r="CP12" s="19"/>
      <c r="CQ12" s="19"/>
      <c r="CR12" s="19"/>
      <c r="CS12" s="19"/>
      <c r="CT12" s="19"/>
      <c r="CU12" s="27"/>
      <c r="CV12" s="40">
        <f>IF(SUM(CB12,CF12)&gt;0,SUM(CB12,CF12),"")</f>
        <v>7.1</v>
      </c>
      <c r="CW12" s="40">
        <f>IF(SUM(CA12:CB12,CD12:CF12,CH12)-CC12-CG12&gt;0,SUM(CA12:CB12,CD12:CF12,CH12)-CC12-CG12,"")</f>
        <v>45.1</v>
      </c>
      <c r="CX12" s="40" t="str">
        <f>IF(SUM(CI12:CJ12,CL12)-CK12&gt;0,SUM(CI12:CJ12,CL12)-CK12,"")</f>
        <v/>
      </c>
      <c r="CY12" s="40">
        <f>IF(SUM(CB12,CF12,CJ12)&gt;0,SUM(CB12,CF12,CJ12),"")</f>
        <v>7.1</v>
      </c>
      <c r="CZ12" s="40">
        <f>IF(SUM(CW12,CX12)&gt;0,SUM(CW12,CX12),"")</f>
        <v>45.1</v>
      </c>
      <c r="DA12" s="40" t="str">
        <f>IF(SUM(CN12,CR12)&gt;0,SUM(CN12,CR12),"")</f>
        <v/>
      </c>
      <c r="DB12" s="40" t="str">
        <f>IF(SUM(CM12:CN12,CP12:CR12,CT12)-SUM(CO12,CS12)&gt;0,SUM(CM12:CN12,CP12:CR12,CT12)-SUM(CO12,CS12),"")</f>
        <v/>
      </c>
      <c r="DC12" s="40">
        <f>IF(SUM(CW12,DB12)&gt;0,SUM(CW12,DB12),"")</f>
        <v>45.1</v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2">
        <f>IF($CU12="P",CA12,(CA12+AX12)/2)</f>
        <v>19.100000000000001</v>
      </c>
      <c r="QF12" s="22">
        <f>IF($CU12="P",CB12,(CB12+AY12)/2)</f>
        <v>3.5</v>
      </c>
      <c r="QG12" s="22">
        <f>IF($CU12="P",CC12,(CC12+AZ12)/2)</f>
        <v>0</v>
      </c>
      <c r="QH12" s="22">
        <f>IF($CU12="P",CD12,(CD12+BA12)/2)</f>
        <v>0</v>
      </c>
      <c r="QI12" s="22">
        <f>IF($CU12="P",CE12,(CE12+BB12)/2)</f>
        <v>18.5</v>
      </c>
      <c r="QJ12" s="22">
        <f>IF($CU12="P",CF12,(CF12+BC12)/2)</f>
        <v>4.2</v>
      </c>
      <c r="QK12" s="22">
        <f>IF($CU12="P",CG12,(CG12+BD12)/2)</f>
        <v>0.4</v>
      </c>
      <c r="QL12" s="22">
        <f>IF($CU12="P",CH12,(CH12+BE12)/2)</f>
        <v>0</v>
      </c>
      <c r="QM12" s="22">
        <f>IF($CU12="P",CI12,(CI12+BF12)/2)</f>
        <v>8.9499999999999993</v>
      </c>
      <c r="QN12" s="22">
        <f>IF($CU12="P",CJ12,(CJ12+BG12)/2)</f>
        <v>2.2000000000000002</v>
      </c>
      <c r="QO12" s="22">
        <f>IF($CU12="P",CK12,(CK12+BH12)/2)</f>
        <v>0.1</v>
      </c>
      <c r="QP12" s="22">
        <f>IF($CU12="P",CL12,(CL12+BI12)/2)</f>
        <v>0</v>
      </c>
      <c r="QQ12" s="22">
        <f>IF($CU12="P",CM12,(CM12+BJ12)/2)</f>
        <v>9.35</v>
      </c>
      <c r="QR12" s="22">
        <f>IF($CU12="P",CN12,(CN12+BK12)/2)</f>
        <v>1.75</v>
      </c>
      <c r="QS12" s="22">
        <f>IF($CU12="P",CO12,(CO12+BL12)/2)</f>
        <v>0</v>
      </c>
      <c r="QT12" s="22">
        <f>IF($CU12="P",CP12,(CP12+BM12)/2)</f>
        <v>0</v>
      </c>
      <c r="QU12" s="22">
        <f>IF($CU12="P",CQ12,(CQ12+BN12)/2)</f>
        <v>9.1999999999999993</v>
      </c>
      <c r="QV12" s="22">
        <f>IF($CU12="P",CR12,(CR12+BO12)/2)</f>
        <v>2.4</v>
      </c>
      <c r="QW12" s="22">
        <f>IF($CU12="P",CS12,(CS12+BP12)/2)</f>
        <v>0.3</v>
      </c>
      <c r="QX12" s="22">
        <f>IF($CU12="P",CT12,(CT12+BQ12)/2)</f>
        <v>0</v>
      </c>
      <c r="QY12" s="27" t="s">
        <v>46</v>
      </c>
      <c r="QZ12" s="40">
        <f>IF(SUM(QF12,QJ12)&gt;0,SUM(QF12,QJ12),"")</f>
        <v>7.7</v>
      </c>
      <c r="RA12" s="40">
        <f>IF(SUM(QE12:QF12,QH12:QJ12,QL12)-QG12-QK12&gt;0,SUM(QE12:QF12,QH12:QJ12,QL12)-QG12-QK12,"")</f>
        <v>44.900000000000006</v>
      </c>
      <c r="RB12" s="40">
        <f>IF(SUM(QM12:QN12,QP12)-QO12&gt;0,SUM(QM12:QN12,QP12)-QO12,"")</f>
        <v>11.049999999999999</v>
      </c>
      <c r="RC12" s="40">
        <f>IF(SUM(QF12,QJ12,QN12)&gt;0,SUM(QF12,QJ12,QN12),"")</f>
        <v>9.9</v>
      </c>
      <c r="RD12" s="40">
        <f>IF(SUM(RA12,RB12)&gt;0,SUM(RA12,RB12),"")</f>
        <v>55.95</v>
      </c>
      <c r="RE12" s="40">
        <f>IF(SUM(QR12,QV12)&gt;0,SUM(QR12,QV12),"")</f>
        <v>4.1500000000000004</v>
      </c>
      <c r="RF12" s="40">
        <f>IF(SUM(QQ12:QR12,QT12:QV12,QX12)-SUM(QS12,QW12)&gt;0,SUM(QQ12:QR12,QT12:QV12,QX12)-SUM(QS12,QW12),"")</f>
        <v>22.399999999999995</v>
      </c>
      <c r="RG12" s="40">
        <f>IF(SUM(RA12,RF12)&gt;0,SUM(RA12,RF12),"")</f>
        <v>67.3</v>
      </c>
    </row>
    <row r="13" spans="1:475" x14ac:dyDescent="0.2">
      <c r="A13" s="4" t="str" cm="1">
        <f t="array" ref="A13">IF(AND(H13&lt;&gt;"",H13&lt;&gt;"No DD"),SUMPRODUCT((H$4:H$27&lt;&gt;"")*(H$4:H$27&lt;&gt;"No DD")*(E$4:E$27&gt;E13))+1,IF(H13="No DD",SUMPRODUCT((H$4:H$27="No DD")*(E$4:E$27&gt;E13))+1+SUMPRODUCT((H$4:H$27&lt;&gt;"")*(H$4:H$27&lt;&gt;"No DD")),""))</f>
        <v/>
      </c>
      <c r="B13" s="5" t="s">
        <v>194</v>
      </c>
      <c r="C13" s="4" t="s">
        <v>31</v>
      </c>
      <c r="D13" s="4">
        <v>2006</v>
      </c>
      <c r="E13" s="9">
        <f>SUM(J13:R13)+SUM(J13:N13)*0.0000001+SUM(J13)*0.0000000000001</f>
        <v>155.10001102000444</v>
      </c>
      <c r="F13" s="3" t="str">
        <f>IF(OR(AND(AP13&gt;=AW$29,AQ13&gt;=AW$33,AP13&lt;&gt;"",AO13=""),AND(AU13&gt;=AW$29,AV13&gt;=AW$33,AU13&lt;&gt;"",AO13=""),AND(BS13&gt;=BZ$29,BT13&gt;=BZ$33,BS13&lt;&gt;"",BR13=""),AND(BX13&gt;=BZ$29,BY13&gt;=BZ$33,BX13&lt;&gt;"",BR13=""),AND(CV13&gt;=DC$29,CW13&gt;=DC$33,CV13&lt;&gt;"",CU13=""),AND(DA13&gt;=DC$29,DB13&gt;=DC$33,DA13&lt;&gt;""),AND(EA13&gt;=EH$29,EB13&gt;=EH$33,EA13&lt;&gt;""),AND(EF13&gt;=EH$29,EG13&gt;=EH$33,EF13&lt;&gt;""),AND(FC13&gt;=FJ$29,FD13&gt;=FJ$33,FC13&lt;&gt;""),AND(FH13&gt;=FJ$29,FI13&gt;=FJ$33,FH13&lt;&gt;""),AND(GE13&gt;=GL$29,GF13&gt;=GL$33,GE13&lt;&gt;""),AND(GJ13&gt;=GL$29,GK13&gt;=GL$33,GJ13&lt;&gt;""),AND(HG13&gt;=HN$29,HH13&gt;=HN$33,HG13&lt;&gt;""),AND(HL13&gt;=HN$29,HM13&gt;=HN$33,HL13&lt;&gt;""),AND(II13&gt;=IP$29,IJ13&gt;=IP$33,II13&lt;&gt;""),AND(IN13&gt;=IP$29,IO13&gt;=IP$33,IN13&lt;&gt;""),AND(JK13&gt;=JR$29,JL13&gt;=JR$33,JK13&lt;&gt;""),AND(JP13&gt;=JR$29,JQ13&gt;=JR$33,JP13&lt;&gt;""),AND(KM13&gt;=KT$29,KN13&gt;=KT$33,KM13&lt;&gt;""),AND(KR13&gt;=KT$29,KS13&gt;=KT$33,KR13&lt;&gt;""),AND(LO13&gt;=LV$29,LP13&gt;=LV$33,LO13&lt;&gt;""),AND(LT13&gt;=LV$29,LU13&gt;=LV$33,LT13&lt;&gt;""),AND(MQ13&gt;=MX$29,MR13&gt;=MX$33,MQ13&lt;&gt;""),AND(MV13&gt;=MX$29,MW13&gt;=MX$33,MV13&lt;&gt;""),AND(NS13&gt;=NZ$29,NT13&gt;=NZ$33,NS13&lt;&gt;""),AND(NX13&gt;=NZ$29,NY13&gt;=NZ$33,NX13&lt;&gt;""),AND(OU13&gt;=PB$29,OV13&gt;=PB$33,OU13&lt;&gt;""),AND(OZ13&gt;=PB$29,PA13&gt;=PB$33,OZ13&lt;&gt;""),AND(PW13&gt;=QD$29,PX13&gt;=QD$33,PW13&lt;&gt;""),AND(QB13&gt;=QD$29,QC13&gt;=QD$33,QB13&lt;&gt;"")),"P","")</f>
        <v/>
      </c>
      <c r="G13" s="3" t="str">
        <f>IF(OR(AND(AQ13&gt;=AW$33,AQ13&lt;&gt;"",AO13=""),AND(AV13&gt;=AW$33,AV13&lt;&gt;"",AO13=""),AND(BT13&gt;=BZ$33,BT13&lt;&gt;"",BR13=""),AND(BY13&gt;=BZ$33,BY13&lt;&gt;"",BR13=""),AND(CW13&gt;=DC$33,CW13&lt;&gt;"",CU13=""),AND(DB13&gt;=DC$33,DB13&lt;&gt;"",CU13=""),AND(EB13&gt;=EH$33,EB13&lt;&gt;""),AND(EG13&gt;=EH$33,EG13&lt;&gt;""),AND(FD13&gt;=FJ$33,FD13&lt;&gt;""),AND(FI13&gt;=FJ$33,FI13&lt;&gt;""),AND(GF13&gt;=GL$33,GF13&lt;&gt;""),AND(GK13&gt;=GL$33,GK13&lt;&gt;""),AND(HH13&gt;=HN$33,HH13&lt;&gt;""),AND(HM13&gt;=HN$33,HM13&lt;&gt;""),AND(IJ13&gt;=IP$33,IJ13&lt;&gt;""),AND(IO13&gt;=IP$33,IO13&lt;&gt;""),AND(JL13&gt;=JR$33,JL13&lt;&gt;""),AND(JQ13&gt;=JR$33,JQ13&lt;&gt;""),AND(KN13&gt;=KT$33,KN13&lt;&gt;""),AND(KS13&gt;=KT$33,KS13&lt;&gt;""),AND(LP13&gt;=LV$33,LP13&lt;&gt;""),AND(LU13&gt;=LV$33,LU13&lt;&gt;""),AND(MR13&gt;=MX$33,MR13&lt;&gt;""),AND(MW13&gt;=MX$33,MW13&lt;&gt;""),AND(NT13&gt;=NZ$33,NT13&lt;&gt;""),AND(NY13&gt;=NZ$33,NY13&lt;&gt;""),AND(OV13&gt;=PB$33,OV13&lt;&gt;""),AND(PA13&gt;=PB$33,PA13&lt;&gt;""),AND(PX13&gt;=QD$33,PX13&lt;&gt;""),AND(QC13&gt;=QD$33,QC13&lt;&gt;"")),"P","")</f>
        <v/>
      </c>
      <c r="H13" s="36" t="str">
        <f>IF(AND(G13="P",F13=""),"No DD",IF(OR(AND(AS13&gt;=AW$32,AT13&gt;=AW$36,AS13&lt;&gt;"",AO13=""),AND(BV13&gt;=BZ$32,BW13&gt;=BZ$36,BV13&lt;&gt;"",BR13=""),AND(CY13&gt;=DC$32,CZ13&gt;=DC$36,CY13&lt;&gt;"",CU13=""),AND(ED13&gt;=EH$32,EE13&gt;=EH$36,ED13&lt;&gt;""),AND(FF13&gt;=FJ$32,FG13&gt;=FJ$36,FF13&lt;&gt;""),AND(GH13&gt;=GL$32,GI13&gt;=GL$36,GH13&lt;&gt;""),AND(HJ13&gt;=HN$32,HK13&gt;=HN$36,HJ13&lt;&gt;""),AND(IL13&gt;=IP$32,IM13&gt;=IP$36,IL13&lt;&gt;""),AND(JN13&gt;=JR$32,JO13&gt;=JR$36,JN13&lt;&gt;""),AND(KP13&gt;=KT$32,KQ13&gt;=KT$36,KP13&lt;&gt;""),AND(LR13&gt;=LV$32,LS13&gt;=LV$36,LR13&lt;&gt;""),AND(MT13&gt;=MX$32,MU13&gt;=MX$36,MT13&lt;&gt;""),AND(NV13&gt;=NZ$32,NW13&gt;=NZ$36,NV13&lt;&gt;""),AND(OX13&gt;=PB$32,OY13&gt;=PB$36,OX13&lt;&gt;""),AND(PZ13&gt;=QD$32,QA13&gt;=QD$36,PZ13&lt;&gt;"")),"Merit",IF(OR(AND(AS13&gt;=AW$31,AT13&gt;=AW$35,AS13&lt;&gt;"",AO13=""),AND(BV13&gt;=BZ$31,BW13&gt;=BZ$35,BV13&lt;&gt;"",BR13=""),AND(CY13&gt;=DC$31,CZ13&gt;=DC$35,CY13&lt;&gt;"",CU13=""),AND(ED13&gt;=EH$31,EE13&gt;=EH$35,ED13&lt;&gt;""),AND(FF13&gt;=FJ$31,FG13&gt;=FJ$35,FF13&lt;&gt;""),AND(GH13&gt;=GL$31,GI13&gt;=GL$35,GH13&lt;&gt;""),AND(HJ13&gt;=HN$31,HK13&gt;=HN$35,HJ13&lt;&gt;""),AND(IL13&gt;=IP$31,IM13&gt;=IP$35,IL13&lt;&gt;""),AND(JN13&gt;=JR$31,JO13&gt;=JR$35,JN13&lt;&gt;""),AND(KP13&gt;=KT$31,KQ13&gt;=KT$35,KP13&lt;&gt;""),AND(LR13&gt;=LV$31,LS13&gt;=LV$35,LR13&lt;&gt;""),AND(MT13&gt;=MX$31,MU13&gt;=MX$35,MT13&lt;&gt;""),AND(NV13&gt;=NZ$31,NW13&gt;=NZ$35,NV13&lt;&gt;""),AND(OX13&gt;=PB$31,OY13&gt;=PB$35,OX13&lt;&gt;""),AND(PZ13&gt;=QD$31,QA13&gt;=QD$35,PZ13&lt;&gt;"")),"Excellence",IF(I13="P","Worlds Team",IF(F13="P","National Team","")))))</f>
        <v/>
      </c>
      <c r="I13" s="3" t="str">
        <f>IF(OR(AND(AS13&gt;=AW$30,AT13&gt;=AW$34,AS13&lt;&gt;"",AO13=""),AND(BV13&gt;=BZ$30,BW13&gt;=BZ$34,BV13&lt;&gt;"",BR13=""),AND(CY13&gt;=DC$30,CZ13&gt;=DC$34,CY13&lt;&gt;"",CU13=""),AND(ED13&gt;=EH$30,EE13&gt;=EH$34,ED13&lt;&gt;""),AND(FF13&gt;=FJ$30,FG13&gt;=FJ$34,FF13&lt;&gt;""),AND(GH13&gt;=GL$30,GI13&gt;=GL$34,GH13&lt;&gt;""),AND(HJ13&gt;=HN$30,HK13&gt;=HN$34,HJ13&lt;&gt;""),AND(IL13&gt;=IP$30,IM13&gt;=IP$34,IL13&lt;&gt;""),AND(JN13&gt;=JR$30,JO13&gt;=JR$34,JN13&lt;&gt;""),AND(KP13&gt;=KT$30,KQ13&gt;=KT$34,KP13&lt;&gt;""),AND(LR13&gt;=LV$30,LS13&gt;=LV$34,LR13&lt;&gt;""),AND(MT13&gt;=MX$30,MU13&gt;=MX$34,MT13&lt;&gt;""),AND(NV13&gt;=NZ$30,NW13&gt;=NZ$34,NV13&lt;&gt;""),AND(OX13&gt;=PB$30,OY13&gt;=PB$34,OX13&lt;&gt;""),AND(PZ13&gt;=QD$30,QA13&gt;=QD$34,PZ13&lt;&gt;"")),"P","")</f>
        <v/>
      </c>
      <c r="J13" s="8">
        <f>IF(COUNT(AQ13,BT13,CW13)&gt;0,LARGE((AQ13,BT13,CW13),1),0)</f>
        <v>44.2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43.3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22.7</v>
      </c>
      <c r="O13" s="8" t="str">
        <f>IF(N13=0,"",IF(N13=CX13,$CA$1,IF(N13=BU13,$AX$1,IF(N13=AR13,$U$1,""))))</f>
        <v>2023 Nationals</v>
      </c>
      <c r="P13" s="8">
        <f>IF(MAX(AV13,BY13,DB13)&gt;0,MAX(AV13,BY13,DB13),0)</f>
        <v>44.900000000000006</v>
      </c>
      <c r="Q13" s="8" t="str">
        <f>IF(P13=0,"",IF(P13=DB13,$CA$1,IF(P13=BY13,$AX$1,IF(P13=AV13,$U$1,""))))</f>
        <v>2023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7"/>
      <c r="AP13" s="40" t="str">
        <f>IF(SUM(V13,Z13)&gt;0,SUM(V13,Z13),"")</f>
        <v/>
      </c>
      <c r="AQ13" s="40" t="str">
        <f>IF(SUM(U13:V13,X13:Z13,AB13)-W13-AA13&gt;0,SUM(U13:V13,X13:Z13,AB13)-W13-AA13,"")</f>
        <v/>
      </c>
      <c r="AR13" s="40" t="str">
        <f>IF(SUM(AC13:AD13,AF13)-AE13&gt;0,SUM(AC13:AD13,AF13)-AE13,"")</f>
        <v/>
      </c>
      <c r="AS13" s="40" t="str">
        <f>IF(SUM(V13,Z13,AD13)&gt;0,SUM(V13,Z13,AD13),"")</f>
        <v/>
      </c>
      <c r="AT13" s="40" t="str">
        <f>IF(SUM(AQ13,AR13)&gt;0,SUM(AQ13,AR13),"")</f>
        <v/>
      </c>
      <c r="AU13" s="40" t="str">
        <f>IF(SUM(AH13,AL13)&gt;0,SUM(AH13,AL13),"")</f>
        <v/>
      </c>
      <c r="AV13" s="40" t="str">
        <f>IF(SUM(AG13:AH13,AJ13:AL13,AN13)-SUM(AI13,AM13)&gt;0,SUM(AG13:AH13,AJ13:AL13,AN13)-SUM(AI13,AM13),"")</f>
        <v/>
      </c>
      <c r="AW13" s="40" t="str">
        <f>IF(SUM(AQ13,AV13)&gt;0,SUM(AQ13,AV13),"")</f>
        <v/>
      </c>
      <c r="AX13" s="18">
        <v>18.2</v>
      </c>
      <c r="AY13" s="18">
        <v>3.5</v>
      </c>
      <c r="AZ13" s="18">
        <v>0.2</v>
      </c>
      <c r="BA13" s="18">
        <v>0</v>
      </c>
      <c r="BB13" s="18">
        <v>18.2</v>
      </c>
      <c r="BC13" s="18">
        <v>3.6</v>
      </c>
      <c r="BD13" s="18">
        <v>0</v>
      </c>
      <c r="BE13" s="18">
        <v>0</v>
      </c>
      <c r="BF13" s="18">
        <v>18.5</v>
      </c>
      <c r="BG13" s="18">
        <v>3.7</v>
      </c>
      <c r="BH13" s="18">
        <v>0.2</v>
      </c>
      <c r="BI13" s="18">
        <v>0</v>
      </c>
      <c r="BJ13" s="18">
        <v>18.600000000000001</v>
      </c>
      <c r="BK13" s="18">
        <v>3.5</v>
      </c>
      <c r="BL13" s="18">
        <v>0</v>
      </c>
      <c r="BM13" s="18">
        <v>0</v>
      </c>
      <c r="BN13" s="18">
        <v>18.600000000000001</v>
      </c>
      <c r="BO13" s="18">
        <v>3.6</v>
      </c>
      <c r="BP13" s="18">
        <v>0</v>
      </c>
      <c r="BQ13" s="18">
        <v>0</v>
      </c>
      <c r="BR13" s="28"/>
      <c r="BS13" s="11">
        <f>IF(SUM(AY13,BC13)&gt;0,SUM(AY13,BC13),"")</f>
        <v>7.1</v>
      </c>
      <c r="BT13" s="11">
        <f>IF(SUM(AX13:AY13,BA13:BC13,BE13)-AZ13-BD13&gt;0,SUM(AX13:AY13,BA13:BC13,BE13)-AZ13-BD13,"")</f>
        <v>43.3</v>
      </c>
      <c r="BU13" s="11">
        <f>IF(SUM(BF13:BG13,BI13)-BH13&gt;0,SUM(BF13:BG13,BI13)-BH13,"")</f>
        <v>22</v>
      </c>
      <c r="BV13" s="11">
        <f>IF(SUM(AY13,BC13,BG13)&gt;0,SUM(AY13,BC13,BG13),"")</f>
        <v>10.8</v>
      </c>
      <c r="BW13" s="11">
        <f>IF(SUM(BT13,BU13)&gt;0,SUM(BT13,BU13),"")</f>
        <v>65.3</v>
      </c>
      <c r="BX13" s="11">
        <f>IF(SUM(BK13,BO13)&gt;0,SUM(BK13,BO13),"")</f>
        <v>7.1</v>
      </c>
      <c r="BY13" s="11">
        <f>IF(SUM(BJ13:BK13,BM13:BO13,BQ13)-SUM(BL13,BP13)&gt;0,SUM(BJ13:BK13,BM13:BO13,BQ13)-SUM(BL13,BP13),"")</f>
        <v>44.300000000000004</v>
      </c>
      <c r="BZ13" s="11">
        <f>IF(SUM(BT13,BY13)&gt;0,SUM(BT13,BY13),"")</f>
        <v>87.6</v>
      </c>
      <c r="CA13" s="19">
        <v>18.5</v>
      </c>
      <c r="CB13" s="19">
        <v>3.6</v>
      </c>
      <c r="CC13" s="19">
        <v>0.2</v>
      </c>
      <c r="CD13" s="19">
        <v>0</v>
      </c>
      <c r="CE13" s="19">
        <v>18.8</v>
      </c>
      <c r="CF13" s="19">
        <v>3.5</v>
      </c>
      <c r="CG13" s="19">
        <v>0</v>
      </c>
      <c r="CH13" s="19">
        <v>0</v>
      </c>
      <c r="CI13" s="19">
        <v>19</v>
      </c>
      <c r="CJ13" s="19">
        <v>3.7</v>
      </c>
      <c r="CK13" s="19">
        <v>0</v>
      </c>
      <c r="CL13" s="19">
        <v>0</v>
      </c>
      <c r="CM13" s="19">
        <v>19.100000000000001</v>
      </c>
      <c r="CN13" s="19">
        <v>3.5</v>
      </c>
      <c r="CO13" s="19">
        <v>0</v>
      </c>
      <c r="CP13" s="19">
        <v>0</v>
      </c>
      <c r="CQ13" s="19">
        <v>18.600000000000001</v>
      </c>
      <c r="CR13" s="19">
        <v>3.7</v>
      </c>
      <c r="CS13" s="19">
        <v>0</v>
      </c>
      <c r="CT13" s="19">
        <v>0</v>
      </c>
      <c r="CU13" s="27"/>
      <c r="CV13" s="40">
        <f>IF(SUM(CB13,CF13)&gt;0,SUM(CB13,CF13),"")</f>
        <v>7.1</v>
      </c>
      <c r="CW13" s="40">
        <f>IF(SUM(CA13:CB13,CD13:CF13,CH13)-CC13-CG13&gt;0,SUM(CA13:CB13,CD13:CF13,CH13)-CC13-CG13,"")</f>
        <v>44.2</v>
      </c>
      <c r="CX13" s="40">
        <f>IF(SUM(CI13:CJ13,CL13)-CK13&gt;0,SUM(CI13:CJ13,CL13)-CK13,"")</f>
        <v>22.7</v>
      </c>
      <c r="CY13" s="40">
        <f>IF(SUM(CB13,CF13,CJ13)&gt;0,SUM(CB13,CF13,CJ13),"")</f>
        <v>10.8</v>
      </c>
      <c r="CZ13" s="40">
        <f>IF(SUM(CW13,CX13)&gt;0,SUM(CW13,CX13),"")</f>
        <v>66.900000000000006</v>
      </c>
      <c r="DA13" s="40">
        <f>IF(SUM(CN13,CR13)&gt;0,SUM(CN13,CR13),"")</f>
        <v>7.2</v>
      </c>
      <c r="DB13" s="40">
        <f>IF(SUM(CM13:CN13,CP13:CR13,CT13)-SUM(CO13,CS13)&gt;0,SUM(CM13:CN13,CP13:CR13,CT13)-SUM(CO13,CS13),"")</f>
        <v>44.900000000000006</v>
      </c>
      <c r="DC13" s="40">
        <f>IF(SUM(CW13,DB13)&gt;0,SUM(CW13,DB13),"")</f>
        <v>89.100000000000009</v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2">
        <f>IF($CU13="P",CA13,(CA13+AX13)/2)</f>
        <v>18.350000000000001</v>
      </c>
      <c r="QF13" s="22">
        <f>IF($CU13="P",CB13,(CB13+AY13)/2)</f>
        <v>3.55</v>
      </c>
      <c r="QG13" s="22">
        <f>IF($CU13="P",CC13,(CC13+AZ13)/2)</f>
        <v>0.2</v>
      </c>
      <c r="QH13" s="22">
        <f>IF($CU13="P",CD13,(CD13+BA13)/2)</f>
        <v>0</v>
      </c>
      <c r="QI13" s="22">
        <f>IF($CU13="P",CE13,(CE13+BB13)/2)</f>
        <v>18.5</v>
      </c>
      <c r="QJ13" s="22">
        <f>IF($CU13="P",CF13,(CF13+BC13)/2)</f>
        <v>3.55</v>
      </c>
      <c r="QK13" s="22">
        <f>IF($CU13="P",CG13,(CG13+BD13)/2)</f>
        <v>0</v>
      </c>
      <c r="QL13" s="22">
        <f>IF($CU13="P",CH13,(CH13+BE13)/2)</f>
        <v>0</v>
      </c>
      <c r="QM13" s="22">
        <f>IF($CU13="P",CI13,(CI13+BF13)/2)</f>
        <v>18.75</v>
      </c>
      <c r="QN13" s="22">
        <f>IF($CU13="P",CJ13,(CJ13+BG13)/2)</f>
        <v>3.7</v>
      </c>
      <c r="QO13" s="22">
        <f>IF($CU13="P",CK13,(CK13+BH13)/2)</f>
        <v>0.1</v>
      </c>
      <c r="QP13" s="22">
        <f>IF($CU13="P",CL13,(CL13+BI13)/2)</f>
        <v>0</v>
      </c>
      <c r="QQ13" s="22">
        <f>IF($CU13="P",CM13,(CM13+BJ13)/2)</f>
        <v>18.850000000000001</v>
      </c>
      <c r="QR13" s="22">
        <f>IF($CU13="P",CN13,(CN13+BK13)/2)</f>
        <v>3.5</v>
      </c>
      <c r="QS13" s="22">
        <f>IF($CU13="P",CO13,(CO13+BL13)/2)</f>
        <v>0</v>
      </c>
      <c r="QT13" s="22">
        <f>IF($CU13="P",CP13,(CP13+BM13)/2)</f>
        <v>0</v>
      </c>
      <c r="QU13" s="22">
        <f>IF($CU13="P",CQ13,(CQ13+BN13)/2)</f>
        <v>18.600000000000001</v>
      </c>
      <c r="QV13" s="22">
        <f>IF($CU13="P",CR13,(CR13+BO13)/2)</f>
        <v>3.6500000000000004</v>
      </c>
      <c r="QW13" s="22">
        <f>IF($CU13="P",CS13,(CS13+BP13)/2)</f>
        <v>0</v>
      </c>
      <c r="QX13" s="22">
        <f>IF($CU13="P",CT13,(CT13+BQ13)/2)</f>
        <v>0</v>
      </c>
      <c r="QY13" s="27" t="s">
        <v>46</v>
      </c>
      <c r="QZ13" s="40">
        <f>IF(SUM(QF13,QJ13)&gt;0,SUM(QF13,QJ13),"")</f>
        <v>7.1</v>
      </c>
      <c r="RA13" s="40">
        <f>IF(SUM(QE13:QF13,QH13:QJ13,QL13)-QG13-QK13&gt;0,SUM(QE13:QF13,QH13:QJ13,QL13)-QG13-QK13,"")</f>
        <v>43.75</v>
      </c>
      <c r="RB13" s="40">
        <f>IF(SUM(QM13:QN13,QP13)-QO13&gt;0,SUM(QM13:QN13,QP13)-QO13,"")</f>
        <v>22.349999999999998</v>
      </c>
      <c r="RC13" s="40">
        <f>IF(SUM(QF13,QJ13,QN13)&gt;0,SUM(QF13,QJ13,QN13),"")</f>
        <v>10.8</v>
      </c>
      <c r="RD13" s="40">
        <f>IF(SUM(RA13,RB13)&gt;0,SUM(RA13,RB13),"")</f>
        <v>66.099999999999994</v>
      </c>
      <c r="RE13" s="40">
        <f>IF(SUM(QR13,QV13)&gt;0,SUM(QR13,QV13),"")</f>
        <v>7.15</v>
      </c>
      <c r="RF13" s="40">
        <f>IF(SUM(QQ13:QR13,QT13:QV13,QX13)-SUM(QS13,QW13)&gt;0,SUM(QQ13:QR13,QT13:QV13,QX13)-SUM(QS13,QW13),"")</f>
        <v>44.6</v>
      </c>
      <c r="RG13" s="40">
        <f>IF(SUM(RA13,RF13)&gt;0,SUM(RA13,RF13),"")</f>
        <v>88.35</v>
      </c>
    </row>
    <row r="14" spans="1:475" x14ac:dyDescent="0.2">
      <c r="A14" s="4" t="str" cm="1">
        <f t="array" ref="A14">IF(AND(H14&lt;&gt;"",H14&lt;&gt;"No DD"),SUMPRODUCT((H$4:H$27&lt;&gt;"")*(H$4:H$27&lt;&gt;"No DD")*(E$4:E$27&gt;E14))+1,IF(H14="No DD",SUMPRODUCT((H$4:H$27="No DD")*(E$4:E$27&gt;E14))+1+SUMPRODUCT((H$4:H$27&lt;&gt;"")*(H$4:H$27&lt;&gt;"No DD")),""))</f>
        <v/>
      </c>
      <c r="B14" s="5" t="s">
        <v>148</v>
      </c>
      <c r="C14" s="4" t="s">
        <v>31</v>
      </c>
      <c r="D14" s="4">
        <v>2003</v>
      </c>
      <c r="E14" s="9">
        <f>SUM(J14:R14)+SUM(J14:N14)*0.0000001+SUM(J14)*0.0000000000001</f>
        <v>152.20001076000455</v>
      </c>
      <c r="F14" s="3" t="str">
        <f>IF(OR(AND(AP14&gt;=AW$29,AQ14&gt;=AW$33,AP14&lt;&gt;"",AO14=""),AND(AU14&gt;=AW$29,AV14&gt;=AW$33,AU14&lt;&gt;"",AO14=""),AND(BS14&gt;=BZ$29,BT14&gt;=BZ$33,BS14&lt;&gt;"",BR14=""),AND(BX14&gt;=BZ$29,BY14&gt;=BZ$33,BX14&lt;&gt;"",BR14=""),AND(CV14&gt;=DC$29,CW14&gt;=DC$33,CV14&lt;&gt;"",CU14=""),AND(DA14&gt;=DC$29,DB14&gt;=DC$33,DA14&lt;&gt;""),AND(EA14&gt;=EH$29,EB14&gt;=EH$33,EA14&lt;&gt;""),AND(EF14&gt;=EH$29,EG14&gt;=EH$33,EF14&lt;&gt;""),AND(FC14&gt;=FJ$29,FD14&gt;=FJ$33,FC14&lt;&gt;""),AND(FH14&gt;=FJ$29,FI14&gt;=FJ$33,FH14&lt;&gt;""),AND(GE14&gt;=GL$29,GF14&gt;=GL$33,GE14&lt;&gt;""),AND(GJ14&gt;=GL$29,GK14&gt;=GL$33,GJ14&lt;&gt;""),AND(HG14&gt;=HN$29,HH14&gt;=HN$33,HG14&lt;&gt;""),AND(HL14&gt;=HN$29,HM14&gt;=HN$33,HL14&lt;&gt;""),AND(II14&gt;=IP$29,IJ14&gt;=IP$33,II14&lt;&gt;""),AND(IN14&gt;=IP$29,IO14&gt;=IP$33,IN14&lt;&gt;""),AND(JK14&gt;=JR$29,JL14&gt;=JR$33,JK14&lt;&gt;""),AND(JP14&gt;=JR$29,JQ14&gt;=JR$33,JP14&lt;&gt;""),AND(KM14&gt;=KT$29,KN14&gt;=KT$33,KM14&lt;&gt;""),AND(KR14&gt;=KT$29,KS14&gt;=KT$33,KR14&lt;&gt;""),AND(LO14&gt;=LV$29,LP14&gt;=LV$33,LO14&lt;&gt;""),AND(LT14&gt;=LV$29,LU14&gt;=LV$33,LT14&lt;&gt;""),AND(MQ14&gt;=MX$29,MR14&gt;=MX$33,MQ14&lt;&gt;""),AND(MV14&gt;=MX$29,MW14&gt;=MX$33,MV14&lt;&gt;""),AND(NS14&gt;=NZ$29,NT14&gt;=NZ$33,NS14&lt;&gt;""),AND(NX14&gt;=NZ$29,NY14&gt;=NZ$33,NX14&lt;&gt;""),AND(OU14&gt;=PB$29,OV14&gt;=PB$33,OU14&lt;&gt;""),AND(OZ14&gt;=PB$29,PA14&gt;=PB$33,OZ14&lt;&gt;""),AND(PW14&gt;=QD$29,PX14&gt;=QD$33,PW14&lt;&gt;""),AND(QB14&gt;=QD$29,QC14&gt;=QD$33,QB14&lt;&gt;"")),"P","")</f>
        <v/>
      </c>
      <c r="G14" s="3" t="str">
        <f>IF(OR(AND(AQ14&gt;=AW$33,AQ14&lt;&gt;"",AO14=""),AND(AV14&gt;=AW$33,AV14&lt;&gt;"",AO14=""),AND(BT14&gt;=BZ$33,BT14&lt;&gt;"",BR14=""),AND(BY14&gt;=BZ$33,BY14&lt;&gt;"",BR14=""),AND(CW14&gt;=DC$33,CW14&lt;&gt;"",CU14=""),AND(DB14&gt;=DC$33,DB14&lt;&gt;"",CU14=""),AND(EB14&gt;=EH$33,EB14&lt;&gt;""),AND(EG14&gt;=EH$33,EG14&lt;&gt;""),AND(FD14&gt;=FJ$33,FD14&lt;&gt;""),AND(FI14&gt;=FJ$33,FI14&lt;&gt;""),AND(GF14&gt;=GL$33,GF14&lt;&gt;""),AND(GK14&gt;=GL$33,GK14&lt;&gt;""),AND(HH14&gt;=HN$33,HH14&lt;&gt;""),AND(HM14&gt;=HN$33,HM14&lt;&gt;""),AND(IJ14&gt;=IP$33,IJ14&lt;&gt;""),AND(IO14&gt;=IP$33,IO14&lt;&gt;""),AND(JL14&gt;=JR$33,JL14&lt;&gt;""),AND(JQ14&gt;=JR$33,JQ14&lt;&gt;""),AND(KN14&gt;=KT$33,KN14&lt;&gt;""),AND(KS14&gt;=KT$33,KS14&lt;&gt;""),AND(LP14&gt;=LV$33,LP14&lt;&gt;""),AND(LU14&gt;=LV$33,LU14&lt;&gt;""),AND(MR14&gt;=MX$33,MR14&lt;&gt;""),AND(MW14&gt;=MX$33,MW14&lt;&gt;""),AND(NT14&gt;=NZ$33,NT14&lt;&gt;""),AND(NY14&gt;=NZ$33,NY14&lt;&gt;""),AND(OV14&gt;=PB$33,OV14&lt;&gt;""),AND(PA14&gt;=PB$33,PA14&lt;&gt;""),AND(PX14&gt;=QD$33,PX14&lt;&gt;""),AND(QC14&gt;=QD$33,QC14&lt;&gt;"")),"P","")</f>
        <v/>
      </c>
      <c r="H14" s="36" t="str">
        <f>IF(AND(G14="P",F14=""),"No DD",IF(OR(AND(AS14&gt;=AW$32,AT14&gt;=AW$36,AS14&lt;&gt;"",AO14=""),AND(BV14&gt;=BZ$32,BW14&gt;=BZ$36,BV14&lt;&gt;"",BR14=""),AND(CY14&gt;=DC$32,CZ14&gt;=DC$36,CY14&lt;&gt;"",CU14=""),AND(ED14&gt;=EH$32,EE14&gt;=EH$36,ED14&lt;&gt;""),AND(FF14&gt;=FJ$32,FG14&gt;=FJ$36,FF14&lt;&gt;""),AND(GH14&gt;=GL$32,GI14&gt;=GL$36,GH14&lt;&gt;""),AND(HJ14&gt;=HN$32,HK14&gt;=HN$36,HJ14&lt;&gt;""),AND(IL14&gt;=IP$32,IM14&gt;=IP$36,IL14&lt;&gt;""),AND(JN14&gt;=JR$32,JO14&gt;=JR$36,JN14&lt;&gt;""),AND(KP14&gt;=KT$32,KQ14&gt;=KT$36,KP14&lt;&gt;""),AND(LR14&gt;=LV$32,LS14&gt;=LV$36,LR14&lt;&gt;""),AND(MT14&gt;=MX$32,MU14&gt;=MX$36,MT14&lt;&gt;""),AND(NV14&gt;=NZ$32,NW14&gt;=NZ$36,NV14&lt;&gt;""),AND(OX14&gt;=PB$32,OY14&gt;=PB$36,OX14&lt;&gt;""),AND(PZ14&gt;=QD$32,QA14&gt;=QD$36,PZ14&lt;&gt;"")),"Merit",IF(OR(AND(AS14&gt;=AW$31,AT14&gt;=AW$35,AS14&lt;&gt;"",AO14=""),AND(BV14&gt;=BZ$31,BW14&gt;=BZ$35,BV14&lt;&gt;"",BR14=""),AND(CY14&gt;=DC$31,CZ14&gt;=DC$35,CY14&lt;&gt;"",CU14=""),AND(ED14&gt;=EH$31,EE14&gt;=EH$35,ED14&lt;&gt;""),AND(FF14&gt;=FJ$31,FG14&gt;=FJ$35,FF14&lt;&gt;""),AND(GH14&gt;=GL$31,GI14&gt;=GL$35,GH14&lt;&gt;""),AND(HJ14&gt;=HN$31,HK14&gt;=HN$35,HJ14&lt;&gt;""),AND(IL14&gt;=IP$31,IM14&gt;=IP$35,IL14&lt;&gt;""),AND(JN14&gt;=JR$31,JO14&gt;=JR$35,JN14&lt;&gt;""),AND(KP14&gt;=KT$31,KQ14&gt;=KT$35,KP14&lt;&gt;""),AND(LR14&gt;=LV$31,LS14&gt;=LV$35,LR14&lt;&gt;""),AND(MT14&gt;=MX$31,MU14&gt;=MX$35,MT14&lt;&gt;""),AND(NV14&gt;=NZ$31,NW14&gt;=NZ$35,NV14&lt;&gt;""),AND(OX14&gt;=PB$31,OY14&gt;=PB$35,OX14&lt;&gt;""),AND(PZ14&gt;=QD$31,QA14&gt;=QD$35,PZ14&lt;&gt;"")),"Excellence",IF(I14="P","Worlds Team",IF(F14="P","National Team","")))))</f>
        <v/>
      </c>
      <c r="I14" s="3" t="str">
        <f>IF(OR(AND(AS14&gt;=AW$30,AT14&gt;=AW$34,AS14&lt;&gt;"",AO14=""),AND(BV14&gt;=BZ$30,BW14&gt;=BZ$34,BV14&lt;&gt;"",BR14=""),AND(CY14&gt;=DC$30,CZ14&gt;=DC$34,CY14&lt;&gt;"",CU14=""),AND(ED14&gt;=EH$30,EE14&gt;=EH$34,ED14&lt;&gt;""),AND(FF14&gt;=FJ$30,FG14&gt;=FJ$34,FF14&lt;&gt;""),AND(GH14&gt;=GL$30,GI14&gt;=GL$34,GH14&lt;&gt;""),AND(HJ14&gt;=HN$30,HK14&gt;=HN$34,HJ14&lt;&gt;""),AND(IL14&gt;=IP$30,IM14&gt;=IP$34,IL14&lt;&gt;""),AND(JN14&gt;=JR$30,JO14&gt;=JR$34,JN14&lt;&gt;""),AND(KP14&gt;=KT$30,KQ14&gt;=KT$34,KP14&lt;&gt;""),AND(LR14&gt;=LV$30,LS14&gt;=LV$34,LR14&lt;&gt;""),AND(MT14&gt;=MX$30,MU14&gt;=MX$34,MT14&lt;&gt;""),AND(NV14&gt;=NZ$30,NW14&gt;=NZ$34,NV14&lt;&gt;""),AND(OX14&gt;=PB$30,OY14&gt;=PB$34,OX14&lt;&gt;""),AND(PZ14&gt;=QD$30,QA14&gt;=QD$34,PZ14&lt;&gt;"")),"P","")</f>
        <v/>
      </c>
      <c r="J14" s="8">
        <f>IF(COUNT(AQ14,BT14,CW14)&gt;0,LARGE((AQ14,BT14,CW14),1),0)</f>
        <v>45.300000000000011</v>
      </c>
      <c r="K14" s="8" t="str">
        <f>IF(J14=0,"",IF(J14=CW14,$CA$1,IF(J14=BT14,$AX$1,IF(J14=AQ14,$U$1,""))))</f>
        <v>2023 Elite Canada</v>
      </c>
      <c r="L14" s="8">
        <f>IF(COUNT(AQ14,BT14,CW14)&gt;1,LARGE((AQ14,BT14,CW14),2),0)</f>
        <v>40</v>
      </c>
      <c r="M14" s="8" t="str">
        <f>IF(L14=0,"",IF(L14=CW14,$CA$1,IF(L14=BT14,$AX$1,IF(L14=AQ14,$U$1,""))))</f>
        <v>2023 Nationals</v>
      </c>
      <c r="N14" s="8">
        <f>IF(COUNT(AR14,BU14,CX14)&gt;0,LARGE((AR14,BU14,CX14),1),0)</f>
        <v>22.3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44.600000000000009</v>
      </c>
      <c r="Q14" s="8" t="str">
        <f>IF(P14=0,"",IF(P14=DB14,$CA$1,IF(P14=BY14,$AX$1,IF(P14=AV14,$U$1,""))))</f>
        <v>2023 Elite Canada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 t="str">
        <f>IF(SUM(V14,Z14)&gt;0,SUM(V14,Z14),"")</f>
        <v/>
      </c>
      <c r="AQ14" s="40" t="str">
        <f>IF(SUM(U14:V14,X14:Z14,AB14)-W14-AA14&gt;0,SUM(U14:V14,X14:Z14,AB14)-W14-AA14,"")</f>
        <v/>
      </c>
      <c r="AR14" s="40" t="str">
        <f>IF(SUM(AC14:AD14,AF14)-AE14&gt;0,SUM(AC14:AD14,AF14)-AE14,"")</f>
        <v/>
      </c>
      <c r="AS14" s="40" t="str">
        <f>IF(SUM(V14,Z14,AD14)&gt;0,SUM(V14,Z14,AD14),"")</f>
        <v/>
      </c>
      <c r="AT14" s="40" t="str">
        <f>IF(SUM(AQ14,AR14)&gt;0,SUM(AQ14,AR14),"")</f>
        <v/>
      </c>
      <c r="AU14" s="40" t="str">
        <f>IF(SUM(AH14,AL14)&gt;0,SUM(AH14,AL14),"")</f>
        <v/>
      </c>
      <c r="AV14" s="40" t="str">
        <f>IF(SUM(AG14:AH14,AJ14:AL14,AN14)-SUM(AI14,AM14)&gt;0,SUM(AG14:AH14,AJ14:AL14,AN14)-SUM(AI14,AM14),"")</f>
        <v/>
      </c>
      <c r="AW14" s="40" t="str">
        <f>IF(SUM(AQ14,AV14)&gt;0,SUM(AQ14,AV14),"")</f>
        <v/>
      </c>
      <c r="AX14" s="18">
        <v>18.100000000000001</v>
      </c>
      <c r="AY14" s="18">
        <v>5.2</v>
      </c>
      <c r="AZ14" s="18">
        <v>0.8</v>
      </c>
      <c r="BA14" s="18">
        <v>0.3</v>
      </c>
      <c r="BB14" s="18">
        <v>18.100000000000001</v>
      </c>
      <c r="BC14" s="18">
        <v>5.2</v>
      </c>
      <c r="BD14" s="18">
        <v>0.8</v>
      </c>
      <c r="BE14" s="18">
        <v>0</v>
      </c>
      <c r="BF14" s="18">
        <v>18.600000000000001</v>
      </c>
      <c r="BG14" s="18">
        <v>3.7</v>
      </c>
      <c r="BH14" s="18">
        <v>0</v>
      </c>
      <c r="BI14" s="18">
        <v>0</v>
      </c>
      <c r="BJ14" s="18">
        <v>18.600000000000001</v>
      </c>
      <c r="BK14" s="18">
        <v>5.2</v>
      </c>
      <c r="BL14" s="18">
        <v>0.2</v>
      </c>
      <c r="BM14" s="18">
        <v>0.3</v>
      </c>
      <c r="BN14" s="18">
        <v>16.3</v>
      </c>
      <c r="BO14" s="18">
        <v>5.2</v>
      </c>
      <c r="BP14" s="18">
        <v>0.8</v>
      </c>
      <c r="BQ14" s="18">
        <v>0</v>
      </c>
      <c r="BR14" s="28"/>
      <c r="BS14" s="11">
        <f>IF(SUM(AY14,BC14)&gt;0,SUM(AY14,BC14),"")</f>
        <v>10.4</v>
      </c>
      <c r="BT14" s="11">
        <f>IF(SUM(AX14:AY14,BA14:BC14,BE14)-AZ14-BD14&gt;0,SUM(AX14:AY14,BA14:BC14,BE14)-AZ14-BD14,"")</f>
        <v>45.300000000000011</v>
      </c>
      <c r="BU14" s="11">
        <f>IF(SUM(BF14:BG14,BI14)-BH14&gt;0,SUM(BF14:BG14,BI14)-BH14,"")</f>
        <v>22.3</v>
      </c>
      <c r="BV14" s="11">
        <f>IF(SUM(AY14,BC14,BG14)&gt;0,SUM(AY14,BC14,BG14),"")</f>
        <v>14.100000000000001</v>
      </c>
      <c r="BW14" s="11">
        <f>IF(SUM(BT14,BU14)&gt;0,SUM(BT14,BU14),"")</f>
        <v>67.600000000000009</v>
      </c>
      <c r="BX14" s="11">
        <f>IF(SUM(BK14,BO14)&gt;0,SUM(BK14,BO14),"")</f>
        <v>10.4</v>
      </c>
      <c r="BY14" s="11">
        <f>IF(SUM(BJ14:BK14,BM14:BO14,BQ14)-SUM(BL14,BP14)&gt;0,SUM(BJ14:BK14,BM14:BO14,BQ14)-SUM(BL14,BP14),"")</f>
        <v>44.600000000000009</v>
      </c>
      <c r="BZ14" s="11">
        <f>IF(SUM(BT14,BY14)&gt;0,SUM(BT14,BY14),"")</f>
        <v>89.90000000000002</v>
      </c>
      <c r="CA14" s="19">
        <v>17.3</v>
      </c>
      <c r="CB14" s="19">
        <v>2.8</v>
      </c>
      <c r="CC14" s="19">
        <v>0</v>
      </c>
      <c r="CD14" s="19">
        <v>0.3</v>
      </c>
      <c r="CE14" s="19">
        <v>17.2</v>
      </c>
      <c r="CF14" s="19">
        <v>2.4</v>
      </c>
      <c r="CG14" s="19">
        <v>0</v>
      </c>
      <c r="CH14" s="19">
        <v>0</v>
      </c>
      <c r="CI14" s="19">
        <v>17.399999999999999</v>
      </c>
      <c r="CJ14" s="19">
        <v>0.9</v>
      </c>
      <c r="CK14" s="19">
        <v>0</v>
      </c>
      <c r="CL14" s="19">
        <v>0</v>
      </c>
      <c r="CM14" s="19"/>
      <c r="CN14" s="19"/>
      <c r="CO14" s="19"/>
      <c r="CP14" s="19"/>
      <c r="CQ14" s="19"/>
      <c r="CR14" s="19"/>
      <c r="CS14" s="19"/>
      <c r="CT14" s="19"/>
      <c r="CU14" s="27"/>
      <c r="CV14" s="40">
        <f>IF(SUM(CB14,CF14)&gt;0,SUM(CB14,CF14),"")</f>
        <v>5.1999999999999993</v>
      </c>
      <c r="CW14" s="40">
        <f>IF(SUM(CA14:CB14,CD14:CF14,CH14)-CC14-CG14&gt;0,SUM(CA14:CB14,CD14:CF14,CH14)-CC14-CG14,"")</f>
        <v>40</v>
      </c>
      <c r="CX14" s="40">
        <f>IF(SUM(CI14:CJ14,CL14)-CK14&gt;0,SUM(CI14:CJ14,CL14)-CK14,"")</f>
        <v>18.299999999999997</v>
      </c>
      <c r="CY14" s="40">
        <f>IF(SUM(CB14,CF14,CJ14)&gt;0,SUM(CB14,CF14,CJ14),"")</f>
        <v>6.1</v>
      </c>
      <c r="CZ14" s="40">
        <f>IF(SUM(CW14,CX14)&gt;0,SUM(CW14,CX14),"")</f>
        <v>58.3</v>
      </c>
      <c r="DA14" s="40" t="str">
        <f>IF(SUM(CN14,CR14)&gt;0,SUM(CN14,CR14),"")</f>
        <v/>
      </c>
      <c r="DB14" s="40" t="str">
        <f>IF(SUM(CM14:CN14,CP14:CR14,CT14)-SUM(CO14,CS14)&gt;0,SUM(CM14:CN14,CP14:CR14,CT14)-SUM(CO14,CS14),"")</f>
        <v/>
      </c>
      <c r="DC14" s="40">
        <f>IF(SUM(CW14,DB14)&gt;0,SUM(CW14,DB14),"")</f>
        <v>40</v>
      </c>
      <c r="DD14" s="50" t="str">
        <f>IF(MAX(EB14,FD14,GF14,HH14,IJ14,JL14,KN14,LP14,MR14,NT14,OV14,PX14)-IF(L14="",0,L14)&gt;0.001,MAX(EB14,FD14,GF14,HH14,IJ14,JL14,KN14,LP14,MR14,NT14,OV14,PX14)-IF(L14="",0,L14),"")</f>
        <v/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IF(SUM(GF14,GK14)&gt;0,SUM(GF14,GK14),"")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IF(SUM(HH14,HM14)&gt;0,SUM(HH14,HM14),"")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2">
        <f>IF($CU14="P",CA14,(CA14+AX14)/2)</f>
        <v>17.700000000000003</v>
      </c>
      <c r="QF14" s="22">
        <f>IF($CU14="P",CB14,(CB14+AY14)/2)</f>
        <v>4</v>
      </c>
      <c r="QG14" s="22">
        <f>IF($CU14="P",CC14,(CC14+AZ14)/2)</f>
        <v>0.4</v>
      </c>
      <c r="QH14" s="22">
        <f>IF($CU14="P",CD14,(CD14+BA14)/2)</f>
        <v>0.3</v>
      </c>
      <c r="QI14" s="22">
        <f>IF($CU14="P",CE14,(CE14+BB14)/2)</f>
        <v>17.649999999999999</v>
      </c>
      <c r="QJ14" s="22">
        <f>IF($CU14="P",CF14,(CF14+BC14)/2)</f>
        <v>3.8</v>
      </c>
      <c r="QK14" s="22">
        <f>IF($CU14="P",CG14,(CG14+BD14)/2)</f>
        <v>0.4</v>
      </c>
      <c r="QL14" s="22">
        <f>IF($CU14="P",CH14,(CH14+BE14)/2)</f>
        <v>0</v>
      </c>
      <c r="QM14" s="22">
        <f>IF($CU14="P",CI14,(CI14+BF14)/2)</f>
        <v>18</v>
      </c>
      <c r="QN14" s="22">
        <f>IF($CU14="P",CJ14,(CJ14+BG14)/2)</f>
        <v>2.3000000000000003</v>
      </c>
      <c r="QO14" s="22">
        <f>IF($CU14="P",CK14,(CK14+BH14)/2)</f>
        <v>0</v>
      </c>
      <c r="QP14" s="22">
        <f>IF($CU14="P",CL14,(CL14+BI14)/2)</f>
        <v>0</v>
      </c>
      <c r="QQ14" s="22">
        <f>IF($CU14="P",CM14,(CM14+BJ14)/2)</f>
        <v>9.3000000000000007</v>
      </c>
      <c r="QR14" s="22">
        <f>IF($CU14="P",CN14,(CN14+BK14)/2)</f>
        <v>2.6</v>
      </c>
      <c r="QS14" s="22">
        <f>IF($CU14="P",CO14,(CO14+BL14)/2)</f>
        <v>0.1</v>
      </c>
      <c r="QT14" s="22">
        <f>IF($CU14="P",CP14,(CP14+BM14)/2)</f>
        <v>0.15</v>
      </c>
      <c r="QU14" s="22">
        <f>IF($CU14="P",CQ14,(CQ14+BN14)/2)</f>
        <v>8.15</v>
      </c>
      <c r="QV14" s="22">
        <f>IF($CU14="P",CR14,(CR14+BO14)/2)</f>
        <v>2.6</v>
      </c>
      <c r="QW14" s="22">
        <f>IF($CU14="P",CS14,(CS14+BP14)/2)</f>
        <v>0.4</v>
      </c>
      <c r="QX14" s="22">
        <f>IF($CU14="P",CT14,(CT14+BQ14)/2)</f>
        <v>0</v>
      </c>
      <c r="QY14" s="27" t="s">
        <v>46</v>
      </c>
      <c r="QZ14" s="40">
        <f>IF(SUM(QF14,QJ14)&gt;0,SUM(QF14,QJ14),"")</f>
        <v>7.8</v>
      </c>
      <c r="RA14" s="40">
        <f>IF(SUM(QE14:QF14,QH14:QJ14,QL14)-QG14-QK14&gt;0,SUM(QE14:QF14,QH14:QJ14,QL14)-QG14-QK14,"")</f>
        <v>42.650000000000006</v>
      </c>
      <c r="RB14" s="40">
        <f>IF(SUM(QM14:QN14,QP14)-QO14&gt;0,SUM(QM14:QN14,QP14)-QO14,"")</f>
        <v>20.3</v>
      </c>
      <c r="RC14" s="40">
        <f>IF(SUM(QF14,QJ14,QN14)&gt;0,SUM(QF14,QJ14,QN14),"")</f>
        <v>10.1</v>
      </c>
      <c r="RD14" s="40">
        <f>IF(SUM(RA14,RB14)&gt;0,SUM(RA14,RB14),"")</f>
        <v>62.95</v>
      </c>
      <c r="RE14" s="40">
        <f>IF(SUM(QR14,QV14)&gt;0,SUM(QR14,QV14),"")</f>
        <v>5.2</v>
      </c>
      <c r="RF14" s="40">
        <f>IF(SUM(QQ14:QR14,QT14:QV14,QX14)-SUM(QS14,QW14)&gt;0,SUM(QQ14:QR14,QT14:QV14,QX14)-SUM(QS14,QW14),"")</f>
        <v>22.300000000000004</v>
      </c>
      <c r="RG14" s="40">
        <f>IF(SUM(RA14,RF14)&gt;0,SUM(RA14,RF14),"")</f>
        <v>64.950000000000017</v>
      </c>
    </row>
    <row r="15" spans="1:475" x14ac:dyDescent="0.2">
      <c r="A15" s="4" t="str" cm="1">
        <f t="array" ref="A15">IF(AND(H15&lt;&gt;"",H15&lt;&gt;"No DD"),SUMPRODUCT((H$4:H$27&lt;&gt;"")*(H$4:H$27&lt;&gt;"No DD")*(E$4:E$27&gt;E15))+1,IF(H15="No DD",SUMPRODUCT((H$4:H$27="No DD")*(E$4:E$27&gt;E15))+1+SUMPRODUCT((H$4:H$27&lt;&gt;"")*(H$4:H$27&lt;&gt;"No DD")),""))</f>
        <v/>
      </c>
      <c r="B15" s="5" t="s">
        <v>166</v>
      </c>
      <c r="C15" s="4" t="s">
        <v>31</v>
      </c>
      <c r="D15" s="4">
        <v>2005</v>
      </c>
      <c r="E15" s="9">
        <f>SUM(J15:R15)+SUM(J15:N15)*0.0000001+SUM(J15)*0.0000000000001</f>
        <v>151.80001069000437</v>
      </c>
      <c r="F15" s="3" t="str">
        <f>IF(OR(AND(AP15&gt;=AW$29,AQ15&gt;=AW$33,AP15&lt;&gt;"",AO15=""),AND(AU15&gt;=AW$29,AV15&gt;=AW$33,AU15&lt;&gt;"",AO15=""),AND(BS15&gt;=BZ$29,BT15&gt;=BZ$33,BS15&lt;&gt;"",BR15=""),AND(BX15&gt;=BZ$29,BY15&gt;=BZ$33,BX15&lt;&gt;"",BR15=""),AND(CV15&gt;=DC$29,CW15&gt;=DC$33,CV15&lt;&gt;"",CU15=""),AND(DA15&gt;=DC$29,DB15&gt;=DC$33,DA15&lt;&gt;""),AND(EA15&gt;=EH$29,EB15&gt;=EH$33,EA15&lt;&gt;""),AND(EF15&gt;=EH$29,EG15&gt;=EH$33,EF15&lt;&gt;""),AND(FC15&gt;=FJ$29,FD15&gt;=FJ$33,FC15&lt;&gt;""),AND(FH15&gt;=FJ$29,FI15&gt;=FJ$33,FH15&lt;&gt;""),AND(GE15&gt;=GL$29,GF15&gt;=GL$33,GE15&lt;&gt;""),AND(GJ15&gt;=GL$29,GK15&gt;=GL$33,GJ15&lt;&gt;""),AND(HG15&gt;=HN$29,HH15&gt;=HN$33,HG15&lt;&gt;""),AND(HL15&gt;=HN$29,HM15&gt;=HN$33,HL15&lt;&gt;""),AND(II15&gt;=IP$29,IJ15&gt;=IP$33,II15&lt;&gt;""),AND(IN15&gt;=IP$29,IO15&gt;=IP$33,IN15&lt;&gt;""),AND(JK15&gt;=JR$29,JL15&gt;=JR$33,JK15&lt;&gt;""),AND(JP15&gt;=JR$29,JQ15&gt;=JR$33,JP15&lt;&gt;""),AND(KM15&gt;=KT$29,KN15&gt;=KT$33,KM15&lt;&gt;""),AND(KR15&gt;=KT$29,KS15&gt;=KT$33,KR15&lt;&gt;""),AND(LO15&gt;=LV$29,LP15&gt;=LV$33,LO15&lt;&gt;""),AND(LT15&gt;=LV$29,LU15&gt;=LV$33,LT15&lt;&gt;""),AND(MQ15&gt;=MX$29,MR15&gt;=MX$33,MQ15&lt;&gt;""),AND(MV15&gt;=MX$29,MW15&gt;=MX$33,MV15&lt;&gt;""),AND(NS15&gt;=NZ$29,NT15&gt;=NZ$33,NS15&lt;&gt;""),AND(NX15&gt;=NZ$29,NY15&gt;=NZ$33,NX15&lt;&gt;""),AND(OU15&gt;=PB$29,OV15&gt;=PB$33,OU15&lt;&gt;""),AND(OZ15&gt;=PB$29,PA15&gt;=PB$33,OZ15&lt;&gt;""),AND(PW15&gt;=QD$29,PX15&gt;=QD$33,PW15&lt;&gt;""),AND(QB15&gt;=QD$29,QC15&gt;=QD$33,QB15&lt;&gt;"")),"P","")</f>
        <v/>
      </c>
      <c r="G15" s="3" t="str">
        <f>IF(OR(AND(AQ15&gt;=AW$33,AQ15&lt;&gt;"",AO15=""),AND(AV15&gt;=AW$33,AV15&lt;&gt;"",AO15=""),AND(BT15&gt;=BZ$33,BT15&lt;&gt;"",BR15=""),AND(BY15&gt;=BZ$33,BY15&lt;&gt;"",BR15=""),AND(CW15&gt;=DC$33,CW15&lt;&gt;"",CU15=""),AND(DB15&gt;=DC$33,DB15&lt;&gt;"",CU15=""),AND(EB15&gt;=EH$33,EB15&lt;&gt;""),AND(EG15&gt;=EH$33,EG15&lt;&gt;""),AND(FD15&gt;=FJ$33,FD15&lt;&gt;""),AND(FI15&gt;=FJ$33,FI15&lt;&gt;""),AND(GF15&gt;=GL$33,GF15&lt;&gt;""),AND(GK15&gt;=GL$33,GK15&lt;&gt;""),AND(HH15&gt;=HN$33,HH15&lt;&gt;""),AND(HM15&gt;=HN$33,HM15&lt;&gt;""),AND(IJ15&gt;=IP$33,IJ15&lt;&gt;""),AND(IO15&gt;=IP$33,IO15&lt;&gt;""),AND(JL15&gt;=JR$33,JL15&lt;&gt;""),AND(JQ15&gt;=JR$33,JQ15&lt;&gt;""),AND(KN15&gt;=KT$33,KN15&lt;&gt;""),AND(KS15&gt;=KT$33,KS15&lt;&gt;""),AND(LP15&gt;=LV$33,LP15&lt;&gt;""),AND(LU15&gt;=LV$33,LU15&lt;&gt;""),AND(MR15&gt;=MX$33,MR15&lt;&gt;""),AND(MW15&gt;=MX$33,MW15&lt;&gt;""),AND(NT15&gt;=NZ$33,NT15&lt;&gt;""),AND(NY15&gt;=NZ$33,NY15&lt;&gt;""),AND(OV15&gt;=PB$33,OV15&lt;&gt;""),AND(PA15&gt;=PB$33,PA15&lt;&gt;""),AND(PX15&gt;=QD$33,PX15&lt;&gt;""),AND(QC15&gt;=QD$33,QC15&lt;&gt;"")),"P","")</f>
        <v/>
      </c>
      <c r="H15" s="36" t="str">
        <f>IF(AND(G15="P",F15=""),"No DD",IF(OR(AND(AS15&gt;=AW$32,AT15&gt;=AW$36,AS15&lt;&gt;"",AO15=""),AND(BV15&gt;=BZ$32,BW15&gt;=BZ$36,BV15&lt;&gt;"",BR15=""),AND(CY15&gt;=DC$32,CZ15&gt;=DC$36,CY15&lt;&gt;"",CU15=""),AND(ED15&gt;=EH$32,EE15&gt;=EH$36,ED15&lt;&gt;""),AND(FF15&gt;=FJ$32,FG15&gt;=FJ$36,FF15&lt;&gt;""),AND(GH15&gt;=GL$32,GI15&gt;=GL$36,GH15&lt;&gt;""),AND(HJ15&gt;=HN$32,HK15&gt;=HN$36,HJ15&lt;&gt;""),AND(IL15&gt;=IP$32,IM15&gt;=IP$36,IL15&lt;&gt;""),AND(JN15&gt;=JR$32,JO15&gt;=JR$36,JN15&lt;&gt;""),AND(KP15&gt;=KT$32,KQ15&gt;=KT$36,KP15&lt;&gt;""),AND(LR15&gt;=LV$32,LS15&gt;=LV$36,LR15&lt;&gt;""),AND(MT15&gt;=MX$32,MU15&gt;=MX$36,MT15&lt;&gt;""),AND(NV15&gt;=NZ$32,NW15&gt;=NZ$36,NV15&lt;&gt;""),AND(OX15&gt;=PB$32,OY15&gt;=PB$36,OX15&lt;&gt;""),AND(PZ15&gt;=QD$32,QA15&gt;=QD$36,PZ15&lt;&gt;"")),"Merit",IF(OR(AND(AS15&gt;=AW$31,AT15&gt;=AW$35,AS15&lt;&gt;"",AO15=""),AND(BV15&gt;=BZ$31,BW15&gt;=BZ$35,BV15&lt;&gt;"",BR15=""),AND(CY15&gt;=DC$31,CZ15&gt;=DC$35,CY15&lt;&gt;"",CU15=""),AND(ED15&gt;=EH$31,EE15&gt;=EH$35,ED15&lt;&gt;""),AND(FF15&gt;=FJ$31,FG15&gt;=FJ$35,FF15&lt;&gt;""),AND(GH15&gt;=GL$31,GI15&gt;=GL$35,GH15&lt;&gt;""),AND(HJ15&gt;=HN$31,HK15&gt;=HN$35,HJ15&lt;&gt;""),AND(IL15&gt;=IP$31,IM15&gt;=IP$35,IL15&lt;&gt;""),AND(JN15&gt;=JR$31,JO15&gt;=JR$35,JN15&lt;&gt;""),AND(KP15&gt;=KT$31,KQ15&gt;=KT$35,KP15&lt;&gt;""),AND(LR15&gt;=LV$31,LS15&gt;=LV$35,LR15&lt;&gt;""),AND(MT15&gt;=MX$31,MU15&gt;=MX$35,MT15&lt;&gt;""),AND(NV15&gt;=NZ$31,NW15&gt;=NZ$35,NV15&lt;&gt;""),AND(OX15&gt;=PB$31,OY15&gt;=PB$35,OX15&lt;&gt;""),AND(PZ15&gt;=QD$31,QA15&gt;=QD$35,PZ15&lt;&gt;"")),"Excellence",IF(I15="P","Worlds Team",IF(F15="P","National Team","")))))</f>
        <v/>
      </c>
      <c r="I15" s="3" t="str">
        <f>IF(OR(AND(AS15&gt;=AW$30,AT15&gt;=AW$34,AS15&lt;&gt;"",AO15=""),AND(BV15&gt;=BZ$30,BW15&gt;=BZ$34,BV15&lt;&gt;"",BR15=""),AND(CY15&gt;=DC$30,CZ15&gt;=DC$34,CY15&lt;&gt;"",CU15=""),AND(ED15&gt;=EH$30,EE15&gt;=EH$34,ED15&lt;&gt;""),AND(FF15&gt;=FJ$30,FG15&gt;=FJ$34,FF15&lt;&gt;""),AND(GH15&gt;=GL$30,GI15&gt;=GL$34,GH15&lt;&gt;""),AND(HJ15&gt;=HN$30,HK15&gt;=HN$34,HJ15&lt;&gt;""),AND(IL15&gt;=IP$30,IM15&gt;=IP$34,IL15&lt;&gt;""),AND(JN15&gt;=JR$30,JO15&gt;=JR$34,JN15&lt;&gt;""),AND(KP15&gt;=KT$30,KQ15&gt;=KT$34,KP15&lt;&gt;""),AND(LR15&gt;=LV$30,LS15&gt;=LV$34,LR15&lt;&gt;""),AND(MT15&gt;=MX$30,MU15&gt;=MX$34,MT15&lt;&gt;""),AND(NV15&gt;=NZ$30,NW15&gt;=NZ$34,NV15&lt;&gt;""),AND(OX15&gt;=PB$30,OY15&gt;=PB$34,OX15&lt;&gt;""),AND(PZ15&gt;=QD$30,QA15&gt;=QD$34,PZ15&lt;&gt;"")),"P","")</f>
        <v/>
      </c>
      <c r="J15" s="8">
        <f>IF(COUNT(AQ15,BT15,CW15)&gt;0,LARGE((AQ15,BT15,CW15),1),0)</f>
        <v>43.5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41.5</v>
      </c>
      <c r="M15" s="8" t="str">
        <f>IF(L15=0,"",IF(L15=CW15,$CA$1,IF(L15=BT15,$AX$1,IF(L15=AQ15,$U$1,""))))</f>
        <v>2023 Elite Canada</v>
      </c>
      <c r="N15" s="8">
        <f>IF(COUNT(AR15,BU15,CX15)&gt;0,LARGE((AR15,BU15,CX15),1),0)</f>
        <v>21.900000000000002</v>
      </c>
      <c r="O15" s="8" t="str">
        <f>IF(N15=0,"",IF(N15=CX15,$CA$1,IF(N15=BU15,$AX$1,IF(N15=AR15,$U$1,""))))</f>
        <v>2023 Nationals</v>
      </c>
      <c r="P15" s="8">
        <f>IF(MAX(AV15,BY15,DB15)&gt;0,MAX(AV15,BY15,DB15),0)</f>
        <v>44.9</v>
      </c>
      <c r="Q15" s="8" t="str">
        <f>IF(P15=0,"",IF(P15=DB15,$CA$1,IF(P15=BY15,$AX$1,IF(P15=AV15,$U$1,""))))</f>
        <v>2023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>IF(SUM(V15,Z15)&gt;0,SUM(V15,Z15),"")</f>
        <v/>
      </c>
      <c r="AQ15" s="40" t="str">
        <f>IF(SUM(U15:V15,X15:Z15,AB15)-W15-AA15&gt;0,SUM(U15:V15,X15:Z15,AB15)-W15-AA15,"")</f>
        <v/>
      </c>
      <c r="AR15" s="40" t="str">
        <f>IF(SUM(AC15:AD15,AF15)-AE15&gt;0,SUM(AC15:AD15,AF15)-AE15,"")</f>
        <v/>
      </c>
      <c r="AS15" s="40" t="str">
        <f>IF(SUM(V15,Z15,AD15)&gt;0,SUM(V15,Z15,AD15),"")</f>
        <v/>
      </c>
      <c r="AT15" s="40" t="str">
        <f>IF(SUM(AQ15,AR15)&gt;0,SUM(AQ15,AR15),"")</f>
        <v/>
      </c>
      <c r="AU15" s="40" t="str">
        <f>IF(SUM(AH15,AL15)&gt;0,SUM(AH15,AL15),"")</f>
        <v/>
      </c>
      <c r="AV15" s="40" t="str">
        <f>IF(SUM(AG15:AH15,AJ15:AL15,AN15)-SUM(AI15,AM15)&gt;0,SUM(AG15:AH15,AJ15:AL15,AN15)-SUM(AI15,AM15),"")</f>
        <v/>
      </c>
      <c r="AW15" s="40" t="str">
        <f>IF(SUM(AQ15,AV15)&gt;0,SUM(AQ15,AV15),"")</f>
        <v/>
      </c>
      <c r="AX15" s="18">
        <v>18.3</v>
      </c>
      <c r="AY15" s="18">
        <v>4</v>
      </c>
      <c r="AZ15" s="18">
        <v>0.8</v>
      </c>
      <c r="BA15" s="18">
        <v>0</v>
      </c>
      <c r="BB15" s="18">
        <v>16.2</v>
      </c>
      <c r="BC15" s="18">
        <v>4.4000000000000004</v>
      </c>
      <c r="BD15" s="18">
        <v>0.6</v>
      </c>
      <c r="BE15" s="18">
        <v>0</v>
      </c>
      <c r="BF15" s="18">
        <v>18</v>
      </c>
      <c r="BG15" s="18">
        <v>3.5</v>
      </c>
      <c r="BH15" s="18">
        <v>0.8</v>
      </c>
      <c r="BI15" s="18">
        <v>0</v>
      </c>
      <c r="BJ15" s="18">
        <v>18.2</v>
      </c>
      <c r="BK15" s="18">
        <v>4</v>
      </c>
      <c r="BL15" s="18">
        <v>0.2</v>
      </c>
      <c r="BM15" s="18">
        <v>0</v>
      </c>
      <c r="BN15" s="18">
        <v>18.5</v>
      </c>
      <c r="BO15" s="18">
        <v>4.4000000000000004</v>
      </c>
      <c r="BP15" s="18">
        <v>0</v>
      </c>
      <c r="BQ15" s="18">
        <v>0</v>
      </c>
      <c r="BR15" s="28"/>
      <c r="BS15" s="11">
        <f>IF(SUM(AY15,BC15)&gt;0,SUM(AY15,BC15),"")</f>
        <v>8.4</v>
      </c>
      <c r="BT15" s="11">
        <f>IF(SUM(AX15:AY15,BA15:BC15,BE15)-AZ15-BD15&gt;0,SUM(AX15:AY15,BA15:BC15,BE15)-AZ15-BD15,"")</f>
        <v>41.5</v>
      </c>
      <c r="BU15" s="11">
        <f>IF(SUM(BF15:BG15,BI15)-BH15&gt;0,SUM(BF15:BG15,BI15)-BH15,"")</f>
        <v>20.7</v>
      </c>
      <c r="BV15" s="11">
        <f>IF(SUM(AY15,BC15,BG15)&gt;0,SUM(AY15,BC15,BG15),"")</f>
        <v>11.9</v>
      </c>
      <c r="BW15" s="11">
        <f>IF(SUM(BT15,BU15)&gt;0,SUM(BT15,BU15),"")</f>
        <v>62.2</v>
      </c>
      <c r="BX15" s="11">
        <f>IF(SUM(BK15,BO15)&gt;0,SUM(BK15,BO15),"")</f>
        <v>8.4</v>
      </c>
      <c r="BY15" s="11">
        <f>IF(SUM(BJ15:BK15,BM15:BO15,BQ15)-SUM(BL15,BP15)&gt;0,SUM(BJ15:BK15,BM15:BO15,BQ15)-SUM(BL15,BP15),"")</f>
        <v>44.9</v>
      </c>
      <c r="BZ15" s="11">
        <f>IF(SUM(BT15,BY15)&gt;0,SUM(BT15,BY15),"")</f>
        <v>86.4</v>
      </c>
      <c r="CA15" s="19">
        <v>16.2</v>
      </c>
      <c r="CB15" s="19">
        <v>5.2</v>
      </c>
      <c r="CC15" s="19">
        <v>1</v>
      </c>
      <c r="CD15" s="19">
        <v>0.3</v>
      </c>
      <c r="CE15" s="19">
        <v>18.399999999999999</v>
      </c>
      <c r="CF15" s="19">
        <v>5.2</v>
      </c>
      <c r="CG15" s="19">
        <v>0.8</v>
      </c>
      <c r="CH15" s="19">
        <v>0</v>
      </c>
      <c r="CI15" s="19">
        <v>18.600000000000001</v>
      </c>
      <c r="CJ15" s="19">
        <v>3.5</v>
      </c>
      <c r="CK15" s="19">
        <v>0.2</v>
      </c>
      <c r="CL15" s="19">
        <v>0</v>
      </c>
      <c r="CM15" s="19">
        <v>18</v>
      </c>
      <c r="CN15" s="19">
        <v>5.2</v>
      </c>
      <c r="CO15" s="19">
        <v>0.8</v>
      </c>
      <c r="CP15" s="19">
        <v>0</v>
      </c>
      <c r="CQ15" s="19">
        <v>16.399999999999999</v>
      </c>
      <c r="CR15" s="19">
        <v>3.5</v>
      </c>
      <c r="CS15" s="19">
        <v>0.2</v>
      </c>
      <c r="CT15" s="19">
        <v>0</v>
      </c>
      <c r="CU15" s="27"/>
      <c r="CV15" s="40">
        <f>IF(SUM(CB15,CF15)&gt;0,SUM(CB15,CF15),"")</f>
        <v>10.4</v>
      </c>
      <c r="CW15" s="40">
        <f>IF(SUM(CA15:CB15,CD15:CF15,CH15)-CC15-CG15&gt;0,SUM(CA15:CB15,CD15:CF15,CH15)-CC15-CG15,"")</f>
        <v>43.5</v>
      </c>
      <c r="CX15" s="40">
        <f>IF(SUM(CI15:CJ15,CL15)-CK15&gt;0,SUM(CI15:CJ15,CL15)-CK15,"")</f>
        <v>21.900000000000002</v>
      </c>
      <c r="CY15" s="40">
        <f>IF(SUM(CB15,CF15,CJ15)&gt;0,SUM(CB15,CF15,CJ15),"")</f>
        <v>13.9</v>
      </c>
      <c r="CZ15" s="40">
        <f>IF(SUM(CW15,CX15)&gt;0,SUM(CW15,CX15),"")</f>
        <v>65.400000000000006</v>
      </c>
      <c r="DA15" s="40">
        <f>IF(SUM(CN15,CR15)&gt;0,SUM(CN15,CR15),"")</f>
        <v>8.6999999999999993</v>
      </c>
      <c r="DB15" s="40">
        <f>IF(SUM(CM15:CN15,CP15:CR15,CT15)-SUM(CO15,CS15)&gt;0,SUM(CM15:CN15,CP15:CR15,CT15)-SUM(CO15,CS15),"")</f>
        <v>42.099999999999994</v>
      </c>
      <c r="DC15" s="40">
        <f>IF(SUM(CW15,DB15)&gt;0,SUM(CW15,DB15),"")</f>
        <v>85.6</v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IF(SUM(GF15,GK15)&gt;0,SUM(GF15,GK15),"")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IF(SUM(HH15,HM15)&gt;0,SUM(HH15,HM15),"")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2">
        <f>IF($CU15="P",CA15,(CA15+AX15)/2)</f>
        <v>17.25</v>
      </c>
      <c r="QF15" s="22">
        <f>IF($CU15="P",CB15,(CB15+AY15)/2)</f>
        <v>4.5999999999999996</v>
      </c>
      <c r="QG15" s="22">
        <f>IF($CU15="P",CC15,(CC15+AZ15)/2)</f>
        <v>0.9</v>
      </c>
      <c r="QH15" s="22">
        <f>IF($CU15="P",CD15,(CD15+BA15)/2)</f>
        <v>0.15</v>
      </c>
      <c r="QI15" s="22">
        <f>IF($CU15="P",CE15,(CE15+BB15)/2)</f>
        <v>17.299999999999997</v>
      </c>
      <c r="QJ15" s="22">
        <f>IF($CU15="P",CF15,(CF15+BC15)/2)</f>
        <v>4.8000000000000007</v>
      </c>
      <c r="QK15" s="22">
        <f>IF($CU15="P",CG15,(CG15+BD15)/2)</f>
        <v>0.7</v>
      </c>
      <c r="QL15" s="22">
        <f>IF($CU15="P",CH15,(CH15+BE15)/2)</f>
        <v>0</v>
      </c>
      <c r="QM15" s="22">
        <f>IF($CU15="P",CI15,(CI15+BF15)/2)</f>
        <v>18.3</v>
      </c>
      <c r="QN15" s="22">
        <f>IF($CU15="P",CJ15,(CJ15+BG15)/2)</f>
        <v>3.5</v>
      </c>
      <c r="QO15" s="22">
        <f>IF($CU15="P",CK15,(CK15+BH15)/2)</f>
        <v>0.5</v>
      </c>
      <c r="QP15" s="22">
        <f>IF($CU15="P",CL15,(CL15+BI15)/2)</f>
        <v>0</v>
      </c>
      <c r="QQ15" s="22">
        <f>IF($CU15="P",CM15,(CM15+BJ15)/2)</f>
        <v>18.100000000000001</v>
      </c>
      <c r="QR15" s="22">
        <f>IF($CU15="P",CN15,(CN15+BK15)/2)</f>
        <v>4.5999999999999996</v>
      </c>
      <c r="QS15" s="22">
        <f>IF($CU15="P",CO15,(CO15+BL15)/2)</f>
        <v>0.5</v>
      </c>
      <c r="QT15" s="22">
        <f>IF($CU15="P",CP15,(CP15+BM15)/2)</f>
        <v>0</v>
      </c>
      <c r="QU15" s="22">
        <f>IF($CU15="P",CQ15,(CQ15+BN15)/2)</f>
        <v>17.45</v>
      </c>
      <c r="QV15" s="22">
        <f>IF($CU15="P",CR15,(CR15+BO15)/2)</f>
        <v>3.95</v>
      </c>
      <c r="QW15" s="22">
        <f>IF($CU15="P",CS15,(CS15+BP15)/2)</f>
        <v>0.1</v>
      </c>
      <c r="QX15" s="22">
        <f>IF($CU15="P",CT15,(CT15+BQ15)/2)</f>
        <v>0</v>
      </c>
      <c r="QY15" s="27" t="s">
        <v>46</v>
      </c>
      <c r="QZ15" s="40">
        <f>IF(SUM(QF15,QJ15)&gt;0,SUM(QF15,QJ15),"")</f>
        <v>9.4</v>
      </c>
      <c r="RA15" s="40">
        <f>IF(SUM(QE15:QF15,QH15:QJ15,QL15)-QG15-QK15&gt;0,SUM(QE15:QF15,QH15:QJ15,QL15)-QG15-QK15,"")</f>
        <v>42.499999999999993</v>
      </c>
      <c r="RB15" s="40">
        <f>IF(SUM(QM15:QN15,QP15)-QO15&gt;0,SUM(QM15:QN15,QP15)-QO15,"")</f>
        <v>21.3</v>
      </c>
      <c r="RC15" s="40">
        <f>IF(SUM(QF15,QJ15,QN15)&gt;0,SUM(QF15,QJ15,QN15),"")</f>
        <v>12.9</v>
      </c>
      <c r="RD15" s="40">
        <f>IF(SUM(RA15,RB15)&gt;0,SUM(RA15,RB15),"")</f>
        <v>63.8</v>
      </c>
      <c r="RE15" s="40">
        <f>IF(SUM(QR15,QV15)&gt;0,SUM(QR15,QV15),"")</f>
        <v>8.5500000000000007</v>
      </c>
      <c r="RF15" s="40">
        <f>IF(SUM(QQ15:QR15,QT15:QV15,QX15)-SUM(QS15,QW15)&gt;0,SUM(QQ15:QR15,QT15:QV15,QX15)-SUM(QS15,QW15),"")</f>
        <v>43.500000000000007</v>
      </c>
      <c r="RG15" s="40">
        <f>IF(SUM(RA15,RF15)&gt;0,SUM(RA15,RF15),"")</f>
        <v>86</v>
      </c>
    </row>
    <row r="16" spans="1:475" x14ac:dyDescent="0.2">
      <c r="A16" s="4" t="str" cm="1">
        <f t="array" ref="A16">IF(AND(H16&lt;&gt;"",H16&lt;&gt;"No DD"),SUMPRODUCT((H$4:H$27&lt;&gt;"")*(H$4:H$27&lt;&gt;"No DD")*(E$4:E$27&gt;E16))+1,IF(H16="No DD",SUMPRODUCT((H$4:H$27="No DD")*(E$4:E$27&gt;E16))+1+SUMPRODUCT((H$4:H$27&lt;&gt;"")*(H$4:H$27&lt;&gt;"No DD")),""))</f>
        <v/>
      </c>
      <c r="B16" s="5" t="s">
        <v>164</v>
      </c>
      <c r="C16" s="4" t="s">
        <v>4</v>
      </c>
      <c r="D16" s="4">
        <v>2002</v>
      </c>
      <c r="E16" s="9">
        <f>SUM(J16:R16)+SUM(J16:N16)*0.0000001+SUM(J16)*0.0000000000001</f>
        <v>151.40001055000428</v>
      </c>
      <c r="F16" s="3" t="str">
        <f>IF(OR(AND(AP16&gt;=AW$29,AQ16&gt;=AW$33,AP16&lt;&gt;"",AO16=""),AND(AU16&gt;=AW$29,AV16&gt;=AW$33,AU16&lt;&gt;"",AO16=""),AND(BS16&gt;=BZ$29,BT16&gt;=BZ$33,BS16&lt;&gt;"",BR16=""),AND(BX16&gt;=BZ$29,BY16&gt;=BZ$33,BX16&lt;&gt;"",BR16=""),AND(CV16&gt;=DC$29,CW16&gt;=DC$33,CV16&lt;&gt;"",CU16=""),AND(DA16&gt;=DC$29,DB16&gt;=DC$33,DA16&lt;&gt;""),AND(EA16&gt;=EH$29,EB16&gt;=EH$33,EA16&lt;&gt;""),AND(EF16&gt;=EH$29,EG16&gt;=EH$33,EF16&lt;&gt;""),AND(FC16&gt;=FJ$29,FD16&gt;=FJ$33,FC16&lt;&gt;""),AND(FH16&gt;=FJ$29,FI16&gt;=FJ$33,FH16&lt;&gt;""),AND(GE16&gt;=GL$29,GF16&gt;=GL$33,GE16&lt;&gt;""),AND(GJ16&gt;=GL$29,GK16&gt;=GL$33,GJ16&lt;&gt;""),AND(HG16&gt;=HN$29,HH16&gt;=HN$33,HG16&lt;&gt;""),AND(HL16&gt;=HN$29,HM16&gt;=HN$33,HL16&lt;&gt;""),AND(II16&gt;=IP$29,IJ16&gt;=IP$33,II16&lt;&gt;""),AND(IN16&gt;=IP$29,IO16&gt;=IP$33,IN16&lt;&gt;""),AND(JK16&gt;=JR$29,JL16&gt;=JR$33,JK16&lt;&gt;""),AND(JP16&gt;=JR$29,JQ16&gt;=JR$33,JP16&lt;&gt;""),AND(KM16&gt;=KT$29,KN16&gt;=KT$33,KM16&lt;&gt;""),AND(KR16&gt;=KT$29,KS16&gt;=KT$33,KR16&lt;&gt;""),AND(LO16&gt;=LV$29,LP16&gt;=LV$33,LO16&lt;&gt;""),AND(LT16&gt;=LV$29,LU16&gt;=LV$33,LT16&lt;&gt;""),AND(MQ16&gt;=MX$29,MR16&gt;=MX$33,MQ16&lt;&gt;""),AND(MV16&gt;=MX$29,MW16&gt;=MX$33,MV16&lt;&gt;""),AND(NS16&gt;=NZ$29,NT16&gt;=NZ$33,NS16&lt;&gt;""),AND(NX16&gt;=NZ$29,NY16&gt;=NZ$33,NX16&lt;&gt;""),AND(OU16&gt;=PB$29,OV16&gt;=PB$33,OU16&lt;&gt;""),AND(OZ16&gt;=PB$29,PA16&gt;=PB$33,OZ16&lt;&gt;""),AND(PW16&gt;=QD$29,PX16&gt;=QD$33,PW16&lt;&gt;""),AND(QB16&gt;=QD$29,QC16&gt;=QD$33,QB16&lt;&gt;"")),"P","")</f>
        <v/>
      </c>
      <c r="G16" s="3" t="str">
        <f>IF(OR(AND(AQ16&gt;=AW$33,AQ16&lt;&gt;"",AO16=""),AND(AV16&gt;=AW$33,AV16&lt;&gt;"",AO16=""),AND(BT16&gt;=BZ$33,BT16&lt;&gt;"",BR16=""),AND(BY16&gt;=BZ$33,BY16&lt;&gt;"",BR16=""),AND(CW16&gt;=DC$33,CW16&lt;&gt;"",CU16=""),AND(DB16&gt;=DC$33,DB16&lt;&gt;"",CU16=""),AND(EB16&gt;=EH$33,EB16&lt;&gt;""),AND(EG16&gt;=EH$33,EG16&lt;&gt;""),AND(FD16&gt;=FJ$33,FD16&lt;&gt;""),AND(FI16&gt;=FJ$33,FI16&lt;&gt;""),AND(GF16&gt;=GL$33,GF16&lt;&gt;""),AND(GK16&gt;=GL$33,GK16&lt;&gt;""),AND(HH16&gt;=HN$33,HH16&lt;&gt;""),AND(HM16&gt;=HN$33,HM16&lt;&gt;""),AND(IJ16&gt;=IP$33,IJ16&lt;&gt;""),AND(IO16&gt;=IP$33,IO16&lt;&gt;""),AND(JL16&gt;=JR$33,JL16&lt;&gt;""),AND(JQ16&gt;=JR$33,JQ16&lt;&gt;""),AND(KN16&gt;=KT$33,KN16&lt;&gt;""),AND(KS16&gt;=KT$33,KS16&lt;&gt;""),AND(LP16&gt;=LV$33,LP16&lt;&gt;""),AND(LU16&gt;=LV$33,LU16&lt;&gt;""),AND(MR16&gt;=MX$33,MR16&lt;&gt;""),AND(MW16&gt;=MX$33,MW16&lt;&gt;""),AND(NT16&gt;=NZ$33,NT16&lt;&gt;""),AND(NY16&gt;=NZ$33,NY16&lt;&gt;""),AND(OV16&gt;=PB$33,OV16&lt;&gt;""),AND(PA16&gt;=PB$33,PA16&lt;&gt;""),AND(PX16&gt;=QD$33,PX16&lt;&gt;""),AND(QC16&gt;=QD$33,QC16&lt;&gt;"")),"P","")</f>
        <v/>
      </c>
      <c r="H16" s="36" t="str">
        <f>IF(AND(G16="P",F16=""),"No DD",IF(OR(AND(AS16&gt;=AW$32,AT16&gt;=AW$36,AS16&lt;&gt;"",AO16=""),AND(BV16&gt;=BZ$32,BW16&gt;=BZ$36,BV16&lt;&gt;"",BR16=""),AND(CY16&gt;=DC$32,CZ16&gt;=DC$36,CY16&lt;&gt;"",CU16=""),AND(ED16&gt;=EH$32,EE16&gt;=EH$36,ED16&lt;&gt;""),AND(FF16&gt;=FJ$32,FG16&gt;=FJ$36,FF16&lt;&gt;""),AND(GH16&gt;=GL$32,GI16&gt;=GL$36,GH16&lt;&gt;""),AND(HJ16&gt;=HN$32,HK16&gt;=HN$36,HJ16&lt;&gt;""),AND(IL16&gt;=IP$32,IM16&gt;=IP$36,IL16&lt;&gt;""),AND(JN16&gt;=JR$32,JO16&gt;=JR$36,JN16&lt;&gt;""),AND(KP16&gt;=KT$32,KQ16&gt;=KT$36,KP16&lt;&gt;""),AND(LR16&gt;=LV$32,LS16&gt;=LV$36,LR16&lt;&gt;""),AND(MT16&gt;=MX$32,MU16&gt;=MX$36,MT16&lt;&gt;""),AND(NV16&gt;=NZ$32,NW16&gt;=NZ$36,NV16&lt;&gt;""),AND(OX16&gt;=PB$32,OY16&gt;=PB$36,OX16&lt;&gt;""),AND(PZ16&gt;=QD$32,QA16&gt;=QD$36,PZ16&lt;&gt;"")),"Merit",IF(OR(AND(AS16&gt;=AW$31,AT16&gt;=AW$35,AS16&lt;&gt;"",AO16=""),AND(BV16&gt;=BZ$31,BW16&gt;=BZ$35,BV16&lt;&gt;"",BR16=""),AND(CY16&gt;=DC$31,CZ16&gt;=DC$35,CY16&lt;&gt;"",CU16=""),AND(ED16&gt;=EH$31,EE16&gt;=EH$35,ED16&lt;&gt;""),AND(FF16&gt;=FJ$31,FG16&gt;=FJ$35,FF16&lt;&gt;""),AND(GH16&gt;=GL$31,GI16&gt;=GL$35,GH16&lt;&gt;""),AND(HJ16&gt;=HN$31,HK16&gt;=HN$35,HJ16&lt;&gt;""),AND(IL16&gt;=IP$31,IM16&gt;=IP$35,IL16&lt;&gt;""),AND(JN16&gt;=JR$31,JO16&gt;=JR$35,JN16&lt;&gt;""),AND(KP16&gt;=KT$31,KQ16&gt;=KT$35,KP16&lt;&gt;""),AND(LR16&gt;=LV$31,LS16&gt;=LV$35,LR16&lt;&gt;""),AND(MT16&gt;=MX$31,MU16&gt;=MX$35,MT16&lt;&gt;""),AND(NV16&gt;=NZ$31,NW16&gt;=NZ$35,NV16&lt;&gt;""),AND(OX16&gt;=PB$31,OY16&gt;=PB$35,OX16&lt;&gt;""),AND(PZ16&gt;=QD$31,QA16&gt;=QD$35,PZ16&lt;&gt;"")),"Excellence",IF(I16="P","Worlds Team",IF(F16="P","National Team","")))))</f>
        <v/>
      </c>
      <c r="I16" s="3" t="str">
        <f>IF(OR(AND(AS16&gt;=AW$30,AT16&gt;=AW$34,AS16&lt;&gt;"",AO16=""),AND(BV16&gt;=BZ$30,BW16&gt;=BZ$34,BV16&lt;&gt;"",BR16=""),AND(CY16&gt;=DC$30,CZ16&gt;=DC$34,CY16&lt;&gt;"",CU16=""),AND(ED16&gt;=EH$30,EE16&gt;=EH$34,ED16&lt;&gt;""),AND(FF16&gt;=FJ$30,FG16&gt;=FJ$34,FF16&lt;&gt;""),AND(GH16&gt;=GL$30,GI16&gt;=GL$34,GH16&lt;&gt;""),AND(HJ16&gt;=HN$30,HK16&gt;=HN$34,HJ16&lt;&gt;""),AND(IL16&gt;=IP$30,IM16&gt;=IP$34,IL16&lt;&gt;""),AND(JN16&gt;=JR$30,JO16&gt;=JR$34,JN16&lt;&gt;""),AND(KP16&gt;=KT$30,KQ16&gt;=KT$34,KP16&lt;&gt;""),AND(LR16&gt;=LV$30,LS16&gt;=LV$34,LR16&lt;&gt;""),AND(MT16&gt;=MX$30,MU16&gt;=MX$34,MT16&lt;&gt;""),AND(NV16&gt;=NZ$30,NW16&gt;=NZ$34,NV16&lt;&gt;""),AND(OX16&gt;=PB$30,OY16&gt;=PB$34,OX16&lt;&gt;""),AND(PZ16&gt;=QD$30,QA16&gt;=QD$34,PZ16&lt;&gt;"")),"P","")</f>
        <v/>
      </c>
      <c r="J16" s="8">
        <f>IF(COUNT(AQ16,BT16,CW16)&gt;0,LARGE((AQ16,BT16,CW16),1),0)</f>
        <v>42.5</v>
      </c>
      <c r="K16" s="8" t="str">
        <f>IF(J16=0,"",IF(J16=CW16,$CA$1,IF(J16=BT16,$AX$1,IF(J16=AQ16,$U$1,""))))</f>
        <v>2023 Elite Canada</v>
      </c>
      <c r="L16" s="8">
        <f>IF(COUNT(AQ16,BT16,CW16)&gt;1,LARGE((AQ16,BT16,CW16),2),0)</f>
        <v>40.9</v>
      </c>
      <c r="M16" s="8" t="str">
        <f>IF(L16=0,"",IF(L16=CW16,$CA$1,IF(L16=BT16,$AX$1,IF(L16=AQ16,$U$1,""))))</f>
        <v>2023 Nationals</v>
      </c>
      <c r="N16" s="8">
        <f>IF(COUNT(AR16,BU16,CX16)&gt;0,LARGE((AR16,BU16,CX16),1),0)</f>
        <v>22.1</v>
      </c>
      <c r="O16" s="8" t="str">
        <f>IF(N16=0,"",IF(N16=CX16,$CA$1,IF(N16=BU16,$AX$1,IF(N16=AR16,$U$1,""))))</f>
        <v>2022 3rd Domestic Trial</v>
      </c>
      <c r="P16" s="8">
        <f>IF(MAX(AV16,BY16,DB16)&gt;0,MAX(AV16,BY16,DB16),0)</f>
        <v>45.9</v>
      </c>
      <c r="Q16" s="8" t="str">
        <f>IF(P16=0,"",IF(P16=DB16,$CA$1,IF(P16=BY16,$AX$1,IF(P16=AV16,$U$1,""))))</f>
        <v>2022 3rd Domestic Trial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17.399999999999999</v>
      </c>
      <c r="V16" s="19">
        <v>0.7</v>
      </c>
      <c r="W16" s="19">
        <v>0</v>
      </c>
      <c r="X16" s="19">
        <v>0</v>
      </c>
      <c r="Y16" s="19">
        <v>19.100000000000001</v>
      </c>
      <c r="Z16" s="19">
        <v>3.4</v>
      </c>
      <c r="AA16" s="19">
        <v>0</v>
      </c>
      <c r="AB16" s="19">
        <v>0</v>
      </c>
      <c r="AC16" s="19">
        <v>18.600000000000001</v>
      </c>
      <c r="AD16" s="19">
        <v>3.5</v>
      </c>
      <c r="AE16" s="19">
        <v>0</v>
      </c>
      <c r="AF16" s="19">
        <v>0</v>
      </c>
      <c r="AG16" s="19">
        <v>19.2</v>
      </c>
      <c r="AH16" s="19">
        <v>4.3</v>
      </c>
      <c r="AI16" s="19">
        <v>0</v>
      </c>
      <c r="AJ16" s="19">
        <v>0</v>
      </c>
      <c r="AK16" s="19">
        <v>19</v>
      </c>
      <c r="AL16" s="19">
        <v>3.4</v>
      </c>
      <c r="AM16" s="19">
        <v>0</v>
      </c>
      <c r="AN16" s="19">
        <v>0</v>
      </c>
      <c r="AO16" s="27"/>
      <c r="AP16" s="40">
        <f>IF(SUM(V16,Z16)&gt;0,SUM(V16,Z16),"")</f>
        <v>4.0999999999999996</v>
      </c>
      <c r="AQ16" s="40">
        <f>IF(SUM(U16:V16,X16:Z16,AB16)-W16-AA16&gt;0,SUM(U16:V16,X16:Z16,AB16)-W16-AA16,"")</f>
        <v>40.6</v>
      </c>
      <c r="AR16" s="40">
        <f>IF(SUM(AC16:AD16,AF16)-AE16&gt;0,SUM(AC16:AD16,AF16)-AE16,"")</f>
        <v>22.1</v>
      </c>
      <c r="AS16" s="40">
        <f>IF(SUM(V16,Z16,AD16)&gt;0,SUM(V16,Z16,AD16),"")</f>
        <v>7.6</v>
      </c>
      <c r="AT16" s="40">
        <f>IF(SUM(AQ16,AR16)&gt;0,SUM(AQ16,AR16),"")</f>
        <v>62.7</v>
      </c>
      <c r="AU16" s="40">
        <f>IF(SUM(AH16,AL16)&gt;0,SUM(AH16,AL16),"")</f>
        <v>7.6999999999999993</v>
      </c>
      <c r="AV16" s="40">
        <f>IF(SUM(AG16:AH16,AJ16:AL16,AN16)-SUM(AI16,AM16)&gt;0,SUM(AG16:AH16,AJ16:AL16,AN16)-SUM(AI16,AM16),"")</f>
        <v>45.9</v>
      </c>
      <c r="AW16" s="40">
        <f>IF(SUM(AQ16,AV16)&gt;0,SUM(AQ16,AV16),"")</f>
        <v>86.5</v>
      </c>
      <c r="AX16" s="18">
        <v>18.399999999999999</v>
      </c>
      <c r="AY16" s="18">
        <v>3.5</v>
      </c>
      <c r="AZ16" s="18">
        <v>0</v>
      </c>
      <c r="BA16" s="18">
        <v>0</v>
      </c>
      <c r="BB16" s="18">
        <v>18.2</v>
      </c>
      <c r="BC16" s="18">
        <v>2.7</v>
      </c>
      <c r="BD16" s="18">
        <v>0.3</v>
      </c>
      <c r="BE16" s="18">
        <v>0</v>
      </c>
      <c r="BF16" s="18">
        <v>18.600000000000001</v>
      </c>
      <c r="BG16" s="18">
        <v>3</v>
      </c>
      <c r="BH16" s="18">
        <v>0</v>
      </c>
      <c r="BI16" s="18">
        <v>0</v>
      </c>
      <c r="BJ16" s="18">
        <v>18.399999999999999</v>
      </c>
      <c r="BK16" s="18">
        <v>2.7</v>
      </c>
      <c r="BL16" s="18">
        <v>0.3</v>
      </c>
      <c r="BM16" s="18">
        <v>0</v>
      </c>
      <c r="BN16" s="18">
        <v>18.7</v>
      </c>
      <c r="BO16" s="18">
        <v>3</v>
      </c>
      <c r="BP16" s="18">
        <v>0.8</v>
      </c>
      <c r="BQ16" s="18">
        <v>0</v>
      </c>
      <c r="BR16" s="28"/>
      <c r="BS16" s="11">
        <f>IF(SUM(AY16,BC16)&gt;0,SUM(AY16,BC16),"")</f>
        <v>6.2</v>
      </c>
      <c r="BT16" s="11">
        <f>IF(SUM(AX16:AY16,BA16:BC16,BE16)-AZ16-BD16&gt;0,SUM(AX16:AY16,BA16:BC16,BE16)-AZ16-BD16,"")</f>
        <v>42.5</v>
      </c>
      <c r="BU16" s="11">
        <f>IF(SUM(BF16:BG16,BI16)-BH16&gt;0,SUM(BF16:BG16,BI16)-BH16,"")</f>
        <v>21.6</v>
      </c>
      <c r="BV16" s="11">
        <f>IF(SUM(AY16,BC16,BG16)&gt;0,SUM(AY16,BC16,BG16),"")</f>
        <v>9.1999999999999993</v>
      </c>
      <c r="BW16" s="11">
        <f>IF(SUM(BT16,BU16)&gt;0,SUM(BT16,BU16),"")</f>
        <v>64.099999999999994</v>
      </c>
      <c r="BX16" s="11">
        <f>IF(SUM(BK16,BO16)&gt;0,SUM(BK16,BO16),"")</f>
        <v>5.7</v>
      </c>
      <c r="BY16" s="11">
        <f>IF(SUM(BJ16:BK16,BM16:BO16,BQ16)-SUM(BL16,BP16)&gt;0,SUM(BJ16:BK16,BM16:BO16,BQ16)-SUM(BL16,BP16),"")</f>
        <v>41.699999999999996</v>
      </c>
      <c r="BZ16" s="11">
        <f>IF(SUM(BT16,BY16)&gt;0,SUM(BT16,BY16),"")</f>
        <v>84.199999999999989</v>
      </c>
      <c r="CA16" s="19">
        <v>18</v>
      </c>
      <c r="CB16" s="19">
        <v>3.5</v>
      </c>
      <c r="CC16" s="19">
        <v>0.2</v>
      </c>
      <c r="CD16" s="19">
        <v>0</v>
      </c>
      <c r="CE16" s="19">
        <v>18</v>
      </c>
      <c r="CF16" s="19">
        <v>2.7</v>
      </c>
      <c r="CG16" s="19">
        <v>1.1000000000000001</v>
      </c>
      <c r="CH16" s="19">
        <v>0</v>
      </c>
      <c r="CI16" s="19">
        <v>17.600000000000001</v>
      </c>
      <c r="CJ16" s="19">
        <v>0.6</v>
      </c>
      <c r="CK16" s="19">
        <v>0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7"/>
      <c r="CV16" s="40">
        <f>IF(SUM(CB16,CF16)&gt;0,SUM(CB16,CF16),"")</f>
        <v>6.2</v>
      </c>
      <c r="CW16" s="40">
        <f>IF(SUM(CA16:CB16,CD16:CF16,CH16)-CC16-CG16&gt;0,SUM(CA16:CB16,CD16:CF16,CH16)-CC16-CG16,"")</f>
        <v>40.9</v>
      </c>
      <c r="CX16" s="40">
        <f>IF(SUM(CI16:CJ16,CL16)-CK16&gt;0,SUM(CI16:CJ16,CL16)-CK16,"")</f>
        <v>18.200000000000003</v>
      </c>
      <c r="CY16" s="40">
        <f>IF(SUM(CB16,CF16,CJ16)&gt;0,SUM(CB16,CF16,CJ16),"")</f>
        <v>6.8</v>
      </c>
      <c r="CZ16" s="40">
        <f>IF(SUM(CW16,CX16)&gt;0,SUM(CW16,CX16),"")</f>
        <v>59.1</v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>
        <f>IF(SUM(CW16,DB16)&gt;0,SUM(CW16,DB16),"")</f>
        <v>40.9</v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2">
        <f>IF($CU16="P",CA16,(CA16+AX16)/2)</f>
        <v>18.2</v>
      </c>
      <c r="QF16" s="22">
        <f>IF($CU16="P",CB16,(CB16+AY16)/2)</f>
        <v>3.5</v>
      </c>
      <c r="QG16" s="22">
        <f>IF($CU16="P",CC16,(CC16+AZ16)/2)</f>
        <v>0.1</v>
      </c>
      <c r="QH16" s="22">
        <f>IF($CU16="P",CD16,(CD16+BA16)/2)</f>
        <v>0</v>
      </c>
      <c r="QI16" s="22">
        <f>IF($CU16="P",CE16,(CE16+BB16)/2)</f>
        <v>18.100000000000001</v>
      </c>
      <c r="QJ16" s="22">
        <f>IF($CU16="P",CF16,(CF16+BC16)/2)</f>
        <v>2.7</v>
      </c>
      <c r="QK16" s="22">
        <f>IF($CU16="P",CG16,(CG16+BD16)/2)</f>
        <v>0.70000000000000007</v>
      </c>
      <c r="QL16" s="22">
        <f>IF($CU16="P",CH16,(CH16+BE16)/2)</f>
        <v>0</v>
      </c>
      <c r="QM16" s="22">
        <f>IF($CU16="P",CI16,(CI16+BF16)/2)</f>
        <v>18.100000000000001</v>
      </c>
      <c r="QN16" s="22">
        <f>IF($CU16="P",CJ16,(CJ16+BG16)/2)</f>
        <v>1.8</v>
      </c>
      <c r="QO16" s="22">
        <f>IF($CU16="P",CK16,(CK16+BH16)/2)</f>
        <v>0</v>
      </c>
      <c r="QP16" s="22">
        <f>IF($CU16="P",CL16,(CL16+BI16)/2)</f>
        <v>0</v>
      </c>
      <c r="QQ16" s="22">
        <f>IF($CU16="P",CM16,(CM16+BJ16)/2)</f>
        <v>9.1999999999999993</v>
      </c>
      <c r="QR16" s="22">
        <f>IF($CU16="P",CN16,(CN16+BK16)/2)</f>
        <v>1.35</v>
      </c>
      <c r="QS16" s="22">
        <f>IF($CU16="P",CO16,(CO16+BL16)/2)</f>
        <v>0.15</v>
      </c>
      <c r="QT16" s="22">
        <f>IF($CU16="P",CP16,(CP16+BM16)/2)</f>
        <v>0</v>
      </c>
      <c r="QU16" s="22">
        <f>IF($CU16="P",CQ16,(CQ16+BN16)/2)</f>
        <v>9.35</v>
      </c>
      <c r="QV16" s="22">
        <f>IF($CU16="P",CR16,(CR16+BO16)/2)</f>
        <v>1.5</v>
      </c>
      <c r="QW16" s="22">
        <f>IF($CU16="P",CS16,(CS16+BP16)/2)</f>
        <v>0.4</v>
      </c>
      <c r="QX16" s="22">
        <f>IF($CU16="P",CT16,(CT16+BQ16)/2)</f>
        <v>0</v>
      </c>
      <c r="QY16" s="27" t="s">
        <v>46</v>
      </c>
      <c r="QZ16" s="40">
        <f>IF(SUM(QF16,QJ16)&gt;0,SUM(QF16,QJ16),"")</f>
        <v>6.2</v>
      </c>
      <c r="RA16" s="40">
        <f>IF(SUM(QE16:QF16,QH16:QJ16,QL16)-QG16-QK16&gt;0,SUM(QE16:QF16,QH16:QJ16,QL16)-QG16-QK16,"")</f>
        <v>41.699999999999996</v>
      </c>
      <c r="RB16" s="40">
        <f>IF(SUM(QM16:QN16,QP16)-QO16&gt;0,SUM(QM16:QN16,QP16)-QO16,"")</f>
        <v>19.900000000000002</v>
      </c>
      <c r="RC16" s="40">
        <f>IF(SUM(QF16,QJ16,QN16)&gt;0,SUM(QF16,QJ16,QN16),"")</f>
        <v>8</v>
      </c>
      <c r="RD16" s="40">
        <f>IF(SUM(RA16,RB16)&gt;0,SUM(RA16,RB16),"")</f>
        <v>61.599999999999994</v>
      </c>
      <c r="RE16" s="40">
        <f>IF(SUM(QR16,QV16)&gt;0,SUM(QR16,QV16),"")</f>
        <v>2.85</v>
      </c>
      <c r="RF16" s="40">
        <f>IF(SUM(QQ16:QR16,QT16:QV16,QX16)-SUM(QS16,QW16)&gt;0,SUM(QQ16:QR16,QT16:QV16,QX16)-SUM(QS16,QW16),"")</f>
        <v>20.849999999999998</v>
      </c>
      <c r="RG16" s="40">
        <f>IF(SUM(RA16,RF16)&gt;0,SUM(RA16,RF16),"")</f>
        <v>62.55</v>
      </c>
    </row>
    <row r="17" spans="1:475" x14ac:dyDescent="0.2">
      <c r="A17" s="4" t="str" cm="1">
        <f t="array" ref="A17">IF(AND(H17&lt;&gt;"",H17&lt;&gt;"No DD"),SUMPRODUCT((H$4:H$27&lt;&gt;"")*(H$4:H$27&lt;&gt;"No DD")*(E$4:E$27&gt;E17))+1,IF(H17="No DD",SUMPRODUCT((H$4:H$27="No DD")*(E$4:E$27&gt;E17))+1+SUMPRODUCT((H$4:H$27&lt;&gt;"")*(H$4:H$27&lt;&gt;"No DD")),""))</f>
        <v/>
      </c>
      <c r="B17" s="5" t="s">
        <v>163</v>
      </c>
      <c r="C17" s="4" t="s">
        <v>5</v>
      </c>
      <c r="D17" s="4">
        <v>2005</v>
      </c>
      <c r="E17" s="9">
        <f>SUM(J17:R17)+SUM(J17:N17)*0.0000001+SUM(J17)*0.0000000000001</f>
        <v>150.30001076000437</v>
      </c>
      <c r="F17" s="3" t="str">
        <f>IF(OR(AND(AP17&gt;=AW$29,AQ17&gt;=AW$33,AP17&lt;&gt;"",AO17=""),AND(AU17&gt;=AW$29,AV17&gt;=AW$33,AU17&lt;&gt;"",AO17=""),AND(BS17&gt;=BZ$29,BT17&gt;=BZ$33,BS17&lt;&gt;"",BR17=""),AND(BX17&gt;=BZ$29,BY17&gt;=BZ$33,BX17&lt;&gt;"",BR17=""),AND(CV17&gt;=DC$29,CW17&gt;=DC$33,CV17&lt;&gt;"",CU17=""),AND(DA17&gt;=DC$29,DB17&gt;=DC$33,DA17&lt;&gt;""),AND(EA17&gt;=EH$29,EB17&gt;=EH$33,EA17&lt;&gt;""),AND(EF17&gt;=EH$29,EG17&gt;=EH$33,EF17&lt;&gt;""),AND(FC17&gt;=FJ$29,FD17&gt;=FJ$33,FC17&lt;&gt;""),AND(FH17&gt;=FJ$29,FI17&gt;=FJ$33,FH17&lt;&gt;""),AND(GE17&gt;=GL$29,GF17&gt;=GL$33,GE17&lt;&gt;""),AND(GJ17&gt;=GL$29,GK17&gt;=GL$33,GJ17&lt;&gt;""),AND(HG17&gt;=HN$29,HH17&gt;=HN$33,HG17&lt;&gt;""),AND(HL17&gt;=HN$29,HM17&gt;=HN$33,HL17&lt;&gt;""),AND(II17&gt;=IP$29,IJ17&gt;=IP$33,II17&lt;&gt;""),AND(IN17&gt;=IP$29,IO17&gt;=IP$33,IN17&lt;&gt;""),AND(JK17&gt;=JR$29,JL17&gt;=JR$33,JK17&lt;&gt;""),AND(JP17&gt;=JR$29,JQ17&gt;=JR$33,JP17&lt;&gt;""),AND(KM17&gt;=KT$29,KN17&gt;=KT$33,KM17&lt;&gt;""),AND(KR17&gt;=KT$29,KS17&gt;=KT$33,KR17&lt;&gt;""),AND(LO17&gt;=LV$29,LP17&gt;=LV$33,LO17&lt;&gt;""),AND(LT17&gt;=LV$29,LU17&gt;=LV$33,LT17&lt;&gt;""),AND(MQ17&gt;=MX$29,MR17&gt;=MX$33,MQ17&lt;&gt;""),AND(MV17&gt;=MX$29,MW17&gt;=MX$33,MV17&lt;&gt;""),AND(NS17&gt;=NZ$29,NT17&gt;=NZ$33,NS17&lt;&gt;""),AND(NX17&gt;=NZ$29,NY17&gt;=NZ$33,NX17&lt;&gt;""),AND(OU17&gt;=PB$29,OV17&gt;=PB$33,OU17&lt;&gt;""),AND(OZ17&gt;=PB$29,PA17&gt;=PB$33,OZ17&lt;&gt;""),AND(PW17&gt;=QD$29,PX17&gt;=QD$33,PW17&lt;&gt;""),AND(QB17&gt;=QD$29,QC17&gt;=QD$33,QB17&lt;&gt;"")),"P","")</f>
        <v/>
      </c>
      <c r="G17" s="3" t="str">
        <f>IF(OR(AND(AQ17&gt;=AW$33,AQ17&lt;&gt;"",AO17=""),AND(AV17&gt;=AW$33,AV17&lt;&gt;"",AO17=""),AND(BT17&gt;=BZ$33,BT17&lt;&gt;"",BR17=""),AND(BY17&gt;=BZ$33,BY17&lt;&gt;"",BR17=""),AND(CW17&gt;=DC$33,CW17&lt;&gt;"",CU17=""),AND(DB17&gt;=DC$33,DB17&lt;&gt;"",CU17=""),AND(EB17&gt;=EH$33,EB17&lt;&gt;""),AND(EG17&gt;=EH$33,EG17&lt;&gt;""),AND(FD17&gt;=FJ$33,FD17&lt;&gt;""),AND(FI17&gt;=FJ$33,FI17&lt;&gt;""),AND(GF17&gt;=GL$33,GF17&lt;&gt;""),AND(GK17&gt;=GL$33,GK17&lt;&gt;""),AND(HH17&gt;=HN$33,HH17&lt;&gt;""),AND(HM17&gt;=HN$33,HM17&lt;&gt;""),AND(IJ17&gt;=IP$33,IJ17&lt;&gt;""),AND(IO17&gt;=IP$33,IO17&lt;&gt;""),AND(JL17&gt;=JR$33,JL17&lt;&gt;""),AND(JQ17&gt;=JR$33,JQ17&lt;&gt;""),AND(KN17&gt;=KT$33,KN17&lt;&gt;""),AND(KS17&gt;=KT$33,KS17&lt;&gt;""),AND(LP17&gt;=LV$33,LP17&lt;&gt;""),AND(LU17&gt;=LV$33,LU17&lt;&gt;""),AND(MR17&gt;=MX$33,MR17&lt;&gt;""),AND(MW17&gt;=MX$33,MW17&lt;&gt;""),AND(NT17&gt;=NZ$33,NT17&lt;&gt;""),AND(NY17&gt;=NZ$33,NY17&lt;&gt;""),AND(OV17&gt;=PB$33,OV17&lt;&gt;""),AND(PA17&gt;=PB$33,PA17&lt;&gt;""),AND(PX17&gt;=QD$33,PX17&lt;&gt;""),AND(QC17&gt;=QD$33,QC17&lt;&gt;"")),"P","")</f>
        <v/>
      </c>
      <c r="H17" s="36" t="str">
        <f>IF(AND(G17="P",F17=""),"No DD",IF(OR(AND(AS17&gt;=AW$32,AT17&gt;=AW$36,AS17&lt;&gt;"",AO17=""),AND(BV17&gt;=BZ$32,BW17&gt;=BZ$36,BV17&lt;&gt;"",BR17=""),AND(CY17&gt;=DC$32,CZ17&gt;=DC$36,CY17&lt;&gt;"",CU17=""),AND(ED17&gt;=EH$32,EE17&gt;=EH$36,ED17&lt;&gt;""),AND(FF17&gt;=FJ$32,FG17&gt;=FJ$36,FF17&lt;&gt;""),AND(GH17&gt;=GL$32,GI17&gt;=GL$36,GH17&lt;&gt;""),AND(HJ17&gt;=HN$32,HK17&gt;=HN$36,HJ17&lt;&gt;""),AND(IL17&gt;=IP$32,IM17&gt;=IP$36,IL17&lt;&gt;""),AND(JN17&gt;=JR$32,JO17&gt;=JR$36,JN17&lt;&gt;""),AND(KP17&gt;=KT$32,KQ17&gt;=KT$36,KP17&lt;&gt;""),AND(LR17&gt;=LV$32,LS17&gt;=LV$36,LR17&lt;&gt;""),AND(MT17&gt;=MX$32,MU17&gt;=MX$36,MT17&lt;&gt;""),AND(NV17&gt;=NZ$32,NW17&gt;=NZ$36,NV17&lt;&gt;""),AND(OX17&gt;=PB$32,OY17&gt;=PB$36,OX17&lt;&gt;""),AND(PZ17&gt;=QD$32,QA17&gt;=QD$36,PZ17&lt;&gt;"")),"Merit",IF(OR(AND(AS17&gt;=AW$31,AT17&gt;=AW$35,AS17&lt;&gt;"",AO17=""),AND(BV17&gt;=BZ$31,BW17&gt;=BZ$35,BV17&lt;&gt;"",BR17=""),AND(CY17&gt;=DC$31,CZ17&gt;=DC$35,CY17&lt;&gt;"",CU17=""),AND(ED17&gt;=EH$31,EE17&gt;=EH$35,ED17&lt;&gt;""),AND(FF17&gt;=FJ$31,FG17&gt;=FJ$35,FF17&lt;&gt;""),AND(GH17&gt;=GL$31,GI17&gt;=GL$35,GH17&lt;&gt;""),AND(HJ17&gt;=HN$31,HK17&gt;=HN$35,HJ17&lt;&gt;""),AND(IL17&gt;=IP$31,IM17&gt;=IP$35,IL17&lt;&gt;""),AND(JN17&gt;=JR$31,JO17&gt;=JR$35,JN17&lt;&gt;""),AND(KP17&gt;=KT$31,KQ17&gt;=KT$35,KP17&lt;&gt;""),AND(LR17&gt;=LV$31,LS17&gt;=LV$35,LR17&lt;&gt;""),AND(MT17&gt;=MX$31,MU17&gt;=MX$35,MT17&lt;&gt;""),AND(NV17&gt;=NZ$31,NW17&gt;=NZ$35,NV17&lt;&gt;""),AND(OX17&gt;=PB$31,OY17&gt;=PB$35,OX17&lt;&gt;""),AND(PZ17&gt;=QD$31,QA17&gt;=QD$35,PZ17&lt;&gt;"")),"Excellence",IF(I17="P","Worlds Team",IF(F17="P","National Team","")))))</f>
        <v/>
      </c>
      <c r="I17" s="3" t="str">
        <f>IF(OR(AND(AS17&gt;=AW$30,AT17&gt;=AW$34,AS17&lt;&gt;"",AO17=""),AND(BV17&gt;=BZ$30,BW17&gt;=BZ$34,BV17&lt;&gt;"",BR17=""),AND(CY17&gt;=DC$30,CZ17&gt;=DC$34,CY17&lt;&gt;"",CU17=""),AND(ED17&gt;=EH$30,EE17&gt;=EH$34,ED17&lt;&gt;""),AND(FF17&gt;=FJ$30,FG17&gt;=FJ$34,FF17&lt;&gt;""),AND(GH17&gt;=GL$30,GI17&gt;=GL$34,GH17&lt;&gt;""),AND(HJ17&gt;=HN$30,HK17&gt;=HN$34,HJ17&lt;&gt;""),AND(IL17&gt;=IP$30,IM17&gt;=IP$34,IL17&lt;&gt;""),AND(JN17&gt;=JR$30,JO17&gt;=JR$34,JN17&lt;&gt;""),AND(KP17&gt;=KT$30,KQ17&gt;=KT$34,KP17&lt;&gt;""),AND(LR17&gt;=LV$30,LS17&gt;=LV$34,LR17&lt;&gt;""),AND(MT17&gt;=MX$30,MU17&gt;=MX$34,MT17&lt;&gt;""),AND(NV17&gt;=NZ$30,NW17&gt;=NZ$34,NV17&lt;&gt;""),AND(OX17&gt;=PB$30,OY17&gt;=PB$34,OX17&lt;&gt;""),AND(PZ17&gt;=QD$30,QA17&gt;=QD$34,PZ17&lt;&gt;"")),"P","")</f>
        <v/>
      </c>
      <c r="J17" s="8">
        <f>IF(COUNT(AQ17,BT17,CW17)&gt;0,LARGE((AQ17,BT17,CW17),1),0)</f>
        <v>43.6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41.6</v>
      </c>
      <c r="M17" s="8" t="str">
        <f>IF(L17=0,"",IF(L17=CW17,$CA$1,IF(L17=BT17,$AX$1,IF(L17=AQ17,$U$1,""))))</f>
        <v>2023 Elite Canada</v>
      </c>
      <c r="N17" s="8">
        <f>IF(COUNT(AR17,BU17,CX17)&gt;0,LARGE((AR17,BU17,CX17),1),0)</f>
        <v>22.4</v>
      </c>
      <c r="O17" s="8" t="str">
        <f>IF(N17=0,"",IF(N17=CX17,$CA$1,IF(N17=BU17,$AX$1,IF(N17=AR17,$U$1,""))))</f>
        <v>2023 Elite Canada</v>
      </c>
      <c r="P17" s="8">
        <f>IF(MAX(AV17,BY17,DB17)&gt;0,MAX(AV17,BY17,DB17),0)</f>
        <v>42.7</v>
      </c>
      <c r="Q17" s="8" t="str">
        <f>IF(P17=0,"",IF(P17=DB17,$CA$1,IF(P17=BY17,$AX$1,IF(P17=AV17,$U$1,""))))</f>
        <v>2023 Elite Canada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>IF(SUM(V17,Z17)&gt;0,SUM(V17,Z17),"")</f>
        <v/>
      </c>
      <c r="AQ17" s="40" t="str">
        <f>IF(SUM(U17:V17,X17:Z17,AB17)-W17-AA17&gt;0,SUM(U17:V17,X17:Z17,AB17)-W17-AA17,"")</f>
        <v/>
      </c>
      <c r="AR17" s="40" t="str">
        <f>IF(SUM(AC17:AD17,AF17)-AE17&gt;0,SUM(AC17:AD17,AF17)-AE17,"")</f>
        <v/>
      </c>
      <c r="AS17" s="40" t="str">
        <f>IF(SUM(V17,Z17,AD17)&gt;0,SUM(V17,Z17,AD17),"")</f>
        <v/>
      </c>
      <c r="AT17" s="40" t="str">
        <f>IF(SUM(AQ17,AR17)&gt;0,SUM(AQ17,AR17),"")</f>
        <v/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 t="str">
        <f>IF(SUM(AQ17,AV17)&gt;0,SUM(AQ17,AV17),"")</f>
        <v/>
      </c>
      <c r="AX17" s="18">
        <v>17</v>
      </c>
      <c r="AY17" s="18">
        <v>2.4</v>
      </c>
      <c r="AZ17" s="18">
        <v>0</v>
      </c>
      <c r="BA17" s="18">
        <v>0</v>
      </c>
      <c r="BB17" s="18">
        <v>18.600000000000001</v>
      </c>
      <c r="BC17" s="18">
        <v>3.6</v>
      </c>
      <c r="BD17" s="18">
        <v>0</v>
      </c>
      <c r="BE17" s="18">
        <v>0</v>
      </c>
      <c r="BF17" s="18">
        <v>18.899999999999999</v>
      </c>
      <c r="BG17" s="18">
        <v>3.5</v>
      </c>
      <c r="BH17" s="18">
        <v>0</v>
      </c>
      <c r="BI17" s="18">
        <v>0</v>
      </c>
      <c r="BJ17" s="18">
        <v>18.2</v>
      </c>
      <c r="BK17" s="18">
        <v>2.7</v>
      </c>
      <c r="BL17" s="18">
        <v>0.3</v>
      </c>
      <c r="BM17" s="18">
        <v>0</v>
      </c>
      <c r="BN17" s="18">
        <v>18.5</v>
      </c>
      <c r="BO17" s="18">
        <v>3.6</v>
      </c>
      <c r="BP17" s="18">
        <v>0</v>
      </c>
      <c r="BQ17" s="18">
        <v>0</v>
      </c>
      <c r="BR17" s="28"/>
      <c r="BS17" s="11">
        <f>IF(SUM(AY17,BC17)&gt;0,SUM(AY17,BC17),"")</f>
        <v>6</v>
      </c>
      <c r="BT17" s="11">
        <f>IF(SUM(AX17:AY17,BA17:BC17,BE17)-AZ17-BD17&gt;0,SUM(AX17:AY17,BA17:BC17,BE17)-AZ17-BD17,"")</f>
        <v>41.6</v>
      </c>
      <c r="BU17" s="11">
        <f>IF(SUM(BF17:BG17,BI17)-BH17&gt;0,SUM(BF17:BG17,BI17)-BH17,"")</f>
        <v>22.4</v>
      </c>
      <c r="BV17" s="11">
        <f>IF(SUM(AY17,BC17,BG17)&gt;0,SUM(AY17,BC17,BG17),"")</f>
        <v>9.5</v>
      </c>
      <c r="BW17" s="11">
        <f>IF(SUM(BT17,BU17)&gt;0,SUM(BT17,BU17),"")</f>
        <v>64</v>
      </c>
      <c r="BX17" s="11">
        <f>IF(SUM(BK17,BO17)&gt;0,SUM(BK17,BO17),"")</f>
        <v>6.3000000000000007</v>
      </c>
      <c r="BY17" s="11">
        <f>IF(SUM(BJ17:BK17,BM17:BO17,BQ17)-SUM(BL17,BP17)&gt;0,SUM(BJ17:BK17,BM17:BO17,BQ17)-SUM(BL17,BP17),"")</f>
        <v>42.7</v>
      </c>
      <c r="BZ17" s="11">
        <f>IF(SUM(BT17,BY17)&gt;0,SUM(BT17,BY17),"")</f>
        <v>84.300000000000011</v>
      </c>
      <c r="CA17" s="19">
        <v>18.3</v>
      </c>
      <c r="CB17" s="19">
        <v>3.1</v>
      </c>
      <c r="CC17" s="19">
        <v>0</v>
      </c>
      <c r="CD17" s="19">
        <v>0</v>
      </c>
      <c r="CE17" s="19">
        <v>17.8</v>
      </c>
      <c r="CF17" s="19">
        <v>4.4000000000000004</v>
      </c>
      <c r="CG17" s="19">
        <v>0</v>
      </c>
      <c r="CH17" s="19">
        <v>0</v>
      </c>
      <c r="CI17" s="19">
        <v>18.899999999999999</v>
      </c>
      <c r="CJ17" s="19">
        <v>1.2</v>
      </c>
      <c r="CK17" s="19">
        <v>1.2</v>
      </c>
      <c r="CL17" s="19">
        <v>0</v>
      </c>
      <c r="CM17" s="19">
        <v>17.7</v>
      </c>
      <c r="CN17" s="19">
        <v>4.4000000000000004</v>
      </c>
      <c r="CO17" s="19">
        <v>0.4</v>
      </c>
      <c r="CP17" s="19">
        <v>0</v>
      </c>
      <c r="CQ17" s="19">
        <v>17.2</v>
      </c>
      <c r="CR17" s="19">
        <v>2.8</v>
      </c>
      <c r="CS17" s="19">
        <v>0</v>
      </c>
      <c r="CT17" s="19">
        <v>0.3</v>
      </c>
      <c r="CU17" s="27"/>
      <c r="CV17" s="40">
        <f>IF(SUM(CB17,CF17)&gt;0,SUM(CB17,CF17),"")</f>
        <v>7.5</v>
      </c>
      <c r="CW17" s="40">
        <f>IF(SUM(CA17:CB17,CD17:CF17,CH17)-CC17-CG17&gt;0,SUM(CA17:CB17,CD17:CF17,CH17)-CC17-CG17,"")</f>
        <v>43.6</v>
      </c>
      <c r="CX17" s="40">
        <f>IF(SUM(CI17:CJ17,CL17)-CK17&gt;0,SUM(CI17:CJ17,CL17)-CK17,"")</f>
        <v>18.899999999999999</v>
      </c>
      <c r="CY17" s="40">
        <f>IF(SUM(CB17,CF17,CJ17)&gt;0,SUM(CB17,CF17,CJ17),"")</f>
        <v>8.6999999999999993</v>
      </c>
      <c r="CZ17" s="40">
        <f>IF(SUM(CW17,CX17)&gt;0,SUM(CW17,CX17),"")</f>
        <v>62.5</v>
      </c>
      <c r="DA17" s="40">
        <f>IF(SUM(CN17,CR17)&gt;0,SUM(CN17,CR17),"")</f>
        <v>7.2</v>
      </c>
      <c r="DB17" s="40">
        <f>IF(SUM(CM17:CN17,CP17:CR17,CT17)-SUM(CO17,CS17)&gt;0,SUM(CM17:CN17,CP17:CR17,CT17)-SUM(CO17,CS17),"")</f>
        <v>41.999999999999993</v>
      </c>
      <c r="DC17" s="40">
        <f>IF(SUM(CW17,DB17)&gt;0,SUM(CW17,DB17),"")</f>
        <v>85.6</v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2">
        <f>IF($CU17="P",CA17,(CA17+AX17)/2)</f>
        <v>17.649999999999999</v>
      </c>
      <c r="QF17" s="22">
        <f>IF($CU17="P",CB17,(CB17+AY17)/2)</f>
        <v>2.75</v>
      </c>
      <c r="QG17" s="22">
        <f>IF($CU17="P",CC17,(CC17+AZ17)/2)</f>
        <v>0</v>
      </c>
      <c r="QH17" s="22">
        <f>IF($CU17="P",CD17,(CD17+BA17)/2)</f>
        <v>0</v>
      </c>
      <c r="QI17" s="22">
        <f>IF($CU17="P",CE17,(CE17+BB17)/2)</f>
        <v>18.200000000000003</v>
      </c>
      <c r="QJ17" s="22">
        <f>IF($CU17="P",CF17,(CF17+BC17)/2)</f>
        <v>4</v>
      </c>
      <c r="QK17" s="22">
        <f>IF($CU17="P",CG17,(CG17+BD17)/2)</f>
        <v>0</v>
      </c>
      <c r="QL17" s="22">
        <f>IF($CU17="P",CH17,(CH17+BE17)/2)</f>
        <v>0</v>
      </c>
      <c r="QM17" s="22">
        <f>IF($CU17="P",CI17,(CI17+BF17)/2)</f>
        <v>18.899999999999999</v>
      </c>
      <c r="QN17" s="22">
        <f>IF($CU17="P",CJ17,(CJ17+BG17)/2)</f>
        <v>2.35</v>
      </c>
      <c r="QO17" s="22">
        <f>IF($CU17="P",CK17,(CK17+BH17)/2)</f>
        <v>0.6</v>
      </c>
      <c r="QP17" s="22">
        <f>IF($CU17="P",CL17,(CL17+BI17)/2)</f>
        <v>0</v>
      </c>
      <c r="QQ17" s="22">
        <f>IF($CU17="P",CM17,(CM17+BJ17)/2)</f>
        <v>17.95</v>
      </c>
      <c r="QR17" s="22">
        <f>IF($CU17="P",CN17,(CN17+BK17)/2)</f>
        <v>3.5500000000000003</v>
      </c>
      <c r="QS17" s="22">
        <f>IF($CU17="P",CO17,(CO17+BL17)/2)</f>
        <v>0.35</v>
      </c>
      <c r="QT17" s="22">
        <f>IF($CU17="P",CP17,(CP17+BM17)/2)</f>
        <v>0</v>
      </c>
      <c r="QU17" s="22">
        <f>IF($CU17="P",CQ17,(CQ17+BN17)/2)</f>
        <v>17.850000000000001</v>
      </c>
      <c r="QV17" s="22">
        <f>IF($CU17="P",CR17,(CR17+BO17)/2)</f>
        <v>3.2</v>
      </c>
      <c r="QW17" s="22">
        <f>IF($CU17="P",CS17,(CS17+BP17)/2)</f>
        <v>0</v>
      </c>
      <c r="QX17" s="22">
        <f>IF($CU17="P",CT17,(CT17+BQ17)/2)</f>
        <v>0.15</v>
      </c>
      <c r="QY17" s="27" t="s">
        <v>46</v>
      </c>
      <c r="QZ17" s="40">
        <f>IF(SUM(QF17,QJ17)&gt;0,SUM(QF17,QJ17),"")</f>
        <v>6.75</v>
      </c>
      <c r="RA17" s="40">
        <f>IF(SUM(QE17:QF17,QH17:QJ17,QL17)-QG17-QK17&gt;0,SUM(QE17:QF17,QH17:QJ17,QL17)-QG17-QK17,"")</f>
        <v>42.6</v>
      </c>
      <c r="RB17" s="40">
        <f>IF(SUM(QM17:QN17,QP17)-QO17&gt;0,SUM(QM17:QN17,QP17)-QO17,"")</f>
        <v>20.65</v>
      </c>
      <c r="RC17" s="40">
        <f>IF(SUM(QF17,QJ17,QN17)&gt;0,SUM(QF17,QJ17,QN17),"")</f>
        <v>9.1</v>
      </c>
      <c r="RD17" s="40">
        <f>IF(SUM(RA17,RB17)&gt;0,SUM(RA17,RB17),"")</f>
        <v>63.25</v>
      </c>
      <c r="RE17" s="40">
        <f>IF(SUM(QR17,QV17)&gt;0,SUM(QR17,QV17),"")</f>
        <v>6.75</v>
      </c>
      <c r="RF17" s="40">
        <f>IF(SUM(QQ17:QR17,QT17:QV17,QX17)-SUM(QS17,QW17)&gt;0,SUM(QQ17:QR17,QT17:QV17,QX17)-SUM(QS17,QW17),"")</f>
        <v>42.35</v>
      </c>
      <c r="RG17" s="40">
        <f>IF(SUM(RA17,RF17)&gt;0,SUM(RA17,RF17),"")</f>
        <v>84.95</v>
      </c>
    </row>
    <row r="18" spans="1:475" x14ac:dyDescent="0.2">
      <c r="A18" s="4" t="str" cm="1">
        <f t="array" ref="A18">IF(AND(H18&lt;&gt;"",H18&lt;&gt;"No DD"),SUMPRODUCT((H$4:H$27&lt;&gt;"")*(H$4:H$27&lt;&gt;"No DD")*(E$4:E$27&gt;E18))+1,IF(H18="No DD",SUMPRODUCT((H$4:H$27="No DD")*(E$4:E$27&gt;E18))+1+SUMPRODUCT((H$4:H$27&lt;&gt;"")*(H$4:H$27&lt;&gt;"No DD")),""))</f>
        <v/>
      </c>
      <c r="B18" s="5" t="s">
        <v>145</v>
      </c>
      <c r="C18" s="4" t="s">
        <v>4</v>
      </c>
      <c r="D18" s="4">
        <v>2004</v>
      </c>
      <c r="E18" s="9">
        <f>SUM(J18:R18)+SUM(J18:N18)*0.0000001+SUM(J18)*0.0000000000001</f>
        <v>140.30000991000398</v>
      </c>
      <c r="F18" s="3" t="str">
        <f>IF(OR(AND(AP18&gt;=AW$29,AQ18&gt;=AW$33,AP18&lt;&gt;"",AO18=""),AND(AU18&gt;=AW$29,AV18&gt;=AW$33,AU18&lt;&gt;"",AO18=""),AND(BS18&gt;=BZ$29,BT18&gt;=BZ$33,BS18&lt;&gt;"",BR18=""),AND(BX18&gt;=BZ$29,BY18&gt;=BZ$33,BX18&lt;&gt;"",BR18=""),AND(CV18&gt;=DC$29,CW18&gt;=DC$33,CV18&lt;&gt;"",CU18=""),AND(DA18&gt;=DC$29,DB18&gt;=DC$33,DA18&lt;&gt;""),AND(EA18&gt;=EH$29,EB18&gt;=EH$33,EA18&lt;&gt;""),AND(EF18&gt;=EH$29,EG18&gt;=EH$33,EF18&lt;&gt;""),AND(FC18&gt;=FJ$29,FD18&gt;=FJ$33,FC18&lt;&gt;""),AND(FH18&gt;=FJ$29,FI18&gt;=FJ$33,FH18&lt;&gt;""),AND(GE18&gt;=GL$29,GF18&gt;=GL$33,GE18&lt;&gt;""),AND(GJ18&gt;=GL$29,GK18&gt;=GL$33,GJ18&lt;&gt;""),AND(HG18&gt;=HN$29,HH18&gt;=HN$33,HG18&lt;&gt;""),AND(HL18&gt;=HN$29,HM18&gt;=HN$33,HL18&lt;&gt;""),AND(II18&gt;=IP$29,IJ18&gt;=IP$33,II18&lt;&gt;""),AND(IN18&gt;=IP$29,IO18&gt;=IP$33,IN18&lt;&gt;""),AND(JK18&gt;=JR$29,JL18&gt;=JR$33,JK18&lt;&gt;""),AND(JP18&gt;=JR$29,JQ18&gt;=JR$33,JP18&lt;&gt;""),AND(KM18&gt;=KT$29,KN18&gt;=KT$33,KM18&lt;&gt;""),AND(KR18&gt;=KT$29,KS18&gt;=KT$33,KR18&lt;&gt;""),AND(LO18&gt;=LV$29,LP18&gt;=LV$33,LO18&lt;&gt;""),AND(LT18&gt;=LV$29,LU18&gt;=LV$33,LT18&lt;&gt;""),AND(MQ18&gt;=MX$29,MR18&gt;=MX$33,MQ18&lt;&gt;""),AND(MV18&gt;=MX$29,MW18&gt;=MX$33,MV18&lt;&gt;""),AND(NS18&gt;=NZ$29,NT18&gt;=NZ$33,NS18&lt;&gt;""),AND(NX18&gt;=NZ$29,NY18&gt;=NZ$33,NX18&lt;&gt;""),AND(OU18&gt;=PB$29,OV18&gt;=PB$33,OU18&lt;&gt;""),AND(OZ18&gt;=PB$29,PA18&gt;=PB$33,OZ18&lt;&gt;""),AND(PW18&gt;=QD$29,PX18&gt;=QD$33,PW18&lt;&gt;""),AND(QB18&gt;=QD$29,QC18&gt;=QD$33,QB18&lt;&gt;"")),"P","")</f>
        <v/>
      </c>
      <c r="G18" s="3" t="str">
        <f>IF(OR(AND(AQ18&gt;=AW$33,AQ18&lt;&gt;"",AO18=""),AND(AV18&gt;=AW$33,AV18&lt;&gt;"",AO18=""),AND(BT18&gt;=BZ$33,BT18&lt;&gt;"",BR18=""),AND(BY18&gt;=BZ$33,BY18&lt;&gt;"",BR18=""),AND(CW18&gt;=DC$33,CW18&lt;&gt;"",CU18=""),AND(DB18&gt;=DC$33,DB18&lt;&gt;"",CU18=""),AND(EB18&gt;=EH$33,EB18&lt;&gt;""),AND(EG18&gt;=EH$33,EG18&lt;&gt;""),AND(FD18&gt;=FJ$33,FD18&lt;&gt;""),AND(FI18&gt;=FJ$33,FI18&lt;&gt;""),AND(GF18&gt;=GL$33,GF18&lt;&gt;""),AND(GK18&gt;=GL$33,GK18&lt;&gt;""),AND(HH18&gt;=HN$33,HH18&lt;&gt;""),AND(HM18&gt;=HN$33,HM18&lt;&gt;""),AND(IJ18&gt;=IP$33,IJ18&lt;&gt;""),AND(IO18&gt;=IP$33,IO18&lt;&gt;""),AND(JL18&gt;=JR$33,JL18&lt;&gt;""),AND(JQ18&gt;=JR$33,JQ18&lt;&gt;""),AND(KN18&gt;=KT$33,KN18&lt;&gt;""),AND(KS18&gt;=KT$33,KS18&lt;&gt;""),AND(LP18&gt;=LV$33,LP18&lt;&gt;""),AND(LU18&gt;=LV$33,LU18&lt;&gt;""),AND(MR18&gt;=MX$33,MR18&lt;&gt;""),AND(MW18&gt;=MX$33,MW18&lt;&gt;""),AND(NT18&gt;=NZ$33,NT18&lt;&gt;""),AND(NY18&gt;=NZ$33,NY18&lt;&gt;""),AND(OV18&gt;=PB$33,OV18&lt;&gt;""),AND(PA18&gt;=PB$33,PA18&lt;&gt;""),AND(PX18&gt;=QD$33,PX18&lt;&gt;""),AND(QC18&gt;=QD$33,QC18&lt;&gt;"")),"P","")</f>
        <v/>
      </c>
      <c r="H18" s="36" t="str">
        <f>IF(AND(G18="P",F18=""),"No DD",IF(OR(AND(AS18&gt;=AW$32,AT18&gt;=AW$36,AS18&lt;&gt;"",AO18=""),AND(BV18&gt;=BZ$32,BW18&gt;=BZ$36,BV18&lt;&gt;"",BR18=""),AND(CY18&gt;=DC$32,CZ18&gt;=DC$36,CY18&lt;&gt;"",CU18=""),AND(ED18&gt;=EH$32,EE18&gt;=EH$36,ED18&lt;&gt;""),AND(FF18&gt;=FJ$32,FG18&gt;=FJ$36,FF18&lt;&gt;""),AND(GH18&gt;=GL$32,GI18&gt;=GL$36,GH18&lt;&gt;""),AND(HJ18&gt;=HN$32,HK18&gt;=HN$36,HJ18&lt;&gt;""),AND(IL18&gt;=IP$32,IM18&gt;=IP$36,IL18&lt;&gt;""),AND(JN18&gt;=JR$32,JO18&gt;=JR$36,JN18&lt;&gt;""),AND(KP18&gt;=KT$32,KQ18&gt;=KT$36,KP18&lt;&gt;""),AND(LR18&gt;=LV$32,LS18&gt;=LV$36,LR18&lt;&gt;""),AND(MT18&gt;=MX$32,MU18&gt;=MX$36,MT18&lt;&gt;""),AND(NV18&gt;=NZ$32,NW18&gt;=NZ$36,NV18&lt;&gt;""),AND(OX18&gt;=PB$32,OY18&gt;=PB$36,OX18&lt;&gt;""),AND(PZ18&gt;=QD$32,QA18&gt;=QD$36,PZ18&lt;&gt;"")),"Merit",IF(OR(AND(AS18&gt;=AW$31,AT18&gt;=AW$35,AS18&lt;&gt;"",AO18=""),AND(BV18&gt;=BZ$31,BW18&gt;=BZ$35,BV18&lt;&gt;"",BR18=""),AND(CY18&gt;=DC$31,CZ18&gt;=DC$35,CY18&lt;&gt;"",CU18=""),AND(ED18&gt;=EH$31,EE18&gt;=EH$35,ED18&lt;&gt;""),AND(FF18&gt;=FJ$31,FG18&gt;=FJ$35,FF18&lt;&gt;""),AND(GH18&gt;=GL$31,GI18&gt;=GL$35,GH18&lt;&gt;""),AND(HJ18&gt;=HN$31,HK18&gt;=HN$35,HJ18&lt;&gt;""),AND(IL18&gt;=IP$31,IM18&gt;=IP$35,IL18&lt;&gt;""),AND(JN18&gt;=JR$31,JO18&gt;=JR$35,JN18&lt;&gt;""),AND(KP18&gt;=KT$31,KQ18&gt;=KT$35,KP18&lt;&gt;""),AND(LR18&gt;=LV$31,LS18&gt;=LV$35,LR18&lt;&gt;""),AND(MT18&gt;=MX$31,MU18&gt;=MX$35,MT18&lt;&gt;""),AND(NV18&gt;=NZ$31,NW18&gt;=NZ$35,NV18&lt;&gt;""),AND(OX18&gt;=PB$31,OY18&gt;=PB$35,OX18&lt;&gt;""),AND(PZ18&gt;=QD$31,QA18&gt;=QD$35,PZ18&lt;&gt;"")),"Excellence",IF(I18="P","Worlds Team",IF(F18="P","National Team","")))))</f>
        <v/>
      </c>
      <c r="I18" s="3" t="str">
        <f>IF(OR(AND(AS18&gt;=AW$30,AT18&gt;=AW$34,AS18&lt;&gt;"",AO18=""),AND(BV18&gt;=BZ$30,BW18&gt;=BZ$34,BV18&lt;&gt;"",BR18=""),AND(CY18&gt;=DC$30,CZ18&gt;=DC$34,CY18&lt;&gt;"",CU18=""),AND(ED18&gt;=EH$30,EE18&gt;=EH$34,ED18&lt;&gt;""),AND(FF18&gt;=FJ$30,FG18&gt;=FJ$34,FF18&lt;&gt;""),AND(GH18&gt;=GL$30,GI18&gt;=GL$34,GH18&lt;&gt;""),AND(HJ18&gt;=HN$30,HK18&gt;=HN$34,HJ18&lt;&gt;""),AND(IL18&gt;=IP$30,IM18&gt;=IP$34,IL18&lt;&gt;""),AND(JN18&gt;=JR$30,JO18&gt;=JR$34,JN18&lt;&gt;""),AND(KP18&gt;=KT$30,KQ18&gt;=KT$34,KP18&lt;&gt;""),AND(LR18&gt;=LV$30,LS18&gt;=LV$34,LR18&lt;&gt;""),AND(MT18&gt;=MX$30,MU18&gt;=MX$34,MT18&lt;&gt;""),AND(NV18&gt;=NZ$30,NW18&gt;=NZ$34,NV18&lt;&gt;""),AND(OX18&gt;=PB$30,OY18&gt;=PB$34,OX18&lt;&gt;""),AND(PZ18&gt;=QD$30,QA18&gt;=QD$34,PZ18&lt;&gt;"")),"P","")</f>
        <v/>
      </c>
      <c r="J18" s="8">
        <f>IF(COUNT(AQ18,BT18,CW18)&gt;0,LARGE((AQ18,BT18,CW18),1),0)</f>
        <v>39.700000000000003</v>
      </c>
      <c r="K18" s="8" t="str">
        <f>IF(J18=0,"",IF(J18=CW18,$CA$1,IF(J18=BT18,$AX$1,IF(J18=AQ18,$U$1,""))))</f>
        <v>2023 Elite Canada</v>
      </c>
      <c r="L18" s="8">
        <f>IF(COUNT(AQ18,BT18,CW18)&gt;1,LARGE((AQ18,BT18,CW18),2),0)</f>
        <v>37.300000000000004</v>
      </c>
      <c r="M18" s="8" t="str">
        <f>IF(L18=0,"",IF(L18=CW18,$CA$1,IF(L18=BT18,$AX$1,IF(L18=AQ18,$U$1,""))))</f>
        <v>2023 Nationals</v>
      </c>
      <c r="N18" s="8">
        <f>IF(COUNT(AR18,BU18,CX18)&gt;0,LARGE((AR18,BU18,CX18),1),0)</f>
        <v>22.1</v>
      </c>
      <c r="O18" s="8" t="str">
        <f>IF(N18=0,"",IF(N18=CX18,$CA$1,IF(N18=BU18,$AX$1,IF(N18=AR18,$U$1,""))))</f>
        <v>2023 Nationals</v>
      </c>
      <c r="P18" s="8">
        <f>IF(MAX(AV18,BY18,DB18)&gt;0,MAX(AV18,BY18,DB18),0)</f>
        <v>41.2</v>
      </c>
      <c r="Q18" s="8" t="str">
        <f>IF(P18=0,"",IF(P18=DB18,$CA$1,IF(P18=BY18,$AX$1,IF(P18=AV18,$U$1,""))))</f>
        <v>2023 Elite Canada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>IF(SUM(V18,Z18)&gt;0,SUM(V18,Z18),"")</f>
        <v/>
      </c>
      <c r="AQ18" s="40" t="str">
        <f>IF(SUM(U18:V18,X18:Z18,AB18)-W18-AA18&gt;0,SUM(U18:V18,X18:Z18,AB18)-W18-AA18,"")</f>
        <v/>
      </c>
      <c r="AR18" s="40" t="str">
        <f>IF(SUM(AC18:AD18,AF18)-AE18&gt;0,SUM(AC18:AD18,AF18)-AE18,"")</f>
        <v/>
      </c>
      <c r="AS18" s="40" t="str">
        <f>IF(SUM(V18,Z18,AD18)&gt;0,SUM(V18,Z18,AD18),"")</f>
        <v/>
      </c>
      <c r="AT18" s="40" t="str">
        <f>IF(SUM(AQ18,AR18)&gt;0,SUM(AQ18,AR18),"")</f>
        <v/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 t="str">
        <f>IF(SUM(AQ18,AV18)&gt;0,SUM(AQ18,AV18),"")</f>
        <v/>
      </c>
      <c r="AX18" s="18">
        <v>18.7</v>
      </c>
      <c r="AY18" s="18">
        <v>2.7</v>
      </c>
      <c r="AZ18" s="18">
        <v>0.3</v>
      </c>
      <c r="BA18" s="18">
        <v>0</v>
      </c>
      <c r="BB18" s="18">
        <v>17.399999999999999</v>
      </c>
      <c r="BC18" s="18">
        <v>1.2</v>
      </c>
      <c r="BD18" s="18">
        <v>0</v>
      </c>
      <c r="BE18" s="18">
        <v>0</v>
      </c>
      <c r="BF18" s="18">
        <v>18.399999999999999</v>
      </c>
      <c r="BG18" s="18">
        <v>3.3</v>
      </c>
      <c r="BH18" s="18">
        <v>0</v>
      </c>
      <c r="BI18" s="18">
        <v>0</v>
      </c>
      <c r="BJ18" s="18">
        <v>18.600000000000001</v>
      </c>
      <c r="BK18" s="18">
        <v>2.7</v>
      </c>
      <c r="BL18" s="18">
        <v>0.3</v>
      </c>
      <c r="BM18" s="18">
        <v>0</v>
      </c>
      <c r="BN18" s="18">
        <v>16.8</v>
      </c>
      <c r="BO18" s="18">
        <v>3.6</v>
      </c>
      <c r="BP18" s="18">
        <v>0.2</v>
      </c>
      <c r="BQ18" s="18">
        <v>0</v>
      </c>
      <c r="BR18" s="28"/>
      <c r="BS18" s="11">
        <f>IF(SUM(AY18,BC18)&gt;0,SUM(AY18,BC18),"")</f>
        <v>3.9000000000000004</v>
      </c>
      <c r="BT18" s="11">
        <f>IF(SUM(AX18:AY18,BA18:BC18,BE18)-AZ18-BD18&gt;0,SUM(AX18:AY18,BA18:BC18,BE18)-AZ18-BD18,"")</f>
        <v>39.700000000000003</v>
      </c>
      <c r="BU18" s="11">
        <f>IF(SUM(BF18:BG18,BI18)-BH18&gt;0,SUM(BF18:BG18,BI18)-BH18,"")</f>
        <v>21.7</v>
      </c>
      <c r="BV18" s="11">
        <f>IF(SUM(AY18,BC18,BG18)&gt;0,SUM(AY18,BC18,BG18),"")</f>
        <v>7.2</v>
      </c>
      <c r="BW18" s="11">
        <f>IF(SUM(BT18,BU18)&gt;0,SUM(BT18,BU18),"")</f>
        <v>61.400000000000006</v>
      </c>
      <c r="BX18" s="11">
        <f>IF(SUM(BK18,BO18)&gt;0,SUM(BK18,BO18),"")</f>
        <v>6.3000000000000007</v>
      </c>
      <c r="BY18" s="11">
        <f>IF(SUM(BJ18:BK18,BM18:BO18,BQ18)-SUM(BL18,BP18)&gt;0,SUM(BJ18:BK18,BM18:BO18,BQ18)-SUM(BL18,BP18),"")</f>
        <v>41.2</v>
      </c>
      <c r="BZ18" s="11">
        <f>IF(SUM(BT18,BY18)&gt;0,SUM(BT18,BY18),"")</f>
        <v>80.900000000000006</v>
      </c>
      <c r="CA18" s="19">
        <v>17.8</v>
      </c>
      <c r="CB18" s="19">
        <v>0.7</v>
      </c>
      <c r="CC18" s="19">
        <v>0</v>
      </c>
      <c r="CD18" s="19">
        <v>0</v>
      </c>
      <c r="CE18" s="19">
        <v>17.600000000000001</v>
      </c>
      <c r="CF18" s="19">
        <v>1.2</v>
      </c>
      <c r="CG18" s="19">
        <v>0</v>
      </c>
      <c r="CH18" s="19">
        <v>0</v>
      </c>
      <c r="CI18" s="19">
        <v>18.8</v>
      </c>
      <c r="CJ18" s="19">
        <v>3.3</v>
      </c>
      <c r="CK18" s="19">
        <v>0</v>
      </c>
      <c r="CL18" s="19">
        <v>0</v>
      </c>
      <c r="CM18" s="19"/>
      <c r="CN18" s="19"/>
      <c r="CO18" s="19"/>
      <c r="CP18" s="19"/>
      <c r="CQ18" s="19"/>
      <c r="CR18" s="19"/>
      <c r="CS18" s="19"/>
      <c r="CT18" s="19"/>
      <c r="CU18" s="27"/>
      <c r="CV18" s="40">
        <f>IF(SUM(CB18,CF18)&gt;0,SUM(CB18,CF18),"")</f>
        <v>1.9</v>
      </c>
      <c r="CW18" s="40">
        <f>IF(SUM(CA18:CB18,CD18:CF18,CH18)-CC18-CG18&gt;0,SUM(CA18:CB18,CD18:CF18,CH18)-CC18-CG18,"")</f>
        <v>37.300000000000004</v>
      </c>
      <c r="CX18" s="40">
        <f>IF(SUM(CI18:CJ18,CL18)-CK18&gt;0,SUM(CI18:CJ18,CL18)-CK18,"")</f>
        <v>22.1</v>
      </c>
      <c r="CY18" s="40">
        <f>IF(SUM(CB18,CF18,CJ18)&gt;0,SUM(CB18,CF18,CJ18),"")</f>
        <v>5.1999999999999993</v>
      </c>
      <c r="CZ18" s="40">
        <f>IF(SUM(CW18,CX18)&gt;0,SUM(CW18,CX18),"")</f>
        <v>59.400000000000006</v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>
        <f>IF(SUM(CW18,DB18)&gt;0,SUM(CW18,DB18),"")</f>
        <v>37.300000000000004</v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IF(SUM(EB18,EG18)&gt;0,SUM(EB18,EG18),"")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IF(SUM(FD18,FI18)&gt;0,SUM(FD18,FI18),"")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IF(SUM(GF18,GK18)&gt;0,SUM(GF18,GK18),"")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IF(SUM(HH18,HM18)&gt;0,SUM(HH18,HM18),"")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IF(SUM(IJ18,IO18)&gt;0,SUM(IJ18,IO18),"")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IF(SUM(JL18,JQ18)&gt;0,SUM(JL18,JQ18),"")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IF(SUM(KN18,KS18)&gt;0,SUM(KN18,KS18),"")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IF(SUM(LP18,LU18)&gt;0,SUM(LP18,LU18),"")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IF(SUM(MR18,MW18)&gt;0,SUM(MR18,MW18),"")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IF(SUM(NT18,NY18)&gt;0,SUM(NT18,NY18),"")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IF(SUM(OV18,PA18)&gt;0,SUM(OV18,PA18),"")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IF(SUM(PX18,QC18)&gt;0,SUM(PX18,QC18),"")</f>
        <v/>
      </c>
      <c r="QE18" s="22">
        <f>IF($CU18="P",CA18,(CA18+AX18)/2)</f>
        <v>18.25</v>
      </c>
      <c r="QF18" s="22">
        <f>IF($CU18="P",CB18,(CB18+AY18)/2)</f>
        <v>1.7000000000000002</v>
      </c>
      <c r="QG18" s="22">
        <f>IF($CU18="P",CC18,(CC18+AZ18)/2)</f>
        <v>0.15</v>
      </c>
      <c r="QH18" s="22">
        <f>IF($CU18="P",CD18,(CD18+BA18)/2)</f>
        <v>0</v>
      </c>
      <c r="QI18" s="22">
        <f>IF($CU18="P",CE18,(CE18+BB18)/2)</f>
        <v>17.5</v>
      </c>
      <c r="QJ18" s="22">
        <f>IF($CU18="P",CF18,(CF18+BC18)/2)</f>
        <v>1.2</v>
      </c>
      <c r="QK18" s="22">
        <f>IF($CU18="P",CG18,(CG18+BD18)/2)</f>
        <v>0</v>
      </c>
      <c r="QL18" s="22">
        <f>IF($CU18="P",CH18,(CH18+BE18)/2)</f>
        <v>0</v>
      </c>
      <c r="QM18" s="22">
        <f>IF($CU18="P",CI18,(CI18+BF18)/2)</f>
        <v>18.600000000000001</v>
      </c>
      <c r="QN18" s="22">
        <f>IF($CU18="P",CJ18,(CJ18+BG18)/2)</f>
        <v>3.3</v>
      </c>
      <c r="QO18" s="22">
        <f>IF($CU18="P",CK18,(CK18+BH18)/2)</f>
        <v>0</v>
      </c>
      <c r="QP18" s="22">
        <f>IF($CU18="P",CL18,(CL18+BI18)/2)</f>
        <v>0</v>
      </c>
      <c r="QQ18" s="22">
        <f>IF($CU18="P",CM18,(CM18+BJ18)/2)</f>
        <v>9.3000000000000007</v>
      </c>
      <c r="QR18" s="22">
        <f>IF($CU18="P",CN18,(CN18+BK18)/2)</f>
        <v>1.35</v>
      </c>
      <c r="QS18" s="22">
        <f>IF($CU18="P",CO18,(CO18+BL18)/2)</f>
        <v>0.15</v>
      </c>
      <c r="QT18" s="22">
        <f>IF($CU18="P",CP18,(CP18+BM18)/2)</f>
        <v>0</v>
      </c>
      <c r="QU18" s="22">
        <f>IF($CU18="P",CQ18,(CQ18+BN18)/2)</f>
        <v>8.4</v>
      </c>
      <c r="QV18" s="22">
        <f>IF($CU18="P",CR18,(CR18+BO18)/2)</f>
        <v>1.8</v>
      </c>
      <c r="QW18" s="22">
        <f>IF($CU18="P",CS18,(CS18+BP18)/2)</f>
        <v>0.1</v>
      </c>
      <c r="QX18" s="22">
        <f>IF($CU18="P",CT18,(CT18+BQ18)/2)</f>
        <v>0</v>
      </c>
      <c r="QY18" s="27" t="s">
        <v>46</v>
      </c>
      <c r="QZ18" s="40">
        <f>IF(SUM(QF18,QJ18)&gt;0,SUM(QF18,QJ18),"")</f>
        <v>2.9000000000000004</v>
      </c>
      <c r="RA18" s="40">
        <f>IF(SUM(QE18:QF18,QH18:QJ18,QL18)-QG18-QK18&gt;0,SUM(QE18:QF18,QH18:QJ18,QL18)-QG18-QK18,"")</f>
        <v>38.500000000000007</v>
      </c>
      <c r="RB18" s="40">
        <f>IF(SUM(QM18:QN18,QP18)-QO18&gt;0,SUM(QM18:QN18,QP18)-QO18,"")</f>
        <v>21.900000000000002</v>
      </c>
      <c r="RC18" s="40">
        <f>IF(SUM(QF18,QJ18,QN18)&gt;0,SUM(QF18,QJ18,QN18),"")</f>
        <v>6.2</v>
      </c>
      <c r="RD18" s="40">
        <f>IF(SUM(RA18,RB18)&gt;0,SUM(RA18,RB18),"")</f>
        <v>60.400000000000006</v>
      </c>
      <c r="RE18" s="40">
        <f>IF(SUM(QR18,QV18)&gt;0,SUM(QR18,QV18),"")</f>
        <v>3.1500000000000004</v>
      </c>
      <c r="RF18" s="40">
        <f>IF(SUM(QQ18:QR18,QT18:QV18,QX18)-SUM(QS18,QW18)&gt;0,SUM(QQ18:QR18,QT18:QV18,QX18)-SUM(QS18,QW18),"")</f>
        <v>20.6</v>
      </c>
      <c r="RG18" s="40">
        <f>IF(SUM(RA18,RF18)&gt;0,SUM(RA18,RF18),"")</f>
        <v>59.100000000000009</v>
      </c>
    </row>
    <row r="19" spans="1:475" x14ac:dyDescent="0.2">
      <c r="A19" s="4" t="str" cm="1">
        <f t="array" ref="A19">IF(AND(H19&lt;&gt;"",H19&lt;&gt;"No DD"),SUMPRODUCT((H$4:H$27&lt;&gt;"")*(H$4:H$27&lt;&gt;"No DD")*(E$4:E$27&gt;E19))+1,IF(H19="No DD",SUMPRODUCT((H$4:H$27="No DD")*(E$4:E$27&gt;E19))+1+SUMPRODUCT((H$4:H$27&lt;&gt;"")*(H$4:H$27&lt;&gt;"No DD")),""))</f>
        <v/>
      </c>
      <c r="B19" s="5" t="s">
        <v>196</v>
      </c>
      <c r="C19" s="4" t="s">
        <v>5</v>
      </c>
      <c r="D19" s="4">
        <v>2006</v>
      </c>
      <c r="E19" s="9">
        <f>SUM(J19:R19)+SUM(J19:N19)*0.0000001+SUM(J19)*0.0000000000001</f>
        <v>131.30000880000415</v>
      </c>
      <c r="F19" s="3" t="str">
        <f>IF(OR(AND(AP19&gt;=AW$29,AQ19&gt;=AW$33,AP19&lt;&gt;"",AO19=""),AND(AU19&gt;=AW$29,AV19&gt;=AW$33,AU19&lt;&gt;"",AO19=""),AND(BS19&gt;=BZ$29,BT19&gt;=BZ$33,BS19&lt;&gt;"",BR19=""),AND(BX19&gt;=BZ$29,BY19&gt;=BZ$33,BX19&lt;&gt;"",BR19=""),AND(CV19&gt;=DC$29,CW19&gt;=DC$33,CV19&lt;&gt;"",CU19=""),AND(DA19&gt;=DC$29,DB19&gt;=DC$33,DA19&lt;&gt;""),AND(EA19&gt;=EH$29,EB19&gt;=EH$33,EA19&lt;&gt;""),AND(EF19&gt;=EH$29,EG19&gt;=EH$33,EF19&lt;&gt;""),AND(FC19&gt;=FJ$29,FD19&gt;=FJ$33,FC19&lt;&gt;""),AND(FH19&gt;=FJ$29,FI19&gt;=FJ$33,FH19&lt;&gt;""),AND(GE19&gt;=GL$29,GF19&gt;=GL$33,GE19&lt;&gt;""),AND(GJ19&gt;=GL$29,GK19&gt;=GL$33,GJ19&lt;&gt;""),AND(HG19&gt;=HN$29,HH19&gt;=HN$33,HG19&lt;&gt;""),AND(HL19&gt;=HN$29,HM19&gt;=HN$33,HL19&lt;&gt;""),AND(II19&gt;=IP$29,IJ19&gt;=IP$33,II19&lt;&gt;""),AND(IN19&gt;=IP$29,IO19&gt;=IP$33,IN19&lt;&gt;""),AND(JK19&gt;=JR$29,JL19&gt;=JR$33,JK19&lt;&gt;""),AND(JP19&gt;=JR$29,JQ19&gt;=JR$33,JP19&lt;&gt;""),AND(KM19&gt;=KT$29,KN19&gt;=KT$33,KM19&lt;&gt;""),AND(KR19&gt;=KT$29,KS19&gt;=KT$33,KR19&lt;&gt;""),AND(LO19&gt;=LV$29,LP19&gt;=LV$33,LO19&lt;&gt;""),AND(LT19&gt;=LV$29,LU19&gt;=LV$33,LT19&lt;&gt;""),AND(MQ19&gt;=MX$29,MR19&gt;=MX$33,MQ19&lt;&gt;""),AND(MV19&gt;=MX$29,MW19&gt;=MX$33,MV19&lt;&gt;""),AND(NS19&gt;=NZ$29,NT19&gt;=NZ$33,NS19&lt;&gt;""),AND(NX19&gt;=NZ$29,NY19&gt;=NZ$33,NX19&lt;&gt;""),AND(OU19&gt;=PB$29,OV19&gt;=PB$33,OU19&lt;&gt;""),AND(OZ19&gt;=PB$29,PA19&gt;=PB$33,OZ19&lt;&gt;""),AND(PW19&gt;=QD$29,PX19&gt;=QD$33,PW19&lt;&gt;""),AND(QB19&gt;=QD$29,QC19&gt;=QD$33,QB19&lt;&gt;"")),"P","")</f>
        <v/>
      </c>
      <c r="G19" s="3" t="str">
        <f>IF(OR(AND(AQ19&gt;=AW$33,AQ19&lt;&gt;"",AO19=""),AND(AV19&gt;=AW$33,AV19&lt;&gt;"",AO19=""),AND(BT19&gt;=BZ$33,BT19&lt;&gt;"",BR19=""),AND(BY19&gt;=BZ$33,BY19&lt;&gt;"",BR19=""),AND(CW19&gt;=DC$33,CW19&lt;&gt;"",CU19=""),AND(DB19&gt;=DC$33,DB19&lt;&gt;"",CU19=""),AND(EB19&gt;=EH$33,EB19&lt;&gt;""),AND(EG19&gt;=EH$33,EG19&lt;&gt;""),AND(FD19&gt;=FJ$33,FD19&lt;&gt;""),AND(FI19&gt;=FJ$33,FI19&lt;&gt;""),AND(GF19&gt;=GL$33,GF19&lt;&gt;""),AND(GK19&gt;=GL$33,GK19&lt;&gt;""),AND(HH19&gt;=HN$33,HH19&lt;&gt;""),AND(HM19&gt;=HN$33,HM19&lt;&gt;""),AND(IJ19&gt;=IP$33,IJ19&lt;&gt;""),AND(IO19&gt;=IP$33,IO19&lt;&gt;""),AND(JL19&gt;=JR$33,JL19&lt;&gt;""),AND(JQ19&gt;=JR$33,JQ19&lt;&gt;""),AND(KN19&gt;=KT$33,KN19&lt;&gt;""),AND(KS19&gt;=KT$33,KS19&lt;&gt;""),AND(LP19&gt;=LV$33,LP19&lt;&gt;""),AND(LU19&gt;=LV$33,LU19&lt;&gt;""),AND(MR19&gt;=MX$33,MR19&lt;&gt;""),AND(MW19&gt;=MX$33,MW19&lt;&gt;""),AND(NT19&gt;=NZ$33,NT19&lt;&gt;""),AND(NY19&gt;=NZ$33,NY19&lt;&gt;""),AND(OV19&gt;=PB$33,OV19&lt;&gt;""),AND(PA19&gt;=PB$33,PA19&lt;&gt;""),AND(PX19&gt;=QD$33,PX19&lt;&gt;""),AND(QC19&gt;=QD$33,QC19&lt;&gt;"")),"P","")</f>
        <v/>
      </c>
      <c r="H19" s="36" t="str">
        <f>IF(AND(G19="P",F19=""),"No DD",IF(OR(AND(AS19&gt;=AW$32,AT19&gt;=AW$36,AS19&lt;&gt;"",AO19=""),AND(BV19&gt;=BZ$32,BW19&gt;=BZ$36,BV19&lt;&gt;"",BR19=""),AND(CY19&gt;=DC$32,CZ19&gt;=DC$36,CY19&lt;&gt;"",CU19=""),AND(ED19&gt;=EH$32,EE19&gt;=EH$36,ED19&lt;&gt;""),AND(FF19&gt;=FJ$32,FG19&gt;=FJ$36,FF19&lt;&gt;""),AND(GH19&gt;=GL$32,GI19&gt;=GL$36,GH19&lt;&gt;""),AND(HJ19&gt;=HN$32,HK19&gt;=HN$36,HJ19&lt;&gt;""),AND(IL19&gt;=IP$32,IM19&gt;=IP$36,IL19&lt;&gt;""),AND(JN19&gt;=JR$32,JO19&gt;=JR$36,JN19&lt;&gt;""),AND(KP19&gt;=KT$32,KQ19&gt;=KT$36,KP19&lt;&gt;""),AND(LR19&gt;=LV$32,LS19&gt;=LV$36,LR19&lt;&gt;""),AND(MT19&gt;=MX$32,MU19&gt;=MX$36,MT19&lt;&gt;""),AND(NV19&gt;=NZ$32,NW19&gt;=NZ$36,NV19&lt;&gt;""),AND(OX19&gt;=PB$32,OY19&gt;=PB$36,OX19&lt;&gt;""),AND(PZ19&gt;=QD$32,QA19&gt;=QD$36,PZ19&lt;&gt;"")),"Merit",IF(OR(AND(AS19&gt;=AW$31,AT19&gt;=AW$35,AS19&lt;&gt;"",AO19=""),AND(BV19&gt;=BZ$31,BW19&gt;=BZ$35,BV19&lt;&gt;"",BR19=""),AND(CY19&gt;=DC$31,CZ19&gt;=DC$35,CY19&lt;&gt;"",CU19=""),AND(ED19&gt;=EH$31,EE19&gt;=EH$35,ED19&lt;&gt;""),AND(FF19&gt;=FJ$31,FG19&gt;=FJ$35,FF19&lt;&gt;""),AND(GH19&gt;=GL$31,GI19&gt;=GL$35,GH19&lt;&gt;""),AND(HJ19&gt;=HN$31,HK19&gt;=HN$35,HJ19&lt;&gt;""),AND(IL19&gt;=IP$31,IM19&gt;=IP$35,IL19&lt;&gt;""),AND(JN19&gt;=JR$31,JO19&gt;=JR$35,JN19&lt;&gt;""),AND(KP19&gt;=KT$31,KQ19&gt;=KT$35,KP19&lt;&gt;""),AND(LR19&gt;=LV$31,LS19&gt;=LV$35,LR19&lt;&gt;""),AND(MT19&gt;=MX$31,MU19&gt;=MX$35,MT19&lt;&gt;""),AND(NV19&gt;=NZ$31,NW19&gt;=NZ$35,NV19&lt;&gt;""),AND(OX19&gt;=PB$31,OY19&gt;=PB$35,OX19&lt;&gt;""),AND(PZ19&gt;=QD$31,QA19&gt;=QD$35,PZ19&lt;&gt;"")),"Excellence",IF(I19="P","Worlds Team",IF(F19="P","National Team","")))))</f>
        <v/>
      </c>
      <c r="I19" s="3" t="str">
        <f>IF(OR(AND(AS19&gt;=AW$30,AT19&gt;=AW$34,AS19&lt;&gt;"",AO19=""),AND(BV19&gt;=BZ$30,BW19&gt;=BZ$34,BV19&lt;&gt;"",BR19=""),AND(CY19&gt;=DC$30,CZ19&gt;=DC$34,CY19&lt;&gt;"",CU19=""),AND(ED19&gt;=EH$30,EE19&gt;=EH$34,ED19&lt;&gt;""),AND(FF19&gt;=FJ$30,FG19&gt;=FJ$34,FF19&lt;&gt;""),AND(GH19&gt;=GL$30,GI19&gt;=GL$34,GH19&lt;&gt;""),AND(HJ19&gt;=HN$30,HK19&gt;=HN$34,HJ19&lt;&gt;""),AND(IL19&gt;=IP$30,IM19&gt;=IP$34,IL19&lt;&gt;""),AND(JN19&gt;=JR$30,JO19&gt;=JR$34,JN19&lt;&gt;""),AND(KP19&gt;=KT$30,KQ19&gt;=KT$34,KP19&lt;&gt;""),AND(LR19&gt;=LV$30,LS19&gt;=LV$34,LR19&lt;&gt;""),AND(MT19&gt;=MX$30,MU19&gt;=MX$34,MT19&lt;&gt;""),AND(NV19&gt;=NZ$30,NW19&gt;=NZ$34,NV19&lt;&gt;""),AND(OX19&gt;=PB$30,OY19&gt;=PB$34,OX19&lt;&gt;""),AND(PZ19&gt;=QD$30,QA19&gt;=QD$34,PZ19&lt;&gt;"")),"P","")</f>
        <v/>
      </c>
      <c r="J19" s="8">
        <f>IF(COUNT(AQ19,BT19,CW19)&gt;0,LARGE((AQ19,BT19,CW19),1),0)</f>
        <v>41.79999999999999</v>
      </c>
      <c r="K19" s="8" t="str">
        <f>IF(J19=0,"",IF(J19=CW19,$CA$1,IF(J19=BT19,$AX$1,IF(J19=AQ19,$U$1,""))))</f>
        <v>2023 Nationals</v>
      </c>
      <c r="L19" s="8">
        <f>IF(COUNT(AQ19,BT19,CW19)&gt;1,LARGE((AQ19,BT19,CW19),2),0)</f>
        <v>23.9</v>
      </c>
      <c r="M19" s="8" t="str">
        <f>IF(L19=0,"",IF(L19=CW19,$CA$1,IF(L19=BT19,$AX$1,IF(L19=AQ19,$U$1,""))))</f>
        <v>2023 Elite Canada</v>
      </c>
      <c r="N19" s="8">
        <f>IF(COUNT(AR19,BU19,CX19)&gt;0,LARGE((AR19,BU19,CX19),1),0)</f>
        <v>22.3</v>
      </c>
      <c r="O19" s="8" t="str">
        <f>IF(N19=0,"",IF(N19=CX19,$CA$1,IF(N19=BU19,$AX$1,IF(N19=AR19,$U$1,""))))</f>
        <v>2023 Nationals</v>
      </c>
      <c r="P19" s="8">
        <f>IF(MAX(AV19,BY19,DB19)&gt;0,MAX(AV19,BY19,DB19),0)</f>
        <v>43.29999999999999</v>
      </c>
      <c r="Q19" s="8" t="str">
        <f>IF(P19=0,"",IF(P19=DB19,$CA$1,IF(P19=BY19,$AX$1,IF(P19=AV19,$U$1,""))))</f>
        <v>2023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>IF(SUM(V19,Z19)&gt;0,SUM(V19,Z19),"")</f>
        <v/>
      </c>
      <c r="AQ19" s="40" t="str">
        <f>IF(SUM(U19:V19,X19:Z19,AB19)-W19-AA19&gt;0,SUM(U19:V19,X19:Z19,AB19)-W19-AA19,"")</f>
        <v/>
      </c>
      <c r="AR19" s="40" t="str">
        <f>IF(SUM(AC19:AD19,AF19)-AE19&gt;0,SUM(AC19:AD19,AF19)-AE19,"")</f>
        <v/>
      </c>
      <c r="AS19" s="40" t="str">
        <f>IF(SUM(V19,Z19,AD19)&gt;0,SUM(V19,Z19,AD19),"")</f>
        <v/>
      </c>
      <c r="AT19" s="40" t="str">
        <f>IF(SUM(AQ19,AR19)&gt;0,SUM(AQ19,AR19),"")</f>
        <v/>
      </c>
      <c r="AU19" s="40" t="str">
        <f>IF(SUM(AH19,AL19)&gt;0,SUM(AH19,AL19),"")</f>
        <v/>
      </c>
      <c r="AV19" s="40" t="str">
        <f>IF(SUM(AG19:AH19,AJ19:AL19,AN19)-SUM(AI19,AM19)&gt;0,SUM(AG19:AH19,AJ19:AL19,AN19)-SUM(AI19,AM19),"")</f>
        <v/>
      </c>
      <c r="AW19" s="40" t="str">
        <f>IF(SUM(AQ19,AV19)&gt;0,SUM(AQ19,AV19),"")</f>
        <v/>
      </c>
      <c r="AX19" s="18">
        <v>18.899999999999999</v>
      </c>
      <c r="AY19" s="18">
        <v>5.2</v>
      </c>
      <c r="AZ19" s="18">
        <v>0.2</v>
      </c>
      <c r="BA19" s="18">
        <v>0</v>
      </c>
      <c r="BB19" s="18">
        <v>0</v>
      </c>
      <c r="BC19" s="18">
        <v>0</v>
      </c>
      <c r="BD19" s="18">
        <v>0</v>
      </c>
      <c r="BE19" s="18">
        <v>0</v>
      </c>
      <c r="BF19" s="18">
        <v>0</v>
      </c>
      <c r="BG19" s="18">
        <v>0</v>
      </c>
      <c r="BH19" s="18">
        <v>0</v>
      </c>
      <c r="BI19" s="18">
        <v>0</v>
      </c>
      <c r="BJ19" s="18"/>
      <c r="BK19" s="18"/>
      <c r="BL19" s="18"/>
      <c r="BM19" s="18"/>
      <c r="BN19" s="18"/>
      <c r="BO19" s="18"/>
      <c r="BP19" s="18"/>
      <c r="BQ19" s="18"/>
      <c r="BR19" s="28"/>
      <c r="BS19" s="11">
        <f>IF(SUM(AY19,BC19)&gt;0,SUM(AY19,BC19),"")</f>
        <v>5.2</v>
      </c>
      <c r="BT19" s="11">
        <f>IF(SUM(AX19:AY19,BA19:BC19,BE19)-AZ19-BD19&gt;0,SUM(AX19:AY19,BA19:BC19,BE19)-AZ19-BD19,"")</f>
        <v>23.9</v>
      </c>
      <c r="BU19" s="11" t="str">
        <f>IF(SUM(BF19:BG19,BI19)-BH19&gt;0,SUM(BF19:BG19,BI19)-BH19,"")</f>
        <v/>
      </c>
      <c r="BV19" s="11">
        <f>IF(SUM(AY19,BC19,BG19)&gt;0,SUM(AY19,BC19,BG19),"")</f>
        <v>5.2</v>
      </c>
      <c r="BW19" s="11">
        <f>IF(SUM(BT19,BU19)&gt;0,SUM(BT19,BU19),"")</f>
        <v>23.9</v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>
        <f>IF(SUM(BT19,BY19)&gt;0,SUM(BT19,BY19),"")</f>
        <v>23.9</v>
      </c>
      <c r="CA19" s="19">
        <v>16.899999999999999</v>
      </c>
      <c r="CB19" s="19">
        <v>4.8</v>
      </c>
      <c r="CC19" s="19">
        <v>0.2</v>
      </c>
      <c r="CD19" s="19">
        <v>0</v>
      </c>
      <c r="CE19" s="19">
        <v>17.2</v>
      </c>
      <c r="CF19" s="19">
        <v>2.8</v>
      </c>
      <c r="CG19" s="19">
        <v>0</v>
      </c>
      <c r="CH19" s="19">
        <v>0.3</v>
      </c>
      <c r="CI19" s="19">
        <v>19</v>
      </c>
      <c r="CJ19" s="19">
        <v>3.5</v>
      </c>
      <c r="CK19" s="19">
        <v>0.2</v>
      </c>
      <c r="CL19" s="19">
        <v>0</v>
      </c>
      <c r="CM19" s="19">
        <v>18.100000000000001</v>
      </c>
      <c r="CN19" s="19">
        <v>4.4000000000000004</v>
      </c>
      <c r="CO19" s="19">
        <v>0.2</v>
      </c>
      <c r="CP19" s="19">
        <v>0</v>
      </c>
      <c r="CQ19" s="19">
        <v>18.3</v>
      </c>
      <c r="CR19" s="19">
        <v>2.8</v>
      </c>
      <c r="CS19" s="19">
        <v>0.4</v>
      </c>
      <c r="CT19" s="19">
        <v>0.3</v>
      </c>
      <c r="CU19" s="27"/>
      <c r="CV19" s="40">
        <f>IF(SUM(CB19,CF19)&gt;0,SUM(CB19,CF19),"")</f>
        <v>7.6</v>
      </c>
      <c r="CW19" s="40">
        <f>IF(SUM(CA19:CB19,CD19:CF19,CH19)-CC19-CG19&gt;0,SUM(CA19:CB19,CD19:CF19,CH19)-CC19-CG19,"")</f>
        <v>41.79999999999999</v>
      </c>
      <c r="CX19" s="40">
        <f>IF(SUM(CI19:CJ19,CL19)-CK19&gt;0,SUM(CI19:CJ19,CL19)-CK19,"")</f>
        <v>22.3</v>
      </c>
      <c r="CY19" s="40">
        <f>IF(SUM(CB19,CF19,CJ19)&gt;0,SUM(CB19,CF19,CJ19),"")</f>
        <v>11.1</v>
      </c>
      <c r="CZ19" s="40">
        <f>IF(SUM(CW19,CX19)&gt;0,SUM(CW19,CX19),"")</f>
        <v>64.099999999999994</v>
      </c>
      <c r="DA19" s="40">
        <f>IF(SUM(CN19,CR19)&gt;0,SUM(CN19,CR19),"")</f>
        <v>7.2</v>
      </c>
      <c r="DB19" s="40">
        <f>IF(SUM(CM19:CN19,CP19:CR19,CT19)-SUM(CO19,CS19)&gt;0,SUM(CM19:CN19,CP19:CR19,CT19)-SUM(CO19,CS19),"")</f>
        <v>43.29999999999999</v>
      </c>
      <c r="DC19" s="40">
        <f>IF(SUM(CW19,DB19)&gt;0,SUM(CW19,DB19),"")</f>
        <v>85.09999999999998</v>
      </c>
      <c r="DD19" s="50" t="str">
        <f>IF(MAX(EB19,FD19,GF19,HH19,IJ19,JL19,KN19,LP19,MR19,NT19,OV19,PX19)-IF(L19="",0,L19)&gt;0.001,MAX(EB19,FD19,GF19,HH19,IJ19,JL19,KN19,LP19,MR19,NT19,OV19,PX19)-IF(L19="",0,L19),"")</f>
        <v/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IF(SUM(EB19,EG19)&gt;0,SUM(EB19,EG19),"")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IF(SUM(FD19,FI19)&gt;0,SUM(FD19,FI19),"")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IF(SUM(GF19,GK19)&gt;0,SUM(GF19,GK19),"")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IF(SUM(HH19,HM19)&gt;0,SUM(HH19,HM19),"")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IF(SUM(IJ19,IO19)&gt;0,SUM(IJ19,IO19),"")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IF(SUM(JL19,JQ19)&gt;0,SUM(JL19,JQ19),"")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IF(SUM(KN19,KS19)&gt;0,SUM(KN19,KS19),"")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IF(SUM(LP19,LU19)&gt;0,SUM(LP19,LU19),"")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IF(SUM(MR19,MW19)&gt;0,SUM(MR19,MW19),"")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IF(SUM(NT19,NY19)&gt;0,SUM(NT19,NY19),"")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IF(SUM(OV19,PA19)&gt;0,SUM(OV19,PA19),"")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IF(SUM(PX19,QC19)&gt;0,SUM(PX19,QC19),"")</f>
        <v/>
      </c>
      <c r="QE19" s="22">
        <f>IF($CU19="P",CA19,(CA19+AX19)/2)</f>
        <v>17.899999999999999</v>
      </c>
      <c r="QF19" s="22">
        <f>IF($CU19="P",CB19,(CB19+AY19)/2)</f>
        <v>5</v>
      </c>
      <c r="QG19" s="22">
        <f>IF($CU19="P",CC19,(CC19+AZ19)/2)</f>
        <v>0.2</v>
      </c>
      <c r="QH19" s="22">
        <f>IF($CU19="P",CD19,(CD19+BA19)/2)</f>
        <v>0</v>
      </c>
      <c r="QI19" s="22">
        <f>IF($CU19="P",CE19,(CE19+BB19)/2)</f>
        <v>8.6</v>
      </c>
      <c r="QJ19" s="22">
        <f>IF($CU19="P",CF19,(CF19+BC19)/2)</f>
        <v>1.4</v>
      </c>
      <c r="QK19" s="22">
        <f>IF($CU19="P",CG19,(CG19+BD19)/2)</f>
        <v>0</v>
      </c>
      <c r="QL19" s="22">
        <f>IF($CU19="P",CH19,(CH19+BE19)/2)</f>
        <v>0.15</v>
      </c>
      <c r="QM19" s="22">
        <f>IF($CU19="P",CI19,(CI19+BF19)/2)</f>
        <v>9.5</v>
      </c>
      <c r="QN19" s="22">
        <f>IF($CU19="P",CJ19,(CJ19+BG19)/2)</f>
        <v>1.75</v>
      </c>
      <c r="QO19" s="22">
        <f>IF($CU19="P",CK19,(CK19+BH19)/2)</f>
        <v>0.1</v>
      </c>
      <c r="QP19" s="22">
        <f>IF($CU19="P",CL19,(CL19+BI19)/2)</f>
        <v>0</v>
      </c>
      <c r="QQ19" s="22">
        <f>IF($CU19="P",CM19,(CM19+BJ19)/2)</f>
        <v>9.0500000000000007</v>
      </c>
      <c r="QR19" s="22">
        <f>IF($CU19="P",CN19,(CN19+BK19)/2)</f>
        <v>2.2000000000000002</v>
      </c>
      <c r="QS19" s="22">
        <f>IF($CU19="P",CO19,(CO19+BL19)/2)</f>
        <v>0.1</v>
      </c>
      <c r="QT19" s="22">
        <f>IF($CU19="P",CP19,(CP19+BM19)/2)</f>
        <v>0</v>
      </c>
      <c r="QU19" s="22">
        <f>IF($CU19="P",CQ19,(CQ19+BN19)/2)</f>
        <v>9.15</v>
      </c>
      <c r="QV19" s="22">
        <f>IF($CU19="P",CR19,(CR19+BO19)/2)</f>
        <v>1.4</v>
      </c>
      <c r="QW19" s="22">
        <f>IF($CU19="P",CS19,(CS19+BP19)/2)</f>
        <v>0.2</v>
      </c>
      <c r="QX19" s="22">
        <f>IF($CU19="P",CT19,(CT19+BQ19)/2)</f>
        <v>0.15</v>
      </c>
      <c r="QY19" s="27" t="s">
        <v>46</v>
      </c>
      <c r="QZ19" s="40">
        <f>IF(SUM(QF19,QJ19)&gt;0,SUM(QF19,QJ19),"")</f>
        <v>6.4</v>
      </c>
      <c r="RA19" s="40">
        <f>IF(SUM(QE19:QF19,QH19:QJ19,QL19)-QG19-QK19&gt;0,SUM(QE19:QF19,QH19:QJ19,QL19)-QG19-QK19,"")</f>
        <v>32.849999999999994</v>
      </c>
      <c r="RB19" s="40">
        <f>IF(SUM(QM19:QN19,QP19)-QO19&gt;0,SUM(QM19:QN19,QP19)-QO19,"")</f>
        <v>11.15</v>
      </c>
      <c r="RC19" s="40">
        <f>IF(SUM(QF19,QJ19,QN19)&gt;0,SUM(QF19,QJ19,QN19),"")</f>
        <v>8.15</v>
      </c>
      <c r="RD19" s="40">
        <f>IF(SUM(RA19,RB19)&gt;0,SUM(RA19,RB19),"")</f>
        <v>43.999999999999993</v>
      </c>
      <c r="RE19" s="40">
        <f>IF(SUM(QR19,QV19)&gt;0,SUM(QR19,QV19),"")</f>
        <v>3.6</v>
      </c>
      <c r="RF19" s="40">
        <f>IF(SUM(QQ19:QR19,QT19:QV19,QX19)-SUM(QS19,QW19)&gt;0,SUM(QQ19:QR19,QT19:QV19,QX19)-SUM(QS19,QW19),"")</f>
        <v>21.649999999999995</v>
      </c>
      <c r="RG19" s="40">
        <f>IF(SUM(RA19,RF19)&gt;0,SUM(RA19,RF19),"")</f>
        <v>54.499999999999986</v>
      </c>
    </row>
    <row r="20" spans="1:475" x14ac:dyDescent="0.2">
      <c r="A20" s="4" t="str" cm="1">
        <f t="array" ref="A20">IF(AND(H20&lt;&gt;"",H20&lt;&gt;"No DD"),SUMPRODUCT((H$4:H$27&lt;&gt;"")*(H$4:H$27&lt;&gt;"No DD")*(E$4:E$27&gt;E20))+1,IF(H20="No DD",SUMPRODUCT((H$4:H$27="No DD")*(E$4:E$27&gt;E20))+1+SUMPRODUCT((H$4:H$27&lt;&gt;"")*(H$4:H$27&lt;&gt;"No DD")),""))</f>
        <v/>
      </c>
      <c r="B20" s="5" t="s">
        <v>73</v>
      </c>
      <c r="C20" s="4" t="s">
        <v>5</v>
      </c>
      <c r="D20" s="4">
        <v>2003</v>
      </c>
      <c r="E20" s="9">
        <f>SUM(J20:R20)+SUM(J20:N20)*0.0000001+SUM(J20)*0.0000000000001</f>
        <v>110.6000110600045</v>
      </c>
      <c r="F20" s="3" t="str">
        <f>IF(OR(AND(AP20&gt;=AW$29,AQ20&gt;=AW$33,AP20&lt;&gt;"",AO20=""),AND(AU20&gt;=AW$29,AV20&gt;=AW$33,AU20&lt;&gt;"",AO20=""),AND(BS20&gt;=BZ$29,BT20&gt;=BZ$33,BS20&lt;&gt;"",BR20=""),AND(BX20&gt;=BZ$29,BY20&gt;=BZ$33,BX20&lt;&gt;"",BR20=""),AND(CV20&gt;=DC$29,CW20&gt;=DC$33,CV20&lt;&gt;"",CU20=""),AND(DA20&gt;=DC$29,DB20&gt;=DC$33,DA20&lt;&gt;""),AND(EA20&gt;=EH$29,EB20&gt;=EH$33,EA20&lt;&gt;""),AND(EF20&gt;=EH$29,EG20&gt;=EH$33,EF20&lt;&gt;""),AND(FC20&gt;=FJ$29,FD20&gt;=FJ$33,FC20&lt;&gt;""),AND(FH20&gt;=FJ$29,FI20&gt;=FJ$33,FH20&lt;&gt;""),AND(GE20&gt;=GL$29,GF20&gt;=GL$33,GE20&lt;&gt;""),AND(GJ20&gt;=GL$29,GK20&gt;=GL$33,GJ20&lt;&gt;""),AND(HG20&gt;=HN$29,HH20&gt;=HN$33,HG20&lt;&gt;""),AND(HL20&gt;=HN$29,HM20&gt;=HN$33,HL20&lt;&gt;""),AND(II20&gt;=IP$29,IJ20&gt;=IP$33,II20&lt;&gt;""),AND(IN20&gt;=IP$29,IO20&gt;=IP$33,IN20&lt;&gt;""),AND(JK20&gt;=JR$29,JL20&gt;=JR$33,JK20&lt;&gt;""),AND(JP20&gt;=JR$29,JQ20&gt;=JR$33,JP20&lt;&gt;""),AND(KM20&gt;=KT$29,KN20&gt;=KT$33,KM20&lt;&gt;""),AND(KR20&gt;=KT$29,KS20&gt;=KT$33,KR20&lt;&gt;""),AND(LO20&gt;=LV$29,LP20&gt;=LV$33,LO20&lt;&gt;""),AND(LT20&gt;=LV$29,LU20&gt;=LV$33,LT20&lt;&gt;""),AND(MQ20&gt;=MX$29,MR20&gt;=MX$33,MQ20&lt;&gt;""),AND(MV20&gt;=MX$29,MW20&gt;=MX$33,MV20&lt;&gt;""),AND(NS20&gt;=NZ$29,NT20&gt;=NZ$33,NS20&lt;&gt;""),AND(NX20&gt;=NZ$29,NY20&gt;=NZ$33,NX20&lt;&gt;""),AND(OU20&gt;=PB$29,OV20&gt;=PB$33,OU20&lt;&gt;""),AND(OZ20&gt;=PB$29,PA20&gt;=PB$33,OZ20&lt;&gt;""),AND(PW20&gt;=QD$29,PX20&gt;=QD$33,PW20&lt;&gt;""),AND(QB20&gt;=QD$29,QC20&gt;=QD$33,QB20&lt;&gt;"")),"P","")</f>
        <v/>
      </c>
      <c r="G20" s="3" t="str">
        <f>IF(OR(AND(AQ20&gt;=AW$33,AQ20&lt;&gt;"",AO20=""),AND(AV20&gt;=AW$33,AV20&lt;&gt;"",AO20=""),AND(BT20&gt;=BZ$33,BT20&lt;&gt;"",BR20=""),AND(BY20&gt;=BZ$33,BY20&lt;&gt;"",BR20=""),AND(CW20&gt;=DC$33,CW20&lt;&gt;"",CU20=""),AND(DB20&gt;=DC$33,DB20&lt;&gt;"",CU20=""),AND(EB20&gt;=EH$33,EB20&lt;&gt;""),AND(EG20&gt;=EH$33,EG20&lt;&gt;""),AND(FD20&gt;=FJ$33,FD20&lt;&gt;""),AND(FI20&gt;=FJ$33,FI20&lt;&gt;""),AND(GF20&gt;=GL$33,GF20&lt;&gt;""),AND(GK20&gt;=GL$33,GK20&lt;&gt;""),AND(HH20&gt;=HN$33,HH20&lt;&gt;""),AND(HM20&gt;=HN$33,HM20&lt;&gt;""),AND(IJ20&gt;=IP$33,IJ20&lt;&gt;""),AND(IO20&gt;=IP$33,IO20&lt;&gt;""),AND(JL20&gt;=JR$33,JL20&lt;&gt;""),AND(JQ20&gt;=JR$33,JQ20&lt;&gt;""),AND(KN20&gt;=KT$33,KN20&lt;&gt;""),AND(KS20&gt;=KT$33,KS20&lt;&gt;""),AND(LP20&gt;=LV$33,LP20&lt;&gt;""),AND(LU20&gt;=LV$33,LU20&lt;&gt;""),AND(MR20&gt;=MX$33,MR20&lt;&gt;""),AND(MW20&gt;=MX$33,MW20&lt;&gt;""),AND(NT20&gt;=NZ$33,NT20&lt;&gt;""),AND(NY20&gt;=NZ$33,NY20&lt;&gt;""),AND(OV20&gt;=PB$33,OV20&lt;&gt;""),AND(PA20&gt;=PB$33,PA20&lt;&gt;""),AND(PX20&gt;=QD$33,PX20&lt;&gt;""),AND(QC20&gt;=QD$33,QC20&lt;&gt;"")),"P","")</f>
        <v/>
      </c>
      <c r="H20" s="36" t="str">
        <f>IF(AND(G20="P",F20=""),"No DD",IF(OR(AND(AS20&gt;=AW$32,AT20&gt;=AW$36,AS20&lt;&gt;"",AO20=""),AND(BV20&gt;=BZ$32,BW20&gt;=BZ$36,BV20&lt;&gt;"",BR20=""),AND(CY20&gt;=DC$32,CZ20&gt;=DC$36,CY20&lt;&gt;"",CU20=""),AND(ED20&gt;=EH$32,EE20&gt;=EH$36,ED20&lt;&gt;""),AND(FF20&gt;=FJ$32,FG20&gt;=FJ$36,FF20&lt;&gt;""),AND(GH20&gt;=GL$32,GI20&gt;=GL$36,GH20&lt;&gt;""),AND(HJ20&gt;=HN$32,HK20&gt;=HN$36,HJ20&lt;&gt;""),AND(IL20&gt;=IP$32,IM20&gt;=IP$36,IL20&lt;&gt;""),AND(JN20&gt;=JR$32,JO20&gt;=JR$36,JN20&lt;&gt;""),AND(KP20&gt;=KT$32,KQ20&gt;=KT$36,KP20&lt;&gt;""),AND(LR20&gt;=LV$32,LS20&gt;=LV$36,LR20&lt;&gt;""),AND(MT20&gt;=MX$32,MU20&gt;=MX$36,MT20&lt;&gt;""),AND(NV20&gt;=NZ$32,NW20&gt;=NZ$36,NV20&lt;&gt;""),AND(OX20&gt;=PB$32,OY20&gt;=PB$36,OX20&lt;&gt;""),AND(PZ20&gt;=QD$32,QA20&gt;=QD$36,PZ20&lt;&gt;"")),"Merit",IF(OR(AND(AS20&gt;=AW$31,AT20&gt;=AW$35,AS20&lt;&gt;"",AO20=""),AND(BV20&gt;=BZ$31,BW20&gt;=BZ$35,BV20&lt;&gt;"",BR20=""),AND(CY20&gt;=DC$31,CZ20&gt;=DC$35,CY20&lt;&gt;"",CU20=""),AND(ED20&gt;=EH$31,EE20&gt;=EH$35,ED20&lt;&gt;""),AND(FF20&gt;=FJ$31,FG20&gt;=FJ$35,FF20&lt;&gt;""),AND(GH20&gt;=GL$31,GI20&gt;=GL$35,GH20&lt;&gt;""),AND(HJ20&gt;=HN$31,HK20&gt;=HN$35,HJ20&lt;&gt;""),AND(IL20&gt;=IP$31,IM20&gt;=IP$35,IL20&lt;&gt;""),AND(JN20&gt;=JR$31,JO20&gt;=JR$35,JN20&lt;&gt;""),AND(KP20&gt;=KT$31,KQ20&gt;=KT$35,KP20&lt;&gt;""),AND(LR20&gt;=LV$31,LS20&gt;=LV$35,LR20&lt;&gt;""),AND(MT20&gt;=MX$31,MU20&gt;=MX$35,MT20&lt;&gt;""),AND(NV20&gt;=NZ$31,NW20&gt;=NZ$35,NV20&lt;&gt;""),AND(OX20&gt;=PB$31,OY20&gt;=PB$35,OX20&lt;&gt;""),AND(PZ20&gt;=QD$31,QA20&gt;=QD$35,PZ20&lt;&gt;"")),"Excellence",IF(I20="P","Worlds Team",IF(F20="P","National Team","")))))</f>
        <v/>
      </c>
      <c r="I20" s="3" t="str">
        <f>IF(OR(AND(AS20&gt;=AW$30,AT20&gt;=AW$34,AS20&lt;&gt;"",AO20=""),AND(BV20&gt;=BZ$30,BW20&gt;=BZ$34,BV20&lt;&gt;"",BR20=""),AND(CY20&gt;=DC$30,CZ20&gt;=DC$34,CY20&lt;&gt;"",CU20=""),AND(ED20&gt;=EH$30,EE20&gt;=EH$34,ED20&lt;&gt;""),AND(FF20&gt;=FJ$30,FG20&gt;=FJ$34,FF20&lt;&gt;""),AND(GH20&gt;=GL$30,GI20&gt;=GL$34,GH20&lt;&gt;""),AND(HJ20&gt;=HN$30,HK20&gt;=HN$34,HJ20&lt;&gt;""),AND(IL20&gt;=IP$30,IM20&gt;=IP$34,IL20&lt;&gt;""),AND(JN20&gt;=JR$30,JO20&gt;=JR$34,JN20&lt;&gt;""),AND(KP20&gt;=KT$30,KQ20&gt;=KT$34,KP20&lt;&gt;""),AND(LR20&gt;=LV$30,LS20&gt;=LV$34,LR20&lt;&gt;""),AND(MT20&gt;=MX$30,MU20&gt;=MX$34,MT20&lt;&gt;""),AND(NV20&gt;=NZ$30,NW20&gt;=NZ$34,NV20&lt;&gt;""),AND(OX20&gt;=PB$30,OY20&gt;=PB$34,OX20&lt;&gt;""),AND(PZ20&gt;=QD$30,QA20&gt;=QD$34,PZ20&lt;&gt;"")),"P","")</f>
        <v/>
      </c>
      <c r="J20" s="8">
        <f>IF(COUNT(AQ20,BT20,CW20)&gt;0,LARGE((AQ20,BT20,CW20),1),0)</f>
        <v>45.099999999999994</v>
      </c>
      <c r="K20" s="8" t="str">
        <f>IF(J20=0,"",IF(J20=CW20,$CA$1,IF(J20=BT20,$AX$1,IF(J20=AQ20,$U$1,""))))</f>
        <v>2023 Nationals</v>
      </c>
      <c r="L20" s="8">
        <f>IF(COUNT(AQ20,BT20,CW20)&gt;1,LARGE((AQ20,BT20,CW20),2),0)</f>
        <v>42.9</v>
      </c>
      <c r="M20" s="8" t="str">
        <f>IF(L20=0,"",IF(L20=CW20,$CA$1,IF(L20=BT20,$AX$1,IF(L20=AQ20,$U$1,""))))</f>
        <v>2023 Elite Canada</v>
      </c>
      <c r="N20" s="8">
        <f>IF(COUNT(AR20,BU20,CX20)&gt;0,LARGE((AR20,BU20,CX20),1),0)</f>
        <v>22.6</v>
      </c>
      <c r="O20" s="8" t="str">
        <f>IF(N20=0,"",IF(N20=CX20,$CA$1,IF(N20=BU20,$AX$1,IF(N20=AR20,$U$1,""))))</f>
        <v>2023 Nationals</v>
      </c>
      <c r="P20" s="8">
        <f>IF(MAX(AV20,BY20,DB20)&gt;0,MAX(AV20,BY20,DB20),0)</f>
        <v>0</v>
      </c>
      <c r="Q20" s="8" t="str">
        <f>IF(P20=0,"",IF(P20=DB20,$CA$1,IF(P20=BY20,$AX$1,IF(P20=AV20,$U$1,""))))</f>
        <v/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>IF(SUM(V20,Z20)&gt;0,SUM(V20,Z20),"")</f>
        <v/>
      </c>
      <c r="AQ20" s="40" t="str">
        <f>IF(SUM(U20:V20,X20:Z20,AB20)-W20-AA20&gt;0,SUM(U20:V20,X20:Z20,AB20)-W20-AA20,"")</f>
        <v/>
      </c>
      <c r="AR20" s="40" t="str">
        <f>IF(SUM(AC20:AD20,AF20)-AE20&gt;0,SUM(AC20:AD20,AF20)-AE20,"")</f>
        <v/>
      </c>
      <c r="AS20" s="40" t="str">
        <f>IF(SUM(V20,Z20,AD20)&gt;0,SUM(V20,Z20,AD20),"")</f>
        <v/>
      </c>
      <c r="AT20" s="40" t="str">
        <f>IF(SUM(AQ20,AR20)&gt;0,SUM(AQ20,AR20),"")</f>
        <v/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 t="str">
        <f>IF(SUM(AQ20,AV20)&gt;0,SUM(AQ20,AV20),"")</f>
        <v/>
      </c>
      <c r="AX20" s="18">
        <v>17.399999999999999</v>
      </c>
      <c r="AY20" s="18">
        <v>2.9</v>
      </c>
      <c r="AZ20" s="18">
        <v>1.2</v>
      </c>
      <c r="BA20" s="18">
        <v>0</v>
      </c>
      <c r="BB20" s="18">
        <v>18.2</v>
      </c>
      <c r="BC20" s="18">
        <v>5.6</v>
      </c>
      <c r="BD20" s="18">
        <v>0</v>
      </c>
      <c r="BE20" s="18">
        <v>0</v>
      </c>
      <c r="BF20" s="18">
        <v>17</v>
      </c>
      <c r="BG20" s="18">
        <v>2.8</v>
      </c>
      <c r="BH20" s="18">
        <v>0</v>
      </c>
      <c r="BI20" s="18">
        <v>0</v>
      </c>
      <c r="BJ20" s="18"/>
      <c r="BK20" s="18"/>
      <c r="BL20" s="18"/>
      <c r="BM20" s="18"/>
      <c r="BN20" s="18"/>
      <c r="BO20" s="18"/>
      <c r="BP20" s="18"/>
      <c r="BQ20" s="18"/>
      <c r="BR20" s="28"/>
      <c r="BS20" s="11">
        <f>IF(SUM(AY20,BC20)&gt;0,SUM(AY20,BC20),"")</f>
        <v>8.5</v>
      </c>
      <c r="BT20" s="11">
        <f>IF(SUM(AX20:AY20,BA20:BC20,BE20)-AZ20-BD20&gt;0,SUM(AX20:AY20,BA20:BC20,BE20)-AZ20-BD20,"")</f>
        <v>42.9</v>
      </c>
      <c r="BU20" s="11">
        <f>IF(SUM(BF20:BG20,BI20)-BH20&gt;0,SUM(BF20:BG20,BI20)-BH20,"")</f>
        <v>19.8</v>
      </c>
      <c r="BV20" s="11">
        <f>IF(SUM(AY20,BC20,BG20)&gt;0,SUM(AY20,BC20,BG20),"")</f>
        <v>11.3</v>
      </c>
      <c r="BW20" s="11">
        <f>IF(SUM(BT20,BU20)&gt;0,SUM(BT20,BU20),"")</f>
        <v>62.7</v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>
        <f>IF(SUM(BT20,BY20)&gt;0,SUM(BT20,BY20),"")</f>
        <v>42.9</v>
      </c>
      <c r="CA20" s="19">
        <v>18</v>
      </c>
      <c r="CB20" s="19">
        <v>5.6</v>
      </c>
      <c r="CC20" s="19">
        <v>0.2</v>
      </c>
      <c r="CD20" s="19">
        <v>0</v>
      </c>
      <c r="CE20" s="19">
        <v>16.2</v>
      </c>
      <c r="CF20" s="19">
        <v>6</v>
      </c>
      <c r="CG20" s="19">
        <v>0.8</v>
      </c>
      <c r="CH20" s="19">
        <v>0.3</v>
      </c>
      <c r="CI20" s="19">
        <v>18</v>
      </c>
      <c r="CJ20" s="19">
        <v>4.8</v>
      </c>
      <c r="CK20" s="19">
        <v>0.2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7"/>
      <c r="CV20" s="40">
        <f>IF(SUM(CB20,CF20)&gt;0,SUM(CB20,CF20),"")</f>
        <v>11.6</v>
      </c>
      <c r="CW20" s="40">
        <f>IF(SUM(CA20:CB20,CD20:CF20,CH20)-CC20-CG20&gt;0,SUM(CA20:CB20,CD20:CF20,CH20)-CC20-CG20,"")</f>
        <v>45.099999999999994</v>
      </c>
      <c r="CX20" s="40">
        <f>IF(SUM(CI20:CJ20,CL20)-CK20&gt;0,SUM(CI20:CJ20,CL20)-CK20,"")</f>
        <v>22.6</v>
      </c>
      <c r="CY20" s="40">
        <f>IF(SUM(CB20,CF20,CJ20)&gt;0,SUM(CB20,CF20,CJ20),"")</f>
        <v>16.399999999999999</v>
      </c>
      <c r="CZ20" s="40">
        <f>IF(SUM(CW20,CX20)&gt;0,SUM(CW20,CX20),"")</f>
        <v>67.699999999999989</v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>
        <f>IF(SUM(CW20,DB20)&gt;0,SUM(CW20,DB20),"")</f>
        <v>45.099999999999994</v>
      </c>
      <c r="DD20" s="50" t="str">
        <f>IF(MAX(EB20,FD20,GF20,HH20,IJ20,JL20,KN20,LP20,MR20,NT20,OV20,PX20)-IF(L20="",0,L20)&gt;0.001,MAX(EB20,FD20,GF20,HH20,IJ20,JL20,KN20,LP20,MR20,NT20,OV20,PX20)-IF(L20="",0,L20),"")</f>
        <v/>
      </c>
      <c r="DE20" s="50" t="str">
        <f>IF(MAX(EC20,FE20,GG20,HI20,IK20,JM20,KO20,LQ20,MS20,NU20,OW20,PY20)-IF(N20="",0,N20)&gt;0.001,MAX(EC20,FE20,GG20,HI20,IK20,JM20,KO20,LQ20,MS20,NU20,OW20,PY20)-IF(N20="",0,N20),"")</f>
        <v/>
      </c>
      <c r="DF20" s="50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IF(SUM(EB20,EG20)&gt;0,SUM(EB20,EG20),"")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IF(SUM(FD20,FI20)&gt;0,SUM(FD20,FI20),"")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IF(SUM(GF20,GK20)&gt;0,SUM(GF20,GK20),"")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IF(SUM(HH20,HM20)&gt;0,SUM(HH20,HM20),"")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IF(SUM(IJ20,IO20)&gt;0,SUM(IJ20,IO20),"")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IF(SUM(JL20,JQ20)&gt;0,SUM(JL20,JQ20),"")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IF(SUM(KN20,KS20)&gt;0,SUM(KN20,KS20),"")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IF(SUM(LP20,LU20)&gt;0,SUM(LP20,LU20),"")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IF(SUM(MR20,MW20)&gt;0,SUM(MR20,MW20),"")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IF(SUM(NT20,NY20)&gt;0,SUM(NT20,NY20),"")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IF(SUM(OV20,PA20)&gt;0,SUM(OV20,PA20),"")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IF(SUM(PX20,QC20)&gt;0,SUM(PX20,QC20),"")</f>
        <v/>
      </c>
      <c r="QE20" s="22">
        <f>IF($CU20="P",CA20,(CA20+AX20)/2)</f>
        <v>17.7</v>
      </c>
      <c r="QF20" s="22">
        <f>IF($CU20="P",CB20,(CB20+AY20)/2)</f>
        <v>4.25</v>
      </c>
      <c r="QG20" s="22">
        <f>IF($CU20="P",CC20,(CC20+AZ20)/2)</f>
        <v>0.7</v>
      </c>
      <c r="QH20" s="22">
        <f>IF($CU20="P",CD20,(CD20+BA20)/2)</f>
        <v>0</v>
      </c>
      <c r="QI20" s="22">
        <f>IF($CU20="P",CE20,(CE20+BB20)/2)</f>
        <v>17.2</v>
      </c>
      <c r="QJ20" s="22">
        <f>IF($CU20="P",CF20,(CF20+BC20)/2)</f>
        <v>5.8</v>
      </c>
      <c r="QK20" s="22">
        <f>IF($CU20="P",CG20,(CG20+BD20)/2)</f>
        <v>0.4</v>
      </c>
      <c r="QL20" s="22">
        <f>IF($CU20="P",CH20,(CH20+BE20)/2)</f>
        <v>0.15</v>
      </c>
      <c r="QM20" s="22">
        <f>IF($CU20="P",CI20,(CI20+BF20)/2)</f>
        <v>17.5</v>
      </c>
      <c r="QN20" s="22">
        <f>IF($CU20="P",CJ20,(CJ20+BG20)/2)</f>
        <v>3.8</v>
      </c>
      <c r="QO20" s="22">
        <f>IF($CU20="P",CK20,(CK20+BH20)/2)</f>
        <v>0.1</v>
      </c>
      <c r="QP20" s="22">
        <f>IF($CU20="P",CL20,(CL20+BI20)/2)</f>
        <v>0</v>
      </c>
      <c r="QQ20" s="22">
        <f>IF($CU20="P",CM20,(CM20+BJ20)/2)</f>
        <v>0</v>
      </c>
      <c r="QR20" s="22">
        <f>IF($CU20="P",CN20,(CN20+BK20)/2)</f>
        <v>0</v>
      </c>
      <c r="QS20" s="22">
        <f>IF($CU20="P",CO20,(CO20+BL20)/2)</f>
        <v>0</v>
      </c>
      <c r="QT20" s="22">
        <f>IF($CU20="P",CP20,(CP20+BM20)/2)</f>
        <v>0</v>
      </c>
      <c r="QU20" s="22">
        <f>IF($CU20="P",CQ20,(CQ20+BN20)/2)</f>
        <v>0</v>
      </c>
      <c r="QV20" s="22">
        <f>IF($CU20="P",CR20,(CR20+BO20)/2)</f>
        <v>0</v>
      </c>
      <c r="QW20" s="22">
        <f>IF($CU20="P",CS20,(CS20+BP20)/2)</f>
        <v>0</v>
      </c>
      <c r="QX20" s="22">
        <f>IF($CU20="P",CT20,(CT20+BQ20)/2)</f>
        <v>0</v>
      </c>
      <c r="QY20" s="27" t="s">
        <v>46</v>
      </c>
      <c r="QZ20" s="40">
        <f>IF(SUM(QF20,QJ20)&gt;0,SUM(QF20,QJ20),"")</f>
        <v>10.050000000000001</v>
      </c>
      <c r="RA20" s="40">
        <f>IF(SUM(QE20:QF20,QH20:QJ20,QL20)-QG20-QK20&gt;0,SUM(QE20:QF20,QH20:QJ20,QL20)-QG20-QK20,"")</f>
        <v>43.999999999999993</v>
      </c>
      <c r="RB20" s="40">
        <f>IF(SUM(QM20:QN20,QP20)-QO20&gt;0,SUM(QM20:QN20,QP20)-QO20,"")</f>
        <v>21.2</v>
      </c>
      <c r="RC20" s="40">
        <f>IF(SUM(QF20,QJ20,QN20)&gt;0,SUM(QF20,QJ20,QN20),"")</f>
        <v>13.850000000000001</v>
      </c>
      <c r="RD20" s="40">
        <f>IF(SUM(RA20,RB20)&gt;0,SUM(RA20,RB20),"")</f>
        <v>65.199999999999989</v>
      </c>
      <c r="RE20" s="40" t="str">
        <f>IF(SUM(QR20,QV20)&gt;0,SUM(QR20,QV20),"")</f>
        <v/>
      </c>
      <c r="RF20" s="40" t="str">
        <f>IF(SUM(QQ20:QR20,QT20:QV20,QX20)-SUM(QS20,QW20)&gt;0,SUM(QQ20:QR20,QT20:QV20,QX20)-SUM(QS20,QW20),"")</f>
        <v/>
      </c>
      <c r="RG20" s="40">
        <f>IF(SUM(RA20,RF20)&gt;0,SUM(RA20,RF20),"")</f>
        <v>43.999999999999993</v>
      </c>
    </row>
    <row r="21" spans="1:475" x14ac:dyDescent="0.2">
      <c r="A21" s="4" t="str" cm="1">
        <f t="array" ref="A21">IF(AND(H21&lt;&gt;"",H21&lt;&gt;"No DD"),SUMPRODUCT((H$4:H$27&lt;&gt;"")*(H$4:H$27&lt;&gt;"No DD")*(E$4:E$27&gt;E21))+1,IF(H21="No DD",SUMPRODUCT((H$4:H$27="No DD")*(E$4:E$27&gt;E21))+1+SUMPRODUCT((H$4:H$27&lt;&gt;"")*(H$4:H$27&lt;&gt;"No DD")),""))</f>
        <v/>
      </c>
      <c r="B21" s="5" t="s">
        <v>178</v>
      </c>
      <c r="C21" s="4" t="s">
        <v>31</v>
      </c>
      <c r="D21" s="4">
        <v>2006</v>
      </c>
      <c r="E21" s="9">
        <f>SUM(J21:R21)+SUM(J21:N21)*0.0000001+SUM(J21)*0.0000000000001</f>
        <v>108.10000645000426</v>
      </c>
      <c r="F21" s="3" t="str">
        <f>IF(OR(AND(AP21&gt;=AW$29,AQ21&gt;=AW$33,AP21&lt;&gt;"",AO21=""),AND(AU21&gt;=AW$29,AV21&gt;=AW$33,AU21&lt;&gt;"",AO21=""),AND(BS21&gt;=BZ$29,BT21&gt;=BZ$33,BS21&lt;&gt;"",BR21=""),AND(BX21&gt;=BZ$29,BY21&gt;=BZ$33,BX21&lt;&gt;"",BR21=""),AND(CV21&gt;=DC$29,CW21&gt;=DC$33,CV21&lt;&gt;"",CU21=""),AND(DA21&gt;=DC$29,DB21&gt;=DC$33,DA21&lt;&gt;""),AND(EA21&gt;=EH$29,EB21&gt;=EH$33,EA21&lt;&gt;""),AND(EF21&gt;=EH$29,EG21&gt;=EH$33,EF21&lt;&gt;""),AND(FC21&gt;=FJ$29,FD21&gt;=FJ$33,FC21&lt;&gt;""),AND(FH21&gt;=FJ$29,FI21&gt;=FJ$33,FH21&lt;&gt;""),AND(GE21&gt;=GL$29,GF21&gt;=GL$33,GE21&lt;&gt;""),AND(GJ21&gt;=GL$29,GK21&gt;=GL$33,GJ21&lt;&gt;""),AND(HG21&gt;=HN$29,HH21&gt;=HN$33,HG21&lt;&gt;""),AND(HL21&gt;=HN$29,HM21&gt;=HN$33,HL21&lt;&gt;""),AND(II21&gt;=IP$29,IJ21&gt;=IP$33,II21&lt;&gt;""),AND(IN21&gt;=IP$29,IO21&gt;=IP$33,IN21&lt;&gt;""),AND(JK21&gt;=JR$29,JL21&gt;=JR$33,JK21&lt;&gt;""),AND(JP21&gt;=JR$29,JQ21&gt;=JR$33,JP21&lt;&gt;""),AND(KM21&gt;=KT$29,KN21&gt;=KT$33,KM21&lt;&gt;""),AND(KR21&gt;=KT$29,KS21&gt;=KT$33,KR21&lt;&gt;""),AND(LO21&gt;=LV$29,LP21&gt;=LV$33,LO21&lt;&gt;""),AND(LT21&gt;=LV$29,LU21&gt;=LV$33,LT21&lt;&gt;""),AND(MQ21&gt;=MX$29,MR21&gt;=MX$33,MQ21&lt;&gt;""),AND(MV21&gt;=MX$29,MW21&gt;=MX$33,MV21&lt;&gt;""),AND(NS21&gt;=NZ$29,NT21&gt;=NZ$33,NS21&lt;&gt;""),AND(NX21&gt;=NZ$29,NY21&gt;=NZ$33,NX21&lt;&gt;""),AND(OU21&gt;=PB$29,OV21&gt;=PB$33,OU21&lt;&gt;""),AND(OZ21&gt;=PB$29,PA21&gt;=PB$33,OZ21&lt;&gt;""),AND(PW21&gt;=QD$29,PX21&gt;=QD$33,PW21&lt;&gt;""),AND(QB21&gt;=QD$29,QC21&gt;=QD$33,QB21&lt;&gt;"")),"P","")</f>
        <v/>
      </c>
      <c r="G21" s="3" t="str">
        <f>IF(OR(AND(AQ21&gt;=AW$33,AQ21&lt;&gt;"",AO21=""),AND(AV21&gt;=AW$33,AV21&lt;&gt;"",AO21=""),AND(BT21&gt;=BZ$33,BT21&lt;&gt;"",BR21=""),AND(BY21&gt;=BZ$33,BY21&lt;&gt;"",BR21=""),AND(CW21&gt;=DC$33,CW21&lt;&gt;"",CU21=""),AND(DB21&gt;=DC$33,DB21&lt;&gt;"",CU21=""),AND(EB21&gt;=EH$33,EB21&lt;&gt;""),AND(EG21&gt;=EH$33,EG21&lt;&gt;""),AND(FD21&gt;=FJ$33,FD21&lt;&gt;""),AND(FI21&gt;=FJ$33,FI21&lt;&gt;""),AND(GF21&gt;=GL$33,GF21&lt;&gt;""),AND(GK21&gt;=GL$33,GK21&lt;&gt;""),AND(HH21&gt;=HN$33,HH21&lt;&gt;""),AND(HM21&gt;=HN$33,HM21&lt;&gt;""),AND(IJ21&gt;=IP$33,IJ21&lt;&gt;""),AND(IO21&gt;=IP$33,IO21&lt;&gt;""),AND(JL21&gt;=JR$33,JL21&lt;&gt;""),AND(JQ21&gt;=JR$33,JQ21&lt;&gt;""),AND(KN21&gt;=KT$33,KN21&lt;&gt;""),AND(KS21&gt;=KT$33,KS21&lt;&gt;""),AND(LP21&gt;=LV$33,LP21&lt;&gt;""),AND(LU21&gt;=LV$33,LU21&lt;&gt;""),AND(MR21&gt;=MX$33,MR21&lt;&gt;""),AND(MW21&gt;=MX$33,MW21&lt;&gt;""),AND(NT21&gt;=NZ$33,NT21&lt;&gt;""),AND(NY21&gt;=NZ$33,NY21&lt;&gt;""),AND(OV21&gt;=PB$33,OV21&lt;&gt;""),AND(PA21&gt;=PB$33,PA21&lt;&gt;""),AND(PX21&gt;=QD$33,PX21&lt;&gt;""),AND(QC21&gt;=QD$33,QC21&lt;&gt;"")),"P","")</f>
        <v/>
      </c>
      <c r="H21" s="36" t="str">
        <f>IF(AND(G21="P",F21=""),"No DD",IF(OR(AND(AS21&gt;=AW$32,AT21&gt;=AW$36,AS21&lt;&gt;"",AO21=""),AND(BV21&gt;=BZ$32,BW21&gt;=BZ$36,BV21&lt;&gt;"",BR21=""),AND(CY21&gt;=DC$32,CZ21&gt;=DC$36,CY21&lt;&gt;"",CU21=""),AND(ED21&gt;=EH$32,EE21&gt;=EH$36,ED21&lt;&gt;""),AND(FF21&gt;=FJ$32,FG21&gt;=FJ$36,FF21&lt;&gt;""),AND(GH21&gt;=GL$32,GI21&gt;=GL$36,GH21&lt;&gt;""),AND(HJ21&gt;=HN$32,HK21&gt;=HN$36,HJ21&lt;&gt;""),AND(IL21&gt;=IP$32,IM21&gt;=IP$36,IL21&lt;&gt;""),AND(JN21&gt;=JR$32,JO21&gt;=JR$36,JN21&lt;&gt;""),AND(KP21&gt;=KT$32,KQ21&gt;=KT$36,KP21&lt;&gt;""),AND(LR21&gt;=LV$32,LS21&gt;=LV$36,LR21&lt;&gt;""),AND(MT21&gt;=MX$32,MU21&gt;=MX$36,MT21&lt;&gt;""),AND(NV21&gt;=NZ$32,NW21&gt;=NZ$36,NV21&lt;&gt;""),AND(OX21&gt;=PB$32,OY21&gt;=PB$36,OX21&lt;&gt;""),AND(PZ21&gt;=QD$32,QA21&gt;=QD$36,PZ21&lt;&gt;"")),"Merit",IF(OR(AND(AS21&gt;=AW$31,AT21&gt;=AW$35,AS21&lt;&gt;"",AO21=""),AND(BV21&gt;=BZ$31,BW21&gt;=BZ$35,BV21&lt;&gt;"",BR21=""),AND(CY21&gt;=DC$31,CZ21&gt;=DC$35,CY21&lt;&gt;"",CU21=""),AND(ED21&gt;=EH$31,EE21&gt;=EH$35,ED21&lt;&gt;""),AND(FF21&gt;=FJ$31,FG21&gt;=FJ$35,FF21&lt;&gt;""),AND(GH21&gt;=GL$31,GI21&gt;=GL$35,GH21&lt;&gt;""),AND(HJ21&gt;=HN$31,HK21&gt;=HN$35,HJ21&lt;&gt;""),AND(IL21&gt;=IP$31,IM21&gt;=IP$35,IL21&lt;&gt;""),AND(JN21&gt;=JR$31,JO21&gt;=JR$35,JN21&lt;&gt;""),AND(KP21&gt;=KT$31,KQ21&gt;=KT$35,KP21&lt;&gt;""),AND(LR21&gt;=LV$31,LS21&gt;=LV$35,LR21&lt;&gt;""),AND(MT21&gt;=MX$31,MU21&gt;=MX$35,MT21&lt;&gt;""),AND(NV21&gt;=NZ$31,NW21&gt;=NZ$35,NV21&lt;&gt;""),AND(OX21&gt;=PB$31,OY21&gt;=PB$35,OX21&lt;&gt;""),AND(PZ21&gt;=QD$31,QA21&gt;=QD$35,PZ21&lt;&gt;"")),"Excellence",IF(I21="P","Worlds Team",IF(F21="P","National Team","")))))</f>
        <v/>
      </c>
      <c r="I21" s="3" t="str">
        <f>IF(OR(AND(AS21&gt;=AW$30,AT21&gt;=AW$34,AS21&lt;&gt;"",AO21=""),AND(BV21&gt;=BZ$30,BW21&gt;=BZ$34,BV21&lt;&gt;"",BR21=""),AND(CY21&gt;=DC$30,CZ21&gt;=DC$34,CY21&lt;&gt;"",CU21=""),AND(ED21&gt;=EH$30,EE21&gt;=EH$34,ED21&lt;&gt;""),AND(FF21&gt;=FJ$30,FG21&gt;=FJ$34,FF21&lt;&gt;""),AND(GH21&gt;=GL$30,GI21&gt;=GL$34,GH21&lt;&gt;""),AND(HJ21&gt;=HN$30,HK21&gt;=HN$34,HJ21&lt;&gt;""),AND(IL21&gt;=IP$30,IM21&gt;=IP$34,IL21&lt;&gt;""),AND(JN21&gt;=JR$30,JO21&gt;=JR$34,JN21&lt;&gt;""),AND(KP21&gt;=KT$30,KQ21&gt;=KT$34,KP21&lt;&gt;""),AND(LR21&gt;=LV$30,LS21&gt;=LV$34,LR21&lt;&gt;""),AND(MT21&gt;=MX$30,MU21&gt;=MX$34,MT21&lt;&gt;""),AND(NV21&gt;=NZ$30,NW21&gt;=NZ$34,NV21&lt;&gt;""),AND(OX21&gt;=PB$30,OY21&gt;=PB$34,OX21&lt;&gt;""),AND(PZ21&gt;=QD$30,QA21&gt;=QD$34,PZ21&lt;&gt;"")),"P","")</f>
        <v/>
      </c>
      <c r="J21" s="8">
        <f>IF(COUNT(AQ21,BT21,CW21)&gt;0,LARGE((AQ21,BT21,CW21),1),0)</f>
        <v>42.6</v>
      </c>
      <c r="K21" s="8" t="str">
        <f>IF(J21=0,"",IF(J21=CW21,$CA$1,IF(J21=BT21,$AX$1,IF(J21=AQ21,$U$1,""))))</f>
        <v>2023 Nationals</v>
      </c>
      <c r="L21" s="8">
        <f>IF(COUNT(AQ21,BT21,CW21)&gt;1,LARGE((AQ21,BT21,CW21),2),0)</f>
        <v>0</v>
      </c>
      <c r="M21" s="8" t="str">
        <f>IF(L21=0,"",IF(L21=CW21,$CA$1,IF(L21=BT21,$AX$1,IF(L21=AQ21,$U$1,""))))</f>
        <v/>
      </c>
      <c r="N21" s="8">
        <f>IF(COUNT(AR21,BU21,CX21)&gt;0,LARGE((AR21,BU21,CX21),1),0)</f>
        <v>21.900000000000002</v>
      </c>
      <c r="O21" s="8" t="str">
        <f>IF(N21=0,"",IF(N21=CX21,$CA$1,IF(N21=BU21,$AX$1,IF(N21=AR21,$U$1,""))))</f>
        <v>2023 Nationals</v>
      </c>
      <c r="P21" s="8">
        <f>IF(MAX(AV21,BY21,DB21)&gt;0,MAX(AV21,BY21,DB21),0)</f>
        <v>43.599999999999994</v>
      </c>
      <c r="Q21" s="8" t="str">
        <f>IF(P21=0,"",IF(P21=DB21,$CA$1,IF(P21=BY21,$AX$1,IF(P21=AV21,$U$1,""))))</f>
        <v>2023 Nationals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>IF(SUM(V21,Z21)&gt;0,SUM(V21,Z21),"")</f>
        <v/>
      </c>
      <c r="AQ21" s="40" t="str">
        <f>IF(SUM(U21:V21,X21:Z21,AB21)-W21-AA21&gt;0,SUM(U21:V21,X21:Z21,AB21)-W21-AA21,"")</f>
        <v/>
      </c>
      <c r="AR21" s="40" t="str">
        <f>IF(SUM(AC21:AD21,AF21)-AE21&gt;0,SUM(AC21:AD21,AF21)-AE21,"")</f>
        <v/>
      </c>
      <c r="AS21" s="40" t="str">
        <f>IF(SUM(V21,Z21,AD21)&gt;0,SUM(V21,Z21,AD21),"")</f>
        <v/>
      </c>
      <c r="AT21" s="40" t="str">
        <f>IF(SUM(AQ21,AR21)&gt;0,SUM(AQ21,AR21),"")</f>
        <v/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 t="str">
        <f>IF(SUM(AQ21,AV21)&gt;0,SUM(AQ21,AV21),"")</f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IF(SUM(BT21,BY21)&gt;0,SUM(BT21,BY21),"")</f>
        <v/>
      </c>
      <c r="CA21" s="19">
        <v>18.600000000000001</v>
      </c>
      <c r="CB21" s="19">
        <v>3.2</v>
      </c>
      <c r="CC21" s="19">
        <v>0.6</v>
      </c>
      <c r="CD21" s="19">
        <v>0</v>
      </c>
      <c r="CE21" s="19">
        <v>18.3</v>
      </c>
      <c r="CF21" s="19">
        <v>3.1</v>
      </c>
      <c r="CG21" s="19">
        <v>0</v>
      </c>
      <c r="CH21" s="19">
        <v>0</v>
      </c>
      <c r="CI21" s="19">
        <v>18.600000000000001</v>
      </c>
      <c r="CJ21" s="19">
        <v>3.3</v>
      </c>
      <c r="CK21" s="19">
        <v>0</v>
      </c>
      <c r="CL21" s="19">
        <v>0</v>
      </c>
      <c r="CM21" s="19">
        <v>18.399999999999999</v>
      </c>
      <c r="CN21" s="19">
        <v>3.2</v>
      </c>
      <c r="CO21" s="19">
        <v>0</v>
      </c>
      <c r="CP21" s="19">
        <v>0</v>
      </c>
      <c r="CQ21" s="19">
        <v>18.7</v>
      </c>
      <c r="CR21" s="19">
        <v>3.3</v>
      </c>
      <c r="CS21" s="19">
        <v>0</v>
      </c>
      <c r="CT21" s="19">
        <v>0</v>
      </c>
      <c r="CU21" s="27"/>
      <c r="CV21" s="40">
        <f>IF(SUM(CB21,CF21)&gt;0,SUM(CB21,CF21),"")</f>
        <v>6.3000000000000007</v>
      </c>
      <c r="CW21" s="40">
        <f>IF(SUM(CA21:CB21,CD21:CF21,CH21)-CC21-CG21&gt;0,SUM(CA21:CB21,CD21:CF21,CH21)-CC21-CG21,"")</f>
        <v>42.6</v>
      </c>
      <c r="CX21" s="40">
        <f>IF(SUM(CI21:CJ21,CL21)-CK21&gt;0,SUM(CI21:CJ21,CL21)-CK21,"")</f>
        <v>21.900000000000002</v>
      </c>
      <c r="CY21" s="40">
        <f>IF(SUM(CB21,CF21,CJ21)&gt;0,SUM(CB21,CF21,CJ21),"")</f>
        <v>9.6000000000000014</v>
      </c>
      <c r="CZ21" s="40">
        <f>IF(SUM(CW21,CX21)&gt;0,SUM(CW21,CX21),"")</f>
        <v>64.5</v>
      </c>
      <c r="DA21" s="40">
        <f>IF(SUM(CN21,CR21)&gt;0,SUM(CN21,CR21),"")</f>
        <v>6.5</v>
      </c>
      <c r="DB21" s="40">
        <f>IF(SUM(CM21:CN21,CP21:CR21,CT21)-SUM(CO21,CS21)&gt;0,SUM(CM21:CN21,CP21:CR21,CT21)-SUM(CO21,CS21),"")</f>
        <v>43.599999999999994</v>
      </c>
      <c r="DC21" s="40">
        <f>IF(SUM(CW21,DB21)&gt;0,SUM(CW21,DB21),"")</f>
        <v>86.199999999999989</v>
      </c>
      <c r="DD21" s="50" t="str">
        <f>IF(MAX(EB21,FD21,GF21,HH21,IJ21,JL21,KN21,LP21,MR21,NT21,OV21,PX21)-IF(L21="",0,L21)&gt;0.001,MAX(EB21,FD21,GF21,HH21,IJ21,JL21,KN21,LP21,MR21,NT21,OV21,PX21)-IF(L21="",0,L21),"")</f>
        <v/>
      </c>
      <c r="DE21" s="50" t="str">
        <f>IF(MAX(EC21,FE21,GG21,HI21,IK21,JM21,KO21,LQ21,MS21,NU21,OW21,PY21)-IF(N21="",0,N21)&gt;0.001,MAX(EC21,FE21,GG21,HI21,IK21,JM21,KO21,LQ21,MS21,NU21,OW21,PY21)-IF(N21="",0,N21),"")</f>
        <v/>
      </c>
      <c r="DF21" s="50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IF(SUM(EB21,EG21)&gt;0,SUM(EB21,EG21),"")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IF(SUM(FD21,FI21)&gt;0,SUM(FD21,FI21),"")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>IF(SUM(FL21,FP21)&gt;0,SUM(FL21,FP21),"")</f>
        <v/>
      </c>
      <c r="GF21" s="40" t="str">
        <f>IF(SUM(FK21:FL21,FN21:FP21,FR21)-FM21-FQ21&gt;0,SUM(FK21:FL21,FN21:FP21,FR21)-FM21-FQ21,"")</f>
        <v/>
      </c>
      <c r="GG21" s="40" t="str">
        <f>IF(SUM(FS21:FT21,FV21)-FU21&gt;0,SUM(FS21:FT21,FV21)-FU21,"")</f>
        <v/>
      </c>
      <c r="GH21" s="40" t="str">
        <f>IF(SUM(FL21,FP21,FT21)&gt;0,SUM(FL21,FP21,FT21),"")</f>
        <v/>
      </c>
      <c r="GI21" s="40" t="str">
        <f>IF(SUM(GF21,GG21)&gt;0,SUM(GF21,GG21),"")</f>
        <v/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 t="str">
        <f>IF(SUM(GF21,GK21)&gt;0,SUM(GF21,GK21),"")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IF(SUM(HH21,HM21)&gt;0,SUM(HH21,HM21),"")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IF(SUM(IJ21,IO21)&gt;0,SUM(IJ21,IO21),"")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IF(SUM(JL21,JQ21)&gt;0,SUM(JL21,JQ21),"")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IF(SUM(KN21,KS21)&gt;0,SUM(KN21,KS21),"")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IF(SUM(LP21,LU21)&gt;0,SUM(LP21,LU21),"")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IF(SUM(MR21,MW21)&gt;0,SUM(MR21,MW21),"")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IF(SUM(NT21,NY21)&gt;0,SUM(NT21,NY21),"")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IF(SUM(OV21,PA21)&gt;0,SUM(OV21,PA21),"")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IF(SUM(PX21,QC21)&gt;0,SUM(PX21,QC21),"")</f>
        <v/>
      </c>
      <c r="QE21" s="22">
        <f>IF($CU21="P",CA21,(CA21+AX21)/2)</f>
        <v>9.3000000000000007</v>
      </c>
      <c r="QF21" s="22">
        <f>IF($CU21="P",CB21,(CB21+AY21)/2)</f>
        <v>1.6</v>
      </c>
      <c r="QG21" s="22">
        <f>IF($CU21="P",CC21,(CC21+AZ21)/2)</f>
        <v>0.3</v>
      </c>
      <c r="QH21" s="22">
        <f>IF($CU21="P",CD21,(CD21+BA21)/2)</f>
        <v>0</v>
      </c>
      <c r="QI21" s="22">
        <f>IF($CU21="P",CE21,(CE21+BB21)/2)</f>
        <v>9.15</v>
      </c>
      <c r="QJ21" s="22">
        <f>IF($CU21="P",CF21,(CF21+BC21)/2)</f>
        <v>1.55</v>
      </c>
      <c r="QK21" s="22">
        <f>IF($CU21="P",CG21,(CG21+BD21)/2)</f>
        <v>0</v>
      </c>
      <c r="QL21" s="22">
        <f>IF($CU21="P",CH21,(CH21+BE21)/2)</f>
        <v>0</v>
      </c>
      <c r="QM21" s="22">
        <f>IF($CU21="P",CI21,(CI21+BF21)/2)</f>
        <v>9.3000000000000007</v>
      </c>
      <c r="QN21" s="22">
        <f>IF($CU21="P",CJ21,(CJ21+BG21)/2)</f>
        <v>1.65</v>
      </c>
      <c r="QO21" s="22">
        <f>IF($CU21="P",CK21,(CK21+BH21)/2)</f>
        <v>0</v>
      </c>
      <c r="QP21" s="22">
        <f>IF($CU21="P",CL21,(CL21+BI21)/2)</f>
        <v>0</v>
      </c>
      <c r="QQ21" s="22">
        <f>IF($CU21="P",CM21,(CM21+BJ21)/2)</f>
        <v>9.1999999999999993</v>
      </c>
      <c r="QR21" s="22">
        <f>IF($CU21="P",CN21,(CN21+BK21)/2)</f>
        <v>1.6</v>
      </c>
      <c r="QS21" s="22">
        <f>IF($CU21="P",CO21,(CO21+BL21)/2)</f>
        <v>0</v>
      </c>
      <c r="QT21" s="22">
        <f>IF($CU21="P",CP21,(CP21+BM21)/2)</f>
        <v>0</v>
      </c>
      <c r="QU21" s="22">
        <f>IF($CU21="P",CQ21,(CQ21+BN21)/2)</f>
        <v>9.35</v>
      </c>
      <c r="QV21" s="22">
        <f>IF($CU21="P",CR21,(CR21+BO21)/2)</f>
        <v>1.65</v>
      </c>
      <c r="QW21" s="22">
        <f>IF($CU21="P",CS21,(CS21+BP21)/2)</f>
        <v>0</v>
      </c>
      <c r="QX21" s="22">
        <f>IF($CU21="P",CT21,(CT21+BQ21)/2)</f>
        <v>0</v>
      </c>
      <c r="QY21" s="27" t="s">
        <v>46</v>
      </c>
      <c r="QZ21" s="40">
        <f>IF(SUM(QF21,QJ21)&gt;0,SUM(QF21,QJ21),"")</f>
        <v>3.1500000000000004</v>
      </c>
      <c r="RA21" s="40">
        <f>IF(SUM(QE21:QF21,QH21:QJ21,QL21)-QG21-QK21&gt;0,SUM(QE21:QF21,QH21:QJ21,QL21)-QG21-QK21,"")</f>
        <v>21.3</v>
      </c>
      <c r="RB21" s="40">
        <f>IF(SUM(QM21:QN21,QP21)-QO21&gt;0,SUM(QM21:QN21,QP21)-QO21,"")</f>
        <v>10.950000000000001</v>
      </c>
      <c r="RC21" s="40">
        <f>IF(SUM(QF21,QJ21,QN21)&gt;0,SUM(QF21,QJ21,QN21),"")</f>
        <v>4.8000000000000007</v>
      </c>
      <c r="RD21" s="40">
        <f>IF(SUM(RA21,RB21)&gt;0,SUM(RA21,RB21),"")</f>
        <v>32.25</v>
      </c>
      <c r="RE21" s="40">
        <f>IF(SUM(QR21,QV21)&gt;0,SUM(QR21,QV21),"")</f>
        <v>3.25</v>
      </c>
      <c r="RF21" s="40">
        <f>IF(SUM(QQ21:QR21,QT21:QV21,QX21)-SUM(QS21,QW21)&gt;0,SUM(QQ21:QR21,QT21:QV21,QX21)-SUM(QS21,QW21),"")</f>
        <v>21.799999999999997</v>
      </c>
      <c r="RG21" s="40">
        <f>IF(SUM(RA21,RF21)&gt;0,SUM(RA21,RF21),"")</f>
        <v>43.099999999999994</v>
      </c>
    </row>
    <row r="22" spans="1:475" x14ac:dyDescent="0.2">
      <c r="A22" s="4" t="str" cm="1">
        <f t="array" ref="A22">IF(AND(H22&lt;&gt;"",H22&lt;&gt;"No DD"),SUMPRODUCT((H$4:H$27&lt;&gt;"")*(H$4:H$27&lt;&gt;"No DD")*(E$4:E$27&gt;E22))+1,IF(H22="No DD",SUMPRODUCT((H$4:H$27="No DD")*(E$4:E$27&gt;E22))+1+SUMPRODUCT((H$4:H$27&lt;&gt;"")*(H$4:H$27&lt;&gt;"No DD")),""))</f>
        <v/>
      </c>
      <c r="B22" s="5" t="s">
        <v>195</v>
      </c>
      <c r="C22" s="4" t="s">
        <v>5</v>
      </c>
      <c r="D22" s="4">
        <v>2002</v>
      </c>
      <c r="E22" s="9">
        <f>SUM(J22:R22)+SUM(J22:N22)*0.0000001+SUM(J22)*0.0000000000001</f>
        <v>107.6000063800043</v>
      </c>
      <c r="F22" s="3" t="str">
        <f>IF(OR(AND(AP22&gt;=AW$29,AQ22&gt;=AW$33,AP22&lt;&gt;"",AO22=""),AND(AU22&gt;=AW$29,AV22&gt;=AW$33,AU22&lt;&gt;"",AO22=""),AND(BS22&gt;=BZ$29,BT22&gt;=BZ$33,BS22&lt;&gt;"",BR22=""),AND(BX22&gt;=BZ$29,BY22&gt;=BZ$33,BX22&lt;&gt;"",BR22=""),AND(CV22&gt;=DC$29,CW22&gt;=DC$33,CV22&lt;&gt;"",CU22=""),AND(DA22&gt;=DC$29,DB22&gt;=DC$33,DA22&lt;&gt;""),AND(EA22&gt;=EH$29,EB22&gt;=EH$33,EA22&lt;&gt;""),AND(EF22&gt;=EH$29,EG22&gt;=EH$33,EF22&lt;&gt;""),AND(FC22&gt;=FJ$29,FD22&gt;=FJ$33,FC22&lt;&gt;""),AND(FH22&gt;=FJ$29,FI22&gt;=FJ$33,FH22&lt;&gt;""),AND(GE22&gt;=GL$29,GF22&gt;=GL$33,GE22&lt;&gt;""),AND(GJ22&gt;=GL$29,GK22&gt;=GL$33,GJ22&lt;&gt;""),AND(HG22&gt;=HN$29,HH22&gt;=HN$33,HG22&lt;&gt;""),AND(HL22&gt;=HN$29,HM22&gt;=HN$33,HL22&lt;&gt;""),AND(II22&gt;=IP$29,IJ22&gt;=IP$33,II22&lt;&gt;""),AND(IN22&gt;=IP$29,IO22&gt;=IP$33,IN22&lt;&gt;""),AND(JK22&gt;=JR$29,JL22&gt;=JR$33,JK22&lt;&gt;""),AND(JP22&gt;=JR$29,JQ22&gt;=JR$33,JP22&lt;&gt;""),AND(KM22&gt;=KT$29,KN22&gt;=KT$33,KM22&lt;&gt;""),AND(KR22&gt;=KT$29,KS22&gt;=KT$33,KR22&lt;&gt;""),AND(LO22&gt;=LV$29,LP22&gt;=LV$33,LO22&lt;&gt;""),AND(LT22&gt;=LV$29,LU22&gt;=LV$33,LT22&lt;&gt;""),AND(MQ22&gt;=MX$29,MR22&gt;=MX$33,MQ22&lt;&gt;""),AND(MV22&gt;=MX$29,MW22&gt;=MX$33,MV22&lt;&gt;""),AND(NS22&gt;=NZ$29,NT22&gt;=NZ$33,NS22&lt;&gt;""),AND(NX22&gt;=NZ$29,NY22&gt;=NZ$33,NX22&lt;&gt;""),AND(OU22&gt;=PB$29,OV22&gt;=PB$33,OU22&lt;&gt;""),AND(OZ22&gt;=PB$29,PA22&gt;=PB$33,OZ22&lt;&gt;""),AND(PW22&gt;=QD$29,PX22&gt;=QD$33,PW22&lt;&gt;""),AND(QB22&gt;=QD$29,QC22&gt;=QD$33,QB22&lt;&gt;"")),"P","")</f>
        <v/>
      </c>
      <c r="G22" s="3" t="str">
        <f>IF(OR(AND(AQ22&gt;=AW$33,AQ22&lt;&gt;"",AO22=""),AND(AV22&gt;=AW$33,AV22&lt;&gt;"",AO22=""),AND(BT22&gt;=BZ$33,BT22&lt;&gt;"",BR22=""),AND(BY22&gt;=BZ$33,BY22&lt;&gt;"",BR22=""),AND(CW22&gt;=DC$33,CW22&lt;&gt;"",CU22=""),AND(DB22&gt;=DC$33,DB22&lt;&gt;"",CU22=""),AND(EB22&gt;=EH$33,EB22&lt;&gt;""),AND(EG22&gt;=EH$33,EG22&lt;&gt;""),AND(FD22&gt;=FJ$33,FD22&lt;&gt;""),AND(FI22&gt;=FJ$33,FI22&lt;&gt;""),AND(GF22&gt;=GL$33,GF22&lt;&gt;""),AND(GK22&gt;=GL$33,GK22&lt;&gt;""),AND(HH22&gt;=HN$33,HH22&lt;&gt;""),AND(HM22&gt;=HN$33,HM22&lt;&gt;""),AND(IJ22&gt;=IP$33,IJ22&lt;&gt;""),AND(IO22&gt;=IP$33,IO22&lt;&gt;""),AND(JL22&gt;=JR$33,JL22&lt;&gt;""),AND(JQ22&gt;=JR$33,JQ22&lt;&gt;""),AND(KN22&gt;=KT$33,KN22&lt;&gt;""),AND(KS22&gt;=KT$33,KS22&lt;&gt;""),AND(LP22&gt;=LV$33,LP22&lt;&gt;""),AND(LU22&gt;=LV$33,LU22&lt;&gt;""),AND(MR22&gt;=MX$33,MR22&lt;&gt;""),AND(MW22&gt;=MX$33,MW22&lt;&gt;""),AND(NT22&gt;=NZ$33,NT22&lt;&gt;""),AND(NY22&gt;=NZ$33,NY22&lt;&gt;""),AND(OV22&gt;=PB$33,OV22&lt;&gt;""),AND(PA22&gt;=PB$33,PA22&lt;&gt;""),AND(PX22&gt;=QD$33,PX22&lt;&gt;""),AND(QC22&gt;=QD$33,QC22&lt;&gt;"")),"P","")</f>
        <v/>
      </c>
      <c r="H22" s="36" t="str">
        <f>IF(AND(G22="P",F22=""),"No DD",IF(OR(AND(AS22&gt;=AW$32,AT22&gt;=AW$36,AS22&lt;&gt;"",AO22=""),AND(BV22&gt;=BZ$32,BW22&gt;=BZ$36,BV22&lt;&gt;"",BR22=""),AND(CY22&gt;=DC$32,CZ22&gt;=DC$36,CY22&lt;&gt;"",CU22=""),AND(ED22&gt;=EH$32,EE22&gt;=EH$36,ED22&lt;&gt;""),AND(FF22&gt;=FJ$32,FG22&gt;=FJ$36,FF22&lt;&gt;""),AND(GH22&gt;=GL$32,GI22&gt;=GL$36,GH22&lt;&gt;""),AND(HJ22&gt;=HN$32,HK22&gt;=HN$36,HJ22&lt;&gt;""),AND(IL22&gt;=IP$32,IM22&gt;=IP$36,IL22&lt;&gt;""),AND(JN22&gt;=JR$32,JO22&gt;=JR$36,JN22&lt;&gt;""),AND(KP22&gt;=KT$32,KQ22&gt;=KT$36,KP22&lt;&gt;""),AND(LR22&gt;=LV$32,LS22&gt;=LV$36,LR22&lt;&gt;""),AND(MT22&gt;=MX$32,MU22&gt;=MX$36,MT22&lt;&gt;""),AND(NV22&gt;=NZ$32,NW22&gt;=NZ$36,NV22&lt;&gt;""),AND(OX22&gt;=PB$32,OY22&gt;=PB$36,OX22&lt;&gt;""),AND(PZ22&gt;=QD$32,QA22&gt;=QD$36,PZ22&lt;&gt;"")),"Merit",IF(OR(AND(AS22&gt;=AW$31,AT22&gt;=AW$35,AS22&lt;&gt;"",AO22=""),AND(BV22&gt;=BZ$31,BW22&gt;=BZ$35,BV22&lt;&gt;"",BR22=""),AND(CY22&gt;=DC$31,CZ22&gt;=DC$35,CY22&lt;&gt;"",CU22=""),AND(ED22&gt;=EH$31,EE22&gt;=EH$35,ED22&lt;&gt;""),AND(FF22&gt;=FJ$31,FG22&gt;=FJ$35,FF22&lt;&gt;""),AND(GH22&gt;=GL$31,GI22&gt;=GL$35,GH22&lt;&gt;""),AND(HJ22&gt;=HN$31,HK22&gt;=HN$35,HJ22&lt;&gt;""),AND(IL22&gt;=IP$31,IM22&gt;=IP$35,IL22&lt;&gt;""),AND(JN22&gt;=JR$31,JO22&gt;=JR$35,JN22&lt;&gt;""),AND(KP22&gt;=KT$31,KQ22&gt;=KT$35,KP22&lt;&gt;""),AND(LR22&gt;=LV$31,LS22&gt;=LV$35,LR22&lt;&gt;""),AND(MT22&gt;=MX$31,MU22&gt;=MX$35,MT22&lt;&gt;""),AND(NV22&gt;=NZ$31,NW22&gt;=NZ$35,NV22&lt;&gt;""),AND(OX22&gt;=PB$31,OY22&gt;=PB$35,OX22&lt;&gt;""),AND(PZ22&gt;=QD$31,QA22&gt;=QD$35,PZ22&lt;&gt;"")),"Excellence",IF(I22="P","Worlds Team",IF(F22="P","National Team","")))))</f>
        <v/>
      </c>
      <c r="I22" s="3" t="str">
        <f>IF(OR(AND(AS22&gt;=AW$30,AT22&gt;=AW$34,AS22&lt;&gt;"",AO22=""),AND(BV22&gt;=BZ$30,BW22&gt;=BZ$34,BV22&lt;&gt;"",BR22=""),AND(CY22&gt;=DC$30,CZ22&gt;=DC$34,CY22&lt;&gt;"",CU22=""),AND(ED22&gt;=EH$30,EE22&gt;=EH$34,ED22&lt;&gt;""),AND(FF22&gt;=FJ$30,FG22&gt;=FJ$34,FF22&lt;&gt;""),AND(GH22&gt;=GL$30,GI22&gt;=GL$34,GH22&lt;&gt;""),AND(HJ22&gt;=HN$30,HK22&gt;=HN$34,HJ22&lt;&gt;""),AND(IL22&gt;=IP$30,IM22&gt;=IP$34,IL22&lt;&gt;""),AND(JN22&gt;=JR$30,JO22&gt;=JR$34,JN22&lt;&gt;""),AND(KP22&gt;=KT$30,KQ22&gt;=KT$34,KP22&lt;&gt;""),AND(LR22&gt;=LV$30,LS22&gt;=LV$34,LR22&lt;&gt;""),AND(MT22&gt;=MX$30,MU22&gt;=MX$34,MT22&lt;&gt;""),AND(NV22&gt;=NZ$30,NW22&gt;=NZ$34,NV22&lt;&gt;""),AND(OX22&gt;=PB$30,OY22&gt;=PB$34,OX22&lt;&gt;""),AND(PZ22&gt;=QD$30,QA22&gt;=QD$34,PZ22&lt;&gt;"")),"P","")</f>
        <v/>
      </c>
      <c r="J22" s="8">
        <f>IF(COUNT(AQ22,BT22,CW22)&gt;0,LARGE((AQ22,BT22,CW22),1),0)</f>
        <v>43</v>
      </c>
      <c r="K22" s="8" t="str">
        <f>IF(J22=0,"",IF(J22=CW22,$CA$1,IF(J22=BT22,$AX$1,IF(J22=AQ22,$U$1,""))))</f>
        <v>2023 Elite Canada</v>
      </c>
      <c r="L22" s="8">
        <f>IF(COUNT(AQ22,BT22,CW22)&gt;1,LARGE((AQ22,BT22,CW22),2),0)</f>
        <v>0</v>
      </c>
      <c r="M22" s="8" t="str">
        <f>IF(L22=0,"",IF(L22=CW22,$CA$1,IF(L22=BT22,$AX$1,IF(L22=AQ22,$U$1,""))))</f>
        <v/>
      </c>
      <c r="N22" s="8">
        <f>IF(COUNT(AR22,BU22,CX22)&gt;0,LARGE((AR22,BU22,CX22),1),0)</f>
        <v>20.799999999999997</v>
      </c>
      <c r="O22" s="8" t="str">
        <f>IF(N22=0,"",IF(N22=CX22,$CA$1,IF(N22=BU22,$AX$1,IF(N22=AR22,$U$1,""))))</f>
        <v>2023 Elite Canada</v>
      </c>
      <c r="P22" s="8">
        <f>IF(MAX(AV22,BY22,DB22)&gt;0,MAX(AV22,BY22,DB22),0)</f>
        <v>43.800000000000004</v>
      </c>
      <c r="Q22" s="8" t="str">
        <f>IF(P22=0,"",IF(P22=DB22,$CA$1,IF(P22=BY22,$AX$1,IF(P22=AV22,$U$1,""))))</f>
        <v>2023 Elite Canada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 t="str">
        <f>IF(SUM(V22,Z22)&gt;0,SUM(V22,Z22),"")</f>
        <v/>
      </c>
      <c r="AQ22" s="40" t="str">
        <f>IF(SUM(U22:V22,X22:Z22,AB22)-W22-AA22&gt;0,SUM(U22:V22,X22:Z22,AB22)-W22-AA22,"")</f>
        <v/>
      </c>
      <c r="AR22" s="40" t="str">
        <f>IF(SUM(AC22:AD22,AF22)-AE22&gt;0,SUM(AC22:AD22,AF22)-AE22,"")</f>
        <v/>
      </c>
      <c r="AS22" s="40" t="str">
        <f>IF(SUM(V22,Z22,AD22)&gt;0,SUM(V22,Z22,AD22),"")</f>
        <v/>
      </c>
      <c r="AT22" s="40" t="str">
        <f>IF(SUM(AQ22,AR22)&gt;0,SUM(AQ22,AR22),"")</f>
        <v/>
      </c>
      <c r="AU22" s="40" t="str">
        <f>IF(SUM(AH22,AL22)&gt;0,SUM(AH22,AL22),"")</f>
        <v/>
      </c>
      <c r="AV22" s="40" t="str">
        <f>IF(SUM(AG22:AH22,AJ22:AL22,AN22)-SUM(AI22,AM22)&gt;0,SUM(AG22:AH22,AJ22:AL22,AN22)-SUM(AI22,AM22),"")</f>
        <v/>
      </c>
      <c r="AW22" s="40" t="str">
        <f>IF(SUM(AQ22,AV22)&gt;0,SUM(AQ22,AV22),"")</f>
        <v/>
      </c>
      <c r="AX22" s="18">
        <v>18.8</v>
      </c>
      <c r="AY22" s="18">
        <v>2.7</v>
      </c>
      <c r="AZ22" s="18">
        <v>0.3</v>
      </c>
      <c r="BA22" s="18">
        <v>0</v>
      </c>
      <c r="BB22" s="18">
        <v>18.399999999999999</v>
      </c>
      <c r="BC22" s="18">
        <v>3.6</v>
      </c>
      <c r="BD22" s="18">
        <v>0.2</v>
      </c>
      <c r="BE22" s="18">
        <v>0</v>
      </c>
      <c r="BF22" s="18">
        <v>18</v>
      </c>
      <c r="BG22" s="18">
        <v>2.9</v>
      </c>
      <c r="BH22" s="18">
        <v>0.1</v>
      </c>
      <c r="BI22" s="18">
        <v>0</v>
      </c>
      <c r="BJ22" s="18">
        <v>18.600000000000001</v>
      </c>
      <c r="BK22" s="18">
        <v>3.1</v>
      </c>
      <c r="BL22" s="18">
        <v>0</v>
      </c>
      <c r="BM22" s="18">
        <v>0</v>
      </c>
      <c r="BN22" s="18">
        <v>18.899999999999999</v>
      </c>
      <c r="BO22" s="18">
        <v>3.2</v>
      </c>
      <c r="BP22" s="18">
        <v>0</v>
      </c>
      <c r="BQ22" s="18">
        <v>0</v>
      </c>
      <c r="BR22" s="28"/>
      <c r="BS22" s="11">
        <f>IF(SUM(AY22,BC22)&gt;0,SUM(AY22,BC22),"")</f>
        <v>6.3000000000000007</v>
      </c>
      <c r="BT22" s="11">
        <f>IF(SUM(AX22:AY22,BA22:BC22,BE22)-AZ22-BD22&gt;0,SUM(AX22:AY22,BA22:BC22,BE22)-AZ22-BD22,"")</f>
        <v>43</v>
      </c>
      <c r="BU22" s="11">
        <f>IF(SUM(BF22:BG22,BI22)-BH22&gt;0,SUM(BF22:BG22,BI22)-BH22,"")</f>
        <v>20.799999999999997</v>
      </c>
      <c r="BV22" s="11">
        <f>IF(SUM(AY22,BC22,BG22)&gt;0,SUM(AY22,BC22,BG22),"")</f>
        <v>9.2000000000000011</v>
      </c>
      <c r="BW22" s="11">
        <f>IF(SUM(BT22,BU22)&gt;0,SUM(BT22,BU22),"")</f>
        <v>63.8</v>
      </c>
      <c r="BX22" s="11">
        <f>IF(SUM(BK22,BO22)&gt;0,SUM(BK22,BO22),"")</f>
        <v>6.3000000000000007</v>
      </c>
      <c r="BY22" s="11">
        <f>IF(SUM(BJ22:BK22,BM22:BO22,BQ22)-SUM(BL22,BP22)&gt;0,SUM(BJ22:BK22,BM22:BO22,BQ22)-SUM(BL22,BP22),"")</f>
        <v>43.800000000000004</v>
      </c>
      <c r="BZ22" s="11">
        <f>IF(SUM(BT22,BY22)&gt;0,SUM(BT22,BY22),"")</f>
        <v>86.800000000000011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>IF(SUM(CB22,CF22)&gt;0,SUM(CB22,CF22),"")</f>
        <v/>
      </c>
      <c r="CW22" s="40" t="str">
        <f>IF(SUM(CA22:CB22,CD22:CF22,CH22)-CC22-CG22&gt;0,SUM(CA22:CB22,CD22:CF22,CH22)-CC22-CG22,"")</f>
        <v/>
      </c>
      <c r="CX22" s="40" t="str">
        <f>IF(SUM(CI22:CJ22,CL22)-CK22&gt;0,SUM(CI22:CJ22,CL22)-CK22,"")</f>
        <v/>
      </c>
      <c r="CY22" s="40" t="str">
        <f>IF(SUM(CB22,CF22,CJ22)&gt;0,SUM(CB22,CF22,CJ22),"")</f>
        <v/>
      </c>
      <c r="CZ22" s="40" t="str">
        <f>IF(SUM(CW22,CX22)&gt;0,SUM(CW22,CX22),"")</f>
        <v/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 t="str">
        <f>IF(SUM(CW22,DB22)&gt;0,SUM(CW22,DB22),"")</f>
        <v/>
      </c>
      <c r="DD22" s="50" t="str">
        <f>IF(MAX(EB22,FD22,GF22,HH22,IJ22,JL22,KN22,LP22,MR22,NT22,OV22,PX22)-IF(L22="",0,L22)&gt;0.001,MAX(EB22,FD22,GF22,HH22,IJ22,JL22,KN22,LP22,MR22,NT22,OV22,PX22)-IF(L22="",0,L22),"")</f>
        <v/>
      </c>
      <c r="DE22" s="50" t="str">
        <f>IF(MAX(EC22,FE22,GG22,HI22,IK22,JM22,KO22,LQ22,MS22,NU22,OW22,PY22)-IF(N22="",0,N22)&gt;0.001,MAX(EC22,FE22,GG22,HI22,IK22,JM22,KO22,LQ22,MS22,NU22,OW22,PY22)-IF(N22="",0,N22),"")</f>
        <v/>
      </c>
      <c r="DF22" s="50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>IF(SUM(DH22,DL22)&gt;0,SUM(DH22,DL22),"")</f>
        <v/>
      </c>
      <c r="EB22" s="40" t="str">
        <f>IF(SUM(DG22:DH22,DJ22:DL22,DN22)-DI22-DM22&gt;0,SUM(DG22:DH22,DJ22:DL22,DN22)-DI22-DM22,"")</f>
        <v/>
      </c>
      <c r="EC22" s="40" t="str">
        <f>IF(SUM(DO22:DP22,DR22)-DQ22&gt;0,SUM(DO22:DP22,DR22)-DQ22,"")</f>
        <v/>
      </c>
      <c r="ED22" s="40" t="str">
        <f>IF(SUM(DH22,DL22,DP22)&gt;0,SUM(DH22,DL22,DP22),"")</f>
        <v/>
      </c>
      <c r="EE22" s="40" t="str">
        <f>IF(SUM(EB22,EC22)&gt;0,SUM(EB22,EC22),"")</f>
        <v/>
      </c>
      <c r="EF22" s="40" t="str">
        <f>IF(SUM(DT22,DX22)&gt;0,SUM(DT22,DX22),"")</f>
        <v/>
      </c>
      <c r="EG22" s="40" t="str">
        <f>IF(SUM(DS22:DT22,DV22:DX22,DZ22)-SUM(DU22,DY22)&gt;0,SUM(DS22:DT22,DV22:DX22,DZ22)-SUM(DU22,DY22),"")</f>
        <v/>
      </c>
      <c r="EH22" s="40" t="str">
        <f>IF(SUM(EB22,EG22)&gt;0,SUM(EB22,EG22),"")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IF(SUM(FD22,FI22)&gt;0,SUM(FD22,FI22),"")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>IF(SUM(FL22,FP22)&gt;0,SUM(FL22,FP22),"")</f>
        <v/>
      </c>
      <c r="GF22" s="40" t="str">
        <f>IF(SUM(FK22:FL22,FN22:FP22,FR22)-FM22-FQ22&gt;0,SUM(FK22:FL22,FN22:FP22,FR22)-FM22-FQ22,"")</f>
        <v/>
      </c>
      <c r="GG22" s="40" t="str">
        <f>IF(SUM(FS22:FT22,FV22)-FU22&gt;0,SUM(FS22:FT22,FV22)-FU22,"")</f>
        <v/>
      </c>
      <c r="GH22" s="40" t="str">
        <f>IF(SUM(FL22,FP22,FT22)&gt;0,SUM(FL22,FP22,FT22),"")</f>
        <v/>
      </c>
      <c r="GI22" s="40" t="str">
        <f>IF(SUM(GF22,GG22)&gt;0,SUM(GF22,GG22),"")</f>
        <v/>
      </c>
      <c r="GJ22" s="40" t="str">
        <f>IF(SUM(FX22,GB22)&gt;0,SUM(FX22,GB22),"")</f>
        <v/>
      </c>
      <c r="GK22" s="40" t="str">
        <f>IF(SUM(FW22:FX22,FZ22:GB22,GD22)-SUM(FY22,GC22)&gt;0,SUM(FW22:FX22,FZ22:GB22,GD22)-SUM(FY22,GC22),"")</f>
        <v/>
      </c>
      <c r="GL22" s="40" t="str">
        <f>IF(SUM(GF22,GK22)&gt;0,SUM(GF22,GK22),"")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IF(SUM(HH22,HM22)&gt;0,SUM(HH22,HM22),"")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>IF(SUM(HP22,HT22)&gt;0,SUM(HP22,HT22),"")</f>
        <v/>
      </c>
      <c r="IJ22" s="40" t="str">
        <f>IF(SUM(HO22:HP22,HR22:HT22,HV22)-HQ22-HU22&gt;0,SUM(HO22:HP22,HR22:HT22,HV22)-HQ22-HU22,"")</f>
        <v/>
      </c>
      <c r="IK22" s="40" t="str">
        <f>IF(SUM(HW22:HX22,HZ22)-HY22&gt;0,SUM(HW22:HX22,HZ22)-HY22,"")</f>
        <v/>
      </c>
      <c r="IL22" s="40" t="str">
        <f>IF(SUM(HP22,HT22,HX22)&gt;0,SUM(HP22,HT22,HX22),"")</f>
        <v/>
      </c>
      <c r="IM22" s="40" t="str">
        <f>IF(SUM(IJ22,IK22)&gt;0,SUM(IJ22,IK22),"")</f>
        <v/>
      </c>
      <c r="IN22" s="40" t="str">
        <f>IF(SUM(IB22,IF22)&gt;0,SUM(IB22,IF22),"")</f>
        <v/>
      </c>
      <c r="IO22" s="40" t="str">
        <f>IF(SUM(IA22:IB22,ID22:IF22,IH22)-SUM(IC22,IG22)&gt;0,SUM(IA22:IB22,ID22:IF22,IH22)-SUM(IC22,IG22),"")</f>
        <v/>
      </c>
      <c r="IP22" s="40" t="str">
        <f>IF(SUM(IJ22,IO22)&gt;0,SUM(IJ22,IO22),"")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IF(SUM(JL22,JQ22)&gt;0,SUM(JL22,JQ22),"")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>IF(SUM(JT22,JX22)&gt;0,SUM(JT22,JX22),"")</f>
        <v/>
      </c>
      <c r="KN22" s="40" t="str">
        <f>IF(SUM(JS22:JT22,JV22:JX22,JZ22)-JU22-JY22&gt;0,SUM(JS22:JT22,JV22:JX22,JZ22)-JU22-JY22,"")</f>
        <v/>
      </c>
      <c r="KO22" s="40" t="str">
        <f>IF(SUM(KA22:KB22,KD22)-KC22&gt;0,SUM(KA22:KB22,KD22)-KC22,"")</f>
        <v/>
      </c>
      <c r="KP22" s="40" t="str">
        <f>IF(SUM(JT22,JX22,KB22)&gt;0,SUM(JT22,JX22,KB22),"")</f>
        <v/>
      </c>
      <c r="KQ22" s="40" t="str">
        <f>IF(SUM(KN22,KO22)&gt;0,SUM(KN22,KO22),"")</f>
        <v/>
      </c>
      <c r="KR22" s="40" t="str">
        <f>IF(SUM(KF22,KJ22)&gt;0,SUM(KF22,KJ22),"")</f>
        <v/>
      </c>
      <c r="KS22" s="40" t="str">
        <f>IF(SUM(KE22:KF22,KH22:KJ22,KL22)-SUM(KG22,KK22)&gt;0,SUM(KE22:KF22,KH22:KJ22,KL22)-SUM(KG22,KK22),"")</f>
        <v/>
      </c>
      <c r="KT22" s="40" t="str">
        <f>IF(SUM(KN22,KS22)&gt;0,SUM(KN22,KS22),"")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IF(SUM(LP22,LU22)&gt;0,SUM(LP22,LU22),"")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>IF(SUM(LX22,MB22)&gt;0,SUM(LX22,MB22),"")</f>
        <v/>
      </c>
      <c r="MR22" s="40" t="str">
        <f>IF(SUM(LW22:LX22,LZ22:MB22,MD22)-LY22-MC22&gt;0,SUM(LW22:LX22,LZ22:MB22,MD22)-LY22-MC22,"")</f>
        <v/>
      </c>
      <c r="MS22" s="40" t="str">
        <f>IF(SUM(ME22:MF22,MH22)-MG22&gt;0,SUM(ME22:MF22,MH22)-MG22,"")</f>
        <v/>
      </c>
      <c r="MT22" s="40" t="str">
        <f>IF(SUM(LX22,MB22,MF22)&gt;0,SUM(LX22,MB22,MF22),"")</f>
        <v/>
      </c>
      <c r="MU22" s="40" t="str">
        <f>IF(SUM(MR22,MS22)&gt;0,SUM(MR22,MS22),"")</f>
        <v/>
      </c>
      <c r="MV22" s="40" t="str">
        <f>IF(SUM(MJ22,MN22)&gt;0,SUM(MJ22,MN22),"")</f>
        <v/>
      </c>
      <c r="MW22" s="40" t="str">
        <f>IF(SUM(MI22:MJ22,ML22:MN22,MP22)-SUM(MK22,MO22)&gt;0,SUM(MI22:MJ22,ML22:MN22,MP22)-SUM(MK22,MO22),"")</f>
        <v/>
      </c>
      <c r="MX22" s="40" t="str">
        <f>IF(SUM(MR22,MW22)&gt;0,SUM(MR22,MW22),"")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IF(SUM(NT22,NY22)&gt;0,SUM(NT22,NY22),"")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>IF(SUM(OB22,OF22)&gt;0,SUM(OB22,OF22),"")</f>
        <v/>
      </c>
      <c r="OV22" s="40" t="str">
        <f>IF(SUM(OA22:OB22,OD22:OF22,OH22)-OC22-OG22&gt;0,SUM(OA22:OB22,OD22:OF22,OH22)-OC22-OG22,"")</f>
        <v/>
      </c>
      <c r="OW22" s="40" t="str">
        <f>IF(SUM(OI22:OJ22,OL22)-OK22&gt;0,SUM(OI22:OJ22,OL22)-OK22,"")</f>
        <v/>
      </c>
      <c r="OX22" s="40" t="str">
        <f>IF(SUM(OB22,OF22,OJ22)&gt;0,SUM(OB22,OF22,OJ22),"")</f>
        <v/>
      </c>
      <c r="OY22" s="40" t="str">
        <f>IF(SUM(OV22,OW22)&gt;0,SUM(OV22,OW22),"")</f>
        <v/>
      </c>
      <c r="OZ22" s="40" t="str">
        <f>IF(SUM(ON22,OR22)&gt;0,SUM(ON22,OR22),"")</f>
        <v/>
      </c>
      <c r="PA22" s="40" t="str">
        <f>IF(SUM(OM22:ON22,OP22:OR22,OT22)-SUM(OO22,OS22)&gt;0,SUM(OM22:ON22,OP22:OR22,OT22)-SUM(OO22,OS22),"")</f>
        <v/>
      </c>
      <c r="PB22" s="40" t="str">
        <f>IF(SUM(OV22,PA22)&gt;0,SUM(OV22,PA22),"")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IF(SUM(PX22,QC22)&gt;0,SUM(PX22,QC22),"")</f>
        <v/>
      </c>
      <c r="QE22" s="22">
        <f>IF($CU22="P",CA22,(CA22+AX22)/2)</f>
        <v>9.4</v>
      </c>
      <c r="QF22" s="22">
        <f>IF($CU22="P",CB22,(CB22+AY22)/2)</f>
        <v>1.35</v>
      </c>
      <c r="QG22" s="22">
        <f>IF($CU22="P",CC22,(CC22+AZ22)/2)</f>
        <v>0.15</v>
      </c>
      <c r="QH22" s="22">
        <f>IF($CU22="P",CD22,(CD22+BA22)/2)</f>
        <v>0</v>
      </c>
      <c r="QI22" s="22">
        <f>IF($CU22="P",CE22,(CE22+BB22)/2)</f>
        <v>9.1999999999999993</v>
      </c>
      <c r="QJ22" s="22">
        <f>IF($CU22="P",CF22,(CF22+BC22)/2)</f>
        <v>1.8</v>
      </c>
      <c r="QK22" s="22">
        <f>IF($CU22="P",CG22,(CG22+BD22)/2)</f>
        <v>0.1</v>
      </c>
      <c r="QL22" s="22">
        <f>IF($CU22="P",CH22,(CH22+BE22)/2)</f>
        <v>0</v>
      </c>
      <c r="QM22" s="22">
        <f>IF($CU22="P",CI22,(CI22+BF22)/2)</f>
        <v>9</v>
      </c>
      <c r="QN22" s="22">
        <f>IF($CU22="P",CJ22,(CJ22+BG22)/2)</f>
        <v>1.45</v>
      </c>
      <c r="QO22" s="22">
        <f>IF($CU22="P",CK22,(CK22+BH22)/2)</f>
        <v>0.05</v>
      </c>
      <c r="QP22" s="22">
        <f>IF($CU22="P",CL22,(CL22+BI22)/2)</f>
        <v>0</v>
      </c>
      <c r="QQ22" s="22">
        <f>IF($CU22="P",CM22,(CM22+BJ22)/2)</f>
        <v>9.3000000000000007</v>
      </c>
      <c r="QR22" s="22">
        <f>IF($CU22="P",CN22,(CN22+BK22)/2)</f>
        <v>1.55</v>
      </c>
      <c r="QS22" s="22">
        <f>IF($CU22="P",CO22,(CO22+BL22)/2)</f>
        <v>0</v>
      </c>
      <c r="QT22" s="22">
        <f>IF($CU22="P",CP22,(CP22+BM22)/2)</f>
        <v>0</v>
      </c>
      <c r="QU22" s="22">
        <f>IF($CU22="P",CQ22,(CQ22+BN22)/2)</f>
        <v>9.4499999999999993</v>
      </c>
      <c r="QV22" s="22">
        <f>IF($CU22="P",CR22,(CR22+BO22)/2)</f>
        <v>1.6</v>
      </c>
      <c r="QW22" s="22">
        <f>IF($CU22="P",CS22,(CS22+BP22)/2)</f>
        <v>0</v>
      </c>
      <c r="QX22" s="22">
        <f>IF($CU22="P",CT22,(CT22+BQ22)/2)</f>
        <v>0</v>
      </c>
      <c r="QY22" s="27" t="s">
        <v>46</v>
      </c>
      <c r="QZ22" s="40">
        <f>IF(SUM(QF22,QJ22)&gt;0,SUM(QF22,QJ22),"")</f>
        <v>3.1500000000000004</v>
      </c>
      <c r="RA22" s="40">
        <f>IF(SUM(QE22:QF22,QH22:QJ22,QL22)-QG22-QK22&gt;0,SUM(QE22:QF22,QH22:QJ22,QL22)-QG22-QK22,"")</f>
        <v>21.5</v>
      </c>
      <c r="RB22" s="40">
        <f>IF(SUM(QM22:QN22,QP22)-QO22&gt;0,SUM(QM22:QN22,QP22)-QO22,"")</f>
        <v>10.399999999999999</v>
      </c>
      <c r="RC22" s="40">
        <f>IF(SUM(QF22,QJ22,QN22)&gt;0,SUM(QF22,QJ22,QN22),"")</f>
        <v>4.6000000000000005</v>
      </c>
      <c r="RD22" s="40">
        <f>IF(SUM(RA22,RB22)&gt;0,SUM(RA22,RB22),"")</f>
        <v>31.9</v>
      </c>
      <c r="RE22" s="40">
        <f>IF(SUM(QR22,QV22)&gt;0,SUM(QR22,QV22),"")</f>
        <v>3.1500000000000004</v>
      </c>
      <c r="RF22" s="40">
        <f>IF(SUM(QQ22:QR22,QT22:QV22,QX22)-SUM(QS22,QW22)&gt;0,SUM(QQ22:QR22,QT22:QV22,QX22)-SUM(QS22,QW22),"")</f>
        <v>21.900000000000002</v>
      </c>
      <c r="RG22" s="40">
        <f>IF(SUM(RA22,RF22)&gt;0,SUM(RA22,RF22),"")</f>
        <v>43.400000000000006</v>
      </c>
    </row>
    <row r="23" spans="1:475" x14ac:dyDescent="0.2">
      <c r="A23" s="4" t="str" cm="1">
        <f t="array" ref="A23">IF(AND(H23&lt;&gt;"",H23&lt;&gt;"No DD"),SUMPRODUCT((H$4:H$27&lt;&gt;"")*(H$4:H$27&lt;&gt;"No DD")*(E$4:E$27&gt;E23))+1,IF(H23="No DD",SUMPRODUCT((H$4:H$27="No DD")*(E$4:E$27&gt;E23))+1+SUMPRODUCT((H$4:H$27&lt;&gt;"")*(H$4:H$27&lt;&gt;"No DD")),""))</f>
        <v/>
      </c>
      <c r="B23" s="5" t="s">
        <v>151</v>
      </c>
      <c r="C23" s="4" t="s">
        <v>3</v>
      </c>
      <c r="D23" s="4">
        <v>2002</v>
      </c>
      <c r="E23" s="9">
        <f>SUM(J23:R23)+SUM(J23:N23)*0.0000001+SUM(J23)*0.0000000000001</f>
        <v>105.50000642000435</v>
      </c>
      <c r="F23" s="3" t="str">
        <f>IF(OR(AND(AP23&gt;=AW$29,AQ23&gt;=AW$33,AP23&lt;&gt;"",AO23=""),AND(AU23&gt;=AW$29,AV23&gt;=AW$33,AU23&lt;&gt;"",AO23=""),AND(BS23&gt;=BZ$29,BT23&gt;=BZ$33,BS23&lt;&gt;"",BR23=""),AND(BX23&gt;=BZ$29,BY23&gt;=BZ$33,BX23&lt;&gt;"",BR23=""),AND(CV23&gt;=DC$29,CW23&gt;=DC$33,CV23&lt;&gt;"",CU23=""),AND(DA23&gt;=DC$29,DB23&gt;=DC$33,DA23&lt;&gt;""),AND(EA23&gt;=EH$29,EB23&gt;=EH$33,EA23&lt;&gt;""),AND(EF23&gt;=EH$29,EG23&gt;=EH$33,EF23&lt;&gt;""),AND(FC23&gt;=FJ$29,FD23&gt;=FJ$33,FC23&lt;&gt;""),AND(FH23&gt;=FJ$29,FI23&gt;=FJ$33,FH23&lt;&gt;""),AND(GE23&gt;=GL$29,GF23&gt;=GL$33,GE23&lt;&gt;""),AND(GJ23&gt;=GL$29,GK23&gt;=GL$33,GJ23&lt;&gt;""),AND(HG23&gt;=HN$29,HH23&gt;=HN$33,HG23&lt;&gt;""),AND(HL23&gt;=HN$29,HM23&gt;=HN$33,HL23&lt;&gt;""),AND(II23&gt;=IP$29,IJ23&gt;=IP$33,II23&lt;&gt;""),AND(IN23&gt;=IP$29,IO23&gt;=IP$33,IN23&lt;&gt;""),AND(JK23&gt;=JR$29,JL23&gt;=JR$33,JK23&lt;&gt;""),AND(JP23&gt;=JR$29,JQ23&gt;=JR$33,JP23&lt;&gt;""),AND(KM23&gt;=KT$29,KN23&gt;=KT$33,KM23&lt;&gt;""),AND(KR23&gt;=KT$29,KS23&gt;=KT$33,KR23&lt;&gt;""),AND(LO23&gt;=LV$29,LP23&gt;=LV$33,LO23&lt;&gt;""),AND(LT23&gt;=LV$29,LU23&gt;=LV$33,LT23&lt;&gt;""),AND(MQ23&gt;=MX$29,MR23&gt;=MX$33,MQ23&lt;&gt;""),AND(MV23&gt;=MX$29,MW23&gt;=MX$33,MV23&lt;&gt;""),AND(NS23&gt;=NZ$29,NT23&gt;=NZ$33,NS23&lt;&gt;""),AND(NX23&gt;=NZ$29,NY23&gt;=NZ$33,NX23&lt;&gt;""),AND(OU23&gt;=PB$29,OV23&gt;=PB$33,OU23&lt;&gt;""),AND(OZ23&gt;=PB$29,PA23&gt;=PB$33,OZ23&lt;&gt;""),AND(PW23&gt;=QD$29,PX23&gt;=QD$33,PW23&lt;&gt;""),AND(QB23&gt;=QD$29,QC23&gt;=QD$33,QB23&lt;&gt;"")),"P","")</f>
        <v/>
      </c>
      <c r="G23" s="3" t="str">
        <f>IF(OR(AND(AQ23&gt;=AW$33,AQ23&lt;&gt;"",AO23=""),AND(AV23&gt;=AW$33,AV23&lt;&gt;"",AO23=""),AND(BT23&gt;=BZ$33,BT23&lt;&gt;"",BR23=""),AND(BY23&gt;=BZ$33,BY23&lt;&gt;"",BR23=""),AND(CW23&gt;=DC$33,CW23&lt;&gt;"",CU23=""),AND(DB23&gt;=DC$33,DB23&lt;&gt;"",CU23=""),AND(EB23&gt;=EH$33,EB23&lt;&gt;""),AND(EG23&gt;=EH$33,EG23&lt;&gt;""),AND(FD23&gt;=FJ$33,FD23&lt;&gt;""),AND(FI23&gt;=FJ$33,FI23&lt;&gt;""),AND(GF23&gt;=GL$33,GF23&lt;&gt;""),AND(GK23&gt;=GL$33,GK23&lt;&gt;""),AND(HH23&gt;=HN$33,HH23&lt;&gt;""),AND(HM23&gt;=HN$33,HM23&lt;&gt;""),AND(IJ23&gt;=IP$33,IJ23&lt;&gt;""),AND(IO23&gt;=IP$33,IO23&lt;&gt;""),AND(JL23&gt;=JR$33,JL23&lt;&gt;""),AND(JQ23&gt;=JR$33,JQ23&lt;&gt;""),AND(KN23&gt;=KT$33,KN23&lt;&gt;""),AND(KS23&gt;=KT$33,KS23&lt;&gt;""),AND(LP23&gt;=LV$33,LP23&lt;&gt;""),AND(LU23&gt;=LV$33,LU23&lt;&gt;""),AND(MR23&gt;=MX$33,MR23&lt;&gt;""),AND(MW23&gt;=MX$33,MW23&lt;&gt;""),AND(NT23&gt;=NZ$33,NT23&lt;&gt;""),AND(NY23&gt;=NZ$33,NY23&lt;&gt;""),AND(OV23&gt;=PB$33,OV23&lt;&gt;""),AND(PA23&gt;=PB$33,PA23&lt;&gt;""),AND(PX23&gt;=QD$33,PX23&lt;&gt;""),AND(QC23&gt;=QD$33,QC23&lt;&gt;"")),"P","")</f>
        <v/>
      </c>
      <c r="H23" s="36" t="str">
        <f>IF(AND(G23="P",F23=""),"No DD",IF(OR(AND(AS23&gt;=AW$32,AT23&gt;=AW$36,AS23&lt;&gt;"",AO23=""),AND(BV23&gt;=BZ$32,BW23&gt;=BZ$36,BV23&lt;&gt;"",BR23=""),AND(CY23&gt;=DC$32,CZ23&gt;=DC$36,CY23&lt;&gt;"",CU23=""),AND(ED23&gt;=EH$32,EE23&gt;=EH$36,ED23&lt;&gt;""),AND(FF23&gt;=FJ$32,FG23&gt;=FJ$36,FF23&lt;&gt;""),AND(GH23&gt;=GL$32,GI23&gt;=GL$36,GH23&lt;&gt;""),AND(HJ23&gt;=HN$32,HK23&gt;=HN$36,HJ23&lt;&gt;""),AND(IL23&gt;=IP$32,IM23&gt;=IP$36,IL23&lt;&gt;""),AND(JN23&gt;=JR$32,JO23&gt;=JR$36,JN23&lt;&gt;""),AND(KP23&gt;=KT$32,KQ23&gt;=KT$36,KP23&lt;&gt;""),AND(LR23&gt;=LV$32,LS23&gt;=LV$36,LR23&lt;&gt;""),AND(MT23&gt;=MX$32,MU23&gt;=MX$36,MT23&lt;&gt;""),AND(NV23&gt;=NZ$32,NW23&gt;=NZ$36,NV23&lt;&gt;""),AND(OX23&gt;=PB$32,OY23&gt;=PB$36,OX23&lt;&gt;""),AND(PZ23&gt;=QD$32,QA23&gt;=QD$36,PZ23&lt;&gt;"")),"Merit",IF(OR(AND(AS23&gt;=AW$31,AT23&gt;=AW$35,AS23&lt;&gt;"",AO23=""),AND(BV23&gt;=BZ$31,BW23&gt;=BZ$35,BV23&lt;&gt;"",BR23=""),AND(CY23&gt;=DC$31,CZ23&gt;=DC$35,CY23&lt;&gt;"",CU23=""),AND(ED23&gt;=EH$31,EE23&gt;=EH$35,ED23&lt;&gt;""),AND(FF23&gt;=FJ$31,FG23&gt;=FJ$35,FF23&lt;&gt;""),AND(GH23&gt;=GL$31,GI23&gt;=GL$35,GH23&lt;&gt;""),AND(HJ23&gt;=HN$31,HK23&gt;=HN$35,HJ23&lt;&gt;""),AND(IL23&gt;=IP$31,IM23&gt;=IP$35,IL23&lt;&gt;""),AND(JN23&gt;=JR$31,JO23&gt;=JR$35,JN23&lt;&gt;""),AND(KP23&gt;=KT$31,KQ23&gt;=KT$35,KP23&lt;&gt;""),AND(LR23&gt;=LV$31,LS23&gt;=LV$35,LR23&lt;&gt;""),AND(MT23&gt;=MX$31,MU23&gt;=MX$35,MT23&lt;&gt;""),AND(NV23&gt;=NZ$31,NW23&gt;=NZ$35,NV23&lt;&gt;""),AND(OX23&gt;=PB$31,OY23&gt;=PB$35,OX23&lt;&gt;""),AND(PZ23&gt;=QD$31,QA23&gt;=QD$35,PZ23&lt;&gt;"")),"Excellence",IF(I23="P","Worlds Team",IF(F23="P","National Team","")))))</f>
        <v/>
      </c>
      <c r="I23" s="3" t="str">
        <f>IF(OR(AND(AS23&gt;=AW$30,AT23&gt;=AW$34,AS23&lt;&gt;"",AO23=""),AND(BV23&gt;=BZ$30,BW23&gt;=BZ$34,BV23&lt;&gt;"",BR23=""),AND(CY23&gt;=DC$30,CZ23&gt;=DC$34,CY23&lt;&gt;"",CU23=""),AND(ED23&gt;=EH$30,EE23&gt;=EH$34,ED23&lt;&gt;""),AND(FF23&gt;=FJ$30,FG23&gt;=FJ$34,FF23&lt;&gt;""),AND(GH23&gt;=GL$30,GI23&gt;=GL$34,GH23&lt;&gt;""),AND(HJ23&gt;=HN$30,HK23&gt;=HN$34,HJ23&lt;&gt;""),AND(IL23&gt;=IP$30,IM23&gt;=IP$34,IL23&lt;&gt;""),AND(JN23&gt;=JR$30,JO23&gt;=JR$34,JN23&lt;&gt;""),AND(KP23&gt;=KT$30,KQ23&gt;=KT$34,KP23&lt;&gt;""),AND(LR23&gt;=LV$30,LS23&gt;=LV$34,LR23&lt;&gt;""),AND(MT23&gt;=MX$30,MU23&gt;=MX$34,MT23&lt;&gt;""),AND(NV23&gt;=NZ$30,NW23&gt;=NZ$34,NV23&lt;&gt;""),AND(OX23&gt;=PB$30,OY23&gt;=PB$34,OX23&lt;&gt;""),AND(PZ23&gt;=QD$30,QA23&gt;=QD$34,PZ23&lt;&gt;"")),"P","")</f>
        <v/>
      </c>
      <c r="J23" s="8">
        <f>IF(COUNT(AQ23,BT23,CW23)&gt;0,LARGE((AQ23,BT23,CW23),1),0)</f>
        <v>43.5</v>
      </c>
      <c r="K23" s="8" t="str">
        <f>IF(J23=0,"",IF(J23=CW23,$CA$1,IF(J23=BT23,$AX$1,IF(J23=AQ23,$U$1,""))))</f>
        <v>2023 Nationals</v>
      </c>
      <c r="L23" s="8">
        <f>IF(COUNT(AQ23,BT23,CW23)&gt;1,LARGE((AQ23,BT23,CW23),2),0)</f>
        <v>0</v>
      </c>
      <c r="M23" s="8" t="str">
        <f>IF(L23=0,"",IF(L23=CW23,$CA$1,IF(L23=BT23,$AX$1,IF(L23=AQ23,$U$1,""))))</f>
        <v/>
      </c>
      <c r="N23" s="8">
        <f>IF(COUNT(AR23,BU23,CX23)&gt;0,LARGE((AR23,BU23,CX23),1),0)</f>
        <v>20.7</v>
      </c>
      <c r="O23" s="8" t="str">
        <f>IF(N23=0,"",IF(N23=CX23,$CA$1,IF(N23=BU23,$AX$1,IF(N23=AR23,$U$1,""))))</f>
        <v>2023 Nationals</v>
      </c>
      <c r="P23" s="8">
        <f>IF(MAX(AV23,BY23,DB23)&gt;0,MAX(AV23,BY23,DB23),0)</f>
        <v>41.300000000000004</v>
      </c>
      <c r="Q23" s="8" t="str">
        <f>IF(P23=0,"",IF(P23=DB23,$CA$1,IF(P23=BY23,$AX$1,IF(P23=AV23,$U$1,""))))</f>
        <v>2023 Nationals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7"/>
      <c r="AP23" s="40" t="str">
        <f>IF(SUM(V23,Z23)&gt;0,SUM(V23,Z23),"")</f>
        <v/>
      </c>
      <c r="AQ23" s="40" t="str">
        <f>IF(SUM(U23:V23,X23:Z23,AB23)-W23-AA23&gt;0,SUM(U23:V23,X23:Z23,AB23)-W23-AA23,"")</f>
        <v/>
      </c>
      <c r="AR23" s="40" t="str">
        <f>IF(SUM(AC23:AD23,AF23)-AE23&gt;0,SUM(AC23:AD23,AF23)-AE23,"")</f>
        <v/>
      </c>
      <c r="AS23" s="40" t="str">
        <f>IF(SUM(V23,Z23,AD23)&gt;0,SUM(V23,Z23,AD23),"")</f>
        <v/>
      </c>
      <c r="AT23" s="40" t="str">
        <f>IF(SUM(AQ23,AR23)&gt;0,SUM(AQ23,AR23),"")</f>
        <v/>
      </c>
      <c r="AU23" s="40" t="str">
        <f>IF(SUM(AH23,AL23)&gt;0,SUM(AH23,AL23),"")</f>
        <v/>
      </c>
      <c r="AV23" s="40" t="str">
        <f>IF(SUM(AG23:AH23,AJ23:AL23,AN23)-SUM(AI23,AM23)&gt;0,SUM(AG23:AH23,AJ23:AL23,AN23)-SUM(AI23,AM23),"")</f>
        <v/>
      </c>
      <c r="AW23" s="40" t="str">
        <f>IF(SUM(AQ23,AV23)&gt;0,SUM(AQ23,AV23),"")</f>
        <v/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>IF(SUM(AY23,BC23)&gt;0,SUM(AY23,BC23),"")</f>
        <v/>
      </c>
      <c r="BT23" s="11" t="str">
        <f>IF(SUM(AX23:AY23,BA23:BC23,BE23)-AZ23-BD23&gt;0,SUM(AX23:AY23,BA23:BC23,BE23)-AZ23-BD23,"")</f>
        <v/>
      </c>
      <c r="BU23" s="11" t="str">
        <f>IF(SUM(BF23:BG23,BI23)-BH23&gt;0,SUM(BF23:BG23,BI23)-BH23,"")</f>
        <v/>
      </c>
      <c r="BV23" s="11" t="str">
        <f>IF(SUM(AY23,BC23,BG23)&gt;0,SUM(AY23,BC23,BG23),"")</f>
        <v/>
      </c>
      <c r="BW23" s="11" t="str">
        <f>IF(SUM(BT23,BU23)&gt;0,SUM(BT23,BU23),"")</f>
        <v/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 t="str">
        <f>IF(SUM(BT23,BY23)&gt;0,SUM(BT23,BY23),"")</f>
        <v/>
      </c>
      <c r="CA23" s="19">
        <v>17.8</v>
      </c>
      <c r="CB23" s="19">
        <v>4.8</v>
      </c>
      <c r="CC23" s="19">
        <v>1</v>
      </c>
      <c r="CD23" s="19">
        <v>0.3</v>
      </c>
      <c r="CE23" s="19">
        <v>16.600000000000001</v>
      </c>
      <c r="CF23" s="19">
        <v>5.2</v>
      </c>
      <c r="CG23" s="19">
        <v>0.2</v>
      </c>
      <c r="CH23" s="19">
        <v>0</v>
      </c>
      <c r="CI23" s="19">
        <v>17</v>
      </c>
      <c r="CJ23" s="19">
        <v>3.9</v>
      </c>
      <c r="CK23" s="19">
        <v>0.2</v>
      </c>
      <c r="CL23" s="19">
        <v>0</v>
      </c>
      <c r="CM23" s="19">
        <v>17.399999999999999</v>
      </c>
      <c r="CN23" s="19">
        <v>2.8</v>
      </c>
      <c r="CO23" s="19">
        <v>0</v>
      </c>
      <c r="CP23" s="19">
        <v>0.3</v>
      </c>
      <c r="CQ23" s="19">
        <v>18.399999999999999</v>
      </c>
      <c r="CR23" s="19">
        <v>2.7</v>
      </c>
      <c r="CS23" s="19">
        <v>0.3</v>
      </c>
      <c r="CT23" s="19">
        <v>0</v>
      </c>
      <c r="CU23" s="27"/>
      <c r="CV23" s="40">
        <f>IF(SUM(CB23,CF23)&gt;0,SUM(CB23,CF23),"")</f>
        <v>10</v>
      </c>
      <c r="CW23" s="40">
        <f>IF(SUM(CA23:CB23,CD23:CF23,CH23)-CC23-CG23&gt;0,SUM(CA23:CB23,CD23:CF23,CH23)-CC23-CG23,"")</f>
        <v>43.5</v>
      </c>
      <c r="CX23" s="40">
        <f>IF(SUM(CI23:CJ23,CL23)-CK23&gt;0,SUM(CI23:CJ23,CL23)-CK23,"")</f>
        <v>20.7</v>
      </c>
      <c r="CY23" s="40">
        <f>IF(SUM(CB23,CF23,CJ23)&gt;0,SUM(CB23,CF23,CJ23),"")</f>
        <v>13.9</v>
      </c>
      <c r="CZ23" s="40">
        <f>IF(SUM(CW23,CX23)&gt;0,SUM(CW23,CX23),"")</f>
        <v>64.2</v>
      </c>
      <c r="DA23" s="40">
        <f>IF(SUM(CN23,CR23)&gt;0,SUM(CN23,CR23),"")</f>
        <v>5.5</v>
      </c>
      <c r="DB23" s="40">
        <f>IF(SUM(CM23:CN23,CP23:CR23,CT23)-SUM(CO23,CS23)&gt;0,SUM(CM23:CN23,CP23:CR23,CT23)-SUM(CO23,CS23),"")</f>
        <v>41.300000000000004</v>
      </c>
      <c r="DC23" s="40">
        <f>IF(SUM(CW23,DB23)&gt;0,SUM(CW23,DB23),"")</f>
        <v>84.800000000000011</v>
      </c>
      <c r="DD23" s="50" t="str">
        <f>IF(MAX(EB23,FD23,GF23,HH23,IJ23,JL23,KN23,LP23,MR23,NT23,OV23,PX23)-IF(L23="",0,L23)&gt;0.001,MAX(EB23,FD23,GF23,HH23,IJ23,JL23,KN23,LP23,MR23,NT23,OV23,PX23)-IF(L23="",0,L23),"")</f>
        <v/>
      </c>
      <c r="DE23" s="50" t="str">
        <f>IF(MAX(EC23,FE23,GG23,HI23,IK23,JM23,KO23,LQ23,MS23,NU23,OW23,PY23)-IF(N23="",0,N23)&gt;0.001,MAX(EC23,FE23,GG23,HI23,IK23,JM23,KO23,LQ23,MS23,NU23,OW23,PY23)-IF(N23="",0,N23),"")</f>
        <v/>
      </c>
      <c r="DF23" s="50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>IF(SUM(DH23,DL23)&gt;0,SUM(DH23,DL23),"")</f>
        <v/>
      </c>
      <c r="EB23" s="40" t="str">
        <f>IF(SUM(DG23:DH23,DJ23:DL23,DN23)-DI23-DM23&gt;0,SUM(DG23:DH23,DJ23:DL23,DN23)-DI23-DM23,"")</f>
        <v/>
      </c>
      <c r="EC23" s="40" t="str">
        <f>IF(SUM(DO23:DP23,DR23)-DQ23&gt;0,SUM(DO23:DP23,DR23)-DQ23,"")</f>
        <v/>
      </c>
      <c r="ED23" s="40" t="str">
        <f>IF(SUM(DH23,DL23,DP23)&gt;0,SUM(DH23,DL23,DP23),"")</f>
        <v/>
      </c>
      <c r="EE23" s="40" t="str">
        <f>IF(SUM(EB23,EC23)&gt;0,SUM(EB23,EC23),"")</f>
        <v/>
      </c>
      <c r="EF23" s="40" t="str">
        <f>IF(SUM(DT23,DX23)&gt;0,SUM(DT23,DX23),"")</f>
        <v/>
      </c>
      <c r="EG23" s="40" t="str">
        <f>IF(SUM(DS23:DT23,DV23:DX23,DZ23)-SUM(DU23,DY23)&gt;0,SUM(DS23:DT23,DV23:DX23,DZ23)-SUM(DU23,DY23),"")</f>
        <v/>
      </c>
      <c r="EH23" s="40" t="str">
        <f>IF(SUM(EB23,EG23)&gt;0,SUM(EB23,EG23),"")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IF(SUM(FD23,FI23)&gt;0,SUM(FD23,FI23),"")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>IF(SUM(FL23,FP23)&gt;0,SUM(FL23,FP23),"")</f>
        <v/>
      </c>
      <c r="GF23" s="40" t="str">
        <f>IF(SUM(FK23:FL23,FN23:FP23,FR23)-FM23-FQ23&gt;0,SUM(FK23:FL23,FN23:FP23,FR23)-FM23-FQ23,"")</f>
        <v/>
      </c>
      <c r="GG23" s="40" t="str">
        <f>IF(SUM(FS23:FT23,FV23)-FU23&gt;0,SUM(FS23:FT23,FV23)-FU23,"")</f>
        <v/>
      </c>
      <c r="GH23" s="40" t="str">
        <f>IF(SUM(FL23,FP23,FT23)&gt;0,SUM(FL23,FP23,FT23),"")</f>
        <v/>
      </c>
      <c r="GI23" s="40" t="str">
        <f>IF(SUM(GF23,GG23)&gt;0,SUM(GF23,GG23),"")</f>
        <v/>
      </c>
      <c r="GJ23" s="40" t="str">
        <f>IF(SUM(FX23,GB23)&gt;0,SUM(FX23,GB23),"")</f>
        <v/>
      </c>
      <c r="GK23" s="40" t="str">
        <f>IF(SUM(FW23:FX23,FZ23:GB23,GD23)-SUM(FY23,GC23)&gt;0,SUM(FW23:FX23,FZ23:GB23,GD23)-SUM(FY23,GC23),"")</f>
        <v/>
      </c>
      <c r="GL23" s="40" t="str">
        <f>IF(SUM(GF23,GK23)&gt;0,SUM(GF23,GK23),"")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IF(SUM(HH23,HM23)&gt;0,SUM(HH23,HM23),"")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>IF(SUM(HP23,HT23)&gt;0,SUM(HP23,HT23),"")</f>
        <v/>
      </c>
      <c r="IJ23" s="40" t="str">
        <f>IF(SUM(HO23:HP23,HR23:HT23,HV23)-HQ23-HU23&gt;0,SUM(HO23:HP23,HR23:HT23,HV23)-HQ23-HU23,"")</f>
        <v/>
      </c>
      <c r="IK23" s="40" t="str">
        <f>IF(SUM(HW23:HX23,HZ23)-HY23&gt;0,SUM(HW23:HX23,HZ23)-HY23,"")</f>
        <v/>
      </c>
      <c r="IL23" s="40" t="str">
        <f>IF(SUM(HP23,HT23,HX23)&gt;0,SUM(HP23,HT23,HX23),"")</f>
        <v/>
      </c>
      <c r="IM23" s="40" t="str">
        <f>IF(SUM(IJ23,IK23)&gt;0,SUM(IJ23,IK23),"")</f>
        <v/>
      </c>
      <c r="IN23" s="40" t="str">
        <f>IF(SUM(IB23,IF23)&gt;0,SUM(IB23,IF23),"")</f>
        <v/>
      </c>
      <c r="IO23" s="40" t="str">
        <f>IF(SUM(IA23:IB23,ID23:IF23,IH23)-SUM(IC23,IG23)&gt;0,SUM(IA23:IB23,ID23:IF23,IH23)-SUM(IC23,IG23),"")</f>
        <v/>
      </c>
      <c r="IP23" s="40" t="str">
        <f>IF(SUM(IJ23,IO23)&gt;0,SUM(IJ23,IO23),"")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IF(SUM(JL23,JQ23)&gt;0,SUM(JL23,JQ23),"")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>IF(SUM(JT23,JX23)&gt;0,SUM(JT23,JX23),"")</f>
        <v/>
      </c>
      <c r="KN23" s="40" t="str">
        <f>IF(SUM(JS23:JT23,JV23:JX23,JZ23)-JU23-JY23&gt;0,SUM(JS23:JT23,JV23:JX23,JZ23)-JU23-JY23,"")</f>
        <v/>
      </c>
      <c r="KO23" s="40" t="str">
        <f>IF(SUM(KA23:KB23,KD23)-KC23&gt;0,SUM(KA23:KB23,KD23)-KC23,"")</f>
        <v/>
      </c>
      <c r="KP23" s="40" t="str">
        <f>IF(SUM(JT23,JX23,KB23)&gt;0,SUM(JT23,JX23,KB23),"")</f>
        <v/>
      </c>
      <c r="KQ23" s="40" t="str">
        <f>IF(SUM(KN23,KO23)&gt;0,SUM(KN23,KO23),"")</f>
        <v/>
      </c>
      <c r="KR23" s="40" t="str">
        <f>IF(SUM(KF23,KJ23)&gt;0,SUM(KF23,KJ23),"")</f>
        <v/>
      </c>
      <c r="KS23" s="40" t="str">
        <f>IF(SUM(KE23:KF23,KH23:KJ23,KL23)-SUM(KG23,KK23)&gt;0,SUM(KE23:KF23,KH23:KJ23,KL23)-SUM(KG23,KK23),"")</f>
        <v/>
      </c>
      <c r="KT23" s="40" t="str">
        <f>IF(SUM(KN23,KS23)&gt;0,SUM(KN23,KS23),"")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IF(SUM(LP23,LU23)&gt;0,SUM(LP23,LU23),"")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>IF(SUM(LX23,MB23)&gt;0,SUM(LX23,MB23),"")</f>
        <v/>
      </c>
      <c r="MR23" s="40" t="str">
        <f>IF(SUM(LW23:LX23,LZ23:MB23,MD23)-LY23-MC23&gt;0,SUM(LW23:LX23,LZ23:MB23,MD23)-LY23-MC23,"")</f>
        <v/>
      </c>
      <c r="MS23" s="40" t="str">
        <f>IF(SUM(ME23:MF23,MH23)-MG23&gt;0,SUM(ME23:MF23,MH23)-MG23,"")</f>
        <v/>
      </c>
      <c r="MT23" s="40" t="str">
        <f>IF(SUM(LX23,MB23,MF23)&gt;0,SUM(LX23,MB23,MF23),"")</f>
        <v/>
      </c>
      <c r="MU23" s="40" t="str">
        <f>IF(SUM(MR23,MS23)&gt;0,SUM(MR23,MS23),"")</f>
        <v/>
      </c>
      <c r="MV23" s="40" t="str">
        <f>IF(SUM(MJ23,MN23)&gt;0,SUM(MJ23,MN23),"")</f>
        <v/>
      </c>
      <c r="MW23" s="40" t="str">
        <f>IF(SUM(MI23:MJ23,ML23:MN23,MP23)-SUM(MK23,MO23)&gt;0,SUM(MI23:MJ23,ML23:MN23,MP23)-SUM(MK23,MO23),"")</f>
        <v/>
      </c>
      <c r="MX23" s="40" t="str">
        <f>IF(SUM(MR23,MW23)&gt;0,SUM(MR23,MW23),"")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IF(SUM(NT23,NY23)&gt;0,SUM(NT23,NY23),"")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>IF(SUM(OB23,OF23)&gt;0,SUM(OB23,OF23),"")</f>
        <v/>
      </c>
      <c r="OV23" s="40" t="str">
        <f>IF(SUM(OA23:OB23,OD23:OF23,OH23)-OC23-OG23&gt;0,SUM(OA23:OB23,OD23:OF23,OH23)-OC23-OG23,"")</f>
        <v/>
      </c>
      <c r="OW23" s="40" t="str">
        <f>IF(SUM(OI23:OJ23,OL23)-OK23&gt;0,SUM(OI23:OJ23,OL23)-OK23,"")</f>
        <v/>
      </c>
      <c r="OX23" s="40" t="str">
        <f>IF(SUM(OB23,OF23,OJ23)&gt;0,SUM(OB23,OF23,OJ23),"")</f>
        <v/>
      </c>
      <c r="OY23" s="40" t="str">
        <f>IF(SUM(OV23,OW23)&gt;0,SUM(OV23,OW23),"")</f>
        <v/>
      </c>
      <c r="OZ23" s="40" t="str">
        <f>IF(SUM(ON23,OR23)&gt;0,SUM(ON23,OR23),"")</f>
        <v/>
      </c>
      <c r="PA23" s="40" t="str">
        <f>IF(SUM(OM23:ON23,OP23:OR23,OT23)-SUM(OO23,OS23)&gt;0,SUM(OM23:ON23,OP23:OR23,OT23)-SUM(OO23,OS23),"")</f>
        <v/>
      </c>
      <c r="PB23" s="40" t="str">
        <f>IF(SUM(OV23,PA23)&gt;0,SUM(OV23,PA23),"")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IF(SUM(PX23,QC23)&gt;0,SUM(PX23,QC23),"")</f>
        <v/>
      </c>
      <c r="QE23" s="22">
        <f>IF($CU23="P",CA23,(CA23+AX23)/2)</f>
        <v>8.9</v>
      </c>
      <c r="QF23" s="22">
        <f>IF($CU23="P",CB23,(CB23+AY23)/2)</f>
        <v>2.4</v>
      </c>
      <c r="QG23" s="22">
        <f>IF($CU23="P",CC23,(CC23+AZ23)/2)</f>
        <v>0.5</v>
      </c>
      <c r="QH23" s="22">
        <f>IF($CU23="P",CD23,(CD23+BA23)/2)</f>
        <v>0.15</v>
      </c>
      <c r="QI23" s="22">
        <f>IF($CU23="P",CE23,(CE23+BB23)/2)</f>
        <v>8.3000000000000007</v>
      </c>
      <c r="QJ23" s="22">
        <f>IF($CU23="P",CF23,(CF23+BC23)/2)</f>
        <v>2.6</v>
      </c>
      <c r="QK23" s="22">
        <f>IF($CU23="P",CG23,(CG23+BD23)/2)</f>
        <v>0.1</v>
      </c>
      <c r="QL23" s="22">
        <f>IF($CU23="P",CH23,(CH23+BE23)/2)</f>
        <v>0</v>
      </c>
      <c r="QM23" s="22">
        <f>IF($CU23="P",CI23,(CI23+BF23)/2)</f>
        <v>8.5</v>
      </c>
      <c r="QN23" s="22">
        <f>IF($CU23="P",CJ23,(CJ23+BG23)/2)</f>
        <v>1.95</v>
      </c>
      <c r="QO23" s="22">
        <f>IF($CU23="P",CK23,(CK23+BH23)/2)</f>
        <v>0.1</v>
      </c>
      <c r="QP23" s="22">
        <f>IF($CU23="P",CL23,(CL23+BI23)/2)</f>
        <v>0</v>
      </c>
      <c r="QQ23" s="22">
        <f>IF($CU23="P",CM23,(CM23+BJ23)/2)</f>
        <v>8.6999999999999993</v>
      </c>
      <c r="QR23" s="22">
        <f>IF($CU23="P",CN23,(CN23+BK23)/2)</f>
        <v>1.4</v>
      </c>
      <c r="QS23" s="22">
        <f>IF($CU23="P",CO23,(CO23+BL23)/2)</f>
        <v>0</v>
      </c>
      <c r="QT23" s="22">
        <f>IF($CU23="P",CP23,(CP23+BM23)/2)</f>
        <v>0.15</v>
      </c>
      <c r="QU23" s="22">
        <f>IF($CU23="P",CQ23,(CQ23+BN23)/2)</f>
        <v>9.1999999999999993</v>
      </c>
      <c r="QV23" s="22">
        <f>IF($CU23="P",CR23,(CR23+BO23)/2)</f>
        <v>1.35</v>
      </c>
      <c r="QW23" s="22">
        <f>IF($CU23="P",CS23,(CS23+BP23)/2)</f>
        <v>0.15</v>
      </c>
      <c r="QX23" s="22">
        <f>IF($CU23="P",CT23,(CT23+BQ23)/2)</f>
        <v>0</v>
      </c>
      <c r="QY23" s="27" t="s">
        <v>46</v>
      </c>
      <c r="QZ23" s="40">
        <f>IF(SUM(QF23,QJ23)&gt;0,SUM(QF23,QJ23),"")</f>
        <v>5</v>
      </c>
      <c r="RA23" s="40">
        <f>IF(SUM(QE23:QF23,QH23:QJ23,QL23)-QG23-QK23&gt;0,SUM(QE23:QF23,QH23:QJ23,QL23)-QG23-QK23,"")</f>
        <v>21.75</v>
      </c>
      <c r="RB23" s="40">
        <f>IF(SUM(QM23:QN23,QP23)-QO23&gt;0,SUM(QM23:QN23,QP23)-QO23,"")</f>
        <v>10.35</v>
      </c>
      <c r="RC23" s="40">
        <f>IF(SUM(QF23,QJ23,QN23)&gt;0,SUM(QF23,QJ23,QN23),"")</f>
        <v>6.95</v>
      </c>
      <c r="RD23" s="40">
        <f>IF(SUM(RA23,RB23)&gt;0,SUM(RA23,RB23),"")</f>
        <v>32.1</v>
      </c>
      <c r="RE23" s="40">
        <f>IF(SUM(QR23,QV23)&gt;0,SUM(QR23,QV23),"")</f>
        <v>2.75</v>
      </c>
      <c r="RF23" s="40">
        <f>IF(SUM(QQ23:QR23,QT23:QV23,QX23)-SUM(QS23,QW23)&gt;0,SUM(QQ23:QR23,QT23:QV23,QX23)-SUM(QS23,QW23),"")</f>
        <v>20.650000000000002</v>
      </c>
      <c r="RG23" s="40">
        <f>IF(SUM(RA23,RF23)&gt;0,SUM(RA23,RF23),"")</f>
        <v>42.400000000000006</v>
      </c>
    </row>
    <row r="24" spans="1:475" x14ac:dyDescent="0.2">
      <c r="A24" s="4" t="str" cm="1">
        <f t="array" ref="A24">IF(AND(H24&lt;&gt;"",H24&lt;&gt;"No DD"),SUMPRODUCT((H$4:H$27&lt;&gt;"")*(H$4:H$27&lt;&gt;"No DD")*(E$4:E$27&gt;E24))+1,IF(H24="No DD",SUMPRODUCT((H$4:H$27="No DD")*(E$4:E$27&gt;E24))+1+SUMPRODUCT((H$4:H$27&lt;&gt;"")*(H$4:H$27&lt;&gt;"No DD")),""))</f>
        <v/>
      </c>
      <c r="B24" s="5" t="s">
        <v>165</v>
      </c>
      <c r="C24" s="4" t="s">
        <v>5</v>
      </c>
      <c r="D24" s="4">
        <v>2004</v>
      </c>
      <c r="E24" s="9">
        <f>SUM(J24:R24)+SUM(J24:N24)*0.0000001+SUM(J24)*0.0000000000001</f>
        <v>103.40001034000427</v>
      </c>
      <c r="F24" s="3" t="str">
        <f>IF(OR(AND(AP24&gt;=AW$29,AQ24&gt;=AW$33,AP24&lt;&gt;"",AO24=""),AND(AU24&gt;=AW$29,AV24&gt;=AW$33,AU24&lt;&gt;"",AO24=""),AND(BS24&gt;=BZ$29,BT24&gt;=BZ$33,BS24&lt;&gt;"",BR24=""),AND(BX24&gt;=BZ$29,BY24&gt;=BZ$33,BX24&lt;&gt;"",BR24=""),AND(CV24&gt;=DC$29,CW24&gt;=DC$33,CV24&lt;&gt;"",CU24=""),AND(DA24&gt;=DC$29,DB24&gt;=DC$33,DA24&lt;&gt;""),AND(EA24&gt;=EH$29,EB24&gt;=EH$33,EA24&lt;&gt;""),AND(EF24&gt;=EH$29,EG24&gt;=EH$33,EF24&lt;&gt;""),AND(FC24&gt;=FJ$29,FD24&gt;=FJ$33,FC24&lt;&gt;""),AND(FH24&gt;=FJ$29,FI24&gt;=FJ$33,FH24&lt;&gt;""),AND(GE24&gt;=GL$29,GF24&gt;=GL$33,GE24&lt;&gt;""),AND(GJ24&gt;=GL$29,GK24&gt;=GL$33,GJ24&lt;&gt;""),AND(HG24&gt;=HN$29,HH24&gt;=HN$33,HG24&lt;&gt;""),AND(HL24&gt;=HN$29,HM24&gt;=HN$33,HL24&lt;&gt;""),AND(II24&gt;=IP$29,IJ24&gt;=IP$33,II24&lt;&gt;""),AND(IN24&gt;=IP$29,IO24&gt;=IP$33,IN24&lt;&gt;""),AND(JK24&gt;=JR$29,JL24&gt;=JR$33,JK24&lt;&gt;""),AND(JP24&gt;=JR$29,JQ24&gt;=JR$33,JP24&lt;&gt;""),AND(KM24&gt;=KT$29,KN24&gt;=KT$33,KM24&lt;&gt;""),AND(KR24&gt;=KT$29,KS24&gt;=KT$33,KR24&lt;&gt;""),AND(LO24&gt;=LV$29,LP24&gt;=LV$33,LO24&lt;&gt;""),AND(LT24&gt;=LV$29,LU24&gt;=LV$33,LT24&lt;&gt;""),AND(MQ24&gt;=MX$29,MR24&gt;=MX$33,MQ24&lt;&gt;""),AND(MV24&gt;=MX$29,MW24&gt;=MX$33,MV24&lt;&gt;""),AND(NS24&gt;=NZ$29,NT24&gt;=NZ$33,NS24&lt;&gt;""),AND(NX24&gt;=NZ$29,NY24&gt;=NZ$33,NX24&lt;&gt;""),AND(OU24&gt;=PB$29,OV24&gt;=PB$33,OU24&lt;&gt;""),AND(OZ24&gt;=PB$29,PA24&gt;=PB$33,OZ24&lt;&gt;""),AND(PW24&gt;=QD$29,PX24&gt;=QD$33,PW24&lt;&gt;""),AND(QB24&gt;=QD$29,QC24&gt;=QD$33,QB24&lt;&gt;"")),"P","")</f>
        <v/>
      </c>
      <c r="G24" s="3" t="str">
        <f>IF(OR(AND(AQ24&gt;=AW$33,AQ24&lt;&gt;"",AO24=""),AND(AV24&gt;=AW$33,AV24&lt;&gt;"",AO24=""),AND(BT24&gt;=BZ$33,BT24&lt;&gt;"",BR24=""),AND(BY24&gt;=BZ$33,BY24&lt;&gt;"",BR24=""),AND(CW24&gt;=DC$33,CW24&lt;&gt;"",CU24=""),AND(DB24&gt;=DC$33,DB24&lt;&gt;"",CU24=""),AND(EB24&gt;=EH$33,EB24&lt;&gt;""),AND(EG24&gt;=EH$33,EG24&lt;&gt;""),AND(FD24&gt;=FJ$33,FD24&lt;&gt;""),AND(FI24&gt;=FJ$33,FI24&lt;&gt;""),AND(GF24&gt;=GL$33,GF24&lt;&gt;""),AND(GK24&gt;=GL$33,GK24&lt;&gt;""),AND(HH24&gt;=HN$33,HH24&lt;&gt;""),AND(HM24&gt;=HN$33,HM24&lt;&gt;""),AND(IJ24&gt;=IP$33,IJ24&lt;&gt;""),AND(IO24&gt;=IP$33,IO24&lt;&gt;""),AND(JL24&gt;=JR$33,JL24&lt;&gt;""),AND(JQ24&gt;=JR$33,JQ24&lt;&gt;""),AND(KN24&gt;=KT$33,KN24&lt;&gt;""),AND(KS24&gt;=KT$33,KS24&lt;&gt;""),AND(LP24&gt;=LV$33,LP24&lt;&gt;""),AND(LU24&gt;=LV$33,LU24&lt;&gt;""),AND(MR24&gt;=MX$33,MR24&lt;&gt;""),AND(MW24&gt;=MX$33,MW24&lt;&gt;""),AND(NT24&gt;=NZ$33,NT24&lt;&gt;""),AND(NY24&gt;=NZ$33,NY24&lt;&gt;""),AND(OV24&gt;=PB$33,OV24&lt;&gt;""),AND(PA24&gt;=PB$33,PA24&lt;&gt;""),AND(PX24&gt;=QD$33,PX24&lt;&gt;""),AND(QC24&gt;=QD$33,QC24&lt;&gt;"")),"P","")</f>
        <v/>
      </c>
      <c r="H24" s="36" t="str">
        <f>IF(AND(G24="P",F24=""),"No DD",IF(OR(AND(AS24&gt;=AW$32,AT24&gt;=AW$36,AS24&lt;&gt;"",AO24=""),AND(BV24&gt;=BZ$32,BW24&gt;=BZ$36,BV24&lt;&gt;"",BR24=""),AND(CY24&gt;=DC$32,CZ24&gt;=DC$36,CY24&lt;&gt;"",CU24=""),AND(ED24&gt;=EH$32,EE24&gt;=EH$36,ED24&lt;&gt;""),AND(FF24&gt;=FJ$32,FG24&gt;=FJ$36,FF24&lt;&gt;""),AND(GH24&gt;=GL$32,GI24&gt;=GL$36,GH24&lt;&gt;""),AND(HJ24&gt;=HN$32,HK24&gt;=HN$36,HJ24&lt;&gt;""),AND(IL24&gt;=IP$32,IM24&gt;=IP$36,IL24&lt;&gt;""),AND(JN24&gt;=JR$32,JO24&gt;=JR$36,JN24&lt;&gt;""),AND(KP24&gt;=KT$32,KQ24&gt;=KT$36,KP24&lt;&gt;""),AND(LR24&gt;=LV$32,LS24&gt;=LV$36,LR24&lt;&gt;""),AND(MT24&gt;=MX$32,MU24&gt;=MX$36,MT24&lt;&gt;""),AND(NV24&gt;=NZ$32,NW24&gt;=NZ$36,NV24&lt;&gt;""),AND(OX24&gt;=PB$32,OY24&gt;=PB$36,OX24&lt;&gt;""),AND(PZ24&gt;=QD$32,QA24&gt;=QD$36,PZ24&lt;&gt;"")),"Merit",IF(OR(AND(AS24&gt;=AW$31,AT24&gt;=AW$35,AS24&lt;&gt;"",AO24=""),AND(BV24&gt;=BZ$31,BW24&gt;=BZ$35,BV24&lt;&gt;"",BR24=""),AND(CY24&gt;=DC$31,CZ24&gt;=DC$35,CY24&lt;&gt;"",CU24=""),AND(ED24&gt;=EH$31,EE24&gt;=EH$35,ED24&lt;&gt;""),AND(FF24&gt;=FJ$31,FG24&gt;=FJ$35,FF24&lt;&gt;""),AND(GH24&gt;=GL$31,GI24&gt;=GL$35,GH24&lt;&gt;""),AND(HJ24&gt;=HN$31,HK24&gt;=HN$35,HJ24&lt;&gt;""),AND(IL24&gt;=IP$31,IM24&gt;=IP$35,IL24&lt;&gt;""),AND(JN24&gt;=JR$31,JO24&gt;=JR$35,JN24&lt;&gt;""),AND(KP24&gt;=KT$31,KQ24&gt;=KT$35,KP24&lt;&gt;""),AND(LR24&gt;=LV$31,LS24&gt;=LV$35,LR24&lt;&gt;""),AND(MT24&gt;=MX$31,MU24&gt;=MX$35,MT24&lt;&gt;""),AND(NV24&gt;=NZ$31,NW24&gt;=NZ$35,NV24&lt;&gt;""),AND(OX24&gt;=PB$31,OY24&gt;=PB$35,OX24&lt;&gt;""),AND(PZ24&gt;=QD$31,QA24&gt;=QD$35,PZ24&lt;&gt;"")),"Excellence",IF(I24="P","Worlds Team",IF(F24="P","National Team","")))))</f>
        <v/>
      </c>
      <c r="I24" s="3" t="str">
        <f>IF(OR(AND(AS24&gt;=AW$30,AT24&gt;=AW$34,AS24&lt;&gt;"",AO24=""),AND(BV24&gt;=BZ$30,BW24&gt;=BZ$34,BV24&lt;&gt;"",BR24=""),AND(CY24&gt;=DC$30,CZ24&gt;=DC$34,CY24&lt;&gt;"",CU24=""),AND(ED24&gt;=EH$30,EE24&gt;=EH$34,ED24&lt;&gt;""),AND(FF24&gt;=FJ$30,FG24&gt;=FJ$34,FF24&lt;&gt;""),AND(GH24&gt;=GL$30,GI24&gt;=GL$34,GH24&lt;&gt;""),AND(HJ24&gt;=HN$30,HK24&gt;=HN$34,HJ24&lt;&gt;""),AND(IL24&gt;=IP$30,IM24&gt;=IP$34,IL24&lt;&gt;""),AND(JN24&gt;=JR$30,JO24&gt;=JR$34,JN24&lt;&gt;""),AND(KP24&gt;=KT$30,KQ24&gt;=KT$34,KP24&lt;&gt;""),AND(LR24&gt;=LV$30,LS24&gt;=LV$34,LR24&lt;&gt;""),AND(MT24&gt;=MX$30,MU24&gt;=MX$34,MT24&lt;&gt;""),AND(NV24&gt;=NZ$30,NW24&gt;=NZ$34,NV24&lt;&gt;""),AND(OX24&gt;=PB$30,OY24&gt;=PB$34,OX24&lt;&gt;""),AND(PZ24&gt;=QD$30,QA24&gt;=QD$34,PZ24&lt;&gt;"")),"P","")</f>
        <v/>
      </c>
      <c r="J24" s="8">
        <f>IF(COUNT(AQ24,BT24,CW24)&gt;0,LARGE((AQ24,BT24,CW24),1),0)</f>
        <v>42.6</v>
      </c>
      <c r="K24" s="8" t="str">
        <f>IF(J24=0,"",IF(J24=CW24,$CA$1,IF(J24=BT24,$AX$1,IF(J24=AQ24,$U$1,""))))</f>
        <v>2023 Nationals</v>
      </c>
      <c r="L24" s="8">
        <f>IF(COUNT(AQ24,BT24,CW24)&gt;1,LARGE((AQ24,BT24,CW24),2),0)</f>
        <v>39.400000000000006</v>
      </c>
      <c r="M24" s="8" t="str">
        <f>IF(L24=0,"",IF(L24=CW24,$CA$1,IF(L24=BT24,$AX$1,IF(L24=AQ24,$U$1,""))))</f>
        <v>2023 Elite Canada</v>
      </c>
      <c r="N24" s="8">
        <f>IF(COUNT(AR24,BU24,CX24)&gt;0,LARGE((AR24,BU24,CX24),1),0)</f>
        <v>21.4</v>
      </c>
      <c r="O24" s="8" t="str">
        <f>IF(N24=0,"",IF(N24=CX24,$CA$1,IF(N24=BU24,$AX$1,IF(N24=AR24,$U$1,""))))</f>
        <v>2023 Elite Canada</v>
      </c>
      <c r="P24" s="8">
        <f>IF(MAX(AV24,BY24,DB24)&gt;0,MAX(AV24,BY24,DB24),0)</f>
        <v>0</v>
      </c>
      <c r="Q24" s="8" t="str">
        <f>IF(P24=0,"",IF(P24=DB24,$CA$1,IF(P24=BY24,$AX$1,IF(P24=AV24,$U$1,""))))</f>
        <v/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 t="str">
        <f>IF(SUM(V24,Z24)&gt;0,SUM(V24,Z24),"")</f>
        <v/>
      </c>
      <c r="AQ24" s="40" t="str">
        <f>IF(SUM(U24:V24,X24:Z24,AB24)-W24-AA24&gt;0,SUM(U24:V24,X24:Z24,AB24)-W24-AA24,"")</f>
        <v/>
      </c>
      <c r="AR24" s="40" t="str">
        <f>IF(SUM(AC24:AD24,AF24)-AE24&gt;0,SUM(AC24:AD24,AF24)-AE24,"")</f>
        <v/>
      </c>
      <c r="AS24" s="40" t="str">
        <f>IF(SUM(V24,Z24,AD24)&gt;0,SUM(V24,Z24,AD24),"")</f>
        <v/>
      </c>
      <c r="AT24" s="40" t="str">
        <f>IF(SUM(AQ24,AR24)&gt;0,SUM(AQ24,AR24),"")</f>
        <v/>
      </c>
      <c r="AU24" s="40" t="str">
        <f>IF(SUM(AH24,AL24)&gt;0,SUM(AH24,AL24),"")</f>
        <v/>
      </c>
      <c r="AV24" s="40" t="str">
        <f>IF(SUM(AG24:AH24,AJ24:AL24,AN24)-SUM(AI24,AM24)&gt;0,SUM(AG24:AH24,AJ24:AL24,AN24)-SUM(AI24,AM24),"")</f>
        <v/>
      </c>
      <c r="AW24" s="40" t="str">
        <f>IF(SUM(AQ24,AV24)&gt;0,SUM(AQ24,AV24),"")</f>
        <v/>
      </c>
      <c r="AX24" s="18">
        <v>18</v>
      </c>
      <c r="AY24" s="18">
        <v>3.1</v>
      </c>
      <c r="AZ24" s="18">
        <v>0</v>
      </c>
      <c r="BA24" s="18">
        <v>0</v>
      </c>
      <c r="BB24" s="18">
        <v>17.8</v>
      </c>
      <c r="BC24" s="18">
        <v>1.7</v>
      </c>
      <c r="BD24" s="18">
        <v>1.2</v>
      </c>
      <c r="BE24" s="18">
        <v>0</v>
      </c>
      <c r="BF24" s="18">
        <v>18.399999999999999</v>
      </c>
      <c r="BG24" s="18">
        <v>3</v>
      </c>
      <c r="BH24" s="18">
        <v>0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8"/>
      <c r="BS24" s="11">
        <f>IF(SUM(AY24,BC24)&gt;0,SUM(AY24,BC24),"")</f>
        <v>4.8</v>
      </c>
      <c r="BT24" s="11">
        <f>IF(SUM(AX24:AY24,BA24:BC24,BE24)-AZ24-BD24&gt;0,SUM(AX24:AY24,BA24:BC24,BE24)-AZ24-BD24,"")</f>
        <v>39.400000000000006</v>
      </c>
      <c r="BU24" s="11">
        <f>IF(SUM(BF24:BG24,BI24)-BH24&gt;0,SUM(BF24:BG24,BI24)-BH24,"")</f>
        <v>21.4</v>
      </c>
      <c r="BV24" s="11">
        <f>IF(SUM(AY24,BC24,BG24)&gt;0,SUM(AY24,BC24,BG24),"")</f>
        <v>7.8</v>
      </c>
      <c r="BW24" s="11">
        <f>IF(SUM(BT24,BU24)&gt;0,SUM(BT24,BU24),"")</f>
        <v>60.800000000000004</v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>
        <f>IF(SUM(BT24,BY24)&gt;0,SUM(BT24,BY24),"")</f>
        <v>39.400000000000006</v>
      </c>
      <c r="CA24" s="19">
        <v>18.8</v>
      </c>
      <c r="CB24" s="19">
        <v>2.7</v>
      </c>
      <c r="CC24" s="19">
        <v>0.9</v>
      </c>
      <c r="CD24" s="19">
        <v>0</v>
      </c>
      <c r="CE24" s="19">
        <v>18.399999999999999</v>
      </c>
      <c r="CF24" s="19">
        <v>3.6</v>
      </c>
      <c r="CG24" s="19">
        <v>0</v>
      </c>
      <c r="CH24" s="19">
        <v>0</v>
      </c>
      <c r="CI24" s="19">
        <v>17.600000000000001</v>
      </c>
      <c r="CJ24" s="19">
        <v>0.7</v>
      </c>
      <c r="CK24" s="19">
        <v>0</v>
      </c>
      <c r="CL24" s="19">
        <v>0</v>
      </c>
      <c r="CM24" s="19"/>
      <c r="CN24" s="19"/>
      <c r="CO24" s="19"/>
      <c r="CP24" s="19"/>
      <c r="CQ24" s="19"/>
      <c r="CR24" s="19"/>
      <c r="CS24" s="19"/>
      <c r="CT24" s="19"/>
      <c r="CU24" s="27"/>
      <c r="CV24" s="40">
        <f>IF(SUM(CB24,CF24)&gt;0,SUM(CB24,CF24),"")</f>
        <v>6.3000000000000007</v>
      </c>
      <c r="CW24" s="40">
        <f>IF(SUM(CA24:CB24,CD24:CF24,CH24)-CC24-CG24&gt;0,SUM(CA24:CB24,CD24:CF24,CH24)-CC24-CG24,"")</f>
        <v>42.6</v>
      </c>
      <c r="CX24" s="40">
        <f>IF(SUM(CI24:CJ24,CL24)-CK24&gt;0,SUM(CI24:CJ24,CL24)-CK24,"")</f>
        <v>18.3</v>
      </c>
      <c r="CY24" s="40">
        <f>IF(SUM(CB24,CF24,CJ24)&gt;0,SUM(CB24,CF24,CJ24),"")</f>
        <v>7.0000000000000009</v>
      </c>
      <c r="CZ24" s="40">
        <f>IF(SUM(CW24,CX24)&gt;0,SUM(CW24,CX24),"")</f>
        <v>60.900000000000006</v>
      </c>
      <c r="DA24" s="40" t="str">
        <f>IF(SUM(CN24,CR24)&gt;0,SUM(CN24,CR24),"")</f>
        <v/>
      </c>
      <c r="DB24" s="40" t="str">
        <f>IF(SUM(CM24:CN24,CP24:CR24,CT24)-SUM(CO24,CS24)&gt;0,SUM(CM24:CN24,CP24:CR24,CT24)-SUM(CO24,CS24),"")</f>
        <v/>
      </c>
      <c r="DC24" s="40">
        <f>IF(SUM(CW24,DB24)&gt;0,SUM(CW24,DB24),"")</f>
        <v>42.6</v>
      </c>
      <c r="DD24" s="50" t="str">
        <f>IF(MAX(EB24,FD24,GF24,HH24,IJ24,JL24,KN24,LP24,MR24,NT24,OV24,PX24)-IF(L24="",0,L24)&gt;0.001,MAX(EB24,FD24,GF24,HH24,IJ24,JL24,KN24,LP24,MR24,NT24,OV24,PX24)-IF(L24="",0,L24),"")</f>
        <v/>
      </c>
      <c r="DE24" s="50" t="str">
        <f>IF(MAX(EC24,FE24,GG24,HI24,IK24,JM24,KO24,LQ24,MS24,NU24,OW24,PY24)-IF(N24="",0,N24)&gt;0.001,MAX(EC24,FE24,GG24,HI24,IK24,JM24,KO24,LQ24,MS24,NU24,OW24,PY24)-IF(N24="",0,N24),"")</f>
        <v/>
      </c>
      <c r="DF24" s="50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>IF(SUM(DH24,DL24)&gt;0,SUM(DH24,DL24),"")</f>
        <v/>
      </c>
      <c r="EB24" s="40" t="str">
        <f>IF(SUM(DG24:DH24,DJ24:DL24,DN24)-DI24-DM24&gt;0,SUM(DG24:DH24,DJ24:DL24,DN24)-DI24-DM24,"")</f>
        <v/>
      </c>
      <c r="EC24" s="40" t="str">
        <f>IF(SUM(DO24:DP24,DR24)-DQ24&gt;0,SUM(DO24:DP24,DR24)-DQ24,"")</f>
        <v/>
      </c>
      <c r="ED24" s="40" t="str">
        <f>IF(SUM(DH24,DL24,DP24)&gt;0,SUM(DH24,DL24,DP24),"")</f>
        <v/>
      </c>
      <c r="EE24" s="40" t="str">
        <f>IF(SUM(EB24,EC24)&gt;0,SUM(EB24,EC24),"")</f>
        <v/>
      </c>
      <c r="EF24" s="40" t="str">
        <f>IF(SUM(DT24,DX24)&gt;0,SUM(DT24,DX24),"")</f>
        <v/>
      </c>
      <c r="EG24" s="40" t="str">
        <f>IF(SUM(DS24:DT24,DV24:DX24,DZ24)-SUM(DU24,DY24)&gt;0,SUM(DS24:DT24,DV24:DX24,DZ24)-SUM(DU24,DY24),"")</f>
        <v/>
      </c>
      <c r="EH24" s="40" t="str">
        <f>IF(SUM(EB24,EG24)&gt;0,SUM(EB24,EG24),"")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IF(SUM(FD24,FI24)&gt;0,SUM(FD24,FI24),"")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>IF(SUM(FL24,FP24)&gt;0,SUM(FL24,FP24),"")</f>
        <v/>
      </c>
      <c r="GF24" s="40" t="str">
        <f>IF(SUM(FK24:FL24,FN24:FP24,FR24)-FM24-FQ24&gt;0,SUM(FK24:FL24,FN24:FP24,FR24)-FM24-FQ24,"")</f>
        <v/>
      </c>
      <c r="GG24" s="40" t="str">
        <f>IF(SUM(FS24:FT24,FV24)-FU24&gt;0,SUM(FS24:FT24,FV24)-FU24,"")</f>
        <v/>
      </c>
      <c r="GH24" s="40" t="str">
        <f>IF(SUM(FL24,FP24,FT24)&gt;0,SUM(FL24,FP24,FT24),"")</f>
        <v/>
      </c>
      <c r="GI24" s="40" t="str">
        <f>IF(SUM(GF24,GG24)&gt;0,SUM(GF24,GG24),"")</f>
        <v/>
      </c>
      <c r="GJ24" s="40" t="str">
        <f>IF(SUM(FX24,GB24)&gt;0,SUM(FX24,GB24),"")</f>
        <v/>
      </c>
      <c r="GK24" s="40" t="str">
        <f>IF(SUM(FW24:FX24,FZ24:GB24,GD24)-SUM(FY24,GC24)&gt;0,SUM(FW24:FX24,FZ24:GB24,GD24)-SUM(FY24,GC24),"")</f>
        <v/>
      </c>
      <c r="GL24" s="40" t="str">
        <f>IF(SUM(GF24,GK24)&gt;0,SUM(GF24,GK24),"")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IF(SUM(HH24,HM24)&gt;0,SUM(HH24,HM24),"")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>IF(SUM(HP24,HT24)&gt;0,SUM(HP24,HT24),"")</f>
        <v/>
      </c>
      <c r="IJ24" s="40" t="str">
        <f>IF(SUM(HO24:HP24,HR24:HT24,HV24)-HQ24-HU24&gt;0,SUM(HO24:HP24,HR24:HT24,HV24)-HQ24-HU24,"")</f>
        <v/>
      </c>
      <c r="IK24" s="40" t="str">
        <f>IF(SUM(HW24:HX24,HZ24)-HY24&gt;0,SUM(HW24:HX24,HZ24)-HY24,"")</f>
        <v/>
      </c>
      <c r="IL24" s="40" t="str">
        <f>IF(SUM(HP24,HT24,HX24)&gt;0,SUM(HP24,HT24,HX24),"")</f>
        <v/>
      </c>
      <c r="IM24" s="40" t="str">
        <f>IF(SUM(IJ24,IK24)&gt;0,SUM(IJ24,IK24),"")</f>
        <v/>
      </c>
      <c r="IN24" s="40" t="str">
        <f>IF(SUM(IB24,IF24)&gt;0,SUM(IB24,IF24),"")</f>
        <v/>
      </c>
      <c r="IO24" s="40" t="str">
        <f>IF(SUM(IA24:IB24,ID24:IF24,IH24)-SUM(IC24,IG24)&gt;0,SUM(IA24:IB24,ID24:IF24,IH24)-SUM(IC24,IG24),"")</f>
        <v/>
      </c>
      <c r="IP24" s="40" t="str">
        <f>IF(SUM(IJ24,IO24)&gt;0,SUM(IJ24,IO24),"")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IF(SUM(JL24,JQ24)&gt;0,SUM(JL24,JQ24),"")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>IF(SUM(JT24,JX24)&gt;0,SUM(JT24,JX24),"")</f>
        <v/>
      </c>
      <c r="KN24" s="40" t="str">
        <f>IF(SUM(JS24:JT24,JV24:JX24,JZ24)-JU24-JY24&gt;0,SUM(JS24:JT24,JV24:JX24,JZ24)-JU24-JY24,"")</f>
        <v/>
      </c>
      <c r="KO24" s="40" t="str">
        <f>IF(SUM(KA24:KB24,KD24)-KC24&gt;0,SUM(KA24:KB24,KD24)-KC24,"")</f>
        <v/>
      </c>
      <c r="KP24" s="40" t="str">
        <f>IF(SUM(JT24,JX24,KB24)&gt;0,SUM(JT24,JX24,KB24),"")</f>
        <v/>
      </c>
      <c r="KQ24" s="40" t="str">
        <f>IF(SUM(KN24,KO24)&gt;0,SUM(KN24,KO24),"")</f>
        <v/>
      </c>
      <c r="KR24" s="40" t="str">
        <f>IF(SUM(KF24,KJ24)&gt;0,SUM(KF24,KJ24),"")</f>
        <v/>
      </c>
      <c r="KS24" s="40" t="str">
        <f>IF(SUM(KE24:KF24,KH24:KJ24,KL24)-SUM(KG24,KK24)&gt;0,SUM(KE24:KF24,KH24:KJ24,KL24)-SUM(KG24,KK24),"")</f>
        <v/>
      </c>
      <c r="KT24" s="40" t="str">
        <f>IF(SUM(KN24,KS24)&gt;0,SUM(KN24,KS24),"")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IF(SUM(LP24,LU24)&gt;0,SUM(LP24,LU24),"")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>IF(SUM(LX24,MB24)&gt;0,SUM(LX24,MB24),"")</f>
        <v/>
      </c>
      <c r="MR24" s="40" t="str">
        <f>IF(SUM(LW24:LX24,LZ24:MB24,MD24)-LY24-MC24&gt;0,SUM(LW24:LX24,LZ24:MB24,MD24)-LY24-MC24,"")</f>
        <v/>
      </c>
      <c r="MS24" s="40" t="str">
        <f>IF(SUM(ME24:MF24,MH24)-MG24&gt;0,SUM(ME24:MF24,MH24)-MG24,"")</f>
        <v/>
      </c>
      <c r="MT24" s="40" t="str">
        <f>IF(SUM(LX24,MB24,MF24)&gt;0,SUM(LX24,MB24,MF24),"")</f>
        <v/>
      </c>
      <c r="MU24" s="40" t="str">
        <f>IF(SUM(MR24,MS24)&gt;0,SUM(MR24,MS24),"")</f>
        <v/>
      </c>
      <c r="MV24" s="40" t="str">
        <f>IF(SUM(MJ24,MN24)&gt;0,SUM(MJ24,MN24),"")</f>
        <v/>
      </c>
      <c r="MW24" s="40" t="str">
        <f>IF(SUM(MI24:MJ24,ML24:MN24,MP24)-SUM(MK24,MO24)&gt;0,SUM(MI24:MJ24,ML24:MN24,MP24)-SUM(MK24,MO24),"")</f>
        <v/>
      </c>
      <c r="MX24" s="40" t="str">
        <f>IF(SUM(MR24,MW24)&gt;0,SUM(MR24,MW24),"")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IF(SUM(NT24,NY24)&gt;0,SUM(NT24,NY24),"")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>IF(SUM(OB24,OF24)&gt;0,SUM(OB24,OF24),"")</f>
        <v/>
      </c>
      <c r="OV24" s="40" t="str">
        <f>IF(SUM(OA24:OB24,OD24:OF24,OH24)-OC24-OG24&gt;0,SUM(OA24:OB24,OD24:OF24,OH24)-OC24-OG24,"")</f>
        <v/>
      </c>
      <c r="OW24" s="40" t="str">
        <f>IF(SUM(OI24:OJ24,OL24)-OK24&gt;0,SUM(OI24:OJ24,OL24)-OK24,"")</f>
        <v/>
      </c>
      <c r="OX24" s="40" t="str">
        <f>IF(SUM(OB24,OF24,OJ24)&gt;0,SUM(OB24,OF24,OJ24),"")</f>
        <v/>
      </c>
      <c r="OY24" s="40" t="str">
        <f>IF(SUM(OV24,OW24)&gt;0,SUM(OV24,OW24),"")</f>
        <v/>
      </c>
      <c r="OZ24" s="40" t="str">
        <f>IF(SUM(ON24,OR24)&gt;0,SUM(ON24,OR24),"")</f>
        <v/>
      </c>
      <c r="PA24" s="40" t="str">
        <f>IF(SUM(OM24:ON24,OP24:OR24,OT24)-SUM(OO24,OS24)&gt;0,SUM(OM24:ON24,OP24:OR24,OT24)-SUM(OO24,OS24),"")</f>
        <v/>
      </c>
      <c r="PB24" s="40" t="str">
        <f>IF(SUM(OV24,PA24)&gt;0,SUM(OV24,PA24),"")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IF(SUM(PX24,QC24)&gt;0,SUM(PX24,QC24),"")</f>
        <v/>
      </c>
      <c r="QE24" s="22">
        <f>IF($CU24="P",CA24,(CA24+AX24)/2)</f>
        <v>18.399999999999999</v>
      </c>
      <c r="QF24" s="22">
        <f>IF($CU24="P",CB24,(CB24+AY24)/2)</f>
        <v>2.9000000000000004</v>
      </c>
      <c r="QG24" s="22">
        <f>IF($CU24="P",CC24,(CC24+AZ24)/2)</f>
        <v>0.45</v>
      </c>
      <c r="QH24" s="22">
        <f>IF($CU24="P",CD24,(CD24+BA24)/2)</f>
        <v>0</v>
      </c>
      <c r="QI24" s="22">
        <f>IF($CU24="P",CE24,(CE24+BB24)/2)</f>
        <v>18.100000000000001</v>
      </c>
      <c r="QJ24" s="22">
        <f>IF($CU24="P",CF24,(CF24+BC24)/2)</f>
        <v>2.65</v>
      </c>
      <c r="QK24" s="22">
        <f>IF($CU24="P",CG24,(CG24+BD24)/2)</f>
        <v>0.6</v>
      </c>
      <c r="QL24" s="22">
        <f>IF($CU24="P",CH24,(CH24+BE24)/2)</f>
        <v>0</v>
      </c>
      <c r="QM24" s="22">
        <f>IF($CU24="P",CI24,(CI24+BF24)/2)</f>
        <v>18</v>
      </c>
      <c r="QN24" s="22">
        <f>IF($CU24="P",CJ24,(CJ24+BG24)/2)</f>
        <v>1.85</v>
      </c>
      <c r="QO24" s="22">
        <f>IF($CU24="P",CK24,(CK24+BH24)/2)</f>
        <v>0</v>
      </c>
      <c r="QP24" s="22">
        <f>IF($CU24="P",CL24,(CL24+BI24)/2)</f>
        <v>0</v>
      </c>
      <c r="QQ24" s="22">
        <f>IF($CU24="P",CM24,(CM24+BJ24)/2)</f>
        <v>0</v>
      </c>
      <c r="QR24" s="22">
        <f>IF($CU24="P",CN24,(CN24+BK24)/2)</f>
        <v>0</v>
      </c>
      <c r="QS24" s="22">
        <f>IF($CU24="P",CO24,(CO24+BL24)/2)</f>
        <v>0</v>
      </c>
      <c r="QT24" s="22">
        <f>IF($CU24="P",CP24,(CP24+BM24)/2)</f>
        <v>0</v>
      </c>
      <c r="QU24" s="22">
        <f>IF($CU24="P",CQ24,(CQ24+BN24)/2)</f>
        <v>0</v>
      </c>
      <c r="QV24" s="22">
        <f>IF($CU24="P",CR24,(CR24+BO24)/2)</f>
        <v>0</v>
      </c>
      <c r="QW24" s="22">
        <f>IF($CU24="P",CS24,(CS24+BP24)/2)</f>
        <v>0</v>
      </c>
      <c r="QX24" s="22">
        <f>IF($CU24="P",CT24,(CT24+BQ24)/2)</f>
        <v>0</v>
      </c>
      <c r="QY24" s="27" t="s">
        <v>46</v>
      </c>
      <c r="QZ24" s="40">
        <f>IF(SUM(QF24,QJ24)&gt;0,SUM(QF24,QJ24),"")</f>
        <v>5.5500000000000007</v>
      </c>
      <c r="RA24" s="40">
        <f>IF(SUM(QE24:QF24,QH24:QJ24,QL24)-QG24-QK24&gt;0,SUM(QE24:QF24,QH24:QJ24,QL24)-QG24-QK24,"")</f>
        <v>40.999999999999993</v>
      </c>
      <c r="RB24" s="40">
        <f>IF(SUM(QM24:QN24,QP24)-QO24&gt;0,SUM(QM24:QN24,QP24)-QO24,"")</f>
        <v>19.850000000000001</v>
      </c>
      <c r="RC24" s="40">
        <f>IF(SUM(QF24,QJ24,QN24)&gt;0,SUM(QF24,QJ24,QN24),"")</f>
        <v>7.4</v>
      </c>
      <c r="RD24" s="40">
        <f>IF(SUM(RA24,RB24)&gt;0,SUM(RA24,RB24),"")</f>
        <v>60.849999999999994</v>
      </c>
      <c r="RE24" s="40" t="str">
        <f>IF(SUM(QR24,QV24)&gt;0,SUM(QR24,QV24),"")</f>
        <v/>
      </c>
      <c r="RF24" s="40" t="str">
        <f>IF(SUM(QQ24:QR24,QT24:QV24,QX24)-SUM(QS24,QW24)&gt;0,SUM(QQ24:QR24,QT24:QV24,QX24)-SUM(QS24,QW24),"")</f>
        <v/>
      </c>
      <c r="RG24" s="40">
        <f>IF(SUM(RA24,RF24)&gt;0,SUM(RA24,RF24),"")</f>
        <v>40.999999999999993</v>
      </c>
    </row>
    <row r="25" spans="1:475" x14ac:dyDescent="0.2">
      <c r="A25" s="4" t="str" cm="1">
        <f t="array" ref="A25">IF(AND(H25&lt;&gt;"",H25&lt;&gt;"No DD"),SUMPRODUCT((H$4:H$27&lt;&gt;"")*(H$4:H$27&lt;&gt;"No DD")*(E$4:E$27&gt;E25))+1,IF(H25="No DD",SUMPRODUCT((H$4:H$27="No DD")*(E$4:E$27&gt;E25))+1+SUMPRODUCT((H$4:H$27&lt;&gt;"")*(H$4:H$27&lt;&gt;"No DD")),""))</f>
        <v/>
      </c>
      <c r="B25" s="5" t="s">
        <v>167</v>
      </c>
      <c r="C25" s="4" t="s">
        <v>4</v>
      </c>
      <c r="D25" s="4">
        <v>2003</v>
      </c>
      <c r="E25" s="9">
        <f>SUM(J25:R25)+SUM(J25:N25)*0.0000001+SUM(J25)*0.0000000000001</f>
        <v>99.60000996000413</v>
      </c>
      <c r="F25" s="3" t="str">
        <f>IF(OR(AND(AP25&gt;=AW$29,AQ25&gt;=AW$33,AP25&lt;&gt;"",AO25=""),AND(AU25&gt;=AW$29,AV25&gt;=AW$33,AU25&lt;&gt;"",AO25=""),AND(BS25&gt;=BZ$29,BT25&gt;=BZ$33,BS25&lt;&gt;"",BR25=""),AND(BX25&gt;=BZ$29,BY25&gt;=BZ$33,BX25&lt;&gt;"",BR25=""),AND(CV25&gt;=DC$29,CW25&gt;=DC$33,CV25&lt;&gt;"",CU25=""),AND(DA25&gt;=DC$29,DB25&gt;=DC$33,DA25&lt;&gt;""),AND(EA25&gt;=EH$29,EB25&gt;=EH$33,EA25&lt;&gt;""),AND(EF25&gt;=EH$29,EG25&gt;=EH$33,EF25&lt;&gt;""),AND(FC25&gt;=FJ$29,FD25&gt;=FJ$33,FC25&lt;&gt;""),AND(FH25&gt;=FJ$29,FI25&gt;=FJ$33,FH25&lt;&gt;""),AND(GE25&gt;=GL$29,GF25&gt;=GL$33,GE25&lt;&gt;""),AND(GJ25&gt;=GL$29,GK25&gt;=GL$33,GJ25&lt;&gt;""),AND(HG25&gt;=HN$29,HH25&gt;=HN$33,HG25&lt;&gt;""),AND(HL25&gt;=HN$29,HM25&gt;=HN$33,HL25&lt;&gt;""),AND(II25&gt;=IP$29,IJ25&gt;=IP$33,II25&lt;&gt;""),AND(IN25&gt;=IP$29,IO25&gt;=IP$33,IN25&lt;&gt;""),AND(JK25&gt;=JR$29,JL25&gt;=JR$33,JK25&lt;&gt;""),AND(JP25&gt;=JR$29,JQ25&gt;=JR$33,JP25&lt;&gt;""),AND(KM25&gt;=KT$29,KN25&gt;=KT$33,KM25&lt;&gt;""),AND(KR25&gt;=KT$29,KS25&gt;=KT$33,KR25&lt;&gt;""),AND(LO25&gt;=LV$29,LP25&gt;=LV$33,LO25&lt;&gt;""),AND(LT25&gt;=LV$29,LU25&gt;=LV$33,LT25&lt;&gt;""),AND(MQ25&gt;=MX$29,MR25&gt;=MX$33,MQ25&lt;&gt;""),AND(MV25&gt;=MX$29,MW25&gt;=MX$33,MV25&lt;&gt;""),AND(NS25&gt;=NZ$29,NT25&gt;=NZ$33,NS25&lt;&gt;""),AND(NX25&gt;=NZ$29,NY25&gt;=NZ$33,NX25&lt;&gt;""),AND(OU25&gt;=PB$29,OV25&gt;=PB$33,OU25&lt;&gt;""),AND(OZ25&gt;=PB$29,PA25&gt;=PB$33,OZ25&lt;&gt;""),AND(PW25&gt;=QD$29,PX25&gt;=QD$33,PW25&lt;&gt;""),AND(QB25&gt;=QD$29,QC25&gt;=QD$33,QB25&lt;&gt;"")),"P","")</f>
        <v/>
      </c>
      <c r="G25" s="3" t="str">
        <f>IF(OR(AND(AQ25&gt;=AW$33,AQ25&lt;&gt;"",AO25=""),AND(AV25&gt;=AW$33,AV25&lt;&gt;"",AO25=""),AND(BT25&gt;=BZ$33,BT25&lt;&gt;"",BR25=""),AND(BY25&gt;=BZ$33,BY25&lt;&gt;"",BR25=""),AND(CW25&gt;=DC$33,CW25&lt;&gt;"",CU25=""),AND(DB25&gt;=DC$33,DB25&lt;&gt;"",CU25=""),AND(EB25&gt;=EH$33,EB25&lt;&gt;""),AND(EG25&gt;=EH$33,EG25&lt;&gt;""),AND(FD25&gt;=FJ$33,FD25&lt;&gt;""),AND(FI25&gt;=FJ$33,FI25&lt;&gt;""),AND(GF25&gt;=GL$33,GF25&lt;&gt;""),AND(GK25&gt;=GL$33,GK25&lt;&gt;""),AND(HH25&gt;=HN$33,HH25&lt;&gt;""),AND(HM25&gt;=HN$33,HM25&lt;&gt;""),AND(IJ25&gt;=IP$33,IJ25&lt;&gt;""),AND(IO25&gt;=IP$33,IO25&lt;&gt;""),AND(JL25&gt;=JR$33,JL25&lt;&gt;""),AND(JQ25&gt;=JR$33,JQ25&lt;&gt;""),AND(KN25&gt;=KT$33,KN25&lt;&gt;""),AND(KS25&gt;=KT$33,KS25&lt;&gt;""),AND(LP25&gt;=LV$33,LP25&lt;&gt;""),AND(LU25&gt;=LV$33,LU25&lt;&gt;""),AND(MR25&gt;=MX$33,MR25&lt;&gt;""),AND(MW25&gt;=MX$33,MW25&lt;&gt;""),AND(NT25&gt;=NZ$33,NT25&lt;&gt;""),AND(NY25&gt;=NZ$33,NY25&lt;&gt;""),AND(OV25&gt;=PB$33,OV25&lt;&gt;""),AND(PA25&gt;=PB$33,PA25&lt;&gt;""),AND(PX25&gt;=QD$33,PX25&lt;&gt;""),AND(QC25&gt;=QD$33,QC25&lt;&gt;"")),"P","")</f>
        <v/>
      </c>
      <c r="H25" s="36" t="str">
        <f>IF(AND(G25="P",F25=""),"No DD",IF(OR(AND(AS25&gt;=AW$32,AT25&gt;=AW$36,AS25&lt;&gt;"",AO25=""),AND(BV25&gt;=BZ$32,BW25&gt;=BZ$36,BV25&lt;&gt;"",BR25=""),AND(CY25&gt;=DC$32,CZ25&gt;=DC$36,CY25&lt;&gt;"",CU25=""),AND(ED25&gt;=EH$32,EE25&gt;=EH$36,ED25&lt;&gt;""),AND(FF25&gt;=FJ$32,FG25&gt;=FJ$36,FF25&lt;&gt;""),AND(GH25&gt;=GL$32,GI25&gt;=GL$36,GH25&lt;&gt;""),AND(HJ25&gt;=HN$32,HK25&gt;=HN$36,HJ25&lt;&gt;""),AND(IL25&gt;=IP$32,IM25&gt;=IP$36,IL25&lt;&gt;""),AND(JN25&gt;=JR$32,JO25&gt;=JR$36,JN25&lt;&gt;""),AND(KP25&gt;=KT$32,KQ25&gt;=KT$36,KP25&lt;&gt;""),AND(LR25&gt;=LV$32,LS25&gt;=LV$36,LR25&lt;&gt;""),AND(MT25&gt;=MX$32,MU25&gt;=MX$36,MT25&lt;&gt;""),AND(NV25&gt;=NZ$32,NW25&gt;=NZ$36,NV25&lt;&gt;""),AND(OX25&gt;=PB$32,OY25&gt;=PB$36,OX25&lt;&gt;""),AND(PZ25&gt;=QD$32,QA25&gt;=QD$36,PZ25&lt;&gt;"")),"Merit",IF(OR(AND(AS25&gt;=AW$31,AT25&gt;=AW$35,AS25&lt;&gt;"",AO25=""),AND(BV25&gt;=BZ$31,BW25&gt;=BZ$35,BV25&lt;&gt;"",BR25=""),AND(CY25&gt;=DC$31,CZ25&gt;=DC$35,CY25&lt;&gt;"",CU25=""),AND(ED25&gt;=EH$31,EE25&gt;=EH$35,ED25&lt;&gt;""),AND(FF25&gt;=FJ$31,FG25&gt;=FJ$35,FF25&lt;&gt;""),AND(GH25&gt;=GL$31,GI25&gt;=GL$35,GH25&lt;&gt;""),AND(HJ25&gt;=HN$31,HK25&gt;=HN$35,HJ25&lt;&gt;""),AND(IL25&gt;=IP$31,IM25&gt;=IP$35,IL25&lt;&gt;""),AND(JN25&gt;=JR$31,JO25&gt;=JR$35,JN25&lt;&gt;""),AND(KP25&gt;=KT$31,KQ25&gt;=KT$35,KP25&lt;&gt;""),AND(LR25&gt;=LV$31,LS25&gt;=LV$35,LR25&lt;&gt;""),AND(MT25&gt;=MX$31,MU25&gt;=MX$35,MT25&lt;&gt;""),AND(NV25&gt;=NZ$31,NW25&gt;=NZ$35,NV25&lt;&gt;""),AND(OX25&gt;=PB$31,OY25&gt;=PB$35,OX25&lt;&gt;""),AND(PZ25&gt;=QD$31,QA25&gt;=QD$35,PZ25&lt;&gt;"")),"Excellence",IF(I25="P","Worlds Team",IF(F25="P","National Team","")))))</f>
        <v/>
      </c>
      <c r="I25" s="3" t="str">
        <f>IF(OR(AND(AS25&gt;=AW$30,AT25&gt;=AW$34,AS25&lt;&gt;"",AO25=""),AND(BV25&gt;=BZ$30,BW25&gt;=BZ$34,BV25&lt;&gt;"",BR25=""),AND(CY25&gt;=DC$30,CZ25&gt;=DC$34,CY25&lt;&gt;"",CU25=""),AND(ED25&gt;=EH$30,EE25&gt;=EH$34,ED25&lt;&gt;""),AND(FF25&gt;=FJ$30,FG25&gt;=FJ$34,FF25&lt;&gt;""),AND(GH25&gt;=GL$30,GI25&gt;=GL$34,GH25&lt;&gt;""),AND(HJ25&gt;=HN$30,HK25&gt;=HN$34,HJ25&lt;&gt;""),AND(IL25&gt;=IP$30,IM25&gt;=IP$34,IL25&lt;&gt;""),AND(JN25&gt;=JR$30,JO25&gt;=JR$34,JN25&lt;&gt;""),AND(KP25&gt;=KT$30,KQ25&gt;=KT$34,KP25&lt;&gt;""),AND(LR25&gt;=LV$30,LS25&gt;=LV$34,LR25&lt;&gt;""),AND(MT25&gt;=MX$30,MU25&gt;=MX$34,MT25&lt;&gt;""),AND(NV25&gt;=NZ$30,NW25&gt;=NZ$34,NV25&lt;&gt;""),AND(OX25&gt;=PB$30,OY25&gt;=PB$34,OX25&lt;&gt;""),AND(PZ25&gt;=QD$30,QA25&gt;=QD$34,PZ25&lt;&gt;"")),"P","")</f>
        <v/>
      </c>
      <c r="J25" s="8">
        <f>IF(COUNT(AQ25,BT25,CW25)&gt;0,LARGE((AQ25,BT25,CW25),1),0)</f>
        <v>41.000000000000007</v>
      </c>
      <c r="K25" s="8" t="str">
        <f>IF(J25=0,"",IF(J25=CW25,$CA$1,IF(J25=BT25,$AX$1,IF(J25=AQ25,$U$1,""))))</f>
        <v>2023 Nationals</v>
      </c>
      <c r="L25" s="8">
        <f>IF(COUNT(AQ25,BT25,CW25)&gt;1,LARGE((AQ25,BT25,CW25),2),0)</f>
        <v>37.700000000000003</v>
      </c>
      <c r="M25" s="8" t="str">
        <f>IF(L25=0,"",IF(L25=CW25,$CA$1,IF(L25=BT25,$AX$1,IF(L25=AQ25,$U$1,""))))</f>
        <v>2023 Elite Canada</v>
      </c>
      <c r="N25" s="8">
        <f>IF(COUNT(AR25,BU25,CX25)&gt;0,LARGE((AR25,BU25,CX25),1),0)</f>
        <v>20.9</v>
      </c>
      <c r="O25" s="8" t="str">
        <f>IF(N25=0,"",IF(N25=CX25,$CA$1,IF(N25=BU25,$AX$1,IF(N25=AR25,$U$1,""))))</f>
        <v>2023 Elite Canada</v>
      </c>
      <c r="P25" s="8">
        <f>IF(MAX(AV25,BY25,DB25)&gt;0,MAX(AV25,BY25,DB25),0)</f>
        <v>0</v>
      </c>
      <c r="Q25" s="8" t="str">
        <f>IF(P25=0,"",IF(P25=DB25,$CA$1,IF(P25=BY25,$AX$1,IF(P25=AV25,$U$1,""))))</f>
        <v/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7"/>
      <c r="AP25" s="40" t="str">
        <f>IF(SUM(V25,Z25)&gt;0,SUM(V25,Z25),"")</f>
        <v/>
      </c>
      <c r="AQ25" s="40" t="str">
        <f>IF(SUM(U25:V25,X25:Z25,AB25)-W25-AA25&gt;0,SUM(U25:V25,X25:Z25,AB25)-W25-AA25,"")</f>
        <v/>
      </c>
      <c r="AR25" s="40" t="str">
        <f>IF(SUM(AC25:AD25,AF25)-AE25&gt;0,SUM(AC25:AD25,AF25)-AE25,"")</f>
        <v/>
      </c>
      <c r="AS25" s="40" t="str">
        <f>IF(SUM(V25,Z25,AD25)&gt;0,SUM(V25,Z25,AD25),"")</f>
        <v/>
      </c>
      <c r="AT25" s="40" t="str">
        <f>IF(SUM(AQ25,AR25)&gt;0,SUM(AQ25,AR25),"")</f>
        <v/>
      </c>
      <c r="AU25" s="40" t="str">
        <f>IF(SUM(AH25,AL25)&gt;0,SUM(AH25,AL25),"")</f>
        <v/>
      </c>
      <c r="AV25" s="40" t="str">
        <f>IF(SUM(AG25:AH25,AJ25:AL25,AN25)-SUM(AI25,AM25)&gt;0,SUM(AG25:AH25,AJ25:AL25,AN25)-SUM(AI25,AM25),"")</f>
        <v/>
      </c>
      <c r="AW25" s="40" t="str">
        <f>IF(SUM(AQ25,AV25)&gt;0,SUM(AQ25,AV25),"")</f>
        <v/>
      </c>
      <c r="AX25" s="18">
        <v>18.2</v>
      </c>
      <c r="AY25" s="18">
        <v>2.7</v>
      </c>
      <c r="AZ25" s="18">
        <v>1.1000000000000001</v>
      </c>
      <c r="BA25" s="18">
        <v>0</v>
      </c>
      <c r="BB25" s="18">
        <v>17.3</v>
      </c>
      <c r="BC25" s="18">
        <v>0.6</v>
      </c>
      <c r="BD25" s="18">
        <v>0</v>
      </c>
      <c r="BE25" s="18">
        <v>0</v>
      </c>
      <c r="BF25" s="18">
        <v>17.399999999999999</v>
      </c>
      <c r="BG25" s="18">
        <v>1.1000000000000001</v>
      </c>
      <c r="BH25" s="18">
        <v>0.6</v>
      </c>
      <c r="BI25" s="18">
        <v>3</v>
      </c>
      <c r="BJ25" s="18"/>
      <c r="BK25" s="18"/>
      <c r="BL25" s="18"/>
      <c r="BM25" s="18"/>
      <c r="BN25" s="18"/>
      <c r="BO25" s="18"/>
      <c r="BP25" s="18"/>
      <c r="BQ25" s="18"/>
      <c r="BR25" s="28"/>
      <c r="BS25" s="11">
        <f>IF(SUM(AY25,BC25)&gt;0,SUM(AY25,BC25),"")</f>
        <v>3.3000000000000003</v>
      </c>
      <c r="BT25" s="11">
        <f>IF(SUM(AX25:AY25,BA25:BC25,BE25)-AZ25-BD25&gt;0,SUM(AX25:AY25,BA25:BC25,BE25)-AZ25-BD25,"")</f>
        <v>37.700000000000003</v>
      </c>
      <c r="BU25" s="11">
        <f>IF(SUM(BF25:BG25,BI25)-BH25&gt;0,SUM(BF25:BG25,BI25)-BH25,"")</f>
        <v>20.9</v>
      </c>
      <c r="BV25" s="11">
        <f>IF(SUM(AY25,BC25,BG25)&gt;0,SUM(AY25,BC25,BG25),"")</f>
        <v>4.4000000000000004</v>
      </c>
      <c r="BW25" s="11">
        <f>IF(SUM(BT25,BU25)&gt;0,SUM(BT25,BU25),"")</f>
        <v>58.6</v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>
        <f>IF(SUM(BT25,BY25)&gt;0,SUM(BT25,BY25),"")</f>
        <v>37.700000000000003</v>
      </c>
      <c r="CA25" s="19">
        <v>18.8</v>
      </c>
      <c r="CB25" s="19">
        <v>3</v>
      </c>
      <c r="CC25" s="19">
        <v>0</v>
      </c>
      <c r="CD25" s="19">
        <v>0</v>
      </c>
      <c r="CE25" s="19">
        <v>17.600000000000001</v>
      </c>
      <c r="CF25" s="19">
        <v>2.5</v>
      </c>
      <c r="CG25" s="19">
        <v>0.9</v>
      </c>
      <c r="CH25" s="19">
        <v>0</v>
      </c>
      <c r="CI25" s="19">
        <v>17.5</v>
      </c>
      <c r="CJ25" s="19">
        <v>0.7</v>
      </c>
      <c r="CK25" s="19">
        <v>0</v>
      </c>
      <c r="CL25" s="19">
        <v>0</v>
      </c>
      <c r="CM25" s="19"/>
      <c r="CN25" s="19"/>
      <c r="CO25" s="19"/>
      <c r="CP25" s="19"/>
      <c r="CQ25" s="19"/>
      <c r="CR25" s="19"/>
      <c r="CS25" s="19"/>
      <c r="CT25" s="19"/>
      <c r="CU25" s="27"/>
      <c r="CV25" s="40">
        <f>IF(SUM(CB25,CF25)&gt;0,SUM(CB25,CF25),"")</f>
        <v>5.5</v>
      </c>
      <c r="CW25" s="40">
        <f>IF(SUM(CA25:CB25,CD25:CF25,CH25)-CC25-CG25&gt;0,SUM(CA25:CB25,CD25:CF25,CH25)-CC25-CG25,"")</f>
        <v>41.000000000000007</v>
      </c>
      <c r="CX25" s="40">
        <f>IF(SUM(CI25:CJ25,CL25)-CK25&gt;0,SUM(CI25:CJ25,CL25)-CK25,"")</f>
        <v>18.2</v>
      </c>
      <c r="CY25" s="40">
        <f>IF(SUM(CB25,CF25,CJ25)&gt;0,SUM(CB25,CF25,CJ25),"")</f>
        <v>6.2</v>
      </c>
      <c r="CZ25" s="40">
        <f>IF(SUM(CW25,CX25)&gt;0,SUM(CW25,CX25),"")</f>
        <v>59.2</v>
      </c>
      <c r="DA25" s="40" t="str">
        <f>IF(SUM(CN25,CR25)&gt;0,SUM(CN25,CR25),"")</f>
        <v/>
      </c>
      <c r="DB25" s="40" t="str">
        <f>IF(SUM(CM25:CN25,CP25:CR25,CT25)-SUM(CO25,CS25)&gt;0,SUM(CM25:CN25,CP25:CR25,CT25)-SUM(CO25,CS25),"")</f>
        <v/>
      </c>
      <c r="DC25" s="40">
        <f>IF(SUM(CW25,DB25)&gt;0,SUM(CW25,DB25),"")</f>
        <v>41.000000000000007</v>
      </c>
      <c r="DD25" s="50" t="str">
        <f>IF(MAX(EB25,FD25,GF25,HH25,IJ25,JL25,KN25,LP25,MR25,NT25,OV25,PX25)-IF(L25="",0,L25)&gt;0.001,MAX(EB25,FD25,GF25,HH25,IJ25,JL25,KN25,LP25,MR25,NT25,OV25,PX25)-IF(L25="",0,L25),"")</f>
        <v/>
      </c>
      <c r="DE25" s="50" t="str">
        <f>IF(MAX(EC25,FE25,GG25,HI25,IK25,JM25,KO25,LQ25,MS25,NU25,OW25,PY25)-IF(N25="",0,N25)&gt;0.001,MAX(EC25,FE25,GG25,HI25,IK25,JM25,KO25,LQ25,MS25,NU25,OW25,PY25)-IF(N25="",0,N25),"")</f>
        <v/>
      </c>
      <c r="DF25" s="50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>IF(SUM(DH25,DL25)&gt;0,SUM(DH25,DL25),"")</f>
        <v/>
      </c>
      <c r="EB25" s="40" t="str">
        <f>IF(SUM(DG25:DH25,DJ25:DL25,DN25)-DI25-DM25&gt;0,SUM(DG25:DH25,DJ25:DL25,DN25)-DI25-DM25,"")</f>
        <v/>
      </c>
      <c r="EC25" s="40" t="str">
        <f>IF(SUM(DO25:DP25,DR25)-DQ25&gt;0,SUM(DO25:DP25,DR25)-DQ25,"")</f>
        <v/>
      </c>
      <c r="ED25" s="40" t="str">
        <f>IF(SUM(DH25,DL25,DP25)&gt;0,SUM(DH25,DL25,DP25),"")</f>
        <v/>
      </c>
      <c r="EE25" s="40" t="str">
        <f>IF(SUM(EB25,EC25)&gt;0,SUM(EB25,EC25),"")</f>
        <v/>
      </c>
      <c r="EF25" s="40" t="str">
        <f>IF(SUM(DT25,DX25)&gt;0,SUM(DT25,DX25),"")</f>
        <v/>
      </c>
      <c r="EG25" s="40" t="str">
        <f>IF(SUM(DS25:DT25,DV25:DX25,DZ25)-SUM(DU25,DY25)&gt;0,SUM(DS25:DT25,DV25:DX25,DZ25)-SUM(DU25,DY25),"")</f>
        <v/>
      </c>
      <c r="EH25" s="40" t="str">
        <f>IF(SUM(EB25,EG25)&gt;0,SUM(EB25,EG25),"")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IF(SUM(FD25,FI25)&gt;0,SUM(FD25,FI25),"")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>IF(SUM(FL25,FP25)&gt;0,SUM(FL25,FP25),"")</f>
        <v/>
      </c>
      <c r="GF25" s="40" t="str">
        <f>IF(SUM(FK25:FL25,FN25:FP25,FR25)-FM25-FQ25&gt;0,SUM(FK25:FL25,FN25:FP25,FR25)-FM25-FQ25,"")</f>
        <v/>
      </c>
      <c r="GG25" s="40" t="str">
        <f>IF(SUM(FS25:FT25,FV25)-FU25&gt;0,SUM(FS25:FT25,FV25)-FU25,"")</f>
        <v/>
      </c>
      <c r="GH25" s="40" t="str">
        <f>IF(SUM(FL25,FP25,FT25)&gt;0,SUM(FL25,FP25,FT25),"")</f>
        <v/>
      </c>
      <c r="GI25" s="40" t="str">
        <f>IF(SUM(GF25,GG25)&gt;0,SUM(GF25,GG25),"")</f>
        <v/>
      </c>
      <c r="GJ25" s="40" t="str">
        <f>IF(SUM(FX25,GB25)&gt;0,SUM(FX25,GB25),"")</f>
        <v/>
      </c>
      <c r="GK25" s="40" t="str">
        <f>IF(SUM(FW25:FX25,FZ25:GB25,GD25)-SUM(FY25,GC25)&gt;0,SUM(FW25:FX25,FZ25:GB25,GD25)-SUM(FY25,GC25),"")</f>
        <v/>
      </c>
      <c r="GL25" s="40" t="str">
        <f>IF(SUM(GF25,GK25)&gt;0,SUM(GF25,GK25),"")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IF(SUM(HH25,HM25)&gt;0,SUM(HH25,HM25),"")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>IF(SUM(HP25,HT25)&gt;0,SUM(HP25,HT25),"")</f>
        <v/>
      </c>
      <c r="IJ25" s="40" t="str">
        <f>IF(SUM(HO25:HP25,HR25:HT25,HV25)-HQ25-HU25&gt;0,SUM(HO25:HP25,HR25:HT25,HV25)-HQ25-HU25,"")</f>
        <v/>
      </c>
      <c r="IK25" s="40" t="str">
        <f>IF(SUM(HW25:HX25,HZ25)-HY25&gt;0,SUM(HW25:HX25,HZ25)-HY25,"")</f>
        <v/>
      </c>
      <c r="IL25" s="40" t="str">
        <f>IF(SUM(HP25,HT25,HX25)&gt;0,SUM(HP25,HT25,HX25),"")</f>
        <v/>
      </c>
      <c r="IM25" s="40" t="str">
        <f>IF(SUM(IJ25,IK25)&gt;0,SUM(IJ25,IK25),"")</f>
        <v/>
      </c>
      <c r="IN25" s="40" t="str">
        <f>IF(SUM(IB25,IF25)&gt;0,SUM(IB25,IF25),"")</f>
        <v/>
      </c>
      <c r="IO25" s="40" t="str">
        <f>IF(SUM(IA25:IB25,ID25:IF25,IH25)-SUM(IC25,IG25)&gt;0,SUM(IA25:IB25,ID25:IF25,IH25)-SUM(IC25,IG25),"")</f>
        <v/>
      </c>
      <c r="IP25" s="40" t="str">
        <f>IF(SUM(IJ25,IO25)&gt;0,SUM(IJ25,IO25),"")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IF(SUM(JL25,JQ25)&gt;0,SUM(JL25,JQ25),"")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>IF(SUM(JT25,JX25)&gt;0,SUM(JT25,JX25),"")</f>
        <v/>
      </c>
      <c r="KN25" s="40" t="str">
        <f>IF(SUM(JS25:JT25,JV25:JX25,JZ25)-JU25-JY25&gt;0,SUM(JS25:JT25,JV25:JX25,JZ25)-JU25-JY25,"")</f>
        <v/>
      </c>
      <c r="KO25" s="40" t="str">
        <f>IF(SUM(KA25:KB25,KD25)-KC25&gt;0,SUM(KA25:KB25,KD25)-KC25,"")</f>
        <v/>
      </c>
      <c r="KP25" s="40" t="str">
        <f>IF(SUM(JT25,JX25,KB25)&gt;0,SUM(JT25,JX25,KB25),"")</f>
        <v/>
      </c>
      <c r="KQ25" s="40" t="str">
        <f>IF(SUM(KN25,KO25)&gt;0,SUM(KN25,KO25),"")</f>
        <v/>
      </c>
      <c r="KR25" s="40" t="str">
        <f>IF(SUM(KF25,KJ25)&gt;0,SUM(KF25,KJ25),"")</f>
        <v/>
      </c>
      <c r="KS25" s="40" t="str">
        <f>IF(SUM(KE25:KF25,KH25:KJ25,KL25)-SUM(KG25,KK25)&gt;0,SUM(KE25:KF25,KH25:KJ25,KL25)-SUM(KG25,KK25),"")</f>
        <v/>
      </c>
      <c r="KT25" s="40" t="str">
        <f>IF(SUM(KN25,KS25)&gt;0,SUM(KN25,KS25),"")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IF(SUM(LP25,LU25)&gt;0,SUM(LP25,LU25),"")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>IF(SUM(LX25,MB25)&gt;0,SUM(LX25,MB25),"")</f>
        <v/>
      </c>
      <c r="MR25" s="40" t="str">
        <f>IF(SUM(LW25:LX25,LZ25:MB25,MD25)-LY25-MC25&gt;0,SUM(LW25:LX25,LZ25:MB25,MD25)-LY25-MC25,"")</f>
        <v/>
      </c>
      <c r="MS25" s="40" t="str">
        <f>IF(SUM(ME25:MF25,MH25)-MG25&gt;0,SUM(ME25:MF25,MH25)-MG25,"")</f>
        <v/>
      </c>
      <c r="MT25" s="40" t="str">
        <f>IF(SUM(LX25,MB25,MF25)&gt;0,SUM(LX25,MB25,MF25),"")</f>
        <v/>
      </c>
      <c r="MU25" s="40" t="str">
        <f>IF(SUM(MR25,MS25)&gt;0,SUM(MR25,MS25),"")</f>
        <v/>
      </c>
      <c r="MV25" s="40" t="str">
        <f>IF(SUM(MJ25,MN25)&gt;0,SUM(MJ25,MN25),"")</f>
        <v/>
      </c>
      <c r="MW25" s="40" t="str">
        <f>IF(SUM(MI25:MJ25,ML25:MN25,MP25)-SUM(MK25,MO25)&gt;0,SUM(MI25:MJ25,ML25:MN25,MP25)-SUM(MK25,MO25),"")</f>
        <v/>
      </c>
      <c r="MX25" s="40" t="str">
        <f>IF(SUM(MR25,MW25)&gt;0,SUM(MR25,MW25),"")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IF(SUM(NT25,NY25)&gt;0,SUM(NT25,NY25),"")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>IF(SUM(OB25,OF25)&gt;0,SUM(OB25,OF25),"")</f>
        <v/>
      </c>
      <c r="OV25" s="40" t="str">
        <f>IF(SUM(OA25:OB25,OD25:OF25,OH25)-OC25-OG25&gt;0,SUM(OA25:OB25,OD25:OF25,OH25)-OC25-OG25,"")</f>
        <v/>
      </c>
      <c r="OW25" s="40" t="str">
        <f>IF(SUM(OI25:OJ25,OL25)-OK25&gt;0,SUM(OI25:OJ25,OL25)-OK25,"")</f>
        <v/>
      </c>
      <c r="OX25" s="40" t="str">
        <f>IF(SUM(OB25,OF25,OJ25)&gt;0,SUM(OB25,OF25,OJ25),"")</f>
        <v/>
      </c>
      <c r="OY25" s="40" t="str">
        <f>IF(SUM(OV25,OW25)&gt;0,SUM(OV25,OW25),"")</f>
        <v/>
      </c>
      <c r="OZ25" s="40" t="str">
        <f>IF(SUM(ON25,OR25)&gt;0,SUM(ON25,OR25),"")</f>
        <v/>
      </c>
      <c r="PA25" s="40" t="str">
        <f>IF(SUM(OM25:ON25,OP25:OR25,OT25)-SUM(OO25,OS25)&gt;0,SUM(OM25:ON25,OP25:OR25,OT25)-SUM(OO25,OS25),"")</f>
        <v/>
      </c>
      <c r="PB25" s="40" t="str">
        <f>IF(SUM(OV25,PA25)&gt;0,SUM(OV25,PA25),"")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IF(SUM(PX25,QC25)&gt;0,SUM(PX25,QC25),"")</f>
        <v/>
      </c>
      <c r="QE25" s="22">
        <f>IF($CU25="P",CA25,(CA25+AX25)/2)</f>
        <v>18.5</v>
      </c>
      <c r="QF25" s="22">
        <f>IF($CU25="P",CB25,(CB25+AY25)/2)</f>
        <v>2.85</v>
      </c>
      <c r="QG25" s="22">
        <f>IF($CU25="P",CC25,(CC25+AZ25)/2)</f>
        <v>0.55000000000000004</v>
      </c>
      <c r="QH25" s="22">
        <f>IF($CU25="P",CD25,(CD25+BA25)/2)</f>
        <v>0</v>
      </c>
      <c r="QI25" s="22">
        <f>IF($CU25="P",CE25,(CE25+BB25)/2)</f>
        <v>17.450000000000003</v>
      </c>
      <c r="QJ25" s="22">
        <f>IF($CU25="P",CF25,(CF25+BC25)/2)</f>
        <v>1.55</v>
      </c>
      <c r="QK25" s="22">
        <f>IF($CU25="P",CG25,(CG25+BD25)/2)</f>
        <v>0.45</v>
      </c>
      <c r="QL25" s="22">
        <f>IF($CU25="P",CH25,(CH25+BE25)/2)</f>
        <v>0</v>
      </c>
      <c r="QM25" s="22">
        <f>IF($CU25="P",CI25,(CI25+BF25)/2)</f>
        <v>17.45</v>
      </c>
      <c r="QN25" s="22">
        <f>IF($CU25="P",CJ25,(CJ25+BG25)/2)</f>
        <v>0.9</v>
      </c>
      <c r="QO25" s="22">
        <f>IF($CU25="P",CK25,(CK25+BH25)/2)</f>
        <v>0.3</v>
      </c>
      <c r="QP25" s="22">
        <f>IF($CU25="P",CL25,(CL25+BI25)/2)</f>
        <v>1.5</v>
      </c>
      <c r="QQ25" s="22">
        <f>IF($CU25="P",CM25,(CM25+BJ25)/2)</f>
        <v>0</v>
      </c>
      <c r="QR25" s="22">
        <f>IF($CU25="P",CN25,(CN25+BK25)/2)</f>
        <v>0</v>
      </c>
      <c r="QS25" s="22">
        <f>IF($CU25="P",CO25,(CO25+BL25)/2)</f>
        <v>0</v>
      </c>
      <c r="QT25" s="22">
        <f>IF($CU25="P",CP25,(CP25+BM25)/2)</f>
        <v>0</v>
      </c>
      <c r="QU25" s="22">
        <f>IF($CU25="P",CQ25,(CQ25+BN25)/2)</f>
        <v>0</v>
      </c>
      <c r="QV25" s="22">
        <f>IF($CU25="P",CR25,(CR25+BO25)/2)</f>
        <v>0</v>
      </c>
      <c r="QW25" s="22">
        <f>IF($CU25="P",CS25,(CS25+BP25)/2)</f>
        <v>0</v>
      </c>
      <c r="QX25" s="22">
        <f>IF($CU25="P",CT25,(CT25+BQ25)/2)</f>
        <v>0</v>
      </c>
      <c r="QY25" s="27" t="s">
        <v>46</v>
      </c>
      <c r="QZ25" s="40">
        <f>IF(SUM(QF25,QJ25)&gt;0,SUM(QF25,QJ25),"")</f>
        <v>4.4000000000000004</v>
      </c>
      <c r="RA25" s="40">
        <f>IF(SUM(QE25:QF25,QH25:QJ25,QL25)-QG25-QK25&gt;0,SUM(QE25:QF25,QH25:QJ25,QL25)-QG25-QK25,"")</f>
        <v>39.35</v>
      </c>
      <c r="RB25" s="40">
        <f>IF(SUM(QM25:QN25,QP25)-QO25&gt;0,SUM(QM25:QN25,QP25)-QO25,"")</f>
        <v>19.549999999999997</v>
      </c>
      <c r="RC25" s="40">
        <f>IF(SUM(QF25,QJ25,QN25)&gt;0,SUM(QF25,QJ25,QN25),"")</f>
        <v>5.3000000000000007</v>
      </c>
      <c r="RD25" s="40">
        <f>IF(SUM(RA25,RB25)&gt;0,SUM(RA25,RB25),"")</f>
        <v>58.9</v>
      </c>
      <c r="RE25" s="40" t="str">
        <f>IF(SUM(QR25,QV25)&gt;0,SUM(QR25,QV25),"")</f>
        <v/>
      </c>
      <c r="RF25" s="40" t="str">
        <f>IF(SUM(QQ25:QR25,QT25:QV25,QX25)-SUM(QS25,QW25)&gt;0,SUM(QQ25:QR25,QT25:QV25,QX25)-SUM(QS25,QW25),"")</f>
        <v/>
      </c>
      <c r="RG25" s="40">
        <f>IF(SUM(RA25,RF25)&gt;0,SUM(RA25,RF25),"")</f>
        <v>39.35</v>
      </c>
    </row>
    <row r="26" spans="1:475" x14ac:dyDescent="0.2">
      <c r="A26" s="4" t="str" cm="1">
        <f t="array" ref="A26">IF(AND(H26&lt;&gt;"",H26&lt;&gt;"No DD"),SUMPRODUCT((H$4:H$27&lt;&gt;"")*(H$4:H$27&lt;&gt;"No DD")*(E$4:E$27&gt;E26))+1,IF(H26="No DD",SUMPRODUCT((H$4:H$27="No DD")*(E$4:E$27&gt;E26))+1+SUMPRODUCT((H$4:H$27&lt;&gt;"")*(H$4:H$27&lt;&gt;"No DD")),""))</f>
        <v/>
      </c>
      <c r="B26" s="5" t="s">
        <v>168</v>
      </c>
      <c r="C26" s="4" t="s">
        <v>4</v>
      </c>
      <c r="D26" s="4">
        <v>2005</v>
      </c>
      <c r="E26" s="9">
        <f>SUM(J26:R26)+SUM(J26:N26)*0.0000001+SUM(J26)*0.0000000000001</f>
        <v>59.800005980004194</v>
      </c>
      <c r="F26" s="3" t="str">
        <f>IF(OR(AND(AP26&gt;=AW$29,AQ26&gt;=AW$33,AP26&lt;&gt;"",AO26=""),AND(AU26&gt;=AW$29,AV26&gt;=AW$33,AU26&lt;&gt;"",AO26=""),AND(BS26&gt;=BZ$29,BT26&gt;=BZ$33,BS26&lt;&gt;"",BR26=""),AND(BX26&gt;=BZ$29,BY26&gt;=BZ$33,BX26&lt;&gt;"",BR26=""),AND(CV26&gt;=DC$29,CW26&gt;=DC$33,CV26&lt;&gt;"",CU26=""),AND(DA26&gt;=DC$29,DB26&gt;=DC$33,DA26&lt;&gt;""),AND(EA26&gt;=EH$29,EB26&gt;=EH$33,EA26&lt;&gt;""),AND(EF26&gt;=EH$29,EG26&gt;=EH$33,EF26&lt;&gt;""),AND(FC26&gt;=FJ$29,FD26&gt;=FJ$33,FC26&lt;&gt;""),AND(FH26&gt;=FJ$29,FI26&gt;=FJ$33,FH26&lt;&gt;""),AND(GE26&gt;=GL$29,GF26&gt;=GL$33,GE26&lt;&gt;""),AND(GJ26&gt;=GL$29,GK26&gt;=GL$33,GJ26&lt;&gt;""),AND(HG26&gt;=HN$29,HH26&gt;=HN$33,HG26&lt;&gt;""),AND(HL26&gt;=HN$29,HM26&gt;=HN$33,HL26&lt;&gt;""),AND(II26&gt;=IP$29,IJ26&gt;=IP$33,II26&lt;&gt;""),AND(IN26&gt;=IP$29,IO26&gt;=IP$33,IN26&lt;&gt;""),AND(JK26&gt;=JR$29,JL26&gt;=JR$33,JK26&lt;&gt;""),AND(JP26&gt;=JR$29,JQ26&gt;=JR$33,JP26&lt;&gt;""),AND(KM26&gt;=KT$29,KN26&gt;=KT$33,KM26&lt;&gt;""),AND(KR26&gt;=KT$29,KS26&gt;=KT$33,KR26&lt;&gt;""),AND(LO26&gt;=LV$29,LP26&gt;=LV$33,LO26&lt;&gt;""),AND(LT26&gt;=LV$29,LU26&gt;=LV$33,LT26&lt;&gt;""),AND(MQ26&gt;=MX$29,MR26&gt;=MX$33,MQ26&lt;&gt;""),AND(MV26&gt;=MX$29,MW26&gt;=MX$33,MV26&lt;&gt;""),AND(NS26&gt;=NZ$29,NT26&gt;=NZ$33,NS26&lt;&gt;""),AND(NX26&gt;=NZ$29,NY26&gt;=NZ$33,NX26&lt;&gt;""),AND(OU26&gt;=PB$29,OV26&gt;=PB$33,OU26&lt;&gt;""),AND(OZ26&gt;=PB$29,PA26&gt;=PB$33,OZ26&lt;&gt;""),AND(PW26&gt;=QD$29,PX26&gt;=QD$33,PW26&lt;&gt;""),AND(QB26&gt;=QD$29,QC26&gt;=QD$33,QB26&lt;&gt;"")),"P","")</f>
        <v/>
      </c>
      <c r="G26" s="3" t="str">
        <f>IF(OR(AND(AQ26&gt;=AW$33,AQ26&lt;&gt;"",AO26=""),AND(AV26&gt;=AW$33,AV26&lt;&gt;"",AO26=""),AND(BT26&gt;=BZ$33,BT26&lt;&gt;"",BR26=""),AND(BY26&gt;=BZ$33,BY26&lt;&gt;"",BR26=""),AND(CW26&gt;=DC$33,CW26&lt;&gt;"",CU26=""),AND(DB26&gt;=DC$33,DB26&lt;&gt;"",CU26=""),AND(EB26&gt;=EH$33,EB26&lt;&gt;""),AND(EG26&gt;=EH$33,EG26&lt;&gt;""),AND(FD26&gt;=FJ$33,FD26&lt;&gt;""),AND(FI26&gt;=FJ$33,FI26&lt;&gt;""),AND(GF26&gt;=GL$33,GF26&lt;&gt;""),AND(GK26&gt;=GL$33,GK26&lt;&gt;""),AND(HH26&gt;=HN$33,HH26&lt;&gt;""),AND(HM26&gt;=HN$33,HM26&lt;&gt;""),AND(IJ26&gt;=IP$33,IJ26&lt;&gt;""),AND(IO26&gt;=IP$33,IO26&lt;&gt;""),AND(JL26&gt;=JR$33,JL26&lt;&gt;""),AND(JQ26&gt;=JR$33,JQ26&lt;&gt;""),AND(KN26&gt;=KT$33,KN26&lt;&gt;""),AND(KS26&gt;=KT$33,KS26&lt;&gt;""),AND(LP26&gt;=LV$33,LP26&lt;&gt;""),AND(LU26&gt;=LV$33,LU26&lt;&gt;""),AND(MR26&gt;=MX$33,MR26&lt;&gt;""),AND(MW26&gt;=MX$33,MW26&lt;&gt;""),AND(NT26&gt;=NZ$33,NT26&lt;&gt;""),AND(NY26&gt;=NZ$33,NY26&lt;&gt;""),AND(OV26&gt;=PB$33,OV26&lt;&gt;""),AND(PA26&gt;=PB$33,PA26&lt;&gt;""),AND(PX26&gt;=QD$33,PX26&lt;&gt;""),AND(QC26&gt;=QD$33,QC26&lt;&gt;"")),"P","")</f>
        <v/>
      </c>
      <c r="H26" s="36" t="str">
        <f>IF(AND(G26="P",F26=""),"No DD",IF(OR(AND(AS26&gt;=AW$32,AT26&gt;=AW$36,AS26&lt;&gt;"",AO26=""),AND(BV26&gt;=BZ$32,BW26&gt;=BZ$36,BV26&lt;&gt;"",BR26=""),AND(CY26&gt;=DC$32,CZ26&gt;=DC$36,CY26&lt;&gt;"",CU26=""),AND(ED26&gt;=EH$32,EE26&gt;=EH$36,ED26&lt;&gt;""),AND(FF26&gt;=FJ$32,FG26&gt;=FJ$36,FF26&lt;&gt;""),AND(GH26&gt;=GL$32,GI26&gt;=GL$36,GH26&lt;&gt;""),AND(HJ26&gt;=HN$32,HK26&gt;=HN$36,HJ26&lt;&gt;""),AND(IL26&gt;=IP$32,IM26&gt;=IP$36,IL26&lt;&gt;""),AND(JN26&gt;=JR$32,JO26&gt;=JR$36,JN26&lt;&gt;""),AND(KP26&gt;=KT$32,KQ26&gt;=KT$36,KP26&lt;&gt;""),AND(LR26&gt;=LV$32,LS26&gt;=LV$36,LR26&lt;&gt;""),AND(MT26&gt;=MX$32,MU26&gt;=MX$36,MT26&lt;&gt;""),AND(NV26&gt;=NZ$32,NW26&gt;=NZ$36,NV26&lt;&gt;""),AND(OX26&gt;=PB$32,OY26&gt;=PB$36,OX26&lt;&gt;""),AND(PZ26&gt;=QD$32,QA26&gt;=QD$36,PZ26&lt;&gt;"")),"Merit",IF(OR(AND(AS26&gt;=AW$31,AT26&gt;=AW$35,AS26&lt;&gt;"",AO26=""),AND(BV26&gt;=BZ$31,BW26&gt;=BZ$35,BV26&lt;&gt;"",BR26=""),AND(CY26&gt;=DC$31,CZ26&gt;=DC$35,CY26&lt;&gt;"",CU26=""),AND(ED26&gt;=EH$31,EE26&gt;=EH$35,ED26&lt;&gt;""),AND(FF26&gt;=FJ$31,FG26&gt;=FJ$35,FF26&lt;&gt;""),AND(GH26&gt;=GL$31,GI26&gt;=GL$35,GH26&lt;&gt;""),AND(HJ26&gt;=HN$31,HK26&gt;=HN$35,HJ26&lt;&gt;""),AND(IL26&gt;=IP$31,IM26&gt;=IP$35,IL26&lt;&gt;""),AND(JN26&gt;=JR$31,JO26&gt;=JR$35,JN26&lt;&gt;""),AND(KP26&gt;=KT$31,KQ26&gt;=KT$35,KP26&lt;&gt;""),AND(LR26&gt;=LV$31,LS26&gt;=LV$35,LR26&lt;&gt;""),AND(MT26&gt;=MX$31,MU26&gt;=MX$35,MT26&lt;&gt;""),AND(NV26&gt;=NZ$31,NW26&gt;=NZ$35,NV26&lt;&gt;""),AND(OX26&gt;=PB$31,OY26&gt;=PB$35,OX26&lt;&gt;""),AND(PZ26&gt;=QD$31,QA26&gt;=QD$35,PZ26&lt;&gt;"")),"Excellence",IF(I26="P","Worlds Team",IF(F26="P","National Team","")))))</f>
        <v/>
      </c>
      <c r="I26" s="3" t="str">
        <f>IF(OR(AND(AS26&gt;=AW$30,AT26&gt;=AW$34,AS26&lt;&gt;"",AO26=""),AND(BV26&gt;=BZ$30,BW26&gt;=BZ$34,BV26&lt;&gt;"",BR26=""),AND(CY26&gt;=DC$30,CZ26&gt;=DC$34,CY26&lt;&gt;"",CU26=""),AND(ED26&gt;=EH$30,EE26&gt;=EH$34,ED26&lt;&gt;""),AND(FF26&gt;=FJ$30,FG26&gt;=FJ$34,FF26&lt;&gt;""),AND(GH26&gt;=GL$30,GI26&gt;=GL$34,GH26&lt;&gt;""),AND(HJ26&gt;=HN$30,HK26&gt;=HN$34,HJ26&lt;&gt;""),AND(IL26&gt;=IP$30,IM26&gt;=IP$34,IL26&lt;&gt;""),AND(JN26&gt;=JR$30,JO26&gt;=JR$34,JN26&lt;&gt;""),AND(KP26&gt;=KT$30,KQ26&gt;=KT$34,KP26&lt;&gt;""),AND(LR26&gt;=LV$30,LS26&gt;=LV$34,LR26&lt;&gt;""),AND(MT26&gt;=MX$30,MU26&gt;=MX$34,MT26&lt;&gt;""),AND(NV26&gt;=NZ$30,NW26&gt;=NZ$34,NV26&lt;&gt;""),AND(OX26&gt;=PB$30,OY26&gt;=PB$34,OX26&lt;&gt;""),AND(PZ26&gt;=QD$30,QA26&gt;=QD$34,PZ26&lt;&gt;"")),"P","")</f>
        <v/>
      </c>
      <c r="J26" s="8">
        <f>IF(COUNT(AQ26,BT26,CW26)&gt;0,LARGE((AQ26,BT26,CW26),1),0)</f>
        <v>41.900000000000006</v>
      </c>
      <c r="K26" s="8" t="str">
        <f>IF(J26=0,"",IF(J26=CW26,$CA$1,IF(J26=BT26,$AX$1,IF(J26=AQ26,$U$1,""))))</f>
        <v>2023 Elite Canada</v>
      </c>
      <c r="L26" s="8">
        <f>IF(COUNT(AQ26,BT26,CW26)&gt;1,LARGE((AQ26,BT26,CW26),2),0)</f>
        <v>0</v>
      </c>
      <c r="M26" s="8" t="str">
        <f>IF(L26=0,"",IF(L26=CW26,$CA$1,IF(L26=BT26,$AX$1,IF(L26=AQ26,$U$1,""))))</f>
        <v/>
      </c>
      <c r="N26" s="8">
        <f>IF(COUNT(AR26,BU26,CX26)&gt;0,LARGE((AR26,BU26,CX26),1),0)</f>
        <v>17.899999999999999</v>
      </c>
      <c r="O26" s="8" t="str">
        <f>IF(N26=0,"",IF(N26=CX26,$CA$1,IF(N26=BU26,$AX$1,IF(N26=AR26,$U$1,""))))</f>
        <v>2023 Elite Canada</v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27"/>
      <c r="AP26" s="40" t="str">
        <f>IF(SUM(V26,Z26)&gt;0,SUM(V26,Z26),"")</f>
        <v/>
      </c>
      <c r="AQ26" s="40" t="str">
        <f>IF(SUM(U26:V26,X26:Z26,AB26)-W26-AA26&gt;0,SUM(U26:V26,X26:Z26,AB26)-W26-AA26,"")</f>
        <v/>
      </c>
      <c r="AR26" s="40" t="str">
        <f>IF(SUM(AC26:AD26,AF26)-AE26&gt;0,SUM(AC26:AD26,AF26)-AE26,"")</f>
        <v/>
      </c>
      <c r="AS26" s="40" t="str">
        <f>IF(SUM(V26,Z26,AD26)&gt;0,SUM(V26,Z26,AD26),"")</f>
        <v/>
      </c>
      <c r="AT26" s="40" t="str">
        <f>IF(SUM(AQ26,AR26)&gt;0,SUM(AQ26,AR26),"")</f>
        <v/>
      </c>
      <c r="AU26" s="40" t="str">
        <f>IF(SUM(AH26,AL26)&gt;0,SUM(AH26,AL26),"")</f>
        <v/>
      </c>
      <c r="AV26" s="40" t="str">
        <f>IF(SUM(AG26:AH26,AJ26:AL26,AN26)-SUM(AI26,AM26)&gt;0,SUM(AG26:AH26,AJ26:AL26,AN26)-SUM(AI26,AM26),"")</f>
        <v/>
      </c>
      <c r="AW26" s="40" t="str">
        <f>IF(SUM(AQ26,AV26)&gt;0,SUM(AQ26,AV26),"")</f>
        <v/>
      </c>
      <c r="AX26" s="18">
        <v>17.600000000000001</v>
      </c>
      <c r="AY26" s="18">
        <v>3.3</v>
      </c>
      <c r="AZ26" s="18">
        <v>0.2</v>
      </c>
      <c r="BA26" s="18">
        <v>0</v>
      </c>
      <c r="BB26" s="18">
        <v>18</v>
      </c>
      <c r="BC26" s="18">
        <v>3.2</v>
      </c>
      <c r="BD26" s="18">
        <v>0</v>
      </c>
      <c r="BE26" s="18">
        <v>0</v>
      </c>
      <c r="BF26" s="18">
        <v>17.2</v>
      </c>
      <c r="BG26" s="18">
        <v>0.7</v>
      </c>
      <c r="BH26" s="18">
        <v>0</v>
      </c>
      <c r="BI26" s="18">
        <v>0</v>
      </c>
      <c r="BJ26" s="18"/>
      <c r="BK26" s="18"/>
      <c r="BL26" s="18"/>
      <c r="BM26" s="18"/>
      <c r="BN26" s="18"/>
      <c r="BO26" s="18"/>
      <c r="BP26" s="18"/>
      <c r="BQ26" s="18"/>
      <c r="BR26" s="28"/>
      <c r="BS26" s="11">
        <f>IF(SUM(AY26,BC26)&gt;0,SUM(AY26,BC26),"")</f>
        <v>6.5</v>
      </c>
      <c r="BT26" s="11">
        <f>IF(SUM(AX26:AY26,BA26:BC26,BE26)-AZ26-BD26&gt;0,SUM(AX26:AY26,BA26:BC26,BE26)-AZ26-BD26,"")</f>
        <v>41.900000000000006</v>
      </c>
      <c r="BU26" s="11">
        <f>IF(SUM(BF26:BG26,BI26)-BH26&gt;0,SUM(BF26:BG26,BI26)-BH26,"")</f>
        <v>17.899999999999999</v>
      </c>
      <c r="BV26" s="11">
        <f>IF(SUM(AY26,BC26,BG26)&gt;0,SUM(AY26,BC26,BG26),"")</f>
        <v>7.2</v>
      </c>
      <c r="BW26" s="11">
        <f>IF(SUM(BT26,BU26)&gt;0,SUM(BT26,BU26),"")</f>
        <v>59.800000000000004</v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>
        <f>IF(SUM(BT26,BY26)&gt;0,SUM(BT26,BY26),"")</f>
        <v>41.900000000000006</v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7"/>
      <c r="CV26" s="40" t="str">
        <f>IF(SUM(CB26,CF26)&gt;0,SUM(CB26,CF26),"")</f>
        <v/>
      </c>
      <c r="CW26" s="40" t="str">
        <f>IF(SUM(CA26:CB26,CD26:CF26,CH26)-CC26-CG26&gt;0,SUM(CA26:CB26,CD26:CF26,CH26)-CC26-CG26,"")</f>
        <v/>
      </c>
      <c r="CX26" s="40" t="str">
        <f>IF(SUM(CI26:CJ26,CL26)-CK26&gt;0,SUM(CI26:CJ26,CL26)-CK26,"")</f>
        <v/>
      </c>
      <c r="CY26" s="40" t="str">
        <f>IF(SUM(CB26,CF26,CJ26)&gt;0,SUM(CB26,CF26,CJ26),"")</f>
        <v/>
      </c>
      <c r="CZ26" s="40" t="str">
        <f>IF(SUM(CW26,CX26)&gt;0,SUM(CW26,CX26),"")</f>
        <v/>
      </c>
      <c r="DA26" s="40" t="str">
        <f>IF(SUM(CN26,CR26)&gt;0,SUM(CN26,CR26),"")</f>
        <v/>
      </c>
      <c r="DB26" s="40" t="str">
        <f>IF(SUM(CM26:CN26,CP26:CR26,CT26)-SUM(CO26,CS26)&gt;0,SUM(CM26:CN26,CP26:CR26,CT26)-SUM(CO26,CS26),"")</f>
        <v/>
      </c>
      <c r="DC26" s="40" t="str">
        <f>IF(SUM(CW26,DB26)&gt;0,SUM(CW26,DB26),"")</f>
        <v/>
      </c>
      <c r="DD26" s="50" t="str">
        <f>IF(MAX(EB26,FD26,GF26,HH26,IJ26,JL26,KN26,LP26,MR26,NT26,OV26,PX26)-IF(L26="",0,L26)&gt;0.001,MAX(EB26,FD26,GF26,HH26,IJ26,JL26,KN26,LP26,MR26,NT26,OV26,PX26)-IF(L26="",0,L26),"")</f>
        <v/>
      </c>
      <c r="DE26" s="50" t="str">
        <f>IF(MAX(EC26,FE26,GG26,HI26,IK26,JM26,KO26,LQ26,MS26,NU26,OW26,PY26)-IF(N26="",0,N26)&gt;0.001,MAX(EC26,FE26,GG26,HI26,IK26,JM26,KO26,LQ26,MS26,NU26,OW26,PY26)-IF(N26="",0,N26),"")</f>
        <v/>
      </c>
      <c r="DF26" s="50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>IF(SUM(DH26,DL26)&gt;0,SUM(DH26,DL26),"")</f>
        <v/>
      </c>
      <c r="EB26" s="40" t="str">
        <f>IF(SUM(DG26:DH26,DJ26:DL26,DN26)-DI26-DM26&gt;0,SUM(DG26:DH26,DJ26:DL26,DN26)-DI26-DM26,"")</f>
        <v/>
      </c>
      <c r="EC26" s="40" t="str">
        <f>IF(SUM(DO26:DP26,DR26)-DQ26&gt;0,SUM(DO26:DP26,DR26)-DQ26,"")</f>
        <v/>
      </c>
      <c r="ED26" s="40" t="str">
        <f>IF(SUM(DH26,DL26,DP26)&gt;0,SUM(DH26,DL26,DP26),"")</f>
        <v/>
      </c>
      <c r="EE26" s="40" t="str">
        <f>IF(SUM(EB26,EC26)&gt;0,SUM(EB26,EC26),"")</f>
        <v/>
      </c>
      <c r="EF26" s="40" t="str">
        <f>IF(SUM(DT26,DX26)&gt;0,SUM(DT26,DX26),"")</f>
        <v/>
      </c>
      <c r="EG26" s="40" t="str">
        <f>IF(SUM(DS26:DT26,DV26:DX26,DZ26)-SUM(DU26,DY26)&gt;0,SUM(DS26:DT26,DV26:DX26,DZ26)-SUM(DU26,DY26),"")</f>
        <v/>
      </c>
      <c r="EH26" s="40" t="str">
        <f>IF(SUM(EB26,EG26)&gt;0,SUM(EB26,EG26),"")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IF(SUM(FD26,FI26)&gt;0,SUM(FD26,FI26),"")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>IF(SUM(FL26,FP26)&gt;0,SUM(FL26,FP26),"")</f>
        <v/>
      </c>
      <c r="GF26" s="40" t="str">
        <f>IF(SUM(FK26:FL26,FN26:FP26,FR26)-FM26-FQ26&gt;0,SUM(FK26:FL26,FN26:FP26,FR26)-FM26-FQ26,"")</f>
        <v/>
      </c>
      <c r="GG26" s="40" t="str">
        <f>IF(SUM(FS26:FT26,FV26)-FU26&gt;0,SUM(FS26:FT26,FV26)-FU26,"")</f>
        <v/>
      </c>
      <c r="GH26" s="40" t="str">
        <f>IF(SUM(FL26,FP26,FT26)&gt;0,SUM(FL26,FP26,FT26),"")</f>
        <v/>
      </c>
      <c r="GI26" s="40" t="str">
        <f>IF(SUM(GF26,GG26)&gt;0,SUM(GF26,GG26),"")</f>
        <v/>
      </c>
      <c r="GJ26" s="40" t="str">
        <f>IF(SUM(FX26,GB26)&gt;0,SUM(FX26,GB26),"")</f>
        <v/>
      </c>
      <c r="GK26" s="40" t="str">
        <f>IF(SUM(FW26:FX26,FZ26:GB26,GD26)-SUM(FY26,GC26)&gt;0,SUM(FW26:FX26,FZ26:GB26,GD26)-SUM(FY26,GC26),"")</f>
        <v/>
      </c>
      <c r="GL26" s="40" t="str">
        <f>IF(SUM(GF26,GK26)&gt;0,SUM(GF26,GK26),"")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IF(SUM(HH26,HM26)&gt;0,SUM(HH26,HM26),"")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>IF(SUM(HP26,HT26)&gt;0,SUM(HP26,HT26),"")</f>
        <v/>
      </c>
      <c r="IJ26" s="40" t="str">
        <f>IF(SUM(HO26:HP26,HR26:HT26,HV26)-HQ26-HU26&gt;0,SUM(HO26:HP26,HR26:HT26,HV26)-HQ26-HU26,"")</f>
        <v/>
      </c>
      <c r="IK26" s="40" t="str">
        <f>IF(SUM(HW26:HX26,HZ26)-HY26&gt;0,SUM(HW26:HX26,HZ26)-HY26,"")</f>
        <v/>
      </c>
      <c r="IL26" s="40" t="str">
        <f>IF(SUM(HP26,HT26,HX26)&gt;0,SUM(HP26,HT26,HX26),"")</f>
        <v/>
      </c>
      <c r="IM26" s="40" t="str">
        <f>IF(SUM(IJ26,IK26)&gt;0,SUM(IJ26,IK26),"")</f>
        <v/>
      </c>
      <c r="IN26" s="40" t="str">
        <f>IF(SUM(IB26,IF26)&gt;0,SUM(IB26,IF26),"")</f>
        <v/>
      </c>
      <c r="IO26" s="40" t="str">
        <f>IF(SUM(IA26:IB26,ID26:IF26,IH26)-SUM(IC26,IG26)&gt;0,SUM(IA26:IB26,ID26:IF26,IH26)-SUM(IC26,IG26),"")</f>
        <v/>
      </c>
      <c r="IP26" s="40" t="str">
        <f>IF(SUM(IJ26,IO26)&gt;0,SUM(IJ26,IO26),"")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IF(SUM(JL26,JQ26)&gt;0,SUM(JL26,JQ26),"")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>IF(SUM(JT26,JX26)&gt;0,SUM(JT26,JX26),"")</f>
        <v/>
      </c>
      <c r="KN26" s="40" t="str">
        <f>IF(SUM(JS26:JT26,JV26:JX26,JZ26)-JU26-JY26&gt;0,SUM(JS26:JT26,JV26:JX26,JZ26)-JU26-JY26,"")</f>
        <v/>
      </c>
      <c r="KO26" s="40" t="str">
        <f>IF(SUM(KA26:KB26,KD26)-KC26&gt;0,SUM(KA26:KB26,KD26)-KC26,"")</f>
        <v/>
      </c>
      <c r="KP26" s="40" t="str">
        <f>IF(SUM(JT26,JX26,KB26)&gt;0,SUM(JT26,JX26,KB26),"")</f>
        <v/>
      </c>
      <c r="KQ26" s="40" t="str">
        <f>IF(SUM(KN26,KO26)&gt;0,SUM(KN26,KO26),"")</f>
        <v/>
      </c>
      <c r="KR26" s="40" t="str">
        <f>IF(SUM(KF26,KJ26)&gt;0,SUM(KF26,KJ26),"")</f>
        <v/>
      </c>
      <c r="KS26" s="40" t="str">
        <f>IF(SUM(KE26:KF26,KH26:KJ26,KL26)-SUM(KG26,KK26)&gt;0,SUM(KE26:KF26,KH26:KJ26,KL26)-SUM(KG26,KK26),"")</f>
        <v/>
      </c>
      <c r="KT26" s="40" t="str">
        <f>IF(SUM(KN26,KS26)&gt;0,SUM(KN26,KS26),"")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IF(SUM(LP26,LU26)&gt;0,SUM(LP26,LU26),"")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>IF(SUM(LX26,MB26)&gt;0,SUM(LX26,MB26),"")</f>
        <v/>
      </c>
      <c r="MR26" s="40" t="str">
        <f>IF(SUM(LW26:LX26,LZ26:MB26,MD26)-LY26-MC26&gt;0,SUM(LW26:LX26,LZ26:MB26,MD26)-LY26-MC26,"")</f>
        <v/>
      </c>
      <c r="MS26" s="40" t="str">
        <f>IF(SUM(ME26:MF26,MH26)-MG26&gt;0,SUM(ME26:MF26,MH26)-MG26,"")</f>
        <v/>
      </c>
      <c r="MT26" s="40" t="str">
        <f>IF(SUM(LX26,MB26,MF26)&gt;0,SUM(LX26,MB26,MF26),"")</f>
        <v/>
      </c>
      <c r="MU26" s="40" t="str">
        <f>IF(SUM(MR26,MS26)&gt;0,SUM(MR26,MS26),"")</f>
        <v/>
      </c>
      <c r="MV26" s="40" t="str">
        <f>IF(SUM(MJ26,MN26)&gt;0,SUM(MJ26,MN26),"")</f>
        <v/>
      </c>
      <c r="MW26" s="40" t="str">
        <f>IF(SUM(MI26:MJ26,ML26:MN26,MP26)-SUM(MK26,MO26)&gt;0,SUM(MI26:MJ26,ML26:MN26,MP26)-SUM(MK26,MO26),"")</f>
        <v/>
      </c>
      <c r="MX26" s="40" t="str">
        <f>IF(SUM(MR26,MW26)&gt;0,SUM(MR26,MW26),"")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IF(SUM(NT26,NY26)&gt;0,SUM(NT26,NY26),"")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>IF(SUM(OB26,OF26)&gt;0,SUM(OB26,OF26),"")</f>
        <v/>
      </c>
      <c r="OV26" s="40" t="str">
        <f>IF(SUM(OA26:OB26,OD26:OF26,OH26)-OC26-OG26&gt;0,SUM(OA26:OB26,OD26:OF26,OH26)-OC26-OG26,"")</f>
        <v/>
      </c>
      <c r="OW26" s="40" t="str">
        <f>IF(SUM(OI26:OJ26,OL26)-OK26&gt;0,SUM(OI26:OJ26,OL26)-OK26,"")</f>
        <v/>
      </c>
      <c r="OX26" s="40" t="str">
        <f>IF(SUM(OB26,OF26,OJ26)&gt;0,SUM(OB26,OF26,OJ26),"")</f>
        <v/>
      </c>
      <c r="OY26" s="40" t="str">
        <f>IF(SUM(OV26,OW26)&gt;0,SUM(OV26,OW26),"")</f>
        <v/>
      </c>
      <c r="OZ26" s="40" t="str">
        <f>IF(SUM(ON26,OR26)&gt;0,SUM(ON26,OR26),"")</f>
        <v/>
      </c>
      <c r="PA26" s="40" t="str">
        <f>IF(SUM(OM26:ON26,OP26:OR26,OT26)-SUM(OO26,OS26)&gt;0,SUM(OM26:ON26,OP26:OR26,OT26)-SUM(OO26,OS26),"")</f>
        <v/>
      </c>
      <c r="PB26" s="40" t="str">
        <f>IF(SUM(OV26,PA26)&gt;0,SUM(OV26,PA26),"")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IF(SUM(PX26,QC26)&gt;0,SUM(PX26,QC26),"")</f>
        <v/>
      </c>
      <c r="QE26" s="22">
        <f>IF($CU26="P",CA26,(CA26+AX26)/2)</f>
        <v>8.8000000000000007</v>
      </c>
      <c r="QF26" s="22">
        <f>IF($CU26="P",CB26,(CB26+AY26)/2)</f>
        <v>1.65</v>
      </c>
      <c r="QG26" s="22">
        <f>IF($CU26="P",CC26,(CC26+AZ26)/2)</f>
        <v>0.1</v>
      </c>
      <c r="QH26" s="22">
        <f>IF($CU26="P",CD26,(CD26+BA26)/2)</f>
        <v>0</v>
      </c>
      <c r="QI26" s="22">
        <f>IF($CU26="P",CE26,(CE26+BB26)/2)</f>
        <v>9</v>
      </c>
      <c r="QJ26" s="22">
        <f>IF($CU26="P",CF26,(CF26+BC26)/2)</f>
        <v>1.6</v>
      </c>
      <c r="QK26" s="22">
        <f>IF($CU26="P",CG26,(CG26+BD26)/2)</f>
        <v>0</v>
      </c>
      <c r="QL26" s="22">
        <f>IF($CU26="P",CH26,(CH26+BE26)/2)</f>
        <v>0</v>
      </c>
      <c r="QM26" s="22">
        <f>IF($CU26="P",CI26,(CI26+BF26)/2)</f>
        <v>8.6</v>
      </c>
      <c r="QN26" s="22">
        <f>IF($CU26="P",CJ26,(CJ26+BG26)/2)</f>
        <v>0.35</v>
      </c>
      <c r="QO26" s="22">
        <f>IF($CU26="P",CK26,(CK26+BH26)/2)</f>
        <v>0</v>
      </c>
      <c r="QP26" s="22">
        <f>IF($CU26="P",CL26,(CL26+BI26)/2)</f>
        <v>0</v>
      </c>
      <c r="QQ26" s="22">
        <f>IF($CU26="P",CM26,(CM26+BJ26)/2)</f>
        <v>0</v>
      </c>
      <c r="QR26" s="22">
        <f>IF($CU26="P",CN26,(CN26+BK26)/2)</f>
        <v>0</v>
      </c>
      <c r="QS26" s="22">
        <f>IF($CU26="P",CO26,(CO26+BL26)/2)</f>
        <v>0</v>
      </c>
      <c r="QT26" s="22">
        <f>IF($CU26="P",CP26,(CP26+BM26)/2)</f>
        <v>0</v>
      </c>
      <c r="QU26" s="22">
        <f>IF($CU26="P",CQ26,(CQ26+BN26)/2)</f>
        <v>0</v>
      </c>
      <c r="QV26" s="22">
        <f>IF($CU26="P",CR26,(CR26+BO26)/2)</f>
        <v>0</v>
      </c>
      <c r="QW26" s="22">
        <f>IF($CU26="P",CS26,(CS26+BP26)/2)</f>
        <v>0</v>
      </c>
      <c r="QX26" s="22">
        <f>IF($CU26="P",CT26,(CT26+BQ26)/2)</f>
        <v>0</v>
      </c>
      <c r="QY26" s="27" t="s">
        <v>46</v>
      </c>
      <c r="QZ26" s="40">
        <f>IF(SUM(QF26,QJ26)&gt;0,SUM(QF26,QJ26),"")</f>
        <v>3.25</v>
      </c>
      <c r="RA26" s="40">
        <f>IF(SUM(QE26:QF26,QH26:QJ26,QL26)-QG26-QK26&gt;0,SUM(QE26:QF26,QH26:QJ26,QL26)-QG26-QK26,"")</f>
        <v>20.950000000000003</v>
      </c>
      <c r="RB26" s="40">
        <f>IF(SUM(QM26:QN26,QP26)-QO26&gt;0,SUM(QM26:QN26,QP26)-QO26,"")</f>
        <v>8.9499999999999993</v>
      </c>
      <c r="RC26" s="40">
        <f>IF(SUM(QF26,QJ26,QN26)&gt;0,SUM(QF26,QJ26,QN26),"")</f>
        <v>3.6</v>
      </c>
      <c r="RD26" s="40">
        <f>IF(SUM(RA26,RB26)&gt;0,SUM(RA26,RB26),"")</f>
        <v>29.900000000000002</v>
      </c>
      <c r="RE26" s="40" t="str">
        <f>IF(SUM(QR26,QV26)&gt;0,SUM(QR26,QV26),"")</f>
        <v/>
      </c>
      <c r="RF26" s="40" t="str">
        <f>IF(SUM(QQ26:QR26,QT26:QV26,QX26)-SUM(QS26,QW26)&gt;0,SUM(QQ26:QR26,QT26:QV26,QX26)-SUM(QS26,QW26),"")</f>
        <v/>
      </c>
      <c r="RG26" s="40">
        <f>IF(SUM(RA26,RF26)&gt;0,SUM(RA26,RF26),"")</f>
        <v>20.950000000000003</v>
      </c>
    </row>
    <row r="27" spans="1:475" ht="17" x14ac:dyDescent="0.2">
      <c r="R27" s="10"/>
      <c r="S27" s="10"/>
      <c r="T27" s="10"/>
    </row>
    <row r="28" spans="1:475" ht="17" x14ac:dyDescent="0.2">
      <c r="R28" s="10"/>
      <c r="S28" s="10"/>
      <c r="T28" s="10"/>
    </row>
    <row r="29" spans="1:475" ht="17" x14ac:dyDescent="0.2">
      <c r="B29" s="23" t="s">
        <v>44</v>
      </c>
      <c r="R29" s="10"/>
      <c r="S29" s="10"/>
      <c r="T29" s="10"/>
      <c r="AP29" s="4"/>
      <c r="AW29" s="42">
        <v>10</v>
      </c>
      <c r="BS29" s="4"/>
      <c r="BZ29" s="42">
        <v>9.6</v>
      </c>
      <c r="CV29" s="4"/>
      <c r="DC29" s="42">
        <v>9.6</v>
      </c>
      <c r="EA29" s="4"/>
      <c r="EH29" s="42">
        <v>10</v>
      </c>
      <c r="FC29" s="4"/>
      <c r="FJ29" s="42">
        <v>10</v>
      </c>
      <c r="GE29" s="4"/>
      <c r="GL29" s="42">
        <v>10</v>
      </c>
      <c r="HG29" s="4"/>
      <c r="HN29" s="42">
        <v>9.6</v>
      </c>
      <c r="II29" s="4"/>
      <c r="IP29" s="42">
        <v>9.6</v>
      </c>
      <c r="JK29" s="4"/>
      <c r="JR29" s="42">
        <v>9.6</v>
      </c>
      <c r="KM29" s="4"/>
      <c r="KT29" s="42">
        <v>9.6</v>
      </c>
      <c r="LO29" s="4"/>
      <c r="LV29" s="42">
        <v>9.6</v>
      </c>
      <c r="MQ29" s="4"/>
      <c r="MX29" s="42">
        <v>9.6</v>
      </c>
      <c r="NS29" s="4"/>
      <c r="NZ29" s="42">
        <v>9.6</v>
      </c>
      <c r="OU29" s="4"/>
      <c r="PB29" s="42">
        <v>9.6</v>
      </c>
      <c r="PW29" s="4"/>
      <c r="QD29" s="42">
        <v>9.6</v>
      </c>
    </row>
    <row r="30" spans="1:475" ht="17" hidden="1" x14ac:dyDescent="0.2">
      <c r="B30" s="30" t="s">
        <v>43</v>
      </c>
      <c r="R30" s="10"/>
      <c r="S30" s="10"/>
      <c r="T30" s="10"/>
      <c r="AP30" s="4"/>
      <c r="AW30" s="51">
        <v>1000</v>
      </c>
      <c r="BS30" s="4"/>
      <c r="BZ30" s="51">
        <v>1000</v>
      </c>
      <c r="CV30" s="4"/>
      <c r="DC30" s="51">
        <v>1000</v>
      </c>
      <c r="EA30" s="4"/>
      <c r="EH30" s="51">
        <v>1000</v>
      </c>
      <c r="FC30" s="4"/>
      <c r="FJ30" s="51">
        <v>1000</v>
      </c>
      <c r="GE30" s="4"/>
      <c r="GL30" s="51">
        <v>1000</v>
      </c>
      <c r="HG30" s="4"/>
      <c r="HN30" s="51">
        <v>1000</v>
      </c>
      <c r="II30" s="4"/>
      <c r="IP30" s="51">
        <v>1000</v>
      </c>
      <c r="JK30" s="4"/>
      <c r="JR30" s="51">
        <v>1000</v>
      </c>
      <c r="KM30" s="4"/>
      <c r="KT30" s="51">
        <v>1000</v>
      </c>
      <c r="LO30" s="4"/>
      <c r="LV30" s="51">
        <v>1000</v>
      </c>
      <c r="MQ30" s="4"/>
      <c r="MX30" s="51">
        <v>1000</v>
      </c>
      <c r="NS30" s="4"/>
      <c r="NZ30" s="51">
        <v>1000</v>
      </c>
      <c r="OU30" s="4"/>
      <c r="PB30" s="51">
        <v>1000</v>
      </c>
      <c r="PW30" s="4"/>
      <c r="QD30" s="51">
        <v>1000</v>
      </c>
    </row>
    <row r="31" spans="1:475" ht="17" hidden="1" x14ac:dyDescent="0.2">
      <c r="A31" s="5"/>
      <c r="B31" s="31" t="s">
        <v>55</v>
      </c>
      <c r="C31" s="20"/>
      <c r="R31" s="10"/>
      <c r="S31" s="10"/>
      <c r="T31" s="10"/>
      <c r="AP31" s="4"/>
      <c r="AW31" s="43">
        <v>1000</v>
      </c>
      <c r="BS31" s="4"/>
      <c r="BZ31" s="43">
        <v>1000</v>
      </c>
      <c r="CV31" s="4"/>
      <c r="DC31" s="43">
        <v>1000</v>
      </c>
      <c r="EA31" s="4"/>
      <c r="EH31" s="43">
        <v>1000</v>
      </c>
      <c r="FC31" s="4"/>
      <c r="FJ31" s="43">
        <v>1000</v>
      </c>
      <c r="GE31" s="4"/>
      <c r="GL31" s="43">
        <v>1000</v>
      </c>
      <c r="HG31" s="4"/>
      <c r="HN31" s="43">
        <v>1000</v>
      </c>
      <c r="II31" s="4"/>
      <c r="IP31" s="43">
        <v>1000</v>
      </c>
      <c r="JK31" s="4"/>
      <c r="JR31" s="43">
        <v>1000</v>
      </c>
      <c r="KM31" s="4"/>
      <c r="KT31" s="43">
        <v>1000</v>
      </c>
      <c r="LO31" s="4"/>
      <c r="LV31" s="43">
        <v>1000</v>
      </c>
      <c r="MQ31" s="4"/>
      <c r="MX31" s="43">
        <v>1000</v>
      </c>
      <c r="NS31" s="4"/>
      <c r="NZ31" s="43">
        <v>1000</v>
      </c>
      <c r="OU31" s="4"/>
      <c r="PB31" s="43">
        <v>1000</v>
      </c>
      <c r="PW31" s="4"/>
      <c r="QD31" s="43">
        <v>1000</v>
      </c>
    </row>
    <row r="32" spans="1:475" ht="17" hidden="1" x14ac:dyDescent="0.2">
      <c r="A32" s="5"/>
      <c r="B32" s="35" t="s">
        <v>62</v>
      </c>
      <c r="C32" s="20"/>
      <c r="R32" s="10"/>
      <c r="S32" s="10"/>
      <c r="T32" s="10"/>
      <c r="AP32" s="4"/>
      <c r="AW32" s="62">
        <v>1000</v>
      </c>
      <c r="BS32" s="4"/>
      <c r="BZ32" s="62">
        <v>1000</v>
      </c>
      <c r="CV32" s="4"/>
      <c r="DC32" s="62">
        <v>1000</v>
      </c>
      <c r="EA32" s="4"/>
      <c r="EH32" s="62">
        <v>1000</v>
      </c>
      <c r="FC32" s="4"/>
      <c r="FJ32" s="62">
        <v>1000</v>
      </c>
      <c r="GE32" s="4"/>
      <c r="GL32" s="62">
        <v>1000</v>
      </c>
      <c r="HG32" s="4"/>
      <c r="HN32" s="62">
        <v>1000</v>
      </c>
      <c r="II32" s="4"/>
      <c r="IP32" s="62">
        <v>1000</v>
      </c>
      <c r="JK32" s="4"/>
      <c r="JR32" s="62">
        <v>1000</v>
      </c>
      <c r="KM32" s="4"/>
      <c r="KT32" s="62">
        <v>1000</v>
      </c>
      <c r="LO32" s="4"/>
      <c r="LV32" s="62">
        <v>1000</v>
      </c>
      <c r="MQ32" s="4"/>
      <c r="MX32" s="62">
        <v>1000</v>
      </c>
      <c r="NS32" s="4"/>
      <c r="NZ32" s="62">
        <v>1000</v>
      </c>
      <c r="OU32" s="4"/>
      <c r="PB32" s="62">
        <v>1000</v>
      </c>
      <c r="PW32" s="4"/>
      <c r="QD32" s="62">
        <v>1000</v>
      </c>
    </row>
    <row r="33" spans="1:456" ht="17" x14ac:dyDescent="0.2">
      <c r="A33" s="5"/>
      <c r="B33" s="34" t="s">
        <v>41</v>
      </c>
      <c r="C33" s="20"/>
      <c r="R33" s="10"/>
      <c r="S33" s="10"/>
      <c r="T33" s="10"/>
      <c r="AP33" s="4"/>
      <c r="AW33" s="63">
        <v>46.8</v>
      </c>
      <c r="BS33" s="4"/>
      <c r="BZ33" s="63">
        <v>46.5</v>
      </c>
      <c r="CV33" s="4"/>
      <c r="DC33" s="63">
        <v>46.5</v>
      </c>
      <c r="EA33" s="4"/>
      <c r="EH33" s="63">
        <v>46.8</v>
      </c>
      <c r="FC33" s="4"/>
      <c r="FJ33" s="63">
        <v>46.8</v>
      </c>
      <c r="GE33" s="4"/>
      <c r="GL33" s="63">
        <v>46.8</v>
      </c>
      <c r="HG33" s="4"/>
      <c r="HN33" s="63">
        <v>46.5</v>
      </c>
      <c r="II33" s="4"/>
      <c r="IP33" s="63">
        <v>46.5</v>
      </c>
      <c r="JK33" s="4"/>
      <c r="JR33" s="63">
        <v>46.5</v>
      </c>
      <c r="KM33" s="4"/>
      <c r="KT33" s="63">
        <v>46.5</v>
      </c>
      <c r="LO33" s="4"/>
      <c r="LV33" s="63">
        <v>46.5</v>
      </c>
      <c r="MQ33" s="4"/>
      <c r="MX33" s="63">
        <v>46.5</v>
      </c>
      <c r="NS33" s="4"/>
      <c r="NZ33" s="63">
        <v>46.5</v>
      </c>
      <c r="OU33" s="4"/>
      <c r="PB33" s="63">
        <v>46.5</v>
      </c>
      <c r="PW33" s="4"/>
      <c r="QD33" s="63">
        <v>46.5</v>
      </c>
    </row>
    <row r="34" spans="1:456" ht="17" hidden="1" x14ac:dyDescent="0.2">
      <c r="A34" s="5"/>
      <c r="B34" s="24" t="s">
        <v>42</v>
      </c>
      <c r="C34" s="20"/>
      <c r="R34" s="10"/>
      <c r="S34" s="10"/>
      <c r="T34" s="10"/>
      <c r="AP34" s="4"/>
      <c r="AW34" s="46">
        <v>1000</v>
      </c>
      <c r="BS34" s="4"/>
      <c r="BZ34" s="46">
        <v>1000</v>
      </c>
      <c r="CV34" s="4"/>
      <c r="DC34" s="46">
        <v>1000</v>
      </c>
      <c r="EA34" s="4"/>
      <c r="EH34" s="46">
        <v>1000</v>
      </c>
      <c r="FC34" s="4"/>
      <c r="FJ34" s="46">
        <v>1000</v>
      </c>
      <c r="GE34" s="4"/>
      <c r="GL34" s="46">
        <v>1000</v>
      </c>
      <c r="HG34" s="4"/>
      <c r="HN34" s="46">
        <v>1000</v>
      </c>
      <c r="II34" s="4"/>
      <c r="IP34" s="46">
        <v>1000</v>
      </c>
      <c r="JK34" s="4"/>
      <c r="JR34" s="46">
        <v>1000</v>
      </c>
      <c r="KM34" s="4"/>
      <c r="KT34" s="46">
        <v>1000</v>
      </c>
      <c r="LO34" s="4"/>
      <c r="LV34" s="46">
        <v>1000</v>
      </c>
      <c r="MQ34" s="4"/>
      <c r="MX34" s="46">
        <v>1000</v>
      </c>
      <c r="NS34" s="4"/>
      <c r="NZ34" s="46">
        <v>1000</v>
      </c>
      <c r="OU34" s="4"/>
      <c r="PB34" s="46">
        <v>1000</v>
      </c>
      <c r="PW34" s="4"/>
      <c r="QD34" s="46">
        <v>1000</v>
      </c>
    </row>
    <row r="35" spans="1:456" ht="17" hidden="1" x14ac:dyDescent="0.2">
      <c r="A35" s="5"/>
      <c r="B35" s="33" t="s">
        <v>54</v>
      </c>
      <c r="C35" s="20"/>
      <c r="R35" s="10"/>
      <c r="S35" s="10"/>
      <c r="T35" s="10"/>
      <c r="AP35" s="4"/>
      <c r="AW35" s="47">
        <v>1000</v>
      </c>
      <c r="BS35" s="4"/>
      <c r="BZ35" s="47">
        <v>1000</v>
      </c>
      <c r="CV35" s="4"/>
      <c r="DC35" s="47">
        <v>1000</v>
      </c>
      <c r="EA35" s="4"/>
      <c r="EH35" s="47">
        <v>1000</v>
      </c>
      <c r="FC35" s="4"/>
      <c r="FJ35" s="47">
        <v>1000</v>
      </c>
      <c r="GE35" s="4"/>
      <c r="GL35" s="47">
        <v>1000</v>
      </c>
      <c r="HG35" s="4"/>
      <c r="HN35" s="47">
        <v>1000</v>
      </c>
      <c r="II35" s="4"/>
      <c r="IP35" s="47">
        <v>1000</v>
      </c>
      <c r="JK35" s="4"/>
      <c r="JR35" s="47">
        <v>1000</v>
      </c>
      <c r="KM35" s="4"/>
      <c r="KT35" s="47">
        <v>1000</v>
      </c>
      <c r="LO35" s="4"/>
      <c r="LV35" s="47">
        <v>1000</v>
      </c>
      <c r="MQ35" s="4"/>
      <c r="MX35" s="47">
        <v>1000</v>
      </c>
      <c r="NS35" s="4"/>
      <c r="NZ35" s="47">
        <v>1000</v>
      </c>
      <c r="OU35" s="4"/>
      <c r="PB35" s="47">
        <v>1000</v>
      </c>
      <c r="PW35" s="4"/>
      <c r="QD35" s="47">
        <v>1000</v>
      </c>
    </row>
    <row r="36" spans="1:456" ht="17" hidden="1" x14ac:dyDescent="0.2">
      <c r="A36" s="5"/>
      <c r="B36" s="25" t="s">
        <v>27</v>
      </c>
      <c r="C36" s="20"/>
      <c r="R36" s="10"/>
      <c r="S36" s="10"/>
      <c r="T36" s="10"/>
      <c r="AP36" s="4"/>
      <c r="AW36" s="48">
        <v>1000</v>
      </c>
      <c r="BS36" s="4"/>
      <c r="BZ36" s="48">
        <v>1000</v>
      </c>
      <c r="CV36" s="4"/>
      <c r="DC36" s="48">
        <v>1000</v>
      </c>
      <c r="EA36" s="4"/>
      <c r="EH36" s="48">
        <v>1000</v>
      </c>
      <c r="FC36" s="4"/>
      <c r="FJ36" s="48">
        <v>1000</v>
      </c>
      <c r="GE36" s="4"/>
      <c r="GL36" s="48">
        <v>1000</v>
      </c>
      <c r="HG36" s="4"/>
      <c r="HN36" s="48">
        <v>1000</v>
      </c>
      <c r="II36" s="4"/>
      <c r="IP36" s="48">
        <v>1000</v>
      </c>
      <c r="JK36" s="4"/>
      <c r="JR36" s="48">
        <v>1000</v>
      </c>
      <c r="KM36" s="4"/>
      <c r="KT36" s="48">
        <v>1000</v>
      </c>
      <c r="LO36" s="4"/>
      <c r="LV36" s="48">
        <v>1000</v>
      </c>
      <c r="MQ36" s="4"/>
      <c r="MX36" s="48">
        <v>1000</v>
      </c>
      <c r="NS36" s="4"/>
      <c r="NZ36" s="48">
        <v>1000</v>
      </c>
      <c r="OU36" s="4"/>
      <c r="PB36" s="48">
        <v>1000</v>
      </c>
      <c r="PW36" s="4"/>
      <c r="QD36" s="48">
        <v>1000</v>
      </c>
    </row>
    <row r="37" spans="1:456" x14ac:dyDescent="0.2">
      <c r="B37" s="29" t="s">
        <v>47</v>
      </c>
      <c r="C37" s="2"/>
    </row>
    <row r="38" spans="1:456" x14ac:dyDescent="0.2">
      <c r="A38" s="5"/>
      <c r="B38" s="5"/>
      <c r="C38" s="20"/>
      <c r="QF38" s="2"/>
      <c r="QG38" s="2"/>
      <c r="QH38" s="2"/>
      <c r="QI38" s="2"/>
      <c r="QJ38" s="2"/>
      <c r="QK38" s="2"/>
      <c r="QL38" s="2"/>
      <c r="QM38" s="2"/>
      <c r="QN38" s="2"/>
    </row>
    <row r="39" spans="1:456" x14ac:dyDescent="0.2">
      <c r="A39" s="5"/>
      <c r="B39" s="5"/>
      <c r="C39" s="20"/>
    </row>
    <row r="40" spans="1:456" x14ac:dyDescent="0.2">
      <c r="A40" s="5"/>
      <c r="B40" s="5"/>
      <c r="C40" s="20"/>
    </row>
    <row r="41" spans="1:456" x14ac:dyDescent="0.2">
      <c r="A41" s="5"/>
      <c r="B41" s="5"/>
      <c r="C41" s="5"/>
    </row>
  </sheetData>
  <sheetProtection sheet="1" formatCells="0" formatColumns="0" formatRows="0"/>
  <autoFilter ref="A1:RG12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6">
      <sortCondition descending="1" ref="F1:F27"/>
    </sortState>
  </autoFilter>
  <mergeCells count="117"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26">
    <cfRule type="expression" dxfId="27" priority="5" stopIfTrue="1">
      <formula>IF($AO4&lt;&gt;"",1,0)</formula>
    </cfRule>
  </conditionalFormatting>
  <conditionalFormatting sqref="AX4:BZ26">
    <cfRule type="expression" dxfId="26" priority="10" stopIfTrue="1">
      <formula>IF($BR4&lt;&gt;"",1,0)</formula>
    </cfRule>
  </conditionalFormatting>
  <conditionalFormatting sqref="M1:M3 O1:O3 K1:K1048576 Q1:Q1048576 M4:O1048576">
    <cfRule type="expression" dxfId="25" priority="17">
      <formula>IF(K1=$CA$1,1,0)</formula>
    </cfRule>
    <cfRule type="expression" dxfId="24" priority="18">
      <formula>IF(K1=$AX$1,1,0)</formula>
    </cfRule>
    <cfRule type="expression" dxfId="23" priority="19">
      <formula>IF(K1=$U$1,1,0)</formula>
    </cfRule>
  </conditionalFormatting>
  <conditionalFormatting sqref="CA4:DC26">
    <cfRule type="expression" dxfId="22" priority="11" stopIfTrue="1">
      <formula>IF($CU4&lt;&gt;"",1,0)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T37:AT1048576 BW37:BW1048576 EE37:EE1048576 BW1:BW35 CZ1:CZ1048576 EE1:EE35 FG1:FG1048576 GI1:GI1048576 HK1:HK1048576 IM1:IM1048576 JO1:JO1048576 KQ1:KQ1048576 LS1:LS1048576 MU1:MU1048576 NW1:NW1048576 OY1:OY1048576 QA1:QA1048576 AT1:AT35">
    <cfRule type="cellIs" dxfId="15" priority="60352" operator="between">
      <formula>AW$36</formula>
      <formula>1000</formula>
    </cfRule>
    <cfRule type="cellIs" dxfId="14" priority="60353" operator="between">
      <formula>AW$35</formula>
      <formula>AW$36</formula>
    </cfRule>
    <cfRule type="cellIs" dxfId="13" priority="60354" operator="between">
      <formula>AW$34</formula>
      <formula>AW$35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109660" operator="between">
      <formula>AW$29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109705" operator="between">
      <formula>AW$33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109750" operator="between">
      <formula>AW$29</formula>
      <formula>AW$30</formula>
    </cfRule>
    <cfRule type="cellIs" dxfId="9" priority="109751" operator="between">
      <formula>AW$30</formula>
      <formula>AW$31</formula>
    </cfRule>
    <cfRule type="cellIs" dxfId="8" priority="109752" operator="between">
      <formula>AW$31</formula>
      <formula>AW$32</formula>
    </cfRule>
    <cfRule type="cellIs" dxfId="7" priority="109753" operator="between">
      <formula>AW$32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109930" operator="between">
      <formula>AW$33</formula>
      <formula>AW$34</formula>
    </cfRule>
    <cfRule type="cellIs" dxfId="5" priority="109931" operator="between">
      <formula>AW$34</formula>
      <formula>AW$35</formula>
    </cfRule>
    <cfRule type="cellIs" dxfId="4" priority="109932" operator="between">
      <formula>AW$35</formula>
      <formula>AW$36</formula>
    </cfRule>
    <cfRule type="cellIs" dxfId="3" priority="109933" operator="between">
      <formula>AW$36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110110" operator="between">
      <formula>AW$32</formula>
      <formula>1000</formula>
    </cfRule>
    <cfRule type="cellIs" dxfId="1" priority="110111" operator="between">
      <formula>AW$31</formula>
      <formula>AW$32</formula>
    </cfRule>
    <cfRule type="cellIs" dxfId="0" priority="110112" operator="between">
      <formula>AW$30</formula>
      <formula>AW$31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2023-08-13T20:20:15Z</dcterms:modified>
</cp:coreProperties>
</file>