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hitran/Downloads/"/>
    </mc:Choice>
  </mc:AlternateContent>
  <xr:revisionPtr revIDLastSave="0" documentId="13_ncr:1_{818F3DAD-4E1F-3A41-90D9-1084294D94FF}" xr6:coauthVersionLast="47" xr6:coauthVersionMax="47" xr10:uidLastSave="{00000000-0000-0000-0000-000000000000}"/>
  <bookViews>
    <workbookView xWindow="0" yWindow="500" windowWidth="28800" windowHeight="15800" xr2:uid="{EA5F3AD8-E11C-994D-88BE-50283C5A555F}"/>
  </bookViews>
  <sheets>
    <sheet name="multivariate changes" sheetId="3" r:id="rId1"/>
    <sheet name="ctrl_component changes" sheetId="1" r:id="rId2"/>
    <sheet name="component changes" sheetId="2" r:id="rId3"/>
    <sheet name="Calculation.ORA" sheetId="11" r:id="rId4"/>
    <sheet name="ctrl_multivariate" sheetId="8" r:id="rId5"/>
    <sheet name="Calculation.new" sheetId="9" r:id="rId6"/>
    <sheet name="unmeasured variables" sheetId="4" r:id="rId7"/>
    <sheet name="Questions" sheetId="5" r:id="rId8"/>
    <sheet name="Calculation.R" sheetId="6" r:id="rId9"/>
  </sheets>
  <definedNames>
    <definedName name="_xlnm._FilterDatabase" localSheetId="5" hidden="1">'Calculation.new'!$A$1:$A$505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0" i="2" l="1"/>
  <c r="B472" i="2" s="1"/>
  <c r="D469" i="2"/>
  <c r="F469" i="2" s="1"/>
  <c r="D468" i="2"/>
  <c r="F468" i="2" s="1"/>
  <c r="B459" i="2"/>
  <c r="B460" i="2" s="1"/>
  <c r="D460" i="2" s="1"/>
  <c r="F460" i="2" s="1"/>
  <c r="D458" i="2"/>
  <c r="F458" i="2" s="1"/>
  <c r="D457" i="2"/>
  <c r="F457" i="2" s="1"/>
  <c r="I455" i="2"/>
  <c r="D455" i="2"/>
  <c r="F455" i="2" s="1"/>
  <c r="I454" i="2"/>
  <c r="D454" i="2"/>
  <c r="F454" i="2" s="1"/>
  <c r="I453" i="2"/>
  <c r="D453" i="2"/>
  <c r="F453" i="2" s="1"/>
  <c r="I452" i="2"/>
  <c r="D452" i="2"/>
  <c r="F452" i="2" s="1"/>
  <c r="I451" i="2"/>
  <c r="D451" i="2"/>
  <c r="F451" i="2" s="1"/>
  <c r="I450" i="2"/>
  <c r="D450" i="2"/>
  <c r="F450" i="2" s="1"/>
  <c r="I449" i="2"/>
  <c r="D449" i="2"/>
  <c r="F449" i="2" s="1"/>
  <c r="I448" i="2"/>
  <c r="D448" i="2"/>
  <c r="F448" i="2" s="1"/>
  <c r="I447" i="2"/>
  <c r="D447" i="2"/>
  <c r="F447" i="2" s="1"/>
  <c r="I446" i="2"/>
  <c r="D446" i="2"/>
  <c r="F446" i="2" s="1"/>
  <c r="I444" i="2"/>
  <c r="D444" i="2"/>
  <c r="F444" i="2" s="1"/>
  <c r="I443" i="2"/>
  <c r="D443" i="2"/>
  <c r="F443" i="2" s="1"/>
  <c r="I442" i="2"/>
  <c r="D442" i="2"/>
  <c r="F442" i="2" s="1"/>
  <c r="I441" i="2"/>
  <c r="D441" i="2"/>
  <c r="F441" i="2" s="1"/>
  <c r="I440" i="2"/>
  <c r="D440" i="2"/>
  <c r="F440" i="2" s="1"/>
  <c r="I439" i="2"/>
  <c r="F439" i="2"/>
  <c r="D439" i="2"/>
  <c r="I438" i="2"/>
  <c r="D438" i="2"/>
  <c r="F438" i="2" s="1"/>
  <c r="I437" i="2"/>
  <c r="D437" i="2"/>
  <c r="F437" i="2" s="1"/>
  <c r="I436" i="2"/>
  <c r="D436" i="2"/>
  <c r="F436" i="2" s="1"/>
  <c r="I435" i="2"/>
  <c r="D435" i="2"/>
  <c r="F435" i="2" s="1"/>
  <c r="I433" i="2"/>
  <c r="D433" i="2"/>
  <c r="E433" i="2" s="1"/>
  <c r="C433" i="2"/>
  <c r="I432" i="2"/>
  <c r="D432" i="2"/>
  <c r="E432" i="2" s="1"/>
  <c r="C432" i="2"/>
  <c r="I431" i="2"/>
  <c r="D431" i="2"/>
  <c r="E431" i="2" s="1"/>
  <c r="C431" i="2"/>
  <c r="I430" i="2"/>
  <c r="D430" i="2"/>
  <c r="E430" i="2" s="1"/>
  <c r="C430" i="2"/>
  <c r="I429" i="2"/>
  <c r="D429" i="2"/>
  <c r="E429" i="2" s="1"/>
  <c r="C429" i="2"/>
  <c r="I428" i="2"/>
  <c r="D428" i="2"/>
  <c r="E428" i="2" s="1"/>
  <c r="C428" i="2"/>
  <c r="I427" i="2"/>
  <c r="D427" i="2"/>
  <c r="E427" i="2" s="1"/>
  <c r="C427" i="2"/>
  <c r="I426" i="2"/>
  <c r="D426" i="2"/>
  <c r="E426" i="2" s="1"/>
  <c r="C426" i="2"/>
  <c r="I425" i="2"/>
  <c r="D425" i="2"/>
  <c r="E425" i="2" s="1"/>
  <c r="C425" i="2"/>
  <c r="I424" i="2"/>
  <c r="C424" i="2"/>
  <c r="I422" i="2"/>
  <c r="E422" i="2"/>
  <c r="D422" i="2" s="1"/>
  <c r="B422" i="2" s="1"/>
  <c r="I421" i="2"/>
  <c r="E421" i="2"/>
  <c r="C421" i="2" s="1"/>
  <c r="D421" i="2"/>
  <c r="B421" i="2" s="1"/>
  <c r="I420" i="2"/>
  <c r="E420" i="2"/>
  <c r="D420" i="2" s="1"/>
  <c r="B420" i="2" s="1"/>
  <c r="I419" i="2"/>
  <c r="E419" i="2"/>
  <c r="C419" i="2" s="1"/>
  <c r="I418" i="2"/>
  <c r="E418" i="2"/>
  <c r="D418" i="2" s="1"/>
  <c r="B418" i="2" s="1"/>
  <c r="C418" i="2"/>
  <c r="I417" i="2"/>
  <c r="E417" i="2"/>
  <c r="D417" i="2" s="1"/>
  <c r="B417" i="2" s="1"/>
  <c r="I416" i="2"/>
  <c r="E416" i="2"/>
  <c r="C416" i="2" s="1"/>
  <c r="I415" i="2"/>
  <c r="E415" i="2"/>
  <c r="C415" i="2" s="1"/>
  <c r="I414" i="2"/>
  <c r="E414" i="2"/>
  <c r="D414" i="2" s="1"/>
  <c r="B414" i="2" s="1"/>
  <c r="I413" i="2"/>
  <c r="E413" i="2"/>
  <c r="C413" i="2" s="1"/>
  <c r="I411" i="2"/>
  <c r="E411" i="2"/>
  <c r="D411" i="2" s="1"/>
  <c r="B411" i="2" s="1"/>
  <c r="I410" i="2"/>
  <c r="E410" i="2"/>
  <c r="D410" i="2" s="1"/>
  <c r="B410" i="2" s="1"/>
  <c r="I409" i="2"/>
  <c r="E409" i="2"/>
  <c r="D409" i="2" s="1"/>
  <c r="B409" i="2" s="1"/>
  <c r="I408" i="2"/>
  <c r="E408" i="2"/>
  <c r="D408" i="2" s="1"/>
  <c r="B408" i="2" s="1"/>
  <c r="I407" i="2"/>
  <c r="E407" i="2"/>
  <c r="C407" i="2" s="1"/>
  <c r="D407" i="2"/>
  <c r="B407" i="2" s="1"/>
  <c r="I406" i="2"/>
  <c r="E406" i="2"/>
  <c r="C406" i="2" s="1"/>
  <c r="I405" i="2"/>
  <c r="E405" i="2"/>
  <c r="D405" i="2" s="1"/>
  <c r="B405" i="2" s="1"/>
  <c r="I404" i="2"/>
  <c r="E404" i="2"/>
  <c r="C404" i="2" s="1"/>
  <c r="I403" i="2"/>
  <c r="E403" i="2"/>
  <c r="C403" i="2" s="1"/>
  <c r="I402" i="2"/>
  <c r="E402" i="2"/>
  <c r="D402" i="2" s="1"/>
  <c r="B402" i="2" s="1"/>
  <c r="I400" i="2"/>
  <c r="E400" i="2"/>
  <c r="D400" i="2" s="1"/>
  <c r="I399" i="2"/>
  <c r="E399" i="2"/>
  <c r="C399" i="2" s="1"/>
  <c r="B399" i="2" s="1"/>
  <c r="D399" i="2"/>
  <c r="I398" i="2"/>
  <c r="E398" i="2"/>
  <c r="C398" i="2" s="1"/>
  <c r="B398" i="2" s="1"/>
  <c r="I397" i="2"/>
  <c r="E397" i="2"/>
  <c r="C397" i="2" s="1"/>
  <c r="B397" i="2" s="1"/>
  <c r="I396" i="2"/>
  <c r="E396" i="2"/>
  <c r="D396" i="2" s="1"/>
  <c r="I395" i="2"/>
  <c r="E395" i="2"/>
  <c r="C395" i="2" s="1"/>
  <c r="B395" i="2" s="1"/>
  <c r="I394" i="2"/>
  <c r="E394" i="2"/>
  <c r="D394" i="2" s="1"/>
  <c r="I393" i="2"/>
  <c r="E393" i="2"/>
  <c r="D393" i="2" s="1"/>
  <c r="I392" i="2"/>
  <c r="E392" i="2"/>
  <c r="D392" i="2" s="1"/>
  <c r="I391" i="2"/>
  <c r="E391" i="2"/>
  <c r="D391" i="2" s="1"/>
  <c r="I389" i="2"/>
  <c r="D389" i="2"/>
  <c r="E389" i="2" s="1"/>
  <c r="C389" i="2"/>
  <c r="I388" i="2"/>
  <c r="D388" i="2"/>
  <c r="C388" i="2"/>
  <c r="I387" i="2"/>
  <c r="D387" i="2"/>
  <c r="E387" i="2" s="1"/>
  <c r="F387" i="2" s="1"/>
  <c r="C387" i="2"/>
  <c r="I386" i="2"/>
  <c r="D386" i="2"/>
  <c r="C386" i="2"/>
  <c r="I385" i="2"/>
  <c r="D385" i="2"/>
  <c r="C385" i="2"/>
  <c r="I384" i="2"/>
  <c r="D384" i="2"/>
  <c r="E384" i="2" s="1"/>
  <c r="F384" i="2" s="1"/>
  <c r="C384" i="2"/>
  <c r="I383" i="2"/>
  <c r="D383" i="2"/>
  <c r="E383" i="2" s="1"/>
  <c r="F383" i="2" s="1"/>
  <c r="C383" i="2"/>
  <c r="I382" i="2"/>
  <c r="D382" i="2"/>
  <c r="C382" i="2"/>
  <c r="I381" i="2"/>
  <c r="D381" i="2"/>
  <c r="E381" i="2" s="1"/>
  <c r="C381" i="2"/>
  <c r="I380" i="2"/>
  <c r="F380" i="2"/>
  <c r="C380" i="2"/>
  <c r="I378" i="2"/>
  <c r="E378" i="2"/>
  <c r="C378" i="2" s="1"/>
  <c r="B378" i="2" s="1"/>
  <c r="I377" i="2"/>
  <c r="E377" i="2"/>
  <c r="C377" i="2" s="1"/>
  <c r="B377" i="2" s="1"/>
  <c r="I376" i="2"/>
  <c r="E376" i="2"/>
  <c r="D376" i="2" s="1"/>
  <c r="I375" i="2"/>
  <c r="E375" i="2"/>
  <c r="C375" i="2" s="1"/>
  <c r="B375" i="2" s="1"/>
  <c r="I374" i="2"/>
  <c r="E374" i="2"/>
  <c r="D374" i="2" s="1"/>
  <c r="I373" i="2"/>
  <c r="E373" i="2"/>
  <c r="D373" i="2" s="1"/>
  <c r="I372" i="2"/>
  <c r="E372" i="2"/>
  <c r="D372" i="2" s="1"/>
  <c r="I371" i="2"/>
  <c r="E371" i="2"/>
  <c r="D371" i="2" s="1"/>
  <c r="I370" i="2"/>
  <c r="E370" i="2"/>
  <c r="C370" i="2" s="1"/>
  <c r="B370" i="2" s="1"/>
  <c r="I369" i="2"/>
  <c r="E369" i="2"/>
  <c r="C369" i="2" s="1"/>
  <c r="B369" i="2" s="1"/>
  <c r="I367" i="2"/>
  <c r="E367" i="2"/>
  <c r="D367" i="2" s="1"/>
  <c r="I366" i="2"/>
  <c r="E366" i="2"/>
  <c r="C366" i="2" s="1"/>
  <c r="B366" i="2" s="1"/>
  <c r="I365" i="2"/>
  <c r="E365" i="2"/>
  <c r="D365" i="2" s="1"/>
  <c r="I364" i="2"/>
  <c r="E364" i="2"/>
  <c r="D364" i="2" s="1"/>
  <c r="I363" i="2"/>
  <c r="E363" i="2"/>
  <c r="D363" i="2" s="1"/>
  <c r="I362" i="2"/>
  <c r="E362" i="2"/>
  <c r="D362" i="2" s="1"/>
  <c r="I361" i="2"/>
  <c r="E361" i="2"/>
  <c r="C361" i="2" s="1"/>
  <c r="B361" i="2" s="1"/>
  <c r="D361" i="2"/>
  <c r="I360" i="2"/>
  <c r="E360" i="2"/>
  <c r="C360" i="2" s="1"/>
  <c r="B360" i="2" s="1"/>
  <c r="I359" i="2"/>
  <c r="E359" i="2"/>
  <c r="D359" i="2" s="1"/>
  <c r="I358" i="2"/>
  <c r="E358" i="2"/>
  <c r="C358" i="2" s="1"/>
  <c r="B358" i="2" s="1"/>
  <c r="I356" i="2"/>
  <c r="E356" i="2"/>
  <c r="D356" i="2" s="1"/>
  <c r="I355" i="2"/>
  <c r="E355" i="2"/>
  <c r="D355" i="2" s="1"/>
  <c r="I354" i="2"/>
  <c r="E354" i="2"/>
  <c r="D354" i="2" s="1"/>
  <c r="I353" i="2"/>
  <c r="E353" i="2"/>
  <c r="D353" i="2" s="1"/>
  <c r="I352" i="2"/>
  <c r="E352" i="2"/>
  <c r="D352" i="2" s="1"/>
  <c r="I351" i="2"/>
  <c r="E351" i="2"/>
  <c r="C351" i="2" s="1"/>
  <c r="B351" i="2" s="1"/>
  <c r="I350" i="2"/>
  <c r="E350" i="2"/>
  <c r="D350" i="2" s="1"/>
  <c r="I349" i="2"/>
  <c r="E349" i="2"/>
  <c r="D349" i="2" s="1"/>
  <c r="I348" i="2"/>
  <c r="E348" i="2"/>
  <c r="D348" i="2" s="1"/>
  <c r="I347" i="2"/>
  <c r="E347" i="2"/>
  <c r="D347" i="2" s="1"/>
  <c r="I345" i="2"/>
  <c r="E345" i="2"/>
  <c r="D345" i="2" s="1"/>
  <c r="B345" i="2" s="1"/>
  <c r="I344" i="2"/>
  <c r="E344" i="2"/>
  <c r="D344" i="2" s="1"/>
  <c r="B344" i="2" s="1"/>
  <c r="I343" i="2"/>
  <c r="E343" i="2"/>
  <c r="D343" i="2" s="1"/>
  <c r="B343" i="2" s="1"/>
  <c r="I342" i="2"/>
  <c r="E342" i="2"/>
  <c r="C342" i="2" s="1"/>
  <c r="I341" i="2"/>
  <c r="E341" i="2"/>
  <c r="D341" i="2" s="1"/>
  <c r="B341" i="2" s="1"/>
  <c r="I340" i="2"/>
  <c r="E340" i="2"/>
  <c r="D340" i="2" s="1"/>
  <c r="B340" i="2" s="1"/>
  <c r="I339" i="2"/>
  <c r="E339" i="2"/>
  <c r="D339" i="2" s="1"/>
  <c r="B339" i="2" s="1"/>
  <c r="I338" i="2"/>
  <c r="E338" i="2"/>
  <c r="D338" i="2" s="1"/>
  <c r="B338" i="2" s="1"/>
  <c r="I337" i="2"/>
  <c r="E337" i="2"/>
  <c r="D337" i="2" s="1"/>
  <c r="B337" i="2" s="1"/>
  <c r="I336" i="2"/>
  <c r="E336" i="2"/>
  <c r="D336" i="2" s="1"/>
  <c r="B336" i="2" s="1"/>
  <c r="I334" i="2"/>
  <c r="I333" i="2"/>
  <c r="I332" i="2"/>
  <c r="I331" i="2"/>
  <c r="I330" i="2"/>
  <c r="I329" i="2"/>
  <c r="I328" i="2"/>
  <c r="I327" i="2"/>
  <c r="B327" i="2"/>
  <c r="B328" i="2" s="1"/>
  <c r="D328" i="2" s="1"/>
  <c r="F328" i="2" s="1"/>
  <c r="I326" i="2"/>
  <c r="D326" i="2"/>
  <c r="F326" i="2" s="1"/>
  <c r="I325" i="2"/>
  <c r="D325" i="2"/>
  <c r="J323" i="2"/>
  <c r="I323" i="2"/>
  <c r="J322" i="2"/>
  <c r="I322" i="2" s="1"/>
  <c r="J321" i="2"/>
  <c r="I321" i="2" s="1"/>
  <c r="J320" i="2"/>
  <c r="I320" i="2" s="1"/>
  <c r="J319" i="2"/>
  <c r="I319" i="2" s="1"/>
  <c r="J318" i="2"/>
  <c r="I318" i="2" s="1"/>
  <c r="J317" i="2"/>
  <c r="I317" i="2" s="1"/>
  <c r="J316" i="2"/>
  <c r="I316" i="2" s="1"/>
  <c r="B316" i="2"/>
  <c r="D316" i="2" s="1"/>
  <c r="F316" i="2" s="1"/>
  <c r="J315" i="2"/>
  <c r="I315" i="2" s="1"/>
  <c r="D315" i="2"/>
  <c r="F315" i="2" s="1"/>
  <c r="I314" i="2"/>
  <c r="D314" i="2"/>
  <c r="I312" i="2"/>
  <c r="D312" i="2"/>
  <c r="I311" i="2"/>
  <c r="D311" i="2"/>
  <c r="I310" i="2"/>
  <c r="D310" i="2"/>
  <c r="I309" i="2"/>
  <c r="D309" i="2"/>
  <c r="I308" i="2"/>
  <c r="D308" i="2"/>
  <c r="I307" i="2"/>
  <c r="D307" i="2"/>
  <c r="I306" i="2"/>
  <c r="D306" i="2"/>
  <c r="I305" i="2"/>
  <c r="D305" i="2"/>
  <c r="I304" i="2"/>
  <c r="D304" i="2"/>
  <c r="I303" i="2"/>
  <c r="D303" i="2"/>
  <c r="I301" i="2"/>
  <c r="D301" i="2"/>
  <c r="I300" i="2"/>
  <c r="D300" i="2"/>
  <c r="I299" i="2"/>
  <c r="D299" i="2"/>
  <c r="I298" i="2"/>
  <c r="D298" i="2"/>
  <c r="I297" i="2"/>
  <c r="D297" i="2"/>
  <c r="I296" i="2"/>
  <c r="D296" i="2"/>
  <c r="I295" i="2"/>
  <c r="D295" i="2"/>
  <c r="I294" i="2"/>
  <c r="D294" i="2"/>
  <c r="I293" i="2"/>
  <c r="D293" i="2"/>
  <c r="I292" i="2"/>
  <c r="D292" i="2"/>
  <c r="I290" i="2"/>
  <c r="I289" i="2"/>
  <c r="I288" i="2"/>
  <c r="I287" i="2"/>
  <c r="I286" i="2"/>
  <c r="I285" i="2"/>
  <c r="I284" i="2"/>
  <c r="I283" i="2"/>
  <c r="I282" i="2"/>
  <c r="F282" i="2"/>
  <c r="B282" i="2"/>
  <c r="B283" i="2" s="1"/>
  <c r="D283" i="2" s="1"/>
  <c r="F283" i="2" s="1"/>
  <c r="I281" i="2"/>
  <c r="F281" i="2"/>
  <c r="A181" i="11"/>
  <c r="A180" i="11"/>
  <c r="A179" i="11"/>
  <c r="A178" i="11"/>
  <c r="A177" i="11"/>
  <c r="A176" i="11"/>
  <c r="A175" i="11"/>
  <c r="A174" i="11"/>
  <c r="A173" i="11"/>
  <c r="A172" i="11"/>
  <c r="A163" i="11"/>
  <c r="A164" i="11"/>
  <c r="A165" i="11"/>
  <c r="A166" i="11"/>
  <c r="A167" i="11"/>
  <c r="A168" i="11"/>
  <c r="A169" i="11"/>
  <c r="A170" i="11"/>
  <c r="A171" i="11"/>
  <c r="A16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63" i="11"/>
  <c r="A64" i="11"/>
  <c r="A65" i="11"/>
  <c r="A66" i="11"/>
  <c r="A67" i="11"/>
  <c r="A68" i="11"/>
  <c r="A69" i="11"/>
  <c r="A70" i="11"/>
  <c r="A71" i="11"/>
  <c r="A62" i="11"/>
  <c r="A13" i="11"/>
  <c r="A14" i="11"/>
  <c r="A15" i="11"/>
  <c r="A16" i="11"/>
  <c r="A17" i="11"/>
  <c r="A18" i="11"/>
  <c r="A19" i="11"/>
  <c r="A20" i="11"/>
  <c r="A21" i="11"/>
  <c r="A12" i="11"/>
  <c r="V196" i="1"/>
  <c r="X196" i="1" s="1"/>
  <c r="W196" i="1"/>
  <c r="V197" i="1"/>
  <c r="X197" i="1" s="1"/>
  <c r="W197" i="1"/>
  <c r="V198" i="1"/>
  <c r="X198" i="1" s="1"/>
  <c r="W198" i="1"/>
  <c r="V199" i="1"/>
  <c r="X199" i="1" s="1"/>
  <c r="W199" i="1"/>
  <c r="V200" i="1"/>
  <c r="X200" i="1" s="1"/>
  <c r="W200" i="1"/>
  <c r="V190" i="1"/>
  <c r="X190" i="1" s="1"/>
  <c r="W190" i="1"/>
  <c r="V191" i="1"/>
  <c r="X191" i="1" s="1"/>
  <c r="W191" i="1"/>
  <c r="V192" i="1"/>
  <c r="X192" i="1" s="1"/>
  <c r="W192" i="1"/>
  <c r="V193" i="1"/>
  <c r="X193" i="1" s="1"/>
  <c r="W193" i="1"/>
  <c r="V194" i="1"/>
  <c r="X194" i="1" s="1"/>
  <c r="W194" i="1"/>
  <c r="V195" i="1"/>
  <c r="X195" i="1" s="1"/>
  <c r="W195" i="1"/>
  <c r="Y195" i="2"/>
  <c r="Y196" i="2"/>
  <c r="Y197" i="2"/>
  <c r="Y198" i="2"/>
  <c r="Y199" i="2"/>
  <c r="X195" i="2"/>
  <c r="Z195" i="2" s="1"/>
  <c r="X196" i="2"/>
  <c r="Z196" i="2" s="1"/>
  <c r="X197" i="2"/>
  <c r="Z197" i="2" s="1"/>
  <c r="X198" i="2"/>
  <c r="Z198" i="2" s="1"/>
  <c r="X199" i="2"/>
  <c r="Z199" i="2" s="1"/>
  <c r="X189" i="2"/>
  <c r="Z189" i="2" s="1"/>
  <c r="Y189" i="2"/>
  <c r="X190" i="2"/>
  <c r="Z190" i="2" s="1"/>
  <c r="Y190" i="2"/>
  <c r="X191" i="2"/>
  <c r="Z191" i="2" s="1"/>
  <c r="Y191" i="2"/>
  <c r="X192" i="2"/>
  <c r="Z192" i="2" s="1"/>
  <c r="Y192" i="2"/>
  <c r="X193" i="2"/>
  <c r="Z193" i="2" s="1"/>
  <c r="Y193" i="2"/>
  <c r="X194" i="2"/>
  <c r="Z194" i="2" s="1"/>
  <c r="Y194" i="2"/>
  <c r="V179" i="1"/>
  <c r="X179" i="1" s="1"/>
  <c r="W179" i="1"/>
  <c r="V180" i="1"/>
  <c r="X180" i="1" s="1"/>
  <c r="W180" i="1"/>
  <c r="V181" i="1"/>
  <c r="X181" i="1" s="1"/>
  <c r="W181" i="1"/>
  <c r="V182" i="1"/>
  <c r="X182" i="1" s="1"/>
  <c r="W182" i="1"/>
  <c r="V183" i="1"/>
  <c r="X183" i="1" s="1"/>
  <c r="W183" i="1"/>
  <c r="V184" i="1"/>
  <c r="X184" i="1" s="1"/>
  <c r="W184" i="1"/>
  <c r="V185" i="1"/>
  <c r="X185" i="1" s="1"/>
  <c r="W185" i="1"/>
  <c r="V186" i="1"/>
  <c r="X186" i="1" s="1"/>
  <c r="W186" i="1"/>
  <c r="V187" i="1"/>
  <c r="X187" i="1" s="1"/>
  <c r="W187" i="1"/>
  <c r="V188" i="1"/>
  <c r="X188" i="1" s="1"/>
  <c r="W188" i="1"/>
  <c r="V189" i="1"/>
  <c r="X189" i="1" s="1"/>
  <c r="W189" i="1"/>
  <c r="X178" i="2"/>
  <c r="Z178" i="2" s="1"/>
  <c r="Y178" i="2"/>
  <c r="X179" i="2"/>
  <c r="Z179" i="2" s="1"/>
  <c r="Y179" i="2"/>
  <c r="X180" i="2"/>
  <c r="Z180" i="2" s="1"/>
  <c r="Y180" i="2"/>
  <c r="X181" i="2"/>
  <c r="Z181" i="2" s="1"/>
  <c r="Y181" i="2"/>
  <c r="X182" i="2"/>
  <c r="Z182" i="2" s="1"/>
  <c r="Y182" i="2"/>
  <c r="X183" i="2"/>
  <c r="Z183" i="2" s="1"/>
  <c r="Y183" i="2"/>
  <c r="X184" i="2"/>
  <c r="Z184" i="2" s="1"/>
  <c r="Y184" i="2"/>
  <c r="X185" i="2"/>
  <c r="Z185" i="2" s="1"/>
  <c r="Y185" i="2"/>
  <c r="X186" i="2"/>
  <c r="Z186" i="2" s="1"/>
  <c r="Y186" i="2"/>
  <c r="X187" i="2"/>
  <c r="Z187" i="2" s="1"/>
  <c r="Y187" i="2"/>
  <c r="X188" i="2"/>
  <c r="Z188" i="2" s="1"/>
  <c r="Y188" i="2"/>
  <c r="X167" i="2"/>
  <c r="Z167" i="2" s="1"/>
  <c r="Y167" i="2"/>
  <c r="X168" i="2"/>
  <c r="Z168" i="2" s="1"/>
  <c r="Y168" i="2"/>
  <c r="X169" i="2"/>
  <c r="Z169" i="2" s="1"/>
  <c r="Y169" i="2"/>
  <c r="X170" i="2"/>
  <c r="Z170" i="2" s="1"/>
  <c r="Y170" i="2"/>
  <c r="X171" i="2"/>
  <c r="Z171" i="2" s="1"/>
  <c r="Y171" i="2"/>
  <c r="X172" i="2"/>
  <c r="Z172" i="2" s="1"/>
  <c r="Y172" i="2"/>
  <c r="X173" i="2"/>
  <c r="Z173" i="2" s="1"/>
  <c r="Y173" i="2"/>
  <c r="X174" i="2"/>
  <c r="Z174" i="2" s="1"/>
  <c r="Y174" i="2"/>
  <c r="X175" i="2"/>
  <c r="Z175" i="2" s="1"/>
  <c r="Y175" i="2"/>
  <c r="X176" i="2"/>
  <c r="Z176" i="2" s="1"/>
  <c r="Y176" i="2"/>
  <c r="X177" i="2"/>
  <c r="Z177" i="2" s="1"/>
  <c r="Y177" i="2"/>
  <c r="V174" i="1"/>
  <c r="X174" i="1" s="1"/>
  <c r="W174" i="1"/>
  <c r="V175" i="1"/>
  <c r="X175" i="1" s="1"/>
  <c r="W175" i="1"/>
  <c r="V176" i="1"/>
  <c r="X176" i="1" s="1"/>
  <c r="W176" i="1"/>
  <c r="V177" i="1"/>
  <c r="X177" i="1" s="1"/>
  <c r="W177" i="1"/>
  <c r="V178" i="1"/>
  <c r="W178" i="1"/>
  <c r="X178" i="1"/>
  <c r="V168" i="1"/>
  <c r="X168" i="1" s="1"/>
  <c r="W168" i="1"/>
  <c r="V169" i="1"/>
  <c r="X169" i="1" s="1"/>
  <c r="W169" i="1"/>
  <c r="V170" i="1"/>
  <c r="X170" i="1" s="1"/>
  <c r="W170" i="1"/>
  <c r="V171" i="1"/>
  <c r="X171" i="1" s="1"/>
  <c r="W171" i="1"/>
  <c r="V172" i="1"/>
  <c r="X172" i="1" s="1"/>
  <c r="W172" i="1"/>
  <c r="V173" i="1"/>
  <c r="X173" i="1" s="1"/>
  <c r="W173" i="1"/>
  <c r="X156" i="2"/>
  <c r="Z156" i="2" s="1"/>
  <c r="Y156" i="2"/>
  <c r="X157" i="2"/>
  <c r="Z157" i="2" s="1"/>
  <c r="Y157" i="2"/>
  <c r="X158" i="2"/>
  <c r="Z158" i="2" s="1"/>
  <c r="Y158" i="2"/>
  <c r="X159" i="2"/>
  <c r="Z159" i="2" s="1"/>
  <c r="Y159" i="2"/>
  <c r="X160" i="2"/>
  <c r="Z160" i="2" s="1"/>
  <c r="Y160" i="2"/>
  <c r="X161" i="2"/>
  <c r="Z161" i="2" s="1"/>
  <c r="Y161" i="2"/>
  <c r="X162" i="2"/>
  <c r="Z162" i="2" s="1"/>
  <c r="Y162" i="2"/>
  <c r="X163" i="2"/>
  <c r="Z163" i="2" s="1"/>
  <c r="Y163" i="2"/>
  <c r="X164" i="2"/>
  <c r="Z164" i="2" s="1"/>
  <c r="Y164" i="2"/>
  <c r="X165" i="2"/>
  <c r="Z165" i="2" s="1"/>
  <c r="Y165" i="2"/>
  <c r="X166" i="2"/>
  <c r="Z166" i="2" s="1"/>
  <c r="Y166" i="2"/>
  <c r="V157" i="1"/>
  <c r="X157" i="1" s="1"/>
  <c r="W157" i="1"/>
  <c r="V158" i="1"/>
  <c r="X158" i="1" s="1"/>
  <c r="W158" i="1"/>
  <c r="V159" i="1"/>
  <c r="X159" i="1" s="1"/>
  <c r="W159" i="1"/>
  <c r="V160" i="1"/>
  <c r="X160" i="1" s="1"/>
  <c r="W160" i="1"/>
  <c r="V161" i="1"/>
  <c r="X161" i="1" s="1"/>
  <c r="W161" i="1"/>
  <c r="V162" i="1"/>
  <c r="X162" i="1" s="1"/>
  <c r="W162" i="1"/>
  <c r="V163" i="1"/>
  <c r="X163" i="1" s="1"/>
  <c r="W163" i="1"/>
  <c r="V164" i="1"/>
  <c r="X164" i="1" s="1"/>
  <c r="W164" i="1"/>
  <c r="V165" i="1"/>
  <c r="X165" i="1" s="1"/>
  <c r="W165" i="1"/>
  <c r="V166" i="1"/>
  <c r="X166" i="1" s="1"/>
  <c r="W166" i="1"/>
  <c r="V167" i="1"/>
  <c r="X167" i="1" s="1"/>
  <c r="W167" i="1"/>
  <c r="V146" i="1"/>
  <c r="X146" i="1" s="1"/>
  <c r="W146" i="1"/>
  <c r="V147" i="1"/>
  <c r="X147" i="1" s="1"/>
  <c r="W147" i="1"/>
  <c r="V148" i="1"/>
  <c r="X148" i="1" s="1"/>
  <c r="W148" i="1"/>
  <c r="V149" i="1"/>
  <c r="X149" i="1" s="1"/>
  <c r="W149" i="1"/>
  <c r="V150" i="1"/>
  <c r="X150" i="1" s="1"/>
  <c r="W150" i="1"/>
  <c r="V151" i="1"/>
  <c r="X151" i="1" s="1"/>
  <c r="W151" i="1"/>
  <c r="V152" i="1"/>
  <c r="X152" i="1" s="1"/>
  <c r="W152" i="1"/>
  <c r="V153" i="1"/>
  <c r="X153" i="1" s="1"/>
  <c r="W153" i="1"/>
  <c r="V154" i="1"/>
  <c r="X154" i="1" s="1"/>
  <c r="W154" i="1"/>
  <c r="V155" i="1"/>
  <c r="X155" i="1" s="1"/>
  <c r="W155" i="1"/>
  <c r="V156" i="1"/>
  <c r="X156" i="1" s="1"/>
  <c r="W156" i="1"/>
  <c r="X145" i="2"/>
  <c r="Z145" i="2" s="1"/>
  <c r="Y145" i="2"/>
  <c r="X146" i="2"/>
  <c r="Z146" i="2" s="1"/>
  <c r="Y146" i="2"/>
  <c r="X147" i="2"/>
  <c r="Z147" i="2" s="1"/>
  <c r="Y147" i="2"/>
  <c r="X148" i="2"/>
  <c r="Z148" i="2" s="1"/>
  <c r="Y148" i="2"/>
  <c r="X149" i="2"/>
  <c r="Z149" i="2" s="1"/>
  <c r="Y149" i="2"/>
  <c r="X150" i="2"/>
  <c r="Z150" i="2" s="1"/>
  <c r="Y150" i="2"/>
  <c r="X151" i="2"/>
  <c r="Z151" i="2" s="1"/>
  <c r="Y151" i="2"/>
  <c r="X152" i="2"/>
  <c r="Z152" i="2" s="1"/>
  <c r="Y152" i="2"/>
  <c r="X153" i="2"/>
  <c r="Z153" i="2" s="1"/>
  <c r="Y153" i="2"/>
  <c r="X154" i="2"/>
  <c r="Z154" i="2" s="1"/>
  <c r="Y154" i="2"/>
  <c r="X155" i="2"/>
  <c r="Z155" i="2" s="1"/>
  <c r="Y155" i="2"/>
  <c r="X134" i="2"/>
  <c r="Z134" i="2" s="1"/>
  <c r="Y134" i="2"/>
  <c r="X135" i="2"/>
  <c r="Z135" i="2" s="1"/>
  <c r="Y135" i="2"/>
  <c r="X136" i="2"/>
  <c r="Z136" i="2" s="1"/>
  <c r="Y136" i="2"/>
  <c r="X137" i="2"/>
  <c r="Z137" i="2" s="1"/>
  <c r="Y137" i="2"/>
  <c r="X138" i="2"/>
  <c r="Y138" i="2"/>
  <c r="Z138" i="2"/>
  <c r="X139" i="2"/>
  <c r="Z139" i="2" s="1"/>
  <c r="Y139" i="2"/>
  <c r="X140" i="2"/>
  <c r="Z140" i="2" s="1"/>
  <c r="Y140" i="2"/>
  <c r="X141" i="2"/>
  <c r="Z141" i="2" s="1"/>
  <c r="Y141" i="2"/>
  <c r="X142" i="2"/>
  <c r="Z142" i="2" s="1"/>
  <c r="Y142" i="2"/>
  <c r="X143" i="2"/>
  <c r="Z143" i="2" s="1"/>
  <c r="Y143" i="2"/>
  <c r="X144" i="2"/>
  <c r="Z144" i="2" s="1"/>
  <c r="Y144" i="2"/>
  <c r="V135" i="1"/>
  <c r="X135" i="1" s="1"/>
  <c r="W135" i="1"/>
  <c r="V136" i="1"/>
  <c r="X136" i="1" s="1"/>
  <c r="W136" i="1"/>
  <c r="V137" i="1"/>
  <c r="X137" i="1" s="1"/>
  <c r="W137" i="1"/>
  <c r="V138" i="1"/>
  <c r="X138" i="1" s="1"/>
  <c r="W138" i="1"/>
  <c r="V139" i="1"/>
  <c r="X139" i="1" s="1"/>
  <c r="W139" i="1"/>
  <c r="V140" i="1"/>
  <c r="X140" i="1" s="1"/>
  <c r="W140" i="1"/>
  <c r="V141" i="1"/>
  <c r="X141" i="1" s="1"/>
  <c r="W141" i="1"/>
  <c r="V142" i="1"/>
  <c r="X142" i="1" s="1"/>
  <c r="W142" i="1"/>
  <c r="V143" i="1"/>
  <c r="X143" i="1" s="1"/>
  <c r="W143" i="1"/>
  <c r="V144" i="1"/>
  <c r="X144" i="1" s="1"/>
  <c r="W144" i="1"/>
  <c r="V145" i="1"/>
  <c r="X145" i="1" s="1"/>
  <c r="W145" i="1"/>
  <c r="X123" i="2"/>
  <c r="Z123" i="2" s="1"/>
  <c r="Y123" i="2"/>
  <c r="X124" i="2"/>
  <c r="Z124" i="2" s="1"/>
  <c r="Y124" i="2"/>
  <c r="X125" i="2"/>
  <c r="Z125" i="2" s="1"/>
  <c r="Y125" i="2"/>
  <c r="X126" i="2"/>
  <c r="Z126" i="2" s="1"/>
  <c r="Y126" i="2"/>
  <c r="X127" i="2"/>
  <c r="Z127" i="2" s="1"/>
  <c r="Y127" i="2"/>
  <c r="X128" i="2"/>
  <c r="Z128" i="2" s="1"/>
  <c r="Y128" i="2"/>
  <c r="X129" i="2"/>
  <c r="Z129" i="2" s="1"/>
  <c r="Y129" i="2"/>
  <c r="X130" i="2"/>
  <c r="Z130" i="2" s="1"/>
  <c r="Y130" i="2"/>
  <c r="X131" i="2"/>
  <c r="Z131" i="2" s="1"/>
  <c r="Y131" i="2"/>
  <c r="X132" i="2"/>
  <c r="Z132" i="2" s="1"/>
  <c r="Y132" i="2"/>
  <c r="X133" i="2"/>
  <c r="Z133" i="2" s="1"/>
  <c r="Y133" i="2"/>
  <c r="V121" i="1"/>
  <c r="X121" i="1" s="1"/>
  <c r="W121" i="1"/>
  <c r="V122" i="1"/>
  <c r="X122" i="1" s="1"/>
  <c r="W122" i="1"/>
  <c r="V123" i="1"/>
  <c r="X123" i="1" s="1"/>
  <c r="W123" i="1"/>
  <c r="V124" i="1"/>
  <c r="X124" i="1" s="1"/>
  <c r="W124" i="1"/>
  <c r="V125" i="1"/>
  <c r="X125" i="1" s="1"/>
  <c r="W125" i="1"/>
  <c r="V126" i="1"/>
  <c r="X126" i="1" s="1"/>
  <c r="W126" i="1"/>
  <c r="V127" i="1"/>
  <c r="X127" i="1" s="1"/>
  <c r="W127" i="1"/>
  <c r="V128" i="1"/>
  <c r="X128" i="1" s="1"/>
  <c r="W128" i="1"/>
  <c r="V129" i="1"/>
  <c r="X129" i="1" s="1"/>
  <c r="W129" i="1"/>
  <c r="V130" i="1"/>
  <c r="X130" i="1" s="1"/>
  <c r="W130" i="1"/>
  <c r="V131" i="1"/>
  <c r="X131" i="1" s="1"/>
  <c r="W131" i="1"/>
  <c r="V132" i="1"/>
  <c r="X132" i="1" s="1"/>
  <c r="W132" i="1"/>
  <c r="V133" i="1"/>
  <c r="X133" i="1" s="1"/>
  <c r="W133" i="1"/>
  <c r="V134" i="1"/>
  <c r="X134" i="1" s="1"/>
  <c r="W134" i="1"/>
  <c r="V113" i="1"/>
  <c r="X113" i="1" s="1"/>
  <c r="W113" i="1"/>
  <c r="V114" i="1"/>
  <c r="X114" i="1" s="1"/>
  <c r="W114" i="1"/>
  <c r="V115" i="1"/>
  <c r="X115" i="1" s="1"/>
  <c r="W115" i="1"/>
  <c r="V116" i="1"/>
  <c r="X116" i="1" s="1"/>
  <c r="W116" i="1"/>
  <c r="V117" i="1"/>
  <c r="X117" i="1" s="1"/>
  <c r="W117" i="1"/>
  <c r="V118" i="1"/>
  <c r="X118" i="1" s="1"/>
  <c r="W118" i="1"/>
  <c r="V119" i="1"/>
  <c r="X119" i="1" s="1"/>
  <c r="W119" i="1"/>
  <c r="V120" i="1"/>
  <c r="X120" i="1" s="1"/>
  <c r="W120" i="1"/>
  <c r="V91" i="1"/>
  <c r="X91" i="1" s="1"/>
  <c r="W91" i="1"/>
  <c r="V92" i="1"/>
  <c r="X92" i="1" s="1"/>
  <c r="W92" i="1"/>
  <c r="V93" i="1"/>
  <c r="X93" i="1" s="1"/>
  <c r="W93" i="1"/>
  <c r="V94" i="1"/>
  <c r="X94" i="1" s="1"/>
  <c r="W94" i="1"/>
  <c r="V95" i="1"/>
  <c r="X95" i="1" s="1"/>
  <c r="W95" i="1"/>
  <c r="V96" i="1"/>
  <c r="X96" i="1" s="1"/>
  <c r="W96" i="1"/>
  <c r="V97" i="1"/>
  <c r="X97" i="1" s="1"/>
  <c r="W97" i="1"/>
  <c r="V98" i="1"/>
  <c r="X98" i="1" s="1"/>
  <c r="W98" i="1"/>
  <c r="V99" i="1"/>
  <c r="X99" i="1" s="1"/>
  <c r="W99" i="1"/>
  <c r="V100" i="1"/>
  <c r="X100" i="1" s="1"/>
  <c r="W100" i="1"/>
  <c r="V101" i="1"/>
  <c r="X101" i="1" s="1"/>
  <c r="W101" i="1"/>
  <c r="V102" i="1"/>
  <c r="X102" i="1" s="1"/>
  <c r="W102" i="1"/>
  <c r="V103" i="1"/>
  <c r="X103" i="1" s="1"/>
  <c r="W103" i="1"/>
  <c r="V104" i="1"/>
  <c r="X104" i="1" s="1"/>
  <c r="W104" i="1"/>
  <c r="V105" i="1"/>
  <c r="X105" i="1" s="1"/>
  <c r="W105" i="1"/>
  <c r="V106" i="1"/>
  <c r="X106" i="1" s="1"/>
  <c r="W106" i="1"/>
  <c r="V107" i="1"/>
  <c r="X107" i="1" s="1"/>
  <c r="W107" i="1"/>
  <c r="V108" i="1"/>
  <c r="X108" i="1" s="1"/>
  <c r="W108" i="1"/>
  <c r="V109" i="1"/>
  <c r="X109" i="1" s="1"/>
  <c r="W109" i="1"/>
  <c r="V110" i="1"/>
  <c r="X110" i="1" s="1"/>
  <c r="W110" i="1"/>
  <c r="V111" i="1"/>
  <c r="X111" i="1" s="1"/>
  <c r="W111" i="1"/>
  <c r="V112" i="1"/>
  <c r="X112" i="1" s="1"/>
  <c r="W112" i="1"/>
  <c r="X112" i="2"/>
  <c r="Z112" i="2" s="1"/>
  <c r="Y112" i="2"/>
  <c r="X113" i="2"/>
  <c r="Z113" i="2" s="1"/>
  <c r="Y113" i="2"/>
  <c r="X114" i="2"/>
  <c r="Z114" i="2" s="1"/>
  <c r="Y114" i="2"/>
  <c r="X115" i="2"/>
  <c r="Z115" i="2" s="1"/>
  <c r="Y115" i="2"/>
  <c r="X116" i="2"/>
  <c r="Z116" i="2" s="1"/>
  <c r="Y116" i="2"/>
  <c r="X117" i="2"/>
  <c r="Z117" i="2" s="1"/>
  <c r="Y117" i="2"/>
  <c r="X118" i="2"/>
  <c r="Z118" i="2" s="1"/>
  <c r="Y118" i="2"/>
  <c r="X119" i="2"/>
  <c r="Z119" i="2" s="1"/>
  <c r="Y119" i="2"/>
  <c r="X120" i="2"/>
  <c r="Z120" i="2" s="1"/>
  <c r="Y120" i="2"/>
  <c r="X121" i="2"/>
  <c r="Z121" i="2" s="1"/>
  <c r="Y121" i="2"/>
  <c r="X122" i="2"/>
  <c r="Z122" i="2" s="1"/>
  <c r="Y122" i="2"/>
  <c r="X90" i="2"/>
  <c r="Z90" i="2" s="1"/>
  <c r="Y90" i="2"/>
  <c r="X91" i="2"/>
  <c r="Z91" i="2" s="1"/>
  <c r="Y91" i="2"/>
  <c r="X92" i="2"/>
  <c r="Z92" i="2" s="1"/>
  <c r="Y92" i="2"/>
  <c r="X93" i="2"/>
  <c r="Z93" i="2" s="1"/>
  <c r="Y93" i="2"/>
  <c r="X94" i="2"/>
  <c r="Z94" i="2" s="1"/>
  <c r="Y94" i="2"/>
  <c r="X95" i="2"/>
  <c r="Z95" i="2" s="1"/>
  <c r="Y95" i="2"/>
  <c r="X96" i="2"/>
  <c r="Z96" i="2" s="1"/>
  <c r="Y96" i="2"/>
  <c r="X97" i="2"/>
  <c r="Z97" i="2" s="1"/>
  <c r="Y97" i="2"/>
  <c r="X98" i="2"/>
  <c r="Z98" i="2" s="1"/>
  <c r="Y98" i="2"/>
  <c r="X99" i="2"/>
  <c r="Y99" i="2"/>
  <c r="Z99" i="2"/>
  <c r="X100" i="2"/>
  <c r="Z100" i="2" s="1"/>
  <c r="Y100" i="2"/>
  <c r="X101" i="2"/>
  <c r="Y101" i="2"/>
  <c r="X102" i="2"/>
  <c r="Z102" i="2" s="1"/>
  <c r="Y102" i="2"/>
  <c r="X103" i="2"/>
  <c r="Z103" i="2" s="1"/>
  <c r="Y103" i="2"/>
  <c r="X104" i="2"/>
  <c r="Z104" i="2" s="1"/>
  <c r="Y104" i="2"/>
  <c r="X105" i="2"/>
  <c r="Z105" i="2" s="1"/>
  <c r="Y105" i="2"/>
  <c r="X106" i="2"/>
  <c r="Z106" i="2" s="1"/>
  <c r="Y106" i="2"/>
  <c r="X107" i="2"/>
  <c r="Z107" i="2" s="1"/>
  <c r="Y107" i="2"/>
  <c r="X108" i="2"/>
  <c r="Z108" i="2" s="1"/>
  <c r="Y108" i="2"/>
  <c r="X109" i="2"/>
  <c r="Z109" i="2" s="1"/>
  <c r="Y109" i="2"/>
  <c r="X110" i="2"/>
  <c r="Z110" i="2" s="1"/>
  <c r="Y110" i="2"/>
  <c r="X111" i="2"/>
  <c r="Z111" i="2" s="1"/>
  <c r="Y111" i="2"/>
  <c r="V80" i="1"/>
  <c r="X80" i="1" s="1"/>
  <c r="W80" i="1"/>
  <c r="V81" i="1"/>
  <c r="X81" i="1" s="1"/>
  <c r="W81" i="1"/>
  <c r="V82" i="1"/>
  <c r="X82" i="1" s="1"/>
  <c r="W82" i="1"/>
  <c r="V83" i="1"/>
  <c r="X83" i="1" s="1"/>
  <c r="W83" i="1"/>
  <c r="V84" i="1"/>
  <c r="X84" i="1" s="1"/>
  <c r="W84" i="1"/>
  <c r="V85" i="1"/>
  <c r="X85" i="1" s="1"/>
  <c r="W85" i="1"/>
  <c r="V86" i="1"/>
  <c r="X86" i="1" s="1"/>
  <c r="W86" i="1"/>
  <c r="V87" i="1"/>
  <c r="X87" i="1" s="1"/>
  <c r="W87" i="1"/>
  <c r="V88" i="1"/>
  <c r="X88" i="1" s="1"/>
  <c r="W88" i="1"/>
  <c r="V89" i="1"/>
  <c r="X89" i="1" s="1"/>
  <c r="W89" i="1"/>
  <c r="V90" i="1"/>
  <c r="X90" i="1" s="1"/>
  <c r="W90" i="1"/>
  <c r="X79" i="2"/>
  <c r="Z79" i="2" s="1"/>
  <c r="X80" i="2"/>
  <c r="Z80" i="2" s="1"/>
  <c r="X81" i="2"/>
  <c r="Z81" i="2" s="1"/>
  <c r="X82" i="2"/>
  <c r="Z82" i="2" s="1"/>
  <c r="X83" i="2"/>
  <c r="Z83" i="2" s="1"/>
  <c r="X84" i="2"/>
  <c r="Z84" i="2" s="1"/>
  <c r="X85" i="2"/>
  <c r="Z85" i="2" s="1"/>
  <c r="X86" i="2"/>
  <c r="Z86" i="2" s="1"/>
  <c r="X87" i="2"/>
  <c r="Z87" i="2" s="1"/>
  <c r="X88" i="2"/>
  <c r="Z88" i="2" s="1"/>
  <c r="X89" i="2"/>
  <c r="Y79" i="2"/>
  <c r="Y80" i="2"/>
  <c r="Y81" i="2"/>
  <c r="Y82" i="2"/>
  <c r="Y83" i="2"/>
  <c r="Y84" i="2"/>
  <c r="Y85" i="2"/>
  <c r="Y86" i="2"/>
  <c r="Y87" i="2"/>
  <c r="Y88" i="2"/>
  <c r="Y89" i="2"/>
  <c r="Z89" i="2"/>
  <c r="X68" i="2"/>
  <c r="Z68" i="2" s="1"/>
  <c r="Y68" i="2"/>
  <c r="X69" i="2"/>
  <c r="Z69" i="2" s="1"/>
  <c r="Y69" i="2"/>
  <c r="X70" i="2"/>
  <c r="Z70" i="2" s="1"/>
  <c r="Y70" i="2"/>
  <c r="X71" i="2"/>
  <c r="Z71" i="2" s="1"/>
  <c r="Y71" i="2"/>
  <c r="X72" i="2"/>
  <c r="Z72" i="2" s="1"/>
  <c r="Y72" i="2"/>
  <c r="X73" i="2"/>
  <c r="Z73" i="2" s="1"/>
  <c r="Y73" i="2"/>
  <c r="X74" i="2"/>
  <c r="Z74" i="2" s="1"/>
  <c r="Y74" i="2"/>
  <c r="X75" i="2"/>
  <c r="Z75" i="2" s="1"/>
  <c r="Y75" i="2"/>
  <c r="X76" i="2"/>
  <c r="Z76" i="2" s="1"/>
  <c r="Y76" i="2"/>
  <c r="X77" i="2"/>
  <c r="Z77" i="2" s="1"/>
  <c r="Y77" i="2"/>
  <c r="X78" i="2"/>
  <c r="Z78" i="2" s="1"/>
  <c r="Y78" i="2"/>
  <c r="V69" i="1"/>
  <c r="X69" i="1" s="1"/>
  <c r="W69" i="1"/>
  <c r="V70" i="1"/>
  <c r="X70" i="1" s="1"/>
  <c r="W70" i="1"/>
  <c r="V71" i="1"/>
  <c r="X71" i="1" s="1"/>
  <c r="W71" i="1"/>
  <c r="V72" i="1"/>
  <c r="X72" i="1" s="1"/>
  <c r="W72" i="1"/>
  <c r="V73" i="1"/>
  <c r="X73" i="1" s="1"/>
  <c r="W73" i="1"/>
  <c r="V74" i="1"/>
  <c r="X74" i="1" s="1"/>
  <c r="W74" i="1"/>
  <c r="V75" i="1"/>
  <c r="X75" i="1" s="1"/>
  <c r="W75" i="1"/>
  <c r="V76" i="1"/>
  <c r="X76" i="1" s="1"/>
  <c r="W76" i="1"/>
  <c r="V77" i="1"/>
  <c r="X77" i="1" s="1"/>
  <c r="W77" i="1"/>
  <c r="V78" i="1"/>
  <c r="X78" i="1" s="1"/>
  <c r="W78" i="1"/>
  <c r="V79" i="1"/>
  <c r="X79" i="1" s="1"/>
  <c r="W79" i="1"/>
  <c r="V58" i="1"/>
  <c r="W58" i="1"/>
  <c r="X58" i="1"/>
  <c r="V59" i="1"/>
  <c r="X59" i="1" s="1"/>
  <c r="W59" i="1"/>
  <c r="V60" i="1"/>
  <c r="X60" i="1" s="1"/>
  <c r="W60" i="1"/>
  <c r="V61" i="1"/>
  <c r="X61" i="1" s="1"/>
  <c r="W61" i="1"/>
  <c r="V62" i="1"/>
  <c r="X62" i="1" s="1"/>
  <c r="W62" i="1"/>
  <c r="V63" i="1"/>
  <c r="X63" i="1" s="1"/>
  <c r="W63" i="1"/>
  <c r="V64" i="1"/>
  <c r="X64" i="1" s="1"/>
  <c r="W64" i="1"/>
  <c r="V65" i="1"/>
  <c r="X65" i="1" s="1"/>
  <c r="W65" i="1"/>
  <c r="V66" i="1"/>
  <c r="X66" i="1" s="1"/>
  <c r="W66" i="1"/>
  <c r="V67" i="1"/>
  <c r="X67" i="1" s="1"/>
  <c r="W67" i="1"/>
  <c r="V68" i="1"/>
  <c r="X68" i="1" s="1"/>
  <c r="W68" i="1"/>
  <c r="Y64" i="2"/>
  <c r="Y65" i="2"/>
  <c r="Y66" i="2"/>
  <c r="Y67" i="2"/>
  <c r="Y63" i="2"/>
  <c r="X57" i="2"/>
  <c r="Z57" i="2" s="1"/>
  <c r="Y57" i="2"/>
  <c r="X58" i="2"/>
  <c r="Z58" i="2" s="1"/>
  <c r="Y58" i="2"/>
  <c r="X59" i="2"/>
  <c r="Z59" i="2" s="1"/>
  <c r="Y59" i="2"/>
  <c r="X60" i="2"/>
  <c r="Z60" i="2" s="1"/>
  <c r="Y60" i="2"/>
  <c r="X61" i="2"/>
  <c r="Z61" i="2" s="1"/>
  <c r="Y61" i="2"/>
  <c r="X62" i="2"/>
  <c r="Z62" i="2" s="1"/>
  <c r="Y62" i="2"/>
  <c r="X63" i="2"/>
  <c r="Z63" i="2" s="1"/>
  <c r="X64" i="2"/>
  <c r="Z64" i="2" s="1"/>
  <c r="X65" i="2"/>
  <c r="Z65" i="2" s="1"/>
  <c r="X66" i="2"/>
  <c r="Z66" i="2" s="1"/>
  <c r="X67" i="2"/>
  <c r="Z67" i="2" s="1"/>
  <c r="X53" i="2"/>
  <c r="Z53" i="2" s="1"/>
  <c r="X54" i="2"/>
  <c r="Z54" i="2" s="1"/>
  <c r="X55" i="2"/>
  <c r="Z55" i="2" s="1"/>
  <c r="X56" i="2"/>
  <c r="Z56" i="2" s="1"/>
  <c r="X52" i="2"/>
  <c r="Z52" i="2" s="1"/>
  <c r="Y52" i="2"/>
  <c r="Y53" i="2"/>
  <c r="Y54" i="2"/>
  <c r="Y55" i="2"/>
  <c r="Y56" i="2"/>
  <c r="X46" i="2"/>
  <c r="Z46" i="2" s="1"/>
  <c r="Y46" i="2"/>
  <c r="X47" i="2"/>
  <c r="Z47" i="2" s="1"/>
  <c r="Y47" i="2"/>
  <c r="X48" i="2"/>
  <c r="Z48" i="2" s="1"/>
  <c r="Y48" i="2"/>
  <c r="X49" i="2"/>
  <c r="Z49" i="2" s="1"/>
  <c r="Y49" i="2"/>
  <c r="X50" i="2"/>
  <c r="Z50" i="2" s="1"/>
  <c r="Y50" i="2"/>
  <c r="X51" i="2"/>
  <c r="Z51" i="2" s="1"/>
  <c r="Y51" i="2"/>
  <c r="V47" i="1"/>
  <c r="X47" i="1" s="1"/>
  <c r="W47" i="1"/>
  <c r="V48" i="1"/>
  <c r="X48" i="1" s="1"/>
  <c r="W48" i="1"/>
  <c r="V49" i="1"/>
  <c r="X49" i="1" s="1"/>
  <c r="W49" i="1"/>
  <c r="V50" i="1"/>
  <c r="X50" i="1" s="1"/>
  <c r="W50" i="1"/>
  <c r="V51" i="1"/>
  <c r="X51" i="1" s="1"/>
  <c r="W51" i="1"/>
  <c r="V52" i="1"/>
  <c r="X52" i="1" s="1"/>
  <c r="W52" i="1"/>
  <c r="V53" i="1"/>
  <c r="X53" i="1" s="1"/>
  <c r="W53" i="1"/>
  <c r="V54" i="1"/>
  <c r="X54" i="1" s="1"/>
  <c r="W54" i="1"/>
  <c r="V55" i="1"/>
  <c r="X55" i="1" s="1"/>
  <c r="W55" i="1"/>
  <c r="V56" i="1"/>
  <c r="X56" i="1" s="1"/>
  <c r="W56" i="1"/>
  <c r="V57" i="1"/>
  <c r="X57" i="1" s="1"/>
  <c r="W57" i="1"/>
  <c r="X35" i="2"/>
  <c r="Y35" i="2"/>
  <c r="Z35" i="2"/>
  <c r="X36" i="2"/>
  <c r="Z36" i="2" s="1"/>
  <c r="Y36" i="2"/>
  <c r="X37" i="2"/>
  <c r="Z37" i="2" s="1"/>
  <c r="Y37" i="2"/>
  <c r="X38" i="2"/>
  <c r="Z38" i="2" s="1"/>
  <c r="Y38" i="2"/>
  <c r="X39" i="2"/>
  <c r="Z39" i="2" s="1"/>
  <c r="Y39" i="2"/>
  <c r="X40" i="2"/>
  <c r="Z40" i="2" s="1"/>
  <c r="Y40" i="2"/>
  <c r="X41" i="2"/>
  <c r="Z41" i="2" s="1"/>
  <c r="Y41" i="2"/>
  <c r="X42" i="2"/>
  <c r="Z42" i="2" s="1"/>
  <c r="Y42" i="2"/>
  <c r="X43" i="2"/>
  <c r="Z43" i="2" s="1"/>
  <c r="Y43" i="2"/>
  <c r="X44" i="2"/>
  <c r="Z44" i="2" s="1"/>
  <c r="Y44" i="2"/>
  <c r="X45" i="2"/>
  <c r="Z45" i="2" s="1"/>
  <c r="Y45" i="2"/>
  <c r="V36" i="1"/>
  <c r="X36" i="1" s="1"/>
  <c r="W36" i="1"/>
  <c r="V37" i="1"/>
  <c r="X37" i="1" s="1"/>
  <c r="W37" i="1"/>
  <c r="V38" i="1"/>
  <c r="X38" i="1" s="1"/>
  <c r="W38" i="1"/>
  <c r="V39" i="1"/>
  <c r="X39" i="1" s="1"/>
  <c r="W39" i="1"/>
  <c r="V40" i="1"/>
  <c r="X40" i="1" s="1"/>
  <c r="W40" i="1"/>
  <c r="V41" i="1"/>
  <c r="X41" i="1" s="1"/>
  <c r="W41" i="1"/>
  <c r="V42" i="1"/>
  <c r="X42" i="1" s="1"/>
  <c r="W42" i="1"/>
  <c r="V43" i="1"/>
  <c r="X43" i="1" s="1"/>
  <c r="W43" i="1"/>
  <c r="V44" i="1"/>
  <c r="X44" i="1" s="1"/>
  <c r="W44" i="1"/>
  <c r="V45" i="1"/>
  <c r="X45" i="1" s="1"/>
  <c r="W45" i="1"/>
  <c r="V46" i="1"/>
  <c r="X46" i="1" s="1"/>
  <c r="W46" i="1"/>
  <c r="V25" i="1"/>
  <c r="X25" i="1" s="1"/>
  <c r="W25" i="1"/>
  <c r="V26" i="1"/>
  <c r="X26" i="1" s="1"/>
  <c r="W26" i="1"/>
  <c r="V27" i="1"/>
  <c r="X27" i="1" s="1"/>
  <c r="W27" i="1"/>
  <c r="V28" i="1"/>
  <c r="X28" i="1" s="1"/>
  <c r="W28" i="1"/>
  <c r="V29" i="1"/>
  <c r="X29" i="1" s="1"/>
  <c r="W29" i="1"/>
  <c r="V30" i="1"/>
  <c r="X30" i="1" s="1"/>
  <c r="W30" i="1"/>
  <c r="V31" i="1"/>
  <c r="X31" i="1" s="1"/>
  <c r="W31" i="1"/>
  <c r="V32" i="1"/>
  <c r="X32" i="1" s="1"/>
  <c r="W32" i="1"/>
  <c r="V33" i="1"/>
  <c r="X33" i="1" s="1"/>
  <c r="W33" i="1"/>
  <c r="V34" i="1"/>
  <c r="W34" i="1"/>
  <c r="X34" i="1"/>
  <c r="V35" i="1"/>
  <c r="X35" i="1" s="1"/>
  <c r="W35" i="1"/>
  <c r="X24" i="2"/>
  <c r="Z24" i="2" s="1"/>
  <c r="Y24" i="2"/>
  <c r="X25" i="2"/>
  <c r="Y25" i="2"/>
  <c r="Z25" i="2"/>
  <c r="X26" i="2"/>
  <c r="Z26" i="2" s="1"/>
  <c r="Y26" i="2"/>
  <c r="X27" i="2"/>
  <c r="Z27" i="2" s="1"/>
  <c r="Y27" i="2"/>
  <c r="X28" i="2"/>
  <c r="Y28" i="2"/>
  <c r="Z28" i="2"/>
  <c r="X29" i="2"/>
  <c r="Z29" i="2" s="1"/>
  <c r="Y29" i="2"/>
  <c r="X30" i="2"/>
  <c r="Z30" i="2" s="1"/>
  <c r="Y30" i="2"/>
  <c r="X31" i="2"/>
  <c r="Y31" i="2"/>
  <c r="Z31" i="2"/>
  <c r="X32" i="2"/>
  <c r="Z32" i="2" s="1"/>
  <c r="Y32" i="2"/>
  <c r="X33" i="2"/>
  <c r="Z33" i="2" s="1"/>
  <c r="Y33" i="2"/>
  <c r="X34" i="2"/>
  <c r="Y34" i="2"/>
  <c r="Z34" i="2"/>
  <c r="X23" i="2"/>
  <c r="Z23" i="2" s="1"/>
  <c r="Y23" i="2"/>
  <c r="X22" i="2"/>
  <c r="Z22" i="2" s="1"/>
  <c r="Y22" i="2"/>
  <c r="X21" i="2"/>
  <c r="Z21" i="2" s="1"/>
  <c r="Y21" i="2"/>
  <c r="X20" i="2"/>
  <c r="Z20" i="2" s="1"/>
  <c r="Y20" i="2"/>
  <c r="X19" i="2"/>
  <c r="Z19" i="2" s="1"/>
  <c r="Y19" i="2"/>
  <c r="X18" i="2"/>
  <c r="Z18" i="2" s="1"/>
  <c r="Y18" i="2"/>
  <c r="X13" i="2"/>
  <c r="Z13" i="2" s="1"/>
  <c r="Y13" i="2"/>
  <c r="X14" i="2"/>
  <c r="Z14" i="2" s="1"/>
  <c r="Y14" i="2"/>
  <c r="X15" i="2"/>
  <c r="Z15" i="2" s="1"/>
  <c r="Y15" i="2"/>
  <c r="X16" i="2"/>
  <c r="Z16" i="2" s="1"/>
  <c r="Y16" i="2"/>
  <c r="X17" i="2"/>
  <c r="Z17" i="2" s="1"/>
  <c r="Y17" i="2"/>
  <c r="V14" i="1"/>
  <c r="X14" i="1" s="1"/>
  <c r="W14" i="1"/>
  <c r="V15" i="1"/>
  <c r="X15" i="1" s="1"/>
  <c r="W15" i="1"/>
  <c r="V16" i="1"/>
  <c r="X16" i="1" s="1"/>
  <c r="W16" i="1"/>
  <c r="V17" i="1"/>
  <c r="X17" i="1" s="1"/>
  <c r="W17" i="1"/>
  <c r="V18" i="1"/>
  <c r="X18" i="1" s="1"/>
  <c r="W18" i="1"/>
  <c r="V19" i="1"/>
  <c r="X19" i="1" s="1"/>
  <c r="W19" i="1"/>
  <c r="V20" i="1"/>
  <c r="X20" i="1" s="1"/>
  <c r="W20" i="1"/>
  <c r="V21" i="1"/>
  <c r="X21" i="1" s="1"/>
  <c r="W21" i="1"/>
  <c r="V22" i="1"/>
  <c r="X22" i="1" s="1"/>
  <c r="W22" i="1"/>
  <c r="V23" i="1"/>
  <c r="X23" i="1" s="1"/>
  <c r="W23" i="1"/>
  <c r="V24" i="1"/>
  <c r="X24" i="1" s="1"/>
  <c r="W24" i="1"/>
  <c r="V13" i="1"/>
  <c r="X13" i="1" s="1"/>
  <c r="W13" i="1"/>
  <c r="V5" i="1"/>
  <c r="X5" i="1" s="1"/>
  <c r="W5" i="1"/>
  <c r="V6" i="1"/>
  <c r="X6" i="1" s="1"/>
  <c r="W6" i="1"/>
  <c r="V7" i="1"/>
  <c r="X7" i="1" s="1"/>
  <c r="W7" i="1"/>
  <c r="V8" i="1"/>
  <c r="X8" i="1" s="1"/>
  <c r="W8" i="1"/>
  <c r="V9" i="1"/>
  <c r="X9" i="1" s="1"/>
  <c r="W9" i="1"/>
  <c r="V10" i="1"/>
  <c r="X10" i="1" s="1"/>
  <c r="W10" i="1"/>
  <c r="V11" i="1"/>
  <c r="X11" i="1" s="1"/>
  <c r="W11" i="1"/>
  <c r="V12" i="1"/>
  <c r="X12" i="1" s="1"/>
  <c r="W12" i="1"/>
  <c r="W4" i="1"/>
  <c r="V4" i="1"/>
  <c r="X4" i="1" s="1"/>
  <c r="Y4" i="2"/>
  <c r="Y5" i="2"/>
  <c r="Y6" i="2"/>
  <c r="Y7" i="2"/>
  <c r="Y8" i="2"/>
  <c r="Y9" i="2"/>
  <c r="Y10" i="2"/>
  <c r="Y11" i="2"/>
  <c r="Y12" i="2"/>
  <c r="Y3" i="2"/>
  <c r="X4" i="2"/>
  <c r="Z4" i="2" s="1"/>
  <c r="X5" i="2"/>
  <c r="Z5" i="2" s="1"/>
  <c r="X6" i="2"/>
  <c r="Z6" i="2" s="1"/>
  <c r="X7" i="2"/>
  <c r="Z7" i="2" s="1"/>
  <c r="X8" i="2"/>
  <c r="Z8" i="2" s="1"/>
  <c r="X9" i="2"/>
  <c r="Z9" i="2" s="1"/>
  <c r="X10" i="2"/>
  <c r="Z10" i="2" s="1"/>
  <c r="X11" i="2"/>
  <c r="Z11" i="2" s="1"/>
  <c r="X12" i="2"/>
  <c r="Z12" i="2" s="1"/>
  <c r="X3" i="2"/>
  <c r="Z3" i="2" s="1"/>
  <c r="J131" i="3"/>
  <c r="X39" i="8"/>
  <c r="X40" i="8"/>
  <c r="X41" i="8"/>
  <c r="Y39" i="8"/>
  <c r="Y40" i="8"/>
  <c r="Y41" i="8"/>
  <c r="X31" i="8"/>
  <c r="Z31" i="8" s="1"/>
  <c r="X32" i="8"/>
  <c r="X33" i="8"/>
  <c r="Y67" i="3"/>
  <c r="Z67" i="3"/>
  <c r="Y68" i="3"/>
  <c r="Z68" i="3"/>
  <c r="Y69" i="3"/>
  <c r="AA69" i="3" s="1"/>
  <c r="Z69" i="3"/>
  <c r="Y70" i="3"/>
  <c r="Z70" i="3"/>
  <c r="Y71" i="3"/>
  <c r="Z71" i="3"/>
  <c r="Y72" i="3"/>
  <c r="Z72" i="3"/>
  <c r="Y73" i="3"/>
  <c r="AA73" i="3" s="1"/>
  <c r="Z73" i="3"/>
  <c r="Y75" i="3"/>
  <c r="Z75" i="3"/>
  <c r="Y76" i="3"/>
  <c r="Z76" i="3"/>
  <c r="Y77" i="3"/>
  <c r="AA77" i="3" s="1"/>
  <c r="Z77" i="3"/>
  <c r="Y78" i="3"/>
  <c r="Z78" i="3"/>
  <c r="Y79" i="3"/>
  <c r="Z79" i="3"/>
  <c r="Y80" i="3"/>
  <c r="Z80" i="3"/>
  <c r="Y81" i="3"/>
  <c r="AA81" i="3" s="1"/>
  <c r="Z81" i="3"/>
  <c r="Y83" i="3"/>
  <c r="Z83" i="3"/>
  <c r="Y84" i="3"/>
  <c r="Z84" i="3"/>
  <c r="Y85" i="3"/>
  <c r="AA85" i="3" s="1"/>
  <c r="Z85" i="3"/>
  <c r="Y86" i="3"/>
  <c r="Z86" i="3"/>
  <c r="Y87" i="3"/>
  <c r="Z87" i="3"/>
  <c r="Y88" i="3"/>
  <c r="Z88" i="3"/>
  <c r="Y89" i="3"/>
  <c r="AA89" i="3" s="1"/>
  <c r="Z89" i="3"/>
  <c r="Y91" i="3"/>
  <c r="Z91" i="3"/>
  <c r="Y92" i="3"/>
  <c r="Z92" i="3"/>
  <c r="Y93" i="3"/>
  <c r="AA93" i="3" s="1"/>
  <c r="Z93" i="3"/>
  <c r="Y94" i="3"/>
  <c r="Z94" i="3"/>
  <c r="Y95" i="3"/>
  <c r="Z95" i="3"/>
  <c r="Y96" i="3"/>
  <c r="Z96" i="3"/>
  <c r="Y97" i="3"/>
  <c r="AA97" i="3" s="1"/>
  <c r="Z97" i="3"/>
  <c r="Y59" i="3"/>
  <c r="AA59" i="3" s="1"/>
  <c r="Z59" i="3"/>
  <c r="Y60" i="3"/>
  <c r="Z60" i="3"/>
  <c r="Y61" i="3"/>
  <c r="AA61" i="3" s="1"/>
  <c r="Z61" i="3"/>
  <c r="Y62" i="3"/>
  <c r="Z62" i="3"/>
  <c r="Y63" i="3"/>
  <c r="AA63" i="3" s="1"/>
  <c r="Z63" i="3"/>
  <c r="Y64" i="3"/>
  <c r="Z64" i="3"/>
  <c r="Y65" i="3"/>
  <c r="Z65" i="3"/>
  <c r="Y43" i="3"/>
  <c r="Z43" i="3"/>
  <c r="Y44" i="3"/>
  <c r="AA44" i="3" s="1"/>
  <c r="Z44" i="3"/>
  <c r="Y45" i="3"/>
  <c r="Z45" i="3"/>
  <c r="Y46" i="3"/>
  <c r="Z46" i="3"/>
  <c r="Y47" i="3"/>
  <c r="Z47" i="3"/>
  <c r="Y48" i="3"/>
  <c r="Z48" i="3"/>
  <c r="Y49" i="3"/>
  <c r="AA49" i="3" s="1"/>
  <c r="Z49" i="3"/>
  <c r="Y51" i="3"/>
  <c r="Z51" i="3"/>
  <c r="Y52" i="3"/>
  <c r="AA52" i="3" s="1"/>
  <c r="Z52" i="3"/>
  <c r="Y53" i="3"/>
  <c r="Z53" i="3"/>
  <c r="Y54" i="3"/>
  <c r="Z54" i="3"/>
  <c r="Y55" i="3"/>
  <c r="Z55" i="3"/>
  <c r="Y56" i="3"/>
  <c r="Z56" i="3"/>
  <c r="Y57" i="3"/>
  <c r="Z57" i="3"/>
  <c r="Y31" i="3"/>
  <c r="Z31" i="3"/>
  <c r="Y32" i="3"/>
  <c r="AA32" i="3" s="1"/>
  <c r="Z32" i="3"/>
  <c r="Y33" i="3"/>
  <c r="AA33" i="3" s="1"/>
  <c r="Z33" i="3"/>
  <c r="Y35" i="3"/>
  <c r="Z35" i="3"/>
  <c r="Y36" i="3"/>
  <c r="Z36" i="3"/>
  <c r="Y37" i="3"/>
  <c r="AA37" i="3" s="1"/>
  <c r="Z37" i="3"/>
  <c r="Y38" i="3"/>
  <c r="Z38" i="3"/>
  <c r="Y39" i="3"/>
  <c r="Z39" i="3"/>
  <c r="Y40" i="3"/>
  <c r="Z40" i="3"/>
  <c r="Y41" i="3"/>
  <c r="AA41" i="3" s="1"/>
  <c r="Z41" i="3"/>
  <c r="AA31" i="3"/>
  <c r="Y30" i="3"/>
  <c r="Y29" i="3"/>
  <c r="Y19" i="3"/>
  <c r="AA19" i="3" s="1"/>
  <c r="Y20" i="3"/>
  <c r="Y21" i="3"/>
  <c r="AA21" i="3" s="1"/>
  <c r="Y22" i="3"/>
  <c r="AA22" i="3" s="1"/>
  <c r="Y23" i="3"/>
  <c r="Y24" i="3"/>
  <c r="AA24" i="3" s="1"/>
  <c r="Y25" i="3"/>
  <c r="AA25" i="3" s="1"/>
  <c r="Y27" i="3"/>
  <c r="Y28" i="3"/>
  <c r="Z27" i="3"/>
  <c r="Z28" i="3"/>
  <c r="Y11" i="3"/>
  <c r="AA11" i="3" s="1"/>
  <c r="Z11" i="3"/>
  <c r="Y12" i="3"/>
  <c r="AA12" i="3" s="1"/>
  <c r="Z12" i="3"/>
  <c r="Y13" i="3"/>
  <c r="AA13" i="3" s="1"/>
  <c r="Z13" i="3"/>
  <c r="Y14" i="3"/>
  <c r="Z14" i="3"/>
  <c r="Y15" i="3"/>
  <c r="Z15" i="3"/>
  <c r="Y16" i="3"/>
  <c r="AA16" i="3" s="1"/>
  <c r="Z16" i="3"/>
  <c r="Y17" i="3"/>
  <c r="Z17" i="3"/>
  <c r="Y4" i="3"/>
  <c r="Z4" i="3"/>
  <c r="Y5" i="3"/>
  <c r="AA5" i="3" s="1"/>
  <c r="Z5" i="3"/>
  <c r="Y6" i="3"/>
  <c r="Z6" i="3"/>
  <c r="Y7" i="3"/>
  <c r="AA7" i="3" s="1"/>
  <c r="Z7" i="3"/>
  <c r="Y8" i="3"/>
  <c r="Z8" i="3"/>
  <c r="Y9" i="3"/>
  <c r="AA9" i="3" s="1"/>
  <c r="Z9" i="3"/>
  <c r="AA35" i="3"/>
  <c r="AA36" i="3"/>
  <c r="AA27" i="3"/>
  <c r="AA28" i="3"/>
  <c r="AA29" i="3"/>
  <c r="Z29" i="3"/>
  <c r="AA30" i="3"/>
  <c r="Z30" i="3"/>
  <c r="AA38" i="3"/>
  <c r="AA39" i="3"/>
  <c r="AA40" i="3"/>
  <c r="AA43" i="3"/>
  <c r="AA45" i="3"/>
  <c r="AA46" i="3"/>
  <c r="AA47" i="3"/>
  <c r="AA48" i="3"/>
  <c r="AA51" i="3"/>
  <c r="AA53" i="3"/>
  <c r="AA54" i="3"/>
  <c r="AA55" i="3"/>
  <c r="AA56" i="3"/>
  <c r="AA57" i="3"/>
  <c r="AA60" i="3"/>
  <c r="AA62" i="3"/>
  <c r="AA64" i="3"/>
  <c r="AA65" i="3"/>
  <c r="AA67" i="3"/>
  <c r="AA68" i="3"/>
  <c r="AA70" i="3"/>
  <c r="AA71" i="3"/>
  <c r="AA72" i="3"/>
  <c r="AA75" i="3"/>
  <c r="AA76" i="3"/>
  <c r="AA78" i="3"/>
  <c r="AA79" i="3"/>
  <c r="AA80" i="3"/>
  <c r="AA83" i="3"/>
  <c r="AA84" i="3"/>
  <c r="AA86" i="3"/>
  <c r="AA87" i="3"/>
  <c r="AA88" i="3"/>
  <c r="AA91" i="3"/>
  <c r="AA92" i="3"/>
  <c r="AA94" i="3"/>
  <c r="AA95" i="3"/>
  <c r="AA96" i="3"/>
  <c r="Z21" i="3"/>
  <c r="Z22" i="3"/>
  <c r="AA23" i="3"/>
  <c r="Z23" i="3"/>
  <c r="Z24" i="3"/>
  <c r="Z25" i="3"/>
  <c r="Z19" i="3"/>
  <c r="AA20" i="3"/>
  <c r="Z20" i="3"/>
  <c r="AA6" i="3"/>
  <c r="AA8" i="3"/>
  <c r="AA4" i="3"/>
  <c r="AA14" i="3"/>
  <c r="AA15" i="3"/>
  <c r="AA17" i="3"/>
  <c r="Z3" i="3"/>
  <c r="Y3" i="3"/>
  <c r="AA3" i="3" s="1"/>
  <c r="G134" i="3"/>
  <c r="H134" i="3" s="1"/>
  <c r="G246" i="2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Z32" i="8"/>
  <c r="Y33" i="8"/>
  <c r="Y34" i="8"/>
  <c r="Y35" i="8"/>
  <c r="Y36" i="8"/>
  <c r="Y37" i="8"/>
  <c r="Y38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3" i="8"/>
  <c r="X4" i="8"/>
  <c r="Z4" i="8" s="1"/>
  <c r="X5" i="8"/>
  <c r="Z5" i="8" s="1"/>
  <c r="X6" i="8"/>
  <c r="Z6" i="8" s="1"/>
  <c r="X7" i="8"/>
  <c r="Z7" i="8" s="1"/>
  <c r="X8" i="8"/>
  <c r="Z8" i="8" s="1"/>
  <c r="X9" i="8"/>
  <c r="Z9" i="8" s="1"/>
  <c r="X10" i="8"/>
  <c r="Z10" i="8" s="1"/>
  <c r="X11" i="8"/>
  <c r="Z11" i="8" s="1"/>
  <c r="X12" i="8"/>
  <c r="Z12" i="8" s="1"/>
  <c r="X13" i="8"/>
  <c r="Z13" i="8" s="1"/>
  <c r="X14" i="8"/>
  <c r="Z14" i="8" s="1"/>
  <c r="X15" i="8"/>
  <c r="Z15" i="8" s="1"/>
  <c r="X16" i="8"/>
  <c r="Z16" i="8" s="1"/>
  <c r="X17" i="8"/>
  <c r="Z17" i="8" s="1"/>
  <c r="X18" i="8"/>
  <c r="Z18" i="8" s="1"/>
  <c r="X19" i="8"/>
  <c r="Z19" i="8" s="1"/>
  <c r="X20" i="8"/>
  <c r="Z20" i="8" s="1"/>
  <c r="X21" i="8"/>
  <c r="Z21" i="8" s="1"/>
  <c r="X22" i="8"/>
  <c r="Z22" i="8" s="1"/>
  <c r="X23" i="8"/>
  <c r="Z23" i="8" s="1"/>
  <c r="X24" i="8"/>
  <c r="Z24" i="8" s="1"/>
  <c r="X25" i="8"/>
  <c r="Z25" i="8" s="1"/>
  <c r="X26" i="8"/>
  <c r="Z26" i="8" s="1"/>
  <c r="X27" i="8"/>
  <c r="Z27" i="8" s="1"/>
  <c r="X28" i="8"/>
  <c r="Z28" i="8" s="1"/>
  <c r="X29" i="8"/>
  <c r="Z29" i="8" s="1"/>
  <c r="X30" i="8"/>
  <c r="Z30" i="8" s="1"/>
  <c r="Z33" i="8"/>
  <c r="X34" i="8"/>
  <c r="Z34" i="8" s="1"/>
  <c r="X35" i="8"/>
  <c r="Z35" i="8" s="1"/>
  <c r="X36" i="8"/>
  <c r="Z36" i="8" s="1"/>
  <c r="X37" i="8"/>
  <c r="Z37" i="8" s="1"/>
  <c r="X38" i="8"/>
  <c r="Z38" i="8" s="1"/>
  <c r="Z39" i="8"/>
  <c r="Z40" i="8"/>
  <c r="Z41" i="8"/>
  <c r="X42" i="8"/>
  <c r="Z42" i="8" s="1"/>
  <c r="X43" i="8"/>
  <c r="Z43" i="8" s="1"/>
  <c r="X44" i="8"/>
  <c r="Z44" i="8" s="1"/>
  <c r="X45" i="8"/>
  <c r="Z45" i="8" s="1"/>
  <c r="X46" i="8"/>
  <c r="Z46" i="8" s="1"/>
  <c r="X47" i="8"/>
  <c r="Z47" i="8" s="1"/>
  <c r="X48" i="8"/>
  <c r="Z48" i="8" s="1"/>
  <c r="X49" i="8"/>
  <c r="Z49" i="8" s="1"/>
  <c r="X50" i="8"/>
  <c r="Z50" i="8" s="1"/>
  <c r="X51" i="8"/>
  <c r="Z51" i="8" s="1"/>
  <c r="X52" i="8"/>
  <c r="Z52" i="8" s="1"/>
  <c r="X53" i="8"/>
  <c r="Z53" i="8" s="1"/>
  <c r="X54" i="8"/>
  <c r="Z54" i="8" s="1"/>
  <c r="X55" i="8"/>
  <c r="Z55" i="8" s="1"/>
  <c r="X56" i="8"/>
  <c r="Z56" i="8" s="1"/>
  <c r="X57" i="8"/>
  <c r="Z57" i="8" s="1"/>
  <c r="X58" i="8"/>
  <c r="Z58" i="8" s="1"/>
  <c r="X59" i="8"/>
  <c r="Z59" i="8" s="1"/>
  <c r="X60" i="8"/>
  <c r="Z60" i="8" s="1"/>
  <c r="X61" i="8"/>
  <c r="Z61" i="8" s="1"/>
  <c r="X62" i="8"/>
  <c r="Z62" i="8" s="1"/>
  <c r="X63" i="8"/>
  <c r="Z63" i="8" s="1"/>
  <c r="X64" i="8"/>
  <c r="Z64" i="8" s="1"/>
  <c r="X65" i="8"/>
  <c r="Z65" i="8" s="1"/>
  <c r="X66" i="8"/>
  <c r="Z66" i="8" s="1"/>
  <c r="X67" i="8"/>
  <c r="Z67" i="8" s="1"/>
  <c r="X68" i="8"/>
  <c r="Z68" i="8" s="1"/>
  <c r="X69" i="8"/>
  <c r="Z69" i="8" s="1"/>
  <c r="X70" i="8"/>
  <c r="Z70" i="8" s="1"/>
  <c r="X71" i="8"/>
  <c r="Z71" i="8" s="1"/>
  <c r="X72" i="8"/>
  <c r="Z72" i="8" s="1"/>
  <c r="X73" i="8"/>
  <c r="Z73" i="8" s="1"/>
  <c r="X74" i="8"/>
  <c r="Z74" i="8" s="1"/>
  <c r="X75" i="8"/>
  <c r="Z75" i="8" s="1"/>
  <c r="X76" i="8"/>
  <c r="Z76" i="8" s="1"/>
  <c r="X77" i="8"/>
  <c r="Z77" i="8" s="1"/>
  <c r="X78" i="8"/>
  <c r="Z78" i="8" s="1"/>
  <c r="X79" i="8"/>
  <c r="Z79" i="8" s="1"/>
  <c r="X80" i="8"/>
  <c r="Z80" i="8" s="1"/>
  <c r="X81" i="8"/>
  <c r="Z81" i="8" s="1"/>
  <c r="X82" i="8"/>
  <c r="Z82" i="8" s="1"/>
  <c r="X83" i="8"/>
  <c r="Z83" i="8" s="1"/>
  <c r="X84" i="8"/>
  <c r="Z84" i="8" s="1"/>
  <c r="X85" i="8"/>
  <c r="Z85" i="8" s="1"/>
  <c r="X86" i="8"/>
  <c r="Z86" i="8" s="1"/>
  <c r="X87" i="8"/>
  <c r="Z87" i="8" s="1"/>
  <c r="X88" i="8"/>
  <c r="Z88" i="8" s="1"/>
  <c r="X89" i="8"/>
  <c r="Z89" i="8" s="1"/>
  <c r="X90" i="8"/>
  <c r="Z90" i="8" s="1"/>
  <c r="X91" i="8"/>
  <c r="Z91" i="8" s="1"/>
  <c r="X92" i="8"/>
  <c r="Z92" i="8" s="1"/>
  <c r="X93" i="8"/>
  <c r="Z93" i="8" s="1"/>
  <c r="X94" i="8"/>
  <c r="Z94" i="8" s="1"/>
  <c r="X95" i="8"/>
  <c r="Z95" i="8" s="1"/>
  <c r="X96" i="8"/>
  <c r="Z96" i="8" s="1"/>
  <c r="X97" i="8"/>
  <c r="Z97" i="8" s="1"/>
  <c r="X3" i="8"/>
  <c r="Z3" i="8" s="1"/>
  <c r="G97" i="8"/>
  <c r="E97" i="8"/>
  <c r="D97" i="8"/>
  <c r="F96" i="8"/>
  <c r="H96" i="8" s="1"/>
  <c r="D96" i="8"/>
  <c r="F95" i="8"/>
  <c r="H95" i="8" s="1"/>
  <c r="G95" i="8" s="1"/>
  <c r="D95" i="8"/>
  <c r="F94" i="8"/>
  <c r="E94" i="8" s="1"/>
  <c r="D94" i="8"/>
  <c r="F93" i="8"/>
  <c r="H93" i="8" s="1"/>
  <c r="D93" i="8"/>
  <c r="F92" i="8"/>
  <c r="H92" i="8" s="1"/>
  <c r="D92" i="8"/>
  <c r="F91" i="8"/>
  <c r="E91" i="8" s="1"/>
  <c r="D91" i="8"/>
  <c r="H97" i="3"/>
  <c r="G97" i="3" s="1"/>
  <c r="E97" i="3"/>
  <c r="D97" i="3"/>
  <c r="F96" i="3"/>
  <c r="H96" i="3" s="1"/>
  <c r="D96" i="3"/>
  <c r="F95" i="3"/>
  <c r="H95" i="3" s="1"/>
  <c r="G95" i="3" s="1"/>
  <c r="D95" i="3"/>
  <c r="F94" i="3"/>
  <c r="E94" i="3" s="1"/>
  <c r="D94" i="3"/>
  <c r="F93" i="3"/>
  <c r="H93" i="3" s="1"/>
  <c r="D93" i="3"/>
  <c r="F92" i="3"/>
  <c r="H92" i="3" s="1"/>
  <c r="D92" i="3"/>
  <c r="F91" i="3"/>
  <c r="E91" i="3" s="1"/>
  <c r="D91" i="3"/>
  <c r="I136" i="1"/>
  <c r="B193" i="1"/>
  <c r="B195" i="1" s="1"/>
  <c r="D192" i="1"/>
  <c r="F192" i="1" s="1"/>
  <c r="D191" i="1"/>
  <c r="F191" i="1" s="1"/>
  <c r="B182" i="1"/>
  <c r="B183" i="1" s="1"/>
  <c r="D183" i="1" s="1"/>
  <c r="F183" i="1" s="1"/>
  <c r="D181" i="1"/>
  <c r="F181" i="1" s="1"/>
  <c r="D180" i="1"/>
  <c r="F180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6" i="1"/>
  <c r="E156" i="1" s="1"/>
  <c r="C156" i="1"/>
  <c r="D155" i="1"/>
  <c r="E155" i="1" s="1"/>
  <c r="C155" i="1"/>
  <c r="D154" i="1"/>
  <c r="E154" i="1" s="1"/>
  <c r="C154" i="1"/>
  <c r="D153" i="1"/>
  <c r="E153" i="1" s="1"/>
  <c r="C153" i="1"/>
  <c r="D152" i="1"/>
  <c r="E152" i="1" s="1"/>
  <c r="C152" i="1"/>
  <c r="D151" i="1"/>
  <c r="E151" i="1" s="1"/>
  <c r="C151" i="1"/>
  <c r="D150" i="1"/>
  <c r="E150" i="1" s="1"/>
  <c r="C150" i="1"/>
  <c r="D149" i="1"/>
  <c r="E149" i="1" s="1"/>
  <c r="C149" i="1"/>
  <c r="D148" i="1"/>
  <c r="E148" i="1" s="1"/>
  <c r="C148" i="1"/>
  <c r="C147" i="1"/>
  <c r="B192" i="2"/>
  <c r="D192" i="2" s="1"/>
  <c r="F192" i="2" s="1"/>
  <c r="B181" i="2"/>
  <c r="D181" i="2" s="1"/>
  <c r="F181" i="2" s="1"/>
  <c r="E249" i="2"/>
  <c r="E248" i="2"/>
  <c r="D134" i="3"/>
  <c r="D190" i="2"/>
  <c r="F190" i="2" s="1"/>
  <c r="D191" i="2"/>
  <c r="F191" i="2" s="1"/>
  <c r="D180" i="2"/>
  <c r="F180" i="2" s="1"/>
  <c r="D179" i="2"/>
  <c r="F179" i="2" s="1"/>
  <c r="D177" i="2"/>
  <c r="F177" i="2" s="1"/>
  <c r="D176" i="2"/>
  <c r="F176" i="2" s="1"/>
  <c r="D175" i="2"/>
  <c r="F175" i="2" s="1"/>
  <c r="D174" i="2"/>
  <c r="F174" i="2" s="1"/>
  <c r="D173" i="2"/>
  <c r="F173" i="2" s="1"/>
  <c r="D172" i="2"/>
  <c r="F172" i="2" s="1"/>
  <c r="D171" i="2"/>
  <c r="F171" i="2" s="1"/>
  <c r="D170" i="2"/>
  <c r="F170" i="2" s="1"/>
  <c r="D169" i="2"/>
  <c r="F169" i="2" s="1"/>
  <c r="D168" i="2"/>
  <c r="F168" i="2" s="1"/>
  <c r="I177" i="2"/>
  <c r="I176" i="2"/>
  <c r="I175" i="2"/>
  <c r="I174" i="2"/>
  <c r="I173" i="2"/>
  <c r="I172" i="2"/>
  <c r="I171" i="2"/>
  <c r="I170" i="2"/>
  <c r="I169" i="2"/>
  <c r="I168" i="2"/>
  <c r="D158" i="2"/>
  <c r="F158" i="2" s="1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57" i="2"/>
  <c r="F157" i="2" s="1"/>
  <c r="I166" i="2"/>
  <c r="I165" i="2"/>
  <c r="I164" i="2"/>
  <c r="I163" i="2"/>
  <c r="I162" i="2"/>
  <c r="I161" i="2"/>
  <c r="I160" i="2"/>
  <c r="I159" i="2"/>
  <c r="I158" i="2"/>
  <c r="I157" i="2"/>
  <c r="D155" i="2"/>
  <c r="E155" i="2" s="1"/>
  <c r="C155" i="2"/>
  <c r="D154" i="2"/>
  <c r="E154" i="2" s="1"/>
  <c r="C154" i="2"/>
  <c r="D153" i="2"/>
  <c r="E153" i="2" s="1"/>
  <c r="C153" i="2"/>
  <c r="D152" i="2"/>
  <c r="E152" i="2" s="1"/>
  <c r="C152" i="2"/>
  <c r="D151" i="2"/>
  <c r="E151" i="2" s="1"/>
  <c r="C151" i="2"/>
  <c r="D150" i="2"/>
  <c r="E150" i="2" s="1"/>
  <c r="C150" i="2"/>
  <c r="D149" i="2"/>
  <c r="E149" i="2" s="1"/>
  <c r="C149" i="2"/>
  <c r="D148" i="2"/>
  <c r="E148" i="2" s="1"/>
  <c r="C148" i="2"/>
  <c r="D147" i="2"/>
  <c r="E147" i="2" s="1"/>
  <c r="C147" i="2"/>
  <c r="C146" i="2"/>
  <c r="I155" i="2"/>
  <c r="I154" i="2"/>
  <c r="I153" i="2"/>
  <c r="I152" i="2"/>
  <c r="I151" i="2"/>
  <c r="I150" i="2"/>
  <c r="I149" i="2"/>
  <c r="I148" i="2"/>
  <c r="I147" i="2"/>
  <c r="I146" i="2"/>
  <c r="K33" i="8"/>
  <c r="F33" i="8"/>
  <c r="H33" i="8" s="1"/>
  <c r="D33" i="8"/>
  <c r="K32" i="8"/>
  <c r="F32" i="8"/>
  <c r="H32" i="8" s="1"/>
  <c r="D32" i="8"/>
  <c r="K31" i="8"/>
  <c r="F31" i="8"/>
  <c r="E31" i="8" s="1"/>
  <c r="D31" i="8"/>
  <c r="K30" i="8"/>
  <c r="F30" i="8"/>
  <c r="H30" i="8" s="1"/>
  <c r="D30" i="8"/>
  <c r="K29" i="8"/>
  <c r="F29" i="8"/>
  <c r="D29" i="8"/>
  <c r="K28" i="8"/>
  <c r="F28" i="8"/>
  <c r="D28" i="8"/>
  <c r="K27" i="8"/>
  <c r="F27" i="8"/>
  <c r="E27" i="8" s="1"/>
  <c r="D27" i="8"/>
  <c r="K25" i="8"/>
  <c r="F25" i="8"/>
  <c r="H25" i="8" s="1"/>
  <c r="D25" i="8"/>
  <c r="K24" i="8"/>
  <c r="F24" i="8"/>
  <c r="E24" i="8" s="1"/>
  <c r="D24" i="8"/>
  <c r="K23" i="8"/>
  <c r="F23" i="8"/>
  <c r="H23" i="8" s="1"/>
  <c r="G23" i="8" s="1"/>
  <c r="D23" i="8"/>
  <c r="K22" i="8"/>
  <c r="F22" i="8"/>
  <c r="H22" i="8" s="1"/>
  <c r="G22" i="8" s="1"/>
  <c r="D22" i="8"/>
  <c r="K21" i="8"/>
  <c r="F21" i="8"/>
  <c r="H21" i="8" s="1"/>
  <c r="D21" i="8"/>
  <c r="K20" i="8"/>
  <c r="F20" i="8"/>
  <c r="E20" i="8" s="1"/>
  <c r="D20" i="8"/>
  <c r="K19" i="8"/>
  <c r="F19" i="8"/>
  <c r="E19" i="8" s="1"/>
  <c r="D19" i="8"/>
  <c r="I90" i="1"/>
  <c r="I101" i="1"/>
  <c r="E101" i="1"/>
  <c r="D101" i="1" s="1"/>
  <c r="I100" i="1"/>
  <c r="E100" i="1"/>
  <c r="C100" i="1" s="1"/>
  <c r="B100" i="1" s="1"/>
  <c r="I99" i="1"/>
  <c r="E99" i="1"/>
  <c r="D99" i="1" s="1"/>
  <c r="I98" i="1"/>
  <c r="E98" i="1"/>
  <c r="D98" i="1" s="1"/>
  <c r="I97" i="1"/>
  <c r="E97" i="1"/>
  <c r="D97" i="1" s="1"/>
  <c r="I96" i="1"/>
  <c r="E96" i="1"/>
  <c r="D96" i="1" s="1"/>
  <c r="I95" i="1"/>
  <c r="E95" i="1"/>
  <c r="D95" i="1" s="1"/>
  <c r="I94" i="1"/>
  <c r="E94" i="1"/>
  <c r="D94" i="1" s="1"/>
  <c r="I93" i="1"/>
  <c r="E93" i="1"/>
  <c r="D93" i="1" s="1"/>
  <c r="I92" i="1"/>
  <c r="E92" i="1"/>
  <c r="C92" i="1" s="1"/>
  <c r="B92" i="1" s="1"/>
  <c r="E90" i="1"/>
  <c r="D90" i="1" s="1"/>
  <c r="I89" i="1"/>
  <c r="E89" i="1"/>
  <c r="C89" i="1" s="1"/>
  <c r="B89" i="1" s="1"/>
  <c r="I88" i="1"/>
  <c r="E88" i="1"/>
  <c r="C88" i="1" s="1"/>
  <c r="B88" i="1" s="1"/>
  <c r="I87" i="1"/>
  <c r="E87" i="1"/>
  <c r="D87" i="1" s="1"/>
  <c r="I86" i="1"/>
  <c r="E86" i="1"/>
  <c r="D86" i="1" s="1"/>
  <c r="I85" i="1"/>
  <c r="E85" i="1"/>
  <c r="C85" i="1" s="1"/>
  <c r="B85" i="1" s="1"/>
  <c r="I84" i="1"/>
  <c r="E84" i="1"/>
  <c r="D84" i="1" s="1"/>
  <c r="I83" i="1"/>
  <c r="E83" i="1"/>
  <c r="D83" i="1" s="1"/>
  <c r="I82" i="1"/>
  <c r="E82" i="1"/>
  <c r="D82" i="1" s="1"/>
  <c r="I81" i="1"/>
  <c r="E81" i="1"/>
  <c r="C81" i="1" s="1"/>
  <c r="B81" i="1" s="1"/>
  <c r="C103" i="1"/>
  <c r="F103" i="1"/>
  <c r="I103" i="1"/>
  <c r="C104" i="1"/>
  <c r="D104" i="1"/>
  <c r="E104" i="1" s="1"/>
  <c r="I104" i="1"/>
  <c r="C105" i="1"/>
  <c r="D105" i="1"/>
  <c r="E105" i="1" s="1"/>
  <c r="I105" i="1"/>
  <c r="C106" i="1"/>
  <c r="D106" i="1"/>
  <c r="F106" i="1" s="1"/>
  <c r="I106" i="1"/>
  <c r="C107" i="1"/>
  <c r="D107" i="1"/>
  <c r="E107" i="1" s="1"/>
  <c r="I107" i="1"/>
  <c r="C108" i="1"/>
  <c r="D108" i="1"/>
  <c r="E108" i="1" s="1"/>
  <c r="F108" i="1" s="1"/>
  <c r="I108" i="1"/>
  <c r="C109" i="1"/>
  <c r="D109" i="1"/>
  <c r="E109" i="1" s="1"/>
  <c r="F109" i="1" s="1"/>
  <c r="I109" i="1"/>
  <c r="C110" i="1"/>
  <c r="D110" i="1"/>
  <c r="E110" i="1" s="1"/>
  <c r="F110" i="1" s="1"/>
  <c r="I110" i="1"/>
  <c r="C111" i="1"/>
  <c r="D111" i="1"/>
  <c r="E111" i="1" s="1"/>
  <c r="F111" i="1" s="1"/>
  <c r="I111" i="1"/>
  <c r="C112" i="1"/>
  <c r="D112" i="1"/>
  <c r="E112" i="1" s="1"/>
  <c r="I112" i="1"/>
  <c r="C114" i="1"/>
  <c r="B114" i="1" s="1"/>
  <c r="D114" i="1"/>
  <c r="I114" i="1"/>
  <c r="E115" i="1"/>
  <c r="C115" i="1" s="1"/>
  <c r="B115" i="1" s="1"/>
  <c r="I115" i="1"/>
  <c r="E116" i="1"/>
  <c r="C116" i="1" s="1"/>
  <c r="B116" i="1" s="1"/>
  <c r="I116" i="1"/>
  <c r="E117" i="1"/>
  <c r="C117" i="1" s="1"/>
  <c r="B117" i="1" s="1"/>
  <c r="I117" i="1"/>
  <c r="E118" i="1"/>
  <c r="C118" i="1" s="1"/>
  <c r="B118" i="1" s="1"/>
  <c r="I118" i="1"/>
  <c r="E119" i="1"/>
  <c r="C119" i="1" s="1"/>
  <c r="B119" i="1" s="1"/>
  <c r="I119" i="1"/>
  <c r="E120" i="1"/>
  <c r="C120" i="1" s="1"/>
  <c r="B120" i="1" s="1"/>
  <c r="I120" i="1"/>
  <c r="E121" i="1"/>
  <c r="C121" i="1" s="1"/>
  <c r="B121" i="1" s="1"/>
  <c r="I121" i="1"/>
  <c r="E122" i="1"/>
  <c r="C122" i="1" s="1"/>
  <c r="B122" i="1" s="1"/>
  <c r="I122" i="1"/>
  <c r="E123" i="1"/>
  <c r="C123" i="1" s="1"/>
  <c r="B123" i="1" s="1"/>
  <c r="I123" i="1"/>
  <c r="E125" i="1"/>
  <c r="D125" i="1" s="1"/>
  <c r="B125" i="1" s="1"/>
  <c r="I125" i="1"/>
  <c r="E126" i="1"/>
  <c r="C126" i="1" s="1"/>
  <c r="I126" i="1"/>
  <c r="E127" i="1"/>
  <c r="C127" i="1" s="1"/>
  <c r="I127" i="1"/>
  <c r="E128" i="1"/>
  <c r="D128" i="1" s="1"/>
  <c r="B128" i="1" s="1"/>
  <c r="I128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I13" i="1"/>
  <c r="J101" i="9"/>
  <c r="J100" i="9"/>
  <c r="J99" i="9"/>
  <c r="J98" i="9"/>
  <c r="J97" i="9"/>
  <c r="J96" i="9"/>
  <c r="J95" i="9"/>
  <c r="J94" i="9"/>
  <c r="J93" i="9"/>
  <c r="J9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K89" i="8"/>
  <c r="G89" i="8"/>
  <c r="E89" i="8"/>
  <c r="D89" i="8"/>
  <c r="K88" i="8"/>
  <c r="F88" i="8"/>
  <c r="E88" i="8" s="1"/>
  <c r="D88" i="8"/>
  <c r="K87" i="8"/>
  <c r="F87" i="8"/>
  <c r="E87" i="8" s="1"/>
  <c r="D87" i="8"/>
  <c r="K86" i="8"/>
  <c r="F86" i="8"/>
  <c r="H86" i="8" s="1"/>
  <c r="D86" i="8"/>
  <c r="K85" i="8"/>
  <c r="F85" i="8"/>
  <c r="D85" i="8"/>
  <c r="K84" i="8"/>
  <c r="F84" i="8"/>
  <c r="E84" i="8" s="1"/>
  <c r="D84" i="8"/>
  <c r="K83" i="8"/>
  <c r="F83" i="8"/>
  <c r="D83" i="8"/>
  <c r="K81" i="8"/>
  <c r="G81" i="8"/>
  <c r="E81" i="8"/>
  <c r="D81" i="8"/>
  <c r="K80" i="8"/>
  <c r="F80" i="8"/>
  <c r="E80" i="8" s="1"/>
  <c r="D80" i="8"/>
  <c r="K79" i="8"/>
  <c r="F79" i="8"/>
  <c r="H79" i="8" s="1"/>
  <c r="D79" i="8"/>
  <c r="K78" i="8"/>
  <c r="F78" i="8"/>
  <c r="H78" i="8" s="1"/>
  <c r="D78" i="8"/>
  <c r="K77" i="8"/>
  <c r="F77" i="8"/>
  <c r="D77" i="8"/>
  <c r="K76" i="8"/>
  <c r="F76" i="8"/>
  <c r="E76" i="8" s="1"/>
  <c r="D76" i="8"/>
  <c r="K75" i="8"/>
  <c r="F75" i="8"/>
  <c r="E75" i="8" s="1"/>
  <c r="D75" i="8"/>
  <c r="K73" i="8"/>
  <c r="D73" i="8"/>
  <c r="E73" i="8" s="1"/>
  <c r="F73" i="8" s="1"/>
  <c r="K72" i="8"/>
  <c r="D72" i="8"/>
  <c r="E72" i="8" s="1"/>
  <c r="F72" i="8" s="1"/>
  <c r="K71" i="8"/>
  <c r="D71" i="8"/>
  <c r="E71" i="8" s="1"/>
  <c r="F71" i="8" s="1"/>
  <c r="K70" i="8"/>
  <c r="D70" i="8"/>
  <c r="E70" i="8" s="1"/>
  <c r="F70" i="8" s="1"/>
  <c r="K69" i="8"/>
  <c r="D69" i="8"/>
  <c r="E69" i="8" s="1"/>
  <c r="F69" i="8" s="1"/>
  <c r="K68" i="8"/>
  <c r="D68" i="8"/>
  <c r="E68" i="8" s="1"/>
  <c r="F68" i="8" s="1"/>
  <c r="K67" i="8"/>
  <c r="D67" i="8"/>
  <c r="E67" i="8" s="1"/>
  <c r="F67" i="8" s="1"/>
  <c r="H67" i="8" s="1"/>
  <c r="K65" i="8"/>
  <c r="F65" i="8"/>
  <c r="G65" i="8" s="1"/>
  <c r="D65" i="8"/>
  <c r="K64" i="8"/>
  <c r="F64" i="8"/>
  <c r="G64" i="8" s="1"/>
  <c r="D64" i="8"/>
  <c r="K63" i="8"/>
  <c r="F63" i="8"/>
  <c r="G63" i="8" s="1"/>
  <c r="D63" i="8"/>
  <c r="K62" i="8"/>
  <c r="F62" i="8"/>
  <c r="G62" i="8" s="1"/>
  <c r="D62" i="8"/>
  <c r="K61" i="8"/>
  <c r="F61" i="8"/>
  <c r="E61" i="8" s="1"/>
  <c r="D61" i="8"/>
  <c r="K60" i="8"/>
  <c r="F60" i="8"/>
  <c r="G60" i="8" s="1"/>
  <c r="D60" i="8"/>
  <c r="K59" i="8"/>
  <c r="F59" i="8"/>
  <c r="G59" i="8" s="1"/>
  <c r="D59" i="8"/>
  <c r="K57" i="8"/>
  <c r="H57" i="8"/>
  <c r="G57" i="8" s="1"/>
  <c r="D57" i="8"/>
  <c r="K56" i="8"/>
  <c r="F56" i="8"/>
  <c r="H56" i="8" s="1"/>
  <c r="D56" i="8"/>
  <c r="K55" i="8"/>
  <c r="F55" i="8"/>
  <c r="D55" i="8"/>
  <c r="K54" i="8"/>
  <c r="F54" i="8"/>
  <c r="E54" i="8" s="1"/>
  <c r="D54" i="8"/>
  <c r="K53" i="8"/>
  <c r="F53" i="8"/>
  <c r="D53" i="8"/>
  <c r="K52" i="8"/>
  <c r="F52" i="8"/>
  <c r="H52" i="8" s="1"/>
  <c r="D52" i="8"/>
  <c r="K51" i="8"/>
  <c r="F51" i="8"/>
  <c r="D51" i="8"/>
  <c r="K49" i="8"/>
  <c r="H49" i="8"/>
  <c r="G49" i="8" s="1"/>
  <c r="D49" i="8"/>
  <c r="K48" i="8"/>
  <c r="F48" i="8"/>
  <c r="H48" i="8" s="1"/>
  <c r="D48" i="8"/>
  <c r="K47" i="8"/>
  <c r="F47" i="8"/>
  <c r="D47" i="8"/>
  <c r="K46" i="8"/>
  <c r="F46" i="8"/>
  <c r="E46" i="8" s="1"/>
  <c r="D46" i="8"/>
  <c r="K45" i="8"/>
  <c r="F45" i="8"/>
  <c r="H45" i="8" s="1"/>
  <c r="D45" i="8"/>
  <c r="K44" i="8"/>
  <c r="F44" i="8"/>
  <c r="H44" i="8" s="1"/>
  <c r="D44" i="8"/>
  <c r="K43" i="8"/>
  <c r="F43" i="8"/>
  <c r="D43" i="8"/>
  <c r="K17" i="8"/>
  <c r="H17" i="8"/>
  <c r="G17" i="8" s="1"/>
  <c r="E17" i="8"/>
  <c r="D17" i="8"/>
  <c r="K16" i="8"/>
  <c r="F16" i="8"/>
  <c r="H16" i="8" s="1"/>
  <c r="D16" i="8"/>
  <c r="K15" i="8"/>
  <c r="F15" i="8"/>
  <c r="D15" i="8"/>
  <c r="K14" i="8"/>
  <c r="F14" i="8"/>
  <c r="E14" i="8" s="1"/>
  <c r="D14" i="8"/>
  <c r="K13" i="8"/>
  <c r="F13" i="8"/>
  <c r="H13" i="8" s="1"/>
  <c r="D13" i="8"/>
  <c r="K12" i="8"/>
  <c r="F12" i="8"/>
  <c r="H12" i="8" s="1"/>
  <c r="D12" i="8"/>
  <c r="K11" i="8"/>
  <c r="F11" i="8"/>
  <c r="D11" i="8"/>
  <c r="K9" i="8"/>
  <c r="H9" i="8"/>
  <c r="G9" i="8" s="1"/>
  <c r="D9" i="8"/>
  <c r="K8" i="8"/>
  <c r="F8" i="8"/>
  <c r="H8" i="8" s="1"/>
  <c r="D8" i="8"/>
  <c r="K7" i="8"/>
  <c r="F7" i="8"/>
  <c r="D7" i="8"/>
  <c r="K6" i="8"/>
  <c r="F6" i="8"/>
  <c r="E6" i="8" s="1"/>
  <c r="D6" i="8"/>
  <c r="K5" i="8"/>
  <c r="F5" i="8"/>
  <c r="D5" i="8"/>
  <c r="K4" i="8"/>
  <c r="F4" i="8"/>
  <c r="H4" i="8" s="1"/>
  <c r="D4" i="8"/>
  <c r="K3" i="8"/>
  <c r="F3" i="8"/>
  <c r="H3" i="8" s="1"/>
  <c r="D3" i="8"/>
  <c r="I145" i="1"/>
  <c r="E145" i="1"/>
  <c r="D145" i="1" s="1"/>
  <c r="B145" i="1" s="1"/>
  <c r="I144" i="1"/>
  <c r="E144" i="1"/>
  <c r="C144" i="1" s="1"/>
  <c r="I143" i="1"/>
  <c r="E143" i="1"/>
  <c r="C143" i="1" s="1"/>
  <c r="I142" i="1"/>
  <c r="E142" i="1"/>
  <c r="D142" i="1" s="1"/>
  <c r="B142" i="1" s="1"/>
  <c r="I141" i="1"/>
  <c r="E141" i="1"/>
  <c r="C141" i="1" s="1"/>
  <c r="I140" i="1"/>
  <c r="E140" i="1"/>
  <c r="D140" i="1" s="1"/>
  <c r="B140" i="1" s="1"/>
  <c r="I139" i="1"/>
  <c r="E139" i="1"/>
  <c r="D139" i="1" s="1"/>
  <c r="B139" i="1" s="1"/>
  <c r="I138" i="1"/>
  <c r="E138" i="1"/>
  <c r="D138" i="1" s="1"/>
  <c r="B138" i="1" s="1"/>
  <c r="I137" i="1"/>
  <c r="E137" i="1"/>
  <c r="C137" i="1" s="1"/>
  <c r="E136" i="1"/>
  <c r="C136" i="1" s="1"/>
  <c r="I134" i="1"/>
  <c r="E134" i="1"/>
  <c r="C134" i="1" s="1"/>
  <c r="I133" i="1"/>
  <c r="E133" i="1"/>
  <c r="D133" i="1" s="1"/>
  <c r="B133" i="1" s="1"/>
  <c r="I132" i="1"/>
  <c r="E132" i="1"/>
  <c r="C132" i="1" s="1"/>
  <c r="I131" i="1"/>
  <c r="E131" i="1"/>
  <c r="D131" i="1" s="1"/>
  <c r="B131" i="1" s="1"/>
  <c r="I130" i="1"/>
  <c r="E130" i="1"/>
  <c r="D130" i="1" s="1"/>
  <c r="B130" i="1" s="1"/>
  <c r="I129" i="1"/>
  <c r="E129" i="1"/>
  <c r="D129" i="1" s="1"/>
  <c r="B129" i="1" s="1"/>
  <c r="I68" i="1"/>
  <c r="E68" i="1"/>
  <c r="D68" i="1" s="1"/>
  <c r="B68" i="1" s="1"/>
  <c r="I67" i="1"/>
  <c r="E67" i="1"/>
  <c r="C67" i="1" s="1"/>
  <c r="I66" i="1"/>
  <c r="E66" i="1"/>
  <c r="D66" i="1" s="1"/>
  <c r="B66" i="1" s="1"/>
  <c r="I65" i="1"/>
  <c r="E65" i="1"/>
  <c r="D65" i="1" s="1"/>
  <c r="B65" i="1" s="1"/>
  <c r="I64" i="1"/>
  <c r="E64" i="1"/>
  <c r="D64" i="1" s="1"/>
  <c r="B64" i="1" s="1"/>
  <c r="I63" i="1"/>
  <c r="E63" i="1"/>
  <c r="D63" i="1" s="1"/>
  <c r="B63" i="1" s="1"/>
  <c r="I62" i="1"/>
  <c r="E62" i="1"/>
  <c r="D62" i="1" s="1"/>
  <c r="B62" i="1" s="1"/>
  <c r="I61" i="1"/>
  <c r="E61" i="1"/>
  <c r="C61" i="1" s="1"/>
  <c r="I60" i="1"/>
  <c r="E60" i="1"/>
  <c r="D60" i="1" s="1"/>
  <c r="B60" i="1" s="1"/>
  <c r="I59" i="1"/>
  <c r="E59" i="1"/>
  <c r="C59" i="1" s="1"/>
  <c r="I57" i="1"/>
  <c r="I56" i="1"/>
  <c r="I55" i="1"/>
  <c r="I54" i="1"/>
  <c r="I53" i="1"/>
  <c r="I52" i="1"/>
  <c r="I51" i="1"/>
  <c r="I50" i="1"/>
  <c r="B50" i="1"/>
  <c r="B52" i="1" s="1"/>
  <c r="I49" i="1"/>
  <c r="D49" i="1"/>
  <c r="F49" i="1" s="1"/>
  <c r="I48" i="1"/>
  <c r="D48" i="1"/>
  <c r="J46" i="1"/>
  <c r="I46" i="1" s="1"/>
  <c r="J45" i="1"/>
  <c r="I45" i="1" s="1"/>
  <c r="J44" i="1"/>
  <c r="I44" i="1" s="1"/>
  <c r="J43" i="1"/>
  <c r="I43" i="1" s="1"/>
  <c r="J42" i="1"/>
  <c r="I42" i="1" s="1"/>
  <c r="J41" i="1"/>
  <c r="I41" i="1" s="1"/>
  <c r="J40" i="1"/>
  <c r="I40" i="1" s="1"/>
  <c r="J39" i="1"/>
  <c r="I39" i="1" s="1"/>
  <c r="B39" i="1"/>
  <c r="B40" i="1" s="1"/>
  <c r="D40" i="1" s="1"/>
  <c r="F40" i="1" s="1"/>
  <c r="J38" i="1"/>
  <c r="I38" i="1" s="1"/>
  <c r="D38" i="1"/>
  <c r="F38" i="1" s="1"/>
  <c r="I37" i="1"/>
  <c r="D37" i="1"/>
  <c r="I35" i="1"/>
  <c r="D35" i="1"/>
  <c r="I12" i="1"/>
  <c r="I11" i="1"/>
  <c r="I10" i="1"/>
  <c r="I9" i="1"/>
  <c r="I8" i="1"/>
  <c r="I7" i="1"/>
  <c r="I6" i="1"/>
  <c r="I5" i="1"/>
  <c r="F5" i="1"/>
  <c r="B5" i="1"/>
  <c r="B6" i="1" s="1"/>
  <c r="F4" i="1"/>
  <c r="G89" i="3"/>
  <c r="E89" i="3"/>
  <c r="D89" i="3"/>
  <c r="F88" i="3"/>
  <c r="H88" i="3" s="1"/>
  <c r="D88" i="3"/>
  <c r="F87" i="3"/>
  <c r="E87" i="3" s="1"/>
  <c r="D87" i="3"/>
  <c r="F86" i="3"/>
  <c r="H86" i="3" s="1"/>
  <c r="D86" i="3"/>
  <c r="F85" i="3"/>
  <c r="H85" i="3" s="1"/>
  <c r="D85" i="3"/>
  <c r="F84" i="3"/>
  <c r="E84" i="3" s="1"/>
  <c r="D84" i="3"/>
  <c r="F83" i="3"/>
  <c r="H83" i="3" s="1"/>
  <c r="D83" i="3"/>
  <c r="K75" i="3"/>
  <c r="G81" i="3"/>
  <c r="E81" i="3"/>
  <c r="D81" i="3"/>
  <c r="F80" i="3"/>
  <c r="H80" i="3" s="1"/>
  <c r="D80" i="3"/>
  <c r="F79" i="3"/>
  <c r="H79" i="3" s="1"/>
  <c r="D79" i="3"/>
  <c r="F78" i="3"/>
  <c r="E78" i="3" s="1"/>
  <c r="D78" i="3"/>
  <c r="F77" i="3"/>
  <c r="D77" i="3"/>
  <c r="F76" i="3"/>
  <c r="H76" i="3" s="1"/>
  <c r="D76" i="3"/>
  <c r="F75" i="3"/>
  <c r="E75" i="3" s="1"/>
  <c r="D75" i="3"/>
  <c r="K89" i="3"/>
  <c r="K88" i="3"/>
  <c r="K87" i="3"/>
  <c r="K86" i="3"/>
  <c r="K85" i="3"/>
  <c r="K84" i="3"/>
  <c r="K83" i="3"/>
  <c r="K81" i="3"/>
  <c r="K80" i="3"/>
  <c r="K79" i="3"/>
  <c r="K78" i="3"/>
  <c r="K77" i="3"/>
  <c r="K76" i="3"/>
  <c r="I136" i="2"/>
  <c r="I137" i="2"/>
  <c r="I138" i="2"/>
  <c r="I139" i="2"/>
  <c r="I140" i="2"/>
  <c r="I141" i="2"/>
  <c r="I142" i="2"/>
  <c r="I143" i="2"/>
  <c r="I144" i="2"/>
  <c r="I135" i="2"/>
  <c r="E144" i="2"/>
  <c r="D144" i="2" s="1"/>
  <c r="B144" i="2" s="1"/>
  <c r="E143" i="2"/>
  <c r="D143" i="2" s="1"/>
  <c r="B143" i="2" s="1"/>
  <c r="E142" i="2"/>
  <c r="D142" i="2" s="1"/>
  <c r="B142" i="2" s="1"/>
  <c r="E141" i="2"/>
  <c r="D141" i="2" s="1"/>
  <c r="B141" i="2" s="1"/>
  <c r="E140" i="2"/>
  <c r="D140" i="2" s="1"/>
  <c r="B140" i="2" s="1"/>
  <c r="E139" i="2"/>
  <c r="D139" i="2" s="1"/>
  <c r="B139" i="2" s="1"/>
  <c r="E138" i="2"/>
  <c r="D138" i="2" s="1"/>
  <c r="B138" i="2" s="1"/>
  <c r="E137" i="2"/>
  <c r="D137" i="2" s="1"/>
  <c r="B137" i="2" s="1"/>
  <c r="E136" i="2"/>
  <c r="D136" i="2" s="1"/>
  <c r="B136" i="2" s="1"/>
  <c r="E135" i="2"/>
  <c r="D135" i="2" s="1"/>
  <c r="B135" i="2" s="1"/>
  <c r="I133" i="2"/>
  <c r="I132" i="2"/>
  <c r="I131" i="2"/>
  <c r="I130" i="2"/>
  <c r="I129" i="2"/>
  <c r="I128" i="2"/>
  <c r="I127" i="2"/>
  <c r="I126" i="2"/>
  <c r="I125" i="2"/>
  <c r="I124" i="2"/>
  <c r="E133" i="2"/>
  <c r="D133" i="2" s="1"/>
  <c r="B133" i="2" s="1"/>
  <c r="E132" i="2"/>
  <c r="D132" i="2" s="1"/>
  <c r="B132" i="2" s="1"/>
  <c r="E131" i="2"/>
  <c r="D131" i="2" s="1"/>
  <c r="B131" i="2" s="1"/>
  <c r="E130" i="2"/>
  <c r="C130" i="2" s="1"/>
  <c r="E129" i="2"/>
  <c r="D129" i="2" s="1"/>
  <c r="B129" i="2" s="1"/>
  <c r="E128" i="2"/>
  <c r="C128" i="2" s="1"/>
  <c r="E127" i="2"/>
  <c r="D127" i="2" s="1"/>
  <c r="B127" i="2" s="1"/>
  <c r="E126" i="2"/>
  <c r="C126" i="2" s="1"/>
  <c r="E125" i="2"/>
  <c r="D125" i="2" s="1"/>
  <c r="B125" i="2" s="1"/>
  <c r="E124" i="2"/>
  <c r="D124" i="2" s="1"/>
  <c r="B124" i="2" s="1"/>
  <c r="I122" i="2"/>
  <c r="I121" i="2"/>
  <c r="I120" i="2"/>
  <c r="I119" i="2"/>
  <c r="I118" i="2"/>
  <c r="I117" i="2"/>
  <c r="I116" i="2"/>
  <c r="I115" i="2"/>
  <c r="I114" i="2"/>
  <c r="I113" i="2"/>
  <c r="E122" i="2"/>
  <c r="D122" i="2" s="1"/>
  <c r="E121" i="2"/>
  <c r="D121" i="2" s="1"/>
  <c r="E120" i="2"/>
  <c r="D120" i="2" s="1"/>
  <c r="E119" i="2"/>
  <c r="D119" i="2" s="1"/>
  <c r="E118" i="2"/>
  <c r="D118" i="2" s="1"/>
  <c r="E117" i="2"/>
  <c r="D117" i="2" s="1"/>
  <c r="E116" i="2"/>
  <c r="D116" i="2" s="1"/>
  <c r="E115" i="2"/>
  <c r="D115" i="2" s="1"/>
  <c r="E114" i="2"/>
  <c r="D114" i="2" s="1"/>
  <c r="I111" i="2"/>
  <c r="I110" i="2"/>
  <c r="I109" i="2"/>
  <c r="I108" i="2"/>
  <c r="I107" i="2"/>
  <c r="I106" i="2"/>
  <c r="I105" i="2"/>
  <c r="I104" i="2"/>
  <c r="I103" i="2"/>
  <c r="I102" i="2"/>
  <c r="C103" i="2"/>
  <c r="C104" i="2"/>
  <c r="C105" i="2"/>
  <c r="C106" i="2"/>
  <c r="C107" i="2"/>
  <c r="C108" i="2"/>
  <c r="C109" i="2"/>
  <c r="C110" i="2"/>
  <c r="C111" i="2"/>
  <c r="C102" i="2"/>
  <c r="F102" i="2"/>
  <c r="D103" i="2"/>
  <c r="E103" i="2" s="1"/>
  <c r="F103" i="2" s="1"/>
  <c r="D104" i="2"/>
  <c r="E104" i="2" s="1"/>
  <c r="D105" i="2"/>
  <c r="D106" i="2"/>
  <c r="D107" i="2"/>
  <c r="D108" i="2"/>
  <c r="D109" i="2"/>
  <c r="E109" i="2" s="1"/>
  <c r="D110" i="2"/>
  <c r="E110" i="2" s="1"/>
  <c r="D111" i="2"/>
  <c r="E111" i="2" s="1"/>
  <c r="F111" i="2" s="1"/>
  <c r="K73" i="3"/>
  <c r="K72" i="3"/>
  <c r="K71" i="3"/>
  <c r="K70" i="3"/>
  <c r="K69" i="3"/>
  <c r="K68" i="3"/>
  <c r="K67" i="3"/>
  <c r="D73" i="3"/>
  <c r="E73" i="3" s="1"/>
  <c r="F73" i="3" s="1"/>
  <c r="D72" i="3"/>
  <c r="E72" i="3" s="1"/>
  <c r="F72" i="3" s="1"/>
  <c r="H72" i="3" s="1"/>
  <c r="G72" i="3" s="1"/>
  <c r="D71" i="3"/>
  <c r="E71" i="3" s="1"/>
  <c r="F71" i="3" s="1"/>
  <c r="H71" i="3" s="1"/>
  <c r="D70" i="3"/>
  <c r="E70" i="3" s="1"/>
  <c r="F70" i="3" s="1"/>
  <c r="D69" i="3"/>
  <c r="E69" i="3" s="1"/>
  <c r="F69" i="3" s="1"/>
  <c r="D68" i="3"/>
  <c r="E68" i="3" s="1"/>
  <c r="F68" i="3" s="1"/>
  <c r="D67" i="3"/>
  <c r="E67" i="3" s="1"/>
  <c r="F67" i="3" s="1"/>
  <c r="H67" i="3" s="1"/>
  <c r="F65" i="3"/>
  <c r="G65" i="3" s="1"/>
  <c r="E65" i="3"/>
  <c r="D65" i="3"/>
  <c r="F64" i="3"/>
  <c r="G64" i="3" s="1"/>
  <c r="D64" i="3"/>
  <c r="F63" i="3"/>
  <c r="E63" i="3" s="1"/>
  <c r="D63" i="3"/>
  <c r="F62" i="3"/>
  <c r="G62" i="3" s="1"/>
  <c r="D62" i="3"/>
  <c r="F61" i="3"/>
  <c r="G61" i="3" s="1"/>
  <c r="D61" i="3"/>
  <c r="F60" i="3"/>
  <c r="G60" i="3" s="1"/>
  <c r="D60" i="3"/>
  <c r="F59" i="3"/>
  <c r="G59" i="3" s="1"/>
  <c r="D59" i="3"/>
  <c r="K65" i="3"/>
  <c r="K64" i="3"/>
  <c r="K63" i="3"/>
  <c r="K62" i="3"/>
  <c r="K61" i="3"/>
  <c r="K60" i="3"/>
  <c r="K59" i="3"/>
  <c r="K52" i="3"/>
  <c r="K53" i="3"/>
  <c r="K54" i="3"/>
  <c r="K55" i="3"/>
  <c r="K56" i="3"/>
  <c r="K57" i="3"/>
  <c r="K51" i="3"/>
  <c r="F33" i="3"/>
  <c r="H33" i="3" s="1"/>
  <c r="D33" i="3"/>
  <c r="F32" i="3"/>
  <c r="H32" i="3" s="1"/>
  <c r="D32" i="3"/>
  <c r="F31" i="3"/>
  <c r="H31" i="3" s="1"/>
  <c r="D31" i="3"/>
  <c r="F30" i="3"/>
  <c r="H30" i="3" s="1"/>
  <c r="D30" i="3"/>
  <c r="F29" i="3"/>
  <c r="E29" i="3" s="1"/>
  <c r="D29" i="3"/>
  <c r="F28" i="3"/>
  <c r="H28" i="3" s="1"/>
  <c r="D28" i="3"/>
  <c r="F27" i="3"/>
  <c r="H27" i="3" s="1"/>
  <c r="D27" i="3"/>
  <c r="H57" i="3"/>
  <c r="G57" i="3" s="1"/>
  <c r="D57" i="3"/>
  <c r="F56" i="3"/>
  <c r="H56" i="3" s="1"/>
  <c r="D56" i="3"/>
  <c r="F55" i="3"/>
  <c r="E55" i="3" s="1"/>
  <c r="D55" i="3"/>
  <c r="F54" i="3"/>
  <c r="H54" i="3" s="1"/>
  <c r="D54" i="3"/>
  <c r="F53" i="3"/>
  <c r="E53" i="3" s="1"/>
  <c r="D53" i="3"/>
  <c r="F52" i="3"/>
  <c r="H52" i="3" s="1"/>
  <c r="D52" i="3"/>
  <c r="F51" i="3"/>
  <c r="E51" i="3" s="1"/>
  <c r="D51" i="3"/>
  <c r="K49" i="3"/>
  <c r="K48" i="3"/>
  <c r="K47" i="3"/>
  <c r="K46" i="3"/>
  <c r="K45" i="3"/>
  <c r="K44" i="3"/>
  <c r="K43" i="3"/>
  <c r="H49" i="3"/>
  <c r="G49" i="3" s="1"/>
  <c r="D49" i="3"/>
  <c r="F48" i="3"/>
  <c r="H48" i="3" s="1"/>
  <c r="D48" i="3"/>
  <c r="F47" i="3"/>
  <c r="E47" i="3" s="1"/>
  <c r="D47" i="3"/>
  <c r="F46" i="3"/>
  <c r="H46" i="3" s="1"/>
  <c r="D46" i="3"/>
  <c r="F45" i="3"/>
  <c r="H45" i="3" s="1"/>
  <c r="D45" i="3"/>
  <c r="F44" i="3"/>
  <c r="H44" i="3" s="1"/>
  <c r="D44" i="3"/>
  <c r="F43" i="3"/>
  <c r="H43" i="3" s="1"/>
  <c r="D43" i="3"/>
  <c r="K41" i="3"/>
  <c r="K40" i="3"/>
  <c r="K39" i="3"/>
  <c r="K38" i="3"/>
  <c r="K37" i="3"/>
  <c r="K36" i="3"/>
  <c r="K35" i="3"/>
  <c r="K33" i="3"/>
  <c r="K32" i="3"/>
  <c r="K31" i="3"/>
  <c r="K30" i="3"/>
  <c r="K29" i="3"/>
  <c r="K28" i="3"/>
  <c r="K27" i="3"/>
  <c r="K25" i="3"/>
  <c r="K24" i="3"/>
  <c r="K23" i="3"/>
  <c r="K22" i="3"/>
  <c r="K21" i="3"/>
  <c r="K20" i="3"/>
  <c r="K19" i="3"/>
  <c r="I100" i="2"/>
  <c r="I99" i="2"/>
  <c r="I98" i="2"/>
  <c r="I97" i="2"/>
  <c r="I96" i="2"/>
  <c r="I95" i="2"/>
  <c r="I94" i="2"/>
  <c r="I93" i="2"/>
  <c r="I92" i="2"/>
  <c r="I91" i="2"/>
  <c r="E100" i="2"/>
  <c r="D100" i="2" s="1"/>
  <c r="E99" i="2"/>
  <c r="D99" i="2" s="1"/>
  <c r="E98" i="2"/>
  <c r="C98" i="2" s="1"/>
  <c r="B98" i="2" s="1"/>
  <c r="E97" i="2"/>
  <c r="D97" i="2" s="1"/>
  <c r="E96" i="2"/>
  <c r="D96" i="2" s="1"/>
  <c r="E95" i="2"/>
  <c r="D95" i="2" s="1"/>
  <c r="E94" i="2"/>
  <c r="D94" i="2" s="1"/>
  <c r="E93" i="2"/>
  <c r="D93" i="2" s="1"/>
  <c r="E92" i="2"/>
  <c r="C92" i="2" s="1"/>
  <c r="B92" i="2" s="1"/>
  <c r="E91" i="2"/>
  <c r="C91" i="2" s="1"/>
  <c r="B91" i="2" s="1"/>
  <c r="E89" i="2"/>
  <c r="C89" i="2" s="1"/>
  <c r="B89" i="2" s="1"/>
  <c r="E88" i="2"/>
  <c r="C88" i="2" s="1"/>
  <c r="B88" i="2" s="1"/>
  <c r="E87" i="2"/>
  <c r="C87" i="2" s="1"/>
  <c r="B87" i="2" s="1"/>
  <c r="E86" i="2"/>
  <c r="D86" i="2" s="1"/>
  <c r="E85" i="2"/>
  <c r="C85" i="2" s="1"/>
  <c r="B85" i="2" s="1"/>
  <c r="E84" i="2"/>
  <c r="C84" i="2" s="1"/>
  <c r="B84" i="2" s="1"/>
  <c r="E83" i="2"/>
  <c r="C83" i="2" s="1"/>
  <c r="B83" i="2" s="1"/>
  <c r="E82" i="2"/>
  <c r="D82" i="2" s="1"/>
  <c r="E81" i="2"/>
  <c r="C81" i="2" s="1"/>
  <c r="B81" i="2" s="1"/>
  <c r="E80" i="2"/>
  <c r="C80" i="2" s="1"/>
  <c r="B80" i="2" s="1"/>
  <c r="I89" i="2"/>
  <c r="I88" i="2"/>
  <c r="I87" i="2"/>
  <c r="I86" i="2"/>
  <c r="I85" i="2"/>
  <c r="I84" i="2"/>
  <c r="I83" i="2"/>
  <c r="I82" i="2"/>
  <c r="I81" i="2"/>
  <c r="I80" i="2"/>
  <c r="E70" i="2"/>
  <c r="D70" i="2" s="1"/>
  <c r="E71" i="2"/>
  <c r="C71" i="2" s="1"/>
  <c r="B71" i="2" s="1"/>
  <c r="E72" i="2"/>
  <c r="C72" i="2" s="1"/>
  <c r="B72" i="2" s="1"/>
  <c r="E73" i="2"/>
  <c r="C73" i="2" s="1"/>
  <c r="B73" i="2" s="1"/>
  <c r="E74" i="2"/>
  <c r="C74" i="2" s="1"/>
  <c r="B74" i="2" s="1"/>
  <c r="E75" i="2"/>
  <c r="C75" i="2" s="1"/>
  <c r="B75" i="2" s="1"/>
  <c r="E76" i="2"/>
  <c r="C76" i="2" s="1"/>
  <c r="B76" i="2" s="1"/>
  <c r="E77" i="2"/>
  <c r="C77" i="2" s="1"/>
  <c r="B77" i="2" s="1"/>
  <c r="E78" i="2"/>
  <c r="C78" i="2" s="1"/>
  <c r="B78" i="2" s="1"/>
  <c r="E69" i="2"/>
  <c r="D69" i="2" s="1"/>
  <c r="E59" i="2"/>
  <c r="D59" i="2" s="1"/>
  <c r="B59" i="2" s="1"/>
  <c r="E60" i="2"/>
  <c r="C60" i="2" s="1"/>
  <c r="E61" i="2"/>
  <c r="C61" i="2" s="1"/>
  <c r="E62" i="2"/>
  <c r="D62" i="2" s="1"/>
  <c r="B62" i="2" s="1"/>
  <c r="E63" i="2"/>
  <c r="D63" i="2" s="1"/>
  <c r="B63" i="2" s="1"/>
  <c r="E64" i="2"/>
  <c r="C64" i="2" s="1"/>
  <c r="E65" i="2"/>
  <c r="C65" i="2" s="1"/>
  <c r="E66" i="2"/>
  <c r="C66" i="2" s="1"/>
  <c r="E67" i="2"/>
  <c r="D67" i="2" s="1"/>
  <c r="B67" i="2" s="1"/>
  <c r="E58" i="2"/>
  <c r="D58" i="2" s="1"/>
  <c r="B58" i="2" s="1"/>
  <c r="K17" i="3"/>
  <c r="K16" i="3"/>
  <c r="K15" i="3"/>
  <c r="K14" i="3"/>
  <c r="K13" i="3"/>
  <c r="K12" i="3"/>
  <c r="K11" i="3"/>
  <c r="K4" i="3"/>
  <c r="K5" i="3"/>
  <c r="K6" i="3"/>
  <c r="K7" i="3"/>
  <c r="K8" i="3"/>
  <c r="K9" i="3"/>
  <c r="K3" i="3"/>
  <c r="I69" i="2"/>
  <c r="I78" i="2"/>
  <c r="I77" i="2"/>
  <c r="I76" i="2"/>
  <c r="I75" i="2"/>
  <c r="I74" i="2"/>
  <c r="I73" i="2"/>
  <c r="I72" i="2"/>
  <c r="I71" i="2"/>
  <c r="I70" i="2"/>
  <c r="I53" i="2"/>
  <c r="I54" i="2"/>
  <c r="I55" i="2"/>
  <c r="I56" i="2"/>
  <c r="I52" i="2"/>
  <c r="I48" i="2"/>
  <c r="I49" i="2"/>
  <c r="I50" i="2"/>
  <c r="I51" i="2"/>
  <c r="I47" i="2"/>
  <c r="J41" i="2"/>
  <c r="I41" i="2" s="1"/>
  <c r="J42" i="2"/>
  <c r="I42" i="2" s="1"/>
  <c r="J43" i="2"/>
  <c r="I43" i="2" s="1"/>
  <c r="J44" i="2"/>
  <c r="I44" i="2" s="1"/>
  <c r="J45" i="2"/>
  <c r="I45" i="2" s="1"/>
  <c r="I36" i="2"/>
  <c r="J37" i="2"/>
  <c r="I37" i="2" s="1"/>
  <c r="J38" i="2"/>
  <c r="I38" i="2" s="1"/>
  <c r="J39" i="2"/>
  <c r="I39" i="2" s="1"/>
  <c r="J40" i="2"/>
  <c r="I40" i="2" s="1"/>
  <c r="I67" i="2"/>
  <c r="I66" i="2"/>
  <c r="I65" i="2"/>
  <c r="I64" i="2"/>
  <c r="I63" i="2"/>
  <c r="I62" i="2"/>
  <c r="I61" i="2"/>
  <c r="I60" i="2"/>
  <c r="I59" i="2"/>
  <c r="I58" i="2"/>
  <c r="I27" i="2"/>
  <c r="I28" i="2"/>
  <c r="I29" i="2"/>
  <c r="I30" i="2"/>
  <c r="I31" i="2"/>
  <c r="I32" i="2"/>
  <c r="I33" i="2"/>
  <c r="I34" i="2"/>
  <c r="I26" i="2"/>
  <c r="I25" i="2"/>
  <c r="I14" i="2"/>
  <c r="I15" i="2"/>
  <c r="I16" i="2"/>
  <c r="I17" i="2"/>
  <c r="I18" i="2"/>
  <c r="I19" i="2"/>
  <c r="I20" i="2"/>
  <c r="I21" i="2"/>
  <c r="I22" i="2"/>
  <c r="I23" i="2"/>
  <c r="I4" i="2"/>
  <c r="I5" i="2"/>
  <c r="I6" i="2"/>
  <c r="I7" i="2"/>
  <c r="I8" i="2"/>
  <c r="I9" i="2"/>
  <c r="I10" i="2"/>
  <c r="I11" i="2"/>
  <c r="I12" i="2"/>
  <c r="I3" i="2"/>
  <c r="H17" i="3"/>
  <c r="G17" i="3" s="1"/>
  <c r="H9" i="3"/>
  <c r="G9" i="3" s="1"/>
  <c r="E17" i="3"/>
  <c r="D34" i="2"/>
  <c r="D33" i="2"/>
  <c r="D32" i="2"/>
  <c r="D31" i="2"/>
  <c r="D30" i="2"/>
  <c r="D29" i="2"/>
  <c r="D28" i="2"/>
  <c r="D27" i="2"/>
  <c r="D26" i="2"/>
  <c r="D25" i="2"/>
  <c r="D15" i="2"/>
  <c r="D16" i="2"/>
  <c r="D17" i="2"/>
  <c r="D18" i="2"/>
  <c r="D19" i="2"/>
  <c r="D20" i="2"/>
  <c r="D21" i="2"/>
  <c r="D22" i="2"/>
  <c r="D23" i="2"/>
  <c r="D14" i="2"/>
  <c r="B38" i="2"/>
  <c r="B39" i="2" s="1"/>
  <c r="B49" i="2"/>
  <c r="B51" i="2" s="1"/>
  <c r="B52" i="2" s="1"/>
  <c r="B53" i="2" s="1"/>
  <c r="B54" i="2" s="1"/>
  <c r="B55" i="2" s="1"/>
  <c r="B56" i="2" s="1"/>
  <c r="F41" i="3"/>
  <c r="E41" i="3" s="1"/>
  <c r="D41" i="3"/>
  <c r="F40" i="3"/>
  <c r="E40" i="3" s="1"/>
  <c r="D40" i="3"/>
  <c r="F39" i="3"/>
  <c r="E39" i="3" s="1"/>
  <c r="D39" i="3"/>
  <c r="F38" i="3"/>
  <c r="E38" i="3" s="1"/>
  <c r="D38" i="3"/>
  <c r="F37" i="3"/>
  <c r="E37" i="3" s="1"/>
  <c r="D37" i="3"/>
  <c r="F36" i="3"/>
  <c r="E36" i="3" s="1"/>
  <c r="D36" i="3"/>
  <c r="F35" i="3"/>
  <c r="E35" i="3" s="1"/>
  <c r="D35" i="3"/>
  <c r="F20" i="3"/>
  <c r="H20" i="3" s="1"/>
  <c r="F21" i="3"/>
  <c r="H21" i="3" s="1"/>
  <c r="F22" i="3"/>
  <c r="H22" i="3" s="1"/>
  <c r="F23" i="3"/>
  <c r="H23" i="3" s="1"/>
  <c r="F24" i="3"/>
  <c r="E24" i="3" s="1"/>
  <c r="F25" i="3"/>
  <c r="E25" i="3" s="1"/>
  <c r="F19" i="3"/>
  <c r="E19" i="3" s="1"/>
  <c r="D20" i="3"/>
  <c r="D21" i="3"/>
  <c r="D22" i="3"/>
  <c r="D23" i="3"/>
  <c r="D24" i="3"/>
  <c r="D25" i="3"/>
  <c r="D19" i="3"/>
  <c r="D12" i="3"/>
  <c r="D13" i="3"/>
  <c r="D14" i="3"/>
  <c r="D15" i="3"/>
  <c r="D16" i="3"/>
  <c r="D17" i="3"/>
  <c r="F11" i="3"/>
  <c r="E11" i="3" s="1"/>
  <c r="F12" i="3"/>
  <c r="H12" i="3" s="1"/>
  <c r="F13" i="3"/>
  <c r="H13" i="3" s="1"/>
  <c r="F14" i="3"/>
  <c r="H14" i="3" s="1"/>
  <c r="F15" i="3"/>
  <c r="H15" i="3" s="1"/>
  <c r="F16" i="3"/>
  <c r="H16" i="3" s="1"/>
  <c r="D11" i="3"/>
  <c r="F4" i="3"/>
  <c r="E4" i="3" s="1"/>
  <c r="F5" i="3"/>
  <c r="E5" i="3" s="1"/>
  <c r="F6" i="3"/>
  <c r="E6" i="3" s="1"/>
  <c r="F7" i="3"/>
  <c r="H7" i="3" s="1"/>
  <c r="F8" i="3"/>
  <c r="H8" i="3" s="1"/>
  <c r="F3" i="3"/>
  <c r="H3" i="3" s="1"/>
  <c r="D4" i="3"/>
  <c r="D5" i="3"/>
  <c r="D6" i="3"/>
  <c r="D7" i="3"/>
  <c r="D8" i="3"/>
  <c r="D9" i="3"/>
  <c r="D3" i="3"/>
  <c r="D48" i="2"/>
  <c r="F48" i="2" s="1"/>
  <c r="D47" i="2"/>
  <c r="D37" i="2"/>
  <c r="F37" i="2" s="1"/>
  <c r="D36" i="2"/>
  <c r="F3" i="2"/>
  <c r="F4" i="2"/>
  <c r="B4" i="2"/>
  <c r="B5" i="2" s="1"/>
  <c r="B6" i="2" s="1"/>
  <c r="C96" i="1" l="1"/>
  <c r="B96" i="1" s="1"/>
  <c r="C101" i="1"/>
  <c r="B101" i="1" s="1"/>
  <c r="D342" i="2"/>
  <c r="B342" i="2" s="1"/>
  <c r="B318" i="2"/>
  <c r="D318" i="2" s="1"/>
  <c r="F318" i="2" s="1"/>
  <c r="C349" i="2"/>
  <c r="B349" i="2" s="1"/>
  <c r="D378" i="2"/>
  <c r="D403" i="2"/>
  <c r="B403" i="2" s="1"/>
  <c r="D413" i="2"/>
  <c r="B413" i="2" s="1"/>
  <c r="C391" i="2"/>
  <c r="B391" i="2" s="1"/>
  <c r="C394" i="2"/>
  <c r="B394" i="2" s="1"/>
  <c r="D404" i="2"/>
  <c r="B404" i="2" s="1"/>
  <c r="D416" i="2"/>
  <c r="B416" i="2" s="1"/>
  <c r="B317" i="2"/>
  <c r="D317" i="2" s="1"/>
  <c r="F317" i="2" s="1"/>
  <c r="C343" i="2"/>
  <c r="D366" i="2"/>
  <c r="D395" i="2"/>
  <c r="D398" i="2"/>
  <c r="D375" i="2"/>
  <c r="D358" i="2"/>
  <c r="C417" i="2"/>
  <c r="D370" i="2"/>
  <c r="C344" i="2"/>
  <c r="C348" i="2"/>
  <c r="B348" i="2" s="1"/>
  <c r="E388" i="2"/>
  <c r="F388" i="2" s="1"/>
  <c r="C408" i="2"/>
  <c r="C411" i="2"/>
  <c r="C340" i="2"/>
  <c r="D351" i="2"/>
  <c r="C353" i="2"/>
  <c r="B353" i="2" s="1"/>
  <c r="C356" i="2"/>
  <c r="B356" i="2" s="1"/>
  <c r="C362" i="2"/>
  <c r="B362" i="2" s="1"/>
  <c r="C365" i="2"/>
  <c r="B365" i="2" s="1"/>
  <c r="C371" i="2"/>
  <c r="B371" i="2" s="1"/>
  <c r="C374" i="2"/>
  <c r="B374" i="2" s="1"/>
  <c r="D419" i="2"/>
  <c r="B419" i="2" s="1"/>
  <c r="C336" i="2"/>
  <c r="C339" i="2"/>
  <c r="C352" i="2"/>
  <c r="B352" i="2" s="1"/>
  <c r="C420" i="2"/>
  <c r="F389" i="2"/>
  <c r="F381" i="2"/>
  <c r="E385" i="2"/>
  <c r="F385" i="2" s="1"/>
  <c r="D472" i="2"/>
  <c r="F472" i="2" s="1"/>
  <c r="B473" i="2"/>
  <c r="B329" i="2"/>
  <c r="D360" i="2"/>
  <c r="D369" i="2"/>
  <c r="D377" i="2"/>
  <c r="D397" i="2"/>
  <c r="D406" i="2"/>
  <c r="B406" i="2" s="1"/>
  <c r="D415" i="2"/>
  <c r="B415" i="2" s="1"/>
  <c r="B284" i="2"/>
  <c r="D327" i="2"/>
  <c r="F327" i="2" s="1"/>
  <c r="D470" i="2"/>
  <c r="F470" i="2" s="1"/>
  <c r="B319" i="2"/>
  <c r="C341" i="2"/>
  <c r="C350" i="2"/>
  <c r="B350" i="2" s="1"/>
  <c r="C359" i="2"/>
  <c r="B359" i="2" s="1"/>
  <c r="C367" i="2"/>
  <c r="B367" i="2" s="1"/>
  <c r="C376" i="2"/>
  <c r="B376" i="2" s="1"/>
  <c r="E382" i="2"/>
  <c r="F382" i="2" s="1"/>
  <c r="C396" i="2"/>
  <c r="B396" i="2" s="1"/>
  <c r="C405" i="2"/>
  <c r="C414" i="2"/>
  <c r="C422" i="2"/>
  <c r="B461" i="2"/>
  <c r="C338" i="2"/>
  <c r="C347" i="2"/>
  <c r="B347" i="2" s="1"/>
  <c r="C355" i="2"/>
  <c r="B355" i="2" s="1"/>
  <c r="C364" i="2"/>
  <c r="B364" i="2" s="1"/>
  <c r="C373" i="2"/>
  <c r="B373" i="2" s="1"/>
  <c r="C393" i="2"/>
  <c r="B393" i="2" s="1"/>
  <c r="C402" i="2"/>
  <c r="C410" i="2"/>
  <c r="B471" i="2"/>
  <c r="D471" i="2" s="1"/>
  <c r="F471" i="2" s="1"/>
  <c r="D459" i="2"/>
  <c r="F459" i="2" s="1"/>
  <c r="C337" i="2"/>
  <c r="C345" i="2"/>
  <c r="C354" i="2"/>
  <c r="B354" i="2" s="1"/>
  <c r="C363" i="2"/>
  <c r="B363" i="2" s="1"/>
  <c r="C372" i="2"/>
  <c r="B372" i="2" s="1"/>
  <c r="E386" i="2"/>
  <c r="F386" i="2" s="1"/>
  <c r="C392" i="2"/>
  <c r="B392" i="2" s="1"/>
  <c r="C400" i="2"/>
  <c r="B400" i="2" s="1"/>
  <c r="C409" i="2"/>
  <c r="D92" i="1"/>
  <c r="C99" i="1"/>
  <c r="B99" i="1" s="1"/>
  <c r="C93" i="1"/>
  <c r="B93" i="1" s="1"/>
  <c r="D100" i="1"/>
  <c r="H94" i="8"/>
  <c r="H91" i="8"/>
  <c r="G91" i="8" s="1"/>
  <c r="H94" i="3"/>
  <c r="E93" i="3"/>
  <c r="E85" i="3"/>
  <c r="E83" i="3"/>
  <c r="H91" i="3"/>
  <c r="G91" i="3" s="1"/>
  <c r="G94" i="8"/>
  <c r="E96" i="8"/>
  <c r="E93" i="8"/>
  <c r="G96" i="8"/>
  <c r="G93" i="8"/>
  <c r="E95" i="8"/>
  <c r="E92" i="8"/>
  <c r="G92" i="8"/>
  <c r="G94" i="3"/>
  <c r="E96" i="3"/>
  <c r="G96" i="3"/>
  <c r="G93" i="3"/>
  <c r="E95" i="3"/>
  <c r="E92" i="3"/>
  <c r="G92" i="3"/>
  <c r="D182" i="1"/>
  <c r="F182" i="1" s="1"/>
  <c r="C90" i="1"/>
  <c r="B90" i="1" s="1"/>
  <c r="D193" i="1"/>
  <c r="F193" i="1" s="1"/>
  <c r="D195" i="1"/>
  <c r="F195" i="1" s="1"/>
  <c r="B196" i="1"/>
  <c r="B184" i="1"/>
  <c r="B194" i="1"/>
  <c r="D194" i="1" s="1"/>
  <c r="F194" i="1" s="1"/>
  <c r="B194" i="2"/>
  <c r="B193" i="2"/>
  <c r="D193" i="2" s="1"/>
  <c r="F193" i="2" s="1"/>
  <c r="B182" i="2"/>
  <c r="D182" i="2" s="1"/>
  <c r="F182" i="2" s="1"/>
  <c r="B183" i="2"/>
  <c r="E76" i="3"/>
  <c r="E30" i="8"/>
  <c r="E22" i="8"/>
  <c r="H19" i="8"/>
  <c r="G19" i="8" s="1"/>
  <c r="G32" i="8"/>
  <c r="H28" i="8"/>
  <c r="G28" i="8" s="1"/>
  <c r="G30" i="8"/>
  <c r="E23" i="8"/>
  <c r="H29" i="8"/>
  <c r="G29" i="8" s="1"/>
  <c r="H27" i="8"/>
  <c r="G27" i="8" s="1"/>
  <c r="H31" i="8"/>
  <c r="G31" i="8" s="1"/>
  <c r="E29" i="8"/>
  <c r="E33" i="8"/>
  <c r="E28" i="8"/>
  <c r="E32" i="8"/>
  <c r="G33" i="8"/>
  <c r="H20" i="8"/>
  <c r="G20" i="8" s="1"/>
  <c r="H24" i="8"/>
  <c r="G24" i="8" s="1"/>
  <c r="E21" i="8"/>
  <c r="E25" i="8"/>
  <c r="G21" i="8"/>
  <c r="G25" i="8"/>
  <c r="E12" i="8"/>
  <c r="E52" i="8"/>
  <c r="E56" i="8"/>
  <c r="E62" i="8"/>
  <c r="E63" i="8"/>
  <c r="E4" i="8"/>
  <c r="C97" i="1"/>
  <c r="B97" i="1" s="1"/>
  <c r="C94" i="1"/>
  <c r="B94" i="1" s="1"/>
  <c r="C98" i="1"/>
  <c r="B98" i="1" s="1"/>
  <c r="C95" i="1"/>
  <c r="B95" i="1" s="1"/>
  <c r="C82" i="1"/>
  <c r="B82" i="1" s="1"/>
  <c r="D85" i="1"/>
  <c r="D89" i="1"/>
  <c r="D81" i="1"/>
  <c r="D88" i="1"/>
  <c r="C86" i="1"/>
  <c r="B86" i="1" s="1"/>
  <c r="C83" i="1"/>
  <c r="B83" i="1" s="1"/>
  <c r="C87" i="1"/>
  <c r="B87" i="1" s="1"/>
  <c r="C84" i="1"/>
  <c r="B84" i="1" s="1"/>
  <c r="C128" i="1"/>
  <c r="C125" i="1"/>
  <c r="F107" i="1"/>
  <c r="D127" i="1"/>
  <c r="B127" i="1" s="1"/>
  <c r="D126" i="1"/>
  <c r="B126" i="1" s="1"/>
  <c r="F104" i="1"/>
  <c r="F112" i="1"/>
  <c r="F105" i="1"/>
  <c r="D123" i="1"/>
  <c r="D122" i="1"/>
  <c r="D121" i="1"/>
  <c r="D120" i="1"/>
  <c r="D119" i="1"/>
  <c r="D118" i="1"/>
  <c r="D117" i="1"/>
  <c r="D116" i="1"/>
  <c r="D115" i="1"/>
  <c r="E45" i="8"/>
  <c r="E86" i="8"/>
  <c r="E78" i="8"/>
  <c r="H53" i="8"/>
  <c r="G53" i="8" s="1"/>
  <c r="E59" i="3"/>
  <c r="E86" i="3"/>
  <c r="H84" i="3"/>
  <c r="G84" i="3" s="1"/>
  <c r="E62" i="3"/>
  <c r="G63" i="3"/>
  <c r="H78" i="3"/>
  <c r="G78" i="3" s="1"/>
  <c r="H87" i="3"/>
  <c r="G87" i="3" s="1"/>
  <c r="H77" i="3"/>
  <c r="G77" i="3" s="1"/>
  <c r="E60" i="3"/>
  <c r="H83" i="8"/>
  <c r="G83" i="8" s="1"/>
  <c r="E13" i="8"/>
  <c r="G45" i="8"/>
  <c r="E53" i="8"/>
  <c r="E65" i="8"/>
  <c r="E8" i="8"/>
  <c r="E79" i="8"/>
  <c r="H5" i="8"/>
  <c r="G5" i="8" s="1"/>
  <c r="G79" i="8"/>
  <c r="H11" i="8"/>
  <c r="G11" i="8" s="1"/>
  <c r="G13" i="8"/>
  <c r="H15" i="8"/>
  <c r="G15" i="8" s="1"/>
  <c r="G78" i="8"/>
  <c r="H75" i="8"/>
  <c r="G75" i="8" s="1"/>
  <c r="G3" i="8"/>
  <c r="E5" i="8"/>
  <c r="E64" i="8"/>
  <c r="E83" i="8"/>
  <c r="H7" i="8"/>
  <c r="G7" i="8" s="1"/>
  <c r="E16" i="8"/>
  <c r="E44" i="8"/>
  <c r="E48" i="8"/>
  <c r="H87" i="8"/>
  <c r="G87" i="8" s="1"/>
  <c r="H73" i="8"/>
  <c r="G73" i="8" s="1"/>
  <c r="H72" i="8"/>
  <c r="G72" i="8" s="1"/>
  <c r="H70" i="8"/>
  <c r="G70" i="8" s="1"/>
  <c r="H68" i="8"/>
  <c r="G68" i="8" s="1"/>
  <c r="H69" i="8"/>
  <c r="G69" i="8" s="1"/>
  <c r="H71" i="8"/>
  <c r="G71" i="8" s="1"/>
  <c r="H43" i="8"/>
  <c r="G43" i="8" s="1"/>
  <c r="H47" i="8"/>
  <c r="G47" i="8" s="1"/>
  <c r="H51" i="8"/>
  <c r="G51" i="8" s="1"/>
  <c r="H55" i="8"/>
  <c r="G55" i="8" s="1"/>
  <c r="H77" i="8"/>
  <c r="G77" i="8" s="1"/>
  <c r="H85" i="8"/>
  <c r="G85" i="8" s="1"/>
  <c r="G61" i="8"/>
  <c r="H6" i="8"/>
  <c r="G6" i="8" s="1"/>
  <c r="H14" i="8"/>
  <c r="G14" i="8" s="1"/>
  <c r="H46" i="8"/>
  <c r="G46" i="8" s="1"/>
  <c r="H54" i="8"/>
  <c r="G54" i="8" s="1"/>
  <c r="E60" i="8"/>
  <c r="H76" i="8"/>
  <c r="G76" i="8" s="1"/>
  <c r="H80" i="8"/>
  <c r="G80" i="8" s="1"/>
  <c r="H84" i="8"/>
  <c r="G84" i="8" s="1"/>
  <c r="H88" i="8"/>
  <c r="G88" i="8" s="1"/>
  <c r="E3" i="8"/>
  <c r="G4" i="8"/>
  <c r="E7" i="8"/>
  <c r="G8" i="8"/>
  <c r="E11" i="8"/>
  <c r="G12" i="8"/>
  <c r="E15" i="8"/>
  <c r="G16" i="8"/>
  <c r="E43" i="8"/>
  <c r="G44" i="8"/>
  <c r="E47" i="8"/>
  <c r="G48" i="8"/>
  <c r="E51" i="8"/>
  <c r="G52" i="8"/>
  <c r="E55" i="8"/>
  <c r="G56" i="8"/>
  <c r="E59" i="8"/>
  <c r="E77" i="8"/>
  <c r="E85" i="8"/>
  <c r="G86" i="8"/>
  <c r="D132" i="1"/>
  <c r="B132" i="1" s="1"/>
  <c r="D136" i="1"/>
  <c r="B136" i="1" s="1"/>
  <c r="D141" i="1"/>
  <c r="B141" i="1" s="1"/>
  <c r="D134" i="1"/>
  <c r="B134" i="1" s="1"/>
  <c r="D137" i="1"/>
  <c r="B137" i="1" s="1"/>
  <c r="B51" i="1"/>
  <c r="D51" i="1" s="1"/>
  <c r="F51" i="1" s="1"/>
  <c r="D50" i="1"/>
  <c r="F50" i="1" s="1"/>
  <c r="D143" i="1"/>
  <c r="B143" i="1" s="1"/>
  <c r="D144" i="1"/>
  <c r="B144" i="1" s="1"/>
  <c r="D61" i="1"/>
  <c r="B61" i="1" s="1"/>
  <c r="C142" i="1"/>
  <c r="C140" i="1"/>
  <c r="C63" i="1"/>
  <c r="C129" i="1"/>
  <c r="C66" i="1"/>
  <c r="C60" i="1"/>
  <c r="C133" i="1"/>
  <c r="C65" i="1"/>
  <c r="C68" i="1"/>
  <c r="C131" i="1"/>
  <c r="C138" i="1"/>
  <c r="C145" i="1"/>
  <c r="C130" i="1"/>
  <c r="C139" i="1"/>
  <c r="D52" i="1"/>
  <c r="F52" i="1" s="1"/>
  <c r="B53" i="1"/>
  <c r="D59" i="1"/>
  <c r="B59" i="1" s="1"/>
  <c r="C64" i="1"/>
  <c r="D67" i="1"/>
  <c r="B67" i="1" s="1"/>
  <c r="C62" i="1"/>
  <c r="D39" i="1"/>
  <c r="F39" i="1" s="1"/>
  <c r="B41" i="1"/>
  <c r="B7" i="1"/>
  <c r="D6" i="1"/>
  <c r="F6" i="1" s="1"/>
  <c r="D126" i="2"/>
  <c r="B126" i="2" s="1"/>
  <c r="C124" i="2"/>
  <c r="D128" i="2"/>
  <c r="B128" i="2" s="1"/>
  <c r="C117" i="2"/>
  <c r="B117" i="2" s="1"/>
  <c r="F104" i="2"/>
  <c r="C129" i="2"/>
  <c r="C125" i="2"/>
  <c r="E105" i="2"/>
  <c r="F105" i="2" s="1"/>
  <c r="C121" i="2"/>
  <c r="B121" i="2" s="1"/>
  <c r="C132" i="2"/>
  <c r="D130" i="2"/>
  <c r="B130" i="2" s="1"/>
  <c r="F110" i="2"/>
  <c r="C127" i="2"/>
  <c r="F109" i="2"/>
  <c r="C131" i="2"/>
  <c r="E108" i="2"/>
  <c r="F108" i="2" s="1"/>
  <c r="E107" i="2"/>
  <c r="F107" i="2" s="1"/>
  <c r="C133" i="2"/>
  <c r="C137" i="2"/>
  <c r="C141" i="2"/>
  <c r="E106" i="2"/>
  <c r="F106" i="2" s="1"/>
  <c r="C115" i="2"/>
  <c r="B115" i="2" s="1"/>
  <c r="C119" i="2"/>
  <c r="B119" i="2" s="1"/>
  <c r="C135" i="2"/>
  <c r="C139" i="2"/>
  <c r="C143" i="2"/>
  <c r="E88" i="3"/>
  <c r="G88" i="3"/>
  <c r="G86" i="3"/>
  <c r="G83" i="3"/>
  <c r="G85" i="3"/>
  <c r="E80" i="3"/>
  <c r="E77" i="3"/>
  <c r="H75" i="3"/>
  <c r="G75" i="3" s="1"/>
  <c r="G80" i="3"/>
  <c r="E79" i="3"/>
  <c r="G79" i="3"/>
  <c r="G76" i="3"/>
  <c r="H73" i="3"/>
  <c r="G73" i="3" s="1"/>
  <c r="H68" i="3"/>
  <c r="G68" i="3" s="1"/>
  <c r="H70" i="3"/>
  <c r="G70" i="3" s="1"/>
  <c r="H69" i="3"/>
  <c r="G69" i="3" s="1"/>
  <c r="E61" i="3"/>
  <c r="C136" i="2"/>
  <c r="C138" i="2"/>
  <c r="C140" i="2"/>
  <c r="C142" i="2"/>
  <c r="C144" i="2"/>
  <c r="C114" i="2"/>
  <c r="B114" i="2" s="1"/>
  <c r="C116" i="2"/>
  <c r="B116" i="2" s="1"/>
  <c r="C118" i="2"/>
  <c r="B118" i="2" s="1"/>
  <c r="C120" i="2"/>
  <c r="B120" i="2" s="1"/>
  <c r="C122" i="2"/>
  <c r="B122" i="2" s="1"/>
  <c r="D98" i="2"/>
  <c r="D92" i="2"/>
  <c r="C59" i="2"/>
  <c r="C95" i="2"/>
  <c r="B95" i="2" s="1"/>
  <c r="C58" i="2"/>
  <c r="D89" i="2"/>
  <c r="D84" i="2"/>
  <c r="C93" i="2"/>
  <c r="B93" i="2" s="1"/>
  <c r="D83" i="2"/>
  <c r="D87" i="2"/>
  <c r="C96" i="2"/>
  <c r="B96" i="2" s="1"/>
  <c r="D80" i="2"/>
  <c r="D91" i="2"/>
  <c r="C94" i="2"/>
  <c r="B94" i="2" s="1"/>
  <c r="G71" i="3"/>
  <c r="E64" i="3"/>
  <c r="G39" i="3"/>
  <c r="E44" i="3"/>
  <c r="G56" i="3"/>
  <c r="G27" i="3"/>
  <c r="E45" i="3"/>
  <c r="E27" i="3"/>
  <c r="G8" i="3"/>
  <c r="G38" i="3"/>
  <c r="G16" i="3"/>
  <c r="G46" i="3"/>
  <c r="G7" i="3"/>
  <c r="G33" i="3"/>
  <c r="G24" i="3"/>
  <c r="G15" i="3"/>
  <c r="G54" i="3"/>
  <c r="G45" i="3"/>
  <c r="G32" i="3"/>
  <c r="G23" i="3"/>
  <c r="G14" i="3"/>
  <c r="G44" i="3"/>
  <c r="G5" i="3"/>
  <c r="G31" i="3"/>
  <c r="G22" i="3"/>
  <c r="G13" i="3"/>
  <c r="G52" i="3"/>
  <c r="G43" i="3"/>
  <c r="G30" i="3"/>
  <c r="G21" i="3"/>
  <c r="G12" i="3"/>
  <c r="G35" i="3"/>
  <c r="G36" i="3"/>
  <c r="G41" i="3"/>
  <c r="G20" i="3"/>
  <c r="G3" i="3"/>
  <c r="G40" i="3"/>
  <c r="G28" i="3"/>
  <c r="G48" i="3"/>
  <c r="G37" i="3"/>
  <c r="E31" i="3"/>
  <c r="E33" i="3"/>
  <c r="H29" i="3"/>
  <c r="G29" i="3" s="1"/>
  <c r="E28" i="3"/>
  <c r="E30" i="3"/>
  <c r="E32" i="3"/>
  <c r="E52" i="3"/>
  <c r="E54" i="3"/>
  <c r="E56" i="3"/>
  <c r="H55" i="3"/>
  <c r="G55" i="3" s="1"/>
  <c r="H53" i="3"/>
  <c r="G53" i="3" s="1"/>
  <c r="H51" i="3"/>
  <c r="G51" i="3" s="1"/>
  <c r="H47" i="3"/>
  <c r="G47" i="3" s="1"/>
  <c r="E43" i="3"/>
  <c r="E48" i="3"/>
  <c r="E46" i="3"/>
  <c r="D81" i="2"/>
  <c r="D88" i="2"/>
  <c r="C82" i="2"/>
  <c r="B82" i="2" s="1"/>
  <c r="D85" i="2"/>
  <c r="C100" i="2"/>
  <c r="B100" i="2" s="1"/>
  <c r="C97" i="2"/>
  <c r="B97" i="2" s="1"/>
  <c r="C99" i="2"/>
  <c r="B99" i="2" s="1"/>
  <c r="C86" i="2"/>
  <c r="B86" i="2" s="1"/>
  <c r="D66" i="2"/>
  <c r="B66" i="2" s="1"/>
  <c r="D65" i="2"/>
  <c r="B65" i="2" s="1"/>
  <c r="D64" i="2"/>
  <c r="B64" i="2" s="1"/>
  <c r="C67" i="2"/>
  <c r="D78" i="2"/>
  <c r="D74" i="2"/>
  <c r="D71" i="2"/>
  <c r="D75" i="2"/>
  <c r="D77" i="2"/>
  <c r="C70" i="2"/>
  <c r="B70" i="2" s="1"/>
  <c r="D76" i="2"/>
  <c r="D73" i="2"/>
  <c r="D72" i="2"/>
  <c r="C69" i="2"/>
  <c r="B69" i="2" s="1"/>
  <c r="C63" i="2"/>
  <c r="C62" i="2"/>
  <c r="D61" i="2"/>
  <c r="B61" i="2" s="1"/>
  <c r="D60" i="2"/>
  <c r="B60" i="2" s="1"/>
  <c r="D38" i="2"/>
  <c r="F38" i="2" s="1"/>
  <c r="B50" i="2"/>
  <c r="D50" i="2" s="1"/>
  <c r="F50" i="2" s="1"/>
  <c r="E23" i="3"/>
  <c r="E22" i="3"/>
  <c r="H6" i="3"/>
  <c r="G6" i="3" s="1"/>
  <c r="H4" i="3"/>
  <c r="G4" i="3" s="1"/>
  <c r="H11" i="3"/>
  <c r="G11" i="3" s="1"/>
  <c r="E12" i="3"/>
  <c r="E13" i="3"/>
  <c r="E21" i="3"/>
  <c r="H5" i="3"/>
  <c r="E3" i="3"/>
  <c r="E8" i="3"/>
  <c r="E20" i="3"/>
  <c r="H19" i="3"/>
  <c r="G19" i="3" s="1"/>
  <c r="E7" i="3"/>
  <c r="H25" i="3"/>
  <c r="G25" i="3" s="1"/>
  <c r="E16" i="3"/>
  <c r="H24" i="3"/>
  <c r="E15" i="3"/>
  <c r="E14" i="3"/>
  <c r="B40" i="2"/>
  <c r="B41" i="2" s="1"/>
  <c r="B42" i="2" s="1"/>
  <c r="B43" i="2" s="1"/>
  <c r="B44" i="2" s="1"/>
  <c r="D51" i="2"/>
  <c r="F51" i="2" s="1"/>
  <c r="D49" i="2"/>
  <c r="F49" i="2" s="1"/>
  <c r="D39" i="2"/>
  <c r="F39" i="2" s="1"/>
  <c r="D5" i="2"/>
  <c r="F5" i="2" s="1"/>
  <c r="B320" i="2" l="1"/>
  <c r="D319" i="2"/>
  <c r="F319" i="2" s="1"/>
  <c r="B330" i="2"/>
  <c r="D329" i="2"/>
  <c r="F329" i="2" s="1"/>
  <c r="B474" i="2"/>
  <c r="D473" i="2"/>
  <c r="F473" i="2" s="1"/>
  <c r="B462" i="2"/>
  <c r="D461" i="2"/>
  <c r="F461" i="2" s="1"/>
  <c r="B285" i="2"/>
  <c r="D284" i="2"/>
  <c r="F284" i="2" s="1"/>
  <c r="B185" i="1"/>
  <c r="D184" i="1"/>
  <c r="F184" i="1" s="1"/>
  <c r="B197" i="1"/>
  <c r="D196" i="1"/>
  <c r="F196" i="1" s="1"/>
  <c r="B195" i="2"/>
  <c r="D194" i="2"/>
  <c r="F194" i="2" s="1"/>
  <c r="D183" i="2"/>
  <c r="F183" i="2" s="1"/>
  <c r="B184" i="2"/>
  <c r="B45" i="2"/>
  <c r="D45" i="2" s="1"/>
  <c r="F45" i="2" s="1"/>
  <c r="B54" i="1"/>
  <c r="D53" i="1"/>
  <c r="F53" i="1" s="1"/>
  <c r="B42" i="1"/>
  <c r="D41" i="1"/>
  <c r="F41" i="1" s="1"/>
  <c r="D7" i="1"/>
  <c r="F7" i="1" s="1"/>
  <c r="B8" i="1"/>
  <c r="D40" i="2"/>
  <c r="F40" i="2" s="1"/>
  <c r="D52" i="2"/>
  <c r="F52" i="2" s="1"/>
  <c r="D41" i="2"/>
  <c r="F41" i="2" s="1"/>
  <c r="B7" i="2"/>
  <c r="D6" i="2"/>
  <c r="F6" i="2" s="1"/>
  <c r="D462" i="2" l="1"/>
  <c r="F462" i="2" s="1"/>
  <c r="B463" i="2"/>
  <c r="B475" i="2"/>
  <c r="D474" i="2"/>
  <c r="F474" i="2" s="1"/>
  <c r="D330" i="2"/>
  <c r="F330" i="2" s="1"/>
  <c r="B331" i="2"/>
  <c r="D285" i="2"/>
  <c r="F285" i="2" s="1"/>
  <c r="B286" i="2"/>
  <c r="B321" i="2"/>
  <c r="D320" i="2"/>
  <c r="F320" i="2" s="1"/>
  <c r="B198" i="1"/>
  <c r="D197" i="1"/>
  <c r="F197" i="1" s="1"/>
  <c r="D185" i="1"/>
  <c r="F185" i="1" s="1"/>
  <c r="B186" i="1"/>
  <c r="D195" i="2"/>
  <c r="F195" i="2" s="1"/>
  <c r="B196" i="2"/>
  <c r="D184" i="2"/>
  <c r="F184" i="2" s="1"/>
  <c r="B185" i="2"/>
  <c r="D54" i="1"/>
  <c r="F54" i="1" s="1"/>
  <c r="B55" i="1"/>
  <c r="B43" i="1"/>
  <c r="D42" i="1"/>
  <c r="F42" i="1" s="1"/>
  <c r="B9" i="1"/>
  <c r="D8" i="1"/>
  <c r="F8" i="1" s="1"/>
  <c r="D53" i="2"/>
  <c r="F53" i="2" s="1"/>
  <c r="D42" i="2"/>
  <c r="F42" i="2" s="1"/>
  <c r="B8" i="2"/>
  <c r="D7" i="2"/>
  <c r="F7" i="2" s="1"/>
  <c r="B287" i="2" l="1"/>
  <c r="D286" i="2"/>
  <c r="F286" i="2" s="1"/>
  <c r="B332" i="2"/>
  <c r="D331" i="2"/>
  <c r="F331" i="2" s="1"/>
  <c r="B476" i="2"/>
  <c r="D475" i="2"/>
  <c r="F475" i="2" s="1"/>
  <c r="B464" i="2"/>
  <c r="D463" i="2"/>
  <c r="F463" i="2" s="1"/>
  <c r="D321" i="2"/>
  <c r="F321" i="2" s="1"/>
  <c r="B322" i="2"/>
  <c r="D186" i="1"/>
  <c r="F186" i="1" s="1"/>
  <c r="B187" i="1"/>
  <c r="B199" i="1"/>
  <c r="D198" i="1"/>
  <c r="F198" i="1" s="1"/>
  <c r="B197" i="2"/>
  <c r="D196" i="2"/>
  <c r="F196" i="2" s="1"/>
  <c r="B186" i="2"/>
  <c r="D185" i="2"/>
  <c r="F185" i="2" s="1"/>
  <c r="B56" i="1"/>
  <c r="D55" i="1"/>
  <c r="F55" i="1" s="1"/>
  <c r="D43" i="1"/>
  <c r="F43" i="1" s="1"/>
  <c r="B44" i="1"/>
  <c r="D9" i="1"/>
  <c r="F9" i="1" s="1"/>
  <c r="B10" i="1"/>
  <c r="D54" i="2"/>
  <c r="F54" i="2" s="1"/>
  <c r="D44" i="2"/>
  <c r="F44" i="2" s="1"/>
  <c r="D43" i="2"/>
  <c r="F43" i="2" s="1"/>
  <c r="B9" i="2"/>
  <c r="D8" i="2"/>
  <c r="F8" i="2" s="1"/>
  <c r="B465" i="2" l="1"/>
  <c r="D464" i="2"/>
  <c r="F464" i="2" s="1"/>
  <c r="B477" i="2"/>
  <c r="D477" i="2" s="1"/>
  <c r="F477" i="2" s="1"/>
  <c r="D476" i="2"/>
  <c r="F476" i="2" s="1"/>
  <c r="D332" i="2"/>
  <c r="F332" i="2" s="1"/>
  <c r="B333" i="2"/>
  <c r="B323" i="2"/>
  <c r="D323" i="2" s="1"/>
  <c r="F323" i="2" s="1"/>
  <c r="D322" i="2"/>
  <c r="F322" i="2" s="1"/>
  <c r="D287" i="2"/>
  <c r="F287" i="2" s="1"/>
  <c r="B288" i="2"/>
  <c r="B200" i="1"/>
  <c r="D200" i="1" s="1"/>
  <c r="F200" i="1" s="1"/>
  <c r="D199" i="1"/>
  <c r="F199" i="1" s="1"/>
  <c r="B188" i="1"/>
  <c r="D187" i="1"/>
  <c r="F187" i="1" s="1"/>
  <c r="D197" i="2"/>
  <c r="F197" i="2" s="1"/>
  <c r="B198" i="2"/>
  <c r="B187" i="2"/>
  <c r="D186" i="2"/>
  <c r="F186" i="2" s="1"/>
  <c r="D56" i="1"/>
  <c r="F56" i="1" s="1"/>
  <c r="B57" i="1"/>
  <c r="D57" i="1" s="1"/>
  <c r="F57" i="1" s="1"/>
  <c r="B45" i="1"/>
  <c r="D44" i="1"/>
  <c r="F44" i="1" s="1"/>
  <c r="B11" i="1"/>
  <c r="D10" i="1"/>
  <c r="F10" i="1" s="1"/>
  <c r="D56" i="2"/>
  <c r="F56" i="2" s="1"/>
  <c r="D55" i="2"/>
  <c r="F55" i="2" s="1"/>
  <c r="D9" i="2"/>
  <c r="F9" i="2" s="1"/>
  <c r="B10" i="2"/>
  <c r="B334" i="2" l="1"/>
  <c r="D334" i="2" s="1"/>
  <c r="F334" i="2" s="1"/>
  <c r="D333" i="2"/>
  <c r="F333" i="2" s="1"/>
  <c r="B289" i="2"/>
  <c r="D288" i="2"/>
  <c r="F288" i="2" s="1"/>
  <c r="D465" i="2"/>
  <c r="F465" i="2" s="1"/>
  <c r="B466" i="2"/>
  <c r="D466" i="2" s="1"/>
  <c r="F466" i="2" s="1"/>
  <c r="D188" i="1"/>
  <c r="F188" i="1" s="1"/>
  <c r="B189" i="1"/>
  <c r="D189" i="1" s="1"/>
  <c r="F189" i="1" s="1"/>
  <c r="B199" i="2"/>
  <c r="D199" i="2" s="1"/>
  <c r="F199" i="2" s="1"/>
  <c r="D198" i="2"/>
  <c r="F198" i="2" s="1"/>
  <c r="B188" i="2"/>
  <c r="D188" i="2" s="1"/>
  <c r="F188" i="2" s="1"/>
  <c r="D187" i="2"/>
  <c r="F187" i="2" s="1"/>
  <c r="D45" i="1"/>
  <c r="F45" i="1" s="1"/>
  <c r="B46" i="1"/>
  <c r="D46" i="1" s="1"/>
  <c r="F46" i="1" s="1"/>
  <c r="D11" i="1"/>
  <c r="F11" i="1" s="1"/>
  <c r="B12" i="1"/>
  <c r="B13" i="1" s="1"/>
  <c r="D13" i="1" s="1"/>
  <c r="F13" i="1" s="1"/>
  <c r="B11" i="2"/>
  <c r="D10" i="2"/>
  <c r="F10" i="2" s="1"/>
  <c r="D289" i="2" l="1"/>
  <c r="F289" i="2" s="1"/>
  <c r="B290" i="2"/>
  <c r="D290" i="2" s="1"/>
  <c r="F290" i="2" s="1"/>
  <c r="D12" i="1"/>
  <c r="F12" i="1" s="1"/>
  <c r="B12" i="2"/>
  <c r="D12" i="2" s="1"/>
  <c r="F12" i="2" s="1"/>
  <c r="D11" i="2"/>
  <c r="F11" i="2" s="1"/>
  <c r="E113" i="2"/>
  <c r="D113" i="2" s="1"/>
  <c r="C113" i="2" l="1"/>
  <c r="B113" i="2" s="1"/>
</calcChain>
</file>

<file path=xl/sharedStrings.xml><?xml version="1.0" encoding="utf-8"?>
<sst xmlns="http://schemas.openxmlformats.org/spreadsheetml/2006/main" count="7493" uniqueCount="423">
  <si>
    <t>number of genes tested</t>
  </si>
  <si>
    <t>number of total samples</t>
  </si>
  <si>
    <t>ES or |mu.case-mu.control|</t>
  </si>
  <si>
    <t>PERMANOVA pvalue</t>
  </si>
  <si>
    <t>No</t>
  </si>
  <si>
    <t>% of genes increased in case</t>
  </si>
  <si>
    <t>number of KOs increased in case</t>
  </si>
  <si>
    <t>number of KO case=control</t>
  </si>
  <si>
    <t>Hiearchical cluster separated by PCA (yes/no)</t>
  </si>
  <si>
    <t>simulates for the compositional proportion that undergoes changes</t>
  </si>
  <si>
    <t>simulates for different ES</t>
  </si>
  <si>
    <t>simulates for different sample size</t>
  </si>
  <si>
    <t>dispersion</t>
  </si>
  <si>
    <t>case:control</t>
  </si>
  <si>
    <t>60/40</t>
  </si>
  <si>
    <t>case SD: control SD</t>
  </si>
  <si>
    <t>50/60</t>
  </si>
  <si>
    <t>Different proportions of total genes multivariate</t>
  </si>
  <si>
    <t xml:space="preserve">% of genes correlated </t>
  </si>
  <si>
    <t>% of genes independent</t>
  </si>
  <si>
    <t>% of correlated genes that are increased in case (the reset in those correlated genes equal to case)</t>
  </si>
  <si>
    <t>number of KOs correlated</t>
  </si>
  <si>
    <t>number of KOs correlated AND up in case</t>
  </si>
  <si>
    <t>Different % of correlated genes that increased in case</t>
  </si>
  <si>
    <t>(is 50 right?)</t>
  </si>
  <si>
    <t>Different ES</t>
  </si>
  <si>
    <t>case/control</t>
  </si>
  <si>
    <t>Yes (for PCA)</t>
  </si>
  <si>
    <t>PERMANOVA (F-stat)</t>
  </si>
  <si>
    <t>PERMANOVA (R^2 model)</t>
  </si>
  <si>
    <t>Permutation used</t>
  </si>
  <si>
    <t>PERMANOVA (sum of sq)</t>
  </si>
  <si>
    <t>PERMANOVA pvalue*</t>
  </si>
  <si>
    <t>Yes (for PCA and heatmap)</t>
  </si>
  <si>
    <t>Yes (for PCA and a bit of heatmap)</t>
  </si>
  <si>
    <t>PERDISP</t>
  </si>
  <si>
    <t xml:space="preserve">dispersion SD  </t>
  </si>
  <si>
    <t>number of independent KO</t>
  </si>
  <si>
    <t>Hiearchical cluster separated (yes/no)</t>
  </si>
  <si>
    <t>Yes (a bit for PCA)</t>
  </si>
  <si>
    <t>Conflicting results - different ES</t>
  </si>
  <si>
    <t>Cohen D</t>
  </si>
  <si>
    <t>mu.case-mu.control</t>
  </si>
  <si>
    <t>Spool</t>
  </si>
  <si>
    <t>30/70</t>
  </si>
  <si>
    <t>70/30</t>
  </si>
  <si>
    <t>number of conflicting KOs</t>
  </si>
  <si>
    <t>% of genes conflicts (to total)</t>
  </si>
  <si>
    <t>Conflicting results - different amount that are conflicting (too extreme)</t>
  </si>
  <si>
    <t>Conflicting results - unbalanced dispersion/different ES</t>
  </si>
  <si>
    <t>Conflicting results - unbalanced sample size/different ES</t>
  </si>
  <si>
    <t>Unbalanced sample size/different proportion</t>
  </si>
  <si>
    <t>Unbalanced dispersion/different proportion</t>
  </si>
  <si>
    <t>Yes (a little bit in heatmap)</t>
  </si>
  <si>
    <t>Unbalanced sample size/different ES</t>
  </si>
  <si>
    <t>Unbalanced dispersion/different ES</t>
  </si>
  <si>
    <t>Unbalanced sample size/different multivariate proportion</t>
  </si>
  <si>
    <t>number of KOs correlated AND equal</t>
  </si>
  <si>
    <t>Different sample size (balanced)</t>
  </si>
  <si>
    <t>Different genes number (balanced)</t>
  </si>
  <si>
    <t>PERMANOVA (sum of sq total)</t>
  </si>
  <si>
    <t>(Yes a bit for PCA)</t>
  </si>
  <si>
    <t>(Yes, for PCA)</t>
  </si>
  <si>
    <t>Does multivariate dataset affects the model's separation case from control</t>
  </si>
  <si>
    <t>BIG QUESTION:</t>
  </si>
  <si>
    <t>Does dataset with conflicing component changes affects the model's separation case from control</t>
  </si>
  <si>
    <t>Parameter test:</t>
  </si>
  <si>
    <t>Performance values</t>
  </si>
  <si>
    <t>BALANCED DESIGN</t>
  </si>
  <si>
    <t>UNBALANCED DESIGN</t>
  </si>
  <si>
    <t>different ES (no conflict)</t>
  </si>
  <si>
    <t>different sample size (no conflict)</t>
  </si>
  <si>
    <t>different compositional proportion that undergoes changes (no conflict)</t>
  </si>
  <si>
    <t xml:space="preserve">different amount that are conflicting </t>
  </si>
  <si>
    <t>different ES (with conflict)</t>
  </si>
  <si>
    <t>different proportion that undergoes changes (no conflict) - unbalanced dispersion</t>
  </si>
  <si>
    <t>different ES (with conflict) - unbalanced dispersion</t>
  </si>
  <si>
    <t>different ES (with conflict) - unbalanced sample size</t>
  </si>
  <si>
    <t>different amount that are conflicting - unbalanced dispersion</t>
  </si>
  <si>
    <t>different amount that are conflicting - unbalancced sample size</t>
  </si>
  <si>
    <t>different proportion that undergoes changes (no conflict) - unbalanced sample size</t>
  </si>
  <si>
    <t>different sample size (with conflict)</t>
  </si>
  <si>
    <t>Order</t>
  </si>
  <si>
    <t xml:space="preserve">Conflicting results - different sample size </t>
  </si>
  <si>
    <t xml:space="preserve">Conflicting results -unbalanced dispersion/different amount that are conflicting </t>
  </si>
  <si>
    <t xml:space="preserve">Conflicting results -unbalanced sample size/different amount conflicting </t>
  </si>
  <si>
    <t>Number of genes (with conflict)</t>
  </si>
  <si>
    <t>Conflicting results - different genes number</t>
  </si>
  <si>
    <t>test_number</t>
  </si>
  <si>
    <t>what is a better reflection of ES (F-stat or R-square)</t>
  </si>
  <si>
    <t>Correlate F-stat to ES vs R-sq to ES</t>
  </si>
  <si>
    <t xml:space="preserve">sensitivity of the model </t>
  </si>
  <si>
    <t>error of the model</t>
  </si>
  <si>
    <t>how is the model affected when the number of sample size changes?</t>
  </si>
  <si>
    <t>how is the model affected when the number of gene number changes?</t>
  </si>
  <si>
    <t>how is the model affected when the number of the conflicting amount changes?</t>
  </si>
  <si>
    <t>how is the model affected when the ES changes?</t>
  </si>
  <si>
    <t>sensitivity of the model compared to ORA and GSEA</t>
  </si>
  <si>
    <t>error of the model compared to ORA and GSEA</t>
  </si>
  <si>
    <t>To_answer</t>
  </si>
  <si>
    <t xml:space="preserve">TP/TP+FN in all simulated test </t>
  </si>
  <si>
    <t>Note</t>
  </si>
  <si>
    <t>plot power vs. effect size to visualize how the model performs across different scenarios (for all three tools)</t>
  </si>
  <si>
    <t>Unbalanced dispersion/different multivariate proportion</t>
  </si>
  <si>
    <t>Different gene number</t>
  </si>
  <si>
    <t>Different sample size</t>
  </si>
  <si>
    <t>Different amount that is correlated</t>
  </si>
  <si>
    <t>Different amount that is correlated and increased</t>
  </si>
  <si>
    <t>Different ES - unbalanced dispersion</t>
  </si>
  <si>
    <t>Different ES - unbalanced sample size</t>
  </si>
  <si>
    <t>Different amount that is correlated - unbalanced dispersion</t>
  </si>
  <si>
    <t>Different amount that is correlated - unbalanced sample size</t>
  </si>
  <si>
    <t>Different amount that is correlated and increased - unbalanced dispersion</t>
  </si>
  <si>
    <t>Different amount that is correlated and increased - unbalanced sample size</t>
  </si>
  <si>
    <t>how is the model affected when the number of multivariate genes changes?</t>
  </si>
  <si>
    <t>how is the model affected when the number of increasing multivariate gene changes?</t>
  </si>
  <si>
    <t>(calculate separately for each effect size) -Plot error rates vs. effect size</t>
  </si>
  <si>
    <t>(calculate separately for each effect size) -Sensitivity below 0.8 might indicate the need for more samples or better model tuning. (1 for each SM and 1 for all SM datasets with that same ES)</t>
  </si>
  <si>
    <t>FP/FP+TN in all simulated test</t>
  </si>
  <si>
    <t xml:space="preserve">unbalanced dispersion/different correlated and increased </t>
  </si>
  <si>
    <t xml:space="preserve">unbalanced sample size/different correlated and increased </t>
  </si>
  <si>
    <t>ES</t>
  </si>
  <si>
    <t>SM</t>
  </si>
  <si>
    <t>Yes (for PCA and  a bit of heatmap)</t>
  </si>
  <si>
    <t>Yes (for PCA )</t>
  </si>
  <si>
    <t>n/a</t>
  </si>
  <si>
    <t>NG</t>
  </si>
  <si>
    <t>.</t>
  </si>
  <si>
    <t>calculate the FPR and TPR and compare balanced vs unbalanced</t>
  </si>
  <si>
    <t>compare the AUC/ROC</t>
  </si>
  <si>
    <t>unbalanced</t>
  </si>
  <si>
    <t>balance</t>
  </si>
  <si>
    <t>balanced</t>
  </si>
  <si>
    <t>Question (where it can potentially break? Or The minimally required numbers/quantities for success)</t>
  </si>
  <si>
    <t>Number of genes in pathway A</t>
  </si>
  <si>
    <t xml:space="preserve">Defined by the ref. db. </t>
  </si>
  <si>
    <t xml:space="preserve">number of genes not in pw A </t>
  </si>
  <si>
    <r>
      <rPr>
        <sz val="12"/>
        <color rgb="FFFF0000"/>
        <rFont val="Calibri (Body)"/>
      </rPr>
      <t xml:space="preserve">d </t>
    </r>
    <r>
      <rPr>
        <sz val="12"/>
        <color theme="1"/>
        <rFont val="Calibri"/>
        <family val="2"/>
        <scheme val="minor"/>
      </rPr>
      <t xml:space="preserve">(non-DEG, not in pathway A) </t>
    </r>
  </si>
  <si>
    <r>
      <rPr>
        <sz val="12"/>
        <color rgb="FFFF0000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(non-DEG, in pathway A) (genes in pathway A - a)</t>
    </r>
  </si>
  <si>
    <t>DEGs total (=ORA input) after ttest</t>
  </si>
  <si>
    <t>odd ratio estimates</t>
  </si>
  <si>
    <t>CI_low</t>
  </si>
  <si>
    <t>ref. group=ctrl</t>
  </si>
  <si>
    <t>CI_high</t>
  </si>
  <si>
    <t>p-value (from Fisher)</t>
  </si>
  <si>
    <t>p.adjust</t>
  </si>
  <si>
    <t>pvalue</t>
  </si>
  <si>
    <t>Set size (=pw A size)</t>
  </si>
  <si>
    <t>Defined by the ref. db. (from sm)</t>
  </si>
  <si>
    <r>
      <rPr>
        <sz val="12"/>
        <color rgb="FFFF0000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(DEGs, not in pathway A)</t>
    </r>
  </si>
  <si>
    <t>number of genes not in pw A (arbitrary directions)</t>
  </si>
  <si>
    <t>number of genes tested (aka number of genes in pwA)</t>
  </si>
  <si>
    <r>
      <rPr>
        <sz val="12"/>
        <color rgb="FFFF0000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(DEGs, in pathway A) - based on results from R</t>
    </r>
  </si>
  <si>
    <t>PERMANOVA (sum of sq )</t>
  </si>
  <si>
    <t>Stratified permutations (mixed effect model?) in PERMANOVA where there are interaction between variables - e.g metformin and t2d</t>
  </si>
  <si>
    <t>total sample size</t>
  </si>
  <si>
    <t>number of genes</t>
  </si>
  <si>
    <t>number of genes equal</t>
  </si>
  <si>
    <t>conflicting genes</t>
  </si>
  <si>
    <t>number of correlated genes</t>
  </si>
  <si>
    <t>number of increased, correlated genes</t>
  </si>
  <si>
    <t>number of genes in pwA</t>
  </si>
  <si>
    <r>
      <rPr>
        <sz val="12"/>
        <color rgb="FFFF0000"/>
        <rFont val="Calibri (Body)"/>
      </rPr>
      <t>a</t>
    </r>
    <r>
      <rPr>
        <sz val="12"/>
        <color theme="1"/>
        <rFont val="Calibri"/>
        <family val="2"/>
        <scheme val="minor"/>
      </rPr>
      <t xml:space="preserve"> (DEGs, in pathway A) - based on results from R</t>
    </r>
  </si>
  <si>
    <r>
      <rPr>
        <sz val="12"/>
        <color rgb="FFFF0000"/>
        <rFont val="Calibri (Body)"/>
      </rPr>
      <t>b</t>
    </r>
    <r>
      <rPr>
        <sz val="12"/>
        <color theme="1"/>
        <rFont val="Calibri"/>
        <family val="2"/>
        <scheme val="minor"/>
      </rPr>
      <t xml:space="preserve"> (DEGs, not in pathway A)</t>
    </r>
  </si>
  <si>
    <r>
      <rPr>
        <sz val="12"/>
        <color rgb="FFFF0000"/>
        <rFont val="Calibri (Body)"/>
      </rPr>
      <t>c</t>
    </r>
    <r>
      <rPr>
        <sz val="12"/>
        <color theme="1"/>
        <rFont val="Calibri"/>
        <family val="2"/>
        <scheme val="minor"/>
      </rPr>
      <t xml:space="preserve"> (non-DEG, in pathway A) (genes in pathway A - a)</t>
    </r>
  </si>
  <si>
    <r>
      <rPr>
        <sz val="12"/>
        <color rgb="FFFF0000"/>
        <rFont val="Calibri (Body)"/>
      </rPr>
      <t xml:space="preserve">d </t>
    </r>
    <r>
      <rPr>
        <sz val="12"/>
        <color theme="1"/>
        <rFont val="Calibri"/>
        <family val="2"/>
        <scheme val="minor"/>
      </rPr>
      <t xml:space="preserve">(non-DEG, not in pathway A) </t>
    </r>
  </si>
  <si>
    <t>p-value/PERMANOVA</t>
  </si>
  <si>
    <t>F-statistic/PERMANOVA</t>
  </si>
  <si>
    <t>R-sq/PERMANOVA</t>
  </si>
  <si>
    <t>p-value/PERMANOVA-NG</t>
  </si>
  <si>
    <t>mu.case-mu.control (for non-negative controls)</t>
  </si>
  <si>
    <t>ES (for non-negative CT)</t>
  </si>
  <si>
    <t>different number of genes (with conflict )- unbalanced sample size</t>
  </si>
  <si>
    <t>Supplement</t>
  </si>
  <si>
    <t xml:space="preserve">Non-conflicting </t>
  </si>
  <si>
    <t>conflicting</t>
  </si>
  <si>
    <t>7--&gt;9</t>
  </si>
  <si>
    <t>supplement:</t>
  </si>
  <si>
    <t>10*18=180</t>
  </si>
  <si>
    <t>total of all independent</t>
  </si>
  <si>
    <t>total multivariate</t>
  </si>
  <si>
    <t>total no of non-conflicting to compare with non conflicting multivariate</t>
  </si>
  <si>
    <t>total nonconflicting multivariate to compare w nonconflicting indie</t>
  </si>
  <si>
    <t>choosing unbalanced sample size since it is more challenging</t>
  </si>
  <si>
    <t>conflicting results - unbalanced sample size/different number of genes</t>
  </si>
  <si>
    <t>9*10</t>
  </si>
  <si>
    <t>5*10 (needs 4*10 more sim)</t>
  </si>
  <si>
    <t>Supp. (15)</t>
  </si>
  <si>
    <t xml:space="preserve">different gene test </t>
  </si>
  <si>
    <t>Simulates different number of gene tests (non-conflicting)/balanced</t>
  </si>
  <si>
    <t>Unbalanced/Simulates different number of gene tests (non-conflicting)</t>
  </si>
  <si>
    <t>Supp. (16)</t>
  </si>
  <si>
    <t>Supp. (17)</t>
  </si>
  <si>
    <t>Supp. (18)</t>
  </si>
  <si>
    <t>balanced (to compare w multivariate)</t>
  </si>
  <si>
    <t>unbalanced (to compare w multivariate)</t>
  </si>
  <si>
    <t>Grab the first 6th runs from each of the balanced design</t>
  </si>
  <si>
    <t>Grab the first 6th runs from each of the unbalanced design</t>
  </si>
  <si>
    <t>42 unbalanced/42 balanced</t>
  </si>
  <si>
    <t xml:space="preserve">different amount that changes (small 0.2 + large 0.8) </t>
  </si>
  <si>
    <t>Simulates different amount that undergo changes (non-conflicting)/balanced - small+large ES</t>
  </si>
  <si>
    <t>Unbalanced/Simulates different amounts that undergo changes (non-conflicting)- small+large</t>
  </si>
  <si>
    <t xml:space="preserve">Different amount that is correlated and increased (at 2 small and large ES) </t>
  </si>
  <si>
    <t>add to number of neg=non-neg</t>
  </si>
  <si>
    <t>re run ORA with multiple hypothesis correction</t>
  </si>
  <si>
    <t>p-value (adjusted) from Fisher)</t>
  </si>
  <si>
    <t>PERMANOVA pvalue (adjusted)</t>
  </si>
  <si>
    <t>p-value  (adjusted)(from Fisher)</t>
  </si>
  <si>
    <t xml:space="preserve">non-conflicting, balanced </t>
  </si>
  <si>
    <t>non-conflicting, unbalanced</t>
  </si>
  <si>
    <t>number of genes not in pwA</t>
  </si>
  <si>
    <t>unbalance</t>
  </si>
  <si>
    <t>AUTOMATION</t>
  </si>
  <si>
    <t>NES</t>
  </si>
  <si>
    <t xml:space="preserve">leading edge </t>
  </si>
  <si>
    <t>log2err</t>
  </si>
  <si>
    <t>&lt;chr [261]&gt;</t>
  </si>
  <si>
    <t>NA</t>
  </si>
  <si>
    <t>&lt;chr [220]&gt;</t>
  </si>
  <si>
    <t>&lt;chr [244]&gt;</t>
  </si>
  <si>
    <t>&lt;chr [357]&gt;</t>
  </si>
  <si>
    <t>&lt;chr [382]&gt;</t>
  </si>
  <si>
    <t>&lt;chr [421]&gt;</t>
  </si>
  <si>
    <t>&lt;chr [483]&gt;</t>
  </si>
  <si>
    <t>&lt;chr [588]&gt;</t>
  </si>
  <si>
    <t>&lt;chr [587]&gt;</t>
  </si>
  <si>
    <t>&lt;chr [716]&gt;</t>
  </si>
  <si>
    <t>&lt;chr [253]&gt;</t>
  </si>
  <si>
    <t>&lt;chr [254]&gt;</t>
  </si>
  <si>
    <t>&lt;chr [300]&gt;</t>
  </si>
  <si>
    <t>&lt;chr [316]&gt;</t>
  </si>
  <si>
    <t>&lt;chr [255]&gt;</t>
  </si>
  <si>
    <t>&lt;chr [256]&gt;</t>
  </si>
  <si>
    <t>&lt;chr [251]&gt;</t>
  </si>
  <si>
    <t>&lt;chr [285]&gt;</t>
  </si>
  <si>
    <t>&lt;chr [250]&gt;</t>
  </si>
  <si>
    <t>&lt;chr [268]&gt;</t>
  </si>
  <si>
    <t>&lt;chr [252]&gt;</t>
  </si>
  <si>
    <t>&lt;chr [192]&gt;</t>
  </si>
  <si>
    <t>&lt;chr [189]&gt;</t>
  </si>
  <si>
    <t>&lt;chr [295]&gt;</t>
  </si>
  <si>
    <t>&lt;chr [392]&gt;</t>
  </si>
  <si>
    <t>&lt;chr [441]&gt;</t>
  </si>
  <si>
    <t>&lt;chr [479]&gt;</t>
  </si>
  <si>
    <t>&lt;chr [552]&gt;</t>
  </si>
  <si>
    <t>&lt;chr [625]&gt;</t>
  </si>
  <si>
    <t>&lt;chr [658]&gt;</t>
  </si>
  <si>
    <t>&lt;chr [736]&gt;</t>
  </si>
  <si>
    <t>&lt;chr [512]&gt;</t>
  </si>
  <si>
    <t>&lt;chr [556]&gt;</t>
  </si>
  <si>
    <t>&lt;chr [597]&gt;</t>
  </si>
  <si>
    <t>&lt;chr [666]&gt;</t>
  </si>
  <si>
    <t>&lt;chr [738]&gt;</t>
  </si>
  <si>
    <t>&lt;chr [242]&gt;</t>
  </si>
  <si>
    <t>&lt;chr [270]&gt;</t>
  </si>
  <si>
    <t>&lt;chr [351]&gt;</t>
  </si>
  <si>
    <t>&lt;chr [440]&gt;</t>
  </si>
  <si>
    <t>&lt;chr [416]&gt;</t>
  </si>
  <si>
    <t>&lt;chr [3]&gt;</t>
  </si>
  <si>
    <t>&lt;chr [7]&gt;</t>
  </si>
  <si>
    <t>&lt;chr [11]&gt;</t>
  </si>
  <si>
    <t>&lt;chr [42]&gt;</t>
  </si>
  <si>
    <t>&lt;chr [164]&gt;</t>
  </si>
  <si>
    <t>&lt;chr [271]&gt;</t>
  </si>
  <si>
    <t>&lt;chr [312]&gt;</t>
  </si>
  <si>
    <t>pvalue becomes NA as gene set becomes too large and NES cannot be reliable anymore</t>
  </si>
  <si>
    <t>&lt;chr [269]&gt;</t>
  </si>
  <si>
    <t>&lt;chr [288]&gt;</t>
  </si>
  <si>
    <t>&lt;chr [6]&gt;</t>
  </si>
  <si>
    <t>&lt;chr [14]&gt;</t>
  </si>
  <si>
    <t>&lt;chr [21]&gt;</t>
  </si>
  <si>
    <t>&lt;chr [41]&gt;</t>
  </si>
  <si>
    <t>&lt;chr [144]&gt;</t>
  </si>
  <si>
    <t>&lt;chr [273]&gt;</t>
  </si>
  <si>
    <t>&lt;chr [315]&gt;</t>
  </si>
  <si>
    <t>&lt;chr [298]&gt;</t>
  </si>
  <si>
    <t>&lt;chr [231]&gt;</t>
  </si>
  <si>
    <t>&lt;chr [278]&gt;</t>
  </si>
  <si>
    <t>&lt;chr [230]&gt;</t>
  </si>
  <si>
    <t>&lt;chr [325]&gt;</t>
  </si>
  <si>
    <t>&lt;chr [352]&gt;</t>
  </si>
  <si>
    <t>&lt;chr [407]&gt;</t>
  </si>
  <si>
    <t>&lt;chr [543]&gt;</t>
  </si>
  <si>
    <t>&lt;chr [642]&gt;</t>
  </si>
  <si>
    <t>&lt;chr [822]&gt;</t>
  </si>
  <si>
    <t>&lt;chr [923]&gt;</t>
  </si>
  <si>
    <t>&lt;chr [550]&gt;</t>
  </si>
  <si>
    <t>&lt;chr [640]&gt;</t>
  </si>
  <si>
    <t>&lt;chr [717]&gt;</t>
  </si>
  <si>
    <t>&lt;chr [803]&gt;</t>
  </si>
  <si>
    <t>&lt;chr [223]&gt;</t>
  </si>
  <si>
    <t>&lt;chr [163]&gt;</t>
  </si>
  <si>
    <t>&lt;chr [263]&gt;</t>
  </si>
  <si>
    <t>&lt;chr [354]&gt;</t>
  </si>
  <si>
    <t>&lt;chr [453]&gt;</t>
  </si>
  <si>
    <t>&lt;chr [193]&gt;</t>
  </si>
  <si>
    <t>&lt;chr [215]&gt;</t>
  </si>
  <si>
    <t>&lt;chr [186]&gt;</t>
  </si>
  <si>
    <t>&lt;chr [207]&gt;</t>
  </si>
  <si>
    <t>&lt;chr [196]&gt;</t>
  </si>
  <si>
    <t>&lt;chr [258]&gt;</t>
  </si>
  <si>
    <t>&lt;chr [165]&gt;</t>
  </si>
  <si>
    <t>&lt;chr [179]&gt;</t>
  </si>
  <si>
    <t>&lt;chr [294]&gt;</t>
  </si>
  <si>
    <t>&lt;chr [274]&gt;</t>
  </si>
  <si>
    <t>&lt;chr [282]&gt;</t>
  </si>
  <si>
    <t>&lt;chr [265]&gt;</t>
  </si>
  <si>
    <t>&lt;chr [229]&gt;</t>
  </si>
  <si>
    <t>&lt;chr [279]&gt;</t>
  </si>
  <si>
    <t>&lt;chr [303]&gt;</t>
  </si>
  <si>
    <t>&lt;chr [4]&gt;</t>
  </si>
  <si>
    <t>&lt;chr [9]&gt;</t>
  </si>
  <si>
    <t>&lt;chr [5]&gt;</t>
  </si>
  <si>
    <t>&lt;chr [10]&gt;</t>
  </si>
  <si>
    <t>&lt;chr [23]&gt;</t>
  </si>
  <si>
    <t>&lt;chr [120]&gt;</t>
  </si>
  <si>
    <t>&lt;chr [199]&gt;</t>
  </si>
  <si>
    <t>&lt;chr [221]&gt;</t>
  </si>
  <si>
    <t>&lt;chr [276]&gt;</t>
  </si>
  <si>
    <t>&lt;chr [8]&gt;</t>
  </si>
  <si>
    <t>&lt;chr [22]&gt;</t>
  </si>
  <si>
    <t>&lt;chr [31]&gt;</t>
  </si>
  <si>
    <t>&lt;chr [153]&gt;</t>
  </si>
  <si>
    <t>&lt;chr [233]&gt;</t>
  </si>
  <si>
    <t>&lt;chr [167]&gt;</t>
  </si>
  <si>
    <t>&lt;chr [184]&gt;</t>
  </si>
  <si>
    <t>&lt;chr [219]&gt;</t>
  </si>
  <si>
    <t>&lt;chr [224]&gt;</t>
  </si>
  <si>
    <t>&lt;chr [188]&gt;</t>
  </si>
  <si>
    <t>&lt;chr [200]&gt;</t>
  </si>
  <si>
    <t>&lt;chr [191]&gt;</t>
  </si>
  <si>
    <t>&lt;chr [183]&gt;</t>
  </si>
  <si>
    <t>&lt;chr [175]&gt;</t>
  </si>
  <si>
    <t>&lt;chr [247]&gt;</t>
  </si>
  <si>
    <t>&lt;chr [212]&gt;</t>
  </si>
  <si>
    <t>&lt;chr [203]&gt;</t>
  </si>
  <si>
    <t>&lt;chr [190]&gt;</t>
  </si>
  <si>
    <t>&lt;chr [185]&gt;</t>
  </si>
  <si>
    <t>&lt;chr [176]&gt;</t>
  </si>
  <si>
    <t>&lt;chr [195]&gt;</t>
  </si>
  <si>
    <t>&lt;chr [197]&gt;</t>
  </si>
  <si>
    <t>&lt;chr [246]&gt;</t>
  </si>
  <si>
    <t>&lt;chr [170]&gt;</t>
  </si>
  <si>
    <t>&lt;chr [235]&gt;</t>
  </si>
  <si>
    <t>&lt;chr [202]&gt;</t>
  </si>
  <si>
    <t>&lt;chr [237]&gt;</t>
  </si>
  <si>
    <t>&lt;chr [236]&gt;</t>
  </si>
  <si>
    <t>&lt;chr [264]&gt;</t>
  </si>
  <si>
    <t>&lt;chr [160]&gt;</t>
  </si>
  <si>
    <t>&lt;chr [225]&gt;</t>
  </si>
  <si>
    <t>&lt;chr [238]&gt;</t>
  </si>
  <si>
    <t>&lt;chr [267]&gt;</t>
  </si>
  <si>
    <t>&lt;chr [249]&gt;</t>
  </si>
  <si>
    <t>&lt;chr [211]&gt;</t>
  </si>
  <si>
    <t>&lt;chr [257]&gt;</t>
  </si>
  <si>
    <t>&lt;chr [222]&gt;</t>
  </si>
  <si>
    <t>&lt;chr [275]&gt;</t>
  </si>
  <si>
    <t>&lt;chr [232]&gt;</t>
  </si>
  <si>
    <t>&lt;chr [136]&gt;</t>
  </si>
  <si>
    <t>&lt;chr [240]&gt;</t>
  </si>
  <si>
    <t>&lt;chr [248]&gt;</t>
  </si>
  <si>
    <t>&lt;chr [174]&gt;</t>
  </si>
  <si>
    <t>&lt;chr [226]&gt;</t>
  </si>
  <si>
    <t>&lt;chr [243]&gt;</t>
  </si>
  <si>
    <t>&lt;chr [318]&gt;</t>
  </si>
  <si>
    <t>&lt;chr [289]&gt;</t>
  </si>
  <si>
    <t>&lt;chr [262]&gt;</t>
  </si>
  <si>
    <t>&lt;chr [217]&gt;</t>
  </si>
  <si>
    <t>&lt;chr [187]&gt;</t>
  </si>
  <si>
    <t>&lt;chr [161]&gt;</t>
  </si>
  <si>
    <t>&lt;chr [126]&gt;</t>
  </si>
  <si>
    <t>&lt;chr [208]&gt;</t>
  </si>
  <si>
    <t>&lt;chr [134]&gt;</t>
  </si>
  <si>
    <t>&lt;chr [125]&gt;</t>
  </si>
  <si>
    <t>&lt;chr [178]&gt;</t>
  </si>
  <si>
    <t>&lt;chr [286]&gt;</t>
  </si>
  <si>
    <t>&lt;chr [159]&gt;</t>
  </si>
  <si>
    <t>&lt;chr [228]&gt;</t>
  </si>
  <si>
    <t>&lt;chr [229]</t>
  </si>
  <si>
    <t>&lt;chr [259]&gt;</t>
  </si>
  <si>
    <t>&lt;chr [239]&gt;</t>
  </si>
  <si>
    <t>&lt;chr [204]&gt;</t>
  </si>
  <si>
    <t>&lt;chr [147]&gt;</t>
  </si>
  <si>
    <t>&lt;chr [142]&gt;</t>
  </si>
  <si>
    <t>&lt;chr [128]&gt;</t>
  </si>
  <si>
    <t>&lt;chr [127]&gt;</t>
  </si>
  <si>
    <t>&lt;chr [129]&gt;</t>
  </si>
  <si>
    <t>&lt;chr [143]&gt;</t>
  </si>
  <si>
    <t>&lt;chr [140]&gt;</t>
  </si>
  <si>
    <t>&lt;chr [218]&gt;</t>
  </si>
  <si>
    <t>&lt;chr [213]&gt;</t>
  </si>
  <si>
    <t>&lt;chr [214]&gt;</t>
  </si>
  <si>
    <t>&lt;chr [166]&gt;</t>
  </si>
  <si>
    <t>&lt;chr [93]&gt;</t>
  </si>
  <si>
    <t>&lt;chr [620]&gt;</t>
  </si>
  <si>
    <t>&lt;chr [108]&gt;</t>
  </si>
  <si>
    <t>&lt;chr [146]&gt;</t>
  </si>
  <si>
    <t>&lt;chr [277]&gt;</t>
  </si>
  <si>
    <t>&lt;chr [260]&gt;</t>
  </si>
  <si>
    <t>&lt;chr [297]&gt;</t>
  </si>
  <si>
    <t>&lt;chr [168]&gt;</t>
  </si>
  <si>
    <t>&lt;chr [177]&gt;</t>
  </si>
  <si>
    <t>&lt;chr [2</t>
  </si>
  <si>
    <t>&lt;chr [280]&gt;</t>
  </si>
  <si>
    <t>&lt;chr [272]&gt;</t>
  </si>
  <si>
    <t>&lt;chr [347]&gt;</t>
  </si>
  <si>
    <t>&lt;chr [330]&gt;</t>
  </si>
  <si>
    <t>&lt;chr [194]&gt;</t>
  </si>
  <si>
    <t>&lt;chr [290]&gt;</t>
  </si>
  <si>
    <t>&lt;chr [155]&gt;</t>
  </si>
  <si>
    <t>&lt;chr [216]&gt;</t>
  </si>
  <si>
    <t>&lt;chr [234]&gt;</t>
  </si>
  <si>
    <t>&lt;chr [350]&gt;</t>
  </si>
  <si>
    <t>&lt;chr [283]&gt;</t>
  </si>
  <si>
    <t>&lt;chr [2]&gt;</t>
  </si>
  <si>
    <t>&lt;chr [18]&gt;</t>
  </si>
  <si>
    <t>&lt;chr [26]&gt;</t>
  </si>
  <si>
    <t>&lt;chr [16]&gt;</t>
  </si>
  <si>
    <t>&lt;chr [25]&gt;</t>
  </si>
  <si>
    <t>&lt;chr [107]&gt;</t>
  </si>
  <si>
    <t>&lt;chr [439]&gt;</t>
  </si>
  <si>
    <t>&lt;chr [130]&gt;</t>
  </si>
  <si>
    <t xml:space="preserve">if NES is negative: downregulated (down) in case compared to ctrl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</si>
</sst>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ucida Sans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2746"/>
      <name val="Lucida Sans"/>
      <family val="2"/>
    </font>
    <font>
      <sz val="9"/>
      <color rgb="FF202746"/>
      <name val="Lucida Sans"/>
      <family val="2"/>
    </font>
    <font>
      <sz val="12"/>
      <color theme="1"/>
      <name val="Lucida Sans Regular"/>
    </font>
    <font>
      <sz val="12"/>
      <color rgb="FF202746"/>
      <name val="Lucida Sans Regular"/>
    </font>
    <font>
      <sz val="12"/>
      <color rgb="FF000000"/>
      <name val="Lucida Sans Regular"/>
    </font>
    <font>
      <sz val="12"/>
      <color rgb="FFFF0000"/>
      <name val="Calibri (Body)"/>
    </font>
    <font>
      <sz val="12"/>
      <color rgb="FF2B2B2B"/>
      <name val="Lucida Sans"/>
      <family val="2"/>
    </font>
    <font>
      <sz val="9"/>
      <color rgb="FF2B2B2B"/>
      <name val="Lucida Sans"/>
      <family val="2"/>
    </font>
    <font>
      <sz val="9"/>
      <color theme="1"/>
      <name val="Calibri"/>
      <family val="2"/>
      <scheme val="minor"/>
    </font>
    <font>
      <sz val="9"/>
      <color rgb="FF19171C"/>
      <name val="Lucida Sans"/>
      <family val="2"/>
    </font>
    <font>
      <sz val="12"/>
      <color rgb="FF19171C"/>
      <name val="Lucida Sans"/>
      <family val="2"/>
    </font>
    <font>
      <i/>
      <sz val="9"/>
      <color rgb="FF19171C"/>
      <name val="Lucida Sans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4" borderId="1" xfId="0" applyFont="1" applyFill="1" applyBorder="1"/>
    <xf numFmtId="0" fontId="1" fillId="0" borderId="1" xfId="0" applyFont="1" applyBorder="1"/>
    <xf numFmtId="46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/>
    <xf numFmtId="0" fontId="0" fillId="5" borderId="0" xfId="0" applyFill="1"/>
    <xf numFmtId="0" fontId="4" fillId="0" borderId="0" xfId="0" applyFont="1"/>
    <xf numFmtId="11" fontId="4" fillId="0" borderId="0" xfId="0" applyNumberFormat="1" applyFont="1"/>
    <xf numFmtId="46" fontId="0" fillId="5" borderId="0" xfId="0" applyNumberFormat="1" applyFill="1" applyAlignment="1">
      <alignment horizontal="right"/>
    </xf>
    <xf numFmtId="20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" fontId="0" fillId="6" borderId="0" xfId="0" applyNumberFormat="1" applyFill="1"/>
    <xf numFmtId="0" fontId="0" fillId="6" borderId="0" xfId="0" applyFill="1"/>
    <xf numFmtId="1" fontId="0" fillId="5" borderId="0" xfId="0" applyNumberFormat="1" applyFill="1"/>
    <xf numFmtId="0" fontId="5" fillId="0" borderId="0" xfId="0" applyFont="1"/>
    <xf numFmtId="0" fontId="0" fillId="0" borderId="0" xfId="0" applyAlignment="1">
      <alignment horizontal="center"/>
    </xf>
    <xf numFmtId="0" fontId="1" fillId="4" borderId="0" xfId="0" applyFont="1" applyFill="1"/>
    <xf numFmtId="0" fontId="1" fillId="0" borderId="0" xfId="0" applyFont="1"/>
    <xf numFmtId="0" fontId="0" fillId="5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/>
    <xf numFmtId="11" fontId="7" fillId="0" borderId="0" xfId="0" applyNumberFormat="1" applyFont="1"/>
    <xf numFmtId="0" fontId="0" fillId="10" borderId="0" xfId="0" applyFill="1"/>
    <xf numFmtId="1" fontId="0" fillId="10" borderId="0" xfId="0" applyNumberFormat="1" applyFill="1"/>
    <xf numFmtId="46" fontId="0" fillId="10" borderId="0" xfId="0" applyNumberFormat="1" applyFill="1" applyAlignment="1">
      <alignment horizontal="right"/>
    </xf>
    <xf numFmtId="20" fontId="0" fillId="10" borderId="0" xfId="0" applyNumberFormat="1" applyFill="1" applyAlignment="1">
      <alignment horizontal="right"/>
    </xf>
    <xf numFmtId="11" fontId="8" fillId="0" borderId="0" xfId="0" applyNumberFormat="1" applyFont="1"/>
    <xf numFmtId="0" fontId="9" fillId="0" borderId="0" xfId="0" applyFont="1"/>
    <xf numFmtId="0" fontId="10" fillId="0" borderId="0" xfId="0" applyFont="1"/>
    <xf numFmtId="0" fontId="9" fillId="11" borderId="0" xfId="0" applyFont="1" applyFill="1"/>
    <xf numFmtId="11" fontId="10" fillId="0" borderId="0" xfId="0" applyNumberFormat="1" applyFont="1"/>
    <xf numFmtId="0" fontId="11" fillId="11" borderId="0" xfId="0" applyFont="1" applyFill="1"/>
    <xf numFmtId="0" fontId="11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wrapText="1"/>
    </xf>
    <xf numFmtId="0" fontId="7" fillId="3" borderId="0" xfId="0" applyFont="1" applyFill="1"/>
    <xf numFmtId="20" fontId="0" fillId="3" borderId="0" xfId="0" applyNumberFormat="1" applyFill="1" applyAlignment="1">
      <alignment horizontal="right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11" borderId="0" xfId="0" applyFill="1"/>
    <xf numFmtId="0" fontId="7" fillId="6" borderId="0" xfId="0" applyFont="1" applyFill="1"/>
    <xf numFmtId="0" fontId="6" fillId="0" borderId="0" xfId="0" applyFont="1"/>
    <xf numFmtId="0" fontId="0" fillId="5" borderId="0" xfId="0" applyFill="1" applyAlignment="1">
      <alignment horizontal="center" wrapText="1"/>
    </xf>
    <xf numFmtId="0" fontId="0" fillId="12" borderId="0" xfId="0" applyFill="1" applyAlignment="1">
      <alignment wrapText="1"/>
    </xf>
    <xf numFmtId="0" fontId="11" fillId="0" borderId="0" xfId="0" applyFont="1" applyAlignment="1">
      <alignment horizontal="right"/>
    </xf>
    <xf numFmtId="0" fontId="11" fillId="13" borderId="0" xfId="0" applyFont="1" applyFill="1"/>
    <xf numFmtId="0" fontId="7" fillId="11" borderId="0" xfId="0" applyFont="1" applyFill="1"/>
    <xf numFmtId="0" fontId="11" fillId="0" borderId="0" xfId="0" applyFont="1" applyAlignment="1">
      <alignment wrapText="1"/>
    </xf>
    <xf numFmtId="1" fontId="0" fillId="14" borderId="0" xfId="0" applyNumberFormat="1" applyFill="1"/>
    <xf numFmtId="0" fontId="0" fillId="5" borderId="0" xfId="0" applyFill="1" applyAlignment="1">
      <alignment horizontal="right"/>
    </xf>
    <xf numFmtId="1" fontId="0" fillId="11" borderId="0" xfId="0" applyNumberFormat="1" applyFill="1"/>
    <xf numFmtId="0" fontId="13" fillId="0" borderId="0" xfId="0" applyFont="1"/>
    <xf numFmtId="0" fontId="14" fillId="0" borderId="0" xfId="0" applyFont="1"/>
    <xf numFmtId="11" fontId="13" fillId="0" borderId="0" xfId="0" applyNumberFormat="1" applyFont="1"/>
    <xf numFmtId="0" fontId="0" fillId="6" borderId="0" xfId="0" applyFill="1" applyAlignment="1">
      <alignment wrapText="1"/>
    </xf>
    <xf numFmtId="0" fontId="13" fillId="6" borderId="0" xfId="0" applyFont="1" applyFill="1"/>
    <xf numFmtId="0" fontId="0" fillId="8" borderId="0" xfId="0" applyFill="1" applyAlignment="1">
      <alignment horizontal="center" vertical="center"/>
    </xf>
    <xf numFmtId="0" fontId="0" fillId="15" borderId="0" xfId="0" applyFill="1"/>
    <xf numFmtId="0" fontId="11" fillId="0" borderId="0" xfId="0" applyFont="1" applyAlignment="1">
      <alignment horizontal="center" wrapText="1"/>
    </xf>
    <xf numFmtId="0" fontId="7" fillId="8" borderId="0" xfId="0" applyFont="1" applyFill="1"/>
    <xf numFmtId="0" fontId="6" fillId="16" borderId="0" xfId="0" applyFont="1" applyFill="1"/>
    <xf numFmtId="1" fontId="6" fillId="17" borderId="0" xfId="0" applyNumberFormat="1" applyFont="1" applyFill="1"/>
    <xf numFmtId="1" fontId="6" fillId="0" borderId="0" xfId="0" applyNumberFormat="1" applyFont="1"/>
    <xf numFmtId="0" fontId="1" fillId="18" borderId="1" xfId="0" applyFont="1" applyFill="1" applyBorder="1"/>
    <xf numFmtId="0" fontId="6" fillId="8" borderId="0" xfId="0" applyFont="1" applyFill="1"/>
    <xf numFmtId="0" fontId="13" fillId="8" borderId="0" xfId="0" applyFont="1" applyFill="1"/>
    <xf numFmtId="20" fontId="0" fillId="6" borderId="0" xfId="0" applyNumberFormat="1" applyFill="1" applyAlignment="1">
      <alignment horizontal="right"/>
    </xf>
    <xf numFmtId="20" fontId="6" fillId="9" borderId="0" xfId="0" applyNumberFormat="1" applyFont="1" applyFill="1" applyAlignment="1">
      <alignment horizontal="right"/>
    </xf>
    <xf numFmtId="0" fontId="0" fillId="0" borderId="0" xfId="0" applyAlignment="1">
      <alignment horizontal="left" wrapText="1"/>
    </xf>
    <xf numFmtId="0" fontId="0" fillId="19" borderId="2" xfId="0" applyFill="1" applyBorder="1"/>
    <xf numFmtId="0" fontId="0" fillId="19" borderId="2" xfId="0" applyFill="1" applyBorder="1" applyAlignment="1">
      <alignment wrapText="1"/>
    </xf>
    <xf numFmtId="0" fontId="0" fillId="19" borderId="3" xfId="0" applyFill="1" applyBorder="1"/>
    <xf numFmtId="0" fontId="0" fillId="19" borderId="2" xfId="0" applyFill="1" applyBorder="1" applyAlignment="1">
      <alignment horizontal="center"/>
    </xf>
    <xf numFmtId="0" fontId="1" fillId="0" borderId="2" xfId="0" applyFont="1" applyBorder="1"/>
    <xf numFmtId="0" fontId="0" fillId="2" borderId="2" xfId="0" applyFill="1" applyBorder="1"/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19" borderId="3" xfId="0" applyFill="1" applyBorder="1" applyAlignment="1">
      <alignment wrapText="1"/>
    </xf>
    <xf numFmtId="0" fontId="1" fillId="0" borderId="2" xfId="0" applyFont="1" applyBorder="1" applyAlignment="1">
      <alignment wrapText="1"/>
    </xf>
    <xf numFmtId="11" fontId="14" fillId="0" borderId="0" xfId="0" applyNumberFormat="1" applyFont="1"/>
    <xf numFmtId="0" fontId="15" fillId="6" borderId="0" xfId="0" applyFont="1" applyFill="1"/>
    <xf numFmtId="0" fontId="13" fillId="11" borderId="0" xfId="0" applyFont="1" applyFill="1"/>
    <xf numFmtId="11" fontId="16" fillId="0" borderId="0" xfId="0" applyNumberFormat="1" applyFont="1"/>
    <xf numFmtId="0" fontId="16" fillId="0" borderId="0" xfId="0" applyFont="1"/>
    <xf numFmtId="0" fontId="17" fillId="0" borderId="0" xfId="0" applyFont="1"/>
    <xf numFmtId="11" fontId="17" fillId="0" borderId="0" xfId="0" applyNumberFormat="1" applyFont="1"/>
    <xf numFmtId="0" fontId="8" fillId="0" borderId="0" xfId="0" applyFont="1"/>
    <xf numFmtId="0" fontId="8" fillId="0" borderId="0" xfId="0" applyFont="1" applyAlignment="1">
      <alignment wrapText="1"/>
    </xf>
    <xf numFmtId="0" fontId="15" fillId="0" borderId="0" xfId="0" applyFont="1"/>
    <xf numFmtId="0" fontId="18" fillId="0" borderId="0" xfId="0" applyFont="1"/>
    <xf numFmtId="0" fontId="7" fillId="0" borderId="0" xfId="0" applyFont="1" applyAlignment="1">
      <alignment wrapText="1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2286-03A0-5549-8E9A-EBB22F4B65D4}">
  <dimension ref="A1:BX136"/>
  <sheetViews>
    <sheetView tabSelected="1" topLeftCell="I1" zoomScale="85" zoomScaleNormal="75" workbookViewId="0">
      <pane ySplit="1" topLeftCell="A62" activePane="bottomLeft" state="frozen"/>
      <selection pane="bottomLeft" activeCell="AE3" sqref="AE3"/>
    </sheetView>
  </sheetViews>
  <sheetFormatPr baseColWidth="10" defaultRowHeight="16"/>
  <cols>
    <col min="2" max="2" width="56" customWidth="1"/>
    <col min="3" max="3" width="19.6640625" customWidth="1"/>
    <col min="4" max="4" width="21" bestFit="1" customWidth="1"/>
    <col min="5" max="5" width="21" customWidth="1"/>
    <col min="6" max="6" width="22.5" bestFit="1" customWidth="1"/>
    <col min="7" max="7" width="22.5" customWidth="1"/>
    <col min="8" max="8" width="22.5" bestFit="1" customWidth="1"/>
    <col min="9" max="9" width="20.83203125" bestFit="1" customWidth="1"/>
    <col min="10" max="10" width="21.6640625" bestFit="1" customWidth="1"/>
    <col min="11" max="11" width="8.33203125" bestFit="1" customWidth="1"/>
    <col min="12" max="12" width="8.33203125" customWidth="1"/>
    <col min="13" max="13" width="24.5" bestFit="1" customWidth="1"/>
    <col min="14" max="14" width="13.6640625" bestFit="1" customWidth="1"/>
    <col min="15" max="15" width="22.5" bestFit="1" customWidth="1"/>
    <col min="16" max="17" width="22.5" customWidth="1"/>
    <col min="18" max="18" width="26.83203125" bestFit="1" customWidth="1"/>
    <col min="19" max="19" width="32.83203125" bestFit="1" customWidth="1"/>
    <col min="20" max="20" width="16.1640625" bestFit="1" customWidth="1"/>
    <col min="22" max="22" width="2.5" customWidth="1"/>
    <col min="30" max="30" width="15.83203125" bestFit="1" customWidth="1"/>
    <col min="34" max="34" width="2.5" customWidth="1"/>
  </cols>
  <sheetData>
    <row r="1" spans="1:35" ht="35" thickBot="1">
      <c r="B1" s="4" t="s">
        <v>17</v>
      </c>
      <c r="C1" t="s">
        <v>18</v>
      </c>
      <c r="D1" t="s">
        <v>19</v>
      </c>
      <c r="E1" s="8" t="s">
        <v>37</v>
      </c>
      <c r="F1" s="8" t="s">
        <v>21</v>
      </c>
      <c r="G1" s="8" t="s">
        <v>57</v>
      </c>
      <c r="H1" s="8" t="s">
        <v>22</v>
      </c>
      <c r="I1" t="s">
        <v>0</v>
      </c>
      <c r="J1" t="s">
        <v>1</v>
      </c>
      <c r="K1" s="8" t="s">
        <v>41</v>
      </c>
      <c r="L1" s="8" t="s">
        <v>43</v>
      </c>
      <c r="M1" t="s">
        <v>2</v>
      </c>
      <c r="N1" t="s">
        <v>36</v>
      </c>
      <c r="O1" t="s">
        <v>3</v>
      </c>
      <c r="P1" t="s">
        <v>28</v>
      </c>
      <c r="Q1" t="s">
        <v>29</v>
      </c>
      <c r="R1" t="s">
        <v>60</v>
      </c>
      <c r="S1" t="s">
        <v>38</v>
      </c>
      <c r="T1" t="s">
        <v>30</v>
      </c>
      <c r="U1" t="s">
        <v>35</v>
      </c>
      <c r="V1" s="17"/>
      <c r="AH1" s="17"/>
    </row>
    <row r="2" spans="1:35" ht="85">
      <c r="A2" s="23">
        <v>1</v>
      </c>
      <c r="B2" s="8" t="s">
        <v>20</v>
      </c>
      <c r="C2" t="s">
        <v>18</v>
      </c>
      <c r="D2" t="s">
        <v>19</v>
      </c>
      <c r="E2" s="8" t="s">
        <v>37</v>
      </c>
      <c r="F2" s="8" t="s">
        <v>21</v>
      </c>
      <c r="G2" s="8" t="s">
        <v>57</v>
      </c>
      <c r="H2" s="8" t="s">
        <v>22</v>
      </c>
      <c r="I2" t="s">
        <v>0</v>
      </c>
      <c r="J2" t="s">
        <v>1</v>
      </c>
      <c r="K2" s="8" t="s">
        <v>41</v>
      </c>
      <c r="L2" s="8" t="s">
        <v>43</v>
      </c>
      <c r="M2" t="s">
        <v>2</v>
      </c>
      <c r="N2" t="s">
        <v>36</v>
      </c>
      <c r="O2" t="s">
        <v>206</v>
      </c>
      <c r="P2" t="s">
        <v>28</v>
      </c>
      <c r="Q2" t="s">
        <v>29</v>
      </c>
      <c r="R2" t="s">
        <v>31</v>
      </c>
      <c r="S2" t="s">
        <v>38</v>
      </c>
      <c r="T2" t="s">
        <v>30</v>
      </c>
      <c r="U2" t="s">
        <v>35</v>
      </c>
      <c r="V2" s="17"/>
      <c r="W2" s="8" t="s">
        <v>139</v>
      </c>
      <c r="X2" s="42" t="s">
        <v>152</v>
      </c>
      <c r="Y2" s="8" t="s">
        <v>149</v>
      </c>
      <c r="Z2" s="8" t="s">
        <v>138</v>
      </c>
      <c r="AA2" s="8" t="s">
        <v>137</v>
      </c>
      <c r="AB2" s="8" t="s">
        <v>134</v>
      </c>
      <c r="AC2" s="8" t="s">
        <v>150</v>
      </c>
      <c r="AD2" s="8" t="s">
        <v>205</v>
      </c>
      <c r="AE2" s="8" t="s">
        <v>140</v>
      </c>
      <c r="AF2" s="8" t="s">
        <v>141</v>
      </c>
      <c r="AG2" s="8" t="s">
        <v>143</v>
      </c>
      <c r="AH2" s="17"/>
      <c r="AI2" s="8"/>
    </row>
    <row r="3" spans="1:35">
      <c r="B3">
        <v>10</v>
      </c>
      <c r="C3">
        <v>5</v>
      </c>
      <c r="D3">
        <f>100-C3</f>
        <v>95</v>
      </c>
      <c r="E3" s="29">
        <f t="shared" ref="E3:E8" si="0">I3-F3</f>
        <v>950</v>
      </c>
      <c r="F3">
        <f>I3/100*C3</f>
        <v>50</v>
      </c>
      <c r="G3" s="9">
        <f>F3-H3</f>
        <v>45</v>
      </c>
      <c r="H3" s="30">
        <f>F3/100*B3</f>
        <v>5</v>
      </c>
      <c r="I3">
        <v>1000</v>
      </c>
      <c r="J3">
        <v>100</v>
      </c>
      <c r="K3">
        <f>M3/L3</f>
        <v>0.4</v>
      </c>
      <c r="L3">
        <v>50</v>
      </c>
      <c r="M3">
        <v>20</v>
      </c>
      <c r="N3">
        <v>50</v>
      </c>
      <c r="O3" s="11">
        <v>0.1583184</v>
      </c>
      <c r="P3" s="11">
        <v>1.0454289999999999</v>
      </c>
      <c r="Q3" s="11">
        <v>1.055505E-2</v>
      </c>
      <c r="R3" s="11">
        <v>1044.9490000000001</v>
      </c>
      <c r="S3" t="s">
        <v>4</v>
      </c>
      <c r="T3" s="11">
        <v>100000</v>
      </c>
      <c r="V3" s="17"/>
      <c r="W3" s="62">
        <v>95</v>
      </c>
      <c r="X3" s="62">
        <v>64</v>
      </c>
      <c r="Y3">
        <f>W3-X3</f>
        <v>31</v>
      </c>
      <c r="Z3">
        <f>AB3-X3</f>
        <v>936</v>
      </c>
      <c r="AA3">
        <f>AC3-Y3</f>
        <v>969</v>
      </c>
      <c r="AB3">
        <v>1000</v>
      </c>
      <c r="AC3">
        <v>1000</v>
      </c>
      <c r="AD3" s="61">
        <v>6.9179490000000001E-4</v>
      </c>
      <c r="AE3" s="62"/>
      <c r="AF3" s="62"/>
      <c r="AG3" s="62"/>
      <c r="AH3" s="17"/>
    </row>
    <row r="4" spans="1:35">
      <c r="B4">
        <v>10</v>
      </c>
      <c r="C4">
        <v>10</v>
      </c>
      <c r="D4">
        <f t="shared" ref="D4:D9" si="1">100-C4</f>
        <v>90</v>
      </c>
      <c r="E4" s="29">
        <f t="shared" si="0"/>
        <v>900</v>
      </c>
      <c r="F4">
        <f t="shared" ref="F4:F8" si="2">I4/100*C4</f>
        <v>100</v>
      </c>
      <c r="G4" s="9">
        <f t="shared" ref="G4:G57" si="3">F4-H4</f>
        <v>90</v>
      </c>
      <c r="H4" s="30">
        <f t="shared" ref="H4:H9" si="4">F4/100*B4</f>
        <v>10</v>
      </c>
      <c r="I4">
        <v>1000</v>
      </c>
      <c r="J4">
        <v>100</v>
      </c>
      <c r="K4">
        <f t="shared" ref="K4:K9" si="5">M4/L4</f>
        <v>0.4</v>
      </c>
      <c r="L4">
        <v>50</v>
      </c>
      <c r="M4">
        <v>20</v>
      </c>
      <c r="N4">
        <v>50</v>
      </c>
      <c r="O4" s="11">
        <v>0.95391049999999999</v>
      </c>
      <c r="P4" s="11">
        <v>0.91782039999999998</v>
      </c>
      <c r="Q4" s="11">
        <v>9.2786150000000005E-3</v>
      </c>
      <c r="R4" s="11">
        <v>918.5829</v>
      </c>
      <c r="S4" t="s">
        <v>4</v>
      </c>
      <c r="T4" s="11">
        <v>100000</v>
      </c>
      <c r="V4" s="17"/>
      <c r="W4" s="62">
        <v>91</v>
      </c>
      <c r="X4" s="62">
        <v>60</v>
      </c>
      <c r="Y4">
        <f t="shared" ref="Y4:Y9" si="6">W4-X4</f>
        <v>31</v>
      </c>
      <c r="Z4">
        <f t="shared" ref="Z4:Z9" si="7">AB4-X4</f>
        <v>940</v>
      </c>
      <c r="AA4">
        <f>AC4-Y4</f>
        <v>969</v>
      </c>
      <c r="AB4">
        <v>1000</v>
      </c>
      <c r="AC4">
        <v>1000</v>
      </c>
      <c r="AD4" s="61">
        <v>2.4849569999999999E-3</v>
      </c>
      <c r="AE4" s="62"/>
      <c r="AF4" s="62"/>
      <c r="AG4" s="62"/>
      <c r="AH4" s="17"/>
    </row>
    <row r="5" spans="1:35">
      <c r="B5">
        <v>10</v>
      </c>
      <c r="C5">
        <v>25</v>
      </c>
      <c r="D5">
        <f t="shared" si="1"/>
        <v>75</v>
      </c>
      <c r="E5" s="29">
        <f t="shared" si="0"/>
        <v>750</v>
      </c>
      <c r="F5">
        <f t="shared" si="2"/>
        <v>250</v>
      </c>
      <c r="G5" s="9">
        <f t="shared" si="3"/>
        <v>225</v>
      </c>
      <c r="H5" s="30">
        <f t="shared" si="4"/>
        <v>25</v>
      </c>
      <c r="I5">
        <v>1000</v>
      </c>
      <c r="J5">
        <v>100</v>
      </c>
      <c r="K5">
        <f t="shared" si="5"/>
        <v>0.4</v>
      </c>
      <c r="L5">
        <v>50</v>
      </c>
      <c r="M5">
        <v>20</v>
      </c>
      <c r="N5">
        <v>50</v>
      </c>
      <c r="O5" s="11">
        <v>0.87331130000000001</v>
      </c>
      <c r="P5" s="11">
        <v>0.94437579999999999</v>
      </c>
      <c r="Q5" s="11">
        <v>9.5445119999999998E-3</v>
      </c>
      <c r="R5" s="11">
        <v>944.9067</v>
      </c>
      <c r="S5" t="s">
        <v>4</v>
      </c>
      <c r="T5" s="11">
        <v>100000</v>
      </c>
      <c r="V5" s="17"/>
      <c r="W5" s="62">
        <v>87</v>
      </c>
      <c r="X5" s="62">
        <v>56</v>
      </c>
      <c r="Y5">
        <f t="shared" si="6"/>
        <v>31</v>
      </c>
      <c r="Z5">
        <f t="shared" si="7"/>
        <v>944</v>
      </c>
      <c r="AA5">
        <f>AC5-Y5</f>
        <v>969</v>
      </c>
      <c r="AB5">
        <v>1000</v>
      </c>
      <c r="AC5">
        <v>1000</v>
      </c>
      <c r="AD5" s="61">
        <v>8.1702660000000007E-3</v>
      </c>
      <c r="AE5" s="62"/>
      <c r="AF5" s="62"/>
      <c r="AG5" s="62"/>
      <c r="AH5" s="17"/>
    </row>
    <row r="6" spans="1:35">
      <c r="B6">
        <v>10</v>
      </c>
      <c r="C6">
        <v>50</v>
      </c>
      <c r="D6">
        <f t="shared" si="1"/>
        <v>50</v>
      </c>
      <c r="E6" s="29">
        <f t="shared" si="0"/>
        <v>500</v>
      </c>
      <c r="F6">
        <f t="shared" si="2"/>
        <v>500</v>
      </c>
      <c r="G6" s="9">
        <f t="shared" si="3"/>
        <v>450</v>
      </c>
      <c r="H6" s="30">
        <f t="shared" si="4"/>
        <v>50</v>
      </c>
      <c r="I6">
        <v>1000</v>
      </c>
      <c r="J6">
        <v>100</v>
      </c>
      <c r="K6">
        <f t="shared" si="5"/>
        <v>0.4</v>
      </c>
      <c r="L6">
        <v>50</v>
      </c>
      <c r="M6">
        <v>20</v>
      </c>
      <c r="N6">
        <v>50</v>
      </c>
      <c r="O6" s="11">
        <v>0.19058810000000001</v>
      </c>
      <c r="P6" s="11">
        <v>1.047693</v>
      </c>
      <c r="Q6" s="11">
        <v>1.0577659999999999E-2</v>
      </c>
      <c r="R6" s="11">
        <v>1047.1890000000001</v>
      </c>
      <c r="S6" t="s">
        <v>4</v>
      </c>
      <c r="T6" s="11">
        <v>100000</v>
      </c>
      <c r="V6" s="17"/>
      <c r="W6" s="62">
        <v>109</v>
      </c>
      <c r="X6" s="62">
        <v>78</v>
      </c>
      <c r="Y6">
        <f t="shared" si="6"/>
        <v>31</v>
      </c>
      <c r="Z6">
        <f t="shared" si="7"/>
        <v>922</v>
      </c>
      <c r="AA6">
        <f t="shared" ref="AA6:AA9" si="8">AC6-Y6</f>
        <v>969</v>
      </c>
      <c r="AB6">
        <v>1000</v>
      </c>
      <c r="AC6">
        <v>1000</v>
      </c>
      <c r="AD6" s="91">
        <v>4.3065659999999999E-6</v>
      </c>
      <c r="AE6" s="62"/>
      <c r="AF6" s="62"/>
      <c r="AG6" s="62"/>
      <c r="AH6" s="17"/>
    </row>
    <row r="7" spans="1:35">
      <c r="B7">
        <v>10</v>
      </c>
      <c r="C7">
        <v>75</v>
      </c>
      <c r="D7">
        <f t="shared" si="1"/>
        <v>25</v>
      </c>
      <c r="E7" s="29">
        <f t="shared" si="0"/>
        <v>250</v>
      </c>
      <c r="F7">
        <f t="shared" si="2"/>
        <v>750</v>
      </c>
      <c r="G7" s="9">
        <f t="shared" si="3"/>
        <v>675</v>
      </c>
      <c r="H7" s="30">
        <f t="shared" si="4"/>
        <v>75</v>
      </c>
      <c r="I7">
        <v>1000</v>
      </c>
      <c r="J7">
        <v>100</v>
      </c>
      <c r="K7">
        <f t="shared" si="5"/>
        <v>0.4</v>
      </c>
      <c r="L7">
        <v>50</v>
      </c>
      <c r="M7">
        <v>20</v>
      </c>
      <c r="N7">
        <v>50</v>
      </c>
      <c r="O7" s="11">
        <v>0.495145</v>
      </c>
      <c r="P7" s="11">
        <v>0.9994672</v>
      </c>
      <c r="Q7" s="11">
        <v>1.0095679999999999E-2</v>
      </c>
      <c r="R7" s="11">
        <v>999.47260000000006</v>
      </c>
      <c r="S7" t="s">
        <v>4</v>
      </c>
      <c r="T7" s="11">
        <v>100000</v>
      </c>
      <c r="V7" s="17"/>
      <c r="W7" s="62">
        <v>122</v>
      </c>
      <c r="X7" s="62">
        <v>91</v>
      </c>
      <c r="Y7">
        <f t="shared" si="6"/>
        <v>31</v>
      </c>
      <c r="Z7">
        <f t="shared" si="7"/>
        <v>909</v>
      </c>
      <c r="AA7">
        <f t="shared" si="8"/>
        <v>969</v>
      </c>
      <c r="AB7">
        <v>1000</v>
      </c>
      <c r="AC7">
        <v>1000</v>
      </c>
      <c r="AD7" s="91">
        <v>1.9160510000000001E-8</v>
      </c>
      <c r="AE7" s="62"/>
      <c r="AF7" s="62"/>
      <c r="AG7" s="62"/>
      <c r="AH7" s="17"/>
    </row>
    <row r="8" spans="1:35">
      <c r="B8">
        <v>10</v>
      </c>
      <c r="C8">
        <v>85</v>
      </c>
      <c r="D8">
        <f t="shared" si="1"/>
        <v>15</v>
      </c>
      <c r="E8" s="29">
        <f t="shared" si="0"/>
        <v>150</v>
      </c>
      <c r="F8">
        <f t="shared" si="2"/>
        <v>850</v>
      </c>
      <c r="G8" s="9">
        <f t="shared" si="3"/>
        <v>765</v>
      </c>
      <c r="H8" s="30">
        <f t="shared" si="4"/>
        <v>85</v>
      </c>
      <c r="I8">
        <v>1000</v>
      </c>
      <c r="J8">
        <v>100</v>
      </c>
      <c r="K8">
        <f t="shared" si="5"/>
        <v>0.4</v>
      </c>
      <c r="L8">
        <v>50</v>
      </c>
      <c r="M8">
        <v>20</v>
      </c>
      <c r="N8">
        <v>50</v>
      </c>
      <c r="O8" s="11">
        <v>0.92437080000000005</v>
      </c>
      <c r="P8" s="11">
        <v>0.91761090000000001</v>
      </c>
      <c r="Q8" s="11">
        <v>9.2765169999999997E-3</v>
      </c>
      <c r="R8" s="11">
        <v>918.37519999999995</v>
      </c>
      <c r="S8" t="s">
        <v>4</v>
      </c>
      <c r="T8" s="11">
        <v>100000</v>
      </c>
      <c r="V8" s="17"/>
      <c r="W8" s="62">
        <v>115</v>
      </c>
      <c r="X8" s="62">
        <v>84</v>
      </c>
      <c r="Y8">
        <f t="shared" si="6"/>
        <v>31</v>
      </c>
      <c r="Z8">
        <f t="shared" si="7"/>
        <v>916</v>
      </c>
      <c r="AA8">
        <f t="shared" si="8"/>
        <v>969</v>
      </c>
      <c r="AB8">
        <v>1000</v>
      </c>
      <c r="AC8">
        <v>1000</v>
      </c>
      <c r="AD8" s="91">
        <v>3.8111019999999999E-7</v>
      </c>
      <c r="AE8" s="62"/>
      <c r="AF8" s="62"/>
      <c r="AG8" s="62"/>
      <c r="AH8" s="17"/>
    </row>
    <row r="9" spans="1:35" ht="17" thickBot="1">
      <c r="B9">
        <v>10</v>
      </c>
      <c r="C9">
        <v>100</v>
      </c>
      <c r="D9">
        <f t="shared" si="1"/>
        <v>0</v>
      </c>
      <c r="E9" s="29">
        <v>1</v>
      </c>
      <c r="F9">
        <v>999</v>
      </c>
      <c r="G9" s="9">
        <f t="shared" si="3"/>
        <v>899.1</v>
      </c>
      <c r="H9" s="30">
        <f t="shared" si="4"/>
        <v>99.9</v>
      </c>
      <c r="I9">
        <v>1000</v>
      </c>
      <c r="J9">
        <v>100</v>
      </c>
      <c r="K9">
        <f t="shared" si="5"/>
        <v>0.4</v>
      </c>
      <c r="L9">
        <v>50</v>
      </c>
      <c r="M9">
        <v>20</v>
      </c>
      <c r="N9">
        <v>50</v>
      </c>
      <c r="O9" s="11">
        <v>0.38629609999999998</v>
      </c>
      <c r="P9" s="11">
        <v>1.016524</v>
      </c>
      <c r="Q9" s="11">
        <v>1.026621E-2</v>
      </c>
      <c r="R9" s="11">
        <v>1016.355</v>
      </c>
      <c r="S9" t="s">
        <v>4</v>
      </c>
      <c r="T9" s="11">
        <v>100000</v>
      </c>
      <c r="V9" s="17"/>
      <c r="W9" s="62">
        <v>129</v>
      </c>
      <c r="X9" s="62">
        <v>98</v>
      </c>
      <c r="Y9">
        <f t="shared" si="6"/>
        <v>31</v>
      </c>
      <c r="Z9">
        <f t="shared" si="7"/>
        <v>902</v>
      </c>
      <c r="AA9">
        <f t="shared" si="8"/>
        <v>969</v>
      </c>
      <c r="AB9">
        <v>1000</v>
      </c>
      <c r="AC9">
        <v>1000</v>
      </c>
      <c r="AD9" s="91">
        <v>8.2337269999999995E-10</v>
      </c>
      <c r="AE9" s="62"/>
      <c r="AF9" s="62"/>
      <c r="AG9" s="62"/>
      <c r="AH9" s="17"/>
    </row>
    <row r="10" spans="1:35" ht="17" customHeight="1" thickBot="1">
      <c r="A10" s="23">
        <v>2</v>
      </c>
      <c r="B10" s="4" t="s">
        <v>23</v>
      </c>
      <c r="C10" s="2" t="s">
        <v>24</v>
      </c>
      <c r="D10" s="2"/>
      <c r="E10" s="2"/>
      <c r="F10" s="2"/>
      <c r="G10" s="1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5">
      <c r="B11" s="10">
        <v>15</v>
      </c>
      <c r="C11">
        <v>50</v>
      </c>
      <c r="D11">
        <f>100-C11</f>
        <v>50</v>
      </c>
      <c r="E11">
        <f t="shared" ref="E11:E17" si="9">I11-F11</f>
        <v>500</v>
      </c>
      <c r="F11">
        <f>I11/100*C11</f>
        <v>500</v>
      </c>
      <c r="G11" s="9">
        <f t="shared" si="3"/>
        <v>425</v>
      </c>
      <c r="H11" s="30">
        <f>F11/100*B11</f>
        <v>75</v>
      </c>
      <c r="I11">
        <v>1000</v>
      </c>
      <c r="J11">
        <v>100</v>
      </c>
      <c r="K11">
        <f>M11/L11</f>
        <v>0.4</v>
      </c>
      <c r="L11">
        <v>50</v>
      </c>
      <c r="M11">
        <v>20</v>
      </c>
      <c r="N11">
        <v>50</v>
      </c>
      <c r="O11" s="11">
        <v>0.84409160000000005</v>
      </c>
      <c r="P11" s="11">
        <v>0.94415760000000004</v>
      </c>
      <c r="Q11" s="11">
        <v>9.5423269999999998E-3</v>
      </c>
      <c r="R11" s="11">
        <v>944.69039999999995</v>
      </c>
      <c r="S11" t="s">
        <v>4</v>
      </c>
      <c r="T11" s="11">
        <v>100000</v>
      </c>
      <c r="V11" s="17"/>
      <c r="W11" s="62">
        <v>132</v>
      </c>
      <c r="X11" s="62">
        <v>88</v>
      </c>
      <c r="Y11">
        <f t="shared" ref="Y11:Y30" si="10">W11-X11</f>
        <v>44</v>
      </c>
      <c r="Z11">
        <f t="shared" ref="Z11:Z17" si="11">AB11-X11</f>
        <v>912</v>
      </c>
      <c r="AA11">
        <f t="shared" ref="AA11:AA17" si="12">AC11-Y11</f>
        <v>956</v>
      </c>
      <c r="AB11">
        <v>1000</v>
      </c>
      <c r="AC11">
        <v>1000</v>
      </c>
      <c r="AD11" s="63">
        <v>9.4724300000000004E-5</v>
      </c>
      <c r="AE11" s="62"/>
      <c r="AF11" s="62"/>
      <c r="AG11" s="62"/>
      <c r="AH11" s="17"/>
    </row>
    <row r="12" spans="1:35">
      <c r="B12" s="10">
        <v>20</v>
      </c>
      <c r="C12">
        <v>50</v>
      </c>
      <c r="D12">
        <f t="shared" ref="D12:D17" si="13">100-C12</f>
        <v>50</v>
      </c>
      <c r="E12">
        <f t="shared" si="9"/>
        <v>500</v>
      </c>
      <c r="F12">
        <f t="shared" ref="F12:F16" si="14">I12/100*C12</f>
        <v>500</v>
      </c>
      <c r="G12" s="9">
        <f t="shared" si="3"/>
        <v>400</v>
      </c>
      <c r="H12" s="30">
        <f t="shared" ref="H12:H17" si="15">F12/100*B12</f>
        <v>100</v>
      </c>
      <c r="I12">
        <v>1000</v>
      </c>
      <c r="J12">
        <v>100</v>
      </c>
      <c r="K12">
        <f t="shared" ref="K12:K17" si="16">M12/L12</f>
        <v>0.4</v>
      </c>
      <c r="L12">
        <v>50</v>
      </c>
      <c r="M12">
        <v>20</v>
      </c>
      <c r="N12">
        <v>50</v>
      </c>
      <c r="O12" s="11">
        <v>0.46429540000000002</v>
      </c>
      <c r="P12" s="11">
        <v>1.0033730000000001</v>
      </c>
      <c r="Q12" s="11">
        <v>1.013474E-2</v>
      </c>
      <c r="R12" s="11">
        <v>1003.3390000000001</v>
      </c>
      <c r="S12" t="s">
        <v>4</v>
      </c>
      <c r="T12" s="11">
        <v>100000</v>
      </c>
      <c r="V12" s="17"/>
      <c r="W12" s="62">
        <v>127</v>
      </c>
      <c r="X12" s="62">
        <v>83</v>
      </c>
      <c r="Y12">
        <f t="shared" si="10"/>
        <v>44</v>
      </c>
      <c r="Z12">
        <f t="shared" si="11"/>
        <v>917</v>
      </c>
      <c r="AA12">
        <f t="shared" si="12"/>
        <v>956</v>
      </c>
      <c r="AB12">
        <v>1000</v>
      </c>
      <c r="AC12">
        <v>1000</v>
      </c>
      <c r="AD12" s="61">
        <v>4.5234190000000002E-4</v>
      </c>
      <c r="AE12" s="62"/>
      <c r="AF12" s="62"/>
      <c r="AG12" s="62"/>
      <c r="AH12" s="17"/>
    </row>
    <row r="13" spans="1:35">
      <c r="B13" s="10">
        <v>35</v>
      </c>
      <c r="C13">
        <v>50</v>
      </c>
      <c r="D13">
        <f t="shared" si="13"/>
        <v>50</v>
      </c>
      <c r="E13">
        <f t="shared" si="9"/>
        <v>500</v>
      </c>
      <c r="F13">
        <f t="shared" si="14"/>
        <v>500</v>
      </c>
      <c r="G13" s="9">
        <f t="shared" si="3"/>
        <v>325</v>
      </c>
      <c r="H13" s="30">
        <f t="shared" si="15"/>
        <v>175</v>
      </c>
      <c r="I13">
        <v>1000</v>
      </c>
      <c r="J13">
        <v>100</v>
      </c>
      <c r="K13">
        <f t="shared" si="16"/>
        <v>0.4</v>
      </c>
      <c r="L13">
        <v>50</v>
      </c>
      <c r="M13">
        <v>20</v>
      </c>
      <c r="N13">
        <v>50</v>
      </c>
      <c r="O13" s="11">
        <v>0.50970490000000002</v>
      </c>
      <c r="P13" s="11">
        <v>0.99730450000000004</v>
      </c>
      <c r="Q13" s="11">
        <v>1.0074059999999999E-2</v>
      </c>
      <c r="R13" s="11">
        <v>997.33159999999998</v>
      </c>
      <c r="S13" t="s">
        <v>4</v>
      </c>
      <c r="T13" s="11">
        <v>100000</v>
      </c>
      <c r="V13" s="17"/>
      <c r="W13" s="62">
        <v>177</v>
      </c>
      <c r="X13" s="62">
        <v>133</v>
      </c>
      <c r="Y13">
        <f t="shared" si="10"/>
        <v>44</v>
      </c>
      <c r="Z13">
        <f t="shared" si="11"/>
        <v>867</v>
      </c>
      <c r="AA13">
        <f t="shared" si="12"/>
        <v>956</v>
      </c>
      <c r="AB13">
        <v>1000</v>
      </c>
      <c r="AC13">
        <v>1000</v>
      </c>
      <c r="AD13" s="91">
        <v>1.562635E-12</v>
      </c>
      <c r="AE13" s="62"/>
      <c r="AF13" s="62"/>
      <c r="AG13" s="62"/>
      <c r="AH13" s="17"/>
    </row>
    <row r="14" spans="1:35">
      <c r="B14" s="10">
        <v>50</v>
      </c>
      <c r="C14">
        <v>50</v>
      </c>
      <c r="D14">
        <f t="shared" si="13"/>
        <v>50</v>
      </c>
      <c r="E14">
        <f t="shared" si="9"/>
        <v>500</v>
      </c>
      <c r="F14">
        <f t="shared" si="14"/>
        <v>500</v>
      </c>
      <c r="G14" s="9">
        <f t="shared" si="3"/>
        <v>250</v>
      </c>
      <c r="H14" s="30">
        <f t="shared" si="15"/>
        <v>250</v>
      </c>
      <c r="I14">
        <v>1000</v>
      </c>
      <c r="J14">
        <v>100</v>
      </c>
      <c r="K14">
        <f t="shared" si="16"/>
        <v>0.4</v>
      </c>
      <c r="L14">
        <v>50</v>
      </c>
      <c r="M14">
        <v>20</v>
      </c>
      <c r="N14">
        <v>50</v>
      </c>
      <c r="O14" s="11">
        <v>0.94096060000000004</v>
      </c>
      <c r="P14" s="11">
        <v>0.91580269999999997</v>
      </c>
      <c r="Q14" s="11">
        <v>9.2584069999999997E-3</v>
      </c>
      <c r="R14" s="11">
        <v>916.58230000000003</v>
      </c>
      <c r="S14" t="s">
        <v>4</v>
      </c>
      <c r="T14" s="11">
        <v>100000</v>
      </c>
      <c r="V14" s="17"/>
      <c r="W14" s="62">
        <v>188</v>
      </c>
      <c r="X14" s="62">
        <v>144</v>
      </c>
      <c r="Y14">
        <f t="shared" si="10"/>
        <v>44</v>
      </c>
      <c r="Z14">
        <f t="shared" si="11"/>
        <v>856</v>
      </c>
      <c r="AA14">
        <f t="shared" si="12"/>
        <v>956</v>
      </c>
      <c r="AB14">
        <v>1000</v>
      </c>
      <c r="AC14">
        <v>1000</v>
      </c>
      <c r="AD14" s="91">
        <v>8.4711600000000002E-15</v>
      </c>
      <c r="AE14" s="62"/>
      <c r="AF14" s="62"/>
      <c r="AG14" s="62"/>
      <c r="AH14" s="17"/>
    </row>
    <row r="15" spans="1:35">
      <c r="B15" s="10">
        <v>70</v>
      </c>
      <c r="C15">
        <v>50</v>
      </c>
      <c r="D15">
        <f t="shared" si="13"/>
        <v>50</v>
      </c>
      <c r="E15">
        <f t="shared" si="9"/>
        <v>500</v>
      </c>
      <c r="F15">
        <f t="shared" si="14"/>
        <v>500</v>
      </c>
      <c r="G15" s="9">
        <f t="shared" si="3"/>
        <v>150</v>
      </c>
      <c r="H15" s="30">
        <f t="shared" si="15"/>
        <v>350</v>
      </c>
      <c r="I15">
        <v>1000</v>
      </c>
      <c r="J15">
        <v>100</v>
      </c>
      <c r="K15">
        <f t="shared" si="16"/>
        <v>0.4</v>
      </c>
      <c r="L15">
        <v>50</v>
      </c>
      <c r="M15">
        <v>20</v>
      </c>
      <c r="N15">
        <v>50</v>
      </c>
      <c r="O15" s="11">
        <v>0.23678759999999999</v>
      </c>
      <c r="P15" s="11">
        <v>1.038179</v>
      </c>
      <c r="Q15" s="11">
        <v>1.048261E-2</v>
      </c>
      <c r="R15" s="11">
        <v>1037.778</v>
      </c>
      <c r="S15" t="s">
        <v>4</v>
      </c>
      <c r="T15" s="11">
        <v>100000</v>
      </c>
      <c r="V15" s="17"/>
      <c r="W15" s="62">
        <v>255</v>
      </c>
      <c r="X15" s="62">
        <v>211</v>
      </c>
      <c r="Y15">
        <f t="shared" si="10"/>
        <v>44</v>
      </c>
      <c r="Z15">
        <f t="shared" si="11"/>
        <v>789</v>
      </c>
      <c r="AA15">
        <f t="shared" si="12"/>
        <v>956</v>
      </c>
      <c r="AB15">
        <v>1000</v>
      </c>
      <c r="AC15">
        <v>1000</v>
      </c>
      <c r="AD15" s="91">
        <v>8.4494759999999996E-31</v>
      </c>
      <c r="AE15" s="62"/>
      <c r="AF15" s="62"/>
      <c r="AG15" s="62"/>
      <c r="AH15" s="17"/>
    </row>
    <row r="16" spans="1:35">
      <c r="B16" s="10">
        <v>90</v>
      </c>
      <c r="C16">
        <v>50</v>
      </c>
      <c r="D16">
        <f t="shared" si="13"/>
        <v>50</v>
      </c>
      <c r="E16">
        <f t="shared" si="9"/>
        <v>500</v>
      </c>
      <c r="F16">
        <f t="shared" si="14"/>
        <v>500</v>
      </c>
      <c r="G16" s="9">
        <f t="shared" si="3"/>
        <v>50</v>
      </c>
      <c r="H16" s="30">
        <f t="shared" si="15"/>
        <v>450</v>
      </c>
      <c r="I16">
        <v>1000</v>
      </c>
      <c r="J16">
        <v>100</v>
      </c>
      <c r="K16">
        <f t="shared" si="16"/>
        <v>0.4</v>
      </c>
      <c r="L16">
        <v>50</v>
      </c>
      <c r="M16">
        <v>20</v>
      </c>
      <c r="N16">
        <v>50</v>
      </c>
      <c r="O16" s="11">
        <v>0.60561390000000004</v>
      </c>
      <c r="P16" s="11">
        <v>0.60561390000000004</v>
      </c>
      <c r="Q16" s="11">
        <v>9.9419239999999996E-3</v>
      </c>
      <c r="R16" s="11">
        <v>984.25040000000001</v>
      </c>
      <c r="S16" t="s">
        <v>4</v>
      </c>
      <c r="T16" s="11">
        <v>100000</v>
      </c>
      <c r="V16" s="17"/>
      <c r="W16" s="62">
        <v>305</v>
      </c>
      <c r="X16" s="62">
        <v>261</v>
      </c>
      <c r="Y16">
        <f t="shared" si="10"/>
        <v>44</v>
      </c>
      <c r="Z16">
        <f t="shared" si="11"/>
        <v>739</v>
      </c>
      <c r="AA16">
        <f t="shared" si="12"/>
        <v>956</v>
      </c>
      <c r="AB16">
        <v>1000</v>
      </c>
      <c r="AC16">
        <v>1000</v>
      </c>
      <c r="AD16" s="91">
        <v>1.013414E-44</v>
      </c>
      <c r="AE16" s="62"/>
      <c r="AF16" s="62"/>
      <c r="AG16" s="62"/>
      <c r="AH16" s="17"/>
    </row>
    <row r="17" spans="1:34" ht="17" thickBot="1">
      <c r="B17" s="10">
        <v>100</v>
      </c>
      <c r="C17">
        <v>50</v>
      </c>
      <c r="D17">
        <f t="shared" si="13"/>
        <v>50</v>
      </c>
      <c r="E17">
        <f t="shared" si="9"/>
        <v>501</v>
      </c>
      <c r="F17">
        <v>499</v>
      </c>
      <c r="G17" s="9">
        <f t="shared" si="3"/>
        <v>0</v>
      </c>
      <c r="H17" s="30">
        <f t="shared" si="15"/>
        <v>499</v>
      </c>
      <c r="I17">
        <v>1000</v>
      </c>
      <c r="J17">
        <v>100</v>
      </c>
      <c r="K17">
        <f t="shared" si="16"/>
        <v>0.4</v>
      </c>
      <c r="L17">
        <v>50</v>
      </c>
      <c r="M17">
        <v>20</v>
      </c>
      <c r="N17">
        <v>50</v>
      </c>
      <c r="O17" s="11">
        <v>0.38038620000000001</v>
      </c>
      <c r="P17" s="11">
        <v>1.014891</v>
      </c>
      <c r="Q17" s="11">
        <v>1.0249879999999999E-2</v>
      </c>
      <c r="R17" s="11">
        <v>1014.7380000000001</v>
      </c>
      <c r="S17" t="s">
        <v>4</v>
      </c>
      <c r="T17" s="11">
        <v>100000</v>
      </c>
      <c r="V17" s="17"/>
      <c r="W17" s="62">
        <v>323</v>
      </c>
      <c r="X17" s="62">
        <v>279</v>
      </c>
      <c r="Y17">
        <f t="shared" si="10"/>
        <v>44</v>
      </c>
      <c r="Z17">
        <f t="shared" si="11"/>
        <v>721</v>
      </c>
      <c r="AA17">
        <f t="shared" si="12"/>
        <v>956</v>
      </c>
      <c r="AB17">
        <v>1000</v>
      </c>
      <c r="AC17">
        <v>1000</v>
      </c>
      <c r="AD17" s="91">
        <v>4.3453609999999998E-50</v>
      </c>
      <c r="AE17" s="62"/>
      <c r="AF17" s="62"/>
      <c r="AG17" s="62"/>
      <c r="AH17" s="17"/>
    </row>
    <row r="18" spans="1:34" ht="17" customHeight="1" thickBot="1">
      <c r="A18" s="24">
        <v>3</v>
      </c>
      <c r="B18" s="4" t="s">
        <v>25</v>
      </c>
      <c r="C18" s="2" t="s">
        <v>24</v>
      </c>
      <c r="D18" s="2"/>
      <c r="E18" s="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>
      <c r="B19">
        <v>20</v>
      </c>
      <c r="C19">
        <v>50</v>
      </c>
      <c r="D19">
        <f>100-C19</f>
        <v>50</v>
      </c>
      <c r="E19">
        <f t="shared" ref="E19:E25" si="17">I19-F19</f>
        <v>500</v>
      </c>
      <c r="F19">
        <f>I19/100*C19</f>
        <v>500</v>
      </c>
      <c r="G19" s="9">
        <f t="shared" si="3"/>
        <v>400</v>
      </c>
      <c r="H19" s="9">
        <f>F19/100*B19</f>
        <v>100</v>
      </c>
      <c r="I19">
        <v>1000</v>
      </c>
      <c r="J19">
        <v>100</v>
      </c>
      <c r="K19">
        <f>M19/L19</f>
        <v>0.5</v>
      </c>
      <c r="L19">
        <v>50</v>
      </c>
      <c r="M19" s="10">
        <v>25</v>
      </c>
      <c r="N19">
        <v>50</v>
      </c>
      <c r="O19" s="11">
        <v>0.80031200000000002</v>
      </c>
      <c r="P19" s="11">
        <v>0.95415130000000004</v>
      </c>
      <c r="Q19" s="11">
        <v>9.6423570000000007E-3</v>
      </c>
      <c r="R19" s="11">
        <v>954.5933</v>
      </c>
      <c r="S19" t="s">
        <v>4</v>
      </c>
      <c r="T19" s="11">
        <v>100000</v>
      </c>
      <c r="V19" s="17"/>
      <c r="W19" s="62">
        <v>177</v>
      </c>
      <c r="X19" s="62">
        <v>130</v>
      </c>
      <c r="Y19">
        <f t="shared" si="10"/>
        <v>47</v>
      </c>
      <c r="Z19">
        <f>AB19-X27</f>
        <v>890</v>
      </c>
      <c r="AA19">
        <f t="shared" ref="AA19:AA20" si="18">AC19-Y19</f>
        <v>953</v>
      </c>
      <c r="AB19">
        <v>1000</v>
      </c>
      <c r="AC19">
        <v>1000</v>
      </c>
      <c r="AD19" s="91">
        <v>5.1119639999999999E-11</v>
      </c>
      <c r="AE19" s="62"/>
      <c r="AF19" s="62"/>
      <c r="AG19" s="62"/>
      <c r="AH19" s="17"/>
    </row>
    <row r="20" spans="1:34">
      <c r="B20">
        <v>20</v>
      </c>
      <c r="C20">
        <v>50</v>
      </c>
      <c r="D20">
        <f t="shared" ref="D20:D25" si="19">100-C20</f>
        <v>50</v>
      </c>
      <c r="E20">
        <f t="shared" si="17"/>
        <v>500</v>
      </c>
      <c r="F20">
        <f t="shared" ref="F20:F25" si="20">I20/100*C20</f>
        <v>500</v>
      </c>
      <c r="G20" s="9">
        <f t="shared" si="3"/>
        <v>400</v>
      </c>
      <c r="H20" s="9">
        <f t="shared" ref="H20:H25" si="21">F20/100*B20</f>
        <v>100</v>
      </c>
      <c r="I20">
        <v>1000</v>
      </c>
      <c r="J20">
        <v>100</v>
      </c>
      <c r="K20">
        <f t="shared" ref="K20:K25" si="22">M20/L20</f>
        <v>1</v>
      </c>
      <c r="L20">
        <v>50</v>
      </c>
      <c r="M20" s="10">
        <v>50</v>
      </c>
      <c r="N20">
        <v>50</v>
      </c>
      <c r="O20" s="11">
        <v>0.25847740000000002</v>
      </c>
      <c r="P20" s="11">
        <v>1.034548</v>
      </c>
      <c r="Q20" s="11">
        <v>1.044634E-2</v>
      </c>
      <c r="R20" s="11">
        <v>1034.1880000000001</v>
      </c>
      <c r="S20" t="s">
        <v>4</v>
      </c>
      <c r="T20" s="11">
        <v>100000</v>
      </c>
      <c r="V20" s="17"/>
      <c r="W20" s="62">
        <v>199</v>
      </c>
      <c r="X20" s="62">
        <v>140</v>
      </c>
      <c r="Y20">
        <f t="shared" si="10"/>
        <v>59</v>
      </c>
      <c r="Z20">
        <f>AB20-X28</f>
        <v>849</v>
      </c>
      <c r="AA20">
        <f t="shared" si="18"/>
        <v>941</v>
      </c>
      <c r="AB20">
        <v>1000</v>
      </c>
      <c r="AC20">
        <v>1000</v>
      </c>
      <c r="AD20" s="63">
        <v>1.4375060000000001E-9</v>
      </c>
      <c r="AE20" s="62"/>
      <c r="AF20" s="62"/>
      <c r="AG20" s="62"/>
      <c r="AH20" s="17"/>
    </row>
    <row r="21" spans="1:34">
      <c r="B21">
        <v>20</v>
      </c>
      <c r="C21">
        <v>50</v>
      </c>
      <c r="D21">
        <f t="shared" si="19"/>
        <v>50</v>
      </c>
      <c r="E21">
        <f t="shared" si="17"/>
        <v>500</v>
      </c>
      <c r="F21">
        <f t="shared" si="20"/>
        <v>500</v>
      </c>
      <c r="G21" s="9">
        <f t="shared" si="3"/>
        <v>400</v>
      </c>
      <c r="H21" s="9">
        <f t="shared" si="21"/>
        <v>100</v>
      </c>
      <c r="I21">
        <v>1000</v>
      </c>
      <c r="J21">
        <v>100</v>
      </c>
      <c r="K21">
        <f t="shared" si="22"/>
        <v>2</v>
      </c>
      <c r="L21">
        <v>50</v>
      </c>
      <c r="M21" s="10">
        <v>100</v>
      </c>
      <c r="N21">
        <v>50</v>
      </c>
      <c r="O21" s="11">
        <v>1.381986E-2</v>
      </c>
      <c r="P21" s="11">
        <v>1.12544</v>
      </c>
      <c r="Q21" s="11">
        <v>1.13537E-2</v>
      </c>
      <c r="R21" s="11">
        <v>1124.0160000000001</v>
      </c>
      <c r="S21" t="s">
        <v>4</v>
      </c>
      <c r="T21" s="11">
        <v>100000</v>
      </c>
      <c r="V21" s="17"/>
      <c r="W21" s="62">
        <v>182</v>
      </c>
      <c r="X21" s="62">
        <v>140</v>
      </c>
      <c r="Y21">
        <f t="shared" si="10"/>
        <v>42</v>
      </c>
      <c r="Z21">
        <f t="shared" ref="Z21:Z28" si="23">AB21-X21</f>
        <v>860</v>
      </c>
      <c r="AA21">
        <f t="shared" ref="AA21:AA25" si="24">AC21-Y21</f>
        <v>958</v>
      </c>
      <c r="AB21">
        <v>1000</v>
      </c>
      <c r="AC21">
        <v>1000</v>
      </c>
      <c r="AD21" s="91">
        <v>1.1596029999999999E-14</v>
      </c>
      <c r="AE21" s="62"/>
      <c r="AF21" s="62"/>
      <c r="AG21" s="62"/>
      <c r="AH21" s="17"/>
    </row>
    <row r="22" spans="1:34">
      <c r="B22">
        <v>20</v>
      </c>
      <c r="C22">
        <v>50</v>
      </c>
      <c r="D22">
        <f t="shared" si="19"/>
        <v>50</v>
      </c>
      <c r="E22">
        <f t="shared" si="17"/>
        <v>500</v>
      </c>
      <c r="F22">
        <f t="shared" si="20"/>
        <v>500</v>
      </c>
      <c r="G22" s="9">
        <f t="shared" si="3"/>
        <v>400</v>
      </c>
      <c r="H22" s="9">
        <f t="shared" si="21"/>
        <v>100</v>
      </c>
      <c r="I22">
        <v>1000</v>
      </c>
      <c r="J22">
        <v>100</v>
      </c>
      <c r="K22">
        <f t="shared" si="22"/>
        <v>3</v>
      </c>
      <c r="L22">
        <v>50</v>
      </c>
      <c r="M22" s="10">
        <v>150</v>
      </c>
      <c r="N22">
        <v>50</v>
      </c>
      <c r="O22" s="11">
        <v>2.99997E-5</v>
      </c>
      <c r="P22" s="11">
        <v>1.262769</v>
      </c>
      <c r="Q22" s="11">
        <v>1.272147E-2</v>
      </c>
      <c r="R22" s="11">
        <v>1259.4259999999999</v>
      </c>
      <c r="S22" t="s">
        <v>4</v>
      </c>
      <c r="T22" s="11">
        <v>100000</v>
      </c>
      <c r="V22" s="17"/>
      <c r="W22" s="62">
        <v>197</v>
      </c>
      <c r="X22" s="62">
        <v>140</v>
      </c>
      <c r="Y22">
        <f t="shared" si="10"/>
        <v>57</v>
      </c>
      <c r="Z22">
        <f t="shared" si="23"/>
        <v>860</v>
      </c>
      <c r="AA22">
        <f t="shared" si="24"/>
        <v>943</v>
      </c>
      <c r="AB22">
        <v>1000</v>
      </c>
      <c r="AC22">
        <v>1000</v>
      </c>
      <c r="AD22" s="91">
        <v>4.4706410000000002E-10</v>
      </c>
      <c r="AE22" s="62"/>
      <c r="AF22" s="62"/>
      <c r="AG22" s="62"/>
      <c r="AH22" s="17"/>
    </row>
    <row r="23" spans="1:34">
      <c r="B23">
        <v>20</v>
      </c>
      <c r="C23">
        <v>50</v>
      </c>
      <c r="D23">
        <f t="shared" si="19"/>
        <v>50</v>
      </c>
      <c r="E23">
        <f t="shared" si="17"/>
        <v>500</v>
      </c>
      <c r="F23">
        <f t="shared" si="20"/>
        <v>500</v>
      </c>
      <c r="G23" s="9">
        <f t="shared" si="3"/>
        <v>400</v>
      </c>
      <c r="H23" s="9">
        <f t="shared" si="21"/>
        <v>100</v>
      </c>
      <c r="I23">
        <v>1000</v>
      </c>
      <c r="J23">
        <v>100</v>
      </c>
      <c r="K23">
        <f t="shared" si="22"/>
        <v>4</v>
      </c>
      <c r="L23">
        <v>50</v>
      </c>
      <c r="M23" s="10">
        <v>200</v>
      </c>
      <c r="N23">
        <v>50</v>
      </c>
      <c r="O23" s="11">
        <v>9.9999000000000006E-6</v>
      </c>
      <c r="P23" s="11">
        <v>1.442968</v>
      </c>
      <c r="Q23" s="11">
        <v>1.4510510000000001E-2</v>
      </c>
      <c r="R23" s="11">
        <v>1436.54</v>
      </c>
      <c r="S23" t="s">
        <v>4</v>
      </c>
      <c r="T23" s="11">
        <v>100000</v>
      </c>
      <c r="V23" s="17"/>
      <c r="W23" s="62">
        <v>212</v>
      </c>
      <c r="X23" s="62">
        <v>154</v>
      </c>
      <c r="Y23">
        <f t="shared" si="10"/>
        <v>58</v>
      </c>
      <c r="Z23">
        <f t="shared" si="23"/>
        <v>846</v>
      </c>
      <c r="AA23">
        <f t="shared" si="24"/>
        <v>942</v>
      </c>
      <c r="AB23">
        <v>1000</v>
      </c>
      <c r="AC23">
        <v>1000</v>
      </c>
      <c r="AD23" s="91">
        <v>2.381484E-12</v>
      </c>
      <c r="AE23" s="62"/>
      <c r="AF23" s="62"/>
      <c r="AG23" s="62"/>
      <c r="AH23" s="17"/>
    </row>
    <row r="24" spans="1:34">
      <c r="B24">
        <v>20</v>
      </c>
      <c r="C24">
        <v>50</v>
      </c>
      <c r="D24">
        <f t="shared" si="19"/>
        <v>50</v>
      </c>
      <c r="E24">
        <f t="shared" si="17"/>
        <v>500</v>
      </c>
      <c r="F24">
        <f t="shared" si="20"/>
        <v>500</v>
      </c>
      <c r="G24" s="9">
        <f t="shared" si="3"/>
        <v>400</v>
      </c>
      <c r="H24" s="9">
        <f t="shared" si="21"/>
        <v>100</v>
      </c>
      <c r="I24">
        <v>1000</v>
      </c>
      <c r="J24">
        <v>100</v>
      </c>
      <c r="K24">
        <f t="shared" si="22"/>
        <v>5</v>
      </c>
      <c r="L24">
        <v>50</v>
      </c>
      <c r="M24" s="10">
        <v>250</v>
      </c>
      <c r="N24">
        <v>50</v>
      </c>
      <c r="O24" s="11">
        <v>9.9999000000000006E-6</v>
      </c>
      <c r="P24" s="11">
        <v>1.661581</v>
      </c>
      <c r="Q24" s="11">
        <v>1.667223E-2</v>
      </c>
      <c r="R24" s="11">
        <v>1650.5509999999999</v>
      </c>
      <c r="S24" t="s">
        <v>39</v>
      </c>
      <c r="T24" s="11">
        <v>100000</v>
      </c>
      <c r="V24" s="17"/>
      <c r="W24" s="62">
        <v>203</v>
      </c>
      <c r="X24" s="62">
        <v>139</v>
      </c>
      <c r="Y24">
        <f t="shared" si="10"/>
        <v>64</v>
      </c>
      <c r="Z24">
        <f t="shared" si="23"/>
        <v>861</v>
      </c>
      <c r="AA24">
        <f t="shared" si="24"/>
        <v>936</v>
      </c>
      <c r="AB24">
        <v>1000</v>
      </c>
      <c r="AC24">
        <v>1000</v>
      </c>
      <c r="AD24" s="91">
        <v>3.1156180000000002E-8</v>
      </c>
      <c r="AE24" s="62"/>
      <c r="AF24" s="62"/>
      <c r="AG24" s="62"/>
      <c r="AH24" s="17"/>
    </row>
    <row r="25" spans="1:34" ht="17" thickBot="1">
      <c r="B25">
        <v>20</v>
      </c>
      <c r="C25">
        <v>50</v>
      </c>
      <c r="D25">
        <f t="shared" si="19"/>
        <v>50</v>
      </c>
      <c r="E25">
        <f t="shared" si="17"/>
        <v>500</v>
      </c>
      <c r="F25">
        <f t="shared" si="20"/>
        <v>500</v>
      </c>
      <c r="G25" s="9">
        <f t="shared" si="3"/>
        <v>400</v>
      </c>
      <c r="H25" s="9">
        <f t="shared" si="21"/>
        <v>100</v>
      </c>
      <c r="I25">
        <v>1000</v>
      </c>
      <c r="J25">
        <v>100</v>
      </c>
      <c r="K25">
        <f t="shared" si="22"/>
        <v>6</v>
      </c>
      <c r="L25">
        <v>50</v>
      </c>
      <c r="M25" s="10">
        <v>300</v>
      </c>
      <c r="N25">
        <v>50</v>
      </c>
      <c r="O25" s="11">
        <v>9.9999000000000006E-6</v>
      </c>
      <c r="P25" s="11">
        <v>1.9135169999999999</v>
      </c>
      <c r="Q25" s="11">
        <v>1.9151729999999999E-2</v>
      </c>
      <c r="R25" s="11">
        <v>1896.021</v>
      </c>
      <c r="S25" t="s">
        <v>39</v>
      </c>
      <c r="T25" s="11">
        <v>100000</v>
      </c>
      <c r="V25" s="17"/>
      <c r="W25" s="62">
        <v>189</v>
      </c>
      <c r="X25" s="62">
        <v>150</v>
      </c>
      <c r="Y25">
        <f t="shared" si="10"/>
        <v>39</v>
      </c>
      <c r="Z25">
        <f t="shared" si="23"/>
        <v>850</v>
      </c>
      <c r="AA25">
        <f t="shared" si="24"/>
        <v>961</v>
      </c>
      <c r="AB25">
        <v>1000</v>
      </c>
      <c r="AC25">
        <v>1000</v>
      </c>
      <c r="AD25" s="91">
        <v>5.0391350000000003E-18</v>
      </c>
      <c r="AE25" s="62"/>
      <c r="AF25" s="62"/>
      <c r="AG25" s="62"/>
      <c r="AH25" s="17"/>
    </row>
    <row r="26" spans="1:34" ht="17" customHeight="1" thickBot="1">
      <c r="A26" s="24">
        <v>4</v>
      </c>
      <c r="B26" s="4" t="s">
        <v>54</v>
      </c>
      <c r="C26" s="2"/>
      <c r="D26" s="2"/>
      <c r="E26" s="2"/>
      <c r="F26" s="2"/>
      <c r="G26" s="16"/>
      <c r="H26" s="2"/>
      <c r="I26" s="2"/>
      <c r="J26" s="2" t="s">
        <v>26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>
      <c r="B27">
        <v>20</v>
      </c>
      <c r="C27">
        <v>50</v>
      </c>
      <c r="D27">
        <f>100-C27</f>
        <v>50</v>
      </c>
      <c r="E27">
        <f t="shared" ref="E27:E33" si="25">I27-F27</f>
        <v>500</v>
      </c>
      <c r="F27">
        <f>I27/100*C27</f>
        <v>500</v>
      </c>
      <c r="G27" s="9">
        <f t="shared" si="3"/>
        <v>400</v>
      </c>
      <c r="H27" s="9">
        <f>F27/100*B27</f>
        <v>100</v>
      </c>
      <c r="I27">
        <v>1000</v>
      </c>
      <c r="J27" s="13" t="s">
        <v>14</v>
      </c>
      <c r="K27">
        <f>M27/L27</f>
        <v>0.5</v>
      </c>
      <c r="L27">
        <v>50</v>
      </c>
      <c r="M27" s="10">
        <v>25</v>
      </c>
      <c r="N27">
        <v>50</v>
      </c>
      <c r="O27" s="11">
        <v>9.9999000000000006E-6</v>
      </c>
      <c r="P27" s="11">
        <v>1.459654</v>
      </c>
      <c r="Q27" s="11">
        <v>1.4675840000000001E-2</v>
      </c>
      <c r="R27" s="11">
        <v>1452.9079999999999</v>
      </c>
      <c r="S27" t="s">
        <v>4</v>
      </c>
      <c r="T27" s="11">
        <v>100000</v>
      </c>
      <c r="V27" s="17"/>
      <c r="W27" s="62">
        <v>168</v>
      </c>
      <c r="X27" s="62">
        <v>110</v>
      </c>
      <c r="Y27">
        <f t="shared" si="10"/>
        <v>58</v>
      </c>
      <c r="Z27">
        <f t="shared" si="23"/>
        <v>890</v>
      </c>
      <c r="AA27">
        <f t="shared" ref="AA27:AA89" si="26">AC27-Y27</f>
        <v>942</v>
      </c>
      <c r="AB27">
        <v>1000</v>
      </c>
      <c r="AC27">
        <v>1000</v>
      </c>
      <c r="AD27" s="91">
        <v>3.48251E-5</v>
      </c>
      <c r="AE27" s="62"/>
      <c r="AF27" s="62"/>
      <c r="AG27" s="62"/>
      <c r="AH27" s="17"/>
    </row>
    <row r="28" spans="1:34">
      <c r="B28">
        <v>20</v>
      </c>
      <c r="C28">
        <v>50</v>
      </c>
      <c r="D28">
        <f t="shared" ref="D28:D33" si="27">100-C28</f>
        <v>50</v>
      </c>
      <c r="E28">
        <f t="shared" si="25"/>
        <v>500</v>
      </c>
      <c r="F28">
        <f t="shared" ref="F28:F33" si="28">I28/100*C28</f>
        <v>500</v>
      </c>
      <c r="G28" s="9">
        <f t="shared" si="3"/>
        <v>400</v>
      </c>
      <c r="H28" s="9">
        <f t="shared" ref="H28:H33" si="29">F28/100*B28</f>
        <v>100</v>
      </c>
      <c r="I28">
        <v>1000</v>
      </c>
      <c r="J28" s="13" t="s">
        <v>14</v>
      </c>
      <c r="K28">
        <f t="shared" ref="K28:K33" si="30">M28/L28</f>
        <v>1</v>
      </c>
      <c r="L28">
        <v>50</v>
      </c>
      <c r="M28" s="10">
        <v>50</v>
      </c>
      <c r="N28">
        <v>50</v>
      </c>
      <c r="O28" s="11">
        <v>9.9999000000000006E-6</v>
      </c>
      <c r="P28" s="11">
        <v>2.8088250000000001</v>
      </c>
      <c r="Q28" s="11">
        <v>2.7862890000000001E-2</v>
      </c>
      <c r="R28" s="11">
        <v>2758.4259999999999</v>
      </c>
      <c r="S28" t="s">
        <v>33</v>
      </c>
      <c r="T28" s="11">
        <v>100000</v>
      </c>
      <c r="V28" s="17"/>
      <c r="W28" s="62">
        <v>196</v>
      </c>
      <c r="X28" s="62">
        <v>151</v>
      </c>
      <c r="Y28">
        <f t="shared" si="10"/>
        <v>45</v>
      </c>
      <c r="Z28">
        <f t="shared" si="23"/>
        <v>849</v>
      </c>
      <c r="AA28">
        <f t="shared" si="26"/>
        <v>955</v>
      </c>
      <c r="AB28">
        <v>1000</v>
      </c>
      <c r="AC28">
        <v>1000</v>
      </c>
      <c r="AD28" s="91">
        <v>6.1954409999999996E-16</v>
      </c>
      <c r="AE28" s="62"/>
      <c r="AF28" s="62"/>
      <c r="AG28" s="62"/>
      <c r="AH28" s="17"/>
    </row>
    <row r="29" spans="1:34">
      <c r="B29">
        <v>20</v>
      </c>
      <c r="C29">
        <v>50</v>
      </c>
      <c r="D29">
        <f t="shared" si="27"/>
        <v>50</v>
      </c>
      <c r="E29">
        <f t="shared" si="25"/>
        <v>500</v>
      </c>
      <c r="F29">
        <f t="shared" si="28"/>
        <v>500</v>
      </c>
      <c r="G29" s="9">
        <f t="shared" si="3"/>
        <v>400</v>
      </c>
      <c r="H29" s="9">
        <f t="shared" si="29"/>
        <v>100</v>
      </c>
      <c r="I29">
        <v>1000</v>
      </c>
      <c r="J29" s="13" t="s">
        <v>14</v>
      </c>
      <c r="K29">
        <f t="shared" si="30"/>
        <v>2</v>
      </c>
      <c r="L29">
        <v>50</v>
      </c>
      <c r="M29" s="10">
        <v>100</v>
      </c>
      <c r="N29">
        <v>50</v>
      </c>
      <c r="O29" s="11">
        <v>9.9999000000000006E-6</v>
      </c>
      <c r="P29" s="11">
        <v>5.9379099999999996</v>
      </c>
      <c r="Q29" s="11">
        <v>5.7129399999999997E-2</v>
      </c>
      <c r="R29" s="11">
        <v>5655.81</v>
      </c>
      <c r="S29" t="s">
        <v>33</v>
      </c>
      <c r="T29" s="11">
        <v>100000</v>
      </c>
      <c r="V29" s="17"/>
      <c r="W29" s="62">
        <v>189</v>
      </c>
      <c r="X29" s="62">
        <v>143</v>
      </c>
      <c r="Y29">
        <f t="shared" si="10"/>
        <v>46</v>
      </c>
      <c r="Z29">
        <f t="shared" ref="Z29:Z30" si="31">AB29-X29</f>
        <v>857</v>
      </c>
      <c r="AA29">
        <f t="shared" si="26"/>
        <v>954</v>
      </c>
      <c r="AB29">
        <v>1000</v>
      </c>
      <c r="AC29">
        <v>1000</v>
      </c>
      <c r="AD29" s="63">
        <v>6.6845070000000004E-14</v>
      </c>
      <c r="AE29" s="62"/>
      <c r="AF29" s="62"/>
      <c r="AG29" s="62"/>
      <c r="AH29" s="17"/>
    </row>
    <row r="30" spans="1:34">
      <c r="B30">
        <v>20</v>
      </c>
      <c r="C30">
        <v>50</v>
      </c>
      <c r="D30">
        <f t="shared" si="27"/>
        <v>50</v>
      </c>
      <c r="E30">
        <f t="shared" si="25"/>
        <v>500</v>
      </c>
      <c r="F30">
        <f t="shared" si="28"/>
        <v>500</v>
      </c>
      <c r="G30" s="9">
        <f t="shared" si="3"/>
        <v>400</v>
      </c>
      <c r="H30" s="9">
        <f t="shared" si="29"/>
        <v>100</v>
      </c>
      <c r="I30">
        <v>1000</v>
      </c>
      <c r="J30" s="13" t="s">
        <v>14</v>
      </c>
      <c r="K30">
        <f t="shared" si="30"/>
        <v>3</v>
      </c>
      <c r="L30">
        <v>50</v>
      </c>
      <c r="M30" s="10">
        <v>150</v>
      </c>
      <c r="N30">
        <v>50</v>
      </c>
      <c r="O30" s="11">
        <v>9.9999000000000006E-6</v>
      </c>
      <c r="P30" s="11">
        <v>8.1246299999999998</v>
      </c>
      <c r="Q30" s="11">
        <v>7.6557440000000004E-2</v>
      </c>
      <c r="R30" s="11">
        <v>7579.1869999999999</v>
      </c>
      <c r="S30" t="s">
        <v>33</v>
      </c>
      <c r="T30" s="11">
        <v>100000</v>
      </c>
      <c r="V30" s="17"/>
      <c r="W30" s="62">
        <v>200</v>
      </c>
      <c r="X30" s="62">
        <v>155</v>
      </c>
      <c r="Y30">
        <f t="shared" si="10"/>
        <v>45</v>
      </c>
      <c r="Z30">
        <f t="shared" si="31"/>
        <v>845</v>
      </c>
      <c r="AA30">
        <f t="shared" si="26"/>
        <v>955</v>
      </c>
      <c r="AB30">
        <v>1000</v>
      </c>
      <c r="AC30">
        <v>1000</v>
      </c>
      <c r="AD30" s="91">
        <v>8.3797829999999997E-17</v>
      </c>
      <c r="AE30" s="62"/>
      <c r="AF30" s="62"/>
      <c r="AG30" s="62"/>
      <c r="AH30" s="17"/>
    </row>
    <row r="31" spans="1:34">
      <c r="B31">
        <v>20</v>
      </c>
      <c r="C31">
        <v>50</v>
      </c>
      <c r="D31">
        <f t="shared" si="27"/>
        <v>50</v>
      </c>
      <c r="E31">
        <f t="shared" si="25"/>
        <v>500</v>
      </c>
      <c r="F31">
        <f t="shared" si="28"/>
        <v>500</v>
      </c>
      <c r="G31" s="9">
        <f t="shared" si="3"/>
        <v>400</v>
      </c>
      <c r="H31" s="9">
        <f t="shared" si="29"/>
        <v>100</v>
      </c>
      <c r="I31">
        <v>1000</v>
      </c>
      <c r="J31" s="13" t="s">
        <v>44</v>
      </c>
      <c r="K31">
        <f t="shared" si="30"/>
        <v>4</v>
      </c>
      <c r="L31">
        <v>50</v>
      </c>
      <c r="M31" s="10">
        <v>200</v>
      </c>
      <c r="N31">
        <v>50</v>
      </c>
      <c r="O31" s="11">
        <v>9.9999000000000006E-6</v>
      </c>
      <c r="P31" s="11">
        <v>9.2817270000000001</v>
      </c>
      <c r="Q31" s="11">
        <v>8.651731E-2</v>
      </c>
      <c r="R31" s="11">
        <v>8565.2139999999999</v>
      </c>
      <c r="S31" t="s">
        <v>33</v>
      </c>
      <c r="T31" s="11">
        <v>100000</v>
      </c>
      <c r="V31" s="17"/>
      <c r="W31" s="62">
        <v>198</v>
      </c>
      <c r="X31" s="62">
        <v>149</v>
      </c>
      <c r="Y31">
        <f t="shared" ref="Y31:Y41" si="32">W31-X31</f>
        <v>49</v>
      </c>
      <c r="Z31">
        <f t="shared" ref="Z31:Z41" si="33">AB31-X31</f>
        <v>851</v>
      </c>
      <c r="AA31">
        <f t="shared" si="26"/>
        <v>951</v>
      </c>
      <c r="AB31">
        <v>1000</v>
      </c>
      <c r="AC31">
        <v>1000</v>
      </c>
      <c r="AD31" s="91">
        <v>3.9332200000000003E-14</v>
      </c>
      <c r="AE31" s="62"/>
      <c r="AF31" s="62"/>
      <c r="AG31" s="62"/>
      <c r="AH31" s="17"/>
    </row>
    <row r="32" spans="1:34">
      <c r="B32">
        <v>20</v>
      </c>
      <c r="C32">
        <v>50</v>
      </c>
      <c r="D32">
        <f t="shared" si="27"/>
        <v>50</v>
      </c>
      <c r="E32">
        <f t="shared" si="25"/>
        <v>500</v>
      </c>
      <c r="F32">
        <f t="shared" si="28"/>
        <v>500</v>
      </c>
      <c r="G32" s="9">
        <f t="shared" si="3"/>
        <v>400</v>
      </c>
      <c r="H32" s="9">
        <f t="shared" si="29"/>
        <v>100</v>
      </c>
      <c r="I32">
        <v>1000</v>
      </c>
      <c r="J32" s="13" t="s">
        <v>44</v>
      </c>
      <c r="K32">
        <f t="shared" si="30"/>
        <v>5</v>
      </c>
      <c r="L32">
        <v>50</v>
      </c>
      <c r="M32" s="10">
        <v>250</v>
      </c>
      <c r="N32">
        <v>50</v>
      </c>
      <c r="O32" s="11">
        <v>9.9999000000000006E-6</v>
      </c>
      <c r="P32" s="11">
        <v>10.0741</v>
      </c>
      <c r="Q32" s="11">
        <v>9.3214779999999997E-2</v>
      </c>
      <c r="R32" s="11">
        <v>9228.2630000000008</v>
      </c>
      <c r="S32" t="s">
        <v>33</v>
      </c>
      <c r="T32" s="11">
        <v>100000</v>
      </c>
      <c r="V32" s="17"/>
      <c r="W32" s="62">
        <v>184</v>
      </c>
      <c r="X32" s="62">
        <v>140</v>
      </c>
      <c r="Y32">
        <f t="shared" si="32"/>
        <v>44</v>
      </c>
      <c r="Z32">
        <f t="shared" si="33"/>
        <v>860</v>
      </c>
      <c r="AA32">
        <f t="shared" si="26"/>
        <v>956</v>
      </c>
      <c r="AB32">
        <v>1000</v>
      </c>
      <c r="AC32">
        <v>1000</v>
      </c>
      <c r="AD32" s="91">
        <v>5.8311480000000005E-14</v>
      </c>
      <c r="AE32" s="62"/>
      <c r="AF32" s="62"/>
      <c r="AG32" s="62"/>
      <c r="AH32" s="17"/>
    </row>
    <row r="33" spans="1:34" ht="17" thickBot="1">
      <c r="B33">
        <v>20</v>
      </c>
      <c r="C33">
        <v>50</v>
      </c>
      <c r="D33">
        <f t="shared" si="27"/>
        <v>50</v>
      </c>
      <c r="E33">
        <f t="shared" si="25"/>
        <v>500</v>
      </c>
      <c r="F33">
        <f t="shared" si="28"/>
        <v>500</v>
      </c>
      <c r="G33" s="9">
        <f t="shared" si="3"/>
        <v>400</v>
      </c>
      <c r="H33" s="9">
        <f t="shared" si="29"/>
        <v>100</v>
      </c>
      <c r="I33">
        <v>1000</v>
      </c>
      <c r="J33" s="13" t="s">
        <v>44</v>
      </c>
      <c r="K33">
        <f t="shared" si="30"/>
        <v>6</v>
      </c>
      <c r="L33">
        <v>50</v>
      </c>
      <c r="M33" s="10">
        <v>300</v>
      </c>
      <c r="N33">
        <v>50</v>
      </c>
      <c r="O33" s="11">
        <v>9.9999000000000006E-6</v>
      </c>
      <c r="P33" s="11">
        <v>10.57212</v>
      </c>
      <c r="Q33" s="11">
        <v>9.7374150000000007E-2</v>
      </c>
      <c r="R33" s="11">
        <v>9640.0409999999993</v>
      </c>
      <c r="S33" t="s">
        <v>33</v>
      </c>
      <c r="T33" s="11">
        <v>100000</v>
      </c>
      <c r="V33" s="17"/>
      <c r="W33" s="62">
        <v>195</v>
      </c>
      <c r="X33" s="62">
        <v>154</v>
      </c>
      <c r="Y33">
        <f t="shared" si="32"/>
        <v>41</v>
      </c>
      <c r="Z33">
        <f t="shared" si="33"/>
        <v>846</v>
      </c>
      <c r="AA33">
        <f t="shared" si="26"/>
        <v>959</v>
      </c>
      <c r="AB33">
        <v>1000</v>
      </c>
      <c r="AC33">
        <v>1000</v>
      </c>
      <c r="AD33" s="91">
        <v>3.9755639999999997E-18</v>
      </c>
      <c r="AE33" s="62"/>
      <c r="AF33" s="62"/>
      <c r="AG33" s="61"/>
      <c r="AH33" s="17"/>
    </row>
    <row r="34" spans="1:34" ht="17" customHeight="1" thickBot="1">
      <c r="A34" s="24">
        <v>5</v>
      </c>
      <c r="B34" s="4" t="s">
        <v>55</v>
      </c>
      <c r="C34" s="2"/>
      <c r="D34" s="2"/>
      <c r="E34" s="2"/>
      <c r="F34" s="2"/>
      <c r="G34" s="16"/>
      <c r="H34" s="2"/>
      <c r="I34" s="2"/>
      <c r="J34" s="2"/>
      <c r="K34" s="2"/>
      <c r="L34" s="2"/>
      <c r="M34" s="2"/>
      <c r="N34" s="2" t="s">
        <v>26</v>
      </c>
      <c r="O34" s="2"/>
      <c r="P34" s="2"/>
      <c r="Q34" s="2"/>
      <c r="R34" s="2"/>
      <c r="S34" s="2"/>
      <c r="T34" s="2"/>
      <c r="U34" s="2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>
      <c r="B35">
        <v>10</v>
      </c>
      <c r="C35">
        <v>50</v>
      </c>
      <c r="D35">
        <f>100-C35</f>
        <v>50</v>
      </c>
      <c r="E35">
        <f t="shared" ref="E35:E41" si="34">I35-F35</f>
        <v>500</v>
      </c>
      <c r="F35">
        <f>I35/100*C35</f>
        <v>500</v>
      </c>
      <c r="G35" s="9">
        <f t="shared" si="3"/>
        <v>400</v>
      </c>
      <c r="H35" s="9">
        <v>100</v>
      </c>
      <c r="I35">
        <v>1000</v>
      </c>
      <c r="J35">
        <v>100</v>
      </c>
      <c r="K35">
        <f>M35/L35</f>
        <v>0.45265254390729681</v>
      </c>
      <c r="L35">
        <v>55.23</v>
      </c>
      <c r="M35" s="10">
        <v>25</v>
      </c>
      <c r="N35" s="14" t="s">
        <v>16</v>
      </c>
      <c r="O35" s="11">
        <v>9.9999000000000006E-6</v>
      </c>
      <c r="P35" s="11">
        <v>1.378495</v>
      </c>
      <c r="Q35" s="11">
        <v>1.387116E-2</v>
      </c>
      <c r="R35" s="11">
        <v>1373.2449999999999</v>
      </c>
      <c r="S35" t="s">
        <v>4</v>
      </c>
      <c r="T35" s="11">
        <v>100000</v>
      </c>
      <c r="V35" s="17"/>
      <c r="W35" s="62">
        <v>157</v>
      </c>
      <c r="X35" s="62">
        <v>107</v>
      </c>
      <c r="Y35">
        <f t="shared" si="32"/>
        <v>50</v>
      </c>
      <c r="Z35">
        <f t="shared" si="33"/>
        <v>893</v>
      </c>
      <c r="AA35">
        <f t="shared" si="26"/>
        <v>950</v>
      </c>
      <c r="AB35">
        <v>1000</v>
      </c>
      <c r="AC35">
        <v>1000</v>
      </c>
      <c r="AD35" s="91">
        <v>2.5848400000000001E-6</v>
      </c>
      <c r="AE35" s="62"/>
      <c r="AF35" s="62"/>
      <c r="AG35" s="62"/>
      <c r="AH35" s="17"/>
    </row>
    <row r="36" spans="1:34">
      <c r="B36">
        <v>10</v>
      </c>
      <c r="C36">
        <v>50</v>
      </c>
      <c r="D36">
        <f t="shared" ref="D36:D41" si="35">100-C36</f>
        <v>50</v>
      </c>
      <c r="E36">
        <f t="shared" si="34"/>
        <v>500</v>
      </c>
      <c r="F36">
        <f t="shared" ref="F36:F41" si="36">I36/100*C36</f>
        <v>500</v>
      </c>
      <c r="G36" s="9">
        <f t="shared" si="3"/>
        <v>400</v>
      </c>
      <c r="H36" s="9">
        <v>100</v>
      </c>
      <c r="I36">
        <v>1000</v>
      </c>
      <c r="J36">
        <v>100</v>
      </c>
      <c r="K36">
        <f t="shared" ref="K36:K41" si="37">M36/L36</f>
        <v>0.90530508781459362</v>
      </c>
      <c r="L36">
        <v>55.23</v>
      </c>
      <c r="M36" s="10">
        <v>50</v>
      </c>
      <c r="N36" s="14" t="s">
        <v>16</v>
      </c>
      <c r="O36" s="11">
        <v>9.9999000000000006E-6</v>
      </c>
      <c r="P36" s="11">
        <v>2.594741</v>
      </c>
      <c r="Q36" s="11">
        <v>2.5794000000000001E-2</v>
      </c>
      <c r="R36" s="11">
        <v>2553.6060000000002</v>
      </c>
      <c r="S36" t="s">
        <v>33</v>
      </c>
      <c r="T36" s="11">
        <v>100000</v>
      </c>
      <c r="V36" s="17"/>
      <c r="W36" s="62">
        <v>197</v>
      </c>
      <c r="X36" s="62">
        <v>140</v>
      </c>
      <c r="Y36">
        <f t="shared" si="32"/>
        <v>57</v>
      </c>
      <c r="Z36">
        <f t="shared" si="33"/>
        <v>860</v>
      </c>
      <c r="AA36">
        <f t="shared" si="26"/>
        <v>943</v>
      </c>
      <c r="AB36">
        <v>1000</v>
      </c>
      <c r="AC36">
        <v>1000</v>
      </c>
      <c r="AD36" s="91">
        <v>4.4706410000000002E-10</v>
      </c>
      <c r="AE36" s="62"/>
      <c r="AF36" s="62"/>
      <c r="AG36" s="62"/>
      <c r="AH36" s="17"/>
    </row>
    <row r="37" spans="1:34">
      <c r="B37">
        <v>10</v>
      </c>
      <c r="C37">
        <v>50</v>
      </c>
      <c r="D37">
        <f t="shared" si="35"/>
        <v>50</v>
      </c>
      <c r="E37">
        <f t="shared" si="34"/>
        <v>500</v>
      </c>
      <c r="F37">
        <f t="shared" si="36"/>
        <v>500</v>
      </c>
      <c r="G37" s="9">
        <f t="shared" si="3"/>
        <v>400</v>
      </c>
      <c r="H37" s="9">
        <v>100</v>
      </c>
      <c r="I37">
        <v>1000</v>
      </c>
      <c r="J37">
        <v>100</v>
      </c>
      <c r="K37">
        <f t="shared" si="37"/>
        <v>1.8106101756291872</v>
      </c>
      <c r="L37">
        <v>55.23</v>
      </c>
      <c r="M37" s="10">
        <v>100</v>
      </c>
      <c r="N37" s="14" t="s">
        <v>16</v>
      </c>
      <c r="O37" s="11">
        <v>9.9999000000000006E-6</v>
      </c>
      <c r="P37" s="11">
        <v>5.5668030000000002</v>
      </c>
      <c r="Q37" s="11">
        <v>5.3750840000000001E-2</v>
      </c>
      <c r="R37" s="11">
        <v>5321.3329999999996</v>
      </c>
      <c r="S37" t="s">
        <v>33</v>
      </c>
      <c r="T37" s="11">
        <v>100000</v>
      </c>
      <c r="V37" s="17"/>
      <c r="W37" s="62">
        <v>201</v>
      </c>
      <c r="X37" s="62">
        <v>142</v>
      </c>
      <c r="Y37">
        <f t="shared" si="32"/>
        <v>59</v>
      </c>
      <c r="Z37">
        <f t="shared" si="33"/>
        <v>858</v>
      </c>
      <c r="AA37">
        <f t="shared" si="26"/>
        <v>941</v>
      </c>
      <c r="AB37">
        <v>1000</v>
      </c>
      <c r="AC37">
        <v>1000</v>
      </c>
      <c r="AD37" s="91">
        <v>6.5147689999999995E-10</v>
      </c>
      <c r="AE37" s="62"/>
      <c r="AF37" s="62"/>
      <c r="AG37" s="62"/>
      <c r="AH37" s="17"/>
    </row>
    <row r="38" spans="1:34">
      <c r="B38">
        <v>10</v>
      </c>
      <c r="C38">
        <v>50</v>
      </c>
      <c r="D38">
        <f t="shared" si="35"/>
        <v>50</v>
      </c>
      <c r="E38">
        <f t="shared" si="34"/>
        <v>500</v>
      </c>
      <c r="F38">
        <f t="shared" si="36"/>
        <v>500</v>
      </c>
      <c r="G38" s="9">
        <f t="shared" si="3"/>
        <v>400</v>
      </c>
      <c r="H38" s="9">
        <v>100</v>
      </c>
      <c r="I38">
        <v>1000</v>
      </c>
      <c r="J38">
        <v>100</v>
      </c>
      <c r="K38">
        <f t="shared" si="37"/>
        <v>2.7159152634437809</v>
      </c>
      <c r="L38">
        <v>55.23</v>
      </c>
      <c r="M38" s="10">
        <v>150</v>
      </c>
      <c r="N38" s="14" t="s">
        <v>16</v>
      </c>
      <c r="O38" s="11">
        <v>9.9999000000000006E-6</v>
      </c>
      <c r="P38" s="11">
        <v>7.7819050000000001</v>
      </c>
      <c r="Q38" s="11">
        <v>7.3565560000000002E-2</v>
      </c>
      <c r="R38" s="11">
        <v>7282.99</v>
      </c>
      <c r="S38" t="s">
        <v>33</v>
      </c>
      <c r="T38" s="11">
        <v>100000</v>
      </c>
      <c r="V38" s="17"/>
      <c r="W38" s="62">
        <v>200</v>
      </c>
      <c r="X38" s="62">
        <v>148</v>
      </c>
      <c r="Y38">
        <f t="shared" si="32"/>
        <v>52</v>
      </c>
      <c r="Z38">
        <f t="shared" si="33"/>
        <v>852</v>
      </c>
      <c r="AA38">
        <f t="shared" si="26"/>
        <v>948</v>
      </c>
      <c r="AB38">
        <v>1000</v>
      </c>
      <c r="AC38">
        <v>1000</v>
      </c>
      <c r="AD38" s="91">
        <v>5.6189590000000002E-13</v>
      </c>
      <c r="AE38" s="62"/>
      <c r="AF38" s="62"/>
      <c r="AG38" s="62"/>
      <c r="AH38" s="17"/>
    </row>
    <row r="39" spans="1:34">
      <c r="B39">
        <v>10</v>
      </c>
      <c r="C39">
        <v>50</v>
      </c>
      <c r="D39">
        <f t="shared" si="35"/>
        <v>50</v>
      </c>
      <c r="E39">
        <f t="shared" si="34"/>
        <v>500</v>
      </c>
      <c r="F39">
        <f t="shared" si="36"/>
        <v>500</v>
      </c>
      <c r="G39" s="9">
        <f t="shared" si="3"/>
        <v>400</v>
      </c>
      <c r="H39" s="9">
        <v>100</v>
      </c>
      <c r="I39">
        <v>1000</v>
      </c>
      <c r="J39">
        <v>100</v>
      </c>
      <c r="K39">
        <f t="shared" si="37"/>
        <v>3.7140204271123491</v>
      </c>
      <c r="L39">
        <v>53.85</v>
      </c>
      <c r="M39" s="10">
        <v>200</v>
      </c>
      <c r="N39" s="14" t="s">
        <v>45</v>
      </c>
      <c r="O39" s="11">
        <v>9.9999000000000006E-6</v>
      </c>
      <c r="P39" s="11">
        <v>9.2817229999999995</v>
      </c>
      <c r="Q39" s="11">
        <v>8.6517280000000002E-2</v>
      </c>
      <c r="R39" s="11">
        <v>8565.2109999999993</v>
      </c>
      <c r="S39" t="s">
        <v>33</v>
      </c>
      <c r="T39" s="11">
        <v>100000</v>
      </c>
      <c r="V39" s="17"/>
      <c r="W39" s="62">
        <v>198</v>
      </c>
      <c r="X39" s="62">
        <v>157</v>
      </c>
      <c r="Y39">
        <f t="shared" si="32"/>
        <v>41</v>
      </c>
      <c r="Z39">
        <f t="shared" si="33"/>
        <v>843</v>
      </c>
      <c r="AA39">
        <f t="shared" si="26"/>
        <v>959</v>
      </c>
      <c r="AB39">
        <v>1000</v>
      </c>
      <c r="AC39">
        <v>1000</v>
      </c>
      <c r="AD39" s="91">
        <v>8.173547E-19</v>
      </c>
      <c r="AE39" s="62"/>
      <c r="AF39" s="62"/>
      <c r="AG39" s="62"/>
      <c r="AH39" s="17"/>
    </row>
    <row r="40" spans="1:34">
      <c r="B40">
        <v>10</v>
      </c>
      <c r="C40">
        <v>50</v>
      </c>
      <c r="D40">
        <f t="shared" si="35"/>
        <v>50</v>
      </c>
      <c r="E40">
        <f t="shared" si="34"/>
        <v>500</v>
      </c>
      <c r="F40">
        <f t="shared" si="36"/>
        <v>500</v>
      </c>
      <c r="G40" s="9">
        <f t="shared" si="3"/>
        <v>400</v>
      </c>
      <c r="H40" s="9">
        <v>100</v>
      </c>
      <c r="I40">
        <v>1000</v>
      </c>
      <c r="J40">
        <v>100</v>
      </c>
      <c r="K40">
        <f t="shared" si="37"/>
        <v>4.6425255338904359</v>
      </c>
      <c r="L40">
        <v>53.85</v>
      </c>
      <c r="M40" s="10">
        <v>250</v>
      </c>
      <c r="N40" s="14" t="s">
        <v>45</v>
      </c>
      <c r="O40" s="11">
        <v>9.9999000000000006E-6</v>
      </c>
      <c r="P40" s="11">
        <v>10.09553</v>
      </c>
      <c r="Q40" s="11">
        <v>9.3394560000000001E-2</v>
      </c>
      <c r="R40" s="11">
        <v>9246.0609999999997</v>
      </c>
      <c r="S40" t="s">
        <v>33</v>
      </c>
      <c r="T40" s="11">
        <v>100000</v>
      </c>
      <c r="V40" s="17"/>
      <c r="W40" s="62">
        <v>192</v>
      </c>
      <c r="X40" s="62">
        <v>148</v>
      </c>
      <c r="Y40">
        <f t="shared" si="32"/>
        <v>44</v>
      </c>
      <c r="Z40">
        <f t="shared" si="33"/>
        <v>852</v>
      </c>
      <c r="AA40">
        <f t="shared" si="26"/>
        <v>956</v>
      </c>
      <c r="AB40">
        <v>1000</v>
      </c>
      <c r="AC40">
        <v>1000</v>
      </c>
      <c r="AD40" s="91">
        <v>1.1883769999999999E-15</v>
      </c>
      <c r="AE40" s="62"/>
      <c r="AF40" s="62"/>
      <c r="AG40" s="62"/>
      <c r="AH40" s="17"/>
    </row>
    <row r="41" spans="1:34" ht="17" thickBot="1">
      <c r="B41">
        <v>10</v>
      </c>
      <c r="C41">
        <v>50</v>
      </c>
      <c r="D41">
        <f t="shared" si="35"/>
        <v>50</v>
      </c>
      <c r="E41">
        <f t="shared" si="34"/>
        <v>500</v>
      </c>
      <c r="F41">
        <f t="shared" si="36"/>
        <v>500</v>
      </c>
      <c r="G41" s="9">
        <f t="shared" si="3"/>
        <v>400</v>
      </c>
      <c r="H41" s="9">
        <v>100</v>
      </c>
      <c r="I41">
        <v>1000</v>
      </c>
      <c r="J41">
        <v>100</v>
      </c>
      <c r="K41">
        <f t="shared" si="37"/>
        <v>5.5710306406685239</v>
      </c>
      <c r="L41">
        <v>53.85</v>
      </c>
      <c r="M41" s="10">
        <v>300</v>
      </c>
      <c r="N41" s="14" t="s">
        <v>45</v>
      </c>
      <c r="O41" s="11">
        <v>9.9999000000000006E-6</v>
      </c>
      <c r="P41" s="11">
        <v>10.60699</v>
      </c>
      <c r="Q41" s="11">
        <v>9.7664000000000001E-2</v>
      </c>
      <c r="R41" s="11">
        <v>9668.7360000000008</v>
      </c>
      <c r="S41" t="s">
        <v>33</v>
      </c>
      <c r="T41" s="11">
        <v>100000</v>
      </c>
      <c r="V41" s="17"/>
      <c r="W41" s="62">
        <v>198</v>
      </c>
      <c r="X41" s="62">
        <v>146</v>
      </c>
      <c r="Y41">
        <f t="shared" si="32"/>
        <v>52</v>
      </c>
      <c r="Z41">
        <f t="shared" si="33"/>
        <v>854</v>
      </c>
      <c r="AA41">
        <f t="shared" si="26"/>
        <v>948</v>
      </c>
      <c r="AB41">
        <v>1000</v>
      </c>
      <c r="AC41">
        <v>1000</v>
      </c>
      <c r="AD41" s="91">
        <v>1.3780789999999999E-12</v>
      </c>
      <c r="AE41" s="62"/>
      <c r="AF41" s="62"/>
      <c r="AG41" s="62"/>
      <c r="AH41" s="17"/>
    </row>
    <row r="42" spans="1:34" ht="17" customHeight="1" thickBot="1">
      <c r="A42" s="24">
        <v>6</v>
      </c>
      <c r="B42" s="4" t="s">
        <v>56</v>
      </c>
      <c r="C42" s="2"/>
      <c r="D42" s="2"/>
      <c r="E42" s="2"/>
      <c r="F42" s="2"/>
      <c r="G42" s="16"/>
      <c r="H42" s="2"/>
      <c r="I42" s="2"/>
      <c r="J42" s="2" t="s">
        <v>26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>
      <c r="B43">
        <v>10</v>
      </c>
      <c r="C43" s="10">
        <v>5</v>
      </c>
      <c r="D43">
        <f>100-C43</f>
        <v>95</v>
      </c>
      <c r="E43" s="29">
        <f>I43-F43</f>
        <v>950</v>
      </c>
      <c r="F43">
        <f>I43/100*C43</f>
        <v>50</v>
      </c>
      <c r="G43" s="9">
        <f t="shared" si="3"/>
        <v>45</v>
      </c>
      <c r="H43" s="30">
        <f>F43/100*B43</f>
        <v>5</v>
      </c>
      <c r="I43">
        <v>1000</v>
      </c>
      <c r="J43" s="13" t="s">
        <v>14</v>
      </c>
      <c r="K43">
        <f>M43/L43</f>
        <v>0.4</v>
      </c>
      <c r="L43">
        <v>50</v>
      </c>
      <c r="M43">
        <v>20</v>
      </c>
      <c r="N43">
        <v>50</v>
      </c>
      <c r="O43" s="11">
        <v>0.96085039999999999</v>
      </c>
      <c r="P43" s="11">
        <v>0.92225000000000001</v>
      </c>
      <c r="Q43" s="11">
        <v>9.3229780000000009E-3</v>
      </c>
      <c r="R43" s="11">
        <v>922.97479999999996</v>
      </c>
      <c r="S43" t="s">
        <v>4</v>
      </c>
      <c r="T43" s="11">
        <v>100000</v>
      </c>
      <c r="V43" s="17"/>
      <c r="W43" s="62">
        <v>94</v>
      </c>
      <c r="X43" s="62">
        <v>53</v>
      </c>
      <c r="Y43">
        <f t="shared" ref="Y43:Y79" si="38">W43-X43</f>
        <v>41</v>
      </c>
      <c r="Z43">
        <f t="shared" ref="Z43:Z79" si="39">AB43-X43</f>
        <v>947</v>
      </c>
      <c r="AA43">
        <f t="shared" si="26"/>
        <v>959</v>
      </c>
      <c r="AB43">
        <v>1000</v>
      </c>
      <c r="AC43">
        <v>1000</v>
      </c>
      <c r="AD43" s="61">
        <v>0.2450243</v>
      </c>
      <c r="AE43" s="62"/>
      <c r="AF43" s="62"/>
      <c r="AG43" s="62"/>
      <c r="AH43" s="17"/>
    </row>
    <row r="44" spans="1:34">
      <c r="B44">
        <v>10</v>
      </c>
      <c r="C44" s="10">
        <v>10</v>
      </c>
      <c r="D44">
        <f t="shared" ref="D44:D49" si="40">100-C44</f>
        <v>90</v>
      </c>
      <c r="E44" s="29">
        <f t="shared" ref="E44:E48" si="41">I44-F44</f>
        <v>900</v>
      </c>
      <c r="F44">
        <f t="shared" ref="F44:F48" si="42">I44/100*C44</f>
        <v>100</v>
      </c>
      <c r="G44" s="9">
        <f t="shared" si="3"/>
        <v>90</v>
      </c>
      <c r="H44" s="30">
        <f t="shared" ref="H44:H49" si="43">F44/100*B44</f>
        <v>10</v>
      </c>
      <c r="I44">
        <v>1000</v>
      </c>
      <c r="J44" s="13" t="s">
        <v>14</v>
      </c>
      <c r="K44">
        <f t="shared" ref="K44:K49" si="44">M44/L44</f>
        <v>0.4</v>
      </c>
      <c r="L44">
        <v>50</v>
      </c>
      <c r="M44">
        <v>20</v>
      </c>
      <c r="N44">
        <v>50</v>
      </c>
      <c r="O44" s="11">
        <v>0.92513069999999997</v>
      </c>
      <c r="P44" s="11">
        <v>0.93522700000000003</v>
      </c>
      <c r="Q44" s="11">
        <v>9.4529220000000008E-3</v>
      </c>
      <c r="R44" s="11">
        <v>935.83929999999998</v>
      </c>
      <c r="S44" t="s">
        <v>4</v>
      </c>
      <c r="T44" s="11">
        <v>100000</v>
      </c>
      <c r="V44" s="17"/>
      <c r="W44" s="62">
        <v>91</v>
      </c>
      <c r="X44" s="62">
        <v>50</v>
      </c>
      <c r="Y44">
        <f t="shared" si="38"/>
        <v>41</v>
      </c>
      <c r="Z44">
        <f t="shared" si="39"/>
        <v>950</v>
      </c>
      <c r="AA44">
        <f t="shared" si="26"/>
        <v>959</v>
      </c>
      <c r="AB44">
        <v>1000</v>
      </c>
      <c r="AC44">
        <v>1000</v>
      </c>
      <c r="AD44" s="61">
        <v>0.39079140000000001</v>
      </c>
      <c r="AE44" s="62"/>
      <c r="AF44" s="62"/>
      <c r="AG44" s="62"/>
      <c r="AH44" s="17"/>
    </row>
    <row r="45" spans="1:34">
      <c r="B45">
        <v>10</v>
      </c>
      <c r="C45" s="10">
        <v>25</v>
      </c>
      <c r="D45">
        <f t="shared" si="40"/>
        <v>75</v>
      </c>
      <c r="E45" s="29">
        <f t="shared" si="41"/>
        <v>750</v>
      </c>
      <c r="F45">
        <f t="shared" si="42"/>
        <v>250</v>
      </c>
      <c r="G45" s="9">
        <f t="shared" si="3"/>
        <v>225</v>
      </c>
      <c r="H45" s="30">
        <f t="shared" si="43"/>
        <v>25</v>
      </c>
      <c r="I45">
        <v>1000</v>
      </c>
      <c r="J45" s="13" t="s">
        <v>14</v>
      </c>
      <c r="K45">
        <f t="shared" si="44"/>
        <v>0.4</v>
      </c>
      <c r="L45">
        <v>50</v>
      </c>
      <c r="M45">
        <v>20</v>
      </c>
      <c r="N45">
        <v>50</v>
      </c>
      <c r="O45" s="11">
        <v>0.34969650000000002</v>
      </c>
      <c r="P45" s="11">
        <v>1.0188649999999999</v>
      </c>
      <c r="Q45" s="11">
        <v>1.0289609999999999E-2</v>
      </c>
      <c r="R45" s="11">
        <v>1018.671</v>
      </c>
      <c r="S45" t="s">
        <v>4</v>
      </c>
      <c r="T45" s="11">
        <v>100000</v>
      </c>
      <c r="V45" s="17"/>
      <c r="W45" s="62">
        <v>107</v>
      </c>
      <c r="X45" s="62">
        <v>66</v>
      </c>
      <c r="Y45">
        <f t="shared" si="38"/>
        <v>41</v>
      </c>
      <c r="Z45">
        <f t="shared" si="39"/>
        <v>934</v>
      </c>
      <c r="AA45">
        <f t="shared" si="26"/>
        <v>959</v>
      </c>
      <c r="AB45">
        <v>1000</v>
      </c>
      <c r="AC45">
        <v>1000</v>
      </c>
      <c r="AD45" s="61">
        <v>1.6721710000000001E-2</v>
      </c>
      <c r="AE45" s="62"/>
      <c r="AF45" s="62"/>
      <c r="AG45" s="62"/>
      <c r="AH45" s="17"/>
    </row>
    <row r="46" spans="1:34">
      <c r="B46">
        <v>10</v>
      </c>
      <c r="C46" s="10">
        <v>50</v>
      </c>
      <c r="D46">
        <f t="shared" si="40"/>
        <v>50</v>
      </c>
      <c r="E46" s="29">
        <f t="shared" si="41"/>
        <v>500</v>
      </c>
      <c r="F46">
        <f t="shared" si="42"/>
        <v>500</v>
      </c>
      <c r="G46" s="9">
        <f t="shared" si="3"/>
        <v>450</v>
      </c>
      <c r="H46" s="30">
        <f t="shared" si="43"/>
        <v>50</v>
      </c>
      <c r="I46">
        <v>1000</v>
      </c>
      <c r="J46" s="13" t="s">
        <v>14</v>
      </c>
      <c r="K46">
        <f t="shared" si="44"/>
        <v>0.4</v>
      </c>
      <c r="L46">
        <v>50</v>
      </c>
      <c r="M46">
        <v>20</v>
      </c>
      <c r="N46">
        <v>50</v>
      </c>
      <c r="O46" s="11">
        <v>1.7999819999999999E-4</v>
      </c>
      <c r="P46" s="11">
        <v>1.204982</v>
      </c>
      <c r="Q46" s="11">
        <v>1.214639E-2</v>
      </c>
      <c r="R46" s="11">
        <v>1202.492</v>
      </c>
      <c r="S46" t="s">
        <v>4</v>
      </c>
      <c r="T46" s="11">
        <v>100000</v>
      </c>
      <c r="U46" s="11"/>
      <c r="V46" s="17"/>
      <c r="W46" s="62">
        <v>114</v>
      </c>
      <c r="X46" s="62">
        <v>73</v>
      </c>
      <c r="Y46">
        <f t="shared" si="38"/>
        <v>41</v>
      </c>
      <c r="Z46">
        <f t="shared" si="39"/>
        <v>927</v>
      </c>
      <c r="AA46">
        <f t="shared" si="26"/>
        <v>959</v>
      </c>
      <c r="AB46">
        <v>1000</v>
      </c>
      <c r="AC46">
        <v>1000</v>
      </c>
      <c r="AD46" s="61">
        <v>1</v>
      </c>
      <c r="AE46" s="62"/>
      <c r="AF46" s="62"/>
      <c r="AG46" s="62"/>
      <c r="AH46" s="17"/>
    </row>
    <row r="47" spans="1:34">
      <c r="B47">
        <v>10</v>
      </c>
      <c r="C47" s="10">
        <v>75</v>
      </c>
      <c r="D47">
        <f t="shared" si="40"/>
        <v>25</v>
      </c>
      <c r="E47" s="29">
        <f t="shared" si="41"/>
        <v>250</v>
      </c>
      <c r="F47">
        <f t="shared" si="42"/>
        <v>750</v>
      </c>
      <c r="G47" s="9">
        <f t="shared" si="3"/>
        <v>675</v>
      </c>
      <c r="H47" s="30">
        <f t="shared" si="43"/>
        <v>75</v>
      </c>
      <c r="I47">
        <v>1000</v>
      </c>
      <c r="J47" s="13" t="s">
        <v>44</v>
      </c>
      <c r="K47">
        <f t="shared" si="44"/>
        <v>0.4</v>
      </c>
      <c r="L47">
        <v>50</v>
      </c>
      <c r="M47">
        <v>20</v>
      </c>
      <c r="N47">
        <v>50</v>
      </c>
      <c r="O47" s="11">
        <v>9.9999000000000006E-6</v>
      </c>
      <c r="P47" s="11">
        <v>1.259242</v>
      </c>
      <c r="Q47" s="11">
        <v>1.26864E-2</v>
      </c>
      <c r="R47" s="11">
        <v>1255.953</v>
      </c>
      <c r="S47" t="s">
        <v>4</v>
      </c>
      <c r="T47" s="11">
        <v>100000</v>
      </c>
      <c r="V47" s="17"/>
      <c r="W47" s="62">
        <v>127</v>
      </c>
      <c r="X47" s="62">
        <v>71</v>
      </c>
      <c r="Y47">
        <f t="shared" si="38"/>
        <v>56</v>
      </c>
      <c r="Z47">
        <f t="shared" si="39"/>
        <v>929</v>
      </c>
      <c r="AA47">
        <f t="shared" si="26"/>
        <v>944</v>
      </c>
      <c r="AB47">
        <v>1000</v>
      </c>
      <c r="AC47">
        <v>1000</v>
      </c>
      <c r="AD47" s="61">
        <v>0.19907240000000001</v>
      </c>
      <c r="AE47" s="62"/>
      <c r="AF47" s="62"/>
      <c r="AG47" s="62"/>
      <c r="AH47" s="17"/>
    </row>
    <row r="48" spans="1:34">
      <c r="B48">
        <v>10</v>
      </c>
      <c r="C48" s="10">
        <v>85</v>
      </c>
      <c r="D48">
        <f t="shared" si="40"/>
        <v>15</v>
      </c>
      <c r="E48" s="29">
        <f t="shared" si="41"/>
        <v>150</v>
      </c>
      <c r="F48">
        <f t="shared" si="42"/>
        <v>850</v>
      </c>
      <c r="G48" s="9">
        <f t="shared" si="3"/>
        <v>765</v>
      </c>
      <c r="H48" s="30">
        <f t="shared" si="43"/>
        <v>85</v>
      </c>
      <c r="I48">
        <v>1000</v>
      </c>
      <c r="J48" s="13" t="s">
        <v>44</v>
      </c>
      <c r="K48">
        <f t="shared" si="44"/>
        <v>0.4</v>
      </c>
      <c r="L48">
        <v>50</v>
      </c>
      <c r="M48">
        <v>20</v>
      </c>
      <c r="N48">
        <v>50</v>
      </c>
      <c r="O48" s="11">
        <v>9.9999000000000006E-6</v>
      </c>
      <c r="P48" s="11">
        <v>1.272097</v>
      </c>
      <c r="Q48" s="11">
        <v>1.2814239999999999E-2</v>
      </c>
      <c r="R48" s="11">
        <v>1268.6099999999999</v>
      </c>
      <c r="S48" t="s">
        <v>4</v>
      </c>
      <c r="T48" s="11">
        <v>100000</v>
      </c>
      <c r="V48" s="17"/>
      <c r="W48" s="62">
        <v>132</v>
      </c>
      <c r="X48" s="62">
        <v>76</v>
      </c>
      <c r="Y48">
        <f t="shared" si="38"/>
        <v>56</v>
      </c>
      <c r="Z48">
        <f t="shared" si="39"/>
        <v>924</v>
      </c>
      <c r="AA48">
        <f t="shared" si="26"/>
        <v>944</v>
      </c>
      <c r="AB48">
        <v>1000</v>
      </c>
      <c r="AC48">
        <v>1000</v>
      </c>
      <c r="AD48" s="62">
        <v>8.6713929999999995E-2</v>
      </c>
      <c r="AE48" s="62"/>
      <c r="AF48" s="62"/>
      <c r="AG48" s="62"/>
      <c r="AH48" s="17"/>
    </row>
    <row r="49" spans="1:34" ht="17" thickBot="1">
      <c r="B49">
        <v>10</v>
      </c>
      <c r="C49" s="10">
        <v>100</v>
      </c>
      <c r="D49">
        <f t="shared" si="40"/>
        <v>0</v>
      </c>
      <c r="E49" s="29">
        <v>1</v>
      </c>
      <c r="F49">
        <v>999</v>
      </c>
      <c r="G49" s="9">
        <f t="shared" si="3"/>
        <v>899.1</v>
      </c>
      <c r="H49" s="30">
        <f t="shared" si="43"/>
        <v>99.9</v>
      </c>
      <c r="I49">
        <v>1000</v>
      </c>
      <c r="J49" s="13" t="s">
        <v>44</v>
      </c>
      <c r="K49">
        <f t="shared" si="44"/>
        <v>0.4</v>
      </c>
      <c r="L49">
        <v>50</v>
      </c>
      <c r="M49">
        <v>20</v>
      </c>
      <c r="N49">
        <v>50</v>
      </c>
      <c r="O49" s="11">
        <v>2.8999709999999999E-4</v>
      </c>
      <c r="P49" s="11">
        <v>1.2400040000000001</v>
      </c>
      <c r="Q49" s="11">
        <v>1.2494999999999999E-2</v>
      </c>
      <c r="R49" s="11">
        <v>1237.0050000000001</v>
      </c>
      <c r="S49" t="s">
        <v>4</v>
      </c>
      <c r="T49" s="11">
        <v>100000</v>
      </c>
      <c r="V49" s="17"/>
      <c r="W49" s="62">
        <v>153</v>
      </c>
      <c r="X49" s="62">
        <v>97</v>
      </c>
      <c r="Y49">
        <f t="shared" si="38"/>
        <v>56</v>
      </c>
      <c r="Z49">
        <f t="shared" si="39"/>
        <v>903</v>
      </c>
      <c r="AA49">
        <f t="shared" si="26"/>
        <v>944</v>
      </c>
      <c r="AB49">
        <v>1000</v>
      </c>
      <c r="AC49">
        <v>1000</v>
      </c>
      <c r="AD49" s="61">
        <v>7.2054829999999999E-4</v>
      </c>
      <c r="AE49" s="62"/>
      <c r="AF49" s="62"/>
      <c r="AG49" s="62"/>
      <c r="AH49" s="17"/>
    </row>
    <row r="50" spans="1:34" ht="17" customHeight="1" thickBot="1">
      <c r="A50" s="24">
        <v>7</v>
      </c>
      <c r="B50" s="4" t="s">
        <v>103</v>
      </c>
      <c r="C50" s="2"/>
      <c r="D50" s="2"/>
      <c r="E50" s="2"/>
      <c r="F50" s="2"/>
      <c r="G50" s="16"/>
      <c r="H50" s="2"/>
      <c r="I50" s="2"/>
      <c r="J50" s="17"/>
      <c r="K50" s="2"/>
      <c r="L50" s="2"/>
      <c r="M50" s="2"/>
      <c r="N50" s="2" t="s">
        <v>26</v>
      </c>
      <c r="O50" s="2"/>
      <c r="P50" s="2"/>
      <c r="Q50" s="2"/>
      <c r="R50" s="2"/>
      <c r="S50" s="2"/>
      <c r="T50" s="2"/>
      <c r="U50" s="2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>
      <c r="B51">
        <v>10</v>
      </c>
      <c r="C51" s="10">
        <v>5</v>
      </c>
      <c r="D51">
        <f>100-C51</f>
        <v>95</v>
      </c>
      <c r="E51" s="29">
        <f>I51-F51</f>
        <v>950</v>
      </c>
      <c r="F51">
        <f>I51/100*C51</f>
        <v>50</v>
      </c>
      <c r="G51" s="9">
        <f t="shared" si="3"/>
        <v>45</v>
      </c>
      <c r="H51" s="30">
        <f>F51/100*B51</f>
        <v>5</v>
      </c>
      <c r="I51">
        <v>1000</v>
      </c>
      <c r="J51">
        <v>100</v>
      </c>
      <c r="K51">
        <f>M51/L51</f>
        <v>0.3621220351258374</v>
      </c>
      <c r="L51">
        <v>55.23</v>
      </c>
      <c r="M51">
        <v>20</v>
      </c>
      <c r="N51" s="14" t="s">
        <v>16</v>
      </c>
      <c r="O51" s="11">
        <v>0.95559039999999995</v>
      </c>
      <c r="P51" s="11">
        <v>0.92466809999999999</v>
      </c>
      <c r="Q51" s="11">
        <v>9.3471950000000009E-3</v>
      </c>
      <c r="R51" s="11">
        <v>925.3723</v>
      </c>
      <c r="S51" t="s">
        <v>4</v>
      </c>
      <c r="T51" s="11">
        <v>100000</v>
      </c>
      <c r="V51" s="17"/>
      <c r="W51" s="62">
        <v>113</v>
      </c>
      <c r="X51" s="62">
        <v>55</v>
      </c>
      <c r="Y51">
        <f t="shared" si="38"/>
        <v>58</v>
      </c>
      <c r="Z51">
        <f t="shared" si="39"/>
        <v>945</v>
      </c>
      <c r="AA51">
        <f t="shared" si="26"/>
        <v>942</v>
      </c>
      <c r="AB51">
        <v>1000</v>
      </c>
      <c r="AC51">
        <v>1000</v>
      </c>
      <c r="AD51" s="61">
        <v>0.84651140000000002</v>
      </c>
      <c r="AE51" s="62"/>
      <c r="AF51" s="62"/>
      <c r="AG51" s="62"/>
      <c r="AH51" s="17"/>
    </row>
    <row r="52" spans="1:34">
      <c r="B52">
        <v>10</v>
      </c>
      <c r="C52" s="10">
        <v>10</v>
      </c>
      <c r="D52">
        <f t="shared" ref="D52:D57" si="45">100-C52</f>
        <v>90</v>
      </c>
      <c r="E52" s="29">
        <f t="shared" ref="E52:E56" si="46">I52-F52</f>
        <v>900</v>
      </c>
      <c r="F52">
        <f t="shared" ref="F52:F56" si="47">I52/100*C52</f>
        <v>100</v>
      </c>
      <c r="G52" s="9">
        <f t="shared" si="3"/>
        <v>90</v>
      </c>
      <c r="H52" s="30">
        <f t="shared" ref="H52:H57" si="48">F52/100*B52</f>
        <v>10</v>
      </c>
      <c r="I52">
        <v>1000</v>
      </c>
      <c r="J52">
        <v>100</v>
      </c>
      <c r="K52">
        <f t="shared" ref="K52:K57" si="49">M52/L52</f>
        <v>0.3621220351258374</v>
      </c>
      <c r="L52">
        <v>55.23</v>
      </c>
      <c r="M52">
        <v>20</v>
      </c>
      <c r="N52" s="14" t="s">
        <v>16</v>
      </c>
      <c r="O52" s="11">
        <v>0.93495070000000002</v>
      </c>
      <c r="P52" s="11">
        <v>0.93108869999999999</v>
      </c>
      <c r="Q52" s="11">
        <v>9.4114869999999996E-3</v>
      </c>
      <c r="R52" s="11">
        <v>931.7373</v>
      </c>
      <c r="S52" t="s">
        <v>4</v>
      </c>
      <c r="T52" s="11">
        <v>100000</v>
      </c>
      <c r="V52" s="17"/>
      <c r="W52" s="62">
        <v>116</v>
      </c>
      <c r="X52" s="62">
        <v>58</v>
      </c>
      <c r="Y52">
        <f t="shared" si="38"/>
        <v>58</v>
      </c>
      <c r="Z52">
        <f t="shared" si="39"/>
        <v>942</v>
      </c>
      <c r="AA52">
        <f t="shared" si="26"/>
        <v>942</v>
      </c>
      <c r="AB52">
        <v>1000</v>
      </c>
      <c r="AC52">
        <v>1000</v>
      </c>
      <c r="AD52" s="62">
        <v>1</v>
      </c>
      <c r="AE52" s="62"/>
      <c r="AF52" s="62"/>
      <c r="AG52" s="62"/>
      <c r="AH52" s="17"/>
    </row>
    <row r="53" spans="1:34">
      <c r="B53">
        <v>10</v>
      </c>
      <c r="C53" s="10">
        <v>25</v>
      </c>
      <c r="D53">
        <f t="shared" si="45"/>
        <v>75</v>
      </c>
      <c r="E53" s="29">
        <f t="shared" si="46"/>
        <v>750</v>
      </c>
      <c r="F53">
        <f t="shared" si="47"/>
        <v>250</v>
      </c>
      <c r="G53" s="9">
        <f t="shared" si="3"/>
        <v>225</v>
      </c>
      <c r="H53" s="30">
        <f t="shared" si="48"/>
        <v>25</v>
      </c>
      <c r="I53">
        <v>1000</v>
      </c>
      <c r="J53">
        <v>100</v>
      </c>
      <c r="K53">
        <f t="shared" si="49"/>
        <v>0.3621220351258374</v>
      </c>
      <c r="L53">
        <v>55.23</v>
      </c>
      <c r="M53">
        <v>20</v>
      </c>
      <c r="N53" s="14" t="s">
        <v>16</v>
      </c>
      <c r="O53" s="11">
        <v>0.14222860000000001</v>
      </c>
      <c r="P53" s="11">
        <v>1.052692</v>
      </c>
      <c r="Q53" s="11">
        <v>1.0627599999999999E-2</v>
      </c>
      <c r="R53" s="11">
        <v>1052.1320000000001</v>
      </c>
      <c r="S53" t="s">
        <v>4</v>
      </c>
      <c r="T53" s="11">
        <v>100000</v>
      </c>
      <c r="V53" s="17"/>
      <c r="W53" s="62">
        <v>120</v>
      </c>
      <c r="X53" s="62">
        <v>62</v>
      </c>
      <c r="Y53">
        <f t="shared" si="38"/>
        <v>58</v>
      </c>
      <c r="Z53">
        <f t="shared" si="39"/>
        <v>938</v>
      </c>
      <c r="AA53">
        <f t="shared" si="26"/>
        <v>942</v>
      </c>
      <c r="AB53">
        <v>1000</v>
      </c>
      <c r="AC53">
        <v>1000</v>
      </c>
      <c r="AD53" s="61">
        <v>0.77771000000000001</v>
      </c>
      <c r="AE53" s="62"/>
      <c r="AF53" s="62"/>
      <c r="AG53" s="62"/>
      <c r="AH53" s="17"/>
    </row>
    <row r="54" spans="1:34">
      <c r="B54">
        <v>10</v>
      </c>
      <c r="C54" s="10">
        <v>50</v>
      </c>
      <c r="D54">
        <f t="shared" si="45"/>
        <v>50</v>
      </c>
      <c r="E54" s="29">
        <f t="shared" si="46"/>
        <v>500</v>
      </c>
      <c r="F54">
        <f t="shared" si="47"/>
        <v>500</v>
      </c>
      <c r="G54" s="9">
        <f t="shared" si="3"/>
        <v>450</v>
      </c>
      <c r="H54" s="30">
        <f t="shared" si="48"/>
        <v>50</v>
      </c>
      <c r="I54">
        <v>1000</v>
      </c>
      <c r="J54">
        <v>100</v>
      </c>
      <c r="K54">
        <f t="shared" si="49"/>
        <v>0.3621220351258374</v>
      </c>
      <c r="L54">
        <v>55.23</v>
      </c>
      <c r="M54">
        <v>20</v>
      </c>
      <c r="N54" s="14" t="s">
        <v>16</v>
      </c>
      <c r="O54" s="11">
        <v>5.0999490000000003E-4</v>
      </c>
      <c r="P54" s="11">
        <v>1.1893940000000001</v>
      </c>
      <c r="Q54" s="11">
        <v>1.1991140000000001E-2</v>
      </c>
      <c r="R54" s="11">
        <v>1187.123</v>
      </c>
      <c r="S54" t="s">
        <v>4</v>
      </c>
      <c r="T54" s="11">
        <v>100000</v>
      </c>
      <c r="V54" s="17"/>
      <c r="W54" s="62">
        <v>133</v>
      </c>
      <c r="X54" s="62">
        <v>75</v>
      </c>
      <c r="Y54">
        <f t="shared" si="38"/>
        <v>58</v>
      </c>
      <c r="Z54">
        <f t="shared" si="39"/>
        <v>925</v>
      </c>
      <c r="AA54">
        <f t="shared" si="26"/>
        <v>942</v>
      </c>
      <c r="AB54">
        <v>1000</v>
      </c>
      <c r="AC54">
        <v>1000</v>
      </c>
      <c r="AD54" s="61">
        <v>0.1507829</v>
      </c>
      <c r="AE54" s="62"/>
      <c r="AF54" s="62"/>
      <c r="AG54" s="62"/>
      <c r="AH54" s="17"/>
    </row>
    <row r="55" spans="1:34">
      <c r="B55">
        <v>10</v>
      </c>
      <c r="C55" s="10">
        <v>75</v>
      </c>
      <c r="D55">
        <f t="shared" si="45"/>
        <v>25</v>
      </c>
      <c r="E55" s="29">
        <f t="shared" si="46"/>
        <v>250</v>
      </c>
      <c r="F55">
        <f t="shared" si="47"/>
        <v>750</v>
      </c>
      <c r="G55" s="9">
        <f t="shared" si="3"/>
        <v>675</v>
      </c>
      <c r="H55" s="30">
        <f t="shared" si="48"/>
        <v>75</v>
      </c>
      <c r="I55">
        <v>1000</v>
      </c>
      <c r="J55">
        <v>100</v>
      </c>
      <c r="K55">
        <f t="shared" si="49"/>
        <v>0.37140204271123489</v>
      </c>
      <c r="L55">
        <v>53.85</v>
      </c>
      <c r="M55">
        <v>20</v>
      </c>
      <c r="N55" s="14" t="s">
        <v>45</v>
      </c>
      <c r="O55" s="11">
        <v>5.99994E-5</v>
      </c>
      <c r="P55" s="11">
        <v>1.2426360000000001</v>
      </c>
      <c r="Q55" s="11">
        <v>1.252119E-2</v>
      </c>
      <c r="R55" s="11">
        <v>1239.598</v>
      </c>
      <c r="S55" t="s">
        <v>4</v>
      </c>
      <c r="T55" s="11">
        <v>100000</v>
      </c>
      <c r="V55" s="17"/>
      <c r="W55" s="62">
        <v>130</v>
      </c>
      <c r="X55" s="62">
        <v>78</v>
      </c>
      <c r="Y55">
        <f t="shared" si="38"/>
        <v>52</v>
      </c>
      <c r="Z55">
        <f t="shared" si="39"/>
        <v>922</v>
      </c>
      <c r="AA55">
        <f t="shared" si="26"/>
        <v>948</v>
      </c>
      <c r="AB55">
        <v>1000</v>
      </c>
      <c r="AC55">
        <v>1000</v>
      </c>
      <c r="AD55" s="61">
        <v>2.3031840000000001E-2</v>
      </c>
      <c r="AE55" s="62"/>
      <c r="AF55" s="62"/>
      <c r="AG55" s="62"/>
      <c r="AH55" s="17"/>
    </row>
    <row r="56" spans="1:34">
      <c r="B56">
        <v>10</v>
      </c>
      <c r="C56" s="10">
        <v>85</v>
      </c>
      <c r="D56">
        <f t="shared" si="45"/>
        <v>15</v>
      </c>
      <c r="E56" s="29">
        <f t="shared" si="46"/>
        <v>150</v>
      </c>
      <c r="F56">
        <f t="shared" si="47"/>
        <v>850</v>
      </c>
      <c r="G56" s="9">
        <f t="shared" si="3"/>
        <v>765</v>
      </c>
      <c r="H56" s="30">
        <f t="shared" si="48"/>
        <v>85</v>
      </c>
      <c r="I56">
        <v>1000</v>
      </c>
      <c r="J56">
        <v>100</v>
      </c>
      <c r="K56">
        <f t="shared" si="49"/>
        <v>0.37140204271123489</v>
      </c>
      <c r="L56">
        <v>53.85</v>
      </c>
      <c r="M56">
        <v>20</v>
      </c>
      <c r="N56" s="14" t="s">
        <v>45</v>
      </c>
      <c r="O56" s="11">
        <v>9.9999000000000006E-6</v>
      </c>
      <c r="P56" s="11">
        <v>1.354322</v>
      </c>
      <c r="Q56" s="11">
        <v>1.3631239999999999E-2</v>
      </c>
      <c r="R56" s="11">
        <v>1349.4929999999999</v>
      </c>
      <c r="S56" t="s">
        <v>4</v>
      </c>
      <c r="T56" s="11">
        <v>100000</v>
      </c>
      <c r="V56" s="17"/>
      <c r="W56" s="62">
        <v>134</v>
      </c>
      <c r="X56" s="62">
        <v>82</v>
      </c>
      <c r="Y56">
        <f t="shared" si="38"/>
        <v>52</v>
      </c>
      <c r="Z56">
        <f t="shared" si="39"/>
        <v>918</v>
      </c>
      <c r="AA56">
        <f t="shared" si="26"/>
        <v>948</v>
      </c>
      <c r="AB56">
        <v>1000</v>
      </c>
      <c r="AC56">
        <v>1000</v>
      </c>
      <c r="AD56" s="61">
        <v>9.2740159999999995E-3</v>
      </c>
      <c r="AE56" s="62"/>
      <c r="AF56" s="62"/>
      <c r="AG56" s="62"/>
      <c r="AH56" s="17"/>
    </row>
    <row r="57" spans="1:34" ht="17" thickBot="1">
      <c r="B57">
        <v>10</v>
      </c>
      <c r="C57" s="10">
        <v>100</v>
      </c>
      <c r="D57">
        <f t="shared" si="45"/>
        <v>0</v>
      </c>
      <c r="E57" s="29">
        <v>1</v>
      </c>
      <c r="F57">
        <v>999</v>
      </c>
      <c r="G57" s="9">
        <f t="shared" si="3"/>
        <v>899.1</v>
      </c>
      <c r="H57" s="30">
        <f t="shared" si="48"/>
        <v>99.9</v>
      </c>
      <c r="I57">
        <v>1000</v>
      </c>
      <c r="J57">
        <v>100</v>
      </c>
      <c r="K57">
        <f t="shared" si="49"/>
        <v>0.37140204271123489</v>
      </c>
      <c r="L57">
        <v>53.85</v>
      </c>
      <c r="M57">
        <v>20</v>
      </c>
      <c r="N57" s="14" t="s">
        <v>45</v>
      </c>
      <c r="O57" s="11">
        <v>2.99997E-5</v>
      </c>
      <c r="P57" s="11">
        <v>1.288306</v>
      </c>
      <c r="Q57" s="11">
        <v>1.297541E-2</v>
      </c>
      <c r="R57" s="11">
        <v>1284.5650000000001</v>
      </c>
      <c r="S57" t="s">
        <v>4</v>
      </c>
      <c r="T57" s="11">
        <v>100000</v>
      </c>
      <c r="V57" s="17"/>
      <c r="W57" s="62">
        <v>155</v>
      </c>
      <c r="X57" s="62">
        <v>106</v>
      </c>
      <c r="Y57">
        <f t="shared" si="38"/>
        <v>49</v>
      </c>
      <c r="Z57">
        <f t="shared" si="39"/>
        <v>894</v>
      </c>
      <c r="AA57">
        <f t="shared" si="26"/>
        <v>951</v>
      </c>
      <c r="AB57">
        <v>1000</v>
      </c>
      <c r="AC57">
        <v>1000</v>
      </c>
      <c r="AD57" s="91">
        <v>2.241682E-6</v>
      </c>
      <c r="AE57" s="62"/>
      <c r="AF57" s="62"/>
      <c r="AG57" s="62"/>
      <c r="AH57" s="17"/>
    </row>
    <row r="58" spans="1:34" ht="17" customHeight="1" thickBot="1">
      <c r="A58" s="24">
        <v>8</v>
      </c>
      <c r="B58" s="4" t="s">
        <v>58</v>
      </c>
      <c r="C58" s="2"/>
      <c r="D58" s="2"/>
      <c r="E58" s="2"/>
      <c r="F58" s="2"/>
      <c r="G58" s="1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34">
      <c r="B59">
        <v>10</v>
      </c>
      <c r="C59">
        <v>50</v>
      </c>
      <c r="D59">
        <f>100-C59</f>
        <v>50</v>
      </c>
      <c r="E59">
        <f t="shared" ref="E59:E65" si="50">I59-F59</f>
        <v>500</v>
      </c>
      <c r="F59">
        <f>I59/100*C59</f>
        <v>500</v>
      </c>
      <c r="G59" s="9">
        <f t="shared" ref="G59:G65" si="51">F59-H59</f>
        <v>400</v>
      </c>
      <c r="H59" s="9">
        <v>100</v>
      </c>
      <c r="I59">
        <v>1000</v>
      </c>
      <c r="J59" s="29">
        <v>10</v>
      </c>
      <c r="K59">
        <f>M59/L59</f>
        <v>0.4</v>
      </c>
      <c r="L59">
        <v>50</v>
      </c>
      <c r="M59">
        <v>20</v>
      </c>
      <c r="N59">
        <v>50</v>
      </c>
      <c r="O59" s="11">
        <v>0.44307560000000001</v>
      </c>
      <c r="P59" s="11">
        <v>1.005706</v>
      </c>
      <c r="Q59" s="11">
        <v>0.1116743</v>
      </c>
      <c r="R59" s="11">
        <v>1005.069</v>
      </c>
      <c r="S59" t="s">
        <v>4</v>
      </c>
      <c r="T59" s="11">
        <v>100000</v>
      </c>
      <c r="V59" s="17"/>
      <c r="W59" s="62">
        <v>96</v>
      </c>
      <c r="X59" s="62">
        <v>57</v>
      </c>
      <c r="Y59">
        <f t="shared" si="38"/>
        <v>39</v>
      </c>
      <c r="Z59">
        <f t="shared" si="39"/>
        <v>943</v>
      </c>
      <c r="AA59">
        <f t="shared" si="26"/>
        <v>961</v>
      </c>
      <c r="AB59">
        <v>1000</v>
      </c>
      <c r="AC59">
        <v>1000</v>
      </c>
      <c r="AD59" s="61">
        <v>7.486334E-2</v>
      </c>
      <c r="AE59" s="62"/>
      <c r="AF59" s="62"/>
      <c r="AG59" s="62"/>
      <c r="AH59" s="17"/>
    </row>
    <row r="60" spans="1:34">
      <c r="B60">
        <v>10</v>
      </c>
      <c r="C60">
        <v>50</v>
      </c>
      <c r="D60">
        <f t="shared" ref="D60:D65" si="52">100-C60</f>
        <v>50</v>
      </c>
      <c r="E60">
        <f t="shared" si="50"/>
        <v>500</v>
      </c>
      <c r="F60">
        <f t="shared" ref="F60:F65" si="53">I60/100*C60</f>
        <v>500</v>
      </c>
      <c r="G60" s="9">
        <f t="shared" si="51"/>
        <v>400</v>
      </c>
      <c r="H60" s="9">
        <v>100</v>
      </c>
      <c r="I60">
        <v>1000</v>
      </c>
      <c r="J60" s="29">
        <v>20</v>
      </c>
      <c r="K60">
        <f t="shared" ref="K60:K65" si="54">M60/L60</f>
        <v>0.4</v>
      </c>
      <c r="L60">
        <v>50</v>
      </c>
      <c r="M60">
        <v>20</v>
      </c>
      <c r="N60">
        <v>50</v>
      </c>
      <c r="O60" s="11">
        <v>1.5239849999999999E-2</v>
      </c>
      <c r="P60" s="11">
        <v>1.130031</v>
      </c>
      <c r="Q60" s="11">
        <v>5.907105E-2</v>
      </c>
      <c r="R60" s="11">
        <v>1122.3499999999999</v>
      </c>
      <c r="S60" t="s">
        <v>4</v>
      </c>
      <c r="T60" s="11">
        <v>100000</v>
      </c>
      <c r="V60" s="17"/>
      <c r="W60" s="62">
        <v>121</v>
      </c>
      <c r="X60" s="62">
        <v>73</v>
      </c>
      <c r="Y60">
        <f t="shared" si="38"/>
        <v>48</v>
      </c>
      <c r="Z60">
        <f t="shared" si="39"/>
        <v>927</v>
      </c>
      <c r="AA60">
        <f t="shared" si="26"/>
        <v>952</v>
      </c>
      <c r="AB60">
        <v>1000</v>
      </c>
      <c r="AC60">
        <v>1000</v>
      </c>
      <c r="AD60" s="61">
        <v>2.4032609999999999E-2</v>
      </c>
      <c r="AE60" s="62"/>
      <c r="AF60" s="62"/>
      <c r="AG60" s="62"/>
      <c r="AH60" s="17"/>
    </row>
    <row r="61" spans="1:34">
      <c r="B61">
        <v>10</v>
      </c>
      <c r="C61">
        <v>50</v>
      </c>
      <c r="D61">
        <f t="shared" si="52"/>
        <v>50</v>
      </c>
      <c r="E61">
        <f t="shared" si="50"/>
        <v>500</v>
      </c>
      <c r="F61">
        <f t="shared" si="53"/>
        <v>500</v>
      </c>
      <c r="G61" s="9">
        <f t="shared" si="51"/>
        <v>400</v>
      </c>
      <c r="H61" s="9">
        <v>100</v>
      </c>
      <c r="I61">
        <v>1000</v>
      </c>
      <c r="J61" s="29">
        <v>50</v>
      </c>
      <c r="K61">
        <f t="shared" si="54"/>
        <v>0.4</v>
      </c>
      <c r="L61">
        <v>50</v>
      </c>
      <c r="M61">
        <v>20</v>
      </c>
      <c r="N61">
        <v>50</v>
      </c>
      <c r="O61" s="11">
        <v>1.3029870000000001E-2</v>
      </c>
      <c r="P61" s="11">
        <v>1.1304829999999999</v>
      </c>
      <c r="Q61" s="11">
        <v>2.30098E-2</v>
      </c>
      <c r="R61" s="11">
        <v>1127.48</v>
      </c>
      <c r="S61" t="s">
        <v>4</v>
      </c>
      <c r="T61" s="11">
        <v>100000</v>
      </c>
      <c r="V61" s="17"/>
      <c r="W61" s="62">
        <v>116</v>
      </c>
      <c r="X61" s="62">
        <v>70</v>
      </c>
      <c r="Y61">
        <f t="shared" si="38"/>
        <v>46</v>
      </c>
      <c r="Z61">
        <f t="shared" si="39"/>
        <v>930</v>
      </c>
      <c r="AA61">
        <f t="shared" si="26"/>
        <v>954</v>
      </c>
      <c r="AB61">
        <v>1000</v>
      </c>
      <c r="AC61">
        <v>1000</v>
      </c>
      <c r="AD61" s="61">
        <v>2.7404250000000002E-2</v>
      </c>
      <c r="AE61" s="62"/>
      <c r="AF61" s="62"/>
      <c r="AG61" s="62"/>
      <c r="AH61" s="17"/>
    </row>
    <row r="62" spans="1:34">
      <c r="B62">
        <v>10</v>
      </c>
      <c r="C62">
        <v>50</v>
      </c>
      <c r="D62">
        <f t="shared" si="52"/>
        <v>50</v>
      </c>
      <c r="E62">
        <f t="shared" si="50"/>
        <v>500</v>
      </c>
      <c r="F62">
        <f t="shared" si="53"/>
        <v>500</v>
      </c>
      <c r="G62" s="9">
        <f t="shared" si="51"/>
        <v>400</v>
      </c>
      <c r="H62" s="9">
        <v>100</v>
      </c>
      <c r="I62">
        <v>1000</v>
      </c>
      <c r="J62" s="29">
        <v>500</v>
      </c>
      <c r="K62">
        <f t="shared" si="54"/>
        <v>0.4</v>
      </c>
      <c r="L62">
        <v>50</v>
      </c>
      <c r="M62">
        <v>20</v>
      </c>
      <c r="N62">
        <v>50</v>
      </c>
      <c r="O62" s="11">
        <v>9.9999000000000006E-6</v>
      </c>
      <c r="P62" s="11">
        <v>2.8869980000000002</v>
      </c>
      <c r="Q62" s="11">
        <v>5.7637720000000003E-3</v>
      </c>
      <c r="R62" s="11">
        <v>2876.1219999999998</v>
      </c>
      <c r="S62" t="s">
        <v>4</v>
      </c>
      <c r="T62" s="11">
        <v>100000</v>
      </c>
      <c r="V62" s="17"/>
      <c r="W62" s="62">
        <v>204</v>
      </c>
      <c r="X62" s="62">
        <v>145</v>
      </c>
      <c r="Y62">
        <f t="shared" si="38"/>
        <v>59</v>
      </c>
      <c r="Z62">
        <f t="shared" si="39"/>
        <v>855</v>
      </c>
      <c r="AA62">
        <f t="shared" si="26"/>
        <v>941</v>
      </c>
      <c r="AB62">
        <v>1000</v>
      </c>
      <c r="AC62">
        <v>1000</v>
      </c>
      <c r="AD62" s="91">
        <v>1.9496330000000001E-10</v>
      </c>
      <c r="AE62" s="62"/>
      <c r="AF62" s="62"/>
      <c r="AG62" s="62"/>
      <c r="AH62" s="17"/>
    </row>
    <row r="63" spans="1:34">
      <c r="B63">
        <v>10</v>
      </c>
      <c r="C63">
        <v>50</v>
      </c>
      <c r="D63">
        <f t="shared" si="52"/>
        <v>50</v>
      </c>
      <c r="E63">
        <f t="shared" si="50"/>
        <v>500</v>
      </c>
      <c r="F63">
        <f t="shared" si="53"/>
        <v>500</v>
      </c>
      <c r="G63" s="9">
        <f t="shared" si="51"/>
        <v>400</v>
      </c>
      <c r="H63" s="9">
        <v>100</v>
      </c>
      <c r="I63">
        <v>1000</v>
      </c>
      <c r="J63" s="29">
        <v>800</v>
      </c>
      <c r="K63">
        <f t="shared" si="54"/>
        <v>0.4</v>
      </c>
      <c r="L63">
        <v>50</v>
      </c>
      <c r="M63">
        <v>20</v>
      </c>
      <c r="N63">
        <v>50</v>
      </c>
      <c r="O63" s="11">
        <v>9.9989999999999996E-5</v>
      </c>
      <c r="P63" s="11">
        <v>3.940626</v>
      </c>
      <c r="Q63" s="11">
        <v>4.9138619999999997E-3</v>
      </c>
      <c r="R63" s="11">
        <v>3926.1759999999999</v>
      </c>
      <c r="S63" t="s">
        <v>61</v>
      </c>
      <c r="T63" s="11">
        <v>10000</v>
      </c>
      <c r="V63" s="17"/>
      <c r="W63" s="62">
        <v>204</v>
      </c>
      <c r="X63" s="62">
        <v>147</v>
      </c>
      <c r="Y63">
        <f t="shared" si="38"/>
        <v>57</v>
      </c>
      <c r="Z63">
        <f t="shared" si="39"/>
        <v>853</v>
      </c>
      <c r="AA63">
        <f t="shared" si="26"/>
        <v>943</v>
      </c>
      <c r="AB63">
        <v>1000</v>
      </c>
      <c r="AC63">
        <v>1000</v>
      </c>
      <c r="AD63" s="63">
        <v>2.484246E-11</v>
      </c>
      <c r="AE63" s="62"/>
      <c r="AF63" s="62"/>
      <c r="AG63" s="62"/>
      <c r="AH63" s="17"/>
    </row>
    <row r="64" spans="1:34">
      <c r="B64">
        <v>10</v>
      </c>
      <c r="C64">
        <v>50</v>
      </c>
      <c r="D64">
        <f t="shared" si="52"/>
        <v>50</v>
      </c>
      <c r="E64">
        <f t="shared" si="50"/>
        <v>500</v>
      </c>
      <c r="F64">
        <f t="shared" si="53"/>
        <v>500</v>
      </c>
      <c r="G64" s="9">
        <f t="shared" si="51"/>
        <v>400</v>
      </c>
      <c r="H64" s="9">
        <v>100</v>
      </c>
      <c r="I64">
        <v>1000</v>
      </c>
      <c r="J64" s="29">
        <v>900</v>
      </c>
      <c r="K64">
        <f t="shared" si="54"/>
        <v>0.4</v>
      </c>
      <c r="L64">
        <v>50</v>
      </c>
      <c r="M64">
        <v>20</v>
      </c>
      <c r="N64">
        <v>50</v>
      </c>
      <c r="O64" s="11">
        <v>9.9989999999999996E-5</v>
      </c>
      <c r="P64" s="11">
        <v>4.3957220000000001</v>
      </c>
      <c r="Q64" s="11">
        <v>4.8711689999999998E-3</v>
      </c>
      <c r="R64" s="11">
        <v>4379.1809999999996</v>
      </c>
      <c r="S64" t="s">
        <v>62</v>
      </c>
      <c r="T64" s="11">
        <v>10000</v>
      </c>
      <c r="V64" s="17"/>
      <c r="W64" s="62">
        <v>181</v>
      </c>
      <c r="X64" s="62">
        <v>136</v>
      </c>
      <c r="Y64">
        <f t="shared" si="38"/>
        <v>45</v>
      </c>
      <c r="Z64">
        <f t="shared" si="39"/>
        <v>864</v>
      </c>
      <c r="AA64">
        <f t="shared" si="26"/>
        <v>955</v>
      </c>
      <c r="AB64">
        <v>1000</v>
      </c>
      <c r="AC64">
        <v>1000</v>
      </c>
      <c r="AD64" s="91">
        <v>8.2577669999999995E-13</v>
      </c>
      <c r="AE64" s="62"/>
      <c r="AF64" s="62"/>
      <c r="AG64" s="62"/>
      <c r="AH64" s="17"/>
    </row>
    <row r="65" spans="1:34" ht="17" thickBot="1">
      <c r="B65">
        <v>10</v>
      </c>
      <c r="C65">
        <v>50</v>
      </c>
      <c r="D65">
        <f t="shared" si="52"/>
        <v>50</v>
      </c>
      <c r="E65">
        <f t="shared" si="50"/>
        <v>500</v>
      </c>
      <c r="F65">
        <f t="shared" si="53"/>
        <v>500</v>
      </c>
      <c r="G65" s="9">
        <f t="shared" si="51"/>
        <v>400</v>
      </c>
      <c r="H65" s="9">
        <v>100</v>
      </c>
      <c r="I65">
        <v>1000</v>
      </c>
      <c r="J65" s="29">
        <v>1000</v>
      </c>
      <c r="K65">
        <f t="shared" si="54"/>
        <v>0.4</v>
      </c>
      <c r="L65">
        <v>50</v>
      </c>
      <c r="M65">
        <v>20</v>
      </c>
      <c r="N65">
        <v>50</v>
      </c>
      <c r="O65" s="11">
        <v>9.9989999999999996E-5</v>
      </c>
      <c r="P65" s="11">
        <v>4.7717280000000004</v>
      </c>
      <c r="Q65" s="11">
        <v>4.7585379999999997E-3</v>
      </c>
      <c r="R65" s="11">
        <v>4753.78</v>
      </c>
      <c r="S65" t="s">
        <v>62</v>
      </c>
      <c r="T65" s="11">
        <v>10000</v>
      </c>
      <c r="V65" s="17"/>
      <c r="W65" s="62">
        <v>193</v>
      </c>
      <c r="X65" s="62">
        <v>146</v>
      </c>
      <c r="Y65">
        <f t="shared" si="38"/>
        <v>47</v>
      </c>
      <c r="Z65">
        <f t="shared" si="39"/>
        <v>854</v>
      </c>
      <c r="AA65">
        <f t="shared" si="26"/>
        <v>953</v>
      </c>
      <c r="AB65">
        <v>1000</v>
      </c>
      <c r="AC65">
        <v>1000</v>
      </c>
      <c r="AD65" s="91">
        <v>1</v>
      </c>
      <c r="AE65" s="62"/>
      <c r="AF65" s="62"/>
      <c r="AG65" s="62"/>
      <c r="AH65" s="17"/>
    </row>
    <row r="66" spans="1:34" ht="17" customHeight="1" thickBot="1">
      <c r="A66" s="24">
        <v>9</v>
      </c>
      <c r="B66" s="4" t="s">
        <v>59</v>
      </c>
      <c r="C66" s="2"/>
      <c r="D66" s="2"/>
      <c r="E66" s="2"/>
      <c r="F66" s="2"/>
      <c r="G66" s="1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>
      <c r="B67">
        <v>10</v>
      </c>
      <c r="C67">
        <v>50</v>
      </c>
      <c r="D67">
        <f>100-C67</f>
        <v>50</v>
      </c>
      <c r="E67" s="10">
        <f>D67*I67/100</f>
        <v>25</v>
      </c>
      <c r="F67">
        <f>I67-E67</f>
        <v>25</v>
      </c>
      <c r="G67">
        <v>23</v>
      </c>
      <c r="H67" s="18">
        <f>F67/100*B67</f>
        <v>2.5</v>
      </c>
      <c r="I67" s="10">
        <v>50</v>
      </c>
      <c r="J67">
        <v>100</v>
      </c>
      <c r="K67">
        <f>M67/L67</f>
        <v>0.4</v>
      </c>
      <c r="L67">
        <v>50</v>
      </c>
      <c r="M67">
        <v>20</v>
      </c>
      <c r="N67">
        <v>50</v>
      </c>
      <c r="O67" s="11">
        <v>0.1736683</v>
      </c>
      <c r="P67" s="11">
        <v>1.217176</v>
      </c>
      <c r="Q67" s="11">
        <v>1.2267790000000001E-2</v>
      </c>
      <c r="R67" s="11">
        <v>60.725580000000001</v>
      </c>
      <c r="S67" t="s">
        <v>4</v>
      </c>
      <c r="T67" s="11">
        <v>100000</v>
      </c>
      <c r="V67" s="17"/>
      <c r="W67" s="62">
        <v>58</v>
      </c>
      <c r="X67" s="62">
        <v>5</v>
      </c>
      <c r="Y67">
        <f t="shared" si="38"/>
        <v>53</v>
      </c>
      <c r="Z67">
        <f t="shared" si="39"/>
        <v>45</v>
      </c>
      <c r="AA67">
        <f t="shared" si="26"/>
        <v>947</v>
      </c>
      <c r="AB67" s="10">
        <v>50</v>
      </c>
      <c r="AC67">
        <v>1000</v>
      </c>
      <c r="AD67" s="91">
        <v>1.9517100000000001E-11</v>
      </c>
      <c r="AE67" s="62"/>
      <c r="AF67" s="62"/>
      <c r="AG67" s="62"/>
      <c r="AH67" s="17"/>
    </row>
    <row r="68" spans="1:34">
      <c r="B68">
        <v>10</v>
      </c>
      <c r="C68">
        <v>50</v>
      </c>
      <c r="D68">
        <f t="shared" ref="D68:D73" si="55">100-C68</f>
        <v>50</v>
      </c>
      <c r="E68" s="10">
        <f t="shared" ref="E68:E73" si="56">D68*I68/100</f>
        <v>50</v>
      </c>
      <c r="F68">
        <f t="shared" ref="F68:F73" si="57">I68-E68</f>
        <v>50</v>
      </c>
      <c r="G68">
        <f t="shared" ref="G68:G73" si="58">F68-H68</f>
        <v>45</v>
      </c>
      <c r="H68" s="18">
        <f t="shared" ref="H68:H73" si="59">F68/100*B68</f>
        <v>5</v>
      </c>
      <c r="I68" s="10">
        <v>100</v>
      </c>
      <c r="J68">
        <v>100</v>
      </c>
      <c r="K68">
        <f t="shared" ref="K68:K73" si="60">M68/L68</f>
        <v>0.4</v>
      </c>
      <c r="L68">
        <v>50</v>
      </c>
      <c r="M68">
        <v>20</v>
      </c>
      <c r="N68">
        <v>50</v>
      </c>
      <c r="O68" s="11">
        <v>0.1640084</v>
      </c>
      <c r="P68" s="11">
        <v>1.165173</v>
      </c>
      <c r="Q68" s="11">
        <v>1.1749819999999999E-2</v>
      </c>
      <c r="R68" s="11">
        <v>116.3232</v>
      </c>
      <c r="S68" t="s">
        <v>4</v>
      </c>
      <c r="T68" s="11">
        <v>100000</v>
      </c>
      <c r="V68" s="17"/>
      <c r="W68" s="62">
        <v>59</v>
      </c>
      <c r="X68" s="62">
        <v>6</v>
      </c>
      <c r="Y68">
        <f t="shared" si="38"/>
        <v>53</v>
      </c>
      <c r="Z68">
        <f t="shared" si="39"/>
        <v>94</v>
      </c>
      <c r="AA68">
        <f t="shared" si="26"/>
        <v>947</v>
      </c>
      <c r="AB68" s="10">
        <v>100</v>
      </c>
      <c r="AC68">
        <v>1000</v>
      </c>
      <c r="AD68" s="91">
        <v>1.0022669999999999E-10</v>
      </c>
      <c r="AE68" s="62"/>
      <c r="AF68" s="62"/>
      <c r="AG68" s="62"/>
      <c r="AH68" s="17"/>
    </row>
    <row r="69" spans="1:34">
      <c r="B69">
        <v>10</v>
      </c>
      <c r="C69">
        <v>50</v>
      </c>
      <c r="D69">
        <f t="shared" si="55"/>
        <v>50</v>
      </c>
      <c r="E69" s="10">
        <f t="shared" si="56"/>
        <v>250</v>
      </c>
      <c r="F69">
        <f t="shared" si="57"/>
        <v>250</v>
      </c>
      <c r="G69">
        <f t="shared" si="58"/>
        <v>225</v>
      </c>
      <c r="H69" s="18">
        <f t="shared" si="59"/>
        <v>25</v>
      </c>
      <c r="I69" s="10">
        <v>500</v>
      </c>
      <c r="J69">
        <v>100</v>
      </c>
      <c r="K69">
        <f t="shared" si="60"/>
        <v>0.4</v>
      </c>
      <c r="L69">
        <v>50</v>
      </c>
      <c r="M69">
        <v>20</v>
      </c>
      <c r="N69">
        <v>50</v>
      </c>
      <c r="O69" s="11">
        <v>1.150988E-2</v>
      </c>
      <c r="P69" s="11">
        <v>1.211552</v>
      </c>
      <c r="Q69" s="11">
        <v>1.221181E-2</v>
      </c>
      <c r="R69" s="11">
        <v>604.48450000000003</v>
      </c>
      <c r="S69" t="s">
        <v>4</v>
      </c>
      <c r="T69" s="11">
        <v>100000</v>
      </c>
      <c r="V69" s="17"/>
      <c r="W69" s="62">
        <v>89</v>
      </c>
      <c r="X69" s="62">
        <v>36</v>
      </c>
      <c r="Y69">
        <f t="shared" si="38"/>
        <v>53</v>
      </c>
      <c r="Z69">
        <f t="shared" si="39"/>
        <v>464</v>
      </c>
      <c r="AA69">
        <f t="shared" si="26"/>
        <v>947</v>
      </c>
      <c r="AB69" s="10">
        <v>500</v>
      </c>
      <c r="AC69">
        <v>1000</v>
      </c>
      <c r="AD69" s="62">
        <v>8.2204169999999993E-2</v>
      </c>
      <c r="AE69" s="62"/>
      <c r="AF69" s="62"/>
      <c r="AG69" s="62"/>
      <c r="AH69" s="17"/>
    </row>
    <row r="70" spans="1:34">
      <c r="B70">
        <v>10</v>
      </c>
      <c r="C70">
        <v>50</v>
      </c>
      <c r="D70">
        <f t="shared" si="55"/>
        <v>50</v>
      </c>
      <c r="E70" s="10">
        <f t="shared" si="56"/>
        <v>450</v>
      </c>
      <c r="F70">
        <f t="shared" si="57"/>
        <v>450</v>
      </c>
      <c r="G70">
        <f t="shared" si="58"/>
        <v>405</v>
      </c>
      <c r="H70" s="18">
        <f t="shared" si="59"/>
        <v>45</v>
      </c>
      <c r="I70" s="10">
        <v>900</v>
      </c>
      <c r="J70">
        <v>100</v>
      </c>
      <c r="K70">
        <f t="shared" si="60"/>
        <v>0.4</v>
      </c>
      <c r="L70">
        <v>50</v>
      </c>
      <c r="M70">
        <v>20</v>
      </c>
      <c r="N70">
        <v>50</v>
      </c>
      <c r="O70" s="11">
        <v>7.5249250000000004E-2</v>
      </c>
      <c r="P70" s="11">
        <v>1.0845720000000001</v>
      </c>
      <c r="Q70" s="11">
        <v>1.094593E-2</v>
      </c>
      <c r="R70" s="11">
        <v>975.28200000000004</v>
      </c>
      <c r="S70" t="s">
        <v>4</v>
      </c>
      <c r="T70" s="11">
        <v>100000</v>
      </c>
      <c r="V70" s="17"/>
      <c r="W70" s="62">
        <v>112</v>
      </c>
      <c r="X70" s="62">
        <v>59</v>
      </c>
      <c r="Y70">
        <f t="shared" si="38"/>
        <v>53</v>
      </c>
      <c r="Z70">
        <f t="shared" si="39"/>
        <v>841</v>
      </c>
      <c r="AA70">
        <f t="shared" si="26"/>
        <v>947</v>
      </c>
      <c r="AB70" s="10">
        <v>900</v>
      </c>
      <c r="AC70">
        <v>1000</v>
      </c>
      <c r="AD70" s="61">
        <v>0.6269555</v>
      </c>
      <c r="AE70" s="62"/>
      <c r="AF70" s="62"/>
      <c r="AG70" s="62"/>
      <c r="AH70" s="17"/>
    </row>
    <row r="71" spans="1:34">
      <c r="B71">
        <v>10</v>
      </c>
      <c r="C71">
        <v>50</v>
      </c>
      <c r="D71">
        <f t="shared" si="55"/>
        <v>50</v>
      </c>
      <c r="E71" s="10">
        <f t="shared" si="56"/>
        <v>750</v>
      </c>
      <c r="F71">
        <f t="shared" si="57"/>
        <v>750</v>
      </c>
      <c r="G71">
        <f t="shared" si="58"/>
        <v>675</v>
      </c>
      <c r="H71" s="18">
        <f t="shared" si="59"/>
        <v>75</v>
      </c>
      <c r="I71" s="10">
        <v>1500</v>
      </c>
      <c r="J71">
        <v>100</v>
      </c>
      <c r="K71">
        <f t="shared" si="60"/>
        <v>0.4</v>
      </c>
      <c r="L71">
        <v>50</v>
      </c>
      <c r="M71">
        <v>20</v>
      </c>
      <c r="N71">
        <v>50</v>
      </c>
      <c r="O71" s="11">
        <v>1.9999800000000001E-5</v>
      </c>
      <c r="P71" s="11">
        <v>1.194728</v>
      </c>
      <c r="Q71" s="11">
        <v>1.2044269999999999E-2</v>
      </c>
      <c r="R71" s="11">
        <v>1788.5740000000001</v>
      </c>
      <c r="S71" t="s">
        <v>4</v>
      </c>
      <c r="T71" s="11">
        <v>100000</v>
      </c>
      <c r="V71" s="17"/>
      <c r="W71" s="62">
        <v>167</v>
      </c>
      <c r="X71" s="62">
        <v>114</v>
      </c>
      <c r="Y71">
        <f t="shared" si="38"/>
        <v>53</v>
      </c>
      <c r="Z71">
        <f t="shared" si="39"/>
        <v>1386</v>
      </c>
      <c r="AA71">
        <f t="shared" si="26"/>
        <v>947</v>
      </c>
      <c r="AB71" s="10">
        <v>1500</v>
      </c>
      <c r="AC71">
        <v>1000</v>
      </c>
      <c r="AD71" s="63">
        <v>9.6841459999999993E-7</v>
      </c>
      <c r="AE71" s="62"/>
      <c r="AF71" s="62"/>
      <c r="AG71" s="62"/>
      <c r="AH71" s="17"/>
    </row>
    <row r="72" spans="1:34">
      <c r="B72">
        <v>10</v>
      </c>
      <c r="C72">
        <v>50</v>
      </c>
      <c r="D72">
        <f t="shared" si="55"/>
        <v>50</v>
      </c>
      <c r="E72" s="10">
        <f t="shared" si="56"/>
        <v>900</v>
      </c>
      <c r="F72">
        <f t="shared" si="57"/>
        <v>900</v>
      </c>
      <c r="G72">
        <f t="shared" si="58"/>
        <v>810</v>
      </c>
      <c r="H72" s="18">
        <f t="shared" si="59"/>
        <v>90</v>
      </c>
      <c r="I72" s="10">
        <v>1800</v>
      </c>
      <c r="J72">
        <v>100</v>
      </c>
      <c r="K72">
        <f t="shared" si="60"/>
        <v>0.4</v>
      </c>
      <c r="L72">
        <v>50</v>
      </c>
      <c r="M72">
        <v>20</v>
      </c>
      <c r="N72">
        <v>50</v>
      </c>
      <c r="O72" s="11">
        <v>9.4199060000000005E-3</v>
      </c>
      <c r="P72" s="11">
        <v>1.0987549999999999</v>
      </c>
      <c r="Q72" s="11">
        <v>1.108748E-2</v>
      </c>
      <c r="R72" s="11">
        <v>1975.788</v>
      </c>
      <c r="S72" t="s">
        <v>4</v>
      </c>
      <c r="T72" s="11">
        <v>100000</v>
      </c>
      <c r="V72" s="17"/>
      <c r="W72" s="62">
        <v>176</v>
      </c>
      <c r="X72" s="62">
        <v>123</v>
      </c>
      <c r="Y72">
        <f t="shared" si="38"/>
        <v>53</v>
      </c>
      <c r="Z72">
        <f t="shared" si="39"/>
        <v>1677</v>
      </c>
      <c r="AA72">
        <f t="shared" si="26"/>
        <v>947</v>
      </c>
      <c r="AB72" s="10">
        <v>1800</v>
      </c>
      <c r="AC72">
        <v>1000</v>
      </c>
      <c r="AD72" s="91">
        <v>3.5581269999999999E-8</v>
      </c>
      <c r="AE72" s="62"/>
      <c r="AF72" s="62"/>
      <c r="AG72" s="62"/>
      <c r="AH72" s="17"/>
    </row>
    <row r="73" spans="1:34" ht="17" thickBot="1">
      <c r="B73">
        <v>10</v>
      </c>
      <c r="C73">
        <v>50</v>
      </c>
      <c r="D73">
        <f t="shared" si="55"/>
        <v>50</v>
      </c>
      <c r="E73" s="10">
        <f t="shared" si="56"/>
        <v>1500</v>
      </c>
      <c r="F73">
        <f t="shared" si="57"/>
        <v>1500</v>
      </c>
      <c r="G73">
        <f t="shared" si="58"/>
        <v>1350</v>
      </c>
      <c r="H73" s="18">
        <f t="shared" si="59"/>
        <v>150</v>
      </c>
      <c r="I73" s="10">
        <v>3000</v>
      </c>
      <c r="J73">
        <v>100</v>
      </c>
      <c r="K73">
        <f t="shared" si="60"/>
        <v>0.4</v>
      </c>
      <c r="L73">
        <v>50</v>
      </c>
      <c r="M73">
        <v>20</v>
      </c>
      <c r="N73">
        <v>50</v>
      </c>
      <c r="O73" s="12">
        <v>9.9999000000000006E-6</v>
      </c>
      <c r="P73" s="11">
        <v>1.1764619999999999</v>
      </c>
      <c r="Q73" s="11">
        <v>1.1862309999999999E-2</v>
      </c>
      <c r="R73" s="11">
        <v>3523.1060000000002</v>
      </c>
      <c r="S73" t="s">
        <v>4</v>
      </c>
      <c r="T73" s="11">
        <v>100000</v>
      </c>
      <c r="V73" s="17"/>
      <c r="W73" s="62">
        <v>290</v>
      </c>
      <c r="X73" s="62">
        <v>237</v>
      </c>
      <c r="Y73">
        <f t="shared" si="38"/>
        <v>53</v>
      </c>
      <c r="Z73">
        <f t="shared" si="39"/>
        <v>2763</v>
      </c>
      <c r="AA73">
        <f t="shared" si="26"/>
        <v>947</v>
      </c>
      <c r="AB73" s="10">
        <v>3000</v>
      </c>
      <c r="AC73">
        <v>1000</v>
      </c>
      <c r="AD73" s="63">
        <v>3.1035680000000002E-33</v>
      </c>
      <c r="AE73" s="62"/>
      <c r="AF73" s="62"/>
      <c r="AG73" s="62"/>
      <c r="AH73" s="17"/>
    </row>
    <row r="74" spans="1:34" ht="17" customHeight="1" thickBot="1">
      <c r="A74" s="24">
        <v>10</v>
      </c>
      <c r="B74" s="5" t="s">
        <v>119</v>
      </c>
      <c r="C74" s="2"/>
      <c r="D74" s="2"/>
      <c r="E74" s="2"/>
      <c r="F74" s="2"/>
      <c r="G74" s="16"/>
      <c r="H74" s="2"/>
      <c r="I74" s="2"/>
      <c r="J74" s="2"/>
      <c r="K74" s="2"/>
      <c r="L74" s="2"/>
      <c r="M74" s="2"/>
      <c r="N74" s="2" t="s">
        <v>26</v>
      </c>
      <c r="O74" s="2"/>
      <c r="P74" s="2"/>
      <c r="Q74" s="2"/>
      <c r="R74" s="2"/>
      <c r="S74" s="2"/>
      <c r="T74" s="2"/>
      <c r="U74" s="2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>
      <c r="B75" s="10">
        <v>15</v>
      </c>
      <c r="C75">
        <v>50</v>
      </c>
      <c r="D75">
        <f>100-C75</f>
        <v>50</v>
      </c>
      <c r="E75">
        <f t="shared" ref="E75:E81" si="61">I75-F75</f>
        <v>500</v>
      </c>
      <c r="F75">
        <f>I75/100*C75</f>
        <v>500</v>
      </c>
      <c r="G75" s="9">
        <f t="shared" ref="G75:G81" si="62">F75-H75</f>
        <v>425</v>
      </c>
      <c r="H75" s="30">
        <f>F75/100*B75</f>
        <v>75</v>
      </c>
      <c r="I75">
        <v>1000</v>
      </c>
      <c r="J75">
        <v>100</v>
      </c>
      <c r="K75">
        <f>M75/L75</f>
        <v>0.3621220351258374</v>
      </c>
      <c r="L75">
        <v>55.23</v>
      </c>
      <c r="M75">
        <v>20</v>
      </c>
      <c r="N75" s="14" t="s">
        <v>16</v>
      </c>
      <c r="O75" s="28">
        <v>5.99994E-5</v>
      </c>
      <c r="P75" s="27">
        <v>1.2270970000000001</v>
      </c>
      <c r="Q75" s="27">
        <v>1.236655E-2</v>
      </c>
      <c r="R75" s="27">
        <v>1224.288</v>
      </c>
      <c r="S75" t="s">
        <v>4</v>
      </c>
      <c r="T75" s="11">
        <v>100000</v>
      </c>
      <c r="V75" s="17"/>
      <c r="W75" s="62">
        <v>133</v>
      </c>
      <c r="X75" s="62">
        <v>76</v>
      </c>
      <c r="Y75">
        <f t="shared" si="38"/>
        <v>57</v>
      </c>
      <c r="Z75">
        <f t="shared" si="39"/>
        <v>924</v>
      </c>
      <c r="AA75">
        <f t="shared" si="26"/>
        <v>943</v>
      </c>
      <c r="AB75">
        <v>1000</v>
      </c>
      <c r="AC75">
        <v>1000</v>
      </c>
      <c r="AD75" s="61">
        <v>0.1059093</v>
      </c>
      <c r="AE75" s="62"/>
      <c r="AF75" s="62"/>
      <c r="AG75" s="62"/>
      <c r="AH75" s="17"/>
    </row>
    <row r="76" spans="1:34">
      <c r="B76" s="10">
        <v>20</v>
      </c>
      <c r="C76">
        <v>50</v>
      </c>
      <c r="D76">
        <f t="shared" ref="D76:D81" si="63">100-C76</f>
        <v>50</v>
      </c>
      <c r="E76">
        <f t="shared" si="61"/>
        <v>500</v>
      </c>
      <c r="F76">
        <f t="shared" ref="F76:F80" si="64">I76/100*C76</f>
        <v>500</v>
      </c>
      <c r="G76" s="9">
        <f t="shared" si="62"/>
        <v>400</v>
      </c>
      <c r="H76" s="30">
        <f t="shared" ref="H76:H80" si="65">F76/100*B76</f>
        <v>100</v>
      </c>
      <c r="I76">
        <v>1000</v>
      </c>
      <c r="J76">
        <v>100</v>
      </c>
      <c r="K76">
        <f t="shared" ref="K76:K81" si="66">M76/L76</f>
        <v>0.3621220351258374</v>
      </c>
      <c r="L76">
        <v>55.23</v>
      </c>
      <c r="M76">
        <v>20</v>
      </c>
      <c r="N76" s="14" t="s">
        <v>16</v>
      </c>
      <c r="O76" s="27">
        <v>1.199988E-4</v>
      </c>
      <c r="P76" s="27">
        <v>1.2137990000000001</v>
      </c>
      <c r="Q76" s="27">
        <v>1.2234180000000001E-2</v>
      </c>
      <c r="R76" s="27">
        <v>1211.184</v>
      </c>
      <c r="S76" t="s">
        <v>4</v>
      </c>
      <c r="T76" s="11">
        <v>100000</v>
      </c>
      <c r="V76" s="17"/>
      <c r="W76" s="62">
        <v>143</v>
      </c>
      <c r="X76" s="62">
        <v>86</v>
      </c>
      <c r="Y76">
        <f t="shared" si="38"/>
        <v>57</v>
      </c>
      <c r="Z76">
        <f t="shared" si="39"/>
        <v>914</v>
      </c>
      <c r="AA76">
        <f t="shared" si="26"/>
        <v>943</v>
      </c>
      <c r="AB76">
        <v>1000</v>
      </c>
      <c r="AC76">
        <v>1000</v>
      </c>
      <c r="AD76" s="61">
        <v>1.4849609999999999E-2</v>
      </c>
      <c r="AE76" s="62"/>
      <c r="AF76" s="62"/>
      <c r="AG76" s="62"/>
      <c r="AH76" s="17"/>
    </row>
    <row r="77" spans="1:34">
      <c r="B77" s="10">
        <v>35</v>
      </c>
      <c r="C77">
        <v>50</v>
      </c>
      <c r="D77">
        <f t="shared" si="63"/>
        <v>50</v>
      </c>
      <c r="E77">
        <f t="shared" si="61"/>
        <v>500</v>
      </c>
      <c r="F77">
        <f t="shared" si="64"/>
        <v>500</v>
      </c>
      <c r="G77" s="9">
        <f t="shared" si="62"/>
        <v>325</v>
      </c>
      <c r="H77" s="30">
        <f t="shared" si="65"/>
        <v>175</v>
      </c>
      <c r="I77">
        <v>1000</v>
      </c>
      <c r="J77">
        <v>100</v>
      </c>
      <c r="K77">
        <f t="shared" si="66"/>
        <v>0.3621220351258374</v>
      </c>
      <c r="L77">
        <v>55.23</v>
      </c>
      <c r="M77">
        <v>20</v>
      </c>
      <c r="N77" s="14" t="s">
        <v>16</v>
      </c>
      <c r="O77" s="28">
        <v>9.9999000000000006E-6</v>
      </c>
      <c r="P77" s="27">
        <v>1.4637880000000001</v>
      </c>
      <c r="Q77" s="27">
        <v>1.471679E-2</v>
      </c>
      <c r="R77" s="27">
        <v>1456.962</v>
      </c>
      <c r="S77" t="s">
        <v>4</v>
      </c>
      <c r="T77" s="11">
        <v>100000</v>
      </c>
      <c r="V77" s="17"/>
      <c r="W77" s="62">
        <v>178</v>
      </c>
      <c r="X77" s="62">
        <v>121</v>
      </c>
      <c r="Y77">
        <f t="shared" si="38"/>
        <v>57</v>
      </c>
      <c r="Z77">
        <f t="shared" si="39"/>
        <v>879</v>
      </c>
      <c r="AA77">
        <f t="shared" si="26"/>
        <v>943</v>
      </c>
      <c r="AB77">
        <v>1000</v>
      </c>
      <c r="AC77">
        <v>1000</v>
      </c>
      <c r="AD77" s="91">
        <v>5.8926279999999996E-7</v>
      </c>
      <c r="AE77" s="62"/>
      <c r="AF77" s="62"/>
      <c r="AG77" s="62"/>
      <c r="AH77" s="17"/>
    </row>
    <row r="78" spans="1:34">
      <c r="B78" s="10">
        <v>50</v>
      </c>
      <c r="C78">
        <v>50</v>
      </c>
      <c r="D78">
        <f t="shared" si="63"/>
        <v>50</v>
      </c>
      <c r="E78">
        <f t="shared" si="61"/>
        <v>500</v>
      </c>
      <c r="F78">
        <f t="shared" si="64"/>
        <v>500</v>
      </c>
      <c r="G78" s="9">
        <f t="shared" si="62"/>
        <v>250</v>
      </c>
      <c r="H78" s="30">
        <f t="shared" si="65"/>
        <v>250</v>
      </c>
      <c r="I78">
        <v>1000</v>
      </c>
      <c r="J78">
        <v>100</v>
      </c>
      <c r="K78">
        <f t="shared" si="66"/>
        <v>0.3621220351258374</v>
      </c>
      <c r="L78">
        <v>55.23</v>
      </c>
      <c r="M78">
        <v>20</v>
      </c>
      <c r="N78" s="14" t="s">
        <v>16</v>
      </c>
      <c r="O78" s="28">
        <v>9.9999000000000006E-6</v>
      </c>
      <c r="P78" s="27">
        <v>1.8351690000000001</v>
      </c>
      <c r="Q78" s="27">
        <v>1.8381990000000001E-2</v>
      </c>
      <c r="R78" s="27">
        <v>1819.817</v>
      </c>
      <c r="S78" t="s">
        <v>123</v>
      </c>
      <c r="T78" s="11">
        <v>100000</v>
      </c>
      <c r="V78" s="17"/>
      <c r="W78" s="62">
        <v>201</v>
      </c>
      <c r="X78" s="62">
        <v>144</v>
      </c>
      <c r="Y78">
        <f t="shared" si="38"/>
        <v>57</v>
      </c>
      <c r="Z78">
        <f t="shared" si="39"/>
        <v>856</v>
      </c>
      <c r="AA78">
        <f t="shared" si="26"/>
        <v>943</v>
      </c>
      <c r="AB78">
        <v>1000</v>
      </c>
      <c r="AC78">
        <v>1000</v>
      </c>
      <c r="AD78" s="63">
        <v>8.7025510000000002E-11</v>
      </c>
      <c r="AE78" s="62"/>
      <c r="AF78" s="62"/>
      <c r="AG78" s="62"/>
      <c r="AH78" s="17"/>
    </row>
    <row r="79" spans="1:34">
      <c r="B79" s="10">
        <v>70</v>
      </c>
      <c r="C79">
        <v>50</v>
      </c>
      <c r="D79">
        <f t="shared" si="63"/>
        <v>50</v>
      </c>
      <c r="E79">
        <f t="shared" si="61"/>
        <v>500</v>
      </c>
      <c r="F79">
        <f t="shared" si="64"/>
        <v>500</v>
      </c>
      <c r="G79" s="9">
        <f t="shared" si="62"/>
        <v>150</v>
      </c>
      <c r="H79" s="30">
        <f t="shared" si="65"/>
        <v>350</v>
      </c>
      <c r="I79">
        <v>1000</v>
      </c>
      <c r="J79">
        <v>100</v>
      </c>
      <c r="K79">
        <f t="shared" si="66"/>
        <v>0.37140204271123489</v>
      </c>
      <c r="L79">
        <v>53.85</v>
      </c>
      <c r="M79">
        <v>20</v>
      </c>
      <c r="N79" s="14" t="s">
        <v>45</v>
      </c>
      <c r="O79" s="28">
        <v>9.9999000000000006E-6</v>
      </c>
      <c r="P79" s="27">
        <v>2.230982</v>
      </c>
      <c r="Q79" s="27">
        <v>2.2258400000000001E-2</v>
      </c>
      <c r="R79" s="27">
        <v>2203.5819999999999</v>
      </c>
      <c r="S79" t="s">
        <v>33</v>
      </c>
      <c r="T79" s="11">
        <v>100000</v>
      </c>
      <c r="V79" s="17"/>
      <c r="W79" s="62">
        <v>218</v>
      </c>
      <c r="X79" s="62">
        <v>179</v>
      </c>
      <c r="Y79">
        <f t="shared" si="38"/>
        <v>39</v>
      </c>
      <c r="Z79">
        <f t="shared" si="39"/>
        <v>821</v>
      </c>
      <c r="AA79">
        <f t="shared" si="26"/>
        <v>961</v>
      </c>
      <c r="AB79">
        <v>1000</v>
      </c>
      <c r="AC79">
        <v>1000</v>
      </c>
      <c r="AD79" s="63">
        <v>5.2316349999999996E-25</v>
      </c>
      <c r="AE79" s="62"/>
      <c r="AF79" s="62"/>
      <c r="AG79" s="62"/>
      <c r="AH79" s="17"/>
    </row>
    <row r="80" spans="1:34">
      <c r="B80" s="10">
        <v>90</v>
      </c>
      <c r="C80">
        <v>50</v>
      </c>
      <c r="D80">
        <f t="shared" si="63"/>
        <v>50</v>
      </c>
      <c r="E80">
        <f t="shared" si="61"/>
        <v>500</v>
      </c>
      <c r="F80">
        <f t="shared" si="64"/>
        <v>500</v>
      </c>
      <c r="G80" s="9">
        <f t="shared" si="62"/>
        <v>50</v>
      </c>
      <c r="H80" s="30">
        <f t="shared" si="65"/>
        <v>450</v>
      </c>
      <c r="I80">
        <v>1000</v>
      </c>
      <c r="J80">
        <v>100</v>
      </c>
      <c r="K80">
        <f t="shared" si="66"/>
        <v>0.37140204271123489</v>
      </c>
      <c r="L80">
        <v>53.85</v>
      </c>
      <c r="M80">
        <v>20</v>
      </c>
      <c r="N80" s="14" t="s">
        <v>45</v>
      </c>
      <c r="O80" s="28">
        <v>9.9999000000000006E-6</v>
      </c>
      <c r="P80" s="27">
        <v>2.589086</v>
      </c>
      <c r="Q80" s="27">
        <v>2.5739229999999998E-2</v>
      </c>
      <c r="R80" s="27">
        <v>2548.1840000000002</v>
      </c>
      <c r="S80" t="s">
        <v>33</v>
      </c>
      <c r="T80" s="11">
        <v>100000</v>
      </c>
      <c r="V80" s="17"/>
      <c r="W80" s="62">
        <v>259</v>
      </c>
      <c r="X80" s="62">
        <v>220</v>
      </c>
      <c r="Y80">
        <f t="shared" ref="Y80:Y97" si="67">W80-X80</f>
        <v>39</v>
      </c>
      <c r="Z80">
        <f t="shared" ref="Z80:Z97" si="68">AB80-X80</f>
        <v>780</v>
      </c>
      <c r="AA80">
        <f t="shared" si="26"/>
        <v>961</v>
      </c>
      <c r="AB80">
        <v>1000</v>
      </c>
      <c r="AC80">
        <v>1000</v>
      </c>
      <c r="AD80" s="91">
        <v>6.9162349999999997E-36</v>
      </c>
      <c r="AE80" s="62"/>
      <c r="AF80" s="62"/>
      <c r="AG80" s="62"/>
      <c r="AH80" s="17"/>
    </row>
    <row r="81" spans="1:76" ht="17" thickBot="1">
      <c r="B81" s="10">
        <v>100</v>
      </c>
      <c r="C81">
        <v>50</v>
      </c>
      <c r="D81">
        <f t="shared" si="63"/>
        <v>50</v>
      </c>
      <c r="E81">
        <f t="shared" si="61"/>
        <v>501</v>
      </c>
      <c r="F81">
        <v>499</v>
      </c>
      <c r="G81" s="9">
        <f t="shared" si="62"/>
        <v>4</v>
      </c>
      <c r="H81" s="30">
        <v>495</v>
      </c>
      <c r="I81">
        <v>1000</v>
      </c>
      <c r="J81">
        <v>100</v>
      </c>
      <c r="K81">
        <f t="shared" si="66"/>
        <v>0.37140204271123489</v>
      </c>
      <c r="L81">
        <v>53.85</v>
      </c>
      <c r="M81">
        <v>20</v>
      </c>
      <c r="N81" s="14" t="s">
        <v>45</v>
      </c>
      <c r="O81" s="28">
        <v>9.9999000000000006E-6</v>
      </c>
      <c r="P81" s="27">
        <v>2.6351439999999999</v>
      </c>
      <c r="Q81" s="27">
        <v>2.6185130000000001E-2</v>
      </c>
      <c r="R81" s="27">
        <v>2592.328</v>
      </c>
      <c r="S81" t="s">
        <v>33</v>
      </c>
      <c r="T81" s="11">
        <v>100000</v>
      </c>
      <c r="V81" s="17"/>
      <c r="W81" s="62">
        <v>282</v>
      </c>
      <c r="X81" s="62">
        <v>243</v>
      </c>
      <c r="Y81">
        <f t="shared" si="67"/>
        <v>39</v>
      </c>
      <c r="Z81">
        <f t="shared" si="68"/>
        <v>757</v>
      </c>
      <c r="AA81">
        <f t="shared" si="26"/>
        <v>961</v>
      </c>
      <c r="AB81">
        <v>1000</v>
      </c>
      <c r="AC81">
        <v>1000</v>
      </c>
      <c r="AD81" s="91">
        <v>1</v>
      </c>
      <c r="AE81" s="62"/>
      <c r="AF81" s="62"/>
      <c r="AG81" s="62"/>
      <c r="AH81" s="17"/>
    </row>
    <row r="82" spans="1:76" ht="17" customHeight="1" thickBot="1">
      <c r="A82" s="24">
        <v>11</v>
      </c>
      <c r="B82" s="5" t="s">
        <v>120</v>
      </c>
      <c r="C82" s="2"/>
      <c r="D82" s="2"/>
      <c r="E82" s="2"/>
      <c r="F82" s="2"/>
      <c r="G82" s="16"/>
      <c r="H82" s="2"/>
      <c r="I82" s="2"/>
      <c r="J82" s="2" t="s">
        <v>26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76">
      <c r="B83" s="10">
        <v>15</v>
      </c>
      <c r="C83">
        <v>50</v>
      </c>
      <c r="D83">
        <f>100-C83</f>
        <v>50</v>
      </c>
      <c r="E83">
        <f t="shared" ref="E83:E89" si="69">I83-F83</f>
        <v>500</v>
      </c>
      <c r="F83">
        <f>I83/100*C83</f>
        <v>500</v>
      </c>
      <c r="G83" s="9">
        <f t="shared" ref="G83:G89" si="70">F83-H83</f>
        <v>425</v>
      </c>
      <c r="H83" s="30">
        <f>F83/100*B83</f>
        <v>75</v>
      </c>
      <c r="I83">
        <v>1000</v>
      </c>
      <c r="J83" s="13" t="s">
        <v>14</v>
      </c>
      <c r="K83">
        <f>M83/L83</f>
        <v>0.4</v>
      </c>
      <c r="L83">
        <v>50</v>
      </c>
      <c r="M83">
        <v>20</v>
      </c>
      <c r="N83">
        <v>50</v>
      </c>
      <c r="O83" s="28">
        <v>9.9999000000000006E-6</v>
      </c>
      <c r="P83" s="27">
        <v>1.281307</v>
      </c>
      <c r="Q83" s="27">
        <v>1.290583E-2</v>
      </c>
      <c r="R83" s="27">
        <v>1277.6769999999999</v>
      </c>
      <c r="S83" t="s">
        <v>4</v>
      </c>
      <c r="T83" s="11">
        <v>100000</v>
      </c>
      <c r="V83" s="17"/>
      <c r="W83" s="62">
        <v>148</v>
      </c>
      <c r="X83" s="62">
        <v>80</v>
      </c>
      <c r="Y83">
        <f t="shared" si="67"/>
        <v>68</v>
      </c>
      <c r="Z83">
        <f t="shared" si="68"/>
        <v>920</v>
      </c>
      <c r="AA83">
        <f t="shared" si="26"/>
        <v>932</v>
      </c>
      <c r="AB83">
        <v>1000</v>
      </c>
      <c r="AC83">
        <v>1000</v>
      </c>
      <c r="AD83" s="61">
        <v>0.34743770000000002</v>
      </c>
      <c r="AE83" s="62"/>
      <c r="AF83" s="62"/>
      <c r="AG83" s="62"/>
      <c r="AH83" s="17"/>
    </row>
    <row r="84" spans="1:76">
      <c r="B84" s="10">
        <v>20</v>
      </c>
      <c r="C84">
        <v>50</v>
      </c>
      <c r="D84">
        <f t="shared" ref="D84:D89" si="71">100-C84</f>
        <v>50</v>
      </c>
      <c r="E84">
        <f t="shared" si="69"/>
        <v>500</v>
      </c>
      <c r="F84">
        <f t="shared" ref="F84:F88" si="72">I84/100*C84</f>
        <v>500</v>
      </c>
      <c r="G84" s="9">
        <f t="shared" si="70"/>
        <v>400</v>
      </c>
      <c r="H84" s="30">
        <f t="shared" ref="H84:H88" si="73">F84/100*B84</f>
        <v>100</v>
      </c>
      <c r="I84">
        <v>1000</v>
      </c>
      <c r="J84" s="13" t="s">
        <v>14</v>
      </c>
      <c r="K84">
        <f t="shared" ref="K84:K89" si="74">M84/L84</f>
        <v>0.4</v>
      </c>
      <c r="L84">
        <v>50</v>
      </c>
      <c r="M84">
        <v>20</v>
      </c>
      <c r="N84">
        <v>50</v>
      </c>
      <c r="O84" s="28">
        <v>9.9999000000000006E-6</v>
      </c>
      <c r="P84" s="27">
        <v>1.2724470000000001</v>
      </c>
      <c r="Q84" s="27">
        <v>1.2817729999999999E-2</v>
      </c>
      <c r="R84" s="27">
        <v>1268.9549999999999</v>
      </c>
      <c r="S84" t="s">
        <v>4</v>
      </c>
      <c r="T84" s="11">
        <v>100000</v>
      </c>
      <c r="V84" s="17"/>
      <c r="W84" s="62">
        <v>165</v>
      </c>
      <c r="X84" s="62">
        <v>97</v>
      </c>
      <c r="Y84">
        <f t="shared" si="67"/>
        <v>68</v>
      </c>
      <c r="Z84">
        <f t="shared" si="68"/>
        <v>903</v>
      </c>
      <c r="AA84">
        <f t="shared" si="26"/>
        <v>932</v>
      </c>
      <c r="AB84">
        <v>1000</v>
      </c>
      <c r="AC84">
        <v>1000</v>
      </c>
      <c r="AD84" s="61">
        <v>2.2621220000000001E-2</v>
      </c>
      <c r="AE84" s="62"/>
      <c r="AF84" s="62"/>
      <c r="AG84" s="62"/>
      <c r="AH84" s="17"/>
    </row>
    <row r="85" spans="1:76">
      <c r="B85" s="10">
        <v>35</v>
      </c>
      <c r="C85">
        <v>50</v>
      </c>
      <c r="D85">
        <f t="shared" si="71"/>
        <v>50</v>
      </c>
      <c r="E85">
        <f t="shared" si="69"/>
        <v>500</v>
      </c>
      <c r="F85">
        <f t="shared" si="72"/>
        <v>500</v>
      </c>
      <c r="G85" s="9">
        <f t="shared" si="70"/>
        <v>325</v>
      </c>
      <c r="H85" s="30">
        <f t="shared" si="73"/>
        <v>175</v>
      </c>
      <c r="I85">
        <v>1000</v>
      </c>
      <c r="J85" s="13" t="s">
        <v>14</v>
      </c>
      <c r="K85">
        <f t="shared" si="74"/>
        <v>0.4</v>
      </c>
      <c r="L85">
        <v>50</v>
      </c>
      <c r="M85">
        <v>20</v>
      </c>
      <c r="N85">
        <v>50</v>
      </c>
      <c r="O85" s="28">
        <v>9.9999000000000006E-6</v>
      </c>
      <c r="P85" s="27">
        <v>1.6255139999999999</v>
      </c>
      <c r="Q85" s="27">
        <v>1.6316239999999999E-2</v>
      </c>
      <c r="R85" s="27">
        <v>1615.308</v>
      </c>
      <c r="S85" t="s">
        <v>123</v>
      </c>
      <c r="T85" s="11">
        <v>100000</v>
      </c>
      <c r="V85" s="17"/>
      <c r="W85" s="62">
        <v>190</v>
      </c>
      <c r="X85" s="62">
        <v>122</v>
      </c>
      <c r="Y85">
        <f t="shared" si="67"/>
        <v>68</v>
      </c>
      <c r="Z85">
        <f t="shared" si="68"/>
        <v>878</v>
      </c>
      <c r="AA85">
        <f t="shared" si="26"/>
        <v>932</v>
      </c>
      <c r="AB85">
        <v>1000</v>
      </c>
      <c r="AC85">
        <v>1000</v>
      </c>
      <c r="AD85" s="91">
        <v>4.808484E-5</v>
      </c>
      <c r="AE85" s="62"/>
      <c r="AF85" s="62"/>
      <c r="AG85" s="62"/>
      <c r="AH85" s="17"/>
    </row>
    <row r="86" spans="1:76">
      <c r="B86" s="10">
        <v>50</v>
      </c>
      <c r="C86">
        <v>50</v>
      </c>
      <c r="D86">
        <f t="shared" si="71"/>
        <v>50</v>
      </c>
      <c r="E86">
        <f t="shared" si="69"/>
        <v>500</v>
      </c>
      <c r="F86">
        <f t="shared" si="72"/>
        <v>500</v>
      </c>
      <c r="G86" s="9">
        <f t="shared" si="70"/>
        <v>250</v>
      </c>
      <c r="H86" s="30">
        <f t="shared" si="73"/>
        <v>250</v>
      </c>
      <c r="I86">
        <v>1000</v>
      </c>
      <c r="J86" s="13" t="s">
        <v>14</v>
      </c>
      <c r="K86">
        <f t="shared" si="74"/>
        <v>0.4</v>
      </c>
      <c r="L86">
        <v>50</v>
      </c>
      <c r="M86">
        <v>20</v>
      </c>
      <c r="N86">
        <v>50</v>
      </c>
      <c r="O86" s="28">
        <v>9.9999000000000006E-6</v>
      </c>
      <c r="P86" s="27">
        <v>2.0165000000000002</v>
      </c>
      <c r="Q86" s="27">
        <v>2.0161680000000001E-2</v>
      </c>
      <c r="R86" s="27">
        <v>1996.0060000000001</v>
      </c>
      <c r="S86" t="s">
        <v>124</v>
      </c>
      <c r="T86" s="11">
        <v>100000</v>
      </c>
      <c r="V86" s="17"/>
      <c r="W86" s="62">
        <v>239</v>
      </c>
      <c r="X86" s="62">
        <v>171</v>
      </c>
      <c r="Y86">
        <f t="shared" si="67"/>
        <v>68</v>
      </c>
      <c r="Z86">
        <f t="shared" si="68"/>
        <v>829</v>
      </c>
      <c r="AA86">
        <f t="shared" si="26"/>
        <v>932</v>
      </c>
      <c r="AB86">
        <v>1000</v>
      </c>
      <c r="AC86">
        <v>1000</v>
      </c>
      <c r="AD86" s="91">
        <v>1.0009500000000001E-12</v>
      </c>
      <c r="AE86" s="62"/>
      <c r="AF86" s="62"/>
      <c r="AG86" s="62"/>
      <c r="AH86" s="17"/>
    </row>
    <row r="87" spans="1:76">
      <c r="B87" s="10">
        <v>70</v>
      </c>
      <c r="C87">
        <v>50</v>
      </c>
      <c r="D87">
        <f t="shared" si="71"/>
        <v>50</v>
      </c>
      <c r="E87">
        <f t="shared" si="69"/>
        <v>500</v>
      </c>
      <c r="F87">
        <f t="shared" si="72"/>
        <v>500</v>
      </c>
      <c r="G87" s="9">
        <f t="shared" si="70"/>
        <v>150</v>
      </c>
      <c r="H87" s="30">
        <f t="shared" si="73"/>
        <v>350</v>
      </c>
      <c r="I87">
        <v>1000</v>
      </c>
      <c r="J87" s="13" t="s">
        <v>44</v>
      </c>
      <c r="K87">
        <f t="shared" si="74"/>
        <v>0.4</v>
      </c>
      <c r="L87">
        <v>50</v>
      </c>
      <c r="M87">
        <v>20</v>
      </c>
      <c r="N87">
        <v>50</v>
      </c>
      <c r="O87" s="28">
        <v>9.9999000000000006E-6</v>
      </c>
      <c r="P87" s="27">
        <v>4.0002769999999996</v>
      </c>
      <c r="Q87" s="27">
        <v>3.9218290000000003E-2</v>
      </c>
      <c r="R87" s="27">
        <v>3882.6109999999999</v>
      </c>
      <c r="S87" t="s">
        <v>33</v>
      </c>
      <c r="T87" s="11">
        <v>100000</v>
      </c>
      <c r="V87" s="17"/>
      <c r="W87" s="62">
        <v>233</v>
      </c>
      <c r="X87" s="62">
        <v>191</v>
      </c>
      <c r="Y87">
        <f t="shared" si="67"/>
        <v>42</v>
      </c>
      <c r="Z87">
        <f t="shared" si="68"/>
        <v>809</v>
      </c>
      <c r="AA87">
        <f t="shared" si="26"/>
        <v>958</v>
      </c>
      <c r="AB87">
        <v>1000</v>
      </c>
      <c r="AC87">
        <v>1000</v>
      </c>
      <c r="AD87" s="91">
        <v>1.310699E-26</v>
      </c>
      <c r="AE87" s="62"/>
      <c r="AF87" s="62"/>
      <c r="AG87" s="62"/>
      <c r="AH87" s="17"/>
    </row>
    <row r="88" spans="1:76">
      <c r="B88" s="10">
        <v>90</v>
      </c>
      <c r="C88">
        <v>50</v>
      </c>
      <c r="D88">
        <f t="shared" si="71"/>
        <v>50</v>
      </c>
      <c r="E88">
        <f t="shared" si="69"/>
        <v>500</v>
      </c>
      <c r="F88">
        <f t="shared" si="72"/>
        <v>500</v>
      </c>
      <c r="G88" s="9">
        <f t="shared" si="70"/>
        <v>50</v>
      </c>
      <c r="H88" s="30">
        <f t="shared" si="73"/>
        <v>450</v>
      </c>
      <c r="I88">
        <v>1000</v>
      </c>
      <c r="J88" s="13" t="s">
        <v>44</v>
      </c>
      <c r="K88">
        <f t="shared" si="74"/>
        <v>0.4</v>
      </c>
      <c r="L88">
        <v>50</v>
      </c>
      <c r="M88">
        <v>20</v>
      </c>
      <c r="N88">
        <v>50</v>
      </c>
      <c r="O88" s="28">
        <v>9.9999000000000006E-6</v>
      </c>
      <c r="P88" s="27">
        <v>2.4450460000000001</v>
      </c>
      <c r="Q88" s="27">
        <v>2.434213E-2</v>
      </c>
      <c r="R88" s="27">
        <v>2409.8710000000001</v>
      </c>
      <c r="S88" t="s">
        <v>124</v>
      </c>
      <c r="T88" s="11">
        <v>100000</v>
      </c>
      <c r="V88" s="17"/>
      <c r="W88" s="62">
        <v>268</v>
      </c>
      <c r="X88" s="62">
        <v>226</v>
      </c>
      <c r="Y88">
        <f t="shared" si="67"/>
        <v>42</v>
      </c>
      <c r="Z88">
        <f t="shared" si="68"/>
        <v>774</v>
      </c>
      <c r="AA88">
        <f t="shared" si="26"/>
        <v>958</v>
      </c>
      <c r="AB88">
        <v>1000</v>
      </c>
      <c r="AC88">
        <v>1000</v>
      </c>
      <c r="AD88" s="91">
        <v>6.8614009999999999E-36</v>
      </c>
      <c r="AE88" s="62"/>
      <c r="AF88" s="62"/>
      <c r="AG88" s="62"/>
      <c r="AH88" s="17"/>
    </row>
    <row r="89" spans="1:76" ht="17" thickBot="1">
      <c r="B89" s="10">
        <v>100</v>
      </c>
      <c r="C89">
        <v>50</v>
      </c>
      <c r="D89">
        <f t="shared" si="71"/>
        <v>50</v>
      </c>
      <c r="E89">
        <f t="shared" si="69"/>
        <v>501</v>
      </c>
      <c r="F89">
        <v>499</v>
      </c>
      <c r="G89" s="9">
        <f t="shared" si="70"/>
        <v>4</v>
      </c>
      <c r="H89" s="30">
        <v>495</v>
      </c>
      <c r="I89">
        <v>1000</v>
      </c>
      <c r="J89" s="13" t="s">
        <v>44</v>
      </c>
      <c r="K89">
        <f t="shared" si="74"/>
        <v>0.4</v>
      </c>
      <c r="L89">
        <v>50</v>
      </c>
      <c r="M89">
        <v>20</v>
      </c>
      <c r="N89">
        <v>50</v>
      </c>
      <c r="O89" s="28">
        <v>9.9999000000000006E-6</v>
      </c>
      <c r="P89" s="27">
        <v>2.5128970000000002</v>
      </c>
      <c r="Q89" s="27">
        <v>2.500074E-2</v>
      </c>
      <c r="R89" s="27">
        <v>2475.0729999999999</v>
      </c>
      <c r="S89" t="s">
        <v>124</v>
      </c>
      <c r="T89" s="11">
        <v>100000</v>
      </c>
      <c r="V89" s="17"/>
      <c r="W89" s="62">
        <v>283</v>
      </c>
      <c r="X89" s="62">
        <v>241</v>
      </c>
      <c r="Y89">
        <f t="shared" si="67"/>
        <v>42</v>
      </c>
      <c r="Z89">
        <f t="shared" si="68"/>
        <v>759</v>
      </c>
      <c r="AA89">
        <f t="shared" si="26"/>
        <v>958</v>
      </c>
      <c r="AB89">
        <v>1000</v>
      </c>
      <c r="AC89">
        <v>1000</v>
      </c>
      <c r="AD89" s="91">
        <v>4.2280369999999999E-40</v>
      </c>
      <c r="AE89" s="62"/>
      <c r="AF89" s="62"/>
      <c r="AG89" s="62"/>
      <c r="AH89" s="17"/>
      <c r="AI89" t="s">
        <v>204</v>
      </c>
    </row>
    <row r="90" spans="1:76" s="17" customFormat="1" ht="17" thickBot="1">
      <c r="A90" s="24">
        <v>12</v>
      </c>
      <c r="B90" s="5" t="s">
        <v>202</v>
      </c>
      <c r="T90" s="2"/>
      <c r="X90" s="65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</row>
    <row r="91" spans="1:76">
      <c r="B91" s="10">
        <v>15</v>
      </c>
      <c r="C91">
        <v>50</v>
      </c>
      <c r="D91">
        <f>100-C91</f>
        <v>50</v>
      </c>
      <c r="E91">
        <f t="shared" ref="E91:E97" si="75">I91-F91</f>
        <v>500</v>
      </c>
      <c r="F91">
        <f>I91/100*C91</f>
        <v>500</v>
      </c>
      <c r="G91" s="9">
        <f t="shared" ref="G91:G97" si="76">F91-H91</f>
        <v>425</v>
      </c>
      <c r="H91" s="30">
        <f>F91/100*B91</f>
        <v>75</v>
      </c>
      <c r="I91">
        <v>1000</v>
      </c>
      <c r="J91">
        <v>100</v>
      </c>
      <c r="K91">
        <v>0.2</v>
      </c>
      <c r="L91">
        <v>50</v>
      </c>
      <c r="M91" s="10">
        <v>10</v>
      </c>
      <c r="N91">
        <v>50</v>
      </c>
      <c r="O91" s="61">
        <v>3.4899649999999998E-3</v>
      </c>
      <c r="P91" s="61">
        <v>1.1517550000000001</v>
      </c>
      <c r="Q91" s="61">
        <v>1.1616090000000001E-2</v>
      </c>
      <c r="R91" s="61">
        <v>1149.992</v>
      </c>
      <c r="T91" s="11">
        <v>100000</v>
      </c>
      <c r="V91" s="17"/>
      <c r="W91" s="62">
        <v>135</v>
      </c>
      <c r="X91" s="62">
        <v>75</v>
      </c>
      <c r="Y91">
        <f t="shared" si="67"/>
        <v>60</v>
      </c>
      <c r="Z91">
        <f t="shared" si="68"/>
        <v>925</v>
      </c>
      <c r="AA91">
        <f t="shared" ref="AA91:AA97" si="77">AC91-Y91</f>
        <v>940</v>
      </c>
      <c r="AB91">
        <v>1000</v>
      </c>
      <c r="AC91">
        <v>1000</v>
      </c>
      <c r="AD91" s="61">
        <v>0.21197840000000001</v>
      </c>
      <c r="AE91" s="62"/>
      <c r="AF91" s="62"/>
      <c r="AG91" s="62"/>
      <c r="AH91" s="17"/>
    </row>
    <row r="92" spans="1:76">
      <c r="B92" s="10">
        <v>20</v>
      </c>
      <c r="C92">
        <v>50</v>
      </c>
      <c r="D92">
        <f t="shared" ref="D92:D97" si="78">100-C92</f>
        <v>50</v>
      </c>
      <c r="E92">
        <f t="shared" si="75"/>
        <v>500</v>
      </c>
      <c r="F92">
        <f t="shared" ref="F92:F96" si="79">I92/100*C92</f>
        <v>500</v>
      </c>
      <c r="G92" s="9">
        <f t="shared" si="76"/>
        <v>400</v>
      </c>
      <c r="H92" s="30">
        <f t="shared" ref="H92:H97" si="80">F92/100*B92</f>
        <v>100</v>
      </c>
      <c r="I92">
        <v>1000</v>
      </c>
      <c r="J92">
        <v>100</v>
      </c>
      <c r="K92">
        <v>0.2</v>
      </c>
      <c r="L92">
        <v>50</v>
      </c>
      <c r="M92" s="10">
        <v>10</v>
      </c>
      <c r="N92">
        <v>50</v>
      </c>
      <c r="O92" s="61">
        <v>5.3199470000000002E-3</v>
      </c>
      <c r="P92" s="61">
        <v>1.143</v>
      </c>
      <c r="Q92" s="61">
        <v>1.1528800000000001E-2</v>
      </c>
      <c r="R92" s="61">
        <v>1141.3520000000001</v>
      </c>
      <c r="T92" s="11">
        <v>100000</v>
      </c>
      <c r="V92" s="17"/>
      <c r="W92" s="62">
        <v>133</v>
      </c>
      <c r="X92" s="62">
        <v>73</v>
      </c>
      <c r="Y92">
        <f t="shared" si="67"/>
        <v>60</v>
      </c>
      <c r="Z92">
        <f t="shared" si="68"/>
        <v>927</v>
      </c>
      <c r="AA92">
        <f t="shared" si="77"/>
        <v>940</v>
      </c>
      <c r="AB92">
        <v>1000</v>
      </c>
      <c r="AC92">
        <v>1000</v>
      </c>
      <c r="AD92" s="61">
        <v>0.2814603</v>
      </c>
      <c r="AE92" s="62"/>
      <c r="AF92" s="62"/>
      <c r="AG92" s="62"/>
      <c r="AH92" s="17"/>
    </row>
    <row r="93" spans="1:76">
      <c r="B93" s="10">
        <v>35</v>
      </c>
      <c r="C93">
        <v>50</v>
      </c>
      <c r="D93">
        <f t="shared" si="78"/>
        <v>50</v>
      </c>
      <c r="E93">
        <f t="shared" si="75"/>
        <v>500</v>
      </c>
      <c r="F93">
        <f t="shared" si="79"/>
        <v>500</v>
      </c>
      <c r="G93" s="9">
        <f t="shared" si="76"/>
        <v>325</v>
      </c>
      <c r="H93" s="30">
        <f t="shared" si="80"/>
        <v>175</v>
      </c>
      <c r="I93">
        <v>1000</v>
      </c>
      <c r="J93">
        <v>100</v>
      </c>
      <c r="K93">
        <v>0.2</v>
      </c>
      <c r="L93">
        <v>50</v>
      </c>
      <c r="M93" s="10">
        <v>10</v>
      </c>
      <c r="N93">
        <v>50</v>
      </c>
      <c r="O93" s="61">
        <v>9.5699040000000006E-3</v>
      </c>
      <c r="P93" s="61">
        <v>1.134843</v>
      </c>
      <c r="Q93" s="61">
        <v>1.144747E-2</v>
      </c>
      <c r="R93" s="61">
        <v>1133.299</v>
      </c>
      <c r="T93" s="11">
        <v>100000</v>
      </c>
      <c r="V93" s="17"/>
      <c r="W93" s="62">
        <v>123</v>
      </c>
      <c r="X93" s="62">
        <v>63</v>
      </c>
      <c r="Y93">
        <f t="shared" si="67"/>
        <v>60</v>
      </c>
      <c r="Z93">
        <f t="shared" si="68"/>
        <v>937</v>
      </c>
      <c r="AA93">
        <f t="shared" si="77"/>
        <v>940</v>
      </c>
      <c r="AB93">
        <v>1000</v>
      </c>
      <c r="AC93">
        <v>1000</v>
      </c>
      <c r="AD93" s="61">
        <v>0.85241330000000004</v>
      </c>
      <c r="AE93" s="62"/>
      <c r="AF93" s="62"/>
      <c r="AG93" s="62"/>
      <c r="AH93" s="17"/>
    </row>
    <row r="94" spans="1:76">
      <c r="B94" s="10">
        <v>50</v>
      </c>
      <c r="C94">
        <v>50</v>
      </c>
      <c r="D94">
        <f t="shared" si="78"/>
        <v>50</v>
      </c>
      <c r="E94">
        <f t="shared" si="75"/>
        <v>500</v>
      </c>
      <c r="F94">
        <f t="shared" si="79"/>
        <v>500</v>
      </c>
      <c r="G94" s="9">
        <f t="shared" si="76"/>
        <v>250</v>
      </c>
      <c r="H94" s="30">
        <f t="shared" si="80"/>
        <v>250</v>
      </c>
      <c r="I94">
        <v>1000</v>
      </c>
      <c r="J94">
        <v>100</v>
      </c>
      <c r="K94">
        <v>0.2</v>
      </c>
      <c r="L94">
        <v>50</v>
      </c>
      <c r="M94" s="10">
        <v>10</v>
      </c>
      <c r="N94">
        <v>50</v>
      </c>
      <c r="O94" s="63">
        <v>9.9999000000000006E-6</v>
      </c>
      <c r="P94" s="61">
        <v>1.3340559999999999</v>
      </c>
      <c r="Q94" s="61">
        <v>1.3429989999999999E-2</v>
      </c>
      <c r="R94" s="61">
        <v>1329.569</v>
      </c>
      <c r="T94" s="11">
        <v>100000</v>
      </c>
      <c r="V94" s="17"/>
      <c r="W94" s="62">
        <v>141</v>
      </c>
      <c r="X94" s="62">
        <v>81</v>
      </c>
      <c r="Y94">
        <f t="shared" si="67"/>
        <v>60</v>
      </c>
      <c r="Z94">
        <f t="shared" si="68"/>
        <v>919</v>
      </c>
      <c r="AA94">
        <f t="shared" si="77"/>
        <v>940</v>
      </c>
      <c r="AB94">
        <v>1000</v>
      </c>
      <c r="AC94">
        <v>1000</v>
      </c>
      <c r="AD94" s="61">
        <v>8.0317269999999996E-2</v>
      </c>
      <c r="AE94" s="62"/>
      <c r="AF94" s="62"/>
      <c r="AG94" s="62"/>
      <c r="AH94" s="17"/>
    </row>
    <row r="95" spans="1:76">
      <c r="B95" s="10">
        <v>70</v>
      </c>
      <c r="C95">
        <v>50</v>
      </c>
      <c r="D95">
        <f t="shared" si="78"/>
        <v>50</v>
      </c>
      <c r="E95">
        <f t="shared" si="75"/>
        <v>500</v>
      </c>
      <c r="F95">
        <f t="shared" si="79"/>
        <v>500</v>
      </c>
      <c r="G95" s="9">
        <f t="shared" si="76"/>
        <v>150</v>
      </c>
      <c r="H95" s="30">
        <f t="shared" si="80"/>
        <v>350</v>
      </c>
      <c r="I95">
        <v>1000</v>
      </c>
      <c r="J95">
        <v>100</v>
      </c>
      <c r="K95">
        <v>0.8</v>
      </c>
      <c r="L95">
        <v>50</v>
      </c>
      <c r="M95" s="10">
        <v>40</v>
      </c>
      <c r="N95">
        <v>50</v>
      </c>
      <c r="O95" s="63">
        <v>9.9999000000000006E-6</v>
      </c>
      <c r="P95" s="61">
        <v>1.3361829999999999</v>
      </c>
      <c r="Q95" s="61">
        <v>1.345112E-2</v>
      </c>
      <c r="R95" s="61">
        <v>1331.6610000000001</v>
      </c>
      <c r="T95" s="11">
        <v>100000</v>
      </c>
      <c r="V95" s="17"/>
      <c r="W95" s="62">
        <v>434</v>
      </c>
      <c r="X95" s="62">
        <v>379</v>
      </c>
      <c r="Y95">
        <f t="shared" si="67"/>
        <v>55</v>
      </c>
      <c r="Z95">
        <f t="shared" si="68"/>
        <v>621</v>
      </c>
      <c r="AA95">
        <f t="shared" si="77"/>
        <v>945</v>
      </c>
      <c r="AB95">
        <v>1000</v>
      </c>
      <c r="AC95">
        <v>1000</v>
      </c>
      <c r="AD95" s="91">
        <v>3.1889859999999998E-75</v>
      </c>
      <c r="AE95" s="62"/>
      <c r="AF95" s="62"/>
      <c r="AG95" s="62"/>
      <c r="AH95" s="17"/>
    </row>
    <row r="96" spans="1:76">
      <c r="B96" s="10">
        <v>90</v>
      </c>
      <c r="C96">
        <v>50</v>
      </c>
      <c r="D96">
        <f t="shared" si="78"/>
        <v>50</v>
      </c>
      <c r="E96">
        <f t="shared" si="75"/>
        <v>500</v>
      </c>
      <c r="F96">
        <f t="shared" si="79"/>
        <v>500</v>
      </c>
      <c r="G96" s="9">
        <f t="shared" si="76"/>
        <v>50</v>
      </c>
      <c r="H96" s="30">
        <f t="shared" si="80"/>
        <v>450</v>
      </c>
      <c r="I96">
        <v>1000</v>
      </c>
      <c r="J96">
        <v>100</v>
      </c>
      <c r="K96">
        <v>0.8</v>
      </c>
      <c r="L96">
        <v>50</v>
      </c>
      <c r="M96" s="10">
        <v>40</v>
      </c>
      <c r="N96">
        <v>50</v>
      </c>
      <c r="O96" s="63">
        <v>9.9999000000000006E-6</v>
      </c>
      <c r="P96" s="61">
        <v>1.401543</v>
      </c>
      <c r="Q96" s="61">
        <v>1.4099810000000001E-2</v>
      </c>
      <c r="R96" s="61">
        <v>1395.8820000000001</v>
      </c>
      <c r="T96" s="11">
        <v>100000</v>
      </c>
      <c r="V96" s="17"/>
      <c r="W96" s="62">
        <v>529</v>
      </c>
      <c r="X96" s="62">
        <v>474</v>
      </c>
      <c r="Y96">
        <f t="shared" si="67"/>
        <v>55</v>
      </c>
      <c r="Z96">
        <f t="shared" si="68"/>
        <v>526</v>
      </c>
      <c r="AA96">
        <f t="shared" si="77"/>
        <v>945</v>
      </c>
      <c r="AB96">
        <v>1000</v>
      </c>
      <c r="AC96">
        <v>1000</v>
      </c>
      <c r="AD96" s="91">
        <v>2.063945E-110</v>
      </c>
      <c r="AE96" s="62"/>
      <c r="AF96" s="62"/>
      <c r="AG96" s="62"/>
      <c r="AH96" s="17"/>
    </row>
    <row r="97" spans="1:34">
      <c r="B97" s="10">
        <v>100</v>
      </c>
      <c r="C97">
        <v>50</v>
      </c>
      <c r="D97">
        <f t="shared" si="78"/>
        <v>50</v>
      </c>
      <c r="E97">
        <f t="shared" si="75"/>
        <v>501</v>
      </c>
      <c r="F97">
        <v>499</v>
      </c>
      <c r="G97" s="9">
        <f t="shared" si="76"/>
        <v>0</v>
      </c>
      <c r="H97" s="30">
        <f t="shared" si="80"/>
        <v>499</v>
      </c>
      <c r="I97">
        <v>1000</v>
      </c>
      <c r="J97">
        <v>100</v>
      </c>
      <c r="K97">
        <v>0.8</v>
      </c>
      <c r="L97">
        <v>50</v>
      </c>
      <c r="M97" s="10">
        <v>40</v>
      </c>
      <c r="N97">
        <v>50</v>
      </c>
      <c r="O97" s="63">
        <v>9.9999000000000006E-6</v>
      </c>
      <c r="P97" s="61">
        <v>1.4349879999999999</v>
      </c>
      <c r="Q97" s="61">
        <v>1.443142E-2</v>
      </c>
      <c r="R97" s="61">
        <v>1428.711</v>
      </c>
      <c r="T97" s="11">
        <v>100000</v>
      </c>
      <c r="V97" s="17"/>
      <c r="W97" s="62">
        <v>558</v>
      </c>
      <c r="X97" s="62">
        <v>503</v>
      </c>
      <c r="Y97">
        <f t="shared" si="67"/>
        <v>55</v>
      </c>
      <c r="Z97">
        <f t="shared" si="68"/>
        <v>497</v>
      </c>
      <c r="AA97">
        <f t="shared" si="77"/>
        <v>945</v>
      </c>
      <c r="AB97">
        <v>1000</v>
      </c>
      <c r="AC97">
        <v>1000</v>
      </c>
      <c r="AD97" s="91">
        <v>3.028595E-122</v>
      </c>
      <c r="AE97" s="62"/>
      <c r="AF97" s="62"/>
      <c r="AG97" s="62"/>
      <c r="AH97" s="17"/>
    </row>
    <row r="98" spans="1:3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112" spans="1:34" ht="49" customHeight="1"/>
    <row r="113" spans="3:8" ht="32" customHeight="1"/>
    <row r="114" spans="3:8">
      <c r="D114" t="s">
        <v>64</v>
      </c>
      <c r="E114" t="s">
        <v>63</v>
      </c>
    </row>
    <row r="115" spans="3:8">
      <c r="D115" s="19" t="s">
        <v>66</v>
      </c>
      <c r="E115" t="s">
        <v>67</v>
      </c>
      <c r="H115" t="s">
        <v>82</v>
      </c>
    </row>
    <row r="116" spans="3:8">
      <c r="C116" s="104" t="s">
        <v>68</v>
      </c>
      <c r="D116" s="22" t="s">
        <v>104</v>
      </c>
      <c r="H116" s="20">
        <v>9</v>
      </c>
    </row>
    <row r="117" spans="3:8">
      <c r="C117" s="104"/>
      <c r="D117" s="22" t="s">
        <v>105</v>
      </c>
      <c r="H117" s="20">
        <v>8</v>
      </c>
    </row>
    <row r="118" spans="3:8">
      <c r="C118" s="104"/>
      <c r="D118" s="21" t="s">
        <v>25</v>
      </c>
      <c r="H118" s="20">
        <v>3</v>
      </c>
    </row>
    <row r="119" spans="3:8">
      <c r="C119" s="104"/>
      <c r="D119" s="21" t="s">
        <v>106</v>
      </c>
      <c r="H119" s="20">
        <v>1</v>
      </c>
    </row>
    <row r="120" spans="3:8">
      <c r="C120" s="104"/>
      <c r="D120" s="21" t="s">
        <v>107</v>
      </c>
      <c r="H120" s="20">
        <v>2</v>
      </c>
    </row>
    <row r="121" spans="3:8">
      <c r="C121" s="104"/>
      <c r="D121" s="1" t="s">
        <v>202</v>
      </c>
      <c r="H121" s="20">
        <v>12</v>
      </c>
    </row>
    <row r="122" spans="3:8">
      <c r="C122" s="25"/>
      <c r="D122" s="21"/>
      <c r="H122" s="20"/>
    </row>
    <row r="124" spans="3:8">
      <c r="C124" s="103" t="s">
        <v>69</v>
      </c>
      <c r="D124" s="22" t="s">
        <v>108</v>
      </c>
      <c r="H124" s="20">
        <v>5</v>
      </c>
    </row>
    <row r="125" spans="3:8">
      <c r="C125" s="103"/>
      <c r="D125" s="22" t="s">
        <v>109</v>
      </c>
      <c r="H125" s="20">
        <v>4</v>
      </c>
    </row>
    <row r="126" spans="3:8">
      <c r="C126" s="103"/>
      <c r="D126" s="22" t="s">
        <v>110</v>
      </c>
      <c r="H126" s="20">
        <v>7</v>
      </c>
    </row>
    <row r="127" spans="3:8">
      <c r="C127" s="103"/>
      <c r="D127" s="22" t="s">
        <v>111</v>
      </c>
      <c r="H127" s="20">
        <v>6</v>
      </c>
    </row>
    <row r="128" spans="3:8">
      <c r="C128" s="103"/>
      <c r="D128" s="22" t="s">
        <v>112</v>
      </c>
      <c r="H128" s="20">
        <v>10</v>
      </c>
    </row>
    <row r="129" spans="3:10">
      <c r="C129" s="103"/>
      <c r="D129" s="22" t="s">
        <v>113</v>
      </c>
      <c r="H129" s="20">
        <v>11</v>
      </c>
    </row>
    <row r="131" spans="3:10">
      <c r="J131">
        <f>90+42</f>
        <v>132</v>
      </c>
    </row>
    <row r="132" spans="3:10">
      <c r="C132" t="s">
        <v>177</v>
      </c>
      <c r="G132" s="20"/>
    </row>
    <row r="133" spans="3:10">
      <c r="G133" s="20"/>
    </row>
    <row r="134" spans="3:10">
      <c r="C134" s="79" t="s">
        <v>180</v>
      </c>
      <c r="D134" s="81">
        <f>12*7</f>
        <v>84</v>
      </c>
      <c r="G134">
        <f>84*2</f>
        <v>168</v>
      </c>
      <c r="H134">
        <f>G134*2</f>
        <v>336</v>
      </c>
    </row>
    <row r="135" spans="3:10" ht="68">
      <c r="C135" s="80" t="s">
        <v>182</v>
      </c>
      <c r="D135" s="89" t="s">
        <v>198</v>
      </c>
      <c r="F135" s="8"/>
      <c r="H135">
        <v>360</v>
      </c>
    </row>
    <row r="136" spans="3:10" ht="51">
      <c r="C136" s="78" t="s">
        <v>183</v>
      </c>
      <c r="F136" s="8"/>
    </row>
  </sheetData>
  <mergeCells count="2">
    <mergeCell ref="C124:C129"/>
    <mergeCell ref="C116:C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B88B-7ADD-E743-BBEC-64C8D72FDDE6}">
  <dimension ref="A1:AI201"/>
  <sheetViews>
    <sheetView zoomScaleNormal="10" workbookViewId="0">
      <pane xSplit="1" topLeftCell="P1" activePane="topRight" state="frozen"/>
      <selection pane="topRight" activeCell="AG38" sqref="AG38"/>
    </sheetView>
  </sheetViews>
  <sheetFormatPr baseColWidth="10" defaultRowHeight="16"/>
  <cols>
    <col min="1" max="1" width="12.6640625" customWidth="1"/>
    <col min="2" max="2" width="48.6640625" bestFit="1" customWidth="1"/>
    <col min="3" max="3" width="26.1640625" customWidth="1"/>
    <col min="4" max="4" width="28.6640625" bestFit="1" customWidth="1"/>
    <col min="5" max="5" width="23" customWidth="1"/>
    <col min="6" max="6" width="26.6640625" customWidth="1"/>
    <col min="7" max="7" width="23.33203125" customWidth="1"/>
    <col min="8" max="8" width="28.6640625" customWidth="1"/>
    <col min="9" max="9" width="20.83203125" customWidth="1"/>
    <col min="12" max="12" width="17.1640625" bestFit="1" customWidth="1"/>
    <col min="13" max="13" width="3" customWidth="1"/>
    <col min="14" max="14" width="19.1640625" bestFit="1" customWidth="1"/>
    <col min="15" max="15" width="19" bestFit="1" customWidth="1"/>
    <col min="16" max="16" width="23.1640625" bestFit="1" customWidth="1"/>
    <col min="17" max="17" width="22.83203125" customWidth="1"/>
    <col min="18" max="18" width="16.33203125" bestFit="1" customWidth="1"/>
    <col min="19" max="19" width="2.83203125" customWidth="1"/>
    <col min="21" max="21" width="13.6640625" customWidth="1"/>
    <col min="23" max="23" width="14" customWidth="1"/>
    <col min="25" max="25" width="10.1640625" bestFit="1" customWidth="1"/>
    <col min="27" max="27" width="14.5" bestFit="1" customWidth="1"/>
    <col min="28" max="28" width="5" customWidth="1"/>
    <col min="29" max="29" width="11.1640625" bestFit="1" customWidth="1"/>
  </cols>
  <sheetData>
    <row r="1" spans="1:35" ht="17" thickBot="1"/>
    <row r="2" spans="1:35" ht="51" customHeight="1" thickBot="1">
      <c r="A2" s="23">
        <v>1</v>
      </c>
      <c r="B2" s="47" t="s">
        <v>9</v>
      </c>
      <c r="C2" t="s">
        <v>47</v>
      </c>
      <c r="D2" t="s">
        <v>6</v>
      </c>
      <c r="E2" t="s">
        <v>46</v>
      </c>
      <c r="F2" t="s">
        <v>7</v>
      </c>
      <c r="G2" t="s">
        <v>0</v>
      </c>
      <c r="H2" t="s">
        <v>1</v>
      </c>
      <c r="I2" t="s">
        <v>41</v>
      </c>
      <c r="J2" t="s">
        <v>43</v>
      </c>
      <c r="K2" s="1" t="s">
        <v>42</v>
      </c>
      <c r="L2" t="s">
        <v>12</v>
      </c>
      <c r="M2" s="2"/>
      <c r="N2" t="s">
        <v>32</v>
      </c>
      <c r="O2" t="s">
        <v>28</v>
      </c>
      <c r="P2" t="s">
        <v>29</v>
      </c>
      <c r="Q2" t="s">
        <v>153</v>
      </c>
      <c r="R2" t="s">
        <v>30</v>
      </c>
      <c r="S2" s="17"/>
      <c r="T2" t="s">
        <v>142</v>
      </c>
      <c r="Y2" s="105" t="s">
        <v>148</v>
      </c>
      <c r="Z2" s="105"/>
      <c r="AB2" s="17"/>
    </row>
    <row r="3" spans="1:35" ht="67" customHeight="1">
      <c r="B3" t="s">
        <v>5</v>
      </c>
      <c r="C3" t="s">
        <v>47</v>
      </c>
      <c r="D3" s="8" t="s">
        <v>6</v>
      </c>
      <c r="E3" t="s">
        <v>46</v>
      </c>
      <c r="F3" t="s">
        <v>7</v>
      </c>
      <c r="G3" s="8" t="s">
        <v>151</v>
      </c>
      <c r="H3" t="s">
        <v>1</v>
      </c>
      <c r="I3" t="s">
        <v>41</v>
      </c>
      <c r="J3" t="s">
        <v>43</v>
      </c>
      <c r="K3" s="1" t="s">
        <v>42</v>
      </c>
      <c r="L3" t="s">
        <v>12</v>
      </c>
      <c r="M3" s="2"/>
      <c r="N3" t="s">
        <v>32</v>
      </c>
      <c r="O3" t="s">
        <v>28</v>
      </c>
      <c r="P3" t="s">
        <v>29</v>
      </c>
      <c r="Q3" t="s">
        <v>31</v>
      </c>
      <c r="R3" t="s">
        <v>30</v>
      </c>
      <c r="S3" s="17"/>
      <c r="T3" s="8" t="s">
        <v>139</v>
      </c>
      <c r="U3" s="42" t="s">
        <v>152</v>
      </c>
      <c r="V3" s="8" t="s">
        <v>149</v>
      </c>
      <c r="W3" s="8" t="s">
        <v>138</v>
      </c>
      <c r="X3" s="8" t="s">
        <v>137</v>
      </c>
      <c r="Y3" s="8" t="s">
        <v>134</v>
      </c>
      <c r="Z3" s="8" t="s">
        <v>150</v>
      </c>
      <c r="AA3" s="8" t="s">
        <v>144</v>
      </c>
      <c r="AB3" s="17"/>
      <c r="AC3" s="98" t="s">
        <v>146</v>
      </c>
      <c r="AD3" s="98" t="s">
        <v>145</v>
      </c>
      <c r="AE3" t="s">
        <v>215</v>
      </c>
      <c r="AF3" s="99" t="s">
        <v>121</v>
      </c>
      <c r="AG3" s="100" t="s">
        <v>213</v>
      </c>
      <c r="AH3" s="8" t="s">
        <v>147</v>
      </c>
      <c r="AI3" s="100" t="s">
        <v>214</v>
      </c>
    </row>
    <row r="4" spans="1:35">
      <c r="B4">
        <v>2</v>
      </c>
      <c r="C4">
        <v>0</v>
      </c>
      <c r="D4">
        <v>20</v>
      </c>
      <c r="E4">
        <v>0</v>
      </c>
      <c r="F4">
        <f>G4-D4</f>
        <v>980</v>
      </c>
      <c r="G4">
        <v>1000</v>
      </c>
      <c r="H4">
        <v>100</v>
      </c>
      <c r="I4">
        <v>0</v>
      </c>
      <c r="J4">
        <v>50</v>
      </c>
      <c r="K4">
        <v>0</v>
      </c>
      <c r="L4">
        <v>50</v>
      </c>
      <c r="M4" s="2"/>
      <c r="N4" s="27">
        <v>0.78039219999999998</v>
      </c>
      <c r="O4" s="27">
        <v>0.96561870000000005</v>
      </c>
      <c r="P4" s="27">
        <v>9.7571129999999996E-3</v>
      </c>
      <c r="Q4" s="27">
        <v>965.95420000000001</v>
      </c>
      <c r="R4">
        <v>100000</v>
      </c>
      <c r="S4" s="17"/>
      <c r="T4" s="62">
        <v>110</v>
      </c>
      <c r="U4" s="62">
        <v>49</v>
      </c>
      <c r="V4" s="27">
        <f>T4-U4</f>
        <v>61</v>
      </c>
      <c r="W4" s="27">
        <f>Y4-U4</f>
        <v>951</v>
      </c>
      <c r="X4">
        <f>Z4-V4</f>
        <v>939</v>
      </c>
      <c r="Y4">
        <v>1000</v>
      </c>
      <c r="Z4">
        <v>1000</v>
      </c>
      <c r="AA4" s="61">
        <v>0.28058379999999999</v>
      </c>
      <c r="AB4" s="17"/>
      <c r="AC4" s="95">
        <v>0.55882350000000003</v>
      </c>
      <c r="AD4" s="95">
        <v>0.55882350000000003</v>
      </c>
      <c r="AE4" s="95">
        <v>6.9119849999999997E-2</v>
      </c>
      <c r="AF4" s="95">
        <v>0.1690353</v>
      </c>
      <c r="AG4" s="95">
        <v>0.97971660000000005</v>
      </c>
      <c r="AH4" s="95">
        <v>1000</v>
      </c>
      <c r="AI4" s="95" t="s">
        <v>325</v>
      </c>
    </row>
    <row r="5" spans="1:35">
      <c r="B5">
        <f>50/1000*100</f>
        <v>5</v>
      </c>
      <c r="C5">
        <v>0</v>
      </c>
      <c r="D5">
        <v>50</v>
      </c>
      <c r="E5">
        <v>0</v>
      </c>
      <c r="F5">
        <f>G5-D5</f>
        <v>950</v>
      </c>
      <c r="G5">
        <v>1000</v>
      </c>
      <c r="H5">
        <v>100</v>
      </c>
      <c r="I5">
        <f t="shared" ref="I5:I13" si="0">K5/J5</f>
        <v>0</v>
      </c>
      <c r="J5">
        <v>50</v>
      </c>
      <c r="K5">
        <v>0</v>
      </c>
      <c r="L5">
        <v>50</v>
      </c>
      <c r="M5" s="2"/>
      <c r="N5" s="27">
        <v>0.4939151</v>
      </c>
      <c r="O5" s="27">
        <v>0.99999740000000004</v>
      </c>
      <c r="P5" s="27">
        <v>1.0100980000000001E-2</v>
      </c>
      <c r="Q5" s="27">
        <v>999.99739999999997</v>
      </c>
      <c r="R5">
        <v>100000</v>
      </c>
      <c r="S5" s="17"/>
      <c r="T5" s="62">
        <v>122</v>
      </c>
      <c r="U5" s="62">
        <v>61</v>
      </c>
      <c r="V5" s="27">
        <f t="shared" ref="V5:V13" si="1">T5-U5</f>
        <v>61</v>
      </c>
      <c r="W5" s="27">
        <f t="shared" ref="W5:W13" si="2">Y5-U5</f>
        <v>939</v>
      </c>
      <c r="X5">
        <f t="shared" ref="X5:X13" si="3">Z5-V5</f>
        <v>939</v>
      </c>
      <c r="Y5">
        <v>1000</v>
      </c>
      <c r="Z5">
        <v>1000</v>
      </c>
      <c r="AA5" s="62">
        <v>1</v>
      </c>
      <c r="AB5" s="17"/>
      <c r="AC5" s="95">
        <v>1</v>
      </c>
      <c r="AD5" s="95">
        <v>1</v>
      </c>
      <c r="AE5" s="95">
        <v>5.5021109999999998E-2</v>
      </c>
      <c r="AF5" s="95">
        <v>0.13634879999999999</v>
      </c>
      <c r="AG5" s="95">
        <v>0.79194600000000004</v>
      </c>
      <c r="AH5" s="95">
        <v>1000</v>
      </c>
      <c r="AI5" s="95" t="s">
        <v>326</v>
      </c>
    </row>
    <row r="6" spans="1:35">
      <c r="B6">
        <f>B5+20</f>
        <v>25</v>
      </c>
      <c r="C6">
        <v>0</v>
      </c>
      <c r="D6">
        <f>G6*(B6/100)</f>
        <v>250</v>
      </c>
      <c r="E6">
        <v>0</v>
      </c>
      <c r="F6">
        <f t="shared" ref="F6:F13" si="4">G6-D6</f>
        <v>750</v>
      </c>
      <c r="G6">
        <v>1000</v>
      </c>
      <c r="H6">
        <v>100</v>
      </c>
      <c r="I6">
        <f t="shared" si="0"/>
        <v>0</v>
      </c>
      <c r="J6">
        <v>50</v>
      </c>
      <c r="K6">
        <v>0</v>
      </c>
      <c r="L6">
        <v>50</v>
      </c>
      <c r="M6" s="2"/>
      <c r="N6" s="27">
        <v>0.93299069999999995</v>
      </c>
      <c r="O6" s="27">
        <v>0.93418449999999997</v>
      </c>
      <c r="P6" s="27">
        <v>9.4424839999999993E-3</v>
      </c>
      <c r="Q6" s="27">
        <v>934.80589999999995</v>
      </c>
      <c r="R6">
        <v>100000</v>
      </c>
      <c r="S6" s="17"/>
      <c r="T6" s="62">
        <v>123</v>
      </c>
      <c r="U6" s="62">
        <v>62</v>
      </c>
      <c r="V6" s="27">
        <f t="shared" si="1"/>
        <v>61</v>
      </c>
      <c r="W6" s="27">
        <f t="shared" si="2"/>
        <v>938</v>
      </c>
      <c r="X6">
        <f t="shared" si="3"/>
        <v>939</v>
      </c>
      <c r="Y6">
        <v>1000</v>
      </c>
      <c r="Z6">
        <v>1000</v>
      </c>
      <c r="AA6" s="61">
        <v>1</v>
      </c>
      <c r="AB6" s="17"/>
      <c r="AC6" s="95">
        <v>0.96766739999999996</v>
      </c>
      <c r="AD6" s="95">
        <v>0.96766739999999996</v>
      </c>
      <c r="AE6" s="95">
        <v>5.378728E-2</v>
      </c>
      <c r="AF6" s="95">
        <v>0.15028830000000001</v>
      </c>
      <c r="AG6" s="95">
        <v>0.8620698</v>
      </c>
      <c r="AH6" s="95">
        <v>1000</v>
      </c>
      <c r="AI6" s="95" t="s">
        <v>327</v>
      </c>
    </row>
    <row r="7" spans="1:35">
      <c r="B7">
        <f>B6+10</f>
        <v>35</v>
      </c>
      <c r="C7">
        <v>0</v>
      </c>
      <c r="D7">
        <f t="shared" ref="D7:D13" si="5">G7*(B7/100)</f>
        <v>350</v>
      </c>
      <c r="E7">
        <v>0</v>
      </c>
      <c r="F7">
        <f t="shared" si="4"/>
        <v>650</v>
      </c>
      <c r="G7">
        <v>1000</v>
      </c>
      <c r="H7">
        <v>100</v>
      </c>
      <c r="I7">
        <f t="shared" si="0"/>
        <v>0</v>
      </c>
      <c r="J7">
        <v>50</v>
      </c>
      <c r="K7">
        <v>0</v>
      </c>
      <c r="L7">
        <v>50</v>
      </c>
      <c r="M7" s="2"/>
      <c r="N7" s="27">
        <v>0.86570130000000001</v>
      </c>
      <c r="O7" s="27">
        <v>0.95078220000000002</v>
      </c>
      <c r="P7" s="27">
        <v>9.6086379999999992E-3</v>
      </c>
      <c r="Q7" s="27">
        <v>951.25519999999995</v>
      </c>
      <c r="R7">
        <v>100000</v>
      </c>
      <c r="S7" s="17"/>
      <c r="T7" s="62">
        <v>118</v>
      </c>
      <c r="U7" s="62">
        <v>57</v>
      </c>
      <c r="V7" s="27">
        <f t="shared" si="1"/>
        <v>61</v>
      </c>
      <c r="W7" s="27">
        <f t="shared" si="2"/>
        <v>943</v>
      </c>
      <c r="X7">
        <f t="shared" si="3"/>
        <v>939</v>
      </c>
      <c r="Y7">
        <v>1000</v>
      </c>
      <c r="Z7">
        <v>1000</v>
      </c>
      <c r="AA7" s="61">
        <v>0.77600219999999998</v>
      </c>
      <c r="AB7" s="17"/>
      <c r="AC7" s="95">
        <v>0.34730539999999999</v>
      </c>
      <c r="AD7" s="95">
        <v>0.34730539999999999</v>
      </c>
      <c r="AE7" s="95">
        <v>9.9579119999999993E-2</v>
      </c>
      <c r="AF7" s="95">
        <v>0.1783141</v>
      </c>
      <c r="AG7" s="95">
        <v>1.0291090000000001</v>
      </c>
      <c r="AH7" s="95">
        <v>1000</v>
      </c>
      <c r="AI7" s="95" t="s">
        <v>328</v>
      </c>
    </row>
    <row r="8" spans="1:35">
      <c r="B8">
        <f t="shared" ref="B8:B12" si="6">B7+10</f>
        <v>45</v>
      </c>
      <c r="C8">
        <v>0</v>
      </c>
      <c r="D8">
        <f t="shared" si="5"/>
        <v>450</v>
      </c>
      <c r="E8">
        <v>0</v>
      </c>
      <c r="F8">
        <f t="shared" si="4"/>
        <v>550</v>
      </c>
      <c r="G8">
        <v>1000</v>
      </c>
      <c r="H8">
        <v>100</v>
      </c>
      <c r="I8">
        <f t="shared" si="0"/>
        <v>0</v>
      </c>
      <c r="J8">
        <v>50</v>
      </c>
      <c r="K8">
        <v>0</v>
      </c>
      <c r="L8">
        <v>50</v>
      </c>
      <c r="M8" s="2"/>
      <c r="N8" s="27">
        <v>0.28256720000000002</v>
      </c>
      <c r="O8" s="27">
        <v>1.024875</v>
      </c>
      <c r="P8" s="27">
        <v>1.034967E-2</v>
      </c>
      <c r="Q8" s="27">
        <v>1024.6179999999999</v>
      </c>
      <c r="R8">
        <v>100000</v>
      </c>
      <c r="S8" s="17"/>
      <c r="T8" s="62">
        <v>108</v>
      </c>
      <c r="U8" s="62">
        <v>47</v>
      </c>
      <c r="V8" s="27">
        <f t="shared" si="1"/>
        <v>61</v>
      </c>
      <c r="W8" s="27">
        <f t="shared" si="2"/>
        <v>953</v>
      </c>
      <c r="X8">
        <f t="shared" si="3"/>
        <v>939</v>
      </c>
      <c r="Y8">
        <v>1000</v>
      </c>
      <c r="Z8">
        <v>1000</v>
      </c>
      <c r="AA8" s="61">
        <v>0.19819680000000001</v>
      </c>
      <c r="AB8" s="17"/>
      <c r="AC8" s="95">
        <v>0.9375</v>
      </c>
      <c r="AD8" s="95">
        <v>0.9375</v>
      </c>
      <c r="AE8" s="95">
        <v>3.7302979999999999E-2</v>
      </c>
      <c r="AF8" s="95">
        <v>-0.15335470000000001</v>
      </c>
      <c r="AG8" s="95">
        <v>-0.86909610000000004</v>
      </c>
      <c r="AH8" s="95">
        <v>1000</v>
      </c>
      <c r="AI8" s="95" t="s">
        <v>329</v>
      </c>
    </row>
    <row r="9" spans="1:35">
      <c r="B9">
        <f t="shared" si="6"/>
        <v>55</v>
      </c>
      <c r="C9">
        <v>0</v>
      </c>
      <c r="D9">
        <f t="shared" si="5"/>
        <v>550</v>
      </c>
      <c r="E9">
        <v>0</v>
      </c>
      <c r="F9">
        <f t="shared" si="4"/>
        <v>450</v>
      </c>
      <c r="G9">
        <v>1000</v>
      </c>
      <c r="H9">
        <v>100</v>
      </c>
      <c r="I9">
        <f t="shared" si="0"/>
        <v>0</v>
      </c>
      <c r="J9">
        <v>50</v>
      </c>
      <c r="K9">
        <v>0</v>
      </c>
      <c r="L9">
        <v>50</v>
      </c>
      <c r="M9" s="2"/>
      <c r="N9" s="27">
        <v>0.89768099999999995</v>
      </c>
      <c r="O9" s="27">
        <v>0.94298139999999997</v>
      </c>
      <c r="P9" s="27">
        <v>9.5305540000000001E-3</v>
      </c>
      <c r="Q9" s="27">
        <v>943.52480000000003</v>
      </c>
      <c r="R9">
        <v>100000</v>
      </c>
      <c r="S9" s="17"/>
      <c r="T9" s="62">
        <v>114</v>
      </c>
      <c r="U9" s="62">
        <v>53</v>
      </c>
      <c r="V9" s="27">
        <f t="shared" si="1"/>
        <v>61</v>
      </c>
      <c r="W9" s="27">
        <f t="shared" si="2"/>
        <v>947</v>
      </c>
      <c r="X9">
        <f t="shared" si="3"/>
        <v>939</v>
      </c>
      <c r="Y9">
        <v>1000</v>
      </c>
      <c r="Z9">
        <v>1000</v>
      </c>
      <c r="AA9" s="61">
        <v>0.49974649999999998</v>
      </c>
      <c r="AB9" s="17"/>
      <c r="AC9" s="95">
        <v>0.99126639999999999</v>
      </c>
      <c r="AD9" s="95">
        <v>0.99126639999999999</v>
      </c>
      <c r="AE9" s="95">
        <v>5.0092289999999998E-2</v>
      </c>
      <c r="AF9" s="95">
        <v>0.14101230000000001</v>
      </c>
      <c r="AG9" s="95">
        <v>0.82480100000000001</v>
      </c>
      <c r="AH9" s="95">
        <v>1000</v>
      </c>
      <c r="AI9" s="95" t="s">
        <v>330</v>
      </c>
    </row>
    <row r="10" spans="1:35">
      <c r="B10">
        <f t="shared" si="6"/>
        <v>65</v>
      </c>
      <c r="C10">
        <v>0</v>
      </c>
      <c r="D10">
        <f t="shared" si="5"/>
        <v>650</v>
      </c>
      <c r="E10">
        <v>0</v>
      </c>
      <c r="F10">
        <f t="shared" si="4"/>
        <v>350</v>
      </c>
      <c r="G10">
        <v>1000</v>
      </c>
      <c r="H10">
        <v>100</v>
      </c>
      <c r="I10">
        <f t="shared" si="0"/>
        <v>0</v>
      </c>
      <c r="J10">
        <v>50</v>
      </c>
      <c r="K10">
        <v>0</v>
      </c>
      <c r="L10">
        <v>50</v>
      </c>
      <c r="M10" s="2"/>
      <c r="N10" s="27">
        <v>0.4214658</v>
      </c>
      <c r="O10" s="27">
        <v>1.008445</v>
      </c>
      <c r="P10" s="27">
        <v>1.018545E-2</v>
      </c>
      <c r="Q10" s="27">
        <v>1008.359</v>
      </c>
      <c r="R10">
        <v>100000</v>
      </c>
      <c r="S10" s="17"/>
      <c r="T10" s="62">
        <v>105</v>
      </c>
      <c r="U10" s="62">
        <v>44</v>
      </c>
      <c r="V10" s="27">
        <f t="shared" si="1"/>
        <v>61</v>
      </c>
      <c r="W10" s="27">
        <f t="shared" si="2"/>
        <v>956</v>
      </c>
      <c r="X10">
        <f t="shared" si="3"/>
        <v>939</v>
      </c>
      <c r="Y10">
        <v>1000</v>
      </c>
      <c r="Z10">
        <v>1000</v>
      </c>
      <c r="AA10" s="61">
        <v>0.1082925</v>
      </c>
      <c r="AB10" s="17"/>
      <c r="AC10" s="95">
        <v>0.89322380000000001</v>
      </c>
      <c r="AD10" s="95">
        <v>0.89322380000000001</v>
      </c>
      <c r="AE10" s="95">
        <v>5.2056999999999999E-2</v>
      </c>
      <c r="AF10" s="95">
        <v>0.15489520000000001</v>
      </c>
      <c r="AG10" s="95">
        <v>0.89565919999999999</v>
      </c>
      <c r="AH10" s="95">
        <v>1000</v>
      </c>
      <c r="AI10" s="95" t="s">
        <v>331</v>
      </c>
    </row>
    <row r="11" spans="1:35">
      <c r="B11">
        <f t="shared" si="6"/>
        <v>75</v>
      </c>
      <c r="C11">
        <v>0</v>
      </c>
      <c r="D11">
        <f t="shared" si="5"/>
        <v>750</v>
      </c>
      <c r="E11">
        <v>0</v>
      </c>
      <c r="F11">
        <f t="shared" si="4"/>
        <v>250</v>
      </c>
      <c r="G11">
        <v>1000</v>
      </c>
      <c r="H11">
        <v>100</v>
      </c>
      <c r="I11">
        <f t="shared" si="0"/>
        <v>0</v>
      </c>
      <c r="J11">
        <v>50</v>
      </c>
      <c r="K11">
        <v>0</v>
      </c>
      <c r="L11">
        <v>50</v>
      </c>
      <c r="M11" s="2"/>
      <c r="N11" s="27">
        <v>0.19022810000000001</v>
      </c>
      <c r="O11" s="27">
        <v>1.0389710000000001</v>
      </c>
      <c r="P11" s="27">
        <v>1.049053E-2</v>
      </c>
      <c r="Q11" s="27">
        <v>1038.5630000000001</v>
      </c>
      <c r="R11">
        <v>100000</v>
      </c>
      <c r="S11" s="17"/>
      <c r="T11" s="62">
        <v>131</v>
      </c>
      <c r="U11" s="62">
        <v>70</v>
      </c>
      <c r="V11" s="27">
        <f t="shared" si="1"/>
        <v>61</v>
      </c>
      <c r="W11" s="27">
        <f t="shared" si="2"/>
        <v>930</v>
      </c>
      <c r="X11">
        <f t="shared" si="3"/>
        <v>939</v>
      </c>
      <c r="Y11">
        <v>1000</v>
      </c>
      <c r="Z11">
        <v>1000</v>
      </c>
      <c r="AA11" s="61">
        <v>0.46977370000000002</v>
      </c>
      <c r="AB11" s="17"/>
      <c r="AC11" s="95">
        <v>0.98169340000000005</v>
      </c>
      <c r="AD11" s="95">
        <v>0.98169340000000005</v>
      </c>
      <c r="AE11" s="95">
        <v>5.2697309999999997E-2</v>
      </c>
      <c r="AF11" s="95">
        <v>0.14898500000000001</v>
      </c>
      <c r="AG11" s="95">
        <v>0.85079859999999996</v>
      </c>
      <c r="AH11" s="95">
        <v>1000</v>
      </c>
      <c r="AI11" s="95" t="s">
        <v>302</v>
      </c>
    </row>
    <row r="12" spans="1:35">
      <c r="B12">
        <f t="shared" si="6"/>
        <v>85</v>
      </c>
      <c r="C12">
        <v>0</v>
      </c>
      <c r="D12">
        <f t="shared" si="5"/>
        <v>850</v>
      </c>
      <c r="E12">
        <v>0</v>
      </c>
      <c r="F12">
        <f t="shared" si="4"/>
        <v>150</v>
      </c>
      <c r="G12">
        <v>1000</v>
      </c>
      <c r="H12">
        <v>100</v>
      </c>
      <c r="I12">
        <f t="shared" si="0"/>
        <v>0</v>
      </c>
      <c r="J12">
        <v>50</v>
      </c>
      <c r="K12">
        <v>0</v>
      </c>
      <c r="L12">
        <v>50</v>
      </c>
      <c r="M12" s="2"/>
      <c r="N12" s="27">
        <v>0.87909119999999996</v>
      </c>
      <c r="O12" s="27">
        <v>0.94821549999999999</v>
      </c>
      <c r="P12" s="27">
        <v>9.5829469999999996E-3</v>
      </c>
      <c r="Q12" s="27">
        <v>948.71180000000004</v>
      </c>
      <c r="R12">
        <v>100000</v>
      </c>
      <c r="S12" s="17"/>
      <c r="T12" s="62">
        <v>103</v>
      </c>
      <c r="U12" s="62">
        <v>42</v>
      </c>
      <c r="V12" s="27">
        <f t="shared" si="1"/>
        <v>61</v>
      </c>
      <c r="W12" s="27">
        <f t="shared" si="2"/>
        <v>958</v>
      </c>
      <c r="X12">
        <f t="shared" si="3"/>
        <v>939</v>
      </c>
      <c r="Y12">
        <v>1000</v>
      </c>
      <c r="Z12">
        <v>1000</v>
      </c>
      <c r="AA12" s="61">
        <v>6.8122459999999996E-2</v>
      </c>
      <c r="AB12" s="17"/>
      <c r="AC12" s="95">
        <v>0.47186929999999999</v>
      </c>
      <c r="AD12" s="95">
        <v>0.47186929999999999</v>
      </c>
      <c r="AE12" s="95">
        <v>7.7073669999999997E-2</v>
      </c>
      <c r="AF12" s="95">
        <v>0.17350750000000001</v>
      </c>
      <c r="AG12" s="95">
        <v>0.99912900000000004</v>
      </c>
      <c r="AH12" s="95">
        <v>1000</v>
      </c>
      <c r="AI12" s="95" t="s">
        <v>253</v>
      </c>
    </row>
    <row r="13" spans="1:35" ht="17" thickBot="1">
      <c r="B13">
        <f>B12+10</f>
        <v>95</v>
      </c>
      <c r="C13">
        <v>0</v>
      </c>
      <c r="D13">
        <f t="shared" si="5"/>
        <v>950</v>
      </c>
      <c r="E13">
        <v>0</v>
      </c>
      <c r="F13">
        <f t="shared" si="4"/>
        <v>50</v>
      </c>
      <c r="G13">
        <v>1000</v>
      </c>
      <c r="H13">
        <v>100</v>
      </c>
      <c r="I13">
        <f t="shared" si="0"/>
        <v>0</v>
      </c>
      <c r="J13">
        <v>50</v>
      </c>
      <c r="K13">
        <v>0</v>
      </c>
      <c r="L13">
        <v>50</v>
      </c>
      <c r="M13" s="2"/>
      <c r="N13" s="27">
        <v>8.5199149999999994E-3</v>
      </c>
      <c r="O13" s="27">
        <v>1.110039</v>
      </c>
      <c r="P13" s="27">
        <v>1.1200069999999999E-2</v>
      </c>
      <c r="Q13" s="27">
        <v>1108.807</v>
      </c>
      <c r="R13">
        <v>100000</v>
      </c>
      <c r="S13" s="17"/>
      <c r="T13" s="62">
        <v>112</v>
      </c>
      <c r="U13" s="62">
        <v>51</v>
      </c>
      <c r="V13" s="27">
        <f t="shared" si="1"/>
        <v>61</v>
      </c>
      <c r="W13" s="27">
        <f t="shared" si="2"/>
        <v>949</v>
      </c>
      <c r="X13">
        <f t="shared" si="3"/>
        <v>939</v>
      </c>
      <c r="Y13">
        <v>1000</v>
      </c>
      <c r="Z13">
        <v>1000</v>
      </c>
      <c r="AA13" s="61">
        <v>0.38149919999999998</v>
      </c>
      <c r="AB13" s="17"/>
      <c r="AC13" s="95">
        <v>0.81293709999999997</v>
      </c>
      <c r="AD13" s="95">
        <v>0.81293709999999997</v>
      </c>
      <c r="AE13" s="95">
        <v>4.8995410000000003E-2</v>
      </c>
      <c r="AF13" s="95">
        <v>0.16237270000000001</v>
      </c>
      <c r="AG13" s="95">
        <v>0.91772819999999999</v>
      </c>
      <c r="AH13" s="95">
        <v>1000</v>
      </c>
      <c r="AI13" s="95" t="s">
        <v>304</v>
      </c>
    </row>
    <row r="14" spans="1:35" ht="17" thickBot="1">
      <c r="A14" s="23">
        <v>2</v>
      </c>
      <c r="B14" s="4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40"/>
      <c r="N14" s="69"/>
      <c r="O14" s="69"/>
      <c r="P14" s="69"/>
      <c r="Q14" s="69"/>
      <c r="R14" s="40"/>
      <c r="S14" s="40"/>
      <c r="T14" s="69"/>
      <c r="U14" s="69"/>
      <c r="V14" s="69">
        <f t="shared" ref="V14:V24" si="7">T14-U14</f>
        <v>0</v>
      </c>
      <c r="W14" s="69">
        <f t="shared" ref="W14:W24" si="8">Y14-U14</f>
        <v>0</v>
      </c>
      <c r="X14" s="40">
        <f t="shared" ref="X14:X24" si="9">Z14-V14</f>
        <v>0</v>
      </c>
      <c r="Y14" s="40"/>
      <c r="Z14" s="40"/>
      <c r="AA14" s="69"/>
      <c r="AB14" s="17"/>
      <c r="AC14" s="17"/>
      <c r="AD14" s="17"/>
      <c r="AE14" s="17"/>
      <c r="AF14" s="17"/>
      <c r="AG14" s="17"/>
      <c r="AH14" s="17"/>
      <c r="AI14" s="17"/>
    </row>
    <row r="15" spans="1:35">
      <c r="B15">
        <v>25</v>
      </c>
      <c r="C15">
        <v>0</v>
      </c>
      <c r="D15">
        <f>G15-F15</f>
        <v>250</v>
      </c>
      <c r="E15">
        <v>0</v>
      </c>
      <c r="F15">
        <v>750</v>
      </c>
      <c r="G15">
        <v>1000</v>
      </c>
      <c r="H15">
        <v>100</v>
      </c>
      <c r="I15">
        <f t="shared" ref="I15:I24" si="10">K15/J15</f>
        <v>0</v>
      </c>
      <c r="J15">
        <v>50</v>
      </c>
      <c r="K15" s="29">
        <v>0</v>
      </c>
      <c r="L15">
        <v>50</v>
      </c>
      <c r="M15" s="2"/>
      <c r="N15" s="61">
        <v>0.30483700000000002</v>
      </c>
      <c r="O15" s="61">
        <v>1.0225519999999999</v>
      </c>
      <c r="P15" s="61">
        <v>1.0326449999999999E-2</v>
      </c>
      <c r="Q15" s="61">
        <v>1022.319</v>
      </c>
      <c r="R15">
        <v>100000</v>
      </c>
      <c r="S15" s="17"/>
      <c r="T15" s="62">
        <v>100</v>
      </c>
      <c r="U15" s="62">
        <v>49</v>
      </c>
      <c r="V15" s="27">
        <f t="shared" si="7"/>
        <v>51</v>
      </c>
      <c r="W15" s="27">
        <f t="shared" si="8"/>
        <v>951</v>
      </c>
      <c r="X15">
        <f t="shared" si="9"/>
        <v>949</v>
      </c>
      <c r="Y15">
        <v>1000</v>
      </c>
      <c r="Z15">
        <v>1000</v>
      </c>
      <c r="AA15" s="61">
        <v>0.91834369999999999</v>
      </c>
      <c r="AB15" s="17"/>
      <c r="AC15" s="95">
        <v>0.54318940000000004</v>
      </c>
      <c r="AD15" s="95">
        <v>0.54318940000000004</v>
      </c>
      <c r="AE15" s="95">
        <v>6.5532099999999996E-2</v>
      </c>
      <c r="AF15" s="95">
        <v>0.17843400000000001</v>
      </c>
      <c r="AG15" s="95">
        <v>0.9824136</v>
      </c>
      <c r="AH15" s="95">
        <v>1000</v>
      </c>
      <c r="AI15" s="95" t="s">
        <v>332</v>
      </c>
    </row>
    <row r="16" spans="1:35">
      <c r="B16">
        <v>25</v>
      </c>
      <c r="C16">
        <v>0</v>
      </c>
      <c r="D16">
        <f t="shared" ref="D16:D24" si="11">G16-F16</f>
        <v>250</v>
      </c>
      <c r="E16">
        <v>0</v>
      </c>
      <c r="F16">
        <v>750</v>
      </c>
      <c r="G16">
        <v>1000</v>
      </c>
      <c r="H16">
        <v>100</v>
      </c>
      <c r="I16">
        <f t="shared" si="10"/>
        <v>0</v>
      </c>
      <c r="J16">
        <v>50</v>
      </c>
      <c r="K16" s="29">
        <v>0</v>
      </c>
      <c r="L16">
        <v>50</v>
      </c>
      <c r="M16" s="2"/>
      <c r="N16" s="61">
        <v>0.95250049999999997</v>
      </c>
      <c r="O16" s="61">
        <v>0.92740230000000001</v>
      </c>
      <c r="P16" s="61">
        <v>9.3745740000000001E-3</v>
      </c>
      <c r="Q16" s="61">
        <v>928.0829</v>
      </c>
      <c r="R16">
        <v>100000</v>
      </c>
      <c r="S16" s="17"/>
      <c r="T16" s="62">
        <v>108</v>
      </c>
      <c r="U16" s="62">
        <v>57</v>
      </c>
      <c r="V16" s="27">
        <f t="shared" si="7"/>
        <v>51</v>
      </c>
      <c r="W16" s="27">
        <f t="shared" si="8"/>
        <v>943</v>
      </c>
      <c r="X16">
        <f t="shared" si="9"/>
        <v>949</v>
      </c>
      <c r="Y16">
        <v>1000</v>
      </c>
      <c r="Z16">
        <v>1000</v>
      </c>
      <c r="AA16" s="61">
        <v>0.62102120000000005</v>
      </c>
      <c r="AB16" s="17"/>
      <c r="AC16" s="95">
        <v>5.8935359999999999E-2</v>
      </c>
      <c r="AD16" s="95">
        <v>5.8935359999999999E-2</v>
      </c>
      <c r="AE16" s="95">
        <v>0.2572065</v>
      </c>
      <c r="AF16" s="95">
        <v>-0.20379839999999999</v>
      </c>
      <c r="AG16" s="95">
        <v>-1.14714</v>
      </c>
      <c r="AH16" s="95">
        <v>1000</v>
      </c>
      <c r="AI16" s="95" t="s">
        <v>333</v>
      </c>
    </row>
    <row r="17" spans="1:35">
      <c r="B17">
        <v>25</v>
      </c>
      <c r="C17">
        <v>0</v>
      </c>
      <c r="D17">
        <f t="shared" si="11"/>
        <v>250</v>
      </c>
      <c r="E17">
        <v>0</v>
      </c>
      <c r="F17">
        <v>750</v>
      </c>
      <c r="G17">
        <v>1000</v>
      </c>
      <c r="H17">
        <v>100</v>
      </c>
      <c r="I17">
        <f t="shared" si="10"/>
        <v>0</v>
      </c>
      <c r="J17">
        <v>50</v>
      </c>
      <c r="K17" s="29">
        <v>0</v>
      </c>
      <c r="L17">
        <v>50</v>
      </c>
      <c r="M17" s="2"/>
      <c r="N17" s="61">
        <v>0.8193918</v>
      </c>
      <c r="O17" s="61">
        <v>0.95891689999999996</v>
      </c>
      <c r="P17" s="61">
        <v>9.6900509999999999E-3</v>
      </c>
      <c r="Q17" s="61">
        <v>959.31500000000005</v>
      </c>
      <c r="R17">
        <v>100000</v>
      </c>
      <c r="S17" s="17"/>
      <c r="T17" s="62">
        <v>93</v>
      </c>
      <c r="U17" s="62">
        <v>42</v>
      </c>
      <c r="V17" s="27">
        <f t="shared" si="7"/>
        <v>51</v>
      </c>
      <c r="W17" s="27">
        <f t="shared" si="8"/>
        <v>958</v>
      </c>
      <c r="X17">
        <f t="shared" si="9"/>
        <v>949</v>
      </c>
      <c r="Y17">
        <v>1000</v>
      </c>
      <c r="Z17">
        <v>1000</v>
      </c>
      <c r="AA17" s="61">
        <v>0.39568959999999997</v>
      </c>
      <c r="AB17" s="17"/>
      <c r="AC17" s="95">
        <v>0.14640880000000001</v>
      </c>
      <c r="AD17" s="95">
        <v>0.14640880000000001</v>
      </c>
      <c r="AE17" s="95">
        <v>0.19381329999999999</v>
      </c>
      <c r="AF17" s="95">
        <v>-0.19020119999999999</v>
      </c>
      <c r="AG17" s="95">
        <v>-1.0764370000000001</v>
      </c>
      <c r="AH17" s="95">
        <v>1000</v>
      </c>
      <c r="AI17" s="95" t="s">
        <v>334</v>
      </c>
    </row>
    <row r="18" spans="1:35">
      <c r="B18">
        <v>25</v>
      </c>
      <c r="C18">
        <v>0</v>
      </c>
      <c r="D18">
        <f t="shared" si="11"/>
        <v>250</v>
      </c>
      <c r="E18">
        <v>0</v>
      </c>
      <c r="F18">
        <v>750</v>
      </c>
      <c r="G18">
        <v>1000</v>
      </c>
      <c r="H18">
        <v>100</v>
      </c>
      <c r="I18">
        <f t="shared" si="10"/>
        <v>0</v>
      </c>
      <c r="J18">
        <v>50</v>
      </c>
      <c r="K18" s="29">
        <v>0</v>
      </c>
      <c r="L18">
        <v>50</v>
      </c>
      <c r="M18" s="2"/>
      <c r="N18" s="61">
        <v>0.80343200000000004</v>
      </c>
      <c r="O18" s="61">
        <v>0.96209409999999995</v>
      </c>
      <c r="P18" s="61">
        <v>9.7218449999999998E-3</v>
      </c>
      <c r="Q18" s="61">
        <v>962.46259999999995</v>
      </c>
      <c r="R18">
        <v>100000</v>
      </c>
      <c r="S18" s="17"/>
      <c r="T18" s="62">
        <v>97</v>
      </c>
      <c r="U18" s="62">
        <v>46</v>
      </c>
      <c r="V18" s="27">
        <f t="shared" si="7"/>
        <v>51</v>
      </c>
      <c r="W18" s="27">
        <f t="shared" si="8"/>
        <v>954</v>
      </c>
      <c r="X18">
        <f t="shared" si="9"/>
        <v>949</v>
      </c>
      <c r="Y18">
        <v>1000</v>
      </c>
      <c r="Z18">
        <v>1000</v>
      </c>
      <c r="AA18" s="61">
        <v>0.6773458</v>
      </c>
      <c r="AB18" s="17"/>
      <c r="AC18" s="95">
        <v>0.33656170000000002</v>
      </c>
      <c r="AD18" s="95">
        <v>0.33656170000000002</v>
      </c>
      <c r="AE18" s="95">
        <v>0.11378729999999999</v>
      </c>
      <c r="AF18" s="95">
        <v>-0.18074950000000001</v>
      </c>
      <c r="AG18" s="95">
        <v>-1.0288999999999999</v>
      </c>
      <c r="AH18" s="95">
        <v>1000</v>
      </c>
      <c r="AI18" s="95" t="s">
        <v>295</v>
      </c>
    </row>
    <row r="19" spans="1:35">
      <c r="B19">
        <v>25</v>
      </c>
      <c r="C19">
        <v>0</v>
      </c>
      <c r="D19">
        <f t="shared" si="11"/>
        <v>250</v>
      </c>
      <c r="E19">
        <v>0</v>
      </c>
      <c r="F19">
        <v>750</v>
      </c>
      <c r="G19">
        <v>1000</v>
      </c>
      <c r="H19">
        <v>100</v>
      </c>
      <c r="I19">
        <f t="shared" si="10"/>
        <v>0</v>
      </c>
      <c r="J19">
        <v>50</v>
      </c>
      <c r="K19" s="29">
        <v>0</v>
      </c>
      <c r="L19">
        <v>50</v>
      </c>
      <c r="M19" s="2"/>
      <c r="N19" s="61">
        <v>0.23381769999999999</v>
      </c>
      <c r="O19" s="61">
        <v>1.0322929999999999</v>
      </c>
      <c r="P19" s="61">
        <v>1.042381E-2</v>
      </c>
      <c r="Q19" s="61">
        <v>1031.9570000000001</v>
      </c>
      <c r="R19">
        <v>100000</v>
      </c>
      <c r="S19" s="17"/>
      <c r="T19" s="62">
        <v>90</v>
      </c>
      <c r="U19" s="62">
        <v>39</v>
      </c>
      <c r="V19" s="27">
        <f t="shared" si="7"/>
        <v>51</v>
      </c>
      <c r="W19" s="27">
        <f t="shared" si="8"/>
        <v>961</v>
      </c>
      <c r="X19">
        <f t="shared" si="9"/>
        <v>949</v>
      </c>
      <c r="Y19">
        <v>1000</v>
      </c>
      <c r="Z19">
        <v>1000</v>
      </c>
      <c r="AA19" s="61">
        <v>0.2352667</v>
      </c>
      <c r="AB19" s="17"/>
      <c r="AC19" s="95">
        <v>3.1821090000000003E-2</v>
      </c>
      <c r="AD19" s="95">
        <v>3.1821090000000003E-2</v>
      </c>
      <c r="AE19" s="95">
        <v>0.3217759</v>
      </c>
      <c r="AF19" s="95">
        <v>-0.2090958</v>
      </c>
      <c r="AG19" s="95">
        <v>-1.1802429999999999</v>
      </c>
      <c r="AH19" s="95">
        <v>1000</v>
      </c>
      <c r="AI19" s="95" t="s">
        <v>296</v>
      </c>
    </row>
    <row r="20" spans="1:35">
      <c r="B20">
        <v>25</v>
      </c>
      <c r="C20">
        <v>0</v>
      </c>
      <c r="D20">
        <f t="shared" si="11"/>
        <v>250</v>
      </c>
      <c r="E20">
        <v>0</v>
      </c>
      <c r="F20">
        <v>750</v>
      </c>
      <c r="G20">
        <v>1000</v>
      </c>
      <c r="H20">
        <v>100</v>
      </c>
      <c r="I20">
        <f t="shared" si="10"/>
        <v>0</v>
      </c>
      <c r="J20">
        <v>50</v>
      </c>
      <c r="K20" s="29">
        <v>0</v>
      </c>
      <c r="L20">
        <v>50</v>
      </c>
      <c r="M20" s="2"/>
      <c r="N20" s="61">
        <v>0.1887781</v>
      </c>
      <c r="O20" s="61">
        <v>1.03874</v>
      </c>
      <c r="P20" s="61">
        <v>1.0488219999999999E-2</v>
      </c>
      <c r="Q20" s="61">
        <v>1038.3340000000001</v>
      </c>
      <c r="R20">
        <v>100000</v>
      </c>
      <c r="S20" s="17"/>
      <c r="T20" s="62">
        <v>100</v>
      </c>
      <c r="U20" s="62">
        <v>49</v>
      </c>
      <c r="V20" s="27">
        <f t="shared" si="7"/>
        <v>51</v>
      </c>
      <c r="W20" s="27">
        <f t="shared" si="8"/>
        <v>951</v>
      </c>
      <c r="X20">
        <f t="shared" si="9"/>
        <v>949</v>
      </c>
      <c r="Y20">
        <v>1000</v>
      </c>
      <c r="Z20">
        <v>1000</v>
      </c>
      <c r="AA20" s="61">
        <v>0.91834369999999999</v>
      </c>
      <c r="AB20" s="17"/>
      <c r="AC20" s="95">
        <v>0.25970870000000001</v>
      </c>
      <c r="AD20" s="95">
        <v>0.25970870000000001</v>
      </c>
      <c r="AE20" s="95">
        <v>0.1321473</v>
      </c>
      <c r="AF20" s="95">
        <v>-0.18488889999999999</v>
      </c>
      <c r="AG20" s="95">
        <v>-1.0474380000000001</v>
      </c>
      <c r="AH20" s="95">
        <v>1000</v>
      </c>
      <c r="AI20" s="95" t="s">
        <v>335</v>
      </c>
    </row>
    <row r="21" spans="1:35">
      <c r="B21">
        <v>25</v>
      </c>
      <c r="C21">
        <v>0</v>
      </c>
      <c r="D21">
        <f t="shared" si="11"/>
        <v>250</v>
      </c>
      <c r="E21">
        <v>0</v>
      </c>
      <c r="F21">
        <v>750</v>
      </c>
      <c r="G21">
        <v>1000</v>
      </c>
      <c r="H21">
        <v>100</v>
      </c>
      <c r="I21">
        <f t="shared" si="10"/>
        <v>0</v>
      </c>
      <c r="J21">
        <v>50</v>
      </c>
      <c r="K21" s="29">
        <v>0</v>
      </c>
      <c r="L21">
        <v>50</v>
      </c>
      <c r="M21" s="2"/>
      <c r="N21" s="61">
        <v>3.96496E-2</v>
      </c>
      <c r="O21" s="61">
        <v>1.0806389999999999</v>
      </c>
      <c r="P21" s="61">
        <v>1.090666E-2</v>
      </c>
      <c r="Q21" s="61">
        <v>1079.759</v>
      </c>
      <c r="R21">
        <v>100000</v>
      </c>
      <c r="S21" s="17"/>
      <c r="T21" s="62">
        <v>95</v>
      </c>
      <c r="U21" s="62">
        <v>44</v>
      </c>
      <c r="V21" s="27">
        <f t="shared" si="7"/>
        <v>51</v>
      </c>
      <c r="W21" s="27">
        <f t="shared" si="8"/>
        <v>956</v>
      </c>
      <c r="X21">
        <f t="shared" si="9"/>
        <v>949</v>
      </c>
      <c r="Y21">
        <v>1000</v>
      </c>
      <c r="Z21">
        <v>1000</v>
      </c>
      <c r="AA21" s="61">
        <v>0.52840739999999997</v>
      </c>
      <c r="AB21" s="17"/>
      <c r="AC21" s="95">
        <v>0.13061220000000001</v>
      </c>
      <c r="AD21" s="95">
        <v>0.13061220000000001</v>
      </c>
      <c r="AE21" s="95">
        <v>0.14040620000000001</v>
      </c>
      <c r="AF21" s="95">
        <v>0.20546310000000001</v>
      </c>
      <c r="AG21" s="95">
        <v>1.1064609999999999</v>
      </c>
      <c r="AH21" s="95">
        <v>1000</v>
      </c>
      <c r="AI21" s="95" t="s">
        <v>336</v>
      </c>
    </row>
    <row r="22" spans="1:35">
      <c r="B22">
        <v>25</v>
      </c>
      <c r="C22">
        <v>0</v>
      </c>
      <c r="D22">
        <f t="shared" si="11"/>
        <v>250</v>
      </c>
      <c r="E22">
        <v>0</v>
      </c>
      <c r="F22">
        <v>750</v>
      </c>
      <c r="G22">
        <v>1000</v>
      </c>
      <c r="H22">
        <v>100</v>
      </c>
      <c r="I22">
        <f t="shared" si="10"/>
        <v>0</v>
      </c>
      <c r="J22">
        <v>50</v>
      </c>
      <c r="K22" s="29">
        <v>0</v>
      </c>
      <c r="L22">
        <v>50</v>
      </c>
      <c r="M22" s="2"/>
      <c r="N22" s="61">
        <v>0.45753539999999998</v>
      </c>
      <c r="O22" s="61">
        <v>1.004192</v>
      </c>
      <c r="P22" s="61">
        <v>1.014292E-2</v>
      </c>
      <c r="Q22" s="61">
        <v>1004.149</v>
      </c>
      <c r="R22">
        <v>100000</v>
      </c>
      <c r="S22" s="17"/>
      <c r="T22" s="62">
        <v>104</v>
      </c>
      <c r="U22" s="62">
        <v>53</v>
      </c>
      <c r="V22" s="27">
        <f t="shared" si="7"/>
        <v>51</v>
      </c>
      <c r="W22" s="27">
        <f t="shared" si="8"/>
        <v>947</v>
      </c>
      <c r="X22">
        <f t="shared" si="9"/>
        <v>949</v>
      </c>
      <c r="Y22">
        <v>1000</v>
      </c>
      <c r="Z22">
        <v>1000</v>
      </c>
      <c r="AA22" s="61">
        <v>0.91983729999999997</v>
      </c>
      <c r="AB22" s="17"/>
      <c r="AC22" s="95">
        <v>0.2819315</v>
      </c>
      <c r="AD22" s="95">
        <v>0.2819315</v>
      </c>
      <c r="AE22" s="95">
        <v>9.7215079999999995E-2</v>
      </c>
      <c r="AF22" s="95">
        <v>0.19040119999999999</v>
      </c>
      <c r="AG22" s="95">
        <v>1.0462260000000001</v>
      </c>
      <c r="AH22" s="95">
        <v>1000</v>
      </c>
      <c r="AI22" s="95" t="s">
        <v>337</v>
      </c>
    </row>
    <row r="23" spans="1:35">
      <c r="B23">
        <v>25</v>
      </c>
      <c r="C23">
        <v>0</v>
      </c>
      <c r="D23">
        <f t="shared" si="11"/>
        <v>250</v>
      </c>
      <c r="E23">
        <v>0</v>
      </c>
      <c r="F23">
        <v>750</v>
      </c>
      <c r="G23">
        <v>1000</v>
      </c>
      <c r="H23">
        <v>100</v>
      </c>
      <c r="I23">
        <f t="shared" si="10"/>
        <v>0</v>
      </c>
      <c r="J23">
        <v>50</v>
      </c>
      <c r="K23" s="29">
        <v>0</v>
      </c>
      <c r="L23">
        <v>50</v>
      </c>
      <c r="M23" s="2"/>
      <c r="N23" s="61">
        <v>0.2508975</v>
      </c>
      <c r="O23" s="61">
        <v>1.0290889999999999</v>
      </c>
      <c r="P23" s="61">
        <v>1.039178E-2</v>
      </c>
      <c r="Q23" s="61">
        <v>1028.787</v>
      </c>
      <c r="R23">
        <v>100000</v>
      </c>
      <c r="S23" s="17"/>
      <c r="T23" s="62">
        <v>100</v>
      </c>
      <c r="U23" s="62">
        <v>49</v>
      </c>
      <c r="V23" s="27">
        <f t="shared" si="7"/>
        <v>51</v>
      </c>
      <c r="W23" s="27">
        <f t="shared" si="8"/>
        <v>951</v>
      </c>
      <c r="X23">
        <f t="shared" si="9"/>
        <v>949</v>
      </c>
      <c r="Y23">
        <v>1000</v>
      </c>
      <c r="Z23">
        <v>1000</v>
      </c>
      <c r="AA23" s="61">
        <v>0.91834369999999999</v>
      </c>
      <c r="AB23" s="17"/>
      <c r="AC23" s="95">
        <v>0.46189740000000001</v>
      </c>
      <c r="AD23" s="95">
        <v>0.46189740000000001</v>
      </c>
      <c r="AE23" s="95">
        <v>7.0281280000000002E-2</v>
      </c>
      <c r="AF23" s="95">
        <v>0.1867183</v>
      </c>
      <c r="AG23" s="95">
        <v>1.0000690000000001</v>
      </c>
      <c r="AH23" s="95">
        <v>1000</v>
      </c>
      <c r="AI23" s="95" t="s">
        <v>338</v>
      </c>
    </row>
    <row r="24" spans="1:35" ht="17" thickBot="1">
      <c r="B24">
        <v>25</v>
      </c>
      <c r="C24">
        <v>0</v>
      </c>
      <c r="D24">
        <f t="shared" si="11"/>
        <v>250</v>
      </c>
      <c r="E24">
        <v>0</v>
      </c>
      <c r="F24">
        <v>750</v>
      </c>
      <c r="G24">
        <v>1000</v>
      </c>
      <c r="H24">
        <v>100</v>
      </c>
      <c r="I24">
        <f t="shared" si="10"/>
        <v>0</v>
      </c>
      <c r="J24">
        <v>50</v>
      </c>
      <c r="K24" s="29">
        <v>0</v>
      </c>
      <c r="L24">
        <v>50</v>
      </c>
      <c r="M24" s="2"/>
      <c r="N24" s="61">
        <v>0.13845859999999999</v>
      </c>
      <c r="O24" s="61">
        <v>1.048567</v>
      </c>
      <c r="P24" s="61">
        <v>1.0586389999999999E-2</v>
      </c>
      <c r="Q24" s="61">
        <v>1048.0530000000001</v>
      </c>
      <c r="R24">
        <v>100000</v>
      </c>
      <c r="S24" s="17"/>
      <c r="T24" s="62">
        <v>109</v>
      </c>
      <c r="U24" s="62">
        <v>58</v>
      </c>
      <c r="V24" s="27">
        <f t="shared" si="7"/>
        <v>51</v>
      </c>
      <c r="W24" s="27">
        <f t="shared" si="8"/>
        <v>942</v>
      </c>
      <c r="X24">
        <f t="shared" si="9"/>
        <v>949</v>
      </c>
      <c r="Y24">
        <v>1000</v>
      </c>
      <c r="Z24">
        <v>1000</v>
      </c>
      <c r="AA24" s="61">
        <v>0.55468249999999997</v>
      </c>
      <c r="AB24" s="17"/>
      <c r="AC24" s="95">
        <v>0.1281619</v>
      </c>
      <c r="AD24" s="95">
        <v>0.1281619</v>
      </c>
      <c r="AE24" s="95">
        <v>0.1596467</v>
      </c>
      <c r="AF24" s="95">
        <v>-0.2029503</v>
      </c>
      <c r="AG24" s="95">
        <v>-1.1123940000000001</v>
      </c>
      <c r="AH24" s="95">
        <v>1000</v>
      </c>
      <c r="AI24" s="95" t="s">
        <v>339</v>
      </c>
    </row>
    <row r="25" spans="1:35" ht="17" thickBot="1">
      <c r="A25" s="23">
        <v>3</v>
      </c>
      <c r="B25" s="4" t="s">
        <v>11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7"/>
      <c r="T25" s="17"/>
      <c r="U25" s="50"/>
      <c r="V25" s="50">
        <f t="shared" ref="V25:V35" si="12">T25-U25</f>
        <v>0</v>
      </c>
      <c r="W25" s="50">
        <f t="shared" ref="W25:W35" si="13">Y25-U25</f>
        <v>0</v>
      </c>
      <c r="X25" s="17">
        <f t="shared" ref="X25:X35" si="14">Z25-V25</f>
        <v>0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>
      <c r="B26">
        <v>25</v>
      </c>
      <c r="C26">
        <v>0</v>
      </c>
      <c r="D26">
        <f>G26-F26</f>
        <v>250</v>
      </c>
      <c r="E26">
        <v>0</v>
      </c>
      <c r="F26">
        <v>750</v>
      </c>
      <c r="G26">
        <v>1000</v>
      </c>
      <c r="H26">
        <v>6</v>
      </c>
      <c r="I26">
        <f>K26/J26</f>
        <v>0</v>
      </c>
      <c r="J26">
        <v>50</v>
      </c>
      <c r="K26">
        <v>0</v>
      </c>
      <c r="L26">
        <v>50</v>
      </c>
      <c r="M26" s="2"/>
      <c r="N26" s="27">
        <v>0.1</v>
      </c>
      <c r="O26" s="27">
        <v>1.081469</v>
      </c>
      <c r="P26" s="27">
        <v>0.21282609999999999</v>
      </c>
      <c r="Q26" s="27">
        <v>1064.1310000000001</v>
      </c>
      <c r="R26">
        <v>100000</v>
      </c>
      <c r="S26" s="17"/>
      <c r="T26" s="62">
        <v>60</v>
      </c>
      <c r="U26" s="62">
        <v>34</v>
      </c>
      <c r="V26" s="27">
        <f t="shared" si="12"/>
        <v>26</v>
      </c>
      <c r="W26" s="27">
        <f t="shared" si="13"/>
        <v>966</v>
      </c>
      <c r="X26">
        <f t="shared" si="14"/>
        <v>974</v>
      </c>
      <c r="Y26">
        <v>1000</v>
      </c>
      <c r="Z26">
        <v>1000</v>
      </c>
      <c r="AA26" s="61">
        <v>0.35896139999999999</v>
      </c>
      <c r="AB26" s="17"/>
      <c r="AC26" s="95">
        <v>0.80543629999999999</v>
      </c>
      <c r="AD26" s="95">
        <v>0.80543629999999999</v>
      </c>
      <c r="AE26" s="95">
        <v>4.024776E-2</v>
      </c>
      <c r="AF26" s="95">
        <v>-0.16585539999999999</v>
      </c>
      <c r="AG26" s="95">
        <v>-0.92051059999999996</v>
      </c>
      <c r="AH26" s="95">
        <v>1000</v>
      </c>
      <c r="AI26" s="95" t="s">
        <v>340</v>
      </c>
    </row>
    <row r="27" spans="1:35">
      <c r="B27">
        <v>25</v>
      </c>
      <c r="C27">
        <v>0</v>
      </c>
      <c r="D27">
        <f t="shared" ref="D27:D35" si="15">G27-F27</f>
        <v>250</v>
      </c>
      <c r="E27">
        <v>0</v>
      </c>
      <c r="F27">
        <v>750</v>
      </c>
      <c r="G27">
        <v>1000</v>
      </c>
      <c r="H27">
        <v>10</v>
      </c>
      <c r="I27">
        <f>K27/J27</f>
        <v>0</v>
      </c>
      <c r="J27">
        <v>50</v>
      </c>
      <c r="K27">
        <v>0</v>
      </c>
      <c r="L27">
        <v>50</v>
      </c>
      <c r="M27" s="17"/>
      <c r="N27" s="27">
        <v>0.55808440000000004</v>
      </c>
      <c r="O27" s="27">
        <v>0.99157519999999999</v>
      </c>
      <c r="P27" s="27">
        <v>0.1102783</v>
      </c>
      <c r="Q27" s="27">
        <v>992.50429999999994</v>
      </c>
      <c r="R27">
        <v>100000</v>
      </c>
      <c r="S27" s="17"/>
      <c r="T27" s="62">
        <v>97</v>
      </c>
      <c r="U27" s="62">
        <v>35</v>
      </c>
      <c r="V27" s="27">
        <f t="shared" si="12"/>
        <v>62</v>
      </c>
      <c r="W27" s="27">
        <f t="shared" si="13"/>
        <v>965</v>
      </c>
      <c r="X27">
        <f t="shared" si="14"/>
        <v>938</v>
      </c>
      <c r="Y27">
        <v>1000</v>
      </c>
      <c r="Z27">
        <v>1000</v>
      </c>
      <c r="AA27" s="61">
        <v>6.5281949999999997E-3</v>
      </c>
      <c r="AB27" s="17"/>
      <c r="AC27" s="95">
        <v>1.325688E-2</v>
      </c>
      <c r="AD27" s="95">
        <v>1.325688E-2</v>
      </c>
      <c r="AE27" s="95">
        <v>0.38073040000000002</v>
      </c>
      <c r="AF27" s="95">
        <v>0.2068586</v>
      </c>
      <c r="AG27" s="95">
        <v>1.187103</v>
      </c>
      <c r="AH27" s="95">
        <v>1000</v>
      </c>
      <c r="AI27" s="95" t="s">
        <v>341</v>
      </c>
    </row>
    <row r="28" spans="1:35">
      <c r="B28">
        <v>25</v>
      </c>
      <c r="C28">
        <v>0</v>
      </c>
      <c r="D28">
        <f t="shared" si="15"/>
        <v>250</v>
      </c>
      <c r="E28">
        <v>0</v>
      </c>
      <c r="F28">
        <v>750</v>
      </c>
      <c r="G28">
        <v>1000</v>
      </c>
      <c r="H28">
        <v>20</v>
      </c>
      <c r="I28">
        <f t="shared" ref="I28:I35" si="16">K28/J28</f>
        <v>0</v>
      </c>
      <c r="J28">
        <v>50</v>
      </c>
      <c r="K28">
        <v>0</v>
      </c>
      <c r="L28">
        <v>50</v>
      </c>
      <c r="M28" s="17"/>
      <c r="N28" s="27">
        <v>0.85171149999999995</v>
      </c>
      <c r="O28" s="27">
        <v>0.95627260000000003</v>
      </c>
      <c r="P28" s="27">
        <v>5.0446240000000003E-2</v>
      </c>
      <c r="Q28" s="27">
        <v>958.47850000000005</v>
      </c>
      <c r="R28">
        <v>100000</v>
      </c>
      <c r="S28" s="17"/>
      <c r="T28" s="62">
        <v>106</v>
      </c>
      <c r="U28" s="62">
        <v>53</v>
      </c>
      <c r="V28" s="27">
        <f t="shared" si="12"/>
        <v>53</v>
      </c>
      <c r="W28" s="27">
        <f t="shared" si="13"/>
        <v>947</v>
      </c>
      <c r="X28">
        <f t="shared" si="14"/>
        <v>947</v>
      </c>
      <c r="Y28">
        <v>1000</v>
      </c>
      <c r="Z28">
        <v>1000</v>
      </c>
      <c r="AA28" s="62">
        <v>1</v>
      </c>
      <c r="AB28" s="17"/>
      <c r="AC28" s="95">
        <v>0.63311689999999998</v>
      </c>
      <c r="AD28" s="95">
        <v>0.63311689999999998</v>
      </c>
      <c r="AE28" s="95">
        <v>9.2848120000000006E-2</v>
      </c>
      <c r="AF28" s="95">
        <v>0.1668982</v>
      </c>
      <c r="AG28" s="95">
        <v>0.96427799999999997</v>
      </c>
      <c r="AH28" s="95">
        <v>1000</v>
      </c>
      <c r="AI28" s="95" t="s">
        <v>233</v>
      </c>
    </row>
    <row r="29" spans="1:35">
      <c r="B29">
        <v>25</v>
      </c>
      <c r="C29">
        <v>0</v>
      </c>
      <c r="D29">
        <f t="shared" si="15"/>
        <v>250</v>
      </c>
      <c r="E29">
        <v>0</v>
      </c>
      <c r="F29">
        <v>750</v>
      </c>
      <c r="G29">
        <v>1000</v>
      </c>
      <c r="H29">
        <v>50</v>
      </c>
      <c r="I29">
        <f t="shared" si="16"/>
        <v>0</v>
      </c>
      <c r="J29">
        <v>50</v>
      </c>
      <c r="K29">
        <v>0</v>
      </c>
      <c r="L29">
        <v>50</v>
      </c>
      <c r="M29" s="17"/>
      <c r="N29" s="27">
        <v>0.68754309999999996</v>
      </c>
      <c r="O29" s="27">
        <v>0.97788240000000004</v>
      </c>
      <c r="P29" s="27">
        <v>1.9965799999999999E-2</v>
      </c>
      <c r="Q29" s="27">
        <v>978.32399999999996</v>
      </c>
      <c r="R29">
        <v>100000</v>
      </c>
      <c r="S29" s="17"/>
      <c r="T29" s="62">
        <v>95</v>
      </c>
      <c r="U29" s="62">
        <v>50</v>
      </c>
      <c r="V29" s="27">
        <f t="shared" si="12"/>
        <v>45</v>
      </c>
      <c r="W29" s="27">
        <f t="shared" si="13"/>
        <v>950</v>
      </c>
      <c r="X29">
        <f t="shared" si="14"/>
        <v>955</v>
      </c>
      <c r="Y29">
        <v>1000</v>
      </c>
      <c r="Z29">
        <v>1000</v>
      </c>
      <c r="AA29" s="61">
        <v>0.67432570000000003</v>
      </c>
      <c r="AB29" s="17"/>
      <c r="AC29" s="95">
        <v>0.2171254</v>
      </c>
      <c r="AD29" s="95">
        <v>0.2171254</v>
      </c>
      <c r="AE29" s="95">
        <v>0.16565669999999999</v>
      </c>
      <c r="AF29" s="95">
        <v>0.18544840000000001</v>
      </c>
      <c r="AG29" s="95">
        <v>1.0547930000000001</v>
      </c>
      <c r="AH29" s="95">
        <v>1000</v>
      </c>
      <c r="AI29" s="95" t="s">
        <v>277</v>
      </c>
    </row>
    <row r="30" spans="1:35">
      <c r="B30">
        <v>25</v>
      </c>
      <c r="C30">
        <v>0</v>
      </c>
      <c r="D30">
        <f t="shared" si="15"/>
        <v>250</v>
      </c>
      <c r="E30">
        <v>0</v>
      </c>
      <c r="F30">
        <v>750</v>
      </c>
      <c r="G30">
        <v>1000</v>
      </c>
      <c r="H30">
        <v>100</v>
      </c>
      <c r="I30">
        <f t="shared" si="16"/>
        <v>0</v>
      </c>
      <c r="J30">
        <v>50</v>
      </c>
      <c r="K30">
        <v>0</v>
      </c>
      <c r="L30">
        <v>50</v>
      </c>
      <c r="M30" s="17"/>
      <c r="N30" s="27">
        <v>0.60662389999999999</v>
      </c>
      <c r="O30" s="27">
        <v>0.98728749999999998</v>
      </c>
      <c r="P30" s="27">
        <v>9.9738819999999999E-3</v>
      </c>
      <c r="Q30" s="27">
        <v>987.41430000000003</v>
      </c>
      <c r="R30">
        <v>100000</v>
      </c>
      <c r="S30" s="17"/>
      <c r="T30" s="62">
        <v>76</v>
      </c>
      <c r="U30" s="62">
        <v>42</v>
      </c>
      <c r="V30" s="27">
        <f t="shared" si="12"/>
        <v>34</v>
      </c>
      <c r="W30" s="27">
        <f t="shared" si="13"/>
        <v>958</v>
      </c>
      <c r="X30">
        <f t="shared" si="14"/>
        <v>966</v>
      </c>
      <c r="Y30">
        <v>1000</v>
      </c>
      <c r="Z30">
        <v>1000</v>
      </c>
      <c r="AA30" s="61">
        <v>0.41314610000000002</v>
      </c>
      <c r="AB30" s="17"/>
      <c r="AC30" s="95">
        <v>0.58291459999999995</v>
      </c>
      <c r="AD30" s="95">
        <v>6.2523739999999994E-2</v>
      </c>
      <c r="AE30" s="95">
        <v>-0.17335539999999999</v>
      </c>
      <c r="AF30" s="95">
        <v>-0.97595989999999999</v>
      </c>
      <c r="AG30" s="95">
        <v>1000</v>
      </c>
      <c r="AH30" s="95" t="s">
        <v>342</v>
      </c>
    </row>
    <row r="31" spans="1:35">
      <c r="B31">
        <v>25</v>
      </c>
      <c r="C31">
        <v>0</v>
      </c>
      <c r="D31">
        <f t="shared" si="15"/>
        <v>250</v>
      </c>
      <c r="E31">
        <v>0</v>
      </c>
      <c r="F31">
        <v>750</v>
      </c>
      <c r="G31">
        <v>1000</v>
      </c>
      <c r="H31">
        <v>300</v>
      </c>
      <c r="I31">
        <f t="shared" si="16"/>
        <v>0</v>
      </c>
      <c r="J31">
        <v>50</v>
      </c>
      <c r="K31">
        <v>0</v>
      </c>
      <c r="L31">
        <v>50</v>
      </c>
      <c r="M31" s="17"/>
      <c r="N31" s="27">
        <v>0.2493475</v>
      </c>
      <c r="O31" s="27">
        <v>1.029879</v>
      </c>
      <c r="P31" s="27">
        <v>3.4440690000000001E-3</v>
      </c>
      <c r="Q31" s="27">
        <v>1029.777</v>
      </c>
      <c r="R31">
        <v>100000</v>
      </c>
      <c r="S31" s="17"/>
      <c r="T31" s="62">
        <v>100</v>
      </c>
      <c r="U31" s="62">
        <v>42</v>
      </c>
      <c r="V31" s="27">
        <f t="shared" si="12"/>
        <v>58</v>
      </c>
      <c r="W31" s="27">
        <f t="shared" si="13"/>
        <v>958</v>
      </c>
      <c r="X31">
        <f t="shared" si="14"/>
        <v>942</v>
      </c>
      <c r="Y31">
        <v>1000</v>
      </c>
      <c r="Z31">
        <v>1000</v>
      </c>
      <c r="AA31" s="61">
        <v>0.12342640000000001</v>
      </c>
      <c r="AB31" s="17"/>
      <c r="AC31" s="95">
        <v>0.94507269999999999</v>
      </c>
      <c r="AD31" s="95">
        <v>0.94507269999999999</v>
      </c>
      <c r="AE31" s="95">
        <v>3.8478690000000003E-2</v>
      </c>
      <c r="AF31" s="95">
        <v>-0.15376029999999999</v>
      </c>
      <c r="AG31" s="95">
        <v>-0.86093739999999996</v>
      </c>
      <c r="AH31" s="95">
        <v>1000</v>
      </c>
      <c r="AI31" s="95" t="s">
        <v>317</v>
      </c>
    </row>
    <row r="32" spans="1:35">
      <c r="B32">
        <v>25</v>
      </c>
      <c r="C32">
        <v>0</v>
      </c>
      <c r="D32">
        <f t="shared" si="15"/>
        <v>250</v>
      </c>
      <c r="E32">
        <v>0</v>
      </c>
      <c r="F32">
        <v>750</v>
      </c>
      <c r="G32">
        <v>1000</v>
      </c>
      <c r="H32">
        <v>500</v>
      </c>
      <c r="I32">
        <f t="shared" si="16"/>
        <v>0</v>
      </c>
      <c r="J32">
        <v>50</v>
      </c>
      <c r="K32">
        <v>0</v>
      </c>
      <c r="L32">
        <v>50</v>
      </c>
      <c r="M32" s="17"/>
      <c r="N32" s="27">
        <v>0.69038310000000003</v>
      </c>
      <c r="O32" s="27">
        <v>0.97713689999999997</v>
      </c>
      <c r="P32" s="27">
        <v>1.9582800000000002E-3</v>
      </c>
      <c r="Q32" s="27">
        <v>977.18169999999998</v>
      </c>
      <c r="R32">
        <v>100000</v>
      </c>
      <c r="S32" s="17"/>
      <c r="T32" s="62">
        <v>106</v>
      </c>
      <c r="U32" s="62">
        <v>51</v>
      </c>
      <c r="V32" s="27">
        <f t="shared" si="12"/>
        <v>55</v>
      </c>
      <c r="W32" s="27">
        <f t="shared" si="13"/>
        <v>949</v>
      </c>
      <c r="X32">
        <f t="shared" si="14"/>
        <v>945</v>
      </c>
      <c r="Y32">
        <v>1000</v>
      </c>
      <c r="Z32">
        <v>1000</v>
      </c>
      <c r="AA32" s="61">
        <v>0.76476200000000005</v>
      </c>
      <c r="AB32" s="17"/>
      <c r="AC32" s="95">
        <v>0.94426750000000004</v>
      </c>
      <c r="AD32" s="95">
        <v>0.94426750000000004</v>
      </c>
      <c r="AE32" s="95">
        <v>3.7848769999999997E-2</v>
      </c>
      <c r="AF32" s="95">
        <v>0.15598699999999999</v>
      </c>
      <c r="AG32" s="95">
        <v>0.87747830000000004</v>
      </c>
      <c r="AH32" s="95">
        <v>1000</v>
      </c>
      <c r="AI32" s="95" t="s">
        <v>343</v>
      </c>
    </row>
    <row r="33" spans="1:35">
      <c r="B33">
        <v>25</v>
      </c>
      <c r="C33">
        <v>0</v>
      </c>
      <c r="D33">
        <f t="shared" si="15"/>
        <v>250</v>
      </c>
      <c r="E33">
        <v>0</v>
      </c>
      <c r="F33">
        <v>750</v>
      </c>
      <c r="G33">
        <v>1000</v>
      </c>
      <c r="H33">
        <v>700</v>
      </c>
      <c r="I33">
        <f t="shared" si="16"/>
        <v>0</v>
      </c>
      <c r="J33">
        <v>50</v>
      </c>
      <c r="K33">
        <v>0</v>
      </c>
      <c r="L33">
        <v>50</v>
      </c>
      <c r="M33" s="17"/>
      <c r="N33" s="27">
        <v>0.2487751</v>
      </c>
      <c r="O33" s="27">
        <v>1.03003</v>
      </c>
      <c r="P33" s="27">
        <v>1.4735130000000001E-3</v>
      </c>
      <c r="Q33" s="27">
        <v>1029.9860000000001</v>
      </c>
      <c r="R33">
        <v>100000</v>
      </c>
      <c r="S33" s="17"/>
      <c r="T33" s="62">
        <v>105</v>
      </c>
      <c r="U33" s="62">
        <v>54</v>
      </c>
      <c r="V33" s="27">
        <f t="shared" si="12"/>
        <v>51</v>
      </c>
      <c r="W33" s="27">
        <f t="shared" si="13"/>
        <v>946</v>
      </c>
      <c r="X33">
        <f t="shared" si="14"/>
        <v>949</v>
      </c>
      <c r="Y33">
        <v>1000</v>
      </c>
      <c r="Z33">
        <v>1000</v>
      </c>
      <c r="AA33" s="61">
        <v>0.84118709999999997</v>
      </c>
      <c r="AB33" s="17"/>
      <c r="AC33" s="95">
        <v>0.79043600000000003</v>
      </c>
      <c r="AD33" s="95">
        <v>0.79043600000000003</v>
      </c>
      <c r="AE33" s="95">
        <v>4.0329539999999997E-2</v>
      </c>
      <c r="AF33" s="95">
        <v>-0.16936309999999999</v>
      </c>
      <c r="AG33" s="95">
        <v>-0.92918780000000001</v>
      </c>
      <c r="AH33" s="95">
        <v>1000</v>
      </c>
      <c r="AI33" s="95" t="s">
        <v>344</v>
      </c>
    </row>
    <row r="34" spans="1:35">
      <c r="B34">
        <v>25</v>
      </c>
      <c r="C34">
        <v>0</v>
      </c>
      <c r="D34">
        <f t="shared" si="15"/>
        <v>250</v>
      </c>
      <c r="E34">
        <v>0</v>
      </c>
      <c r="F34">
        <v>750</v>
      </c>
      <c r="G34">
        <v>1000</v>
      </c>
      <c r="H34">
        <v>800</v>
      </c>
      <c r="I34">
        <f t="shared" si="16"/>
        <v>0</v>
      </c>
      <c r="J34">
        <v>50</v>
      </c>
      <c r="K34">
        <v>0</v>
      </c>
      <c r="L34">
        <v>50</v>
      </c>
      <c r="M34" s="17"/>
      <c r="N34" s="27">
        <v>0.39776020000000001</v>
      </c>
      <c r="O34" s="27">
        <v>1.0113270000000001</v>
      </c>
      <c r="P34" s="27">
        <v>1.2657230000000001E-3</v>
      </c>
      <c r="Q34" s="27">
        <v>1011.313</v>
      </c>
      <c r="R34">
        <v>10000</v>
      </c>
      <c r="S34" s="17"/>
      <c r="T34" s="62">
        <v>106</v>
      </c>
      <c r="U34" s="62">
        <v>49</v>
      </c>
      <c r="V34" s="27">
        <f t="shared" si="12"/>
        <v>57</v>
      </c>
      <c r="W34" s="27">
        <f t="shared" si="13"/>
        <v>951</v>
      </c>
      <c r="X34">
        <f t="shared" si="14"/>
        <v>943</v>
      </c>
      <c r="Y34">
        <v>1000</v>
      </c>
      <c r="Z34">
        <v>1000</v>
      </c>
      <c r="AA34" s="61">
        <v>0.48492249999999998</v>
      </c>
      <c r="AB34" s="17"/>
      <c r="AC34" s="95">
        <v>0.65932449999999998</v>
      </c>
      <c r="AD34" s="95">
        <v>0.65932449999999998</v>
      </c>
      <c r="AE34" s="95">
        <v>5.060042E-2</v>
      </c>
      <c r="AF34" s="95">
        <v>0.17149729999999999</v>
      </c>
      <c r="AG34" s="95">
        <v>0.95766269999999998</v>
      </c>
      <c r="AH34" s="95">
        <v>1000</v>
      </c>
      <c r="AI34" s="95" t="s">
        <v>327</v>
      </c>
    </row>
    <row r="35" spans="1:35" ht="17" thickBot="1">
      <c r="B35">
        <v>25</v>
      </c>
      <c r="C35">
        <v>0</v>
      </c>
      <c r="D35">
        <f t="shared" si="15"/>
        <v>250</v>
      </c>
      <c r="E35">
        <v>0</v>
      </c>
      <c r="F35">
        <v>750</v>
      </c>
      <c r="G35">
        <v>1000</v>
      </c>
      <c r="H35">
        <v>1000</v>
      </c>
      <c r="I35">
        <f t="shared" si="16"/>
        <v>0</v>
      </c>
      <c r="J35">
        <v>50</v>
      </c>
      <c r="K35">
        <v>0</v>
      </c>
      <c r="L35">
        <v>50</v>
      </c>
      <c r="M35" s="17"/>
      <c r="N35" s="27">
        <v>0.42835719999999999</v>
      </c>
      <c r="O35" s="27">
        <v>1.008062</v>
      </c>
      <c r="P35" s="27">
        <v>1.0090629999999999E-3</v>
      </c>
      <c r="Q35" s="27">
        <v>1008.054</v>
      </c>
      <c r="R35">
        <v>10000</v>
      </c>
      <c r="S35" s="17"/>
      <c r="T35" s="62">
        <v>99</v>
      </c>
      <c r="U35" s="62">
        <v>46</v>
      </c>
      <c r="V35" s="27">
        <f t="shared" si="12"/>
        <v>53</v>
      </c>
      <c r="W35" s="27">
        <f t="shared" si="13"/>
        <v>954</v>
      </c>
      <c r="X35">
        <f t="shared" si="14"/>
        <v>947</v>
      </c>
      <c r="Y35">
        <v>1000</v>
      </c>
      <c r="Z35">
        <v>1000</v>
      </c>
      <c r="AA35" s="61">
        <v>0.53642529999999999</v>
      </c>
      <c r="AB35" s="17"/>
      <c r="AC35" s="95">
        <v>5.2631579999999997E-2</v>
      </c>
      <c r="AD35" s="95">
        <v>5.2631579999999997E-2</v>
      </c>
      <c r="AE35" s="95">
        <v>0.2572065</v>
      </c>
      <c r="AF35" s="95">
        <v>0.20667070000000001</v>
      </c>
      <c r="AG35" s="95">
        <v>1.1603699999999999</v>
      </c>
      <c r="AH35" s="95">
        <v>1000</v>
      </c>
      <c r="AI35" s="95" t="s">
        <v>345</v>
      </c>
    </row>
    <row r="36" spans="1:35" ht="36" customHeight="1" thickBot="1">
      <c r="A36" s="23">
        <v>4</v>
      </c>
      <c r="B36" s="48" t="s">
        <v>51</v>
      </c>
      <c r="C36" s="2"/>
      <c r="D36" s="2"/>
      <c r="E36" s="2"/>
      <c r="F36" s="2"/>
      <c r="G36" s="2"/>
      <c r="H36" s="3" t="s">
        <v>13</v>
      </c>
      <c r="I36" s="3"/>
      <c r="J36" s="3"/>
      <c r="K36" s="2"/>
      <c r="L36" s="2"/>
      <c r="M36" s="17"/>
      <c r="N36" s="2"/>
      <c r="O36" s="2"/>
      <c r="P36" s="2"/>
      <c r="Q36" s="2"/>
      <c r="R36" s="2"/>
      <c r="S36" s="17"/>
      <c r="T36" s="17"/>
      <c r="U36" s="17"/>
      <c r="V36" s="50">
        <f t="shared" ref="V36:V46" si="17">T36-U36</f>
        <v>0</v>
      </c>
      <c r="W36" s="50">
        <f t="shared" ref="W36:W46" si="18">Y36-U36</f>
        <v>0</v>
      </c>
      <c r="X36" s="17">
        <f t="shared" ref="X36:X46" si="19">Z36-V36</f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>
      <c r="B37">
        <v>2</v>
      </c>
      <c r="C37">
        <v>0</v>
      </c>
      <c r="D37">
        <f t="shared" ref="D37:D46" si="20">G37*(B37/100)</f>
        <v>20</v>
      </c>
      <c r="E37">
        <v>0</v>
      </c>
      <c r="F37">
        <v>980</v>
      </c>
      <c r="G37">
        <v>1000</v>
      </c>
      <c r="H37" s="6" t="s">
        <v>14</v>
      </c>
      <c r="I37" s="15">
        <f>K37/J37</f>
        <v>0</v>
      </c>
      <c r="J37" s="15">
        <v>50</v>
      </c>
      <c r="K37">
        <v>0</v>
      </c>
      <c r="L37">
        <v>50</v>
      </c>
      <c r="M37" s="17"/>
      <c r="N37" s="27">
        <v>0.98244019999999999</v>
      </c>
      <c r="O37" s="11">
        <v>0.90925710000000004</v>
      </c>
      <c r="P37" s="11">
        <v>9.1928410000000002E-3</v>
      </c>
      <c r="Q37" s="27">
        <v>910.09130000000005</v>
      </c>
      <c r="R37">
        <v>100000</v>
      </c>
      <c r="S37" s="17"/>
      <c r="T37" s="62">
        <v>106</v>
      </c>
      <c r="U37" s="62">
        <v>46</v>
      </c>
      <c r="V37" s="27">
        <f t="shared" si="17"/>
        <v>60</v>
      </c>
      <c r="W37" s="27">
        <f t="shared" si="18"/>
        <v>954</v>
      </c>
      <c r="X37">
        <f t="shared" si="19"/>
        <v>940</v>
      </c>
      <c r="Y37">
        <v>1000</v>
      </c>
      <c r="Z37">
        <v>1000</v>
      </c>
      <c r="AA37" s="61">
        <v>0.19423879999999999</v>
      </c>
      <c r="AB37" s="17"/>
      <c r="AC37" s="95">
        <v>2.4754169999999999E-2</v>
      </c>
      <c r="AD37" s="95">
        <v>2.4754169999999999E-2</v>
      </c>
      <c r="AE37" s="95">
        <v>0.35248790000000002</v>
      </c>
      <c r="AF37" s="95">
        <v>0.21090100000000001</v>
      </c>
      <c r="AG37" s="95">
        <v>1.1963729999999999</v>
      </c>
      <c r="AH37" s="95">
        <v>1000</v>
      </c>
      <c r="AI37" s="95" t="s">
        <v>329</v>
      </c>
    </row>
    <row r="38" spans="1:35">
      <c r="B38">
        <v>5</v>
      </c>
      <c r="C38">
        <v>0</v>
      </c>
      <c r="D38">
        <f t="shared" si="20"/>
        <v>50</v>
      </c>
      <c r="E38">
        <v>0</v>
      </c>
      <c r="F38">
        <f>G38-D38</f>
        <v>950</v>
      </c>
      <c r="G38">
        <v>1000</v>
      </c>
      <c r="H38" s="6" t="s">
        <v>14</v>
      </c>
      <c r="I38" s="15">
        <f t="shared" ref="I38:I46" si="21">K38/J38</f>
        <v>0</v>
      </c>
      <c r="J38" s="15">
        <f>50</f>
        <v>50</v>
      </c>
      <c r="K38">
        <v>0</v>
      </c>
      <c r="L38">
        <v>50</v>
      </c>
      <c r="M38" s="17"/>
      <c r="N38" s="27">
        <v>0.64732350000000005</v>
      </c>
      <c r="O38" s="27">
        <v>0.98228409999999999</v>
      </c>
      <c r="P38" s="27">
        <v>9.9238369999999996E-3</v>
      </c>
      <c r="Q38" s="27">
        <v>982.45989999999995</v>
      </c>
      <c r="R38">
        <v>100000</v>
      </c>
      <c r="S38" s="17"/>
      <c r="T38" s="62">
        <v>102</v>
      </c>
      <c r="U38" s="62">
        <v>42</v>
      </c>
      <c r="V38" s="27">
        <f t="shared" si="17"/>
        <v>60</v>
      </c>
      <c r="W38" s="27">
        <f t="shared" si="18"/>
        <v>958</v>
      </c>
      <c r="X38">
        <f t="shared" si="19"/>
        <v>940</v>
      </c>
      <c r="Y38">
        <v>1000</v>
      </c>
      <c r="Z38">
        <v>1000</v>
      </c>
      <c r="AA38" s="61">
        <v>8.3554610000000001E-2</v>
      </c>
      <c r="AB38" s="17"/>
      <c r="AC38" s="95">
        <v>7.364975E-2</v>
      </c>
      <c r="AD38" s="95">
        <v>7.364975E-2</v>
      </c>
      <c r="AE38" s="95">
        <v>0.21140020000000001</v>
      </c>
      <c r="AF38" s="95">
        <v>-0.20562659999999999</v>
      </c>
      <c r="AG38" s="95">
        <v>-1.130997</v>
      </c>
      <c r="AH38" s="95">
        <v>1000</v>
      </c>
      <c r="AI38" s="95" t="s">
        <v>346</v>
      </c>
    </row>
    <row r="39" spans="1:35">
      <c r="B39">
        <f>B38+20</f>
        <v>25</v>
      </c>
      <c r="C39">
        <v>0</v>
      </c>
      <c r="D39">
        <f>G39*(B39/100)</f>
        <v>250</v>
      </c>
      <c r="E39">
        <v>0</v>
      </c>
      <c r="F39">
        <f>G39-D39</f>
        <v>750</v>
      </c>
      <c r="G39">
        <v>1000</v>
      </c>
      <c r="H39" s="6" t="s">
        <v>14</v>
      </c>
      <c r="I39" s="15">
        <f t="shared" si="21"/>
        <v>0</v>
      </c>
      <c r="J39" s="15">
        <f>50</f>
        <v>50</v>
      </c>
      <c r="K39">
        <v>0</v>
      </c>
      <c r="L39">
        <v>50</v>
      </c>
      <c r="M39" s="17"/>
      <c r="N39" s="27">
        <v>0.6723633</v>
      </c>
      <c r="O39" s="27">
        <v>0.97989479999999995</v>
      </c>
      <c r="P39" s="27">
        <v>9.8999380000000005E-3</v>
      </c>
      <c r="Q39" s="27">
        <v>980.09379999999999</v>
      </c>
      <c r="R39">
        <v>100000</v>
      </c>
      <c r="S39" s="17"/>
      <c r="T39" s="62">
        <v>115</v>
      </c>
      <c r="U39" s="62">
        <v>55</v>
      </c>
      <c r="V39" s="27">
        <f t="shared" si="17"/>
        <v>60</v>
      </c>
      <c r="W39" s="27">
        <f t="shared" si="18"/>
        <v>945</v>
      </c>
      <c r="X39">
        <f t="shared" si="19"/>
        <v>940</v>
      </c>
      <c r="Y39">
        <v>1000</v>
      </c>
      <c r="Z39">
        <v>1000</v>
      </c>
      <c r="AA39" s="61">
        <v>0.70098050000000001</v>
      </c>
      <c r="AB39" s="17"/>
      <c r="AC39" s="95">
        <v>0.28280959999999999</v>
      </c>
      <c r="AD39" s="95">
        <v>0.28280959999999999</v>
      </c>
      <c r="AE39" s="95">
        <v>0.10755439999999999</v>
      </c>
      <c r="AF39" s="95">
        <v>0.1884535</v>
      </c>
      <c r="AG39" s="95">
        <v>1.0504439999999999</v>
      </c>
      <c r="AH39" s="95">
        <v>1000</v>
      </c>
      <c r="AI39" s="95" t="s">
        <v>347</v>
      </c>
    </row>
    <row r="40" spans="1:35">
      <c r="B40">
        <f>B39+10</f>
        <v>35</v>
      </c>
      <c r="C40">
        <v>0</v>
      </c>
      <c r="D40">
        <f>G40*(B40/100)</f>
        <v>350</v>
      </c>
      <c r="E40">
        <v>0</v>
      </c>
      <c r="F40">
        <f>G40-D40</f>
        <v>650</v>
      </c>
      <c r="G40">
        <v>1000</v>
      </c>
      <c r="H40" s="6" t="s">
        <v>14</v>
      </c>
      <c r="I40" s="15">
        <f t="shared" si="21"/>
        <v>0</v>
      </c>
      <c r="J40" s="15">
        <f>50</f>
        <v>50</v>
      </c>
      <c r="K40">
        <v>0</v>
      </c>
      <c r="L40">
        <v>50</v>
      </c>
      <c r="M40" s="17"/>
      <c r="N40" s="27">
        <v>0.63362370000000001</v>
      </c>
      <c r="O40" s="27">
        <v>0.98446009999999995</v>
      </c>
      <c r="P40" s="27">
        <v>9.9456030000000008E-3</v>
      </c>
      <c r="Q40" s="27">
        <v>984.61469999999997</v>
      </c>
      <c r="R40">
        <v>100000</v>
      </c>
      <c r="S40" s="17"/>
      <c r="T40" s="62">
        <v>106</v>
      </c>
      <c r="U40" s="62">
        <v>46</v>
      </c>
      <c r="V40" s="27">
        <f t="shared" si="17"/>
        <v>60</v>
      </c>
      <c r="W40" s="27">
        <f t="shared" si="18"/>
        <v>954</v>
      </c>
      <c r="X40">
        <f t="shared" si="19"/>
        <v>940</v>
      </c>
      <c r="Y40">
        <v>1000</v>
      </c>
      <c r="Z40">
        <v>1000</v>
      </c>
      <c r="AA40" s="61">
        <v>0.19423879999999999</v>
      </c>
      <c r="AB40" s="17"/>
      <c r="AC40" s="95">
        <v>0.2339688</v>
      </c>
      <c r="AD40" s="95">
        <v>0.2339688</v>
      </c>
      <c r="AE40" s="95">
        <v>0.1157344</v>
      </c>
      <c r="AF40" s="95">
        <v>0.192441</v>
      </c>
      <c r="AG40" s="95">
        <v>1.059391</v>
      </c>
      <c r="AH40" s="95">
        <v>1000</v>
      </c>
      <c r="AI40" s="95" t="s">
        <v>348</v>
      </c>
    </row>
    <row r="41" spans="1:35">
      <c r="B41">
        <f>B39+20</f>
        <v>45</v>
      </c>
      <c r="C41">
        <v>0</v>
      </c>
      <c r="D41">
        <f t="shared" si="20"/>
        <v>450</v>
      </c>
      <c r="E41">
        <v>0</v>
      </c>
      <c r="F41">
        <f t="shared" ref="F41:F46" si="22">G41-D41</f>
        <v>550</v>
      </c>
      <c r="G41">
        <v>1000</v>
      </c>
      <c r="H41" s="6" t="s">
        <v>14</v>
      </c>
      <c r="I41" s="15">
        <f t="shared" si="21"/>
        <v>0</v>
      </c>
      <c r="J41" s="15">
        <f>50</f>
        <v>50</v>
      </c>
      <c r="K41">
        <v>0</v>
      </c>
      <c r="L41">
        <v>50</v>
      </c>
      <c r="M41" s="17"/>
      <c r="N41" s="27">
        <v>0.92996069999999997</v>
      </c>
      <c r="O41" s="27">
        <v>0.93555460000000001</v>
      </c>
      <c r="P41" s="27">
        <v>9.4562020000000004E-3</v>
      </c>
      <c r="Q41" s="27">
        <v>936.16399999999999</v>
      </c>
      <c r="R41">
        <v>100000</v>
      </c>
      <c r="S41" s="17"/>
      <c r="T41" s="62">
        <v>112</v>
      </c>
      <c r="U41" s="62">
        <v>52</v>
      </c>
      <c r="V41" s="27">
        <f t="shared" si="17"/>
        <v>60</v>
      </c>
      <c r="W41" s="27">
        <f t="shared" si="18"/>
        <v>948</v>
      </c>
      <c r="X41">
        <f t="shared" si="19"/>
        <v>940</v>
      </c>
      <c r="Y41">
        <v>1000</v>
      </c>
      <c r="Z41">
        <v>1000</v>
      </c>
      <c r="AA41" s="61">
        <v>0.4961718</v>
      </c>
      <c r="AB41" s="17"/>
      <c r="AC41" s="95">
        <v>0.2113971</v>
      </c>
      <c r="AD41" s="95">
        <v>0.2113971</v>
      </c>
      <c r="AE41" s="95">
        <v>0.12687570000000001</v>
      </c>
      <c r="AF41" s="95">
        <v>-0.18878110000000001</v>
      </c>
      <c r="AG41" s="95">
        <v>-1.0664199999999999</v>
      </c>
      <c r="AH41" s="95">
        <v>1000</v>
      </c>
      <c r="AI41" s="95" t="s">
        <v>349</v>
      </c>
    </row>
    <row r="42" spans="1:35">
      <c r="B42">
        <f>B41+10</f>
        <v>55</v>
      </c>
      <c r="C42">
        <v>0</v>
      </c>
      <c r="D42">
        <f t="shared" si="20"/>
        <v>550</v>
      </c>
      <c r="E42">
        <v>0</v>
      </c>
      <c r="F42">
        <f t="shared" si="22"/>
        <v>450</v>
      </c>
      <c r="G42">
        <v>1000</v>
      </c>
      <c r="H42" s="7" t="s">
        <v>44</v>
      </c>
      <c r="I42" s="15">
        <f t="shared" si="21"/>
        <v>0</v>
      </c>
      <c r="J42" s="15">
        <f>50</f>
        <v>50</v>
      </c>
      <c r="K42">
        <v>0</v>
      </c>
      <c r="L42">
        <v>50</v>
      </c>
      <c r="M42" s="17"/>
      <c r="N42" s="27">
        <v>0.3537865</v>
      </c>
      <c r="O42" s="27">
        <v>1.0160499999999999</v>
      </c>
      <c r="P42" s="27">
        <v>1.026147E-2</v>
      </c>
      <c r="Q42" s="27">
        <v>1015.886</v>
      </c>
      <c r="R42">
        <v>100000</v>
      </c>
      <c r="S42" s="17"/>
      <c r="T42" s="62">
        <v>94</v>
      </c>
      <c r="U42" s="62">
        <v>40</v>
      </c>
      <c r="V42" s="27">
        <f t="shared" si="17"/>
        <v>54</v>
      </c>
      <c r="W42" s="27">
        <f t="shared" si="18"/>
        <v>960</v>
      </c>
      <c r="X42">
        <f t="shared" si="19"/>
        <v>946</v>
      </c>
      <c r="Y42">
        <v>1000</v>
      </c>
      <c r="Z42">
        <v>1000</v>
      </c>
      <c r="AA42" s="61">
        <v>0.1692911</v>
      </c>
      <c r="AB42" s="17"/>
      <c r="AC42" s="95">
        <v>0.86266089999999995</v>
      </c>
      <c r="AD42" s="95">
        <v>0.86266089999999995</v>
      </c>
      <c r="AE42" s="95">
        <v>9.1107309999999997E-2</v>
      </c>
      <c r="AF42" s="95">
        <v>0.1574583</v>
      </c>
      <c r="AG42" s="95">
        <v>0.91488309999999995</v>
      </c>
      <c r="AH42" s="95">
        <v>1000</v>
      </c>
      <c r="AI42" s="95" t="s">
        <v>350</v>
      </c>
    </row>
    <row r="43" spans="1:35">
      <c r="B43">
        <f t="shared" ref="B43:B45" si="23">B42+10</f>
        <v>65</v>
      </c>
      <c r="C43">
        <v>0</v>
      </c>
      <c r="D43">
        <f t="shared" si="20"/>
        <v>650</v>
      </c>
      <c r="E43">
        <v>0</v>
      </c>
      <c r="F43">
        <f t="shared" si="22"/>
        <v>350</v>
      </c>
      <c r="G43">
        <v>1000</v>
      </c>
      <c r="H43" s="7" t="s">
        <v>44</v>
      </c>
      <c r="I43" s="15">
        <f t="shared" si="21"/>
        <v>0</v>
      </c>
      <c r="J43" s="15">
        <f>50</f>
        <v>50</v>
      </c>
      <c r="K43">
        <v>0</v>
      </c>
      <c r="L43">
        <v>50</v>
      </c>
      <c r="M43" s="17"/>
      <c r="N43" s="27">
        <v>0.88748110000000002</v>
      </c>
      <c r="O43" s="27">
        <v>0.94597960000000003</v>
      </c>
      <c r="P43" s="27">
        <v>9.5605659999999995E-3</v>
      </c>
      <c r="Q43" s="27">
        <v>946.49609999999996</v>
      </c>
      <c r="R43">
        <v>100000</v>
      </c>
      <c r="S43" s="17"/>
      <c r="T43" s="62">
        <v>105</v>
      </c>
      <c r="U43" s="62">
        <v>51</v>
      </c>
      <c r="V43" s="27">
        <f t="shared" si="17"/>
        <v>54</v>
      </c>
      <c r="W43" s="27">
        <f t="shared" si="18"/>
        <v>949</v>
      </c>
      <c r="X43">
        <f t="shared" si="19"/>
        <v>946</v>
      </c>
      <c r="Y43">
        <v>1000</v>
      </c>
      <c r="Z43">
        <v>1000</v>
      </c>
      <c r="AA43" s="62">
        <v>0.84118709999999997</v>
      </c>
      <c r="AB43" s="17"/>
      <c r="AC43" s="95">
        <v>9.265176E-2</v>
      </c>
      <c r="AD43" s="95">
        <v>9.265176E-2</v>
      </c>
      <c r="AE43" s="95">
        <v>0.2663507</v>
      </c>
      <c r="AF43" s="95">
        <v>0.19104969999999999</v>
      </c>
      <c r="AG43" s="95">
        <v>1.119685</v>
      </c>
      <c r="AH43" s="95">
        <v>1000</v>
      </c>
      <c r="AI43" s="95" t="s">
        <v>351</v>
      </c>
    </row>
    <row r="44" spans="1:35">
      <c r="B44">
        <f t="shared" si="23"/>
        <v>75</v>
      </c>
      <c r="C44">
        <v>0</v>
      </c>
      <c r="D44">
        <f t="shared" si="20"/>
        <v>750</v>
      </c>
      <c r="E44">
        <v>0</v>
      </c>
      <c r="F44">
        <f t="shared" si="22"/>
        <v>250</v>
      </c>
      <c r="G44">
        <v>1000</v>
      </c>
      <c r="H44" s="7" t="s">
        <v>44</v>
      </c>
      <c r="I44" s="15">
        <f t="shared" si="21"/>
        <v>0</v>
      </c>
      <c r="J44" s="15">
        <f>50</f>
        <v>50</v>
      </c>
      <c r="K44">
        <v>0</v>
      </c>
      <c r="L44">
        <v>50</v>
      </c>
      <c r="M44" s="17"/>
      <c r="N44" s="27">
        <v>0.7850821</v>
      </c>
      <c r="O44" s="27">
        <v>0.96480600000000005</v>
      </c>
      <c r="P44" s="27">
        <v>9.7489810000000003E-3</v>
      </c>
      <c r="Q44" s="27">
        <v>965.14909999999998</v>
      </c>
      <c r="R44">
        <v>100000</v>
      </c>
      <c r="S44" s="17"/>
      <c r="T44" s="62">
        <v>93</v>
      </c>
      <c r="U44" s="62">
        <v>39</v>
      </c>
      <c r="V44" s="27">
        <f t="shared" si="17"/>
        <v>54</v>
      </c>
      <c r="W44" s="27">
        <f t="shared" si="18"/>
        <v>961</v>
      </c>
      <c r="X44">
        <f t="shared" si="19"/>
        <v>946</v>
      </c>
      <c r="Y44">
        <v>1000</v>
      </c>
      <c r="Z44">
        <v>1000</v>
      </c>
      <c r="AA44" s="61">
        <v>0.13670579999999999</v>
      </c>
      <c r="AB44" s="17"/>
      <c r="AC44" s="95">
        <v>0.21718380000000001</v>
      </c>
      <c r="AD44" s="95">
        <v>0.21718380000000001</v>
      </c>
      <c r="AE44" s="95">
        <v>0.1446305</v>
      </c>
      <c r="AF44" s="95">
        <v>0.18459619999999999</v>
      </c>
      <c r="AG44" s="95">
        <v>1.0610189999999999</v>
      </c>
      <c r="AH44" s="95">
        <v>1000</v>
      </c>
      <c r="AI44" s="95" t="s">
        <v>352</v>
      </c>
    </row>
    <row r="45" spans="1:35">
      <c r="B45">
        <f t="shared" si="23"/>
        <v>85</v>
      </c>
      <c r="C45">
        <v>0</v>
      </c>
      <c r="D45">
        <f t="shared" si="20"/>
        <v>850</v>
      </c>
      <c r="E45">
        <v>0</v>
      </c>
      <c r="F45">
        <f t="shared" si="22"/>
        <v>150</v>
      </c>
      <c r="G45">
        <v>1000</v>
      </c>
      <c r="H45" s="7" t="s">
        <v>44</v>
      </c>
      <c r="I45" s="15">
        <f t="shared" si="21"/>
        <v>0</v>
      </c>
      <c r="J45" s="15">
        <f>50</f>
        <v>50</v>
      </c>
      <c r="K45">
        <v>0</v>
      </c>
      <c r="L45">
        <v>50</v>
      </c>
      <c r="M45" s="17"/>
      <c r="N45" s="27">
        <v>0.52814470000000002</v>
      </c>
      <c r="O45" s="27">
        <v>0.99622619999999995</v>
      </c>
      <c r="P45" s="27">
        <v>1.0063269999999999E-2</v>
      </c>
      <c r="Q45" s="27">
        <v>996.26419999999996</v>
      </c>
      <c r="R45">
        <v>100000</v>
      </c>
      <c r="S45" s="17"/>
      <c r="T45" s="62">
        <v>112</v>
      </c>
      <c r="U45" s="62">
        <v>58</v>
      </c>
      <c r="V45" s="27">
        <f t="shared" si="17"/>
        <v>54</v>
      </c>
      <c r="W45" s="27">
        <f t="shared" si="18"/>
        <v>942</v>
      </c>
      <c r="X45">
        <f t="shared" si="19"/>
        <v>946</v>
      </c>
      <c r="Y45">
        <v>1000</v>
      </c>
      <c r="Z45">
        <v>1000</v>
      </c>
      <c r="AA45" s="61">
        <v>0.7706073</v>
      </c>
      <c r="AB45" s="17"/>
      <c r="AC45" s="95">
        <v>0.50911300000000004</v>
      </c>
      <c r="AD45" s="95">
        <v>0.50911300000000004</v>
      </c>
      <c r="AE45" s="95">
        <v>5.378728E-2</v>
      </c>
      <c r="AF45" s="95">
        <v>-0.18474199999999999</v>
      </c>
      <c r="AG45" s="95">
        <v>-0.99264980000000003</v>
      </c>
      <c r="AH45" s="95">
        <v>1000</v>
      </c>
      <c r="AI45" s="95" t="s">
        <v>353</v>
      </c>
    </row>
    <row r="46" spans="1:35" ht="17" thickBot="1">
      <c r="B46">
        <f>B45+10</f>
        <v>95</v>
      </c>
      <c r="C46">
        <v>0</v>
      </c>
      <c r="D46">
        <f t="shared" si="20"/>
        <v>950</v>
      </c>
      <c r="E46">
        <v>0</v>
      </c>
      <c r="F46">
        <f t="shared" si="22"/>
        <v>50</v>
      </c>
      <c r="G46">
        <v>1000</v>
      </c>
      <c r="H46" s="7" t="s">
        <v>44</v>
      </c>
      <c r="I46" s="15">
        <f t="shared" si="21"/>
        <v>0</v>
      </c>
      <c r="J46" s="15">
        <f>50</f>
        <v>50</v>
      </c>
      <c r="K46">
        <v>0</v>
      </c>
      <c r="L46">
        <v>50</v>
      </c>
      <c r="M46" s="17"/>
      <c r="N46" s="27">
        <v>0.49999500000000002</v>
      </c>
      <c r="O46" s="27">
        <v>0.99936210000000003</v>
      </c>
      <c r="P46" s="27">
        <v>1.009463E-2</v>
      </c>
      <c r="Q46" s="27">
        <v>999.36850000000004</v>
      </c>
      <c r="R46">
        <v>100000</v>
      </c>
      <c r="S46" s="17"/>
      <c r="T46" s="62">
        <v>110</v>
      </c>
      <c r="U46" s="62">
        <v>56</v>
      </c>
      <c r="V46" s="27">
        <f t="shared" si="17"/>
        <v>54</v>
      </c>
      <c r="W46" s="27">
        <f t="shared" si="18"/>
        <v>944</v>
      </c>
      <c r="X46">
        <f t="shared" si="19"/>
        <v>946</v>
      </c>
      <c r="Y46">
        <v>1000</v>
      </c>
      <c r="Z46">
        <v>1000</v>
      </c>
      <c r="AA46" s="61">
        <v>0.92192039999999997</v>
      </c>
      <c r="AB46" s="17"/>
      <c r="AC46" s="95">
        <v>0.1899314</v>
      </c>
      <c r="AD46" s="95">
        <v>0.1899314</v>
      </c>
      <c r="AE46" s="95">
        <v>0.1521449</v>
      </c>
      <c r="AF46" s="95">
        <v>0.18701100000000001</v>
      </c>
      <c r="AG46" s="95">
        <v>1.0779780000000001</v>
      </c>
      <c r="AH46" s="95">
        <v>1000</v>
      </c>
      <c r="AI46" s="95" t="s">
        <v>354</v>
      </c>
    </row>
    <row r="47" spans="1:35" ht="33" customHeight="1" thickBot="1">
      <c r="A47" s="23">
        <v>5</v>
      </c>
      <c r="B47" s="48" t="s">
        <v>52</v>
      </c>
      <c r="C47" s="2"/>
      <c r="D47" s="2"/>
      <c r="E47" s="2"/>
      <c r="F47" s="2"/>
      <c r="G47" s="2"/>
      <c r="H47" s="2"/>
      <c r="I47" s="2"/>
      <c r="J47" s="2"/>
      <c r="K47" s="2"/>
      <c r="L47" s="3" t="s">
        <v>15</v>
      </c>
      <c r="M47" s="17"/>
      <c r="N47" s="17"/>
      <c r="O47" s="17"/>
      <c r="P47" s="17"/>
      <c r="Q47" s="17"/>
      <c r="R47" s="17"/>
      <c r="S47" s="17"/>
      <c r="T47" s="17"/>
      <c r="U47" s="17"/>
      <c r="V47" s="50">
        <f t="shared" ref="V47:V57" si="24">T47-U47</f>
        <v>0</v>
      </c>
      <c r="W47" s="50">
        <f t="shared" ref="W47:W57" si="25">Y47-U47</f>
        <v>0</v>
      </c>
      <c r="X47" s="17">
        <f t="shared" ref="X47:X57" si="26">Z47-V47</f>
        <v>0</v>
      </c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>
      <c r="B48">
        <v>2</v>
      </c>
      <c r="C48">
        <v>0</v>
      </c>
      <c r="D48">
        <f t="shared" ref="D48:D57" si="27">G48*(B48/100)</f>
        <v>20</v>
      </c>
      <c r="E48">
        <v>0</v>
      </c>
      <c r="F48">
        <v>980</v>
      </c>
      <c r="G48">
        <v>1000</v>
      </c>
      <c r="H48">
        <v>100</v>
      </c>
      <c r="I48" s="15">
        <f>K48/J48</f>
        <v>0</v>
      </c>
      <c r="J48">
        <v>55.23</v>
      </c>
      <c r="K48">
        <v>0</v>
      </c>
      <c r="L48" s="7" t="s">
        <v>16</v>
      </c>
      <c r="M48" s="17"/>
      <c r="N48" s="27">
        <v>0.34571649999999998</v>
      </c>
      <c r="O48" s="27">
        <v>1.017029</v>
      </c>
      <c r="P48" s="27">
        <v>1.0271260000000001E-2</v>
      </c>
      <c r="Q48" s="27">
        <v>1016.854</v>
      </c>
      <c r="R48">
        <v>100000</v>
      </c>
      <c r="S48" s="17"/>
      <c r="T48" s="62">
        <v>94</v>
      </c>
      <c r="U48" s="62">
        <v>44</v>
      </c>
      <c r="V48" s="27">
        <f t="shared" si="24"/>
        <v>50</v>
      </c>
      <c r="W48" s="27">
        <f t="shared" si="25"/>
        <v>956</v>
      </c>
      <c r="X48">
        <f t="shared" si="26"/>
        <v>950</v>
      </c>
      <c r="Y48">
        <v>1000</v>
      </c>
      <c r="Z48">
        <v>1000</v>
      </c>
      <c r="AA48" s="61">
        <v>0.59752660000000002</v>
      </c>
      <c r="AB48" s="17"/>
      <c r="AC48" s="95">
        <v>9.8540150000000007E-2</v>
      </c>
      <c r="AD48" s="95">
        <v>9.8540150000000007E-2</v>
      </c>
      <c r="AE48" s="95">
        <v>0.19189220000000001</v>
      </c>
      <c r="AF48" s="95">
        <v>-0.19754060000000001</v>
      </c>
      <c r="AG48" s="95">
        <v>-1.11496</v>
      </c>
      <c r="AH48" s="95">
        <v>1000</v>
      </c>
      <c r="AI48" s="95" t="s">
        <v>216</v>
      </c>
    </row>
    <row r="49" spans="1:35">
      <c r="B49">
        <v>5</v>
      </c>
      <c r="C49">
        <v>0</v>
      </c>
      <c r="D49">
        <f t="shared" si="27"/>
        <v>50</v>
      </c>
      <c r="E49">
        <v>0</v>
      </c>
      <c r="F49">
        <f>G49-D49</f>
        <v>950</v>
      </c>
      <c r="G49">
        <v>1000</v>
      </c>
      <c r="H49">
        <v>100</v>
      </c>
      <c r="I49" s="15">
        <f t="shared" ref="I49:I52" si="28">K49/J49</f>
        <v>0</v>
      </c>
      <c r="J49">
        <v>55.23</v>
      </c>
      <c r="K49">
        <v>0</v>
      </c>
      <c r="L49" s="7" t="s">
        <v>16</v>
      </c>
      <c r="M49" s="17"/>
      <c r="N49" s="27">
        <v>0.59976399999999996</v>
      </c>
      <c r="O49" s="27">
        <v>0.98823079999999996</v>
      </c>
      <c r="P49" s="27">
        <v>9.9833160000000008E-3</v>
      </c>
      <c r="Q49" s="27">
        <v>988.34829999999999</v>
      </c>
      <c r="R49">
        <v>100000</v>
      </c>
      <c r="S49" s="17"/>
      <c r="T49" s="62">
        <v>111</v>
      </c>
      <c r="U49" s="62">
        <v>61</v>
      </c>
      <c r="V49" s="27">
        <f t="shared" si="24"/>
        <v>50</v>
      </c>
      <c r="W49" s="27">
        <f t="shared" si="25"/>
        <v>939</v>
      </c>
      <c r="X49">
        <f t="shared" si="26"/>
        <v>950</v>
      </c>
      <c r="Y49">
        <v>1000</v>
      </c>
      <c r="Z49">
        <v>1000</v>
      </c>
      <c r="AA49" s="61">
        <v>0.32876329999999998</v>
      </c>
      <c r="AB49" s="17"/>
      <c r="AC49" s="95">
        <v>0.62770559999999997</v>
      </c>
      <c r="AD49" s="95">
        <v>0.62770559999999997</v>
      </c>
      <c r="AE49" s="95">
        <v>7.1478630000000001E-2</v>
      </c>
      <c r="AF49" s="95">
        <v>-0.17124349999999999</v>
      </c>
      <c r="AG49" s="95">
        <v>-0.96536670000000002</v>
      </c>
      <c r="AH49" s="95">
        <v>1000</v>
      </c>
      <c r="AI49" s="95" t="s">
        <v>359</v>
      </c>
    </row>
    <row r="50" spans="1:35">
      <c r="B50">
        <f>B49+20</f>
        <v>25</v>
      </c>
      <c r="C50">
        <v>0</v>
      </c>
      <c r="D50">
        <f>G50*(B50/100)</f>
        <v>250</v>
      </c>
      <c r="E50">
        <v>0</v>
      </c>
      <c r="F50">
        <f>G50-D50</f>
        <v>750</v>
      </c>
      <c r="G50">
        <v>1000</v>
      </c>
      <c r="H50">
        <v>100</v>
      </c>
      <c r="I50" s="15">
        <f t="shared" si="28"/>
        <v>0</v>
      </c>
      <c r="J50">
        <v>55.23</v>
      </c>
      <c r="K50">
        <v>0</v>
      </c>
      <c r="L50" s="7" t="s">
        <v>16</v>
      </c>
      <c r="M50" s="17"/>
      <c r="N50" s="27">
        <v>0.33308670000000001</v>
      </c>
      <c r="O50" s="27">
        <v>1.018033</v>
      </c>
      <c r="P50" s="27">
        <v>1.028129E-2</v>
      </c>
      <c r="Q50" s="27">
        <v>1017.847</v>
      </c>
      <c r="R50">
        <v>100000</v>
      </c>
      <c r="S50" s="17"/>
      <c r="T50" s="62">
        <v>105</v>
      </c>
      <c r="U50" s="62">
        <v>55</v>
      </c>
      <c r="V50" s="27">
        <f t="shared" si="24"/>
        <v>50</v>
      </c>
      <c r="W50" s="27">
        <f t="shared" si="25"/>
        <v>945</v>
      </c>
      <c r="X50">
        <f t="shared" si="26"/>
        <v>950</v>
      </c>
      <c r="Y50">
        <v>1000</v>
      </c>
      <c r="Z50">
        <v>1000</v>
      </c>
      <c r="AA50" s="61">
        <v>0.68857849999999998</v>
      </c>
      <c r="AB50" s="17"/>
      <c r="AC50" s="95">
        <v>0.1471103</v>
      </c>
      <c r="AD50" s="95">
        <v>0.1471103</v>
      </c>
      <c r="AE50" s="95">
        <v>0.1511488</v>
      </c>
      <c r="AF50" s="95">
        <v>-0.19884250000000001</v>
      </c>
      <c r="AG50" s="95">
        <v>-1.101472</v>
      </c>
      <c r="AH50" s="95">
        <v>1000</v>
      </c>
      <c r="AI50" s="95" t="s">
        <v>354</v>
      </c>
    </row>
    <row r="51" spans="1:35">
      <c r="B51">
        <f>B50+10</f>
        <v>35</v>
      </c>
      <c r="C51">
        <v>0</v>
      </c>
      <c r="D51">
        <f>G51*(B51/100)</f>
        <v>350</v>
      </c>
      <c r="E51">
        <v>0</v>
      </c>
      <c r="F51">
        <f>G51-D51</f>
        <v>650</v>
      </c>
      <c r="G51">
        <v>1000</v>
      </c>
      <c r="H51">
        <v>100</v>
      </c>
      <c r="I51" s="15">
        <f t="shared" si="28"/>
        <v>0</v>
      </c>
      <c r="J51">
        <v>55.23</v>
      </c>
      <c r="K51">
        <v>0</v>
      </c>
      <c r="L51" s="7" t="s">
        <v>16</v>
      </c>
      <c r="M51" s="17"/>
      <c r="N51" s="27">
        <v>0.86426139999999996</v>
      </c>
      <c r="O51" s="27">
        <v>0.95074259999999999</v>
      </c>
      <c r="P51" s="27">
        <v>9.608241E-3</v>
      </c>
      <c r="Q51" s="27">
        <v>951.21579999999994</v>
      </c>
      <c r="R51">
        <v>100000</v>
      </c>
      <c r="S51" s="17"/>
      <c r="T51" s="62">
        <v>107</v>
      </c>
      <c r="U51" s="62">
        <v>57</v>
      </c>
      <c r="V51" s="27">
        <f t="shared" si="24"/>
        <v>50</v>
      </c>
      <c r="W51" s="27">
        <f t="shared" si="25"/>
        <v>943</v>
      </c>
      <c r="X51">
        <f t="shared" si="26"/>
        <v>950</v>
      </c>
      <c r="Y51">
        <v>1000</v>
      </c>
      <c r="Z51">
        <v>1000</v>
      </c>
      <c r="AA51" s="61">
        <v>0.5512184</v>
      </c>
      <c r="AB51" s="17"/>
      <c r="AC51" s="95">
        <v>0.67051070000000002</v>
      </c>
      <c r="AD51" s="95">
        <v>0.67051070000000002</v>
      </c>
      <c r="AE51" s="95">
        <v>5.5135179999999999E-2</v>
      </c>
      <c r="AF51" s="95">
        <v>0.16881889999999999</v>
      </c>
      <c r="AG51" s="95">
        <v>0.95197799999999999</v>
      </c>
      <c r="AH51" s="95">
        <v>1000</v>
      </c>
      <c r="AI51" s="95" t="s">
        <v>356</v>
      </c>
    </row>
    <row r="52" spans="1:35">
      <c r="B52">
        <f>B50+20</f>
        <v>45</v>
      </c>
      <c r="C52">
        <v>0</v>
      </c>
      <c r="D52">
        <f t="shared" si="27"/>
        <v>450</v>
      </c>
      <c r="E52">
        <v>0</v>
      </c>
      <c r="F52">
        <f t="shared" ref="F52:F57" si="29">G52-D52</f>
        <v>550</v>
      </c>
      <c r="G52">
        <v>1000</v>
      </c>
      <c r="H52">
        <v>100</v>
      </c>
      <c r="I52" s="15">
        <f t="shared" si="28"/>
        <v>0</v>
      </c>
      <c r="J52">
        <v>55.23</v>
      </c>
      <c r="K52">
        <v>0</v>
      </c>
      <c r="L52" s="7" t="s">
        <v>16</v>
      </c>
      <c r="M52" s="17"/>
      <c r="N52" s="27">
        <v>0.38599610000000001</v>
      </c>
      <c r="O52" s="27">
        <v>1.0118750000000001</v>
      </c>
      <c r="P52" s="27">
        <v>1.021973E-2</v>
      </c>
      <c r="Q52" s="27">
        <v>1011.753</v>
      </c>
      <c r="R52">
        <v>100000</v>
      </c>
      <c r="S52" s="17"/>
      <c r="T52" s="62">
        <v>97</v>
      </c>
      <c r="U52" s="62">
        <v>47</v>
      </c>
      <c r="V52" s="27">
        <f t="shared" si="24"/>
        <v>50</v>
      </c>
      <c r="W52" s="27">
        <f t="shared" si="25"/>
        <v>953</v>
      </c>
      <c r="X52">
        <f t="shared" si="26"/>
        <v>950</v>
      </c>
      <c r="Y52">
        <v>1000</v>
      </c>
      <c r="Z52">
        <v>1000</v>
      </c>
      <c r="AA52" s="62">
        <v>0.83521109999999998</v>
      </c>
      <c r="AB52" s="17"/>
      <c r="AC52" s="95">
        <v>0.28096120000000002</v>
      </c>
      <c r="AD52" s="95">
        <v>0.28096120000000002</v>
      </c>
      <c r="AE52" s="95">
        <v>0.1079724</v>
      </c>
      <c r="AF52" s="95">
        <v>-0.1864693</v>
      </c>
      <c r="AG52" s="95">
        <v>-1.044338</v>
      </c>
      <c r="AH52" s="95">
        <v>1000</v>
      </c>
      <c r="AI52" s="95" t="s">
        <v>360</v>
      </c>
    </row>
    <row r="53" spans="1:35">
      <c r="B53">
        <f>B52+10</f>
        <v>55</v>
      </c>
      <c r="C53">
        <v>0</v>
      </c>
      <c r="D53">
        <f t="shared" si="27"/>
        <v>550</v>
      </c>
      <c r="E53">
        <v>0</v>
      </c>
      <c r="F53">
        <f t="shared" si="29"/>
        <v>450</v>
      </c>
      <c r="G53">
        <v>1000</v>
      </c>
      <c r="H53">
        <v>100</v>
      </c>
      <c r="I53" s="15">
        <f>K53/J53</f>
        <v>0</v>
      </c>
      <c r="J53">
        <v>65.19</v>
      </c>
      <c r="K53">
        <v>0</v>
      </c>
      <c r="L53" s="7" t="s">
        <v>45</v>
      </c>
      <c r="M53" s="17"/>
      <c r="N53" s="27">
        <v>0.9315407</v>
      </c>
      <c r="O53" s="27">
        <v>0.93494149999999998</v>
      </c>
      <c r="P53" s="27">
        <v>9.4500639999999993E-3</v>
      </c>
      <c r="Q53" s="27">
        <v>935.55629999999996</v>
      </c>
      <c r="R53">
        <v>100000</v>
      </c>
      <c r="S53" s="17"/>
      <c r="T53" s="62">
        <v>112</v>
      </c>
      <c r="U53" s="62">
        <v>67</v>
      </c>
      <c r="V53" s="27">
        <f t="shared" si="24"/>
        <v>45</v>
      </c>
      <c r="W53" s="27">
        <f t="shared" si="25"/>
        <v>933</v>
      </c>
      <c r="X53">
        <f t="shared" si="26"/>
        <v>955</v>
      </c>
      <c r="Y53">
        <v>1000</v>
      </c>
      <c r="Z53">
        <v>1000</v>
      </c>
      <c r="AA53" s="61">
        <v>4.0691560000000002E-2</v>
      </c>
      <c r="AB53" s="17"/>
      <c r="AC53" s="95">
        <v>0.73024049999999996</v>
      </c>
      <c r="AD53" s="95">
        <v>0.73024049999999996</v>
      </c>
      <c r="AE53" s="95">
        <v>5.312981E-2</v>
      </c>
      <c r="AF53" s="95">
        <v>-0.1683423</v>
      </c>
      <c r="AG53" s="95">
        <v>-0.94462579999999996</v>
      </c>
      <c r="AH53" s="95">
        <v>1000</v>
      </c>
      <c r="AI53" s="95" t="s">
        <v>326</v>
      </c>
    </row>
    <row r="54" spans="1:35">
      <c r="B54">
        <f t="shared" ref="B54:B57" si="30">B53+10</f>
        <v>65</v>
      </c>
      <c r="C54">
        <v>0</v>
      </c>
      <c r="D54">
        <f t="shared" si="27"/>
        <v>650</v>
      </c>
      <c r="E54">
        <v>0</v>
      </c>
      <c r="F54">
        <f t="shared" si="29"/>
        <v>350</v>
      </c>
      <c r="G54">
        <v>1000</v>
      </c>
      <c r="H54">
        <v>100</v>
      </c>
      <c r="I54" s="15">
        <f t="shared" ref="I54:I57" si="31">K54/J54</f>
        <v>0</v>
      </c>
      <c r="J54">
        <v>65.19</v>
      </c>
      <c r="K54">
        <v>0</v>
      </c>
      <c r="L54" s="7" t="s">
        <v>45</v>
      </c>
      <c r="M54" s="17"/>
      <c r="N54" s="27">
        <v>0.21001790000000001</v>
      </c>
      <c r="O54" s="27">
        <v>1.0356430000000001</v>
      </c>
      <c r="P54" s="27">
        <v>1.0457279999999999E-2</v>
      </c>
      <c r="Q54" s="27">
        <v>1035.271</v>
      </c>
      <c r="R54">
        <v>100000</v>
      </c>
      <c r="S54" s="17"/>
      <c r="T54" s="62">
        <v>97</v>
      </c>
      <c r="U54" s="62">
        <v>52</v>
      </c>
      <c r="V54" s="27">
        <f t="shared" si="24"/>
        <v>45</v>
      </c>
      <c r="W54" s="27">
        <f t="shared" si="25"/>
        <v>948</v>
      </c>
      <c r="X54">
        <f t="shared" si="26"/>
        <v>955</v>
      </c>
      <c r="Y54">
        <v>1000</v>
      </c>
      <c r="Z54">
        <v>1000</v>
      </c>
      <c r="AA54" s="61">
        <v>0.53247199999999995</v>
      </c>
      <c r="AB54" s="17"/>
      <c r="AC54" s="95">
        <v>0.7843137</v>
      </c>
      <c r="AD54" s="95">
        <v>0.7843137</v>
      </c>
      <c r="AE54" s="95">
        <v>5.1530909999999999E-2</v>
      </c>
      <c r="AF54" s="95">
        <v>-0.1648336</v>
      </c>
      <c r="AG54" s="95">
        <v>-0.92807519999999999</v>
      </c>
      <c r="AH54" s="95">
        <v>1000</v>
      </c>
      <c r="AI54" s="95" t="s">
        <v>355</v>
      </c>
    </row>
    <row r="55" spans="1:35">
      <c r="B55">
        <f t="shared" si="30"/>
        <v>75</v>
      </c>
      <c r="C55">
        <v>0</v>
      </c>
      <c r="D55">
        <f t="shared" si="27"/>
        <v>750</v>
      </c>
      <c r="E55">
        <v>0</v>
      </c>
      <c r="F55">
        <f t="shared" si="29"/>
        <v>250</v>
      </c>
      <c r="G55">
        <v>1000</v>
      </c>
      <c r="H55">
        <v>100</v>
      </c>
      <c r="I55" s="15">
        <f t="shared" si="31"/>
        <v>0</v>
      </c>
      <c r="J55">
        <v>65.19</v>
      </c>
      <c r="K55">
        <v>0</v>
      </c>
      <c r="L55" s="7" t="s">
        <v>45</v>
      </c>
      <c r="M55" s="17"/>
      <c r="N55" s="27">
        <v>0.5586044</v>
      </c>
      <c r="O55" s="27">
        <v>0.99280979999999996</v>
      </c>
      <c r="P55" s="27">
        <v>1.0029110000000001E-2</v>
      </c>
      <c r="Q55" s="27">
        <v>992.88189999999997</v>
      </c>
      <c r="R55">
        <v>100000</v>
      </c>
      <c r="S55" s="17"/>
      <c r="T55" s="62">
        <v>92</v>
      </c>
      <c r="U55" s="62">
        <v>47</v>
      </c>
      <c r="V55" s="27">
        <f t="shared" si="24"/>
        <v>45</v>
      </c>
      <c r="W55" s="27">
        <f t="shared" si="25"/>
        <v>953</v>
      </c>
      <c r="X55">
        <f t="shared" si="26"/>
        <v>955</v>
      </c>
      <c r="Y55">
        <v>1000</v>
      </c>
      <c r="Z55">
        <v>1000</v>
      </c>
      <c r="AA55" s="61">
        <v>0.91506449999999995</v>
      </c>
      <c r="AB55" s="17"/>
      <c r="AC55" s="95">
        <v>0.1702668</v>
      </c>
      <c r="AD55" s="95">
        <v>0.1702668</v>
      </c>
      <c r="AE55" s="95">
        <v>0.11623410000000001</v>
      </c>
      <c r="AF55" s="95">
        <v>-0.2019049</v>
      </c>
      <c r="AG55" s="95">
        <v>-1.0932770000000001</v>
      </c>
      <c r="AH55" s="95">
        <v>1000</v>
      </c>
      <c r="AI55" s="95" t="s">
        <v>356</v>
      </c>
    </row>
    <row r="56" spans="1:35">
      <c r="B56">
        <f t="shared" si="30"/>
        <v>85</v>
      </c>
      <c r="C56">
        <v>0</v>
      </c>
      <c r="D56">
        <f t="shared" si="27"/>
        <v>850</v>
      </c>
      <c r="E56">
        <v>0</v>
      </c>
      <c r="F56">
        <f t="shared" si="29"/>
        <v>150</v>
      </c>
      <c r="G56">
        <v>1000</v>
      </c>
      <c r="H56">
        <v>100</v>
      </c>
      <c r="I56" s="15">
        <f t="shared" si="31"/>
        <v>0</v>
      </c>
      <c r="J56">
        <v>65.19</v>
      </c>
      <c r="K56">
        <v>0</v>
      </c>
      <c r="L56" s="7" t="s">
        <v>45</v>
      </c>
      <c r="M56" s="17"/>
      <c r="N56" s="27">
        <v>0.23001769999999999</v>
      </c>
      <c r="O56" s="27">
        <v>1.0331090000000001</v>
      </c>
      <c r="P56" s="27">
        <v>1.0431960000000001E-2</v>
      </c>
      <c r="Q56" s="27">
        <v>1032.7639999999999</v>
      </c>
      <c r="R56">
        <v>100000</v>
      </c>
      <c r="S56" s="17"/>
      <c r="T56" s="62">
        <v>100</v>
      </c>
      <c r="U56" s="62">
        <v>55</v>
      </c>
      <c r="V56" s="27">
        <f t="shared" si="24"/>
        <v>45</v>
      </c>
      <c r="W56" s="27">
        <f t="shared" si="25"/>
        <v>945</v>
      </c>
      <c r="X56">
        <f t="shared" si="26"/>
        <v>955</v>
      </c>
      <c r="Y56">
        <v>1000</v>
      </c>
      <c r="Z56">
        <v>1000</v>
      </c>
      <c r="AA56" s="61">
        <v>0.35586760000000001</v>
      </c>
      <c r="AB56" s="17"/>
      <c r="AC56" s="95">
        <v>0.27173910000000001</v>
      </c>
      <c r="AD56" s="95">
        <v>0.27173910000000001</v>
      </c>
      <c r="AE56" s="95">
        <v>9.9233329999999995E-2</v>
      </c>
      <c r="AF56" s="95">
        <v>-0.189638</v>
      </c>
      <c r="AG56" s="95">
        <v>-1.0473300000000001</v>
      </c>
      <c r="AH56" s="95">
        <v>1000</v>
      </c>
      <c r="AI56" s="95" t="s">
        <v>357</v>
      </c>
    </row>
    <row r="57" spans="1:35" ht="17" thickBot="1">
      <c r="B57">
        <f t="shared" si="30"/>
        <v>95</v>
      </c>
      <c r="C57">
        <v>0</v>
      </c>
      <c r="D57">
        <f t="shared" si="27"/>
        <v>950</v>
      </c>
      <c r="E57">
        <v>0</v>
      </c>
      <c r="F57">
        <f t="shared" si="29"/>
        <v>50</v>
      </c>
      <c r="G57">
        <v>1000</v>
      </c>
      <c r="H57">
        <v>100</v>
      </c>
      <c r="I57" s="15">
        <f t="shared" si="31"/>
        <v>0</v>
      </c>
      <c r="J57">
        <v>65.19</v>
      </c>
      <c r="K57">
        <v>0</v>
      </c>
      <c r="L57" s="7" t="s">
        <v>45</v>
      </c>
      <c r="M57" s="17"/>
      <c r="N57" s="27">
        <v>0.25838739999999999</v>
      </c>
      <c r="O57" s="27">
        <v>1.027752</v>
      </c>
      <c r="P57" s="27">
        <v>1.0378419999999999E-2</v>
      </c>
      <c r="Q57" s="27">
        <v>1027.4639999999999</v>
      </c>
      <c r="R57">
        <v>100000</v>
      </c>
      <c r="S57" s="17"/>
      <c r="T57" s="62">
        <v>103</v>
      </c>
      <c r="U57" s="62">
        <v>58</v>
      </c>
      <c r="V57" s="27">
        <f t="shared" si="24"/>
        <v>45</v>
      </c>
      <c r="W57" s="27">
        <f t="shared" si="25"/>
        <v>942</v>
      </c>
      <c r="X57">
        <f t="shared" si="26"/>
        <v>955</v>
      </c>
      <c r="Y57">
        <v>1000</v>
      </c>
      <c r="Z57">
        <v>1000</v>
      </c>
      <c r="AA57" s="61">
        <v>0.2245646</v>
      </c>
      <c r="AB57" s="17"/>
      <c r="AC57" s="95">
        <v>0.69552239999999999</v>
      </c>
      <c r="AD57" s="95">
        <v>0.69552239999999999</v>
      </c>
      <c r="AE57" s="95">
        <v>4.8897080000000002E-2</v>
      </c>
      <c r="AF57" s="95">
        <v>-0.1692796</v>
      </c>
      <c r="AG57" s="95">
        <v>-0.94692100000000001</v>
      </c>
      <c r="AH57" s="95">
        <v>1000</v>
      </c>
      <c r="AI57" s="95" t="s">
        <v>358</v>
      </c>
    </row>
    <row r="58" spans="1:35" ht="47" customHeight="1" thickBot="1">
      <c r="A58" s="23">
        <v>6</v>
      </c>
      <c r="B58" s="48" t="s">
        <v>48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7"/>
      <c r="N58" s="17"/>
      <c r="O58" s="17"/>
      <c r="P58" s="17"/>
      <c r="Q58" s="17"/>
      <c r="R58" s="17"/>
      <c r="S58" s="17"/>
      <c r="T58" s="17"/>
      <c r="U58" s="17"/>
      <c r="V58" s="50">
        <f t="shared" ref="V58:V68" si="32">T58-U58</f>
        <v>0</v>
      </c>
      <c r="W58" s="50">
        <f t="shared" ref="W58:W68" si="33">Y58-U58</f>
        <v>0</v>
      </c>
      <c r="X58" s="17">
        <f t="shared" ref="X58:X68" si="34">Z58-V58</f>
        <v>0</v>
      </c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>
      <c r="B59">
        <f>D59*100/G59</f>
        <v>1</v>
      </c>
      <c r="C59">
        <f>E59/G59*100</f>
        <v>1</v>
      </c>
      <c r="D59" s="29">
        <f>E59</f>
        <v>10</v>
      </c>
      <c r="E59">
        <f>(G59-F59)/2</f>
        <v>10</v>
      </c>
      <c r="F59" s="29">
        <v>980</v>
      </c>
      <c r="G59">
        <v>1000</v>
      </c>
      <c r="H59">
        <v>100</v>
      </c>
      <c r="I59">
        <f>K59/J59</f>
        <v>0</v>
      </c>
      <c r="J59">
        <v>50</v>
      </c>
      <c r="K59">
        <v>0</v>
      </c>
      <c r="L59">
        <v>50</v>
      </c>
      <c r="M59" s="17"/>
      <c r="N59" s="27">
        <v>0.66326339999999995</v>
      </c>
      <c r="O59" s="27">
        <v>0.98065460000000004</v>
      </c>
      <c r="P59" s="27">
        <v>9.9075380000000005E-3</v>
      </c>
      <c r="Q59" s="27">
        <v>980.84630000000004</v>
      </c>
      <c r="R59">
        <v>100000</v>
      </c>
      <c r="S59" s="17"/>
      <c r="T59" s="62">
        <v>108</v>
      </c>
      <c r="U59" s="62">
        <v>61</v>
      </c>
      <c r="V59" s="27">
        <f t="shared" si="32"/>
        <v>47</v>
      </c>
      <c r="W59" s="27">
        <f t="shared" si="33"/>
        <v>939</v>
      </c>
      <c r="X59">
        <f t="shared" si="34"/>
        <v>953</v>
      </c>
      <c r="Y59">
        <v>1000</v>
      </c>
      <c r="Z59">
        <v>1000</v>
      </c>
      <c r="AA59" s="61">
        <v>0.19819680000000001</v>
      </c>
      <c r="AB59" s="17"/>
      <c r="AC59" s="95">
        <v>2.7559409999999999E-2</v>
      </c>
      <c r="AD59" s="95">
        <v>2.7559409999999999E-2</v>
      </c>
      <c r="AE59" s="95">
        <v>0.35248790000000002</v>
      </c>
      <c r="AF59" s="95">
        <v>-0.2015653</v>
      </c>
      <c r="AG59" s="95">
        <v>-1.160182</v>
      </c>
      <c r="AH59" s="95">
        <v>1000</v>
      </c>
      <c r="AI59" s="95" t="s">
        <v>355</v>
      </c>
    </row>
    <row r="60" spans="1:35">
      <c r="B60">
        <f t="shared" ref="B60:B68" si="35">D60*100/G60</f>
        <v>2.5</v>
      </c>
      <c r="C60">
        <f t="shared" ref="C60:C68" si="36">E60/G60*100</f>
        <v>2.5</v>
      </c>
      <c r="D60" s="29">
        <f t="shared" ref="D60:D68" si="37">E60</f>
        <v>25</v>
      </c>
      <c r="E60">
        <f t="shared" ref="E60:E68" si="38">(G60-F60)/2</f>
        <v>25</v>
      </c>
      <c r="F60" s="29">
        <v>950</v>
      </c>
      <c r="G60">
        <v>1000</v>
      </c>
      <c r="H60">
        <v>100</v>
      </c>
      <c r="I60">
        <f t="shared" ref="I60:I63" si="39">K60/J60</f>
        <v>0</v>
      </c>
      <c r="J60">
        <v>50</v>
      </c>
      <c r="K60">
        <v>0</v>
      </c>
      <c r="L60">
        <v>50</v>
      </c>
      <c r="M60" s="17"/>
      <c r="N60" s="27">
        <v>0.65417349999999996</v>
      </c>
      <c r="O60" s="27">
        <v>0.98154719999999995</v>
      </c>
      <c r="P60" s="27">
        <v>9.916467E-3</v>
      </c>
      <c r="Q60" s="27">
        <v>981.73019999999997</v>
      </c>
      <c r="R60">
        <v>100000</v>
      </c>
      <c r="S60" s="17"/>
      <c r="T60" s="62">
        <v>93</v>
      </c>
      <c r="U60" s="62">
        <v>46</v>
      </c>
      <c r="V60" s="27">
        <f t="shared" si="32"/>
        <v>47</v>
      </c>
      <c r="W60" s="27">
        <f t="shared" si="33"/>
        <v>954</v>
      </c>
      <c r="X60">
        <f t="shared" si="34"/>
        <v>953</v>
      </c>
      <c r="Y60">
        <v>1000</v>
      </c>
      <c r="Z60">
        <v>1000</v>
      </c>
      <c r="AA60" s="62">
        <v>1</v>
      </c>
      <c r="AB60" s="17"/>
      <c r="AC60" s="95">
        <v>0.1880734</v>
      </c>
      <c r="AD60" s="95">
        <v>0.1880734</v>
      </c>
      <c r="AE60" s="95">
        <v>0.222056</v>
      </c>
      <c r="AF60" s="95">
        <v>-0.18532129999999999</v>
      </c>
      <c r="AG60" s="95">
        <v>-1.0736030000000001</v>
      </c>
      <c r="AH60" s="95">
        <v>1000</v>
      </c>
      <c r="AI60" s="95" t="s">
        <v>365</v>
      </c>
    </row>
    <row r="61" spans="1:35">
      <c r="B61">
        <f t="shared" si="35"/>
        <v>12.5</v>
      </c>
      <c r="C61">
        <f t="shared" si="36"/>
        <v>12.5</v>
      </c>
      <c r="D61" s="29">
        <f t="shared" si="37"/>
        <v>125</v>
      </c>
      <c r="E61">
        <f t="shared" si="38"/>
        <v>125</v>
      </c>
      <c r="F61" s="29">
        <v>750</v>
      </c>
      <c r="G61">
        <v>1000</v>
      </c>
      <c r="H61">
        <v>100</v>
      </c>
      <c r="I61">
        <f t="shared" si="39"/>
        <v>0</v>
      </c>
      <c r="J61">
        <v>50</v>
      </c>
      <c r="K61">
        <v>0</v>
      </c>
      <c r="L61">
        <v>50</v>
      </c>
      <c r="M61" s="17"/>
      <c r="N61" s="27">
        <v>0.96496040000000005</v>
      </c>
      <c r="O61" s="27">
        <v>0.92203570000000001</v>
      </c>
      <c r="P61" s="27">
        <v>9.3208319999999994E-3</v>
      </c>
      <c r="Q61" s="27">
        <v>922.76239999999996</v>
      </c>
      <c r="R61">
        <v>100000</v>
      </c>
      <c r="S61" s="17"/>
      <c r="T61" s="62">
        <v>94</v>
      </c>
      <c r="U61" s="62">
        <v>47</v>
      </c>
      <c r="V61" s="27">
        <f t="shared" si="32"/>
        <v>47</v>
      </c>
      <c r="W61" s="27">
        <f t="shared" si="33"/>
        <v>953</v>
      </c>
      <c r="X61">
        <f t="shared" si="34"/>
        <v>953</v>
      </c>
      <c r="Y61">
        <v>1000</v>
      </c>
      <c r="Z61">
        <v>1000</v>
      </c>
      <c r="AA61" s="62">
        <v>1</v>
      </c>
      <c r="AB61" s="17"/>
      <c r="AC61" s="95">
        <v>6.4042580000000002E-2</v>
      </c>
      <c r="AD61" s="95">
        <v>6.4042580000000002E-2</v>
      </c>
      <c r="AE61" s="95">
        <v>0.28780509999999998</v>
      </c>
      <c r="AF61" s="95">
        <v>-0.20022219999999999</v>
      </c>
      <c r="AG61" s="95">
        <v>-1.1410009999999999</v>
      </c>
      <c r="AH61" s="95">
        <v>1000</v>
      </c>
      <c r="AI61" s="95" t="s">
        <v>329</v>
      </c>
    </row>
    <row r="62" spans="1:35">
      <c r="B62">
        <f t="shared" si="35"/>
        <v>17.5</v>
      </c>
      <c r="C62">
        <f t="shared" si="36"/>
        <v>17.5</v>
      </c>
      <c r="D62" s="29">
        <f t="shared" si="37"/>
        <v>175</v>
      </c>
      <c r="E62">
        <f t="shared" si="38"/>
        <v>175</v>
      </c>
      <c r="F62" s="29">
        <v>650</v>
      </c>
      <c r="G62">
        <v>1000</v>
      </c>
      <c r="H62">
        <v>100</v>
      </c>
      <c r="I62">
        <f t="shared" si="39"/>
        <v>0</v>
      </c>
      <c r="J62">
        <v>50</v>
      </c>
      <c r="K62">
        <v>0</v>
      </c>
      <c r="L62">
        <v>50</v>
      </c>
      <c r="M62" s="17"/>
      <c r="N62" s="27">
        <v>0.36031639999999998</v>
      </c>
      <c r="O62" s="27">
        <v>1.015665</v>
      </c>
      <c r="P62" s="27">
        <v>1.025762E-2</v>
      </c>
      <c r="Q62" s="27">
        <v>1015.504</v>
      </c>
      <c r="R62">
        <v>100000</v>
      </c>
      <c r="S62" s="17"/>
      <c r="T62" s="62">
        <v>108</v>
      </c>
      <c r="U62" s="62">
        <v>61</v>
      </c>
      <c r="V62" s="27">
        <f t="shared" si="32"/>
        <v>47</v>
      </c>
      <c r="W62" s="27">
        <f t="shared" si="33"/>
        <v>939</v>
      </c>
      <c r="X62">
        <f t="shared" si="34"/>
        <v>953</v>
      </c>
      <c r="Y62">
        <v>1000</v>
      </c>
      <c r="Z62">
        <v>1000</v>
      </c>
      <c r="AA62" s="62">
        <v>0.19819680000000001</v>
      </c>
      <c r="AB62" s="17"/>
      <c r="AC62" s="95">
        <v>0.14374999999999999</v>
      </c>
      <c r="AD62" s="95">
        <v>0.14374999999999999</v>
      </c>
      <c r="AE62" s="95">
        <v>0.208955</v>
      </c>
      <c r="AF62" s="95">
        <v>-0.18771889999999999</v>
      </c>
      <c r="AG62" s="95">
        <v>-1.087164</v>
      </c>
      <c r="AH62" s="95">
        <v>1000</v>
      </c>
      <c r="AI62" s="95" t="s">
        <v>354</v>
      </c>
    </row>
    <row r="63" spans="1:35">
      <c r="B63">
        <f t="shared" si="35"/>
        <v>22.5</v>
      </c>
      <c r="C63">
        <f t="shared" si="36"/>
        <v>22.5</v>
      </c>
      <c r="D63" s="29">
        <f t="shared" si="37"/>
        <v>225</v>
      </c>
      <c r="E63">
        <f t="shared" si="38"/>
        <v>225</v>
      </c>
      <c r="F63" s="29">
        <v>550</v>
      </c>
      <c r="G63">
        <v>1000</v>
      </c>
      <c r="H63">
        <v>100</v>
      </c>
      <c r="I63">
        <f t="shared" si="39"/>
        <v>0</v>
      </c>
      <c r="J63">
        <v>50</v>
      </c>
      <c r="K63">
        <v>0</v>
      </c>
      <c r="L63">
        <v>50</v>
      </c>
      <c r="M63" s="17"/>
      <c r="N63" s="27">
        <v>0.68472319999999998</v>
      </c>
      <c r="O63" s="27">
        <v>0.9777844</v>
      </c>
      <c r="P63" s="27">
        <v>9.8788260000000003E-3</v>
      </c>
      <c r="Q63" s="27">
        <v>978.00379999999996</v>
      </c>
      <c r="R63">
        <v>100000</v>
      </c>
      <c r="S63" s="17"/>
      <c r="T63" s="62">
        <v>90</v>
      </c>
      <c r="U63" s="62">
        <v>43</v>
      </c>
      <c r="V63" s="27">
        <f t="shared" si="32"/>
        <v>47</v>
      </c>
      <c r="W63" s="27">
        <f t="shared" si="33"/>
        <v>957</v>
      </c>
      <c r="X63">
        <f t="shared" si="34"/>
        <v>953</v>
      </c>
      <c r="Y63">
        <v>1000</v>
      </c>
      <c r="Z63">
        <v>1000</v>
      </c>
      <c r="AA63" s="61">
        <v>0.74643539999999997</v>
      </c>
      <c r="AB63" s="17"/>
      <c r="AC63" s="95">
        <v>9.770115E-2</v>
      </c>
      <c r="AD63" s="95">
        <v>9.770115E-2</v>
      </c>
      <c r="AE63" s="95">
        <v>0.2450418</v>
      </c>
      <c r="AF63" s="95">
        <v>-0.19013330000000001</v>
      </c>
      <c r="AG63" s="95">
        <v>-1.116851</v>
      </c>
      <c r="AH63" s="95">
        <v>1000</v>
      </c>
      <c r="AI63" s="95" t="s">
        <v>366</v>
      </c>
    </row>
    <row r="64" spans="1:35">
      <c r="B64">
        <f t="shared" si="35"/>
        <v>27.5</v>
      </c>
      <c r="C64">
        <f t="shared" si="36"/>
        <v>27.500000000000004</v>
      </c>
      <c r="D64" s="29">
        <f t="shared" si="37"/>
        <v>275</v>
      </c>
      <c r="E64">
        <f t="shared" si="38"/>
        <v>275</v>
      </c>
      <c r="F64" s="29">
        <v>450</v>
      </c>
      <c r="G64">
        <v>1000</v>
      </c>
      <c r="H64">
        <v>100</v>
      </c>
      <c r="I64">
        <f>K64/J64</f>
        <v>0</v>
      </c>
      <c r="J64">
        <v>50</v>
      </c>
      <c r="K64">
        <v>0</v>
      </c>
      <c r="L64">
        <v>50</v>
      </c>
      <c r="M64" s="17"/>
      <c r="N64" s="27">
        <v>0.1249788</v>
      </c>
      <c r="O64" s="27">
        <v>1.0514330000000001</v>
      </c>
      <c r="P64" s="27">
        <v>1.0615019999999999E-2</v>
      </c>
      <c r="Q64" s="27">
        <v>1050.8869999999999</v>
      </c>
      <c r="R64" s="51">
        <v>100000</v>
      </c>
      <c r="S64" s="17"/>
      <c r="T64" s="62">
        <v>106</v>
      </c>
      <c r="U64" s="62">
        <v>59</v>
      </c>
      <c r="V64" s="27">
        <f t="shared" si="32"/>
        <v>47</v>
      </c>
      <c r="W64" s="27">
        <f t="shared" si="33"/>
        <v>941</v>
      </c>
      <c r="X64">
        <f t="shared" si="34"/>
        <v>953</v>
      </c>
      <c r="Y64">
        <v>1000</v>
      </c>
      <c r="Z64">
        <v>1000</v>
      </c>
      <c r="AA64" s="61">
        <v>0.2721808</v>
      </c>
      <c r="AB64" s="17"/>
      <c r="AC64" s="95">
        <v>7.2776240000000006E-2</v>
      </c>
      <c r="AD64" s="95">
        <v>7.2776240000000006E-2</v>
      </c>
      <c r="AE64" s="95">
        <v>0.28780509999999998</v>
      </c>
      <c r="AF64" s="95">
        <v>-0.19598969999999999</v>
      </c>
      <c r="AG64" s="95">
        <v>-1.1173599999999999</v>
      </c>
      <c r="AH64" s="95">
        <v>1000</v>
      </c>
      <c r="AI64" s="95" t="s">
        <v>239</v>
      </c>
    </row>
    <row r="65" spans="1:35">
      <c r="B65">
        <f t="shared" si="35"/>
        <v>32.5</v>
      </c>
      <c r="C65">
        <f t="shared" si="36"/>
        <v>32.5</v>
      </c>
      <c r="D65" s="29">
        <f t="shared" si="37"/>
        <v>325</v>
      </c>
      <c r="E65">
        <f t="shared" si="38"/>
        <v>325</v>
      </c>
      <c r="F65" s="29">
        <v>350</v>
      </c>
      <c r="G65">
        <v>1000</v>
      </c>
      <c r="H65">
        <v>100</v>
      </c>
      <c r="I65">
        <f t="shared" ref="I65:I68" si="40">K65/J65</f>
        <v>0</v>
      </c>
      <c r="J65">
        <v>50</v>
      </c>
      <c r="K65">
        <v>0</v>
      </c>
      <c r="L65">
        <v>50</v>
      </c>
      <c r="M65" s="17"/>
      <c r="N65" s="27">
        <v>4.8219520000000002E-2</v>
      </c>
      <c r="O65" s="27">
        <v>1.0744670000000001</v>
      </c>
      <c r="P65" s="27">
        <v>1.084504E-2</v>
      </c>
      <c r="Q65" s="27">
        <v>1073.6590000000001</v>
      </c>
      <c r="R65" s="51">
        <v>100000</v>
      </c>
      <c r="S65" s="17"/>
      <c r="T65" s="62">
        <v>86</v>
      </c>
      <c r="U65" s="62">
        <v>39</v>
      </c>
      <c r="V65" s="27">
        <f t="shared" si="32"/>
        <v>47</v>
      </c>
      <c r="W65" s="27">
        <f t="shared" si="33"/>
        <v>961</v>
      </c>
      <c r="X65">
        <f t="shared" si="34"/>
        <v>953</v>
      </c>
      <c r="Y65">
        <v>1000</v>
      </c>
      <c r="Z65">
        <v>1000</v>
      </c>
      <c r="AA65" s="61">
        <v>0.44052210000000003</v>
      </c>
      <c r="AB65" s="17"/>
      <c r="AC65" s="95">
        <v>0.11387899999999999</v>
      </c>
      <c r="AD65" s="95">
        <v>0.11387899999999999</v>
      </c>
      <c r="AE65" s="95">
        <v>0.25296109999999999</v>
      </c>
      <c r="AF65" s="95">
        <v>-0.1953355</v>
      </c>
      <c r="AG65" s="95">
        <v>-1.1086100000000001</v>
      </c>
      <c r="AH65" s="95">
        <v>1000</v>
      </c>
      <c r="AI65" s="95" t="s">
        <v>367</v>
      </c>
    </row>
    <row r="66" spans="1:35">
      <c r="B66">
        <f t="shared" si="35"/>
        <v>37.5</v>
      </c>
      <c r="C66">
        <f t="shared" si="36"/>
        <v>37.5</v>
      </c>
      <c r="D66" s="29">
        <f t="shared" si="37"/>
        <v>375</v>
      </c>
      <c r="E66">
        <f t="shared" si="38"/>
        <v>375</v>
      </c>
      <c r="F66" s="29">
        <v>250</v>
      </c>
      <c r="G66">
        <v>1000</v>
      </c>
      <c r="H66">
        <v>100</v>
      </c>
      <c r="I66">
        <f t="shared" si="40"/>
        <v>0</v>
      </c>
      <c r="J66">
        <v>50</v>
      </c>
      <c r="K66">
        <v>0</v>
      </c>
      <c r="L66">
        <v>50</v>
      </c>
      <c r="M66" s="17"/>
      <c r="N66" s="27">
        <v>0.31204690000000002</v>
      </c>
      <c r="O66" s="27">
        <v>1.021828</v>
      </c>
      <c r="P66" s="27">
        <v>1.031922E-2</v>
      </c>
      <c r="Q66" s="27">
        <v>1021.602</v>
      </c>
      <c r="R66" s="51">
        <v>100000</v>
      </c>
      <c r="S66" s="17"/>
      <c r="T66" s="62">
        <v>94</v>
      </c>
      <c r="U66" s="62">
        <v>47</v>
      </c>
      <c r="V66" s="27">
        <f t="shared" si="32"/>
        <v>47</v>
      </c>
      <c r="W66" s="27">
        <f t="shared" si="33"/>
        <v>953</v>
      </c>
      <c r="X66">
        <f t="shared" si="34"/>
        <v>953</v>
      </c>
      <c r="Y66">
        <v>1000</v>
      </c>
      <c r="Z66">
        <v>1000</v>
      </c>
      <c r="AA66" s="62">
        <v>1</v>
      </c>
      <c r="AB66" s="17"/>
      <c r="AC66" s="95">
        <v>3.592994E-2</v>
      </c>
      <c r="AD66" s="95">
        <v>3.592994E-2</v>
      </c>
      <c r="AE66" s="95">
        <v>0.3217759</v>
      </c>
      <c r="AF66" s="95">
        <v>-0.20732600000000001</v>
      </c>
      <c r="AG66" s="95">
        <v>-1.1740079999999999</v>
      </c>
      <c r="AH66" s="95">
        <v>1000</v>
      </c>
      <c r="AI66" s="95" t="s">
        <v>368</v>
      </c>
    </row>
    <row r="67" spans="1:35">
      <c r="B67">
        <f t="shared" si="35"/>
        <v>42.5</v>
      </c>
      <c r="C67">
        <f t="shared" si="36"/>
        <v>42.5</v>
      </c>
      <c r="D67" s="29">
        <f t="shared" si="37"/>
        <v>425</v>
      </c>
      <c r="E67">
        <f t="shared" si="38"/>
        <v>425</v>
      </c>
      <c r="F67" s="29">
        <v>150</v>
      </c>
      <c r="G67">
        <v>1000</v>
      </c>
      <c r="H67">
        <v>100</v>
      </c>
      <c r="I67">
        <f t="shared" si="40"/>
        <v>0</v>
      </c>
      <c r="J67">
        <v>50</v>
      </c>
      <c r="K67">
        <v>0</v>
      </c>
      <c r="L67">
        <v>50</v>
      </c>
      <c r="M67" s="17"/>
      <c r="N67" s="27">
        <v>0.95520039999999995</v>
      </c>
      <c r="O67" s="27">
        <v>0.92526560000000002</v>
      </c>
      <c r="P67" s="27">
        <v>9.3531770000000007E-3</v>
      </c>
      <c r="Q67" s="27">
        <v>925.96460000000002</v>
      </c>
      <c r="R67" s="51">
        <v>100000</v>
      </c>
      <c r="S67" s="17"/>
      <c r="T67" s="62">
        <v>101</v>
      </c>
      <c r="U67" s="62">
        <v>54</v>
      </c>
      <c r="V67" s="27">
        <f t="shared" si="32"/>
        <v>47</v>
      </c>
      <c r="W67" s="27">
        <f t="shared" si="33"/>
        <v>946</v>
      </c>
      <c r="X67">
        <f t="shared" si="34"/>
        <v>953</v>
      </c>
      <c r="Y67">
        <v>1000</v>
      </c>
      <c r="Z67">
        <v>1000</v>
      </c>
      <c r="AA67" s="61">
        <v>0.54027219999999998</v>
      </c>
      <c r="AB67" s="17"/>
      <c r="AC67" s="95">
        <v>0.3138958</v>
      </c>
      <c r="AD67" s="95">
        <v>0.3138958</v>
      </c>
      <c r="AE67" s="95">
        <v>7.85029E-2</v>
      </c>
      <c r="AF67" s="95">
        <v>0.1951591</v>
      </c>
      <c r="AG67" s="95">
        <v>1.042673</v>
      </c>
      <c r="AH67" s="95">
        <v>1000</v>
      </c>
      <c r="AI67" s="95" t="s">
        <v>369</v>
      </c>
    </row>
    <row r="68" spans="1:35" ht="17" thickBot="1">
      <c r="B68">
        <f t="shared" si="35"/>
        <v>47.5</v>
      </c>
      <c r="C68">
        <f t="shared" si="36"/>
        <v>47.5</v>
      </c>
      <c r="D68" s="29">
        <f t="shared" si="37"/>
        <v>475</v>
      </c>
      <c r="E68">
        <f t="shared" si="38"/>
        <v>475</v>
      </c>
      <c r="F68" s="29">
        <v>50</v>
      </c>
      <c r="G68">
        <v>1000</v>
      </c>
      <c r="H68">
        <v>100</v>
      </c>
      <c r="I68">
        <f t="shared" si="40"/>
        <v>0</v>
      </c>
      <c r="J68">
        <v>50</v>
      </c>
      <c r="K68">
        <v>0</v>
      </c>
      <c r="L68">
        <v>50</v>
      </c>
      <c r="M68" s="17"/>
      <c r="N68" s="27">
        <v>0.72848270000000004</v>
      </c>
      <c r="O68" s="27">
        <v>0.97288620000000003</v>
      </c>
      <c r="P68" s="27">
        <v>9.8298250000000004E-3</v>
      </c>
      <c r="Q68" s="27">
        <v>973.15269999999998</v>
      </c>
      <c r="R68" s="51">
        <v>100000</v>
      </c>
      <c r="S68" s="17"/>
      <c r="T68" s="62">
        <v>94</v>
      </c>
      <c r="U68" s="62">
        <v>47</v>
      </c>
      <c r="V68" s="27">
        <f t="shared" si="32"/>
        <v>47</v>
      </c>
      <c r="W68" s="27">
        <f t="shared" si="33"/>
        <v>953</v>
      </c>
      <c r="X68">
        <f t="shared" si="34"/>
        <v>953</v>
      </c>
      <c r="Y68">
        <v>1000</v>
      </c>
      <c r="Z68">
        <v>1000</v>
      </c>
      <c r="AA68" s="62">
        <v>1</v>
      </c>
      <c r="AB68" s="17"/>
      <c r="AC68" s="95">
        <v>0.4757709</v>
      </c>
      <c r="AD68" s="95">
        <v>0.4757709</v>
      </c>
      <c r="AE68" s="95">
        <v>0.13145760000000001</v>
      </c>
      <c r="AF68" s="95">
        <v>-0.17459169999999999</v>
      </c>
      <c r="AG68" s="95">
        <v>-1.00308</v>
      </c>
      <c r="AH68" s="95">
        <v>1000</v>
      </c>
      <c r="AI68" s="95" t="s">
        <v>254</v>
      </c>
    </row>
    <row r="69" spans="1:35" ht="17" thickBot="1">
      <c r="A69" s="24">
        <v>7</v>
      </c>
      <c r="B69" s="5" t="s">
        <v>40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17"/>
      <c r="N69" s="69"/>
      <c r="O69" s="69"/>
      <c r="P69" s="69"/>
      <c r="Q69" s="69"/>
      <c r="R69" s="74"/>
      <c r="S69" s="40"/>
      <c r="T69" s="75"/>
      <c r="U69" s="75"/>
      <c r="V69" s="69">
        <f t="shared" ref="V69:V79" si="41">T69-U69</f>
        <v>0</v>
      </c>
      <c r="W69" s="69">
        <f t="shared" ref="W69:W79" si="42">Y69-U69</f>
        <v>0</v>
      </c>
      <c r="X69" s="40">
        <f t="shared" ref="X69:X79" si="43">Z69-V69</f>
        <v>0</v>
      </c>
      <c r="Y69" s="40"/>
      <c r="Z69" s="40"/>
      <c r="AA69" s="75"/>
      <c r="AB69" s="17"/>
      <c r="AC69" s="17"/>
      <c r="AD69" s="17"/>
      <c r="AE69" s="17"/>
      <c r="AF69" s="17"/>
      <c r="AG69" s="17"/>
      <c r="AH69" s="17"/>
      <c r="AI69" s="17"/>
    </row>
    <row r="70" spans="1:35">
      <c r="A70" s="51"/>
      <c r="B70" s="51">
        <v>12.5</v>
      </c>
      <c r="C70" s="51">
        <v>12.5</v>
      </c>
      <c r="D70" s="51">
        <v>125</v>
      </c>
      <c r="E70" s="51">
        <v>125</v>
      </c>
      <c r="F70" s="51">
        <v>750</v>
      </c>
      <c r="G70" s="51">
        <v>1000</v>
      </c>
      <c r="H70" s="51">
        <v>100</v>
      </c>
      <c r="I70" s="51">
        <v>0</v>
      </c>
      <c r="J70" s="51">
        <v>50</v>
      </c>
      <c r="K70" s="51">
        <v>0</v>
      </c>
      <c r="L70" s="51">
        <v>50</v>
      </c>
      <c r="M70" s="17"/>
      <c r="N70" s="61">
        <v>0.36772630000000001</v>
      </c>
      <c r="O70" s="61">
        <v>1.0145029999999999</v>
      </c>
      <c r="P70" s="27">
        <v>1.0246E-2</v>
      </c>
      <c r="Q70" s="61">
        <v>1014.354</v>
      </c>
      <c r="R70" s="51">
        <v>100000</v>
      </c>
      <c r="S70" s="17"/>
      <c r="T70" s="62">
        <v>96</v>
      </c>
      <c r="U70" s="62">
        <v>54</v>
      </c>
      <c r="V70" s="27">
        <f t="shared" si="41"/>
        <v>42</v>
      </c>
      <c r="W70" s="27">
        <f t="shared" si="42"/>
        <v>946</v>
      </c>
      <c r="X70">
        <f t="shared" si="43"/>
        <v>958</v>
      </c>
      <c r="Y70">
        <v>1000</v>
      </c>
      <c r="Z70">
        <v>1000</v>
      </c>
      <c r="AA70" s="61">
        <v>0.2497654</v>
      </c>
      <c r="AB70" s="17"/>
      <c r="AC70" s="95">
        <v>0.32053179999999998</v>
      </c>
      <c r="AD70" s="95">
        <v>0.32053179999999998</v>
      </c>
      <c r="AE70" s="95">
        <v>8.6794979999999994E-2</v>
      </c>
      <c r="AF70" s="95">
        <v>-0.190274</v>
      </c>
      <c r="AG70" s="95">
        <v>-1.037669</v>
      </c>
      <c r="AH70" s="95">
        <v>1000</v>
      </c>
      <c r="AI70" s="95" t="s">
        <v>374</v>
      </c>
    </row>
    <row r="71" spans="1:35">
      <c r="A71" s="51"/>
      <c r="B71" s="51">
        <v>12.5</v>
      </c>
      <c r="C71" s="51">
        <v>12.5</v>
      </c>
      <c r="D71" s="51">
        <v>125</v>
      </c>
      <c r="E71" s="51">
        <v>125</v>
      </c>
      <c r="F71" s="51">
        <v>750</v>
      </c>
      <c r="G71" s="51">
        <v>1000</v>
      </c>
      <c r="H71" s="51">
        <v>100</v>
      </c>
      <c r="I71" s="51">
        <v>0</v>
      </c>
      <c r="J71" s="51">
        <v>50</v>
      </c>
      <c r="K71" s="51">
        <v>0</v>
      </c>
      <c r="L71" s="51">
        <v>50</v>
      </c>
      <c r="M71" s="17"/>
      <c r="N71" s="61">
        <v>0.88265119999999997</v>
      </c>
      <c r="O71" s="61">
        <v>0.94738140000000004</v>
      </c>
      <c r="P71" s="61">
        <v>9.5745980000000001E-3</v>
      </c>
      <c r="Q71" s="61">
        <v>947.88520000000005</v>
      </c>
      <c r="R71" s="51">
        <v>100000</v>
      </c>
      <c r="S71" s="17"/>
      <c r="T71" s="62">
        <v>89</v>
      </c>
      <c r="U71" s="62">
        <v>47</v>
      </c>
      <c r="V71" s="27">
        <f t="shared" si="41"/>
        <v>42</v>
      </c>
      <c r="W71" s="27">
        <f t="shared" si="42"/>
        <v>953</v>
      </c>
      <c r="X71">
        <f t="shared" si="43"/>
        <v>958</v>
      </c>
      <c r="Y71">
        <v>1000</v>
      </c>
      <c r="Z71">
        <v>1000</v>
      </c>
      <c r="AA71" s="61">
        <v>0.664686</v>
      </c>
      <c r="AB71" s="17"/>
      <c r="AC71" s="95">
        <v>0.1081633</v>
      </c>
      <c r="AD71" s="95">
        <v>0.1081633</v>
      </c>
      <c r="AE71" s="95">
        <v>0.19381329999999999</v>
      </c>
      <c r="AF71" s="95">
        <v>0.1962169</v>
      </c>
      <c r="AG71" s="95">
        <v>1.110047</v>
      </c>
      <c r="AH71" s="95">
        <v>1000</v>
      </c>
      <c r="AI71" s="95" t="s">
        <v>375</v>
      </c>
    </row>
    <row r="72" spans="1:35">
      <c r="A72" s="51"/>
      <c r="B72" s="51">
        <v>12.5</v>
      </c>
      <c r="C72" s="51">
        <v>12.5</v>
      </c>
      <c r="D72" s="51">
        <v>125</v>
      </c>
      <c r="E72" s="51">
        <v>125</v>
      </c>
      <c r="F72" s="51">
        <v>750</v>
      </c>
      <c r="G72" s="51">
        <v>1000</v>
      </c>
      <c r="H72" s="51">
        <v>100</v>
      </c>
      <c r="I72" s="51">
        <v>0</v>
      </c>
      <c r="J72" s="51">
        <v>50</v>
      </c>
      <c r="K72" s="51">
        <v>0</v>
      </c>
      <c r="L72" s="51">
        <v>50</v>
      </c>
      <c r="M72" s="17"/>
      <c r="N72" s="61">
        <v>0.67069330000000005</v>
      </c>
      <c r="O72" s="61">
        <v>0.97968699999999997</v>
      </c>
      <c r="P72" s="61">
        <v>9.8978590000000002E-3</v>
      </c>
      <c r="Q72" s="61">
        <v>979.88810000000001</v>
      </c>
      <c r="R72" s="51">
        <v>100000</v>
      </c>
      <c r="S72" s="17"/>
      <c r="T72" s="62">
        <v>92</v>
      </c>
      <c r="U72" s="62">
        <v>50</v>
      </c>
      <c r="V72" s="27">
        <f t="shared" si="41"/>
        <v>42</v>
      </c>
      <c r="W72" s="27">
        <f t="shared" si="42"/>
        <v>950</v>
      </c>
      <c r="X72">
        <f t="shared" si="43"/>
        <v>958</v>
      </c>
      <c r="Y72">
        <v>1000</v>
      </c>
      <c r="Z72">
        <v>1000</v>
      </c>
      <c r="AA72" s="61">
        <v>0.45512049999999998</v>
      </c>
      <c r="AB72" s="17"/>
      <c r="AC72" s="95">
        <v>0.30597010000000002</v>
      </c>
      <c r="AD72" s="95">
        <v>0.30597010000000002</v>
      </c>
      <c r="AE72" s="95">
        <v>0.12210790000000001</v>
      </c>
      <c r="AF72" s="95">
        <v>0.1818697</v>
      </c>
      <c r="AG72" s="95">
        <v>1.0446599999999999</v>
      </c>
      <c r="AH72" s="95">
        <v>1000</v>
      </c>
      <c r="AI72" s="95" t="s">
        <v>239</v>
      </c>
    </row>
    <row r="73" spans="1:35">
      <c r="A73" s="51"/>
      <c r="B73" s="51">
        <v>12.5</v>
      </c>
      <c r="C73" s="51">
        <v>12.5</v>
      </c>
      <c r="D73" s="51">
        <v>125</v>
      </c>
      <c r="E73" s="51">
        <v>125</v>
      </c>
      <c r="F73" s="51">
        <v>750</v>
      </c>
      <c r="G73" s="51">
        <v>1000</v>
      </c>
      <c r="H73" s="51">
        <v>100</v>
      </c>
      <c r="I73" s="51">
        <v>0</v>
      </c>
      <c r="J73" s="51">
        <v>50</v>
      </c>
      <c r="K73" s="51">
        <v>0</v>
      </c>
      <c r="L73" s="51">
        <v>50</v>
      </c>
      <c r="M73" s="17"/>
      <c r="N73" s="61">
        <v>0.56175439999999999</v>
      </c>
      <c r="O73" s="61">
        <v>0.99234080000000002</v>
      </c>
      <c r="P73" s="61">
        <v>1.0024419999999999E-2</v>
      </c>
      <c r="Q73" s="61">
        <v>992.41759999999999</v>
      </c>
      <c r="R73" s="51">
        <v>100000</v>
      </c>
      <c r="S73" s="17"/>
      <c r="T73" s="62">
        <v>89</v>
      </c>
      <c r="U73" s="62">
        <v>47</v>
      </c>
      <c r="V73" s="27">
        <f t="shared" si="41"/>
        <v>42</v>
      </c>
      <c r="W73" s="27">
        <f t="shared" si="42"/>
        <v>953</v>
      </c>
      <c r="X73">
        <f t="shared" si="43"/>
        <v>958</v>
      </c>
      <c r="Y73">
        <v>1000</v>
      </c>
      <c r="Z73">
        <v>1000</v>
      </c>
      <c r="AA73" s="61">
        <v>0.664686</v>
      </c>
      <c r="AB73" s="17"/>
      <c r="AC73" s="95">
        <v>0.68247420000000003</v>
      </c>
      <c r="AD73" s="95">
        <v>0.68247420000000003</v>
      </c>
      <c r="AE73" s="95">
        <v>6.4940769999999995E-2</v>
      </c>
      <c r="AF73" s="95">
        <v>0.1684039</v>
      </c>
      <c r="AG73" s="95">
        <v>0.94926840000000001</v>
      </c>
      <c r="AH73" s="95">
        <v>1000</v>
      </c>
      <c r="AI73" s="95" t="s">
        <v>376</v>
      </c>
    </row>
    <row r="74" spans="1:35">
      <c r="A74" s="51"/>
      <c r="B74" s="51">
        <v>12.5</v>
      </c>
      <c r="C74" s="51">
        <v>12.5</v>
      </c>
      <c r="D74" s="51">
        <v>125</v>
      </c>
      <c r="E74" s="51">
        <v>125</v>
      </c>
      <c r="F74" s="51">
        <v>750</v>
      </c>
      <c r="G74" s="51">
        <v>1000</v>
      </c>
      <c r="H74" s="51">
        <v>100</v>
      </c>
      <c r="I74" s="51">
        <v>0</v>
      </c>
      <c r="J74" s="51">
        <v>50</v>
      </c>
      <c r="K74" s="51">
        <v>0</v>
      </c>
      <c r="L74" s="51">
        <v>50</v>
      </c>
      <c r="M74" s="17"/>
      <c r="N74" s="61">
        <v>0.55242449999999999</v>
      </c>
      <c r="O74" s="61">
        <v>0.99324800000000002</v>
      </c>
      <c r="P74" s="61">
        <v>1.0033490000000001E-2</v>
      </c>
      <c r="Q74" s="61">
        <v>993.31579999999997</v>
      </c>
      <c r="R74" s="51">
        <v>100000</v>
      </c>
      <c r="S74" s="17"/>
      <c r="T74" s="62">
        <v>97</v>
      </c>
      <c r="U74" s="62">
        <v>55</v>
      </c>
      <c r="V74" s="27">
        <f t="shared" si="41"/>
        <v>42</v>
      </c>
      <c r="W74" s="27">
        <f t="shared" si="42"/>
        <v>945</v>
      </c>
      <c r="X74">
        <f t="shared" si="43"/>
        <v>958</v>
      </c>
      <c r="Y74">
        <v>1000</v>
      </c>
      <c r="Z74">
        <v>1000</v>
      </c>
      <c r="AA74" s="61">
        <v>0.21143989999999999</v>
      </c>
      <c r="AB74" s="17"/>
      <c r="AC74" s="95">
        <v>0.1589286</v>
      </c>
      <c r="AD74" s="95">
        <v>0.1589286</v>
      </c>
      <c r="AE74" s="95">
        <v>0.1464162</v>
      </c>
      <c r="AF74" s="95">
        <v>0.19739490000000001</v>
      </c>
      <c r="AG74" s="95">
        <v>1.0873379999999999</v>
      </c>
      <c r="AH74" s="95">
        <v>1000</v>
      </c>
      <c r="AI74" s="95" t="s">
        <v>276</v>
      </c>
    </row>
    <row r="75" spans="1:35">
      <c r="A75" s="51"/>
      <c r="B75" s="51">
        <v>12.5</v>
      </c>
      <c r="C75" s="51">
        <v>12.5</v>
      </c>
      <c r="D75" s="51">
        <v>125</v>
      </c>
      <c r="E75" s="51">
        <v>125</v>
      </c>
      <c r="F75" s="51">
        <v>750</v>
      </c>
      <c r="G75" s="51">
        <v>1000</v>
      </c>
      <c r="H75" s="51">
        <v>100</v>
      </c>
      <c r="I75" s="51">
        <v>0</v>
      </c>
      <c r="J75" s="51">
        <v>50</v>
      </c>
      <c r="K75" s="51">
        <v>0</v>
      </c>
      <c r="L75" s="51">
        <v>50</v>
      </c>
      <c r="M75" s="17"/>
      <c r="N75" s="61">
        <v>0.3490065</v>
      </c>
      <c r="O75" s="61">
        <v>1.017131</v>
      </c>
      <c r="P75" s="61">
        <v>1.027227E-2</v>
      </c>
      <c r="Q75" s="61">
        <v>1016.955</v>
      </c>
      <c r="R75" s="51">
        <v>100000</v>
      </c>
      <c r="S75" s="17"/>
      <c r="T75" s="62">
        <v>84</v>
      </c>
      <c r="U75" s="62">
        <v>42</v>
      </c>
      <c r="V75" s="27">
        <f t="shared" si="41"/>
        <v>42</v>
      </c>
      <c r="W75" s="27">
        <f t="shared" si="42"/>
        <v>958</v>
      </c>
      <c r="X75">
        <f t="shared" si="43"/>
        <v>958</v>
      </c>
      <c r="Y75">
        <v>1000</v>
      </c>
      <c r="Z75">
        <v>1000</v>
      </c>
      <c r="AA75" s="61">
        <v>1</v>
      </c>
      <c r="AB75" s="17"/>
      <c r="AC75" s="95">
        <v>2.949278E-2</v>
      </c>
      <c r="AD75" s="95">
        <v>2.949278E-2</v>
      </c>
      <c r="AE75" s="95">
        <v>0.35248790000000002</v>
      </c>
      <c r="AF75" s="95">
        <v>0.21355279999999999</v>
      </c>
      <c r="AG75" s="95">
        <v>1.1801870000000001</v>
      </c>
      <c r="AH75" s="95">
        <v>1000</v>
      </c>
      <c r="AI75" s="95" t="s">
        <v>377</v>
      </c>
    </row>
    <row r="76" spans="1:35">
      <c r="A76" s="51"/>
      <c r="B76" s="51">
        <v>12.5</v>
      </c>
      <c r="C76" s="51">
        <v>12.5</v>
      </c>
      <c r="D76" s="51">
        <v>125</v>
      </c>
      <c r="E76" s="51">
        <v>125</v>
      </c>
      <c r="F76" s="51">
        <v>750</v>
      </c>
      <c r="G76" s="51">
        <v>1000</v>
      </c>
      <c r="H76" s="51">
        <v>100</v>
      </c>
      <c r="I76" s="51">
        <v>0</v>
      </c>
      <c r="J76" s="51">
        <v>50</v>
      </c>
      <c r="K76" s="51">
        <v>0</v>
      </c>
      <c r="L76" s="51">
        <v>50</v>
      </c>
      <c r="M76" s="17"/>
      <c r="N76" s="61">
        <v>0.80854190000000004</v>
      </c>
      <c r="O76" s="61">
        <v>0.96081950000000005</v>
      </c>
      <c r="P76" s="61">
        <v>9.7090900000000001E-3</v>
      </c>
      <c r="Q76" s="61">
        <v>961.19989999999996</v>
      </c>
      <c r="R76" s="51">
        <v>100000</v>
      </c>
      <c r="S76" s="17"/>
      <c r="T76" s="62">
        <v>93</v>
      </c>
      <c r="U76" s="62">
        <v>51</v>
      </c>
      <c r="V76" s="27">
        <f t="shared" si="41"/>
        <v>42</v>
      </c>
      <c r="W76" s="27">
        <f t="shared" si="42"/>
        <v>949</v>
      </c>
      <c r="X76">
        <f t="shared" si="43"/>
        <v>958</v>
      </c>
      <c r="Y76">
        <v>1000</v>
      </c>
      <c r="Z76">
        <v>1000</v>
      </c>
      <c r="AA76" s="61">
        <v>0.39568959999999997</v>
      </c>
      <c r="AB76" s="17"/>
      <c r="AC76" s="95">
        <v>0.4803695</v>
      </c>
      <c r="AD76" s="95">
        <v>0.4803695</v>
      </c>
      <c r="AE76" s="95">
        <v>8.9164709999999994E-2</v>
      </c>
      <c r="AF76" s="95">
        <v>0.17668619999999999</v>
      </c>
      <c r="AG76" s="95">
        <v>0.99841709999999995</v>
      </c>
      <c r="AH76" s="95">
        <v>1000</v>
      </c>
      <c r="AI76" s="95" t="s">
        <v>378</v>
      </c>
    </row>
    <row r="77" spans="1:35">
      <c r="A77" s="51"/>
      <c r="B77" s="51">
        <v>12.5</v>
      </c>
      <c r="C77" s="51">
        <v>12.5</v>
      </c>
      <c r="D77" s="51">
        <v>125</v>
      </c>
      <c r="E77" s="51">
        <v>125</v>
      </c>
      <c r="F77" s="51">
        <v>750</v>
      </c>
      <c r="G77" s="51">
        <v>1000</v>
      </c>
      <c r="H77" s="51">
        <v>100</v>
      </c>
      <c r="I77" s="51">
        <v>0</v>
      </c>
      <c r="J77" s="51">
        <v>50</v>
      </c>
      <c r="K77" s="51">
        <v>0</v>
      </c>
      <c r="L77" s="51">
        <v>50</v>
      </c>
      <c r="M77" s="17"/>
      <c r="N77" s="61">
        <v>0.68703309999999995</v>
      </c>
      <c r="O77" s="61">
        <v>0.97816689999999995</v>
      </c>
      <c r="P77" s="61">
        <v>9.8826529999999999E-3</v>
      </c>
      <c r="Q77" s="61">
        <v>978.3827</v>
      </c>
      <c r="R77" s="51">
        <v>100000</v>
      </c>
      <c r="S77" s="17"/>
      <c r="T77" s="62">
        <v>102</v>
      </c>
      <c r="U77" s="62">
        <v>60</v>
      </c>
      <c r="V77" s="27">
        <f t="shared" si="41"/>
        <v>42</v>
      </c>
      <c r="W77" s="27">
        <f t="shared" si="42"/>
        <v>940</v>
      </c>
      <c r="X77">
        <f t="shared" si="43"/>
        <v>958</v>
      </c>
      <c r="Y77">
        <v>1000</v>
      </c>
      <c r="Z77">
        <v>1000</v>
      </c>
      <c r="AA77" s="61">
        <v>8.3554610000000001E-2</v>
      </c>
      <c r="AB77" s="17"/>
      <c r="AC77" s="95">
        <v>0.64878049999999998</v>
      </c>
      <c r="AD77" s="95">
        <v>0.64878049999999998</v>
      </c>
      <c r="AE77" s="95">
        <v>7.5888689999999995E-2</v>
      </c>
      <c r="AF77" s="95">
        <v>0.17006060000000001</v>
      </c>
      <c r="AG77" s="95">
        <v>0.96707849999999995</v>
      </c>
      <c r="AH77" s="95">
        <v>1000</v>
      </c>
      <c r="AI77" s="95" t="s">
        <v>379</v>
      </c>
    </row>
    <row r="78" spans="1:35">
      <c r="A78" s="51"/>
      <c r="B78" s="51">
        <v>12.5</v>
      </c>
      <c r="C78" s="51">
        <v>12.5</v>
      </c>
      <c r="D78" s="51">
        <v>125</v>
      </c>
      <c r="E78" s="51">
        <v>125</v>
      </c>
      <c r="F78" s="51">
        <v>750</v>
      </c>
      <c r="G78" s="51">
        <v>1000</v>
      </c>
      <c r="H78" s="51">
        <v>100</v>
      </c>
      <c r="I78" s="51">
        <v>0</v>
      </c>
      <c r="J78" s="51">
        <v>50</v>
      </c>
      <c r="K78" s="51">
        <v>0</v>
      </c>
      <c r="L78" s="51">
        <v>50</v>
      </c>
      <c r="M78" s="17"/>
      <c r="N78" s="61">
        <v>0.49011510000000003</v>
      </c>
      <c r="O78" s="61">
        <v>1.0000659999999999</v>
      </c>
      <c r="P78" s="61">
        <v>1.010167E-2</v>
      </c>
      <c r="Q78" s="61">
        <v>1000.0650000000001</v>
      </c>
      <c r="R78" s="51">
        <v>100000</v>
      </c>
      <c r="S78" s="17"/>
      <c r="T78" s="62">
        <v>95</v>
      </c>
      <c r="U78" s="62">
        <v>53</v>
      </c>
      <c r="V78" s="27">
        <f t="shared" si="41"/>
        <v>42</v>
      </c>
      <c r="W78" s="27">
        <f t="shared" si="42"/>
        <v>947</v>
      </c>
      <c r="X78">
        <f t="shared" si="43"/>
        <v>958</v>
      </c>
      <c r="Y78">
        <v>1000</v>
      </c>
      <c r="Z78">
        <v>1000</v>
      </c>
      <c r="AA78" s="62">
        <v>0.29310930000000002</v>
      </c>
      <c r="AB78" s="17"/>
      <c r="AC78" s="95">
        <v>0.24248120000000001</v>
      </c>
      <c r="AD78" s="95">
        <v>0.24248120000000001</v>
      </c>
      <c r="AE78" s="95">
        <v>0.118815</v>
      </c>
      <c r="AF78" s="95">
        <v>0.18844140000000001</v>
      </c>
      <c r="AG78" s="95">
        <v>1.0513159999999999</v>
      </c>
      <c r="AH78" s="95">
        <v>1000</v>
      </c>
      <c r="AI78" s="95" t="s">
        <v>377</v>
      </c>
    </row>
    <row r="79" spans="1:35" ht="17" thickBot="1">
      <c r="A79" s="51"/>
      <c r="B79" s="51">
        <v>12.5</v>
      </c>
      <c r="C79" s="51">
        <v>12.5</v>
      </c>
      <c r="D79" s="51">
        <v>125</v>
      </c>
      <c r="E79" s="51">
        <v>125</v>
      </c>
      <c r="F79" s="51">
        <v>750</v>
      </c>
      <c r="G79" s="51">
        <v>1000</v>
      </c>
      <c r="H79" s="51">
        <v>100</v>
      </c>
      <c r="I79" s="51">
        <v>0</v>
      </c>
      <c r="J79" s="51">
        <v>50</v>
      </c>
      <c r="K79" s="51">
        <v>0</v>
      </c>
      <c r="L79" s="51">
        <v>50</v>
      </c>
      <c r="M79" s="17"/>
      <c r="N79" s="61">
        <v>0.21851780000000001</v>
      </c>
      <c r="O79" s="61">
        <v>1.034127</v>
      </c>
      <c r="P79" s="61">
        <v>1.0442130000000001E-2</v>
      </c>
      <c r="Q79" s="61">
        <v>1033.771</v>
      </c>
      <c r="R79" s="51">
        <v>100000</v>
      </c>
      <c r="S79" s="17"/>
      <c r="T79" s="62">
        <v>101</v>
      </c>
      <c r="U79" s="62">
        <v>59</v>
      </c>
      <c r="V79" s="27">
        <f t="shared" si="41"/>
        <v>42</v>
      </c>
      <c r="W79" s="27">
        <f t="shared" si="42"/>
        <v>941</v>
      </c>
      <c r="X79">
        <f t="shared" si="43"/>
        <v>958</v>
      </c>
      <c r="Y79">
        <v>1000</v>
      </c>
      <c r="Z79">
        <v>1000</v>
      </c>
      <c r="AA79" s="61">
        <v>0.10186439999999999</v>
      </c>
      <c r="AB79" s="17"/>
      <c r="AC79" s="95">
        <v>0.44336569999999997</v>
      </c>
      <c r="AD79" s="95">
        <v>0.44336569999999997</v>
      </c>
      <c r="AE79" s="95">
        <v>7.4362540000000005E-2</v>
      </c>
      <c r="AF79" s="95">
        <v>-0.18055060000000001</v>
      </c>
      <c r="AG79" s="95">
        <v>-1.005681</v>
      </c>
      <c r="AH79" s="95">
        <v>1000</v>
      </c>
      <c r="AI79" s="95" t="s">
        <v>357</v>
      </c>
    </row>
    <row r="80" spans="1:35" ht="17" thickBot="1">
      <c r="A80" s="24">
        <v>8</v>
      </c>
      <c r="B80" s="4" t="s">
        <v>49</v>
      </c>
      <c r="C80" s="2"/>
      <c r="D80" s="2"/>
      <c r="E80" s="2"/>
      <c r="F80" s="2"/>
      <c r="G80" s="2"/>
      <c r="H80" s="2"/>
      <c r="I80" s="2"/>
      <c r="J80" s="2"/>
      <c r="K80" s="2"/>
      <c r="L80" s="3" t="s">
        <v>13</v>
      </c>
      <c r="M80" s="17"/>
      <c r="N80" s="69"/>
      <c r="O80" s="69"/>
      <c r="P80" s="69"/>
      <c r="Q80" s="69"/>
      <c r="R80" s="74"/>
      <c r="S80" s="40"/>
      <c r="T80" s="75"/>
      <c r="U80" s="75"/>
      <c r="V80" s="69">
        <f t="shared" ref="V80:V90" si="44">T80-U80</f>
        <v>0</v>
      </c>
      <c r="W80" s="69">
        <f t="shared" ref="W80:W90" si="45">Y80-U80</f>
        <v>0</v>
      </c>
      <c r="X80" s="40">
        <f t="shared" ref="X80:X90" si="46">Z80-V80</f>
        <v>0</v>
      </c>
      <c r="Y80" s="40"/>
      <c r="Z80" s="40"/>
      <c r="AA80" s="75"/>
      <c r="AB80" s="40"/>
      <c r="AC80" s="17"/>
      <c r="AD80" s="17"/>
      <c r="AE80" s="17"/>
      <c r="AF80" s="17"/>
      <c r="AG80" s="17"/>
      <c r="AH80" s="17"/>
      <c r="AI80" s="17"/>
    </row>
    <row r="81" spans="1:35">
      <c r="B81">
        <f>C81</f>
        <v>12.5</v>
      </c>
      <c r="C81">
        <f t="shared" ref="C81:C83" si="47">E81/G81*100</f>
        <v>12.5</v>
      </c>
      <c r="D81">
        <f>E81</f>
        <v>125</v>
      </c>
      <c r="E81">
        <f>(G81-F81)/2</f>
        <v>125</v>
      </c>
      <c r="F81">
        <v>750</v>
      </c>
      <c r="G81">
        <v>1000</v>
      </c>
      <c r="H81">
        <v>100</v>
      </c>
      <c r="I81">
        <f t="shared" ref="I81:I90" si="48">K81/J81</f>
        <v>0</v>
      </c>
      <c r="J81">
        <v>50</v>
      </c>
      <c r="K81" s="51">
        <v>0</v>
      </c>
      <c r="L81" s="7" t="s">
        <v>16</v>
      </c>
      <c r="M81" s="17"/>
      <c r="N81" s="61">
        <v>6.0059399999999999E-2</v>
      </c>
      <c r="O81" s="61">
        <v>1.0696829999999999</v>
      </c>
      <c r="P81" s="61">
        <v>1.0797279999999999E-2</v>
      </c>
      <c r="Q81" s="61">
        <v>1068.931</v>
      </c>
      <c r="R81" s="51">
        <v>100000</v>
      </c>
      <c r="S81" s="17"/>
      <c r="T81" s="62">
        <v>101</v>
      </c>
      <c r="U81" s="62">
        <v>51</v>
      </c>
      <c r="V81" s="27">
        <f t="shared" si="44"/>
        <v>50</v>
      </c>
      <c r="W81" s="27">
        <f t="shared" si="45"/>
        <v>949</v>
      </c>
      <c r="X81">
        <f t="shared" si="46"/>
        <v>950</v>
      </c>
      <c r="Y81">
        <v>1000</v>
      </c>
      <c r="Z81">
        <v>1000</v>
      </c>
      <c r="AA81" s="62">
        <v>1</v>
      </c>
      <c r="AB81" s="17"/>
      <c r="AC81" s="95">
        <v>0.1928783</v>
      </c>
      <c r="AD81" s="95">
        <v>0.1928783</v>
      </c>
      <c r="AE81" s="95">
        <v>0.17374780000000001</v>
      </c>
      <c r="AF81" s="95">
        <v>-0.18298020000000001</v>
      </c>
      <c r="AG81" s="95">
        <v>-1.075126</v>
      </c>
      <c r="AH81" s="95">
        <v>1000</v>
      </c>
      <c r="AI81" s="95" t="s">
        <v>326</v>
      </c>
    </row>
    <row r="82" spans="1:35">
      <c r="B82">
        <f t="shared" ref="B82:B90" si="49">C82</f>
        <v>12.5</v>
      </c>
      <c r="C82">
        <f t="shared" si="47"/>
        <v>12.5</v>
      </c>
      <c r="D82">
        <f t="shared" ref="D82:D90" si="50">E82</f>
        <v>125</v>
      </c>
      <c r="E82">
        <f t="shared" ref="E82:E90" si="51">(G82-F82)/2</f>
        <v>125</v>
      </c>
      <c r="F82">
        <v>750</v>
      </c>
      <c r="G82">
        <v>1000</v>
      </c>
      <c r="H82">
        <v>100</v>
      </c>
      <c r="I82">
        <f t="shared" si="48"/>
        <v>0</v>
      </c>
      <c r="J82">
        <v>50</v>
      </c>
      <c r="K82" s="51">
        <v>0</v>
      </c>
      <c r="L82" s="7" t="s">
        <v>16</v>
      </c>
      <c r="M82" s="17"/>
      <c r="N82" s="61">
        <v>0.28745710000000002</v>
      </c>
      <c r="O82" s="61">
        <v>1.024686</v>
      </c>
      <c r="P82" s="61">
        <v>1.0347790000000001E-2</v>
      </c>
      <c r="Q82" s="61">
        <v>1024.431</v>
      </c>
      <c r="R82" s="51">
        <v>100000</v>
      </c>
      <c r="S82" s="17"/>
      <c r="T82" s="62">
        <v>107</v>
      </c>
      <c r="U82" s="62">
        <v>57</v>
      </c>
      <c r="V82" s="27">
        <f t="shared" si="44"/>
        <v>50</v>
      </c>
      <c r="W82" s="27">
        <f t="shared" si="45"/>
        <v>943</v>
      </c>
      <c r="X82">
        <f t="shared" si="46"/>
        <v>950</v>
      </c>
      <c r="Y82">
        <v>1000</v>
      </c>
      <c r="Z82">
        <v>1000</v>
      </c>
      <c r="AA82" s="61">
        <v>0.5512184</v>
      </c>
      <c r="AB82" s="17"/>
      <c r="AC82" s="95">
        <v>5.3505539999999997E-2</v>
      </c>
      <c r="AD82" s="95">
        <v>5.3505539999999997E-2</v>
      </c>
      <c r="AE82" s="95">
        <v>0.2663507</v>
      </c>
      <c r="AF82" s="95">
        <v>-0.2031925</v>
      </c>
      <c r="AG82" s="95">
        <v>-1.1519029999999999</v>
      </c>
      <c r="AH82" s="95">
        <v>1000</v>
      </c>
      <c r="AI82" s="95" t="s">
        <v>391</v>
      </c>
    </row>
    <row r="83" spans="1:35">
      <c r="B83">
        <f t="shared" si="49"/>
        <v>12.5</v>
      </c>
      <c r="C83">
        <f t="shared" si="47"/>
        <v>12.5</v>
      </c>
      <c r="D83">
        <f t="shared" si="50"/>
        <v>125</v>
      </c>
      <c r="E83">
        <f t="shared" si="51"/>
        <v>125</v>
      </c>
      <c r="F83">
        <v>750</v>
      </c>
      <c r="G83">
        <v>1000</v>
      </c>
      <c r="H83">
        <v>100</v>
      </c>
      <c r="I83">
        <f t="shared" si="48"/>
        <v>0</v>
      </c>
      <c r="J83">
        <v>50</v>
      </c>
      <c r="K83" s="51">
        <v>0</v>
      </c>
      <c r="L83" s="7" t="s">
        <v>16</v>
      </c>
      <c r="M83" s="17"/>
      <c r="N83" s="61">
        <v>0.19306809999999999</v>
      </c>
      <c r="O83" s="61">
        <v>1.0376399999999999</v>
      </c>
      <c r="P83" s="61">
        <v>1.0477230000000001E-2</v>
      </c>
      <c r="Q83" s="61">
        <v>1037.2460000000001</v>
      </c>
      <c r="R83" s="51">
        <v>100000</v>
      </c>
      <c r="S83" s="17"/>
      <c r="T83" s="62">
        <v>93</v>
      </c>
      <c r="U83" s="62">
        <v>43</v>
      </c>
      <c r="V83" s="27">
        <f t="shared" si="44"/>
        <v>50</v>
      </c>
      <c r="W83" s="27">
        <f t="shared" si="45"/>
        <v>957</v>
      </c>
      <c r="X83">
        <f t="shared" si="46"/>
        <v>950</v>
      </c>
      <c r="Y83">
        <v>1000</v>
      </c>
      <c r="Z83">
        <v>1000</v>
      </c>
      <c r="AA83" s="61">
        <v>0.52422630000000003</v>
      </c>
      <c r="AB83" s="17"/>
      <c r="AC83" s="95">
        <v>0.15909090000000001</v>
      </c>
      <c r="AD83" s="95">
        <v>0.15909090000000001</v>
      </c>
      <c r="AE83" s="95">
        <v>0.16693379999999999</v>
      </c>
      <c r="AF83" s="95">
        <v>-0.1854751</v>
      </c>
      <c r="AG83" s="95">
        <v>-1.0949500000000001</v>
      </c>
      <c r="AH83" s="95">
        <v>1000</v>
      </c>
      <c r="AI83" s="95" t="s">
        <v>219</v>
      </c>
    </row>
    <row r="84" spans="1:35">
      <c r="B84">
        <f t="shared" si="49"/>
        <v>12.5</v>
      </c>
      <c r="C84">
        <f>E84/G84*100</f>
        <v>12.5</v>
      </c>
      <c r="D84">
        <f t="shared" si="50"/>
        <v>125</v>
      </c>
      <c r="E84">
        <f t="shared" si="51"/>
        <v>125</v>
      </c>
      <c r="F84">
        <v>750</v>
      </c>
      <c r="G84">
        <v>1000</v>
      </c>
      <c r="H84">
        <v>100</v>
      </c>
      <c r="I84">
        <f t="shared" si="48"/>
        <v>0</v>
      </c>
      <c r="J84">
        <v>50</v>
      </c>
      <c r="K84" s="51">
        <v>0</v>
      </c>
      <c r="L84" s="7" t="s">
        <v>16</v>
      </c>
      <c r="M84" s="17"/>
      <c r="N84" s="61">
        <v>0.91743079999999999</v>
      </c>
      <c r="O84" s="61">
        <v>0.93848469999999995</v>
      </c>
      <c r="P84" s="61">
        <v>9.4855370000000005E-3</v>
      </c>
      <c r="Q84" s="61">
        <v>939.06820000000005</v>
      </c>
      <c r="R84" s="51">
        <v>100000</v>
      </c>
      <c r="S84" s="17"/>
      <c r="T84" s="62">
        <v>99</v>
      </c>
      <c r="U84" s="62">
        <v>49</v>
      </c>
      <c r="V84" s="27">
        <f t="shared" si="44"/>
        <v>50</v>
      </c>
      <c r="W84" s="27">
        <f t="shared" si="45"/>
        <v>951</v>
      </c>
      <c r="X84">
        <f t="shared" si="46"/>
        <v>950</v>
      </c>
      <c r="Y84">
        <v>1000</v>
      </c>
      <c r="Z84">
        <v>1000</v>
      </c>
      <c r="AA84" s="62">
        <v>1</v>
      </c>
      <c r="AB84" s="17"/>
      <c r="AC84" s="95">
        <v>4.2166790000000003E-2</v>
      </c>
      <c r="AD84" s="95">
        <v>4.2166790000000003E-2</v>
      </c>
      <c r="AE84" s="95">
        <v>0.3217759</v>
      </c>
      <c r="AF84" s="95">
        <v>-0.20294470000000001</v>
      </c>
      <c r="AG84" s="95">
        <v>-1.167305</v>
      </c>
      <c r="AH84" s="95">
        <v>1000</v>
      </c>
      <c r="AI84" s="95" t="s">
        <v>350</v>
      </c>
    </row>
    <row r="85" spans="1:35">
      <c r="B85">
        <f t="shared" si="49"/>
        <v>12.5</v>
      </c>
      <c r="C85">
        <f t="shared" ref="C85:C90" si="52">E85/G85*100</f>
        <v>12.5</v>
      </c>
      <c r="D85">
        <f t="shared" si="50"/>
        <v>125</v>
      </c>
      <c r="E85">
        <f t="shared" si="51"/>
        <v>125</v>
      </c>
      <c r="F85">
        <v>750</v>
      </c>
      <c r="G85">
        <v>1000</v>
      </c>
      <c r="H85">
        <v>100</v>
      </c>
      <c r="I85">
        <f t="shared" si="48"/>
        <v>0</v>
      </c>
      <c r="J85">
        <v>50</v>
      </c>
      <c r="K85" s="51">
        <v>0</v>
      </c>
      <c r="L85" s="7" t="s">
        <v>16</v>
      </c>
      <c r="M85" s="17"/>
      <c r="N85" s="61">
        <v>0.44442559999999998</v>
      </c>
      <c r="O85" s="61">
        <v>1.0056160000000001</v>
      </c>
      <c r="P85" s="61">
        <v>1.015716E-2</v>
      </c>
      <c r="Q85" s="61">
        <v>1005.559</v>
      </c>
      <c r="R85" s="51">
        <v>100000</v>
      </c>
      <c r="S85" s="17"/>
      <c r="T85" s="62">
        <v>91</v>
      </c>
      <c r="U85" s="62">
        <v>41</v>
      </c>
      <c r="V85" s="27">
        <f t="shared" si="44"/>
        <v>50</v>
      </c>
      <c r="W85" s="27">
        <f t="shared" si="45"/>
        <v>959</v>
      </c>
      <c r="X85">
        <f t="shared" si="46"/>
        <v>950</v>
      </c>
      <c r="Y85">
        <v>1000</v>
      </c>
      <c r="Z85">
        <v>1000</v>
      </c>
      <c r="AA85" s="62">
        <v>0.39079140000000001</v>
      </c>
      <c r="AB85" s="17"/>
      <c r="AC85" s="95">
        <v>0.16478190000000001</v>
      </c>
      <c r="AD85" s="95">
        <v>0.16478190000000001</v>
      </c>
      <c r="AE85" s="95">
        <v>0.1357409</v>
      </c>
      <c r="AF85" s="95">
        <v>0.1968809</v>
      </c>
      <c r="AG85" s="95">
        <v>1.097429</v>
      </c>
      <c r="AH85" s="95">
        <v>1000</v>
      </c>
      <c r="AI85" s="95" t="s">
        <v>350</v>
      </c>
    </row>
    <row r="86" spans="1:35">
      <c r="B86">
        <f t="shared" si="49"/>
        <v>12.5</v>
      </c>
      <c r="C86">
        <f t="shared" si="52"/>
        <v>12.5</v>
      </c>
      <c r="D86">
        <f t="shared" si="50"/>
        <v>125</v>
      </c>
      <c r="E86">
        <f t="shared" si="51"/>
        <v>125</v>
      </c>
      <c r="F86">
        <v>750</v>
      </c>
      <c r="G86">
        <v>1000</v>
      </c>
      <c r="H86">
        <v>100</v>
      </c>
      <c r="I86">
        <f t="shared" si="48"/>
        <v>0</v>
      </c>
      <c r="J86">
        <v>50</v>
      </c>
      <c r="K86" s="51">
        <v>0</v>
      </c>
      <c r="L86" s="7" t="s">
        <v>45</v>
      </c>
      <c r="M86" s="17"/>
      <c r="N86" s="61">
        <v>0.86035139999999999</v>
      </c>
      <c r="O86" s="61">
        <v>0.95185589999999998</v>
      </c>
      <c r="P86" s="61">
        <v>9.6193839999999999E-3</v>
      </c>
      <c r="Q86" s="61">
        <v>952.31899999999996</v>
      </c>
      <c r="R86" s="51">
        <v>100000</v>
      </c>
      <c r="S86" s="17"/>
      <c r="T86" s="62">
        <v>97</v>
      </c>
      <c r="U86" s="62">
        <v>43</v>
      </c>
      <c r="V86" s="27">
        <f t="shared" si="44"/>
        <v>54</v>
      </c>
      <c r="W86" s="27">
        <f t="shared" si="45"/>
        <v>957</v>
      </c>
      <c r="X86">
        <f t="shared" si="46"/>
        <v>946</v>
      </c>
      <c r="Y86">
        <v>1000</v>
      </c>
      <c r="Z86">
        <v>1000</v>
      </c>
      <c r="AA86" s="61">
        <v>0.29789510000000002</v>
      </c>
      <c r="AB86" s="17"/>
      <c r="AC86" s="95">
        <v>0.63157890000000005</v>
      </c>
      <c r="AD86" s="95">
        <v>0.63157890000000005</v>
      </c>
      <c r="AE86" s="95">
        <v>6.2523739999999994E-2</v>
      </c>
      <c r="AF86" s="95">
        <v>-0.1764241</v>
      </c>
      <c r="AG86" s="95">
        <v>-0.96421610000000002</v>
      </c>
      <c r="AH86" s="95">
        <v>1000</v>
      </c>
      <c r="AI86" s="95" t="s">
        <v>331</v>
      </c>
    </row>
    <row r="87" spans="1:35">
      <c r="B87">
        <f t="shared" si="49"/>
        <v>12.5</v>
      </c>
      <c r="C87">
        <f t="shared" si="52"/>
        <v>12.5</v>
      </c>
      <c r="D87">
        <f t="shared" si="50"/>
        <v>125</v>
      </c>
      <c r="E87">
        <f t="shared" si="51"/>
        <v>125</v>
      </c>
      <c r="F87">
        <v>750</v>
      </c>
      <c r="G87">
        <v>1000</v>
      </c>
      <c r="H87">
        <v>100</v>
      </c>
      <c r="I87">
        <f t="shared" si="48"/>
        <v>0</v>
      </c>
      <c r="J87">
        <v>50</v>
      </c>
      <c r="K87" s="51">
        <v>0</v>
      </c>
      <c r="L87" s="7" t="s">
        <v>45</v>
      </c>
      <c r="M87" s="17"/>
      <c r="N87" s="61">
        <v>0.72496280000000002</v>
      </c>
      <c r="O87" s="61">
        <v>0.97334310000000002</v>
      </c>
      <c r="P87" s="61">
        <v>9.8343969999999999E-3</v>
      </c>
      <c r="Q87" s="61">
        <v>973.60530000000006</v>
      </c>
      <c r="R87" s="51">
        <v>100000</v>
      </c>
      <c r="S87" s="17"/>
      <c r="T87" s="62">
        <v>98</v>
      </c>
      <c r="U87" s="62">
        <v>44</v>
      </c>
      <c r="V87" s="27">
        <f t="shared" si="44"/>
        <v>54</v>
      </c>
      <c r="W87" s="27">
        <f t="shared" si="45"/>
        <v>956</v>
      </c>
      <c r="X87">
        <f t="shared" si="46"/>
        <v>946</v>
      </c>
      <c r="Y87">
        <v>1000</v>
      </c>
      <c r="Z87">
        <v>1000</v>
      </c>
      <c r="AA87" s="61">
        <v>0.3512538</v>
      </c>
      <c r="AB87" s="17"/>
      <c r="AC87" s="95">
        <v>0.25795639999999997</v>
      </c>
      <c r="AD87" s="95">
        <v>0.25795639999999997</v>
      </c>
      <c r="AE87" s="95">
        <v>0.1071402</v>
      </c>
      <c r="AF87" s="95">
        <v>0.19133559999999999</v>
      </c>
      <c r="AG87" s="95">
        <v>1.0479130000000001</v>
      </c>
      <c r="AH87" s="95">
        <v>1000</v>
      </c>
      <c r="AI87" s="95" t="s">
        <v>392</v>
      </c>
    </row>
    <row r="88" spans="1:35">
      <c r="B88">
        <f t="shared" si="49"/>
        <v>12.5</v>
      </c>
      <c r="C88">
        <f t="shared" si="52"/>
        <v>12.5</v>
      </c>
      <c r="D88">
        <f t="shared" si="50"/>
        <v>125</v>
      </c>
      <c r="E88">
        <f t="shared" si="51"/>
        <v>125</v>
      </c>
      <c r="F88">
        <v>750</v>
      </c>
      <c r="G88">
        <v>1000</v>
      </c>
      <c r="H88">
        <v>100</v>
      </c>
      <c r="I88">
        <f t="shared" si="48"/>
        <v>0</v>
      </c>
      <c r="J88">
        <v>50</v>
      </c>
      <c r="K88" s="51">
        <v>0</v>
      </c>
      <c r="L88" s="7" t="s">
        <v>45</v>
      </c>
      <c r="M88" s="17"/>
      <c r="N88" s="61">
        <v>0.3763262</v>
      </c>
      <c r="O88" s="61">
        <v>1.0129900000000001</v>
      </c>
      <c r="P88" s="61">
        <v>1.0230879999999999E-2</v>
      </c>
      <c r="Q88" s="61">
        <v>1012.857</v>
      </c>
      <c r="R88" s="51">
        <v>100000</v>
      </c>
      <c r="S88" s="17"/>
      <c r="T88" s="62">
        <v>109</v>
      </c>
      <c r="U88" s="62">
        <v>55</v>
      </c>
      <c r="V88" s="27">
        <f t="shared" si="44"/>
        <v>54</v>
      </c>
      <c r="W88" s="27">
        <f t="shared" si="45"/>
        <v>945</v>
      </c>
      <c r="X88">
        <f t="shared" si="46"/>
        <v>946</v>
      </c>
      <c r="Y88">
        <v>1000</v>
      </c>
      <c r="Z88">
        <v>1000</v>
      </c>
      <c r="AA88" s="62">
        <v>1</v>
      </c>
      <c r="AB88" s="17"/>
      <c r="AC88" s="95">
        <v>0.1893408</v>
      </c>
      <c r="AD88" s="95">
        <v>0.1893408</v>
      </c>
      <c r="AE88" s="95">
        <v>0.1157344</v>
      </c>
      <c r="AF88" s="95">
        <v>-0.19920879999999999</v>
      </c>
      <c r="AG88" s="95">
        <v>-1.077259</v>
      </c>
      <c r="AH88" s="95">
        <v>1000</v>
      </c>
      <c r="AI88" s="95" t="s">
        <v>325</v>
      </c>
    </row>
    <row r="89" spans="1:35">
      <c r="B89">
        <f t="shared" si="49"/>
        <v>12.5</v>
      </c>
      <c r="C89">
        <f t="shared" si="52"/>
        <v>12.5</v>
      </c>
      <c r="D89">
        <f t="shared" si="50"/>
        <v>125</v>
      </c>
      <c r="E89">
        <f t="shared" si="51"/>
        <v>125</v>
      </c>
      <c r="F89">
        <v>750</v>
      </c>
      <c r="G89">
        <v>1000</v>
      </c>
      <c r="H89">
        <v>100</v>
      </c>
      <c r="I89">
        <f t="shared" si="48"/>
        <v>0</v>
      </c>
      <c r="J89">
        <v>50</v>
      </c>
      <c r="K89" s="51">
        <v>0</v>
      </c>
      <c r="L89" s="7" t="s">
        <v>45</v>
      </c>
      <c r="M89" s="17"/>
      <c r="N89" s="61">
        <v>1.2079879999999999E-2</v>
      </c>
      <c r="O89" s="61">
        <v>1.102725</v>
      </c>
      <c r="P89" s="61">
        <v>1.1127089999999999E-2</v>
      </c>
      <c r="Q89" s="61">
        <v>1101.5820000000001</v>
      </c>
      <c r="R89" s="51">
        <v>100000</v>
      </c>
      <c r="S89" s="17"/>
      <c r="T89" s="62">
        <v>100</v>
      </c>
      <c r="U89" s="62">
        <v>46</v>
      </c>
      <c r="V89" s="27">
        <f t="shared" si="44"/>
        <v>54</v>
      </c>
      <c r="W89" s="27">
        <f t="shared" si="45"/>
        <v>954</v>
      </c>
      <c r="X89">
        <f t="shared" si="46"/>
        <v>946</v>
      </c>
      <c r="Y89">
        <v>1000</v>
      </c>
      <c r="Z89">
        <v>1000</v>
      </c>
      <c r="AA89" s="61">
        <v>0.4728098</v>
      </c>
      <c r="AB89" s="17"/>
      <c r="AC89" s="95">
        <v>0.35051549999999998</v>
      </c>
      <c r="AD89" s="95">
        <v>0.35051549999999998</v>
      </c>
      <c r="AE89" s="95">
        <v>0.1009906</v>
      </c>
      <c r="AF89" s="95">
        <v>0.18094879999999999</v>
      </c>
      <c r="AG89" s="95">
        <v>1.0299879999999999</v>
      </c>
      <c r="AH89" s="95">
        <v>1000</v>
      </c>
      <c r="AI89" s="95" t="s">
        <v>357</v>
      </c>
    </row>
    <row r="90" spans="1:35" ht="17" thickBot="1">
      <c r="B90">
        <f t="shared" si="49"/>
        <v>12.5</v>
      </c>
      <c r="C90">
        <f t="shared" si="52"/>
        <v>12.5</v>
      </c>
      <c r="D90">
        <f t="shared" si="50"/>
        <v>125</v>
      </c>
      <c r="E90">
        <f t="shared" si="51"/>
        <v>125</v>
      </c>
      <c r="F90">
        <v>750</v>
      </c>
      <c r="G90">
        <v>1000</v>
      </c>
      <c r="H90">
        <v>100</v>
      </c>
      <c r="I90">
        <f t="shared" si="48"/>
        <v>0</v>
      </c>
      <c r="J90">
        <v>50</v>
      </c>
      <c r="K90" s="51">
        <v>0</v>
      </c>
      <c r="L90" s="7" t="s">
        <v>45</v>
      </c>
      <c r="M90" s="17"/>
      <c r="N90" s="61">
        <v>4.8999509999999996E-3</v>
      </c>
      <c r="O90" s="61">
        <v>1.1147609999999999</v>
      </c>
      <c r="P90" s="61">
        <v>1.1247180000000001E-2</v>
      </c>
      <c r="Q90" s="61">
        <v>1113.47</v>
      </c>
      <c r="R90" s="51">
        <v>100000</v>
      </c>
      <c r="S90" s="17"/>
      <c r="T90" s="62">
        <v>106</v>
      </c>
      <c r="U90" s="62">
        <v>52</v>
      </c>
      <c r="V90" s="27">
        <f t="shared" si="44"/>
        <v>54</v>
      </c>
      <c r="W90" s="27">
        <f t="shared" si="45"/>
        <v>948</v>
      </c>
      <c r="X90">
        <f t="shared" si="46"/>
        <v>946</v>
      </c>
      <c r="Y90">
        <v>1000</v>
      </c>
      <c r="Z90">
        <v>1000</v>
      </c>
      <c r="AA90" s="61">
        <v>0.92055169999999997</v>
      </c>
      <c r="AB90" s="17"/>
      <c r="AC90" s="95">
        <v>0.2637195</v>
      </c>
      <c r="AD90" s="95">
        <v>0.2637195</v>
      </c>
      <c r="AE90" s="95">
        <v>9.9927699999999994E-2</v>
      </c>
      <c r="AF90" s="95">
        <v>-0.1931447</v>
      </c>
      <c r="AG90" s="95">
        <v>-1.0482089999999999</v>
      </c>
      <c r="AH90" s="95">
        <v>1000</v>
      </c>
      <c r="AI90" s="95" t="s">
        <v>325</v>
      </c>
    </row>
    <row r="91" spans="1:35" ht="17" thickBot="1">
      <c r="A91" s="24">
        <v>9</v>
      </c>
      <c r="B91" s="4" t="s">
        <v>50</v>
      </c>
      <c r="C91" s="2"/>
      <c r="D91" s="2"/>
      <c r="E91" s="2"/>
      <c r="F91" s="2"/>
      <c r="G91" s="2"/>
      <c r="H91" s="3" t="s">
        <v>13</v>
      </c>
      <c r="I91" s="2"/>
      <c r="J91" s="2"/>
      <c r="K91" s="2"/>
      <c r="L91" s="2"/>
      <c r="M91" s="17"/>
      <c r="N91" s="69"/>
      <c r="O91" s="69"/>
      <c r="P91" s="69"/>
      <c r="Q91" s="69"/>
      <c r="R91" s="74"/>
      <c r="S91" s="40"/>
      <c r="T91" s="75"/>
      <c r="U91" s="75"/>
      <c r="V91" s="69">
        <f t="shared" ref="V91:V112" si="53">T91-U91</f>
        <v>0</v>
      </c>
      <c r="W91" s="69">
        <f t="shared" ref="W91:W112" si="54">Y91-U91</f>
        <v>0</v>
      </c>
      <c r="X91" s="40">
        <f t="shared" ref="X91:X112" si="55">Z91-V91</f>
        <v>0</v>
      </c>
      <c r="Y91" s="40"/>
      <c r="Z91" s="40"/>
      <c r="AA91" s="75"/>
      <c r="AB91" s="40"/>
      <c r="AC91" s="17"/>
      <c r="AD91" s="17"/>
      <c r="AE91" s="17"/>
      <c r="AF91" s="17"/>
      <c r="AG91" s="17"/>
      <c r="AH91" s="17"/>
      <c r="AI91" s="17"/>
    </row>
    <row r="92" spans="1:35">
      <c r="B92">
        <f>C92</f>
        <v>12.5</v>
      </c>
      <c r="C92">
        <f t="shared" ref="C92:C94" si="56">E92/G92*100</f>
        <v>12.5</v>
      </c>
      <c r="D92">
        <f>E92</f>
        <v>125</v>
      </c>
      <c r="E92">
        <f>(G92-F92)/2</f>
        <v>125</v>
      </c>
      <c r="F92">
        <v>750</v>
      </c>
      <c r="G92">
        <v>1000</v>
      </c>
      <c r="H92" s="31" t="s">
        <v>14</v>
      </c>
      <c r="I92">
        <f t="shared" ref="I92:I101" si="57">K92/J92</f>
        <v>0</v>
      </c>
      <c r="J92">
        <v>50</v>
      </c>
      <c r="K92" s="51">
        <v>0</v>
      </c>
      <c r="L92">
        <v>50</v>
      </c>
      <c r="M92" s="17"/>
      <c r="N92" s="61">
        <v>8.4439159999999999E-2</v>
      </c>
      <c r="O92" s="61">
        <v>1.0629249999999999</v>
      </c>
      <c r="P92" s="61">
        <v>1.0729799999999999E-2</v>
      </c>
      <c r="Q92" s="61">
        <v>1062.25</v>
      </c>
      <c r="R92" s="51">
        <v>100000</v>
      </c>
      <c r="S92" s="17"/>
      <c r="T92" s="62">
        <v>105</v>
      </c>
      <c r="U92" s="62">
        <v>47</v>
      </c>
      <c r="V92" s="27">
        <f t="shared" si="53"/>
        <v>58</v>
      </c>
      <c r="W92" s="27">
        <f t="shared" si="54"/>
        <v>953</v>
      </c>
      <c r="X92">
        <f t="shared" si="55"/>
        <v>942</v>
      </c>
      <c r="Y92">
        <v>1000</v>
      </c>
      <c r="Z92">
        <v>1000</v>
      </c>
      <c r="AA92" s="61">
        <v>0.31607010000000002</v>
      </c>
      <c r="AB92" s="17"/>
      <c r="AC92" s="95">
        <v>0.70297030000000005</v>
      </c>
      <c r="AD92" s="95">
        <v>0.70297030000000005</v>
      </c>
      <c r="AE92" s="95">
        <v>7.2535189999999999E-2</v>
      </c>
      <c r="AF92" s="95">
        <v>0.1670799</v>
      </c>
      <c r="AG92" s="95">
        <v>0.94964599999999999</v>
      </c>
      <c r="AH92" s="95">
        <v>1000</v>
      </c>
      <c r="AI92" s="95" t="s">
        <v>380</v>
      </c>
    </row>
    <row r="93" spans="1:35">
      <c r="B93">
        <f t="shared" ref="B93:B101" si="58">C93</f>
        <v>12.5</v>
      </c>
      <c r="C93">
        <f t="shared" si="56"/>
        <v>12.5</v>
      </c>
      <c r="D93">
        <f t="shared" ref="D93:D101" si="59">E93</f>
        <v>125</v>
      </c>
      <c r="E93">
        <f t="shared" ref="E93:E101" si="60">(G93-F93)/2</f>
        <v>125</v>
      </c>
      <c r="F93">
        <v>750</v>
      </c>
      <c r="G93">
        <v>1000</v>
      </c>
      <c r="H93" s="31" t="s">
        <v>14</v>
      </c>
      <c r="I93">
        <f t="shared" si="57"/>
        <v>0</v>
      </c>
      <c r="J93">
        <v>50</v>
      </c>
      <c r="K93" s="51">
        <v>0</v>
      </c>
      <c r="L93">
        <v>50</v>
      </c>
      <c r="M93" s="17"/>
      <c r="N93" s="61">
        <v>0.40824589999999999</v>
      </c>
      <c r="O93" s="61">
        <v>1.009665</v>
      </c>
      <c r="P93" s="61">
        <v>1.0197639999999999E-2</v>
      </c>
      <c r="Q93" s="61">
        <v>1009.567</v>
      </c>
      <c r="R93" s="51">
        <v>100000</v>
      </c>
      <c r="S93" s="17"/>
      <c r="T93" s="62">
        <v>103</v>
      </c>
      <c r="U93" s="62">
        <v>45</v>
      </c>
      <c r="V93" s="27">
        <f t="shared" si="53"/>
        <v>58</v>
      </c>
      <c r="W93" s="27">
        <f t="shared" si="54"/>
        <v>955</v>
      </c>
      <c r="X93">
        <f t="shared" si="55"/>
        <v>942</v>
      </c>
      <c r="Y93">
        <v>1000</v>
      </c>
      <c r="Z93">
        <v>1000</v>
      </c>
      <c r="AA93" s="61">
        <v>0.2245646</v>
      </c>
      <c r="AB93" s="17"/>
      <c r="AC93" s="95">
        <v>0.18523490000000001</v>
      </c>
      <c r="AD93" s="95">
        <v>0.18523490000000001</v>
      </c>
      <c r="AE93" s="95">
        <v>0.11426649999999999</v>
      </c>
      <c r="AF93" s="95">
        <v>0.19419049999999999</v>
      </c>
      <c r="AG93" s="95">
        <v>1.0958920000000001</v>
      </c>
      <c r="AH93" s="95">
        <v>1000</v>
      </c>
      <c r="AI93" s="95" t="s">
        <v>367</v>
      </c>
    </row>
    <row r="94" spans="1:35">
      <c r="B94">
        <f t="shared" si="58"/>
        <v>12.5</v>
      </c>
      <c r="C94">
        <f t="shared" si="56"/>
        <v>12.5</v>
      </c>
      <c r="D94">
        <f t="shared" si="59"/>
        <v>125</v>
      </c>
      <c r="E94">
        <f t="shared" si="60"/>
        <v>125</v>
      </c>
      <c r="F94">
        <v>750</v>
      </c>
      <c r="G94">
        <v>1000</v>
      </c>
      <c r="H94" s="31" t="s">
        <v>14</v>
      </c>
      <c r="I94">
        <f t="shared" si="57"/>
        <v>0</v>
      </c>
      <c r="J94">
        <v>50</v>
      </c>
      <c r="K94" s="51">
        <v>0</v>
      </c>
      <c r="L94">
        <v>50</v>
      </c>
      <c r="M94" s="17"/>
      <c r="N94" s="61">
        <v>8.5999140000000002E-2</v>
      </c>
      <c r="O94" s="61">
        <v>1.0607960000000001</v>
      </c>
      <c r="P94" s="61">
        <v>1.0708540000000001E-2</v>
      </c>
      <c r="Q94" s="61">
        <v>1060.145</v>
      </c>
      <c r="R94" s="51">
        <v>100000</v>
      </c>
      <c r="S94" s="17"/>
      <c r="T94" s="62">
        <v>113</v>
      </c>
      <c r="U94" s="62">
        <v>55</v>
      </c>
      <c r="V94" s="27">
        <f t="shared" si="53"/>
        <v>58</v>
      </c>
      <c r="W94" s="27">
        <f t="shared" si="54"/>
        <v>945</v>
      </c>
      <c r="X94">
        <f t="shared" si="55"/>
        <v>942</v>
      </c>
      <c r="Y94">
        <v>1000</v>
      </c>
      <c r="Z94">
        <v>1000</v>
      </c>
      <c r="AA94" s="61">
        <v>0.84651140000000002</v>
      </c>
      <c r="AB94" s="17"/>
      <c r="AC94" s="95">
        <v>0.46938780000000002</v>
      </c>
      <c r="AD94" s="95">
        <v>0.46938780000000002</v>
      </c>
      <c r="AE94" s="95">
        <v>9.6240599999999996E-2</v>
      </c>
      <c r="AF94" s="95">
        <v>-0.17682929999999999</v>
      </c>
      <c r="AG94" s="95">
        <v>-1.002847</v>
      </c>
      <c r="AH94" s="95">
        <v>1000</v>
      </c>
      <c r="AI94" s="95" t="s">
        <v>361</v>
      </c>
    </row>
    <row r="95" spans="1:35">
      <c r="B95">
        <f t="shared" si="58"/>
        <v>12.5</v>
      </c>
      <c r="C95">
        <f>E95/G95*100</f>
        <v>12.5</v>
      </c>
      <c r="D95">
        <f t="shared" si="59"/>
        <v>125</v>
      </c>
      <c r="E95">
        <f t="shared" si="60"/>
        <v>125</v>
      </c>
      <c r="F95">
        <v>750</v>
      </c>
      <c r="G95">
        <v>1000</v>
      </c>
      <c r="H95" s="31" t="s">
        <v>14</v>
      </c>
      <c r="I95">
        <f t="shared" si="57"/>
        <v>0</v>
      </c>
      <c r="J95">
        <v>50</v>
      </c>
      <c r="K95" s="51">
        <v>0</v>
      </c>
      <c r="L95">
        <v>50</v>
      </c>
      <c r="M95" s="17"/>
      <c r="N95" s="61">
        <v>0.18064820000000001</v>
      </c>
      <c r="O95" s="61">
        <v>1.040969</v>
      </c>
      <c r="P95" s="61">
        <v>1.0510490000000001E-2</v>
      </c>
      <c r="Q95" s="61">
        <v>1040.538</v>
      </c>
      <c r="R95" s="51">
        <v>100000</v>
      </c>
      <c r="S95" s="17"/>
      <c r="T95" s="62">
        <v>119</v>
      </c>
      <c r="U95" s="62">
        <v>61</v>
      </c>
      <c r="V95" s="27">
        <f t="shared" si="53"/>
        <v>58</v>
      </c>
      <c r="W95" s="27">
        <f t="shared" si="54"/>
        <v>939</v>
      </c>
      <c r="X95">
        <f t="shared" si="55"/>
        <v>942</v>
      </c>
      <c r="Y95">
        <v>1000</v>
      </c>
      <c r="Z95">
        <v>1000</v>
      </c>
      <c r="AA95" s="61">
        <v>0.85014319999999999</v>
      </c>
      <c r="AB95" s="17"/>
      <c r="AC95" s="95">
        <v>0.58781870000000003</v>
      </c>
      <c r="AD95" s="95">
        <v>0.58781870000000003</v>
      </c>
      <c r="AE95" s="95">
        <v>5.4231590000000003E-2</v>
      </c>
      <c r="AF95" s="95">
        <v>0.17406779999999999</v>
      </c>
      <c r="AG95" s="95">
        <v>0.97265849999999998</v>
      </c>
      <c r="AH95" s="95">
        <v>1000</v>
      </c>
      <c r="AI95" s="95" t="s">
        <v>299</v>
      </c>
    </row>
    <row r="96" spans="1:35">
      <c r="B96">
        <f t="shared" si="58"/>
        <v>12.5</v>
      </c>
      <c r="C96">
        <f t="shared" ref="C96:C101" si="61">E96/G96*100</f>
        <v>12.5</v>
      </c>
      <c r="D96">
        <f t="shared" si="59"/>
        <v>125</v>
      </c>
      <c r="E96">
        <f t="shared" si="60"/>
        <v>125</v>
      </c>
      <c r="F96">
        <v>750</v>
      </c>
      <c r="G96">
        <v>1000</v>
      </c>
      <c r="H96" s="31" t="s">
        <v>14</v>
      </c>
      <c r="I96">
        <f t="shared" si="57"/>
        <v>0</v>
      </c>
      <c r="J96">
        <v>50</v>
      </c>
      <c r="K96" s="51">
        <v>0</v>
      </c>
      <c r="L96">
        <v>50</v>
      </c>
      <c r="M96" s="17"/>
      <c r="N96" s="61">
        <v>0.46097539999999998</v>
      </c>
      <c r="O96" s="61">
        <v>1.003927</v>
      </c>
      <c r="P96" s="61">
        <v>1.014027E-2</v>
      </c>
      <c r="Q96" s="61">
        <v>1003.8869999999999</v>
      </c>
      <c r="R96" s="51">
        <v>100000</v>
      </c>
      <c r="S96" s="17"/>
      <c r="T96" s="62">
        <v>118</v>
      </c>
      <c r="U96" s="62">
        <v>60</v>
      </c>
      <c r="V96" s="27">
        <f t="shared" si="53"/>
        <v>58</v>
      </c>
      <c r="W96" s="27">
        <f t="shared" si="54"/>
        <v>940</v>
      </c>
      <c r="X96">
        <f t="shared" si="55"/>
        <v>942</v>
      </c>
      <c r="Y96">
        <v>1000</v>
      </c>
      <c r="Z96">
        <v>1000</v>
      </c>
      <c r="AA96" s="61">
        <v>0.92444199999999999</v>
      </c>
      <c r="AB96" s="17"/>
      <c r="AC96" s="95">
        <v>0.35348839999999998</v>
      </c>
      <c r="AD96" s="95">
        <v>0.35348839999999998</v>
      </c>
      <c r="AE96" s="95">
        <v>0.1079724</v>
      </c>
      <c r="AF96" s="95">
        <v>-0.17765030000000001</v>
      </c>
      <c r="AG96" s="95">
        <v>-1.0263709999999999</v>
      </c>
      <c r="AH96" s="95">
        <v>1000</v>
      </c>
      <c r="AI96" s="95" t="s">
        <v>342</v>
      </c>
    </row>
    <row r="97" spans="1:35">
      <c r="B97">
        <f t="shared" si="58"/>
        <v>12.5</v>
      </c>
      <c r="C97">
        <f t="shared" si="61"/>
        <v>12.5</v>
      </c>
      <c r="D97">
        <f t="shared" si="59"/>
        <v>125</v>
      </c>
      <c r="E97">
        <f t="shared" si="60"/>
        <v>125</v>
      </c>
      <c r="F97">
        <v>750</v>
      </c>
      <c r="G97">
        <v>1000</v>
      </c>
      <c r="H97" s="32" t="s">
        <v>44</v>
      </c>
      <c r="I97">
        <f t="shared" si="57"/>
        <v>0</v>
      </c>
      <c r="J97">
        <v>50</v>
      </c>
      <c r="K97" s="51">
        <v>0</v>
      </c>
      <c r="L97">
        <v>50</v>
      </c>
      <c r="M97" s="17"/>
      <c r="N97" s="61">
        <v>0.1411086</v>
      </c>
      <c r="O97" s="61">
        <v>1.0481819999999999</v>
      </c>
      <c r="P97" s="61">
        <v>1.058255E-2</v>
      </c>
      <c r="Q97" s="61">
        <v>1047.672</v>
      </c>
      <c r="R97" s="51">
        <v>100000</v>
      </c>
      <c r="S97" s="17"/>
      <c r="T97" s="62">
        <v>105</v>
      </c>
      <c r="U97" s="62">
        <v>58</v>
      </c>
      <c r="V97" s="27">
        <f t="shared" si="53"/>
        <v>47</v>
      </c>
      <c r="W97" s="27">
        <f t="shared" si="54"/>
        <v>942</v>
      </c>
      <c r="X97">
        <f t="shared" si="55"/>
        <v>953</v>
      </c>
      <c r="Y97">
        <v>1000</v>
      </c>
      <c r="Z97">
        <v>1000</v>
      </c>
      <c r="AA97" s="61">
        <v>0.31607010000000002</v>
      </c>
      <c r="AB97" s="17"/>
      <c r="AC97" s="95">
        <v>0.50736840000000005</v>
      </c>
      <c r="AD97" s="95">
        <v>0.50736840000000005</v>
      </c>
      <c r="AE97" s="95">
        <v>8.108021E-2</v>
      </c>
      <c r="AF97" s="95">
        <v>-0.18036579999999999</v>
      </c>
      <c r="AG97" s="95">
        <v>-0.99189439999999995</v>
      </c>
      <c r="AH97" s="95">
        <v>1000</v>
      </c>
      <c r="AI97" s="95" t="s">
        <v>323</v>
      </c>
    </row>
    <row r="98" spans="1:35">
      <c r="B98">
        <f t="shared" si="58"/>
        <v>12.5</v>
      </c>
      <c r="C98">
        <f t="shared" si="61"/>
        <v>12.5</v>
      </c>
      <c r="D98">
        <f t="shared" si="59"/>
        <v>125</v>
      </c>
      <c r="E98">
        <f t="shared" si="60"/>
        <v>125</v>
      </c>
      <c r="F98">
        <v>750</v>
      </c>
      <c r="G98">
        <v>1000</v>
      </c>
      <c r="H98" s="32" t="s">
        <v>44</v>
      </c>
      <c r="I98">
        <f t="shared" si="57"/>
        <v>0</v>
      </c>
      <c r="J98">
        <v>50</v>
      </c>
      <c r="K98" s="51">
        <v>0</v>
      </c>
      <c r="L98">
        <v>50</v>
      </c>
      <c r="M98" s="17"/>
      <c r="N98" s="61">
        <v>0.81114189999999997</v>
      </c>
      <c r="O98" s="61">
        <v>0.96078660000000005</v>
      </c>
      <c r="P98" s="61">
        <v>9.7087609999999998E-3</v>
      </c>
      <c r="Q98" s="61">
        <v>961.16729999999995</v>
      </c>
      <c r="R98" s="51">
        <v>100000</v>
      </c>
      <c r="S98" s="17"/>
      <c r="T98" s="62">
        <v>95</v>
      </c>
      <c r="U98" s="62">
        <v>48</v>
      </c>
      <c r="V98" s="27">
        <f t="shared" si="53"/>
        <v>47</v>
      </c>
      <c r="W98" s="27">
        <f t="shared" si="54"/>
        <v>-43</v>
      </c>
      <c r="X98">
        <f t="shared" si="55"/>
        <v>953</v>
      </c>
      <c r="Y98">
        <v>5</v>
      </c>
      <c r="Z98">
        <v>1000</v>
      </c>
      <c r="AA98" s="62">
        <v>1</v>
      </c>
      <c r="AB98" s="17"/>
      <c r="AC98" s="95">
        <v>0.34215889999999999</v>
      </c>
      <c r="AD98" s="95">
        <v>0.34215889999999999</v>
      </c>
      <c r="AE98" s="95">
        <v>0.1017139</v>
      </c>
      <c r="AF98" s="95">
        <v>-0.1827357</v>
      </c>
      <c r="AG98" s="95">
        <v>-1.0309649999999999</v>
      </c>
      <c r="AH98" s="95">
        <v>1000</v>
      </c>
      <c r="AI98" s="95" t="s">
        <v>338</v>
      </c>
    </row>
    <row r="99" spans="1:35">
      <c r="B99">
        <f t="shared" si="58"/>
        <v>12.5</v>
      </c>
      <c r="C99">
        <f t="shared" si="61"/>
        <v>12.5</v>
      </c>
      <c r="D99">
        <f t="shared" si="59"/>
        <v>125</v>
      </c>
      <c r="E99">
        <f t="shared" si="60"/>
        <v>125</v>
      </c>
      <c r="F99">
        <v>750</v>
      </c>
      <c r="G99">
        <v>1000</v>
      </c>
      <c r="H99" s="32" t="s">
        <v>44</v>
      </c>
      <c r="I99">
        <f t="shared" si="57"/>
        <v>0</v>
      </c>
      <c r="J99">
        <v>50</v>
      </c>
      <c r="K99" s="51">
        <v>0</v>
      </c>
      <c r="L99">
        <v>50</v>
      </c>
      <c r="M99" s="17"/>
      <c r="N99" s="27">
        <v>0.67037329999999995</v>
      </c>
      <c r="O99" s="61">
        <v>0.97949149999999996</v>
      </c>
      <c r="P99" s="61">
        <v>9.8959040000000005E-3</v>
      </c>
      <c r="Q99" s="61">
        <v>979.69449999999995</v>
      </c>
      <c r="R99" s="51">
        <v>100000</v>
      </c>
      <c r="S99" s="17"/>
      <c r="T99" s="62">
        <v>91</v>
      </c>
      <c r="U99" s="62">
        <v>44</v>
      </c>
      <c r="V99" s="27">
        <f t="shared" si="53"/>
        <v>47</v>
      </c>
      <c r="W99" s="27">
        <f t="shared" si="54"/>
        <v>956</v>
      </c>
      <c r="X99">
        <f t="shared" si="55"/>
        <v>953</v>
      </c>
      <c r="Y99">
        <v>1000</v>
      </c>
      <c r="Z99">
        <v>1000</v>
      </c>
      <c r="AA99" s="61">
        <v>0.83021789999999995</v>
      </c>
      <c r="AB99" s="17"/>
      <c r="AC99" s="95">
        <v>0.55209949999999997</v>
      </c>
      <c r="AD99" s="95">
        <v>0.55209949999999997</v>
      </c>
      <c r="AE99" s="95">
        <v>6.1570680000000003E-2</v>
      </c>
      <c r="AF99" s="95">
        <v>0.1795166</v>
      </c>
      <c r="AG99" s="95">
        <v>0.98092279999999998</v>
      </c>
      <c r="AH99" s="95">
        <v>1000</v>
      </c>
      <c r="AI99" s="95" t="s">
        <v>362</v>
      </c>
    </row>
    <row r="100" spans="1:35">
      <c r="B100">
        <f t="shared" si="58"/>
        <v>12.5</v>
      </c>
      <c r="C100">
        <f t="shared" si="61"/>
        <v>12.5</v>
      </c>
      <c r="D100">
        <f t="shared" si="59"/>
        <v>125</v>
      </c>
      <c r="E100">
        <f t="shared" si="60"/>
        <v>125</v>
      </c>
      <c r="F100">
        <v>750</v>
      </c>
      <c r="G100">
        <v>1000</v>
      </c>
      <c r="H100" s="32" t="s">
        <v>44</v>
      </c>
      <c r="I100">
        <f t="shared" si="57"/>
        <v>0</v>
      </c>
      <c r="J100">
        <v>50</v>
      </c>
      <c r="K100" s="51">
        <v>0</v>
      </c>
      <c r="L100">
        <v>50</v>
      </c>
      <c r="M100" s="17"/>
      <c r="N100" s="61">
        <v>0.82464179999999998</v>
      </c>
      <c r="O100" s="61">
        <v>0.95854810000000001</v>
      </c>
      <c r="P100" s="61">
        <v>9.6863599999999998E-3</v>
      </c>
      <c r="Q100" s="61">
        <v>958.94970000000001</v>
      </c>
      <c r="R100" s="51">
        <v>100000</v>
      </c>
      <c r="S100" s="17"/>
      <c r="T100" s="62">
        <v>99</v>
      </c>
      <c r="U100" s="62">
        <v>52</v>
      </c>
      <c r="V100" s="27">
        <f t="shared" si="53"/>
        <v>47</v>
      </c>
      <c r="W100" s="27">
        <f t="shared" si="54"/>
        <v>948</v>
      </c>
      <c r="X100">
        <f t="shared" si="55"/>
        <v>953</v>
      </c>
      <c r="Y100">
        <v>1000</v>
      </c>
      <c r="Z100">
        <v>1000</v>
      </c>
      <c r="AA100" s="61">
        <v>0.68027709999999997</v>
      </c>
      <c r="AB100" s="17"/>
      <c r="AC100" s="95">
        <v>0.19772400000000001</v>
      </c>
      <c r="AD100" s="95">
        <v>0.19772400000000001</v>
      </c>
      <c r="AE100" s="95">
        <v>0.11378729999999999</v>
      </c>
      <c r="AF100" s="95">
        <v>0.19355890000000001</v>
      </c>
      <c r="AG100" s="95">
        <v>1.0695049999999999</v>
      </c>
      <c r="AH100" s="95">
        <v>1000</v>
      </c>
      <c r="AI100" s="95" t="s">
        <v>351</v>
      </c>
    </row>
    <row r="101" spans="1:35" ht="17" thickBot="1">
      <c r="B101">
        <f t="shared" si="58"/>
        <v>12.5</v>
      </c>
      <c r="C101">
        <f t="shared" si="61"/>
        <v>12.5</v>
      </c>
      <c r="D101">
        <f t="shared" si="59"/>
        <v>125</v>
      </c>
      <c r="E101">
        <f t="shared" si="60"/>
        <v>125</v>
      </c>
      <c r="F101">
        <v>750</v>
      </c>
      <c r="G101">
        <v>1000</v>
      </c>
      <c r="H101" s="32" t="s">
        <v>44</v>
      </c>
      <c r="I101">
        <f t="shared" si="57"/>
        <v>0</v>
      </c>
      <c r="J101">
        <v>50</v>
      </c>
      <c r="K101" s="51">
        <v>0</v>
      </c>
      <c r="L101">
        <v>50</v>
      </c>
      <c r="M101" s="17"/>
      <c r="N101" s="61">
        <v>0.82623170000000001</v>
      </c>
      <c r="O101" s="61">
        <v>0.95813729999999997</v>
      </c>
      <c r="P101" s="61">
        <v>9.6822490000000004E-3</v>
      </c>
      <c r="Q101" s="61">
        <v>958.54259999999999</v>
      </c>
      <c r="R101" s="51">
        <v>100000</v>
      </c>
      <c r="S101" s="17"/>
      <c r="T101" s="62">
        <v>102</v>
      </c>
      <c r="U101" s="62">
        <v>55</v>
      </c>
      <c r="V101" s="27">
        <f t="shared" si="53"/>
        <v>47</v>
      </c>
      <c r="W101" s="27">
        <f t="shared" si="54"/>
        <v>945</v>
      </c>
      <c r="X101">
        <f t="shared" si="55"/>
        <v>953</v>
      </c>
      <c r="Y101">
        <v>1000</v>
      </c>
      <c r="Z101">
        <v>1000</v>
      </c>
      <c r="AA101" s="61">
        <v>0.47694979999999998</v>
      </c>
      <c r="AB101" s="17"/>
      <c r="AC101" s="95">
        <v>0.49213839999999998</v>
      </c>
      <c r="AD101" s="95">
        <v>0.49213839999999998</v>
      </c>
      <c r="AE101" s="95">
        <v>6.7676040000000007E-2</v>
      </c>
      <c r="AF101" s="95">
        <v>0.1795427</v>
      </c>
      <c r="AG101" s="95">
        <v>0.99570409999999998</v>
      </c>
      <c r="AH101" s="95">
        <v>1000</v>
      </c>
      <c r="AI101" s="95" t="s">
        <v>362</v>
      </c>
    </row>
    <row r="102" spans="1:35" ht="30" customHeight="1" thickBot="1">
      <c r="A102" s="24">
        <v>10</v>
      </c>
      <c r="B102" s="47" t="s">
        <v>87</v>
      </c>
      <c r="C102" s="2"/>
      <c r="D102" s="2"/>
      <c r="E102" s="2"/>
      <c r="F102" s="2"/>
      <c r="G102" s="16"/>
      <c r="H102" s="2"/>
      <c r="I102" s="2"/>
      <c r="J102" s="2"/>
      <c r="K102" s="2"/>
      <c r="L102" s="2"/>
      <c r="M102" s="17"/>
      <c r="N102" s="17"/>
      <c r="O102" s="17"/>
      <c r="P102" s="17"/>
      <c r="Q102" s="17"/>
      <c r="R102" s="17"/>
      <c r="S102" s="17"/>
      <c r="T102" s="17"/>
      <c r="U102" s="17"/>
      <c r="V102" s="50">
        <f t="shared" si="53"/>
        <v>0</v>
      </c>
      <c r="W102" s="50">
        <f t="shared" si="54"/>
        <v>0</v>
      </c>
      <c r="X102" s="17">
        <f t="shared" si="55"/>
        <v>0</v>
      </c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>
      <c r="B103">
        <v>25</v>
      </c>
      <c r="C103">
        <f t="shared" ref="C103:C112" si="62">B103</f>
        <v>25</v>
      </c>
      <c r="D103" s="9">
        <v>2</v>
      </c>
      <c r="E103" s="9">
        <v>2</v>
      </c>
      <c r="F103" s="30">
        <f>G103-D103-E103</f>
        <v>5</v>
      </c>
      <c r="G103" s="29">
        <v>9</v>
      </c>
      <c r="H103">
        <v>100</v>
      </c>
      <c r="I103">
        <f>K103/J103</f>
        <v>0</v>
      </c>
      <c r="J103">
        <v>50</v>
      </c>
      <c r="K103">
        <v>0</v>
      </c>
      <c r="L103">
        <v>50</v>
      </c>
      <c r="M103" s="17"/>
      <c r="N103" s="27">
        <v>0.73788260000000006</v>
      </c>
      <c r="O103" s="27">
        <v>0.6695738</v>
      </c>
      <c r="P103" s="27">
        <v>6.7860209999999997E-3</v>
      </c>
      <c r="Q103" s="27">
        <v>6.0463449999999996</v>
      </c>
      <c r="R103">
        <v>100000</v>
      </c>
      <c r="S103" s="17"/>
      <c r="T103" s="62">
        <v>62</v>
      </c>
      <c r="U103" s="62">
        <v>0</v>
      </c>
      <c r="V103" s="27">
        <f t="shared" si="53"/>
        <v>62</v>
      </c>
      <c r="W103" s="27">
        <f t="shared" si="54"/>
        <v>9</v>
      </c>
      <c r="X103">
        <f t="shared" si="55"/>
        <v>938</v>
      </c>
      <c r="Y103" s="29">
        <v>9</v>
      </c>
      <c r="Z103">
        <v>1000</v>
      </c>
      <c r="AA103" s="91">
        <v>1.6347320000000001E-19</v>
      </c>
      <c r="AB103" s="17"/>
      <c r="AC103" s="95">
        <v>0.78959809999999997</v>
      </c>
      <c r="AD103" s="95">
        <v>0.78959809999999997</v>
      </c>
      <c r="AE103" s="95">
        <v>6.4503119999999997E-2</v>
      </c>
      <c r="AF103" s="95">
        <v>-0.29327510000000001</v>
      </c>
      <c r="AG103" s="95">
        <v>-0.75710259999999996</v>
      </c>
      <c r="AH103" s="95">
        <v>9</v>
      </c>
      <c r="AI103" s="95" t="s">
        <v>258</v>
      </c>
    </row>
    <row r="104" spans="1:35">
      <c r="B104">
        <v>25</v>
      </c>
      <c r="C104">
        <f t="shared" si="62"/>
        <v>25</v>
      </c>
      <c r="D104">
        <f t="shared" ref="D104:D112" si="63">G104/100*B104</f>
        <v>5</v>
      </c>
      <c r="E104" s="9">
        <f t="shared" ref="E104:E112" si="64">D104</f>
        <v>5</v>
      </c>
      <c r="F104" s="30">
        <f t="shared" ref="F104:F112" si="65">G104-D104-E104</f>
        <v>10</v>
      </c>
      <c r="G104" s="29">
        <v>20</v>
      </c>
      <c r="H104">
        <v>100</v>
      </c>
      <c r="I104">
        <f t="shared" ref="I104:I107" si="66">K104/J104</f>
        <v>0</v>
      </c>
      <c r="J104">
        <v>50</v>
      </c>
      <c r="K104">
        <v>0</v>
      </c>
      <c r="L104">
        <v>50</v>
      </c>
      <c r="M104" s="17"/>
      <c r="N104" s="27">
        <v>0.68057319999999999</v>
      </c>
      <c r="O104" s="27">
        <v>0.82710969999999995</v>
      </c>
      <c r="P104" s="27">
        <v>8.3692590000000004E-3</v>
      </c>
      <c r="Q104" s="27">
        <v>16.57113</v>
      </c>
      <c r="R104">
        <v>100000</v>
      </c>
      <c r="S104" s="17"/>
      <c r="T104" s="62">
        <v>62</v>
      </c>
      <c r="U104" s="62">
        <v>0</v>
      </c>
      <c r="V104" s="27">
        <f t="shared" si="53"/>
        <v>62</v>
      </c>
      <c r="W104" s="27">
        <f t="shared" si="54"/>
        <v>20</v>
      </c>
      <c r="X104">
        <f t="shared" si="55"/>
        <v>938</v>
      </c>
      <c r="Y104" s="29">
        <v>20</v>
      </c>
      <c r="Z104">
        <v>1000</v>
      </c>
      <c r="AA104" s="91">
        <v>1.6347320000000001E-19</v>
      </c>
      <c r="AB104" s="17"/>
      <c r="AC104" s="95">
        <v>0.44947740000000003</v>
      </c>
      <c r="AD104" s="95">
        <v>0.44947740000000003</v>
      </c>
      <c r="AE104" s="95">
        <v>7.7476749999999997E-2</v>
      </c>
      <c r="AF104" s="95">
        <v>0.32729419999999998</v>
      </c>
      <c r="AG104" s="95">
        <v>1.010683</v>
      </c>
      <c r="AH104" s="95">
        <v>20</v>
      </c>
      <c r="AI104" s="95" t="s">
        <v>268</v>
      </c>
    </row>
    <row r="105" spans="1:35">
      <c r="B105">
        <v>25</v>
      </c>
      <c r="C105">
        <f t="shared" si="62"/>
        <v>25</v>
      </c>
      <c r="D105" s="9">
        <f t="shared" si="63"/>
        <v>7.5</v>
      </c>
      <c r="E105" s="9">
        <f t="shared" si="64"/>
        <v>7.5</v>
      </c>
      <c r="F105" s="30">
        <f t="shared" si="65"/>
        <v>15</v>
      </c>
      <c r="G105" s="29">
        <v>30</v>
      </c>
      <c r="H105">
        <v>100</v>
      </c>
      <c r="I105">
        <f t="shared" si="66"/>
        <v>0</v>
      </c>
      <c r="J105">
        <v>50</v>
      </c>
      <c r="K105">
        <v>0</v>
      </c>
      <c r="L105">
        <v>50</v>
      </c>
      <c r="M105" s="17"/>
      <c r="N105" s="27">
        <v>0.6764732</v>
      </c>
      <c r="O105" s="27">
        <v>0.87211079999999996</v>
      </c>
      <c r="P105" s="27">
        <v>8.8205939999999993E-3</v>
      </c>
      <c r="Q105" s="27">
        <v>27.070399999999999</v>
      </c>
      <c r="R105">
        <v>100000</v>
      </c>
      <c r="S105" s="17"/>
      <c r="T105" s="62">
        <v>62</v>
      </c>
      <c r="U105" s="62">
        <v>0</v>
      </c>
      <c r="V105" s="27">
        <f t="shared" si="53"/>
        <v>62</v>
      </c>
      <c r="W105" s="27">
        <f t="shared" si="54"/>
        <v>30</v>
      </c>
      <c r="X105">
        <f t="shared" si="55"/>
        <v>938</v>
      </c>
      <c r="Y105" s="29">
        <v>30</v>
      </c>
      <c r="Z105">
        <v>1000</v>
      </c>
      <c r="AA105" s="91">
        <v>1.6347320000000001E-19</v>
      </c>
      <c r="AB105" s="17"/>
      <c r="AC105" s="95">
        <v>0.55574610000000002</v>
      </c>
      <c r="AD105" s="95">
        <v>0.55574610000000002</v>
      </c>
      <c r="AE105" s="95">
        <v>6.5981609999999996E-2</v>
      </c>
      <c r="AF105" s="95">
        <v>0.26940029999999998</v>
      </c>
      <c r="AG105" s="95">
        <v>0.93183039999999995</v>
      </c>
      <c r="AH105" s="95">
        <v>29</v>
      </c>
      <c r="AI105" s="95" t="s">
        <v>312</v>
      </c>
    </row>
    <row r="106" spans="1:35">
      <c r="B106">
        <v>25</v>
      </c>
      <c r="C106">
        <f t="shared" si="62"/>
        <v>25</v>
      </c>
      <c r="D106" s="9">
        <f t="shared" si="63"/>
        <v>12.5</v>
      </c>
      <c r="E106" s="9">
        <v>12</v>
      </c>
      <c r="F106" s="30">
        <f t="shared" si="65"/>
        <v>25.5</v>
      </c>
      <c r="G106" s="29">
        <v>50</v>
      </c>
      <c r="H106">
        <v>100</v>
      </c>
      <c r="I106">
        <f t="shared" si="66"/>
        <v>0</v>
      </c>
      <c r="J106">
        <v>50</v>
      </c>
      <c r="K106">
        <v>0</v>
      </c>
      <c r="L106">
        <v>50</v>
      </c>
      <c r="M106" s="17"/>
      <c r="N106" s="27">
        <v>0.90269100000000002</v>
      </c>
      <c r="O106" s="27">
        <v>0.74874779999999996</v>
      </c>
      <c r="P106" s="27">
        <v>7.582353E-3</v>
      </c>
      <c r="Q106" s="27">
        <v>36.78199</v>
      </c>
      <c r="R106">
        <v>100000</v>
      </c>
      <c r="S106" s="17"/>
      <c r="T106" s="62">
        <v>64</v>
      </c>
      <c r="U106" s="62">
        <v>2</v>
      </c>
      <c r="V106" s="27">
        <f t="shared" si="53"/>
        <v>62</v>
      </c>
      <c r="W106" s="27">
        <f t="shared" si="54"/>
        <v>48</v>
      </c>
      <c r="X106">
        <f t="shared" si="55"/>
        <v>938</v>
      </c>
      <c r="Y106" s="29">
        <v>50</v>
      </c>
      <c r="Z106">
        <v>1000</v>
      </c>
      <c r="AA106" s="91">
        <v>9.0356450000000001E-17</v>
      </c>
      <c r="AB106" s="17"/>
      <c r="AC106" s="95">
        <v>0.1232227</v>
      </c>
      <c r="AD106" s="95">
        <v>0.1232227</v>
      </c>
      <c r="AE106" s="95">
        <v>0.15740290000000001</v>
      </c>
      <c r="AF106" s="95">
        <v>0.33725569999999999</v>
      </c>
      <c r="AG106" s="95">
        <v>1.288689</v>
      </c>
      <c r="AH106" s="95">
        <v>50</v>
      </c>
      <c r="AI106" s="95" t="s">
        <v>314</v>
      </c>
    </row>
    <row r="107" spans="1:35">
      <c r="B107">
        <v>25</v>
      </c>
      <c r="C107">
        <f t="shared" si="62"/>
        <v>25</v>
      </c>
      <c r="D107">
        <f t="shared" si="63"/>
        <v>25</v>
      </c>
      <c r="E107" s="9">
        <f t="shared" si="64"/>
        <v>25</v>
      </c>
      <c r="F107" s="30">
        <f t="shared" si="65"/>
        <v>50</v>
      </c>
      <c r="G107" s="29">
        <v>100</v>
      </c>
      <c r="H107">
        <v>100</v>
      </c>
      <c r="I107">
        <f t="shared" si="66"/>
        <v>0</v>
      </c>
      <c r="J107">
        <v>50</v>
      </c>
      <c r="K107">
        <v>0</v>
      </c>
      <c r="L107">
        <v>50</v>
      </c>
      <c r="M107" s="17"/>
      <c r="N107" s="27">
        <v>0.297767</v>
      </c>
      <c r="O107" s="27">
        <v>1.0695920000000001</v>
      </c>
      <c r="P107" s="27">
        <v>1.079637E-2</v>
      </c>
      <c r="Q107" s="27">
        <v>106.8841</v>
      </c>
      <c r="R107">
        <v>100000</v>
      </c>
      <c r="S107" s="17"/>
      <c r="T107" s="62">
        <v>65</v>
      </c>
      <c r="U107" s="62">
        <v>3</v>
      </c>
      <c r="V107" s="27">
        <f t="shared" si="53"/>
        <v>62</v>
      </c>
      <c r="W107" s="27">
        <f t="shared" si="54"/>
        <v>97</v>
      </c>
      <c r="X107">
        <f t="shared" si="55"/>
        <v>938</v>
      </c>
      <c r="Y107" s="29">
        <v>100</v>
      </c>
      <c r="Z107">
        <v>1000</v>
      </c>
      <c r="AA107" s="91">
        <v>1.024717E-15</v>
      </c>
      <c r="AB107" s="17"/>
      <c r="AC107" s="95">
        <v>2.868942E-2</v>
      </c>
      <c r="AD107" s="95">
        <v>2.868942E-2</v>
      </c>
      <c r="AE107" s="95">
        <v>0.35248790000000002</v>
      </c>
      <c r="AF107" s="95">
        <v>-0.31116300000000002</v>
      </c>
      <c r="AG107" s="95">
        <v>-1.4507760000000001</v>
      </c>
      <c r="AH107" s="95">
        <v>100</v>
      </c>
      <c r="AI107" s="95" t="s">
        <v>270</v>
      </c>
    </row>
    <row r="108" spans="1:35">
      <c r="B108">
        <v>25</v>
      </c>
      <c r="C108">
        <f t="shared" si="62"/>
        <v>25</v>
      </c>
      <c r="D108">
        <f t="shared" si="63"/>
        <v>125</v>
      </c>
      <c r="E108" s="9">
        <f t="shared" si="64"/>
        <v>125</v>
      </c>
      <c r="F108" s="30">
        <f t="shared" si="65"/>
        <v>250</v>
      </c>
      <c r="G108" s="29">
        <v>500</v>
      </c>
      <c r="H108">
        <v>100</v>
      </c>
      <c r="I108">
        <f>K108/J108</f>
        <v>0</v>
      </c>
      <c r="J108">
        <v>50</v>
      </c>
      <c r="K108">
        <v>0</v>
      </c>
      <c r="L108">
        <v>50</v>
      </c>
      <c r="M108" s="17"/>
      <c r="N108" s="27">
        <v>0.14116860000000001</v>
      </c>
      <c r="O108" s="27">
        <v>1.066495</v>
      </c>
      <c r="P108" s="27">
        <v>1.0765449999999999E-2</v>
      </c>
      <c r="Q108" s="27">
        <v>532.88980000000004</v>
      </c>
      <c r="R108" s="51">
        <v>100000</v>
      </c>
      <c r="S108" s="17"/>
      <c r="T108" s="62">
        <v>84</v>
      </c>
      <c r="U108" s="62">
        <v>22</v>
      </c>
      <c r="V108" s="27">
        <f t="shared" si="53"/>
        <v>62</v>
      </c>
      <c r="W108" s="27">
        <f t="shared" si="54"/>
        <v>478</v>
      </c>
      <c r="X108">
        <f t="shared" si="55"/>
        <v>938</v>
      </c>
      <c r="Y108" s="29">
        <v>500</v>
      </c>
      <c r="Z108">
        <v>1000</v>
      </c>
      <c r="AA108" s="91">
        <v>9.6611880000000004E-6</v>
      </c>
      <c r="AB108" s="17"/>
      <c r="AC108" s="95">
        <v>1.746884E-3</v>
      </c>
      <c r="AD108" s="95">
        <v>1.746884E-3</v>
      </c>
      <c r="AE108" s="95">
        <v>0.45505990000000002</v>
      </c>
      <c r="AF108" s="95">
        <v>-0.24762719999999999</v>
      </c>
      <c r="AG108" s="95">
        <v>-1.385635</v>
      </c>
      <c r="AH108" s="95">
        <v>500</v>
      </c>
      <c r="AI108" s="95" t="s">
        <v>395</v>
      </c>
    </row>
    <row r="109" spans="1:35">
      <c r="B109">
        <v>25</v>
      </c>
      <c r="C109">
        <f t="shared" si="62"/>
        <v>25</v>
      </c>
      <c r="D109">
        <f t="shared" si="63"/>
        <v>225</v>
      </c>
      <c r="E109" s="9">
        <f t="shared" si="64"/>
        <v>225</v>
      </c>
      <c r="F109" s="30">
        <f t="shared" si="65"/>
        <v>450</v>
      </c>
      <c r="G109" s="29">
        <v>900</v>
      </c>
      <c r="H109">
        <v>100</v>
      </c>
      <c r="I109">
        <f t="shared" ref="I109:I112" si="67">K109/J109</f>
        <v>0</v>
      </c>
      <c r="J109">
        <v>50</v>
      </c>
      <c r="K109">
        <v>0</v>
      </c>
      <c r="L109">
        <v>50</v>
      </c>
      <c r="M109" s="17"/>
      <c r="N109" s="27">
        <v>0.1828582</v>
      </c>
      <c r="O109" s="27">
        <v>1.0417609999999999</v>
      </c>
      <c r="P109" s="27">
        <v>1.0518400000000001E-2</v>
      </c>
      <c r="Q109" s="27">
        <v>937.18979999999999</v>
      </c>
      <c r="R109" s="51">
        <v>100000</v>
      </c>
      <c r="S109" s="17"/>
      <c r="T109" s="62">
        <v>105</v>
      </c>
      <c r="U109" s="62">
        <v>43</v>
      </c>
      <c r="V109" s="27">
        <f t="shared" si="53"/>
        <v>62</v>
      </c>
      <c r="W109" s="27">
        <f t="shared" si="54"/>
        <v>857</v>
      </c>
      <c r="X109">
        <f t="shared" si="55"/>
        <v>938</v>
      </c>
      <c r="Y109" s="29">
        <v>900</v>
      </c>
      <c r="Z109">
        <v>1000</v>
      </c>
      <c r="AA109" s="62">
        <v>7.0676740000000002E-2</v>
      </c>
      <c r="AB109" s="17"/>
      <c r="AC109" s="95">
        <v>0.1660182</v>
      </c>
      <c r="AD109" s="95">
        <v>0.1660182</v>
      </c>
      <c r="AE109" s="95">
        <v>0.11934839999999999</v>
      </c>
      <c r="AF109" s="95">
        <v>0.20321139999999999</v>
      </c>
      <c r="AG109" s="95">
        <v>1.103812</v>
      </c>
      <c r="AH109" s="95">
        <v>900</v>
      </c>
      <c r="AI109" s="95" t="s">
        <v>396</v>
      </c>
    </row>
    <row r="110" spans="1:35">
      <c r="B110">
        <v>25</v>
      </c>
      <c r="C110">
        <f t="shared" si="62"/>
        <v>25</v>
      </c>
      <c r="D110">
        <f t="shared" si="63"/>
        <v>250</v>
      </c>
      <c r="E110" s="9">
        <f t="shared" si="64"/>
        <v>250</v>
      </c>
      <c r="F110" s="30">
        <f t="shared" si="65"/>
        <v>500</v>
      </c>
      <c r="G110" s="29">
        <v>1000</v>
      </c>
      <c r="H110">
        <v>100</v>
      </c>
      <c r="I110">
        <f t="shared" si="67"/>
        <v>0</v>
      </c>
      <c r="J110">
        <v>50</v>
      </c>
      <c r="K110">
        <v>0</v>
      </c>
      <c r="L110">
        <v>50</v>
      </c>
      <c r="M110" s="17"/>
      <c r="N110" s="27">
        <v>0.50531490000000001</v>
      </c>
      <c r="O110" s="27">
        <v>0.99868809999999997</v>
      </c>
      <c r="P110" s="27">
        <v>1.008789E-2</v>
      </c>
      <c r="Q110" s="27">
        <v>998.70129999999995</v>
      </c>
      <c r="R110" s="51">
        <v>100000</v>
      </c>
      <c r="S110" s="17"/>
      <c r="T110" s="62">
        <v>111</v>
      </c>
      <c r="U110" s="62">
        <v>49</v>
      </c>
      <c r="V110" s="27">
        <f t="shared" si="53"/>
        <v>62</v>
      </c>
      <c r="W110" s="27">
        <f t="shared" si="54"/>
        <v>951</v>
      </c>
      <c r="X110">
        <f t="shared" si="55"/>
        <v>938</v>
      </c>
      <c r="Y110" s="29">
        <v>1000</v>
      </c>
      <c r="Z110">
        <v>1000</v>
      </c>
      <c r="AA110" s="62">
        <v>0.24109240000000001</v>
      </c>
      <c r="AB110" s="17"/>
      <c r="AC110" s="95">
        <v>1.8873020000000001E-2</v>
      </c>
      <c r="AD110" s="95">
        <v>1.8873020000000001E-2</v>
      </c>
      <c r="AE110" s="95">
        <v>0.35248790000000002</v>
      </c>
      <c r="AF110" s="95">
        <v>-0.20077999999999999</v>
      </c>
      <c r="AG110" s="95">
        <v>-1.1841790000000001</v>
      </c>
      <c r="AH110" s="95">
        <v>1000</v>
      </c>
      <c r="AI110" s="95" t="s">
        <v>359</v>
      </c>
    </row>
    <row r="111" spans="1:35">
      <c r="B111">
        <v>25</v>
      </c>
      <c r="C111">
        <f t="shared" si="62"/>
        <v>25</v>
      </c>
      <c r="D111">
        <f t="shared" si="63"/>
        <v>375</v>
      </c>
      <c r="E111" s="9">
        <f t="shared" si="64"/>
        <v>375</v>
      </c>
      <c r="F111" s="30">
        <f t="shared" si="65"/>
        <v>750</v>
      </c>
      <c r="G111" s="29">
        <v>1500</v>
      </c>
      <c r="H111">
        <v>100</v>
      </c>
      <c r="I111">
        <f t="shared" si="67"/>
        <v>0</v>
      </c>
      <c r="J111">
        <v>50</v>
      </c>
      <c r="K111">
        <v>0</v>
      </c>
      <c r="L111">
        <v>50</v>
      </c>
      <c r="M111" s="17"/>
      <c r="N111" s="27">
        <v>0.93555060000000001</v>
      </c>
      <c r="O111" s="27">
        <v>0.94521149999999998</v>
      </c>
      <c r="P111" s="27">
        <v>9.5528780000000008E-3</v>
      </c>
      <c r="Q111" s="27">
        <v>1418.6020000000001</v>
      </c>
      <c r="R111" s="51">
        <v>100000</v>
      </c>
      <c r="S111" s="17"/>
      <c r="T111" s="62">
        <v>135</v>
      </c>
      <c r="U111" s="62">
        <v>73</v>
      </c>
      <c r="V111" s="27">
        <f t="shared" si="53"/>
        <v>62</v>
      </c>
      <c r="W111" s="27">
        <f t="shared" si="54"/>
        <v>1427</v>
      </c>
      <c r="X111">
        <f t="shared" si="55"/>
        <v>938</v>
      </c>
      <c r="Y111" s="29">
        <v>1500</v>
      </c>
      <c r="Z111">
        <v>1000</v>
      </c>
      <c r="AA111" s="62">
        <v>0.37284070000000002</v>
      </c>
      <c r="AB111" s="17"/>
      <c r="AC111" s="95">
        <v>3.5877659999999999E-2</v>
      </c>
      <c r="AD111" s="95">
        <v>3.5877659999999999E-2</v>
      </c>
      <c r="AE111" s="95">
        <v>0.3217759</v>
      </c>
      <c r="AF111" s="95">
        <v>-0.19677069999999999</v>
      </c>
      <c r="AG111" s="95">
        <v>-1.1724859999999999</v>
      </c>
      <c r="AH111" s="95">
        <v>1000</v>
      </c>
      <c r="AI111" s="95" t="s">
        <v>232</v>
      </c>
    </row>
    <row r="112" spans="1:35" ht="17" thickBot="1">
      <c r="B112">
        <v>25</v>
      </c>
      <c r="C112">
        <f t="shared" si="62"/>
        <v>25</v>
      </c>
      <c r="D112">
        <f t="shared" si="63"/>
        <v>750</v>
      </c>
      <c r="E112" s="9">
        <f t="shared" si="64"/>
        <v>750</v>
      </c>
      <c r="F112" s="30">
        <f t="shared" si="65"/>
        <v>1500</v>
      </c>
      <c r="G112" s="29">
        <v>3000</v>
      </c>
      <c r="H112">
        <v>100</v>
      </c>
      <c r="I112">
        <f t="shared" si="67"/>
        <v>0</v>
      </c>
      <c r="J112">
        <v>50</v>
      </c>
      <c r="K112">
        <v>0</v>
      </c>
      <c r="L112">
        <v>50</v>
      </c>
      <c r="M112" s="17"/>
      <c r="N112" s="27">
        <v>0.75541239999999998</v>
      </c>
      <c r="O112" s="27">
        <v>0.98218620000000001</v>
      </c>
      <c r="P112" s="27">
        <v>9.9228579999999997E-3</v>
      </c>
      <c r="Q112" s="27">
        <v>2947.0889999999999</v>
      </c>
      <c r="R112" s="51">
        <v>100000</v>
      </c>
      <c r="S112" s="17"/>
      <c r="T112" s="62">
        <v>200</v>
      </c>
      <c r="U112" s="62">
        <v>138</v>
      </c>
      <c r="V112" s="27">
        <f t="shared" si="53"/>
        <v>62</v>
      </c>
      <c r="W112" s="27">
        <f t="shared" si="54"/>
        <v>2862</v>
      </c>
      <c r="X112">
        <f t="shared" si="55"/>
        <v>938</v>
      </c>
      <c r="Y112" s="29">
        <v>3000</v>
      </c>
      <c r="Z112">
        <v>1000</v>
      </c>
      <c r="AA112" s="91">
        <v>1.6000540000000001E-8</v>
      </c>
      <c r="AB112" s="17"/>
      <c r="AC112" s="95">
        <v>0.23800740000000001</v>
      </c>
      <c r="AD112" s="95">
        <v>0.23800740000000001</v>
      </c>
      <c r="AE112" s="95">
        <v>0.118815</v>
      </c>
      <c r="AF112" s="95">
        <v>0.1812346</v>
      </c>
      <c r="AG112" s="95">
        <v>1.051965</v>
      </c>
      <c r="AH112" s="95">
        <v>1000</v>
      </c>
      <c r="AI112" s="95" t="s">
        <v>237</v>
      </c>
    </row>
    <row r="113" spans="1:35" ht="23" customHeight="1" thickBot="1">
      <c r="A113" s="24">
        <v>11</v>
      </c>
      <c r="B113" s="47" t="s">
        <v>83</v>
      </c>
      <c r="C113" s="2"/>
      <c r="D113" s="2"/>
      <c r="E113" s="2"/>
      <c r="F113" s="2"/>
      <c r="G113" s="16"/>
      <c r="H113" s="2"/>
      <c r="I113" s="2"/>
      <c r="J113" s="2"/>
      <c r="K113" s="2"/>
      <c r="L113" s="2"/>
      <c r="M113" s="17"/>
      <c r="N113" s="17"/>
      <c r="O113" s="17"/>
      <c r="P113" s="17"/>
      <c r="Q113" s="17"/>
      <c r="R113" s="17"/>
      <c r="S113" s="17"/>
      <c r="T113" s="17"/>
      <c r="U113" s="17"/>
      <c r="V113" s="50">
        <f t="shared" ref="V113:V120" si="68">T113-U113</f>
        <v>0</v>
      </c>
      <c r="W113" s="50">
        <f t="shared" ref="W113:W120" si="69">Y113-U113</f>
        <v>0</v>
      </c>
      <c r="X113" s="17">
        <f t="shared" ref="X113:X123" si="70">Z113-V113</f>
        <v>0</v>
      </c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>
      <c r="B114">
        <f>C114</f>
        <v>12.5</v>
      </c>
      <c r="C114">
        <f t="shared" ref="C114:C116" si="71">E114/G114*100</f>
        <v>12.5</v>
      </c>
      <c r="D114">
        <f>E114</f>
        <v>125</v>
      </c>
      <c r="E114">
        <v>125</v>
      </c>
      <c r="F114">
        <v>750</v>
      </c>
      <c r="G114">
        <v>1000</v>
      </c>
      <c r="H114" s="29">
        <v>6</v>
      </c>
      <c r="I114">
        <f>K114/J114</f>
        <v>0</v>
      </c>
      <c r="J114">
        <v>50</v>
      </c>
      <c r="K114">
        <v>0</v>
      </c>
      <c r="L114">
        <v>50</v>
      </c>
      <c r="M114" s="17"/>
      <c r="N114" s="27">
        <v>0.4</v>
      </c>
      <c r="O114" s="27">
        <v>1.0328470000000001</v>
      </c>
      <c r="P114" s="27">
        <v>0.2052213</v>
      </c>
      <c r="Q114" s="27">
        <v>1026.106</v>
      </c>
      <c r="R114">
        <v>100000</v>
      </c>
      <c r="S114" s="17"/>
      <c r="T114" s="62">
        <v>110</v>
      </c>
      <c r="U114" s="62">
        <v>41</v>
      </c>
      <c r="V114" s="27">
        <f t="shared" si="68"/>
        <v>69</v>
      </c>
      <c r="W114" s="27">
        <f t="shared" si="69"/>
        <v>959</v>
      </c>
      <c r="X114">
        <f t="shared" si="70"/>
        <v>931</v>
      </c>
      <c r="Y114">
        <v>1000</v>
      </c>
      <c r="Z114">
        <v>1000</v>
      </c>
      <c r="AA114" s="61">
        <v>7.8324699999999994E-3</v>
      </c>
      <c r="AB114" s="17"/>
      <c r="AC114" s="95">
        <v>3.6570909999999998E-2</v>
      </c>
      <c r="AD114" s="95">
        <v>3.6570909999999998E-2</v>
      </c>
      <c r="AE114" s="95">
        <v>0.3217759</v>
      </c>
      <c r="AF114" s="95">
        <v>-0.21076990000000001</v>
      </c>
      <c r="AG114" s="95">
        <v>-1.17411</v>
      </c>
      <c r="AH114" s="95">
        <v>1000</v>
      </c>
      <c r="AI114" s="95" t="s">
        <v>356</v>
      </c>
    </row>
    <row r="115" spans="1:35">
      <c r="B115">
        <f t="shared" ref="B115:B123" si="72">C115</f>
        <v>12.5</v>
      </c>
      <c r="C115">
        <f t="shared" si="71"/>
        <v>12.5</v>
      </c>
      <c r="D115">
        <f t="shared" ref="D115:D123" si="73">E115</f>
        <v>125</v>
      </c>
      <c r="E115">
        <f t="shared" ref="E115:E123" si="74">(G115-F115)/2</f>
        <v>125</v>
      </c>
      <c r="F115">
        <v>750</v>
      </c>
      <c r="G115">
        <v>1000</v>
      </c>
      <c r="H115" s="29">
        <v>10</v>
      </c>
      <c r="I115">
        <f t="shared" ref="I115:I118" si="75">K115/J115</f>
        <v>0</v>
      </c>
      <c r="J115">
        <v>50</v>
      </c>
      <c r="K115">
        <v>0</v>
      </c>
      <c r="L115">
        <v>50</v>
      </c>
      <c r="M115" s="17"/>
      <c r="N115" s="27">
        <v>0.34771649999999998</v>
      </c>
      <c r="O115" s="27">
        <v>1.019139</v>
      </c>
      <c r="P115" s="27">
        <v>0.11299729999999999</v>
      </c>
      <c r="Q115" s="27">
        <v>1016.976</v>
      </c>
      <c r="R115">
        <v>100000</v>
      </c>
      <c r="S115" s="17"/>
      <c r="T115" s="62">
        <v>94</v>
      </c>
      <c r="U115" s="62">
        <v>42</v>
      </c>
      <c r="V115" s="27">
        <f t="shared" si="68"/>
        <v>52</v>
      </c>
      <c r="W115" s="27">
        <f t="shared" si="69"/>
        <v>958</v>
      </c>
      <c r="X115">
        <f t="shared" si="70"/>
        <v>948</v>
      </c>
      <c r="Y115">
        <v>1000</v>
      </c>
      <c r="Z115">
        <v>1000</v>
      </c>
      <c r="AA115" s="61">
        <v>0.34170139999999999</v>
      </c>
      <c r="AB115" s="17"/>
      <c r="AC115" s="95">
        <v>0.95206610000000003</v>
      </c>
      <c r="AD115" s="95">
        <v>0.95206610000000003</v>
      </c>
      <c r="AE115" s="95">
        <v>3.9195630000000002E-2</v>
      </c>
      <c r="AF115" s="95">
        <v>-0.15220880000000001</v>
      </c>
      <c r="AG115" s="95">
        <v>-0.86200290000000002</v>
      </c>
      <c r="AH115" s="95">
        <v>1000</v>
      </c>
      <c r="AI115" s="95" t="s">
        <v>237</v>
      </c>
    </row>
    <row r="116" spans="1:35">
      <c r="B116">
        <f t="shared" si="72"/>
        <v>12.5</v>
      </c>
      <c r="C116">
        <f t="shared" si="71"/>
        <v>12.5</v>
      </c>
      <c r="D116">
        <f t="shared" si="73"/>
        <v>125</v>
      </c>
      <c r="E116">
        <f t="shared" si="74"/>
        <v>125</v>
      </c>
      <c r="F116">
        <v>750</v>
      </c>
      <c r="G116">
        <v>1000</v>
      </c>
      <c r="H116" s="29">
        <v>20</v>
      </c>
      <c r="I116">
        <f t="shared" si="75"/>
        <v>0</v>
      </c>
      <c r="J116">
        <v>50</v>
      </c>
      <c r="K116">
        <v>0</v>
      </c>
      <c r="L116">
        <v>50</v>
      </c>
      <c r="M116" s="17"/>
      <c r="N116" s="27">
        <v>0.5860341</v>
      </c>
      <c r="O116" s="27">
        <v>0.98965910000000001</v>
      </c>
      <c r="P116" s="27">
        <v>5.2115679999999998E-2</v>
      </c>
      <c r="Q116" s="27">
        <v>990.19799999999998</v>
      </c>
      <c r="R116">
        <v>100000</v>
      </c>
      <c r="S116" s="17"/>
      <c r="T116" s="62">
        <v>122</v>
      </c>
      <c r="U116" s="62">
        <v>69</v>
      </c>
      <c r="V116" s="27">
        <f t="shared" si="68"/>
        <v>53</v>
      </c>
      <c r="W116" s="27">
        <f t="shared" si="69"/>
        <v>931</v>
      </c>
      <c r="X116">
        <f t="shared" si="70"/>
        <v>947</v>
      </c>
      <c r="Y116">
        <v>1000</v>
      </c>
      <c r="Z116">
        <v>1000</v>
      </c>
      <c r="AA116" s="61">
        <v>0.16083700000000001</v>
      </c>
      <c r="AB116" s="17"/>
      <c r="AC116" s="95">
        <v>0.72950820000000005</v>
      </c>
      <c r="AD116" s="95">
        <v>0.72950820000000005</v>
      </c>
      <c r="AE116" s="95">
        <v>6.1436409999999997E-2</v>
      </c>
      <c r="AF116" s="95">
        <v>-0.1688846</v>
      </c>
      <c r="AG116" s="95">
        <v>-0.94709339999999997</v>
      </c>
      <c r="AH116" s="95">
        <v>1000</v>
      </c>
      <c r="AI116" s="95" t="s">
        <v>266</v>
      </c>
    </row>
    <row r="117" spans="1:35">
      <c r="B117">
        <f t="shared" si="72"/>
        <v>12.5</v>
      </c>
      <c r="C117">
        <f>E117/G117*100</f>
        <v>12.5</v>
      </c>
      <c r="D117">
        <f t="shared" si="73"/>
        <v>125</v>
      </c>
      <c r="E117">
        <f t="shared" si="74"/>
        <v>125</v>
      </c>
      <c r="F117">
        <v>750</v>
      </c>
      <c r="G117">
        <v>1000</v>
      </c>
      <c r="H117" s="29">
        <v>50</v>
      </c>
      <c r="I117">
        <f t="shared" si="75"/>
        <v>0</v>
      </c>
      <c r="J117">
        <v>50</v>
      </c>
      <c r="K117">
        <v>0</v>
      </c>
      <c r="L117">
        <v>50</v>
      </c>
      <c r="M117" s="17"/>
      <c r="N117" s="27">
        <v>0.40237600000000001</v>
      </c>
      <c r="O117" s="27">
        <v>1.0101789999999999</v>
      </c>
      <c r="P117" s="27">
        <v>2.0611620000000001E-2</v>
      </c>
      <c r="Q117" s="27">
        <v>1009.9690000000001</v>
      </c>
      <c r="R117">
        <v>100000</v>
      </c>
      <c r="S117" s="17"/>
      <c r="T117" s="62">
        <v>107</v>
      </c>
      <c r="U117" s="62">
        <v>45</v>
      </c>
      <c r="V117" s="27">
        <f t="shared" si="68"/>
        <v>62</v>
      </c>
      <c r="W117" s="27">
        <f t="shared" si="69"/>
        <v>955</v>
      </c>
      <c r="X117">
        <f t="shared" si="70"/>
        <v>938</v>
      </c>
      <c r="Y117">
        <v>1000</v>
      </c>
      <c r="Z117">
        <v>1000</v>
      </c>
      <c r="AA117" s="61">
        <v>0.1114773</v>
      </c>
      <c r="AB117" s="17"/>
      <c r="AC117" s="95">
        <v>0.2483553</v>
      </c>
      <c r="AD117" s="95">
        <v>0.2483553</v>
      </c>
      <c r="AE117" s="95">
        <v>0.1083943</v>
      </c>
      <c r="AF117" s="95">
        <v>-0.1848746</v>
      </c>
      <c r="AG117" s="95">
        <v>-1.0557049999999999</v>
      </c>
      <c r="AH117" s="95">
        <v>1000</v>
      </c>
      <c r="AI117" s="95" t="s">
        <v>331</v>
      </c>
    </row>
    <row r="118" spans="1:35">
      <c r="B118">
        <f t="shared" si="72"/>
        <v>12.5</v>
      </c>
      <c r="C118">
        <f t="shared" ref="C118:C123" si="76">E118/G118*100</f>
        <v>12.5</v>
      </c>
      <c r="D118">
        <f t="shared" si="73"/>
        <v>125</v>
      </c>
      <c r="E118">
        <f t="shared" si="74"/>
        <v>125</v>
      </c>
      <c r="F118">
        <v>750</v>
      </c>
      <c r="G118">
        <v>1000</v>
      </c>
      <c r="H118" s="29">
        <v>100</v>
      </c>
      <c r="I118">
        <f t="shared" si="75"/>
        <v>0</v>
      </c>
      <c r="J118">
        <v>50</v>
      </c>
      <c r="K118">
        <v>0</v>
      </c>
      <c r="L118">
        <v>50</v>
      </c>
      <c r="M118" s="17"/>
      <c r="N118" s="27">
        <v>0.30405700000000002</v>
      </c>
      <c r="O118" s="27">
        <v>1.0222880000000001</v>
      </c>
      <c r="P118" s="27">
        <v>1.0323809999999999E-2</v>
      </c>
      <c r="Q118" s="27">
        <v>1022.058</v>
      </c>
      <c r="R118">
        <v>100000</v>
      </c>
      <c r="S118" s="17"/>
      <c r="T118" s="62">
        <v>83</v>
      </c>
      <c r="U118" s="62">
        <v>41</v>
      </c>
      <c r="V118" s="27">
        <f t="shared" si="68"/>
        <v>42</v>
      </c>
      <c r="W118" s="27">
        <f t="shared" si="69"/>
        <v>959</v>
      </c>
      <c r="X118">
        <f t="shared" si="70"/>
        <v>958</v>
      </c>
      <c r="Y118">
        <v>1000</v>
      </c>
      <c r="Z118">
        <v>1000</v>
      </c>
      <c r="AA118" s="61">
        <v>1</v>
      </c>
      <c r="AB118" s="17"/>
      <c r="AC118" s="95">
        <v>0.67500000000000004</v>
      </c>
      <c r="AD118" s="95">
        <v>0.67500000000000004</v>
      </c>
      <c r="AE118" s="95">
        <v>5.5364280000000002E-2</v>
      </c>
      <c r="AF118" s="95">
        <v>-0.17059530000000001</v>
      </c>
      <c r="AG118" s="95">
        <v>-0.95096270000000005</v>
      </c>
      <c r="AH118" s="95">
        <v>1000</v>
      </c>
      <c r="AI118" s="95" t="s">
        <v>298</v>
      </c>
    </row>
    <row r="119" spans="1:35">
      <c r="B119">
        <f t="shared" si="72"/>
        <v>12.5</v>
      </c>
      <c r="C119">
        <f t="shared" si="76"/>
        <v>12.5</v>
      </c>
      <c r="D119">
        <f t="shared" si="73"/>
        <v>125</v>
      </c>
      <c r="E119">
        <f t="shared" si="74"/>
        <v>125</v>
      </c>
      <c r="F119">
        <v>750</v>
      </c>
      <c r="G119">
        <v>1000</v>
      </c>
      <c r="H119" s="29">
        <v>300</v>
      </c>
      <c r="I119">
        <f>K119/J119</f>
        <v>0</v>
      </c>
      <c r="J119">
        <v>50</v>
      </c>
      <c r="K119">
        <v>0</v>
      </c>
      <c r="L119">
        <v>50</v>
      </c>
      <c r="M119" s="17"/>
      <c r="N119" s="27">
        <v>0.5514445</v>
      </c>
      <c r="O119" s="27">
        <v>0.99371790000000004</v>
      </c>
      <c r="P119" s="27">
        <v>3.3235410000000002E-3</v>
      </c>
      <c r="Q119" s="27">
        <v>993.73879999999997</v>
      </c>
      <c r="R119" s="51">
        <v>100000</v>
      </c>
      <c r="S119" s="17"/>
      <c r="T119" s="62">
        <v>104</v>
      </c>
      <c r="U119" s="62">
        <v>39</v>
      </c>
      <c r="V119" s="27">
        <f t="shared" si="68"/>
        <v>65</v>
      </c>
      <c r="W119" s="27">
        <f t="shared" si="69"/>
        <v>961</v>
      </c>
      <c r="X119">
        <f t="shared" si="70"/>
        <v>935</v>
      </c>
      <c r="Y119">
        <v>1000</v>
      </c>
      <c r="Z119">
        <v>1000</v>
      </c>
      <c r="AA119" s="61">
        <v>1.148247E-2</v>
      </c>
      <c r="AB119" s="17"/>
      <c r="AC119" s="95">
        <v>0.61181430000000003</v>
      </c>
      <c r="AD119" s="95">
        <v>0.61181430000000003</v>
      </c>
      <c r="AE119" s="95">
        <v>7.1478630000000001E-2</v>
      </c>
      <c r="AF119" s="95">
        <v>-0.170372</v>
      </c>
      <c r="AG119" s="95">
        <v>-0.9683233</v>
      </c>
      <c r="AH119" s="95">
        <v>1000</v>
      </c>
      <c r="AI119" s="95" t="s">
        <v>228</v>
      </c>
    </row>
    <row r="120" spans="1:35">
      <c r="B120">
        <f t="shared" si="72"/>
        <v>12.5</v>
      </c>
      <c r="C120">
        <f t="shared" si="76"/>
        <v>12.5</v>
      </c>
      <c r="D120">
        <f t="shared" si="73"/>
        <v>125</v>
      </c>
      <c r="E120">
        <f t="shared" si="74"/>
        <v>125</v>
      </c>
      <c r="F120">
        <v>750</v>
      </c>
      <c r="G120">
        <v>1000</v>
      </c>
      <c r="H120" s="29">
        <v>500</v>
      </c>
      <c r="I120">
        <f t="shared" ref="I120:I123" si="77">K120/J120</f>
        <v>0</v>
      </c>
      <c r="J120">
        <v>50</v>
      </c>
      <c r="K120">
        <v>0</v>
      </c>
      <c r="L120">
        <v>50</v>
      </c>
      <c r="M120" s="17"/>
      <c r="N120" s="27">
        <v>0.38196180000000002</v>
      </c>
      <c r="O120" s="27">
        <v>1.01292</v>
      </c>
      <c r="P120" s="27">
        <v>2.0298479999999999E-3</v>
      </c>
      <c r="Q120" s="27">
        <v>1012.894</v>
      </c>
      <c r="R120" s="51">
        <v>10000</v>
      </c>
      <c r="S120" s="17"/>
      <c r="T120" s="62">
        <v>86</v>
      </c>
      <c r="U120" s="62">
        <v>39</v>
      </c>
      <c r="V120" s="27">
        <f t="shared" si="68"/>
        <v>47</v>
      </c>
      <c r="W120" s="27">
        <f t="shared" si="69"/>
        <v>961</v>
      </c>
      <c r="X120">
        <f t="shared" si="70"/>
        <v>953</v>
      </c>
      <c r="Y120">
        <v>1000</v>
      </c>
      <c r="Z120">
        <v>1000</v>
      </c>
      <c r="AA120" s="61">
        <v>0.44052210000000003</v>
      </c>
      <c r="AB120" s="17"/>
      <c r="AC120" s="95">
        <v>0.74647889999999995</v>
      </c>
      <c r="AD120" s="95">
        <v>0.74647889999999995</v>
      </c>
      <c r="AE120" s="95">
        <v>4.7829959999999998E-2</v>
      </c>
      <c r="AF120" s="95">
        <v>0.16581969999999999</v>
      </c>
      <c r="AG120" s="95">
        <v>0.92789449999999996</v>
      </c>
      <c r="AH120" s="95">
        <v>1000</v>
      </c>
      <c r="AI120" s="95" t="s">
        <v>399</v>
      </c>
    </row>
    <row r="121" spans="1:35">
      <c r="B121">
        <f t="shared" si="72"/>
        <v>12.5</v>
      </c>
      <c r="C121">
        <f t="shared" si="76"/>
        <v>12.5</v>
      </c>
      <c r="D121">
        <f t="shared" si="73"/>
        <v>125</v>
      </c>
      <c r="E121">
        <f t="shared" si="74"/>
        <v>125</v>
      </c>
      <c r="F121">
        <v>750</v>
      </c>
      <c r="G121">
        <v>1000</v>
      </c>
      <c r="H121" s="29">
        <v>700</v>
      </c>
      <c r="I121">
        <f t="shared" si="77"/>
        <v>0</v>
      </c>
      <c r="J121">
        <v>50</v>
      </c>
      <c r="K121">
        <v>0</v>
      </c>
      <c r="L121">
        <v>50</v>
      </c>
      <c r="M121" s="17"/>
      <c r="N121" s="27">
        <v>0.74812520000000005</v>
      </c>
      <c r="O121" s="27">
        <v>0.96941759999999999</v>
      </c>
      <c r="P121" s="27">
        <v>1.3869240000000001E-3</v>
      </c>
      <c r="Q121" s="27">
        <v>969.46</v>
      </c>
      <c r="R121" s="51">
        <v>10000</v>
      </c>
      <c r="S121" s="17"/>
      <c r="T121" s="62">
        <v>78</v>
      </c>
      <c r="U121" s="62">
        <v>40</v>
      </c>
      <c r="V121" s="27">
        <f t="shared" ref="V121:V134" si="78">T121-U121</f>
        <v>38</v>
      </c>
      <c r="W121" s="27">
        <f t="shared" ref="W121:W134" si="79">Y121-U121</f>
        <v>960</v>
      </c>
      <c r="X121">
        <f t="shared" si="70"/>
        <v>962</v>
      </c>
      <c r="Y121">
        <v>1000</v>
      </c>
      <c r="Z121">
        <v>1000</v>
      </c>
      <c r="AA121" s="61">
        <v>0.9081378</v>
      </c>
      <c r="AB121" s="17"/>
      <c r="AC121" s="95">
        <v>0.38797809999999999</v>
      </c>
      <c r="AD121" s="95">
        <v>0.38797809999999999</v>
      </c>
      <c r="AE121" s="95">
        <v>8.7831259999999994E-2</v>
      </c>
      <c r="AF121" s="95">
        <v>-0.17908389999999999</v>
      </c>
      <c r="AG121" s="95">
        <v>-1.020905</v>
      </c>
      <c r="AH121" s="95">
        <v>1000</v>
      </c>
      <c r="AI121" s="95" t="s">
        <v>353</v>
      </c>
    </row>
    <row r="122" spans="1:35">
      <c r="B122">
        <f t="shared" si="72"/>
        <v>12.5</v>
      </c>
      <c r="C122">
        <f t="shared" si="76"/>
        <v>12.5</v>
      </c>
      <c r="D122">
        <f t="shared" si="73"/>
        <v>125</v>
      </c>
      <c r="E122">
        <f t="shared" si="74"/>
        <v>125</v>
      </c>
      <c r="F122">
        <v>750</v>
      </c>
      <c r="G122">
        <v>1000</v>
      </c>
      <c r="H122" s="29">
        <v>800</v>
      </c>
      <c r="I122">
        <f t="shared" si="77"/>
        <v>0</v>
      </c>
      <c r="J122">
        <v>50</v>
      </c>
      <c r="K122">
        <v>0</v>
      </c>
      <c r="L122">
        <v>50</v>
      </c>
      <c r="M122" s="17"/>
      <c r="N122" s="27">
        <v>0.47755219999999998</v>
      </c>
      <c r="O122" s="27">
        <v>1.001887</v>
      </c>
      <c r="P122" s="27">
        <v>1.2539230000000001E-3</v>
      </c>
      <c r="Q122" s="27">
        <v>1001.885</v>
      </c>
      <c r="R122" s="51">
        <v>10000</v>
      </c>
      <c r="S122" s="17"/>
      <c r="T122" s="62">
        <v>87</v>
      </c>
      <c r="U122" s="62">
        <v>46</v>
      </c>
      <c r="V122" s="27">
        <f t="shared" si="78"/>
        <v>41</v>
      </c>
      <c r="W122" s="27">
        <f t="shared" si="79"/>
        <v>954</v>
      </c>
      <c r="X122">
        <f t="shared" si="70"/>
        <v>959</v>
      </c>
      <c r="Y122">
        <v>1000</v>
      </c>
      <c r="Z122">
        <v>1000</v>
      </c>
      <c r="AA122" s="61">
        <v>0.66126240000000003</v>
      </c>
      <c r="AB122" s="17"/>
      <c r="AC122" s="95">
        <v>0.2175676</v>
      </c>
      <c r="AD122" s="95">
        <v>0.2175676</v>
      </c>
      <c r="AE122" s="95">
        <v>0.10434400000000001</v>
      </c>
      <c r="AF122" s="95">
        <v>0.1953809</v>
      </c>
      <c r="AG122" s="95">
        <v>1.080864</v>
      </c>
      <c r="AH122" s="95">
        <v>1000</v>
      </c>
      <c r="AI122" s="95" t="s">
        <v>228</v>
      </c>
    </row>
    <row r="123" spans="1:35" ht="17" thickBot="1">
      <c r="B123">
        <f t="shared" si="72"/>
        <v>12.5</v>
      </c>
      <c r="C123">
        <f t="shared" si="76"/>
        <v>12.5</v>
      </c>
      <c r="D123">
        <f t="shared" si="73"/>
        <v>125</v>
      </c>
      <c r="E123">
        <f t="shared" si="74"/>
        <v>125</v>
      </c>
      <c r="F123">
        <v>750</v>
      </c>
      <c r="G123">
        <v>1000</v>
      </c>
      <c r="H123" s="29">
        <v>1000</v>
      </c>
      <c r="I123">
        <f t="shared" si="77"/>
        <v>0</v>
      </c>
      <c r="J123">
        <v>50</v>
      </c>
      <c r="K123">
        <v>0</v>
      </c>
      <c r="L123">
        <v>50</v>
      </c>
      <c r="M123" s="17"/>
      <c r="N123" s="27">
        <v>0.78722130000000001</v>
      </c>
      <c r="O123" s="27">
        <v>0.96439859999999999</v>
      </c>
      <c r="P123" s="27">
        <v>9.6539840000000004E-4</v>
      </c>
      <c r="Q123" s="27">
        <v>964.43299999999999</v>
      </c>
      <c r="R123" s="51">
        <v>10000</v>
      </c>
      <c r="S123" s="17"/>
      <c r="T123" s="62">
        <v>110</v>
      </c>
      <c r="U123" s="62">
        <v>49</v>
      </c>
      <c r="V123" s="27">
        <f t="shared" si="78"/>
        <v>61</v>
      </c>
      <c r="W123" s="27">
        <f t="shared" si="79"/>
        <v>951</v>
      </c>
      <c r="X123">
        <f t="shared" si="70"/>
        <v>939</v>
      </c>
      <c r="Y123">
        <v>1000</v>
      </c>
      <c r="Z123">
        <v>1000</v>
      </c>
      <c r="AA123" s="61">
        <v>0.28058379999999999</v>
      </c>
      <c r="AB123" s="17"/>
      <c r="AC123" s="95">
        <v>0.51522250000000003</v>
      </c>
      <c r="AD123" s="95">
        <v>0.51522250000000003</v>
      </c>
      <c r="AE123" s="95">
        <v>8.6034719999999995E-2</v>
      </c>
      <c r="AF123" s="95">
        <v>0.1738344</v>
      </c>
      <c r="AG123" s="95">
        <v>0.98716150000000003</v>
      </c>
      <c r="AH123" s="95">
        <v>1000</v>
      </c>
      <c r="AI123" s="95" t="s">
        <v>396</v>
      </c>
    </row>
    <row r="124" spans="1:35" ht="38" customHeight="1" thickBot="1">
      <c r="A124" s="24">
        <v>12</v>
      </c>
      <c r="B124" s="47" t="s">
        <v>84</v>
      </c>
      <c r="C124" s="2"/>
      <c r="D124" s="2"/>
      <c r="E124" s="2"/>
      <c r="F124" s="2"/>
      <c r="G124" s="16"/>
      <c r="H124" s="2"/>
      <c r="I124" s="2"/>
      <c r="J124" s="2"/>
      <c r="K124" s="2"/>
      <c r="L124" s="3" t="s">
        <v>13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50">
        <f t="shared" si="78"/>
        <v>0</v>
      </c>
      <c r="W124" s="50">
        <f t="shared" si="79"/>
        <v>0</v>
      </c>
      <c r="X124" s="17">
        <f t="shared" ref="X124:X129" si="80">Z124-V124</f>
        <v>0</v>
      </c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>
      <c r="A125" s="26"/>
      <c r="B125">
        <f>D125*100/G125</f>
        <v>1</v>
      </c>
      <c r="C125">
        <f>E125/G125*100</f>
        <v>1</v>
      </c>
      <c r="D125">
        <f>E125</f>
        <v>10</v>
      </c>
      <c r="E125">
        <f>(G125-F125)/2</f>
        <v>10</v>
      </c>
      <c r="F125" s="29">
        <v>980</v>
      </c>
      <c r="G125">
        <v>1000</v>
      </c>
      <c r="H125">
        <v>100</v>
      </c>
      <c r="I125">
        <f t="shared" ref="I125:I134" si="81">K125/J125</f>
        <v>0</v>
      </c>
      <c r="J125">
        <v>50</v>
      </c>
      <c r="K125">
        <v>0</v>
      </c>
      <c r="L125" s="32" t="s">
        <v>16</v>
      </c>
      <c r="M125" s="17"/>
      <c r="N125" s="27">
        <v>0.66522329999999996</v>
      </c>
      <c r="O125" s="27">
        <v>0.98079780000000005</v>
      </c>
      <c r="P125" s="27">
        <v>9.9089710000000008E-3</v>
      </c>
      <c r="Q125" s="27">
        <v>980.98810000000003</v>
      </c>
      <c r="R125">
        <v>100000</v>
      </c>
      <c r="S125" s="17"/>
      <c r="T125" s="62">
        <v>111</v>
      </c>
      <c r="U125" s="62">
        <v>51</v>
      </c>
      <c r="V125" s="27">
        <f t="shared" si="78"/>
        <v>60</v>
      </c>
      <c r="W125" s="27">
        <f t="shared" si="79"/>
        <v>949</v>
      </c>
      <c r="X125">
        <f t="shared" si="80"/>
        <v>940</v>
      </c>
      <c r="Y125">
        <v>1000</v>
      </c>
      <c r="Z125">
        <v>1000</v>
      </c>
      <c r="AA125" s="61">
        <v>0.43474000000000002</v>
      </c>
      <c r="AB125" s="17"/>
      <c r="AC125" s="95">
        <v>0.53982300000000005</v>
      </c>
      <c r="AD125" s="95">
        <v>0.53982300000000005</v>
      </c>
      <c r="AE125" s="95">
        <v>8.0420000000000005E-2</v>
      </c>
      <c r="AF125" s="95">
        <v>0.1741269</v>
      </c>
      <c r="AG125" s="95">
        <v>0.98255009999999998</v>
      </c>
      <c r="AH125" s="95">
        <v>1000</v>
      </c>
      <c r="AI125" s="95" t="s">
        <v>344</v>
      </c>
    </row>
    <row r="126" spans="1:35">
      <c r="A126" s="26"/>
      <c r="B126">
        <f t="shared" ref="B126:B134" si="82">D126*100/G126</f>
        <v>2.5</v>
      </c>
      <c r="C126">
        <f t="shared" ref="C126:C134" si="83">E126/G126*100</f>
        <v>2.5</v>
      </c>
      <c r="D126">
        <f t="shared" ref="D126:D134" si="84">E126</f>
        <v>25</v>
      </c>
      <c r="E126">
        <f t="shared" ref="E126:E134" si="85">(G126-F126)/2</f>
        <v>25</v>
      </c>
      <c r="F126" s="29">
        <v>950</v>
      </c>
      <c r="G126">
        <v>1000</v>
      </c>
      <c r="H126">
        <v>100</v>
      </c>
      <c r="I126">
        <f t="shared" si="81"/>
        <v>0</v>
      </c>
      <c r="J126">
        <v>50</v>
      </c>
      <c r="K126">
        <v>0</v>
      </c>
      <c r="L126" s="32" t="s">
        <v>16</v>
      </c>
      <c r="M126" s="17"/>
      <c r="N126" s="27">
        <v>7.9839199999999999E-2</v>
      </c>
      <c r="O126" s="27">
        <v>1.063547</v>
      </c>
      <c r="P126" s="27">
        <v>1.0736010000000001E-2</v>
      </c>
      <c r="Q126" s="27">
        <v>1062.865</v>
      </c>
      <c r="R126">
        <v>100000</v>
      </c>
      <c r="S126" s="17"/>
      <c r="T126" s="62">
        <v>97</v>
      </c>
      <c r="U126" s="62">
        <v>37</v>
      </c>
      <c r="V126" s="27">
        <f t="shared" si="78"/>
        <v>60</v>
      </c>
      <c r="W126" s="27">
        <f t="shared" si="79"/>
        <v>963</v>
      </c>
      <c r="X126">
        <f t="shared" si="80"/>
        <v>940</v>
      </c>
      <c r="Y126">
        <v>1000</v>
      </c>
      <c r="Z126">
        <v>1000</v>
      </c>
      <c r="AA126" s="61">
        <v>2.1580599999999998E-2</v>
      </c>
      <c r="AB126" s="17"/>
      <c r="AC126" s="95">
        <v>9.9510600000000005E-2</v>
      </c>
      <c r="AD126" s="95">
        <v>9.9510600000000005E-2</v>
      </c>
      <c r="AE126" s="95">
        <v>0.17978230000000001</v>
      </c>
      <c r="AF126" s="95">
        <v>-0.19978299999999999</v>
      </c>
      <c r="AG126" s="95">
        <v>-1.116093</v>
      </c>
      <c r="AH126" s="95">
        <v>1000</v>
      </c>
      <c r="AI126" s="95" t="s">
        <v>232</v>
      </c>
    </row>
    <row r="127" spans="1:35">
      <c r="A127" s="26"/>
      <c r="B127">
        <f t="shared" si="82"/>
        <v>12.5</v>
      </c>
      <c r="C127">
        <f t="shared" si="83"/>
        <v>12.5</v>
      </c>
      <c r="D127">
        <f t="shared" si="84"/>
        <v>125</v>
      </c>
      <c r="E127">
        <f t="shared" si="85"/>
        <v>125</v>
      </c>
      <c r="F127" s="29">
        <v>750</v>
      </c>
      <c r="G127">
        <v>1000</v>
      </c>
      <c r="H127">
        <v>100</v>
      </c>
      <c r="I127">
        <f t="shared" si="81"/>
        <v>0</v>
      </c>
      <c r="J127">
        <v>50</v>
      </c>
      <c r="K127">
        <v>0</v>
      </c>
      <c r="L127" s="32" t="s">
        <v>16</v>
      </c>
      <c r="M127" s="17"/>
      <c r="N127" s="27">
        <v>0.26693729999999999</v>
      </c>
      <c r="O127" s="27">
        <v>1.0267790000000001</v>
      </c>
      <c r="P127" s="27">
        <v>1.03687E-2</v>
      </c>
      <c r="Q127" s="27">
        <v>1026.502</v>
      </c>
      <c r="R127">
        <v>100000</v>
      </c>
      <c r="S127" s="17"/>
      <c r="T127" s="62">
        <v>102</v>
      </c>
      <c r="U127" s="62">
        <v>42</v>
      </c>
      <c r="V127" s="27">
        <f t="shared" si="78"/>
        <v>60</v>
      </c>
      <c r="W127" s="27">
        <f t="shared" si="79"/>
        <v>958</v>
      </c>
      <c r="X127">
        <f t="shared" si="80"/>
        <v>940</v>
      </c>
      <c r="Y127">
        <v>1000</v>
      </c>
      <c r="Z127">
        <v>1000</v>
      </c>
      <c r="AA127" s="61">
        <v>8.3554610000000001E-2</v>
      </c>
      <c r="AB127" s="17"/>
      <c r="AC127" s="95">
        <v>0.2530675</v>
      </c>
      <c r="AD127" s="95">
        <v>0.2530675</v>
      </c>
      <c r="AE127" s="95">
        <v>0.1028218</v>
      </c>
      <c r="AF127" s="95">
        <v>-0.1889863</v>
      </c>
      <c r="AG127" s="95">
        <v>-1.058832</v>
      </c>
      <c r="AH127" s="95">
        <v>1000</v>
      </c>
      <c r="AI127" s="95" t="s">
        <v>401</v>
      </c>
    </row>
    <row r="128" spans="1:35">
      <c r="A128" s="26"/>
      <c r="B128">
        <f t="shared" si="82"/>
        <v>17.5</v>
      </c>
      <c r="C128">
        <f t="shared" si="83"/>
        <v>17.5</v>
      </c>
      <c r="D128">
        <f t="shared" si="84"/>
        <v>175</v>
      </c>
      <c r="E128">
        <f t="shared" si="85"/>
        <v>175</v>
      </c>
      <c r="F128" s="29">
        <v>650</v>
      </c>
      <c r="G128">
        <v>1000</v>
      </c>
      <c r="H128">
        <v>100</v>
      </c>
      <c r="I128">
        <f t="shared" si="81"/>
        <v>0</v>
      </c>
      <c r="J128">
        <v>50</v>
      </c>
      <c r="K128">
        <v>0</v>
      </c>
      <c r="L128" s="32" t="s">
        <v>16</v>
      </c>
      <c r="M128" s="17"/>
      <c r="N128" s="27">
        <v>0.4557754</v>
      </c>
      <c r="O128" s="27">
        <v>1.004313</v>
      </c>
      <c r="P128" s="27">
        <v>1.0144129999999999E-2</v>
      </c>
      <c r="Q128" s="27">
        <v>1004.269</v>
      </c>
      <c r="R128">
        <v>100000</v>
      </c>
      <c r="S128" s="17"/>
      <c r="T128" s="62">
        <v>127</v>
      </c>
      <c r="U128" s="62">
        <v>67</v>
      </c>
      <c r="V128" s="27">
        <f t="shared" si="78"/>
        <v>60</v>
      </c>
      <c r="W128" s="27">
        <f t="shared" si="79"/>
        <v>933</v>
      </c>
      <c r="X128">
        <f t="shared" si="80"/>
        <v>940</v>
      </c>
      <c r="Y128">
        <v>1000</v>
      </c>
      <c r="Z128">
        <v>1000</v>
      </c>
      <c r="AA128" s="61">
        <v>0.58235820000000005</v>
      </c>
      <c r="AB128" s="17"/>
      <c r="AC128" s="95">
        <v>0.58279570000000003</v>
      </c>
      <c r="AD128" s="95">
        <v>0.58279570000000003</v>
      </c>
      <c r="AE128" s="95">
        <v>7.4927880000000002E-2</v>
      </c>
      <c r="AF128" s="95">
        <v>0.1746306</v>
      </c>
      <c r="AG128" s="95">
        <v>0.97597540000000005</v>
      </c>
      <c r="AH128" s="95">
        <v>1000</v>
      </c>
      <c r="AI128" s="95" t="s">
        <v>292</v>
      </c>
    </row>
    <row r="129" spans="1:35">
      <c r="A129" s="26"/>
      <c r="B129">
        <f t="shared" si="82"/>
        <v>22.5</v>
      </c>
      <c r="C129">
        <f t="shared" si="83"/>
        <v>22.5</v>
      </c>
      <c r="D129">
        <f t="shared" si="84"/>
        <v>225</v>
      </c>
      <c r="E129">
        <f t="shared" si="85"/>
        <v>225</v>
      </c>
      <c r="F129" s="29">
        <v>550</v>
      </c>
      <c r="G129">
        <v>1000</v>
      </c>
      <c r="H129">
        <v>100</v>
      </c>
      <c r="I129">
        <f t="shared" si="81"/>
        <v>0</v>
      </c>
      <c r="J129">
        <v>50</v>
      </c>
      <c r="K129">
        <v>0</v>
      </c>
      <c r="L129" s="32" t="s">
        <v>16</v>
      </c>
      <c r="M129" s="17"/>
      <c r="N129" s="27">
        <v>0.79194209999999998</v>
      </c>
      <c r="O129" s="27">
        <v>0.96321599999999996</v>
      </c>
      <c r="P129" s="27">
        <v>9.7330709999999994E-3</v>
      </c>
      <c r="Q129" s="27">
        <v>963.57399999999996</v>
      </c>
      <c r="R129">
        <v>100000</v>
      </c>
      <c r="S129" s="17"/>
      <c r="T129" s="62">
        <v>101</v>
      </c>
      <c r="U129" s="62">
        <v>41</v>
      </c>
      <c r="V129" s="27">
        <f t="shared" si="78"/>
        <v>60</v>
      </c>
      <c r="W129" s="27">
        <f t="shared" si="79"/>
        <v>959</v>
      </c>
      <c r="X129">
        <f t="shared" si="80"/>
        <v>940</v>
      </c>
      <c r="Y129">
        <v>1000</v>
      </c>
      <c r="Z129">
        <v>1000</v>
      </c>
      <c r="AA129" s="61">
        <v>6.5569699999999995E-2</v>
      </c>
      <c r="AB129" s="17"/>
      <c r="AC129" s="95">
        <v>0.46416380000000002</v>
      </c>
      <c r="AD129" s="95">
        <v>0.46416380000000002</v>
      </c>
      <c r="AE129" s="95">
        <v>7.4738520000000003E-2</v>
      </c>
      <c r="AF129" s="95">
        <v>0.17868329999999999</v>
      </c>
      <c r="AG129" s="95">
        <v>0.99824060000000003</v>
      </c>
      <c r="AH129" s="95">
        <v>1000</v>
      </c>
      <c r="AI129" s="95" t="s">
        <v>379</v>
      </c>
    </row>
    <row r="130" spans="1:35">
      <c r="A130" s="26"/>
      <c r="B130">
        <f t="shared" si="82"/>
        <v>27.5</v>
      </c>
      <c r="C130">
        <f t="shared" si="83"/>
        <v>27.500000000000004</v>
      </c>
      <c r="D130">
        <f t="shared" si="84"/>
        <v>275</v>
      </c>
      <c r="E130">
        <f t="shared" si="85"/>
        <v>275</v>
      </c>
      <c r="F130" s="29">
        <v>450</v>
      </c>
      <c r="G130">
        <v>1000</v>
      </c>
      <c r="H130">
        <v>100</v>
      </c>
      <c r="I130">
        <f t="shared" si="81"/>
        <v>0</v>
      </c>
      <c r="J130">
        <v>50</v>
      </c>
      <c r="K130">
        <v>0</v>
      </c>
      <c r="L130" s="32" t="s">
        <v>45</v>
      </c>
      <c r="M130" s="17"/>
      <c r="N130" s="27">
        <v>0.31088690000000002</v>
      </c>
      <c r="O130" s="27">
        <v>1.0215099999999999</v>
      </c>
      <c r="P130" s="27">
        <v>1.031604E-2</v>
      </c>
      <c r="Q130" s="27">
        <v>1021.288</v>
      </c>
      <c r="R130" s="51">
        <v>100000</v>
      </c>
      <c r="S130" s="17"/>
      <c r="T130" s="62">
        <v>93</v>
      </c>
      <c r="U130" s="62">
        <v>42</v>
      </c>
      <c r="V130" s="27">
        <f t="shared" si="78"/>
        <v>51</v>
      </c>
      <c r="W130" s="27">
        <f t="shared" si="79"/>
        <v>958</v>
      </c>
      <c r="X130">
        <f t="shared" ref="X130:X134" si="86">Z130-V130</f>
        <v>949</v>
      </c>
      <c r="Y130">
        <v>1000</v>
      </c>
      <c r="Z130">
        <v>1000</v>
      </c>
      <c r="AA130" s="61">
        <v>0.39568959999999997</v>
      </c>
      <c r="AB130" s="17"/>
      <c r="AC130" s="95">
        <v>0.458256</v>
      </c>
      <c r="AD130" s="95">
        <v>0.458256</v>
      </c>
      <c r="AE130" s="95">
        <v>7.9770590000000002E-2</v>
      </c>
      <c r="AF130" s="95">
        <v>-0.17575669999999999</v>
      </c>
      <c r="AG130" s="95">
        <v>-0.99657870000000004</v>
      </c>
      <c r="AH130" s="95">
        <v>1000</v>
      </c>
      <c r="AI130" s="95" t="s">
        <v>328</v>
      </c>
    </row>
    <row r="131" spans="1:35">
      <c r="A131" s="26"/>
      <c r="B131">
        <f t="shared" si="82"/>
        <v>32.5</v>
      </c>
      <c r="C131">
        <f t="shared" si="83"/>
        <v>32.5</v>
      </c>
      <c r="D131">
        <f t="shared" si="84"/>
        <v>325</v>
      </c>
      <c r="E131">
        <f t="shared" si="85"/>
        <v>325</v>
      </c>
      <c r="F131" s="29">
        <v>350</v>
      </c>
      <c r="G131">
        <v>1000</v>
      </c>
      <c r="H131">
        <v>100</v>
      </c>
      <c r="I131">
        <f t="shared" si="81"/>
        <v>0</v>
      </c>
      <c r="J131">
        <v>50</v>
      </c>
      <c r="K131">
        <v>0</v>
      </c>
      <c r="L131" s="32" t="s">
        <v>45</v>
      </c>
      <c r="M131" s="17"/>
      <c r="N131" s="27">
        <v>0.47181529999999999</v>
      </c>
      <c r="O131" s="27">
        <v>1.0027649999999999</v>
      </c>
      <c r="P131" s="27">
        <v>1.0128659999999999E-2</v>
      </c>
      <c r="Q131" s="27">
        <v>1002.737</v>
      </c>
      <c r="R131" s="51">
        <v>100000</v>
      </c>
      <c r="S131" s="17"/>
      <c r="T131" s="62">
        <v>114</v>
      </c>
      <c r="U131" s="62">
        <v>63</v>
      </c>
      <c r="V131" s="27">
        <f t="shared" si="78"/>
        <v>51</v>
      </c>
      <c r="W131" s="27">
        <f t="shared" si="79"/>
        <v>937</v>
      </c>
      <c r="X131">
        <f t="shared" si="86"/>
        <v>949</v>
      </c>
      <c r="Y131">
        <v>1000</v>
      </c>
      <c r="Z131">
        <v>1000</v>
      </c>
      <c r="AA131" s="62">
        <v>0.28868870000000002</v>
      </c>
      <c r="AB131" s="17"/>
      <c r="AC131" s="95">
        <v>0.27720739999999999</v>
      </c>
      <c r="AD131" s="95">
        <v>0.27720739999999999</v>
      </c>
      <c r="AE131" s="95">
        <v>0.1157344</v>
      </c>
      <c r="AF131" s="95">
        <v>-0.18488579999999999</v>
      </c>
      <c r="AG131" s="95">
        <v>-1.0393060000000001</v>
      </c>
      <c r="AH131" s="95">
        <v>1000</v>
      </c>
      <c r="AI131" s="95" t="s">
        <v>407</v>
      </c>
    </row>
    <row r="132" spans="1:35">
      <c r="A132" s="26"/>
      <c r="B132">
        <f t="shared" si="82"/>
        <v>37.5</v>
      </c>
      <c r="C132">
        <f t="shared" si="83"/>
        <v>37.5</v>
      </c>
      <c r="D132">
        <f t="shared" si="84"/>
        <v>375</v>
      </c>
      <c r="E132">
        <f t="shared" si="85"/>
        <v>375</v>
      </c>
      <c r="F132" s="29">
        <v>250</v>
      </c>
      <c r="G132">
        <v>1000</v>
      </c>
      <c r="H132">
        <v>100</v>
      </c>
      <c r="I132">
        <f t="shared" si="81"/>
        <v>0</v>
      </c>
      <c r="J132">
        <v>50</v>
      </c>
      <c r="K132">
        <v>0</v>
      </c>
      <c r="L132" s="32" t="s">
        <v>45</v>
      </c>
      <c r="M132" s="17"/>
      <c r="N132" s="27">
        <v>0.1231588</v>
      </c>
      <c r="O132" s="27">
        <v>1.0509980000000001</v>
      </c>
      <c r="P132" s="27">
        <v>1.0610680000000001E-2</v>
      </c>
      <c r="Q132" s="27">
        <v>1050.4570000000001</v>
      </c>
      <c r="R132" s="51">
        <v>100000</v>
      </c>
      <c r="S132" s="17"/>
      <c r="T132" s="62">
        <v>93</v>
      </c>
      <c r="U132" s="62">
        <v>42</v>
      </c>
      <c r="V132" s="27">
        <f t="shared" si="78"/>
        <v>51</v>
      </c>
      <c r="W132" s="27">
        <f t="shared" si="79"/>
        <v>958</v>
      </c>
      <c r="X132">
        <f t="shared" si="86"/>
        <v>949</v>
      </c>
      <c r="Y132">
        <v>1000</v>
      </c>
      <c r="Z132">
        <v>1000</v>
      </c>
      <c r="AA132" s="61">
        <v>0.39568959999999997</v>
      </c>
      <c r="AB132" s="17"/>
      <c r="AC132" s="95">
        <v>4.1867950000000001E-2</v>
      </c>
      <c r="AD132" s="95">
        <v>4.1867950000000001E-2</v>
      </c>
      <c r="AE132" s="95">
        <v>0.28201340000000003</v>
      </c>
      <c r="AF132" s="95">
        <v>-0.20967060000000001</v>
      </c>
      <c r="AG132" s="95">
        <v>-1.1732180000000001</v>
      </c>
      <c r="AH132" s="95">
        <v>1000</v>
      </c>
      <c r="AI132" s="95" t="s">
        <v>408</v>
      </c>
    </row>
    <row r="133" spans="1:35">
      <c r="A133" s="26"/>
      <c r="B133">
        <f t="shared" si="82"/>
        <v>42.5</v>
      </c>
      <c r="C133">
        <f t="shared" si="83"/>
        <v>42.5</v>
      </c>
      <c r="D133">
        <f t="shared" si="84"/>
        <v>425</v>
      </c>
      <c r="E133">
        <f t="shared" si="85"/>
        <v>425</v>
      </c>
      <c r="F133" s="29">
        <v>150</v>
      </c>
      <c r="G133">
        <v>1000</v>
      </c>
      <c r="H133">
        <v>100</v>
      </c>
      <c r="I133">
        <f t="shared" si="81"/>
        <v>0</v>
      </c>
      <c r="J133">
        <v>50</v>
      </c>
      <c r="K133">
        <v>0</v>
      </c>
      <c r="L133" s="32" t="s">
        <v>45</v>
      </c>
      <c r="M133" s="17"/>
      <c r="N133" s="27">
        <v>0.23402770000000001</v>
      </c>
      <c r="O133" s="27">
        <v>1.0317540000000001</v>
      </c>
      <c r="P133" s="27">
        <v>1.0418419999999999E-2</v>
      </c>
      <c r="Q133" s="27">
        <v>1031.423</v>
      </c>
      <c r="R133" s="51">
        <v>100000</v>
      </c>
      <c r="S133" s="17"/>
      <c r="T133" s="62">
        <v>96</v>
      </c>
      <c r="U133" s="62">
        <v>45</v>
      </c>
      <c r="V133" s="27">
        <f t="shared" si="78"/>
        <v>51</v>
      </c>
      <c r="W133" s="27">
        <f t="shared" si="79"/>
        <v>955</v>
      </c>
      <c r="X133">
        <f t="shared" si="86"/>
        <v>949</v>
      </c>
      <c r="Y133">
        <v>1000</v>
      </c>
      <c r="Z133">
        <v>1000</v>
      </c>
      <c r="AA133" s="61">
        <v>0.60117500000000001</v>
      </c>
      <c r="AB133" s="17"/>
      <c r="AC133" s="95">
        <v>0.15813250000000001</v>
      </c>
      <c r="AD133" s="95">
        <v>0.15813250000000001</v>
      </c>
      <c r="AE133" s="95">
        <v>0.13355500000000001</v>
      </c>
      <c r="AF133" s="95">
        <v>-0.19552240000000001</v>
      </c>
      <c r="AG133" s="95">
        <v>-1.0901479999999999</v>
      </c>
      <c r="AH133" s="95">
        <v>1000</v>
      </c>
      <c r="AI133" s="95" t="s">
        <v>362</v>
      </c>
    </row>
    <row r="134" spans="1:35" ht="17" thickBot="1">
      <c r="A134" s="26"/>
      <c r="B134">
        <f t="shared" si="82"/>
        <v>47.5</v>
      </c>
      <c r="C134">
        <f t="shared" si="83"/>
        <v>47.5</v>
      </c>
      <c r="D134">
        <f t="shared" si="84"/>
        <v>475</v>
      </c>
      <c r="E134">
        <f t="shared" si="85"/>
        <v>475</v>
      </c>
      <c r="F134" s="29">
        <v>50</v>
      </c>
      <c r="G134">
        <v>1000</v>
      </c>
      <c r="H134">
        <v>100</v>
      </c>
      <c r="I134">
        <f t="shared" si="81"/>
        <v>0</v>
      </c>
      <c r="J134">
        <v>50</v>
      </c>
      <c r="K134">
        <v>0</v>
      </c>
      <c r="L134" s="32" t="s">
        <v>45</v>
      </c>
      <c r="M134" s="17"/>
      <c r="N134" s="27">
        <v>0.5084649</v>
      </c>
      <c r="O134" s="27">
        <v>0.99863710000000006</v>
      </c>
      <c r="P134" s="27">
        <v>1.008738E-2</v>
      </c>
      <c r="Q134" s="27">
        <v>998.6508</v>
      </c>
      <c r="R134" s="51">
        <v>100000</v>
      </c>
      <c r="S134" s="17"/>
      <c r="T134" s="62">
        <v>95</v>
      </c>
      <c r="U134" s="62">
        <v>44</v>
      </c>
      <c r="V134" s="27">
        <f t="shared" si="78"/>
        <v>51</v>
      </c>
      <c r="W134" s="27">
        <f t="shared" si="79"/>
        <v>956</v>
      </c>
      <c r="X134">
        <f t="shared" si="86"/>
        <v>949</v>
      </c>
      <c r="Y134">
        <v>1000</v>
      </c>
      <c r="Z134">
        <v>1000</v>
      </c>
      <c r="AA134" s="61">
        <v>0.52840739999999997</v>
      </c>
      <c r="AB134" s="17"/>
      <c r="AC134" s="95">
        <v>0.23321549999999999</v>
      </c>
      <c r="AD134" s="95">
        <v>0.23321549999999999</v>
      </c>
      <c r="AE134" s="95">
        <v>0.1172497</v>
      </c>
      <c r="AF134" s="95">
        <v>-0.189912</v>
      </c>
      <c r="AG134" s="95">
        <v>-1.061615</v>
      </c>
      <c r="AH134" s="95">
        <v>1000</v>
      </c>
      <c r="AI134" s="95" t="s">
        <v>362</v>
      </c>
    </row>
    <row r="135" spans="1:35" ht="32" customHeight="1" thickBot="1">
      <c r="A135" s="24">
        <v>13</v>
      </c>
      <c r="B135" s="47" t="s">
        <v>85</v>
      </c>
      <c r="C135" s="2"/>
      <c r="D135" s="2"/>
      <c r="E135" s="2"/>
      <c r="F135" s="2"/>
      <c r="G135" s="16"/>
      <c r="H135" s="3" t="s">
        <v>13</v>
      </c>
      <c r="I135" s="2"/>
      <c r="J135" s="2"/>
      <c r="K135" s="2"/>
      <c r="L135" s="2"/>
      <c r="M135" s="17"/>
      <c r="N135" s="17"/>
      <c r="O135" s="17"/>
      <c r="P135" s="17"/>
      <c r="Q135" s="17"/>
      <c r="R135" s="17"/>
      <c r="S135" s="17"/>
      <c r="T135" s="17"/>
      <c r="U135" s="17"/>
      <c r="V135" s="50">
        <f t="shared" ref="V135:V145" si="87">T135-U135</f>
        <v>0</v>
      </c>
      <c r="W135" s="50">
        <f t="shared" ref="W135:W145" si="88">Y135-U135</f>
        <v>0</v>
      </c>
      <c r="X135" s="17">
        <f t="shared" ref="X135:X145" si="89">Z135-V135</f>
        <v>0</v>
      </c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>
      <c r="A136" s="26"/>
      <c r="B136">
        <f>D136*100/G136</f>
        <v>1</v>
      </c>
      <c r="C136">
        <f>E136/G136*100</f>
        <v>1</v>
      </c>
      <c r="D136">
        <f>E136</f>
        <v>10</v>
      </c>
      <c r="E136">
        <f>(G136-F136)/2</f>
        <v>10</v>
      </c>
      <c r="F136">
        <v>980</v>
      </c>
      <c r="G136">
        <v>1000</v>
      </c>
      <c r="H136" s="31" t="s">
        <v>14</v>
      </c>
      <c r="I136">
        <f>K136/J136</f>
        <v>0</v>
      </c>
      <c r="J136">
        <v>50</v>
      </c>
      <c r="K136">
        <v>0</v>
      </c>
      <c r="L136">
        <v>50</v>
      </c>
      <c r="M136" s="17"/>
      <c r="N136" s="27">
        <v>0.64812349999999996</v>
      </c>
      <c r="O136" s="27">
        <v>0.98249330000000001</v>
      </c>
      <c r="P136" s="27">
        <v>9.9259299999999995E-3</v>
      </c>
      <c r="Q136" s="27">
        <v>982.6671</v>
      </c>
      <c r="R136">
        <v>100000</v>
      </c>
      <c r="S136" s="17"/>
      <c r="T136" s="62">
        <v>104</v>
      </c>
      <c r="U136" s="62">
        <v>49</v>
      </c>
      <c r="V136" s="27">
        <f t="shared" si="87"/>
        <v>55</v>
      </c>
      <c r="W136" s="27">
        <f t="shared" si="88"/>
        <v>-40</v>
      </c>
      <c r="X136">
        <f t="shared" si="89"/>
        <v>945</v>
      </c>
      <c r="Y136" s="29">
        <v>9</v>
      </c>
      <c r="Z136">
        <v>1000</v>
      </c>
      <c r="AA136" s="61">
        <v>0.61476640000000005</v>
      </c>
      <c r="AB136" s="17"/>
      <c r="AC136" s="95">
        <v>0.2618182</v>
      </c>
      <c r="AD136" s="95">
        <v>0.2618182</v>
      </c>
      <c r="AE136" s="95">
        <v>0.1114627</v>
      </c>
      <c r="AF136" s="95">
        <v>-0.18416279999999999</v>
      </c>
      <c r="AG136" s="95">
        <v>-1.0509980000000001</v>
      </c>
      <c r="AH136" s="95">
        <v>1000</v>
      </c>
      <c r="AI136" s="95" t="s">
        <v>342</v>
      </c>
    </row>
    <row r="137" spans="1:35">
      <c r="A137" s="26"/>
      <c r="B137">
        <f t="shared" ref="B137:B145" si="90">D137*100/G137</f>
        <v>2.5</v>
      </c>
      <c r="C137">
        <f t="shared" ref="C137:C145" si="91">E137/G137*100</f>
        <v>2.5</v>
      </c>
      <c r="D137">
        <f t="shared" ref="D137:D145" si="92">E137</f>
        <v>25</v>
      </c>
      <c r="E137">
        <f t="shared" ref="E137:E145" si="93">(G137-F137)/2</f>
        <v>25</v>
      </c>
      <c r="F137">
        <v>950</v>
      </c>
      <c r="G137">
        <v>1000</v>
      </c>
      <c r="H137" s="31" t="s">
        <v>14</v>
      </c>
      <c r="I137">
        <f t="shared" ref="I137:I145" si="94">K137/J137</f>
        <v>0</v>
      </c>
      <c r="J137">
        <v>50</v>
      </c>
      <c r="K137">
        <v>0</v>
      </c>
      <c r="L137">
        <v>50</v>
      </c>
      <c r="M137" s="17"/>
      <c r="N137" s="27">
        <v>0.41551579999999999</v>
      </c>
      <c r="O137" s="27">
        <v>1.009001</v>
      </c>
      <c r="P137" s="27">
        <v>1.019101E-2</v>
      </c>
      <c r="Q137" s="27">
        <v>1008.91</v>
      </c>
      <c r="R137">
        <v>100000</v>
      </c>
      <c r="S137" s="17"/>
      <c r="T137" s="62">
        <v>99</v>
      </c>
      <c r="U137" s="62">
        <v>44</v>
      </c>
      <c r="V137" s="27">
        <f t="shared" si="87"/>
        <v>55</v>
      </c>
      <c r="W137" s="27">
        <f t="shared" si="88"/>
        <v>-24</v>
      </c>
      <c r="X137">
        <f t="shared" si="89"/>
        <v>945</v>
      </c>
      <c r="Y137" s="29">
        <v>20</v>
      </c>
      <c r="Z137">
        <v>1000</v>
      </c>
      <c r="AA137" s="61">
        <v>0.30258119999999999</v>
      </c>
      <c r="AB137" s="17"/>
      <c r="AC137" s="95">
        <v>0.79145299999999996</v>
      </c>
      <c r="AD137" s="95">
        <v>0.79145299999999996</v>
      </c>
      <c r="AE137" s="95">
        <v>4.919275E-2</v>
      </c>
      <c r="AF137" s="95">
        <v>0.16506370000000001</v>
      </c>
      <c r="AG137" s="95">
        <v>0.92775099999999999</v>
      </c>
      <c r="AH137" s="95">
        <v>1000</v>
      </c>
      <c r="AI137" s="95" t="s">
        <v>253</v>
      </c>
    </row>
    <row r="138" spans="1:35">
      <c r="A138" s="26"/>
      <c r="B138">
        <f t="shared" si="90"/>
        <v>12.5</v>
      </c>
      <c r="C138">
        <f t="shared" si="91"/>
        <v>12.5</v>
      </c>
      <c r="D138">
        <f t="shared" si="92"/>
        <v>125</v>
      </c>
      <c r="E138">
        <f t="shared" si="93"/>
        <v>125</v>
      </c>
      <c r="F138">
        <v>750</v>
      </c>
      <c r="G138">
        <v>1000</v>
      </c>
      <c r="H138" s="31" t="s">
        <v>14</v>
      </c>
      <c r="I138">
        <f t="shared" si="94"/>
        <v>0</v>
      </c>
      <c r="J138">
        <v>50</v>
      </c>
      <c r="K138">
        <v>0</v>
      </c>
      <c r="L138">
        <v>50</v>
      </c>
      <c r="M138" s="17"/>
      <c r="N138" s="27">
        <v>0.24416760000000001</v>
      </c>
      <c r="O138" s="27">
        <v>1.0311049999999999</v>
      </c>
      <c r="P138" s="27">
        <v>1.041193E-2</v>
      </c>
      <c r="Q138" s="27">
        <v>1030.7809999999999</v>
      </c>
      <c r="R138">
        <v>100000</v>
      </c>
      <c r="S138" s="17"/>
      <c r="T138" s="62">
        <v>107</v>
      </c>
      <c r="U138" s="62">
        <v>52</v>
      </c>
      <c r="V138" s="27">
        <f t="shared" si="87"/>
        <v>55</v>
      </c>
      <c r="W138" s="27">
        <f t="shared" si="88"/>
        <v>-22</v>
      </c>
      <c r="X138">
        <f t="shared" si="89"/>
        <v>945</v>
      </c>
      <c r="Y138" s="29">
        <v>30</v>
      </c>
      <c r="Z138">
        <v>1000</v>
      </c>
      <c r="AA138" s="61">
        <v>0.84257459999999995</v>
      </c>
      <c r="AB138" s="17"/>
      <c r="AC138" s="95">
        <v>0.54945049999999995</v>
      </c>
      <c r="AD138" s="95">
        <v>0.54945049999999995</v>
      </c>
      <c r="AE138" s="95">
        <v>6.9779250000000001E-2</v>
      </c>
      <c r="AF138" s="95">
        <v>-0.1726415</v>
      </c>
      <c r="AG138" s="95">
        <v>-0.98318729999999999</v>
      </c>
      <c r="AH138" s="95">
        <v>1000</v>
      </c>
      <c r="AI138" s="95" t="s">
        <v>409</v>
      </c>
    </row>
    <row r="139" spans="1:35">
      <c r="A139" s="26"/>
      <c r="B139">
        <f t="shared" si="90"/>
        <v>17.5</v>
      </c>
      <c r="C139">
        <f t="shared" si="91"/>
        <v>17.5</v>
      </c>
      <c r="D139">
        <f t="shared" si="92"/>
        <v>175</v>
      </c>
      <c r="E139">
        <f t="shared" si="93"/>
        <v>175</v>
      </c>
      <c r="F139">
        <v>650</v>
      </c>
      <c r="G139">
        <v>1000</v>
      </c>
      <c r="H139" s="31" t="s">
        <v>14</v>
      </c>
      <c r="I139">
        <f t="shared" si="94"/>
        <v>0</v>
      </c>
      <c r="J139">
        <v>50</v>
      </c>
      <c r="K139">
        <v>0</v>
      </c>
      <c r="L139">
        <v>50</v>
      </c>
      <c r="M139" s="17"/>
      <c r="N139" s="27">
        <v>0.65517340000000002</v>
      </c>
      <c r="O139" s="27">
        <v>0.98146580000000005</v>
      </c>
      <c r="P139" s="27">
        <v>9.9156520000000005E-3</v>
      </c>
      <c r="Q139" s="27">
        <v>981.64949999999999</v>
      </c>
      <c r="R139">
        <v>100000</v>
      </c>
      <c r="S139" s="17"/>
      <c r="T139" s="62">
        <v>110</v>
      </c>
      <c r="U139" s="62">
        <v>55</v>
      </c>
      <c r="V139" s="27">
        <f t="shared" si="87"/>
        <v>55</v>
      </c>
      <c r="W139" s="27">
        <f t="shared" si="88"/>
        <v>-5</v>
      </c>
      <c r="X139">
        <f t="shared" si="89"/>
        <v>945</v>
      </c>
      <c r="Y139" s="29">
        <v>50</v>
      </c>
      <c r="Z139">
        <v>1000</v>
      </c>
      <c r="AA139" s="62">
        <v>1</v>
      </c>
      <c r="AB139" s="17"/>
      <c r="AC139" s="95">
        <v>0.54285709999999998</v>
      </c>
      <c r="AD139" s="95">
        <v>0.54285709999999998</v>
      </c>
      <c r="AE139" s="95">
        <v>6.3359700000000005E-2</v>
      </c>
      <c r="AF139" s="95">
        <v>0.17598369999999999</v>
      </c>
      <c r="AG139" s="95">
        <v>0.97773379999999999</v>
      </c>
      <c r="AH139" s="95">
        <v>1000</v>
      </c>
      <c r="AI139" s="95" t="s">
        <v>316</v>
      </c>
    </row>
    <row r="140" spans="1:35">
      <c r="A140" s="26"/>
      <c r="B140">
        <f t="shared" si="90"/>
        <v>22.5</v>
      </c>
      <c r="C140">
        <f t="shared" si="91"/>
        <v>22.5</v>
      </c>
      <c r="D140">
        <f t="shared" si="92"/>
        <v>225</v>
      </c>
      <c r="E140">
        <f t="shared" si="93"/>
        <v>225</v>
      </c>
      <c r="F140">
        <v>550</v>
      </c>
      <c r="G140">
        <v>1000</v>
      </c>
      <c r="H140" s="31" t="s">
        <v>14</v>
      </c>
      <c r="I140">
        <f t="shared" si="94"/>
        <v>0</v>
      </c>
      <c r="J140">
        <v>50</v>
      </c>
      <c r="K140">
        <v>0</v>
      </c>
      <c r="L140">
        <v>50</v>
      </c>
      <c r="M140" s="17"/>
      <c r="N140" s="27">
        <v>0.45814539999999998</v>
      </c>
      <c r="O140" s="27">
        <v>1.0041359999999999</v>
      </c>
      <c r="P140" s="27">
        <v>1.014237E-2</v>
      </c>
      <c r="Q140" s="27">
        <v>1004.0940000000001</v>
      </c>
      <c r="R140">
        <v>100000</v>
      </c>
      <c r="S140" s="17"/>
      <c r="T140" s="62">
        <v>94</v>
      </c>
      <c r="U140" s="62">
        <v>39</v>
      </c>
      <c r="V140" s="27">
        <f t="shared" si="87"/>
        <v>55</v>
      </c>
      <c r="W140" s="27">
        <f t="shared" si="88"/>
        <v>61</v>
      </c>
      <c r="X140">
        <f t="shared" si="89"/>
        <v>945</v>
      </c>
      <c r="Y140" s="29">
        <v>100</v>
      </c>
      <c r="Z140">
        <v>1000</v>
      </c>
      <c r="AA140" s="61">
        <v>0.1125685</v>
      </c>
      <c r="AB140" s="17"/>
      <c r="AC140" s="95">
        <v>0.46500000000000002</v>
      </c>
      <c r="AD140" s="95">
        <v>0.46500000000000002</v>
      </c>
      <c r="AE140" s="95">
        <v>7.3438139999999999E-2</v>
      </c>
      <c r="AF140" s="95">
        <v>0.17310900000000001</v>
      </c>
      <c r="AG140" s="95">
        <v>1.0004109999999999</v>
      </c>
      <c r="AH140" s="95">
        <v>1000</v>
      </c>
      <c r="AI140" s="95" t="s">
        <v>410</v>
      </c>
    </row>
    <row r="141" spans="1:35">
      <c r="A141" s="26"/>
      <c r="B141">
        <f t="shared" si="90"/>
        <v>27.5</v>
      </c>
      <c r="C141">
        <f t="shared" si="91"/>
        <v>27.500000000000004</v>
      </c>
      <c r="D141">
        <f t="shared" si="92"/>
        <v>275</v>
      </c>
      <c r="E141">
        <f t="shared" si="93"/>
        <v>275</v>
      </c>
      <c r="F141">
        <v>450</v>
      </c>
      <c r="G141">
        <v>1000</v>
      </c>
      <c r="H141" s="32" t="s">
        <v>44</v>
      </c>
      <c r="I141">
        <f t="shared" si="94"/>
        <v>0</v>
      </c>
      <c r="J141">
        <v>50</v>
      </c>
      <c r="K141">
        <v>0</v>
      </c>
      <c r="L141">
        <v>50</v>
      </c>
      <c r="M141" s="17"/>
      <c r="N141" s="27">
        <v>0.69821299999999997</v>
      </c>
      <c r="O141" s="27">
        <v>0.97655409999999998</v>
      </c>
      <c r="P141" s="27">
        <v>9.8665200000000002E-3</v>
      </c>
      <c r="Q141" s="27">
        <v>976.78539999999998</v>
      </c>
      <c r="R141" s="51">
        <v>100000</v>
      </c>
      <c r="S141" s="17"/>
      <c r="T141" s="62">
        <v>111</v>
      </c>
      <c r="U141" s="62">
        <v>66</v>
      </c>
      <c r="V141" s="27">
        <f t="shared" si="87"/>
        <v>45</v>
      </c>
      <c r="W141" s="27">
        <f t="shared" si="88"/>
        <v>434</v>
      </c>
      <c r="X141">
        <f t="shared" si="89"/>
        <v>955</v>
      </c>
      <c r="Y141" s="29">
        <v>500</v>
      </c>
      <c r="Z141">
        <v>1000</v>
      </c>
      <c r="AA141" s="61">
        <v>5.0346580000000002E-2</v>
      </c>
      <c r="AB141" s="17"/>
      <c r="AC141" s="95">
        <v>8.3713850000000006E-2</v>
      </c>
      <c r="AD141" s="95">
        <v>8.3713850000000006E-2</v>
      </c>
      <c r="AE141" s="95">
        <v>0.19002330000000001</v>
      </c>
      <c r="AF141" s="95">
        <v>-0.19890630000000001</v>
      </c>
      <c r="AG141" s="95">
        <v>-1.124952</v>
      </c>
      <c r="AH141" s="95">
        <v>1000</v>
      </c>
      <c r="AI141" s="95" t="s">
        <v>413</v>
      </c>
    </row>
    <row r="142" spans="1:35">
      <c r="A142" s="26"/>
      <c r="B142">
        <f t="shared" si="90"/>
        <v>32.5</v>
      </c>
      <c r="C142">
        <f t="shared" si="91"/>
        <v>32.5</v>
      </c>
      <c r="D142">
        <f t="shared" si="92"/>
        <v>325</v>
      </c>
      <c r="E142">
        <f t="shared" si="93"/>
        <v>325</v>
      </c>
      <c r="F142">
        <v>350</v>
      </c>
      <c r="G142">
        <v>1000</v>
      </c>
      <c r="H142" s="32" t="s">
        <v>44</v>
      </c>
      <c r="I142">
        <f t="shared" si="94"/>
        <v>0</v>
      </c>
      <c r="J142">
        <v>50</v>
      </c>
      <c r="K142">
        <v>0</v>
      </c>
      <c r="L142">
        <v>50</v>
      </c>
      <c r="M142" s="17"/>
      <c r="N142" s="27">
        <v>0.83831160000000005</v>
      </c>
      <c r="O142" s="27">
        <v>0.95527660000000003</v>
      </c>
      <c r="P142" s="27">
        <v>9.6536199999999999E-3</v>
      </c>
      <c r="Q142" s="27">
        <v>955.70830000000001</v>
      </c>
      <c r="R142" s="51">
        <v>100000</v>
      </c>
      <c r="S142" s="17"/>
      <c r="T142" s="62">
        <v>94</v>
      </c>
      <c r="U142" s="62">
        <v>49</v>
      </c>
      <c r="V142" s="27">
        <f t="shared" si="87"/>
        <v>45</v>
      </c>
      <c r="W142" s="27">
        <f t="shared" si="88"/>
        <v>851</v>
      </c>
      <c r="X142">
        <f t="shared" si="89"/>
        <v>955</v>
      </c>
      <c r="Y142" s="29">
        <v>900</v>
      </c>
      <c r="Z142">
        <v>1000</v>
      </c>
      <c r="AA142" s="61">
        <v>0.7514478</v>
      </c>
      <c r="AB142" s="17"/>
      <c r="AC142" s="95">
        <v>0.62153340000000001</v>
      </c>
      <c r="AD142" s="95">
        <v>0.62153340000000001</v>
      </c>
      <c r="AE142" s="95">
        <v>5.8221620000000002E-2</v>
      </c>
      <c r="AF142" s="95">
        <v>0.17177609999999999</v>
      </c>
      <c r="AG142" s="95">
        <v>0.96379749999999997</v>
      </c>
      <c r="AH142" s="95">
        <v>1000</v>
      </c>
      <c r="AI142" s="95" t="s">
        <v>411</v>
      </c>
    </row>
    <row r="143" spans="1:35">
      <c r="A143" s="26"/>
      <c r="B143">
        <f t="shared" si="90"/>
        <v>37.5</v>
      </c>
      <c r="C143">
        <f t="shared" si="91"/>
        <v>37.5</v>
      </c>
      <c r="D143">
        <f t="shared" si="92"/>
        <v>375</v>
      </c>
      <c r="E143">
        <f t="shared" si="93"/>
        <v>375</v>
      </c>
      <c r="F143">
        <v>250</v>
      </c>
      <c r="G143">
        <v>1000</v>
      </c>
      <c r="H143" s="32" t="s">
        <v>44</v>
      </c>
      <c r="I143">
        <f t="shared" si="94"/>
        <v>0</v>
      </c>
      <c r="J143">
        <v>50</v>
      </c>
      <c r="K143">
        <v>0</v>
      </c>
      <c r="L143">
        <v>50</v>
      </c>
      <c r="M143" s="17"/>
      <c r="N143" s="27">
        <v>0.4633854</v>
      </c>
      <c r="O143" s="27">
        <v>1.0035289999999999</v>
      </c>
      <c r="P143" s="27">
        <v>1.0136289999999999E-2</v>
      </c>
      <c r="Q143" s="27">
        <v>1003.4930000000001</v>
      </c>
      <c r="R143" s="51">
        <v>100000</v>
      </c>
      <c r="S143" s="17"/>
      <c r="T143" s="62">
        <v>92</v>
      </c>
      <c r="U143" s="62">
        <v>47</v>
      </c>
      <c r="V143" s="27">
        <f t="shared" si="87"/>
        <v>45</v>
      </c>
      <c r="W143" s="27">
        <f t="shared" si="88"/>
        <v>953</v>
      </c>
      <c r="X143">
        <f t="shared" si="89"/>
        <v>955</v>
      </c>
      <c r="Y143" s="29">
        <v>1000</v>
      </c>
      <c r="Z143">
        <v>1000</v>
      </c>
      <c r="AA143" s="61">
        <v>0.91506449999999995</v>
      </c>
      <c r="AB143" s="17"/>
      <c r="AC143" s="95">
        <v>0.76217230000000002</v>
      </c>
      <c r="AD143" s="95">
        <v>0.76217230000000002</v>
      </c>
      <c r="AE143" s="95">
        <v>5.5135179999999999E-2</v>
      </c>
      <c r="AF143" s="95">
        <v>0.16848060000000001</v>
      </c>
      <c r="AG143" s="95">
        <v>0.93494049999999995</v>
      </c>
      <c r="AH143" s="95">
        <v>1000</v>
      </c>
      <c r="AI143" s="95" t="s">
        <v>316</v>
      </c>
    </row>
    <row r="144" spans="1:35">
      <c r="A144" s="26"/>
      <c r="B144">
        <f t="shared" si="90"/>
        <v>42.5</v>
      </c>
      <c r="C144">
        <f t="shared" si="91"/>
        <v>42.5</v>
      </c>
      <c r="D144">
        <f t="shared" si="92"/>
        <v>425</v>
      </c>
      <c r="E144">
        <f t="shared" si="93"/>
        <v>425</v>
      </c>
      <c r="F144">
        <v>150</v>
      </c>
      <c r="G144">
        <v>1000</v>
      </c>
      <c r="H144" s="32" t="s">
        <v>44</v>
      </c>
      <c r="I144">
        <f t="shared" si="94"/>
        <v>0</v>
      </c>
      <c r="J144">
        <v>50</v>
      </c>
      <c r="K144">
        <v>0</v>
      </c>
      <c r="L144">
        <v>50</v>
      </c>
      <c r="M144" s="17"/>
      <c r="N144" s="27">
        <v>0.26591730000000002</v>
      </c>
      <c r="O144" s="27">
        <v>1.0273159999999999</v>
      </c>
      <c r="P144" s="27">
        <v>1.0374070000000001E-2</v>
      </c>
      <c r="Q144" s="27">
        <v>1027.0329999999999</v>
      </c>
      <c r="R144" s="51">
        <v>100000</v>
      </c>
      <c r="S144" s="17"/>
      <c r="T144" s="62">
        <v>94</v>
      </c>
      <c r="U144" s="62">
        <v>49</v>
      </c>
      <c r="V144" s="27">
        <f t="shared" si="87"/>
        <v>45</v>
      </c>
      <c r="W144" s="27">
        <f t="shared" si="88"/>
        <v>1451</v>
      </c>
      <c r="X144">
        <f t="shared" si="89"/>
        <v>955</v>
      </c>
      <c r="Y144" s="29">
        <v>1500</v>
      </c>
      <c r="Z144">
        <v>1000</v>
      </c>
      <c r="AA144" s="61">
        <v>0.7514478</v>
      </c>
      <c r="AB144" s="17"/>
      <c r="AC144" s="95">
        <v>0.7100457</v>
      </c>
      <c r="AD144" s="95">
        <v>0.7100457</v>
      </c>
      <c r="AE144" s="95">
        <v>6.7992259999999999E-2</v>
      </c>
      <c r="AF144" s="95">
        <v>-0.16755819999999999</v>
      </c>
      <c r="AG144" s="95">
        <v>-0.94938710000000004</v>
      </c>
      <c r="AH144" s="95">
        <v>1000</v>
      </c>
      <c r="AI144" s="95" t="s">
        <v>216</v>
      </c>
    </row>
    <row r="145" spans="1:35">
      <c r="A145" s="26"/>
      <c r="B145">
        <f t="shared" si="90"/>
        <v>47.5</v>
      </c>
      <c r="C145">
        <f t="shared" si="91"/>
        <v>47.5</v>
      </c>
      <c r="D145">
        <f t="shared" si="92"/>
        <v>475</v>
      </c>
      <c r="E145">
        <f t="shared" si="93"/>
        <v>475</v>
      </c>
      <c r="F145">
        <v>50</v>
      </c>
      <c r="G145">
        <v>1000</v>
      </c>
      <c r="H145" s="32" t="s">
        <v>44</v>
      </c>
      <c r="I145">
        <f t="shared" si="94"/>
        <v>0</v>
      </c>
      <c r="J145">
        <v>50</v>
      </c>
      <c r="K145">
        <v>0</v>
      </c>
      <c r="L145">
        <v>50</v>
      </c>
      <c r="M145" s="17"/>
      <c r="N145" s="27">
        <v>0.19344810000000001</v>
      </c>
      <c r="O145" s="27">
        <v>1.0382469999999999</v>
      </c>
      <c r="P145" s="27">
        <v>1.0483289999999999E-2</v>
      </c>
      <c r="Q145" s="27">
        <v>1037.846</v>
      </c>
      <c r="R145" s="51">
        <v>100000</v>
      </c>
      <c r="S145" s="17"/>
      <c r="T145" s="62">
        <v>102</v>
      </c>
      <c r="U145" s="62">
        <v>57</v>
      </c>
      <c r="V145" s="27">
        <f t="shared" si="87"/>
        <v>45</v>
      </c>
      <c r="W145" s="27">
        <f t="shared" si="88"/>
        <v>2943</v>
      </c>
      <c r="X145">
        <f t="shared" si="89"/>
        <v>955</v>
      </c>
      <c r="Y145" s="29">
        <v>3000</v>
      </c>
      <c r="Z145">
        <v>1000</v>
      </c>
      <c r="AA145" s="61">
        <v>0.26346419999999998</v>
      </c>
      <c r="AB145" s="17"/>
      <c r="AC145" s="95">
        <v>0.27551019999999998</v>
      </c>
      <c r="AD145" s="95">
        <v>0.27551019999999998</v>
      </c>
      <c r="AE145" s="95">
        <v>0.1039585</v>
      </c>
      <c r="AF145" s="95">
        <v>0.18621850000000001</v>
      </c>
      <c r="AG145" s="95">
        <v>1.050071</v>
      </c>
      <c r="AH145" s="95">
        <v>1000</v>
      </c>
      <c r="AI145" s="95" t="s">
        <v>380</v>
      </c>
    </row>
    <row r="146" spans="1:35">
      <c r="A146" s="24">
        <v>14</v>
      </c>
      <c r="B146" s="83" t="s">
        <v>184</v>
      </c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50">
        <f t="shared" ref="V146:V156" si="95">T146-U146</f>
        <v>0</v>
      </c>
      <c r="W146" s="50">
        <f t="shared" ref="W146:W156" si="96">Y146-U146</f>
        <v>0</v>
      </c>
      <c r="X146" s="17">
        <f t="shared" ref="X146:X156" si="97">Z146-V146</f>
        <v>0</v>
      </c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>
      <c r="B147">
        <v>25</v>
      </c>
      <c r="C147">
        <f>B147</f>
        <v>25</v>
      </c>
      <c r="D147" s="9">
        <v>2</v>
      </c>
      <c r="E147" s="9">
        <v>2</v>
      </c>
      <c r="F147" s="30">
        <v>5</v>
      </c>
      <c r="G147" s="29">
        <v>9</v>
      </c>
      <c r="H147" s="31" t="s">
        <v>14</v>
      </c>
      <c r="I147">
        <v>0</v>
      </c>
      <c r="J147">
        <v>50</v>
      </c>
      <c r="K147">
        <v>0</v>
      </c>
      <c r="L147">
        <v>50</v>
      </c>
      <c r="M147" s="17"/>
      <c r="N147" s="61">
        <v>0.22393779999999999</v>
      </c>
      <c r="O147" s="61">
        <v>1.3157220000000001</v>
      </c>
      <c r="P147" s="61">
        <v>1.324787E-2</v>
      </c>
      <c r="Q147" s="61">
        <v>11.803850000000001</v>
      </c>
      <c r="R147">
        <v>100000</v>
      </c>
      <c r="S147" s="17"/>
      <c r="T147" s="62">
        <v>55</v>
      </c>
      <c r="U147" s="62">
        <v>0</v>
      </c>
      <c r="V147" s="27">
        <f t="shared" si="95"/>
        <v>55</v>
      </c>
      <c r="W147" s="27">
        <f t="shared" si="96"/>
        <v>9</v>
      </c>
      <c r="X147">
        <f t="shared" si="97"/>
        <v>945</v>
      </c>
      <c r="Y147" s="29">
        <v>9</v>
      </c>
      <c r="Z147">
        <v>1000</v>
      </c>
      <c r="AA147" s="91">
        <v>2.5872590000000001E-17</v>
      </c>
      <c r="AB147" s="17"/>
      <c r="AC147" s="95">
        <v>0.45582329999999999</v>
      </c>
      <c r="AD147" s="95">
        <v>0.45582329999999999</v>
      </c>
      <c r="AE147" s="95">
        <v>8.4314429999999996E-2</v>
      </c>
      <c r="AF147" s="95">
        <v>-0.40113510000000002</v>
      </c>
      <c r="AG147" s="95">
        <v>-0.98235340000000004</v>
      </c>
      <c r="AH147" s="95">
        <v>9</v>
      </c>
      <c r="AI147" s="95" t="s">
        <v>414</v>
      </c>
    </row>
    <row r="148" spans="1:35">
      <c r="B148">
        <v>25</v>
      </c>
      <c r="C148">
        <f t="shared" ref="C148:C156" si="98">B148</f>
        <v>25</v>
      </c>
      <c r="D148">
        <f t="shared" ref="D148:D156" si="99">G148/100*B148</f>
        <v>5</v>
      </c>
      <c r="E148" s="9">
        <f t="shared" ref="E148:E156" si="100">D148</f>
        <v>5</v>
      </c>
      <c r="F148" s="30">
        <v>10</v>
      </c>
      <c r="G148" s="29">
        <v>20</v>
      </c>
      <c r="H148" s="31" t="s">
        <v>14</v>
      </c>
      <c r="I148">
        <v>0</v>
      </c>
      <c r="J148">
        <v>50</v>
      </c>
      <c r="K148">
        <v>0</v>
      </c>
      <c r="L148">
        <v>50</v>
      </c>
      <c r="M148" s="17"/>
      <c r="N148" s="61">
        <v>0.70322300000000004</v>
      </c>
      <c r="O148" s="61">
        <v>0.80966769999999999</v>
      </c>
      <c r="P148" s="61">
        <v>8.1942149999999995E-3</v>
      </c>
      <c r="Q148" s="61">
        <v>16.224550000000001</v>
      </c>
      <c r="R148">
        <v>100000</v>
      </c>
      <c r="S148" s="17"/>
      <c r="T148" s="62">
        <v>55</v>
      </c>
      <c r="U148" s="62">
        <v>0</v>
      </c>
      <c r="V148" s="27">
        <f t="shared" si="95"/>
        <v>55</v>
      </c>
      <c r="W148" s="27">
        <f t="shared" si="96"/>
        <v>20</v>
      </c>
      <c r="X148">
        <f t="shared" si="97"/>
        <v>945</v>
      </c>
      <c r="Y148" s="29">
        <v>20</v>
      </c>
      <c r="Z148">
        <v>1000</v>
      </c>
      <c r="AA148" s="91">
        <v>2.5872590000000001E-17</v>
      </c>
      <c r="AB148" s="17"/>
      <c r="AC148" s="95">
        <v>0.1069418</v>
      </c>
      <c r="AD148" s="95">
        <v>0.1069418</v>
      </c>
      <c r="AE148" s="95">
        <v>0.1864326</v>
      </c>
      <c r="AF148" s="95">
        <v>-0.42759639999999999</v>
      </c>
      <c r="AG148" s="95">
        <v>-1.3312850000000001</v>
      </c>
      <c r="AH148" s="95">
        <v>20</v>
      </c>
      <c r="AI148" s="95" t="s">
        <v>311</v>
      </c>
    </row>
    <row r="149" spans="1:35">
      <c r="B149">
        <v>25</v>
      </c>
      <c r="C149">
        <f t="shared" si="98"/>
        <v>25</v>
      </c>
      <c r="D149" s="9">
        <f t="shared" si="99"/>
        <v>7.5</v>
      </c>
      <c r="E149" s="9">
        <f t="shared" si="100"/>
        <v>7.5</v>
      </c>
      <c r="F149" s="30">
        <v>15</v>
      </c>
      <c r="G149" s="29">
        <v>30</v>
      </c>
      <c r="H149" s="31" t="s">
        <v>14</v>
      </c>
      <c r="I149">
        <v>0</v>
      </c>
      <c r="J149">
        <v>50</v>
      </c>
      <c r="K149">
        <v>0</v>
      </c>
      <c r="L149">
        <v>50</v>
      </c>
      <c r="M149" s="17"/>
      <c r="N149" s="61">
        <v>0.35598639999999998</v>
      </c>
      <c r="O149" s="61">
        <v>1.0761639999999999</v>
      </c>
      <c r="P149" s="61">
        <v>1.086199E-2</v>
      </c>
      <c r="Q149" s="61">
        <v>33.335450000000002</v>
      </c>
      <c r="R149">
        <v>100000</v>
      </c>
      <c r="S149" s="17"/>
      <c r="T149" s="62">
        <v>58</v>
      </c>
      <c r="U149" s="62">
        <v>3</v>
      </c>
      <c r="V149" s="27">
        <f t="shared" si="95"/>
        <v>55</v>
      </c>
      <c r="W149" s="27">
        <f t="shared" si="96"/>
        <v>27</v>
      </c>
      <c r="X149">
        <f t="shared" si="97"/>
        <v>945</v>
      </c>
      <c r="Y149" s="29">
        <v>30</v>
      </c>
      <c r="Z149">
        <v>1000</v>
      </c>
      <c r="AA149" s="91">
        <v>1.1402040000000001E-13</v>
      </c>
      <c r="AB149" s="17"/>
      <c r="AC149" s="95">
        <v>0.93638169999999998</v>
      </c>
      <c r="AD149" s="95">
        <v>0.93638169999999998</v>
      </c>
      <c r="AE149" s="95">
        <v>4.8408760000000002E-2</v>
      </c>
      <c r="AF149" s="95">
        <v>0.20148440000000001</v>
      </c>
      <c r="AG149" s="95">
        <v>0.6835831</v>
      </c>
      <c r="AH149" s="95">
        <v>29</v>
      </c>
      <c r="AI149" s="95" t="s">
        <v>260</v>
      </c>
    </row>
    <row r="150" spans="1:35">
      <c r="B150">
        <v>25</v>
      </c>
      <c r="C150">
        <f t="shared" si="98"/>
        <v>25</v>
      </c>
      <c r="D150" s="9">
        <f t="shared" si="99"/>
        <v>12.5</v>
      </c>
      <c r="E150" s="9">
        <f t="shared" si="100"/>
        <v>12.5</v>
      </c>
      <c r="F150" s="30">
        <v>25</v>
      </c>
      <c r="G150" s="29">
        <v>50</v>
      </c>
      <c r="H150" s="31" t="s">
        <v>14</v>
      </c>
      <c r="I150">
        <v>0</v>
      </c>
      <c r="J150">
        <v>50</v>
      </c>
      <c r="K150">
        <v>0</v>
      </c>
      <c r="L150">
        <v>50</v>
      </c>
      <c r="M150" s="17"/>
      <c r="N150" s="61">
        <v>0.2455475</v>
      </c>
      <c r="O150" s="61">
        <v>1.13219</v>
      </c>
      <c r="P150" s="61">
        <v>1.1421010000000001E-2</v>
      </c>
      <c r="Q150" s="61">
        <v>55.403320000000001</v>
      </c>
      <c r="R150">
        <v>100000</v>
      </c>
      <c r="S150" s="17"/>
      <c r="T150" s="62">
        <v>58</v>
      </c>
      <c r="U150" s="62">
        <v>3</v>
      </c>
      <c r="V150" s="27">
        <f t="shared" si="95"/>
        <v>55</v>
      </c>
      <c r="W150" s="27">
        <f t="shared" si="96"/>
        <v>47</v>
      </c>
      <c r="X150">
        <f t="shared" si="97"/>
        <v>945</v>
      </c>
      <c r="Y150" s="29">
        <v>50</v>
      </c>
      <c r="Z150">
        <v>1000</v>
      </c>
      <c r="AA150" s="91">
        <v>1.1402040000000001E-13</v>
      </c>
      <c r="AB150" s="17"/>
      <c r="AC150" s="95">
        <v>0.41338580000000003</v>
      </c>
      <c r="AD150" s="95">
        <v>0.41338580000000003</v>
      </c>
      <c r="AE150" s="95">
        <v>8.8626109999999994E-2</v>
      </c>
      <c r="AF150" s="95">
        <v>-0.25805230000000001</v>
      </c>
      <c r="AG150" s="95">
        <v>-1.033892</v>
      </c>
      <c r="AH150" s="95">
        <v>50</v>
      </c>
      <c r="AI150" s="95" t="s">
        <v>415</v>
      </c>
    </row>
    <row r="151" spans="1:35">
      <c r="B151">
        <v>25</v>
      </c>
      <c r="C151">
        <f t="shared" si="98"/>
        <v>25</v>
      </c>
      <c r="D151">
        <f t="shared" si="99"/>
        <v>25</v>
      </c>
      <c r="E151" s="9">
        <f t="shared" si="100"/>
        <v>25</v>
      </c>
      <c r="F151" s="30">
        <v>50</v>
      </c>
      <c r="G151" s="29">
        <v>100</v>
      </c>
      <c r="H151" s="31" t="s">
        <v>14</v>
      </c>
      <c r="I151">
        <v>0</v>
      </c>
      <c r="J151">
        <v>50</v>
      </c>
      <c r="K151">
        <v>0</v>
      </c>
      <c r="L151">
        <v>50</v>
      </c>
      <c r="M151" s="17"/>
      <c r="N151" s="61">
        <v>0.97093030000000002</v>
      </c>
      <c r="O151" s="61">
        <v>0.75257229999999997</v>
      </c>
      <c r="P151" s="61">
        <v>7.6207870000000004E-3</v>
      </c>
      <c r="Q151" s="61">
        <v>75.445790000000002</v>
      </c>
      <c r="R151">
        <v>100000</v>
      </c>
      <c r="S151" s="17"/>
      <c r="T151" s="62">
        <v>59</v>
      </c>
      <c r="U151" s="62">
        <v>4</v>
      </c>
      <c r="V151" s="27">
        <f t="shared" si="95"/>
        <v>55</v>
      </c>
      <c r="W151" s="27">
        <f t="shared" si="96"/>
        <v>96</v>
      </c>
      <c r="X151">
        <f t="shared" si="97"/>
        <v>945</v>
      </c>
      <c r="Y151" s="29">
        <v>100</v>
      </c>
      <c r="Z151">
        <v>1000</v>
      </c>
      <c r="AA151" s="91">
        <v>8.7879870000000001E-13</v>
      </c>
      <c r="AB151" s="17"/>
      <c r="AC151" s="95">
        <v>0.28597119999999998</v>
      </c>
      <c r="AD151" s="95">
        <v>0.28597119999999998</v>
      </c>
      <c r="AE151" s="95">
        <v>0.1051251</v>
      </c>
      <c r="AF151" s="95">
        <v>0.24709439999999999</v>
      </c>
      <c r="AG151" s="95">
        <v>1.085888</v>
      </c>
      <c r="AH151" s="95">
        <v>100</v>
      </c>
      <c r="AI151" s="95" t="s">
        <v>416</v>
      </c>
    </row>
    <row r="152" spans="1:35">
      <c r="B152">
        <v>25</v>
      </c>
      <c r="C152">
        <f t="shared" si="98"/>
        <v>25</v>
      </c>
      <c r="D152">
        <f t="shared" si="99"/>
        <v>125</v>
      </c>
      <c r="E152" s="9">
        <f t="shared" si="100"/>
        <v>125</v>
      </c>
      <c r="F152" s="30">
        <v>250</v>
      </c>
      <c r="G152" s="29">
        <v>500</v>
      </c>
      <c r="H152" s="32" t="s">
        <v>44</v>
      </c>
      <c r="I152">
        <v>0</v>
      </c>
      <c r="J152">
        <v>50</v>
      </c>
      <c r="K152">
        <v>0</v>
      </c>
      <c r="L152">
        <v>50</v>
      </c>
      <c r="M152" s="17"/>
      <c r="N152" s="61">
        <v>0.26176739999999998</v>
      </c>
      <c r="O152" s="61">
        <v>1.0398810000000001</v>
      </c>
      <c r="P152" s="61">
        <v>1.0499619999999999E-2</v>
      </c>
      <c r="Q152" s="61">
        <v>519.73119999999994</v>
      </c>
      <c r="R152" s="51">
        <v>100000</v>
      </c>
      <c r="S152" s="17"/>
      <c r="T152" s="62">
        <v>74</v>
      </c>
      <c r="U152" s="62">
        <v>28</v>
      </c>
      <c r="V152" s="27">
        <f t="shared" si="95"/>
        <v>46</v>
      </c>
      <c r="W152" s="27">
        <f t="shared" si="96"/>
        <v>472</v>
      </c>
      <c r="X152">
        <f t="shared" si="97"/>
        <v>954</v>
      </c>
      <c r="Y152" s="29">
        <v>500</v>
      </c>
      <c r="Z152">
        <v>1000</v>
      </c>
      <c r="AA152" s="61">
        <v>4.334843E-2</v>
      </c>
      <c r="AB152" s="17"/>
      <c r="AC152" s="95">
        <v>0.54769230000000002</v>
      </c>
      <c r="AD152" s="95">
        <v>0.54769230000000002</v>
      </c>
      <c r="AE152" s="95">
        <v>9.8212339999999995E-2</v>
      </c>
      <c r="AF152" s="95">
        <v>0.17093320000000001</v>
      </c>
      <c r="AG152" s="95">
        <v>0.97283240000000004</v>
      </c>
      <c r="AH152" s="95">
        <v>500</v>
      </c>
      <c r="AI152" s="95" t="s">
        <v>421</v>
      </c>
    </row>
    <row r="153" spans="1:35">
      <c r="B153">
        <v>25</v>
      </c>
      <c r="C153">
        <f t="shared" si="98"/>
        <v>25</v>
      </c>
      <c r="D153">
        <f t="shared" si="99"/>
        <v>225</v>
      </c>
      <c r="E153" s="9">
        <f t="shared" si="100"/>
        <v>225</v>
      </c>
      <c r="F153" s="30">
        <v>450</v>
      </c>
      <c r="G153" s="29">
        <v>900</v>
      </c>
      <c r="H153" s="32" t="s">
        <v>44</v>
      </c>
      <c r="I153">
        <v>0</v>
      </c>
      <c r="J153">
        <v>50</v>
      </c>
      <c r="K153">
        <v>0</v>
      </c>
      <c r="L153">
        <v>50</v>
      </c>
      <c r="M153" s="17"/>
      <c r="N153" s="61">
        <v>0.22225780000000001</v>
      </c>
      <c r="O153" s="61">
        <v>1.0353209999999999</v>
      </c>
      <c r="P153" s="61">
        <v>1.0454059999999999E-2</v>
      </c>
      <c r="Q153" s="61">
        <v>931.45650000000001</v>
      </c>
      <c r="R153" s="51">
        <v>100000</v>
      </c>
      <c r="S153" s="17"/>
      <c r="T153" s="62">
        <v>94</v>
      </c>
      <c r="U153" s="62">
        <v>48</v>
      </c>
      <c r="V153" s="27">
        <f t="shared" si="95"/>
        <v>46</v>
      </c>
      <c r="W153" s="27">
        <f t="shared" si="96"/>
        <v>852</v>
      </c>
      <c r="X153">
        <f t="shared" si="97"/>
        <v>954</v>
      </c>
      <c r="Y153" s="29">
        <v>900</v>
      </c>
      <c r="Z153">
        <v>1000</v>
      </c>
      <c r="AA153" s="61">
        <v>0.91592399999999996</v>
      </c>
      <c r="AB153" s="17"/>
      <c r="AC153" s="95">
        <v>0.49687500000000001</v>
      </c>
      <c r="AD153" s="95">
        <v>0.49687500000000001</v>
      </c>
      <c r="AE153" s="95">
        <v>0.1051251</v>
      </c>
      <c r="AF153" s="95">
        <v>0.17061390000000001</v>
      </c>
      <c r="AG153" s="95">
        <v>0.99430370000000001</v>
      </c>
      <c r="AH153" s="95">
        <v>900</v>
      </c>
      <c r="AI153" s="95" t="s">
        <v>400</v>
      </c>
    </row>
    <row r="154" spans="1:35">
      <c r="B154">
        <v>25</v>
      </c>
      <c r="C154">
        <f t="shared" si="98"/>
        <v>25</v>
      </c>
      <c r="D154">
        <f t="shared" si="99"/>
        <v>250</v>
      </c>
      <c r="E154" s="9">
        <f t="shared" si="100"/>
        <v>250</v>
      </c>
      <c r="F154" s="30">
        <v>500</v>
      </c>
      <c r="G154" s="29">
        <v>1000</v>
      </c>
      <c r="H154" s="32" t="s">
        <v>44</v>
      </c>
      <c r="I154">
        <v>0</v>
      </c>
      <c r="J154">
        <v>50</v>
      </c>
      <c r="K154">
        <v>0</v>
      </c>
      <c r="L154">
        <v>50</v>
      </c>
      <c r="M154" s="17"/>
      <c r="N154" s="61">
        <v>0.36225639999999998</v>
      </c>
      <c r="O154" s="61">
        <v>1.015447</v>
      </c>
      <c r="P154" s="61">
        <v>1.0255439999999999E-2</v>
      </c>
      <c r="Q154" s="61">
        <v>1015.289</v>
      </c>
      <c r="R154" s="51">
        <v>100000</v>
      </c>
      <c r="S154" s="17"/>
      <c r="T154" s="62">
        <v>103</v>
      </c>
      <c r="U154" s="62">
        <v>57</v>
      </c>
      <c r="V154" s="27">
        <f t="shared" si="95"/>
        <v>46</v>
      </c>
      <c r="W154" s="27">
        <f t="shared" si="96"/>
        <v>943</v>
      </c>
      <c r="X154">
        <f t="shared" si="97"/>
        <v>954</v>
      </c>
      <c r="Y154" s="29">
        <v>1000</v>
      </c>
      <c r="Z154">
        <v>1000</v>
      </c>
      <c r="AA154" s="61">
        <v>0.31166579999999999</v>
      </c>
      <c r="AB154" s="17"/>
      <c r="AC154" s="95">
        <v>7.9646019999999998E-2</v>
      </c>
      <c r="AD154" s="95">
        <v>7.9646019999999998E-2</v>
      </c>
      <c r="AE154" s="95">
        <v>0.2377938</v>
      </c>
      <c r="AF154" s="95">
        <v>0.19174330000000001</v>
      </c>
      <c r="AG154" s="95">
        <v>1.1145659999999999</v>
      </c>
      <c r="AH154" s="95">
        <v>1000</v>
      </c>
      <c r="AI154" s="95" t="s">
        <v>298</v>
      </c>
    </row>
    <row r="155" spans="1:35">
      <c r="B155">
        <v>25</v>
      </c>
      <c r="C155">
        <f t="shared" si="98"/>
        <v>25</v>
      </c>
      <c r="D155">
        <f t="shared" si="99"/>
        <v>375</v>
      </c>
      <c r="E155" s="9">
        <f t="shared" si="100"/>
        <v>375</v>
      </c>
      <c r="F155" s="30">
        <v>750</v>
      </c>
      <c r="G155" s="29">
        <v>1500</v>
      </c>
      <c r="H155" s="32" t="s">
        <v>44</v>
      </c>
      <c r="I155">
        <v>0</v>
      </c>
      <c r="J155">
        <v>50</v>
      </c>
      <c r="K155">
        <v>0</v>
      </c>
      <c r="L155">
        <v>50</v>
      </c>
      <c r="M155" s="17"/>
      <c r="N155" s="61">
        <v>0.52884469999999995</v>
      </c>
      <c r="O155" s="61">
        <v>0.99679609999999996</v>
      </c>
      <c r="P155" s="61">
        <v>1.006897E-2</v>
      </c>
      <c r="Q155" s="61">
        <v>1495.242</v>
      </c>
      <c r="R155" s="51">
        <v>100000</v>
      </c>
      <c r="S155" s="17"/>
      <c r="T155" s="62">
        <v>132</v>
      </c>
      <c r="U155" s="62">
        <v>86</v>
      </c>
      <c r="V155" s="27">
        <f t="shared" si="95"/>
        <v>46</v>
      </c>
      <c r="W155" s="27">
        <f t="shared" si="96"/>
        <v>1414</v>
      </c>
      <c r="X155">
        <f t="shared" si="97"/>
        <v>954</v>
      </c>
      <c r="Y155" s="29">
        <v>1500</v>
      </c>
      <c r="Z155">
        <v>1000</v>
      </c>
      <c r="AA155" s="61">
        <v>4.0768370000000001E-4</v>
      </c>
      <c r="AB155" s="17"/>
      <c r="AC155" s="95">
        <v>7.9646019999999998E-2</v>
      </c>
      <c r="AD155" s="95">
        <v>7.9646019999999998E-2</v>
      </c>
      <c r="AE155" s="95">
        <v>0.2377938</v>
      </c>
      <c r="AF155" s="95">
        <v>0.19174330000000001</v>
      </c>
      <c r="AG155" s="95">
        <v>1.1145659999999999</v>
      </c>
      <c r="AH155" s="95">
        <v>1000</v>
      </c>
      <c r="AI155" s="95" t="s">
        <v>298</v>
      </c>
    </row>
    <row r="156" spans="1:35">
      <c r="B156">
        <v>25</v>
      </c>
      <c r="C156">
        <f t="shared" si="98"/>
        <v>25</v>
      </c>
      <c r="D156">
        <f t="shared" si="99"/>
        <v>750</v>
      </c>
      <c r="E156" s="9">
        <f t="shared" si="100"/>
        <v>750</v>
      </c>
      <c r="F156" s="30">
        <v>1500</v>
      </c>
      <c r="G156" s="29">
        <v>3000</v>
      </c>
      <c r="H156" s="32" t="s">
        <v>44</v>
      </c>
      <c r="I156">
        <v>0</v>
      </c>
      <c r="J156">
        <v>50</v>
      </c>
      <c r="K156">
        <v>0</v>
      </c>
      <c r="L156">
        <v>50</v>
      </c>
      <c r="M156" s="17"/>
      <c r="N156" s="61">
        <v>0.47899520000000001</v>
      </c>
      <c r="O156" s="61">
        <v>1.0012030000000001</v>
      </c>
      <c r="P156" s="61">
        <v>1.011304E-2</v>
      </c>
      <c r="Q156" s="61">
        <v>3003.5740000000001</v>
      </c>
      <c r="R156" s="51">
        <v>100000</v>
      </c>
      <c r="S156" s="17"/>
      <c r="T156" s="62">
        <v>191</v>
      </c>
      <c r="U156" s="62">
        <v>145</v>
      </c>
      <c r="V156" s="27">
        <f t="shared" si="95"/>
        <v>46</v>
      </c>
      <c r="W156" s="27">
        <f t="shared" si="96"/>
        <v>2855</v>
      </c>
      <c r="X156">
        <f t="shared" si="97"/>
        <v>954</v>
      </c>
      <c r="Y156" s="29">
        <v>3000</v>
      </c>
      <c r="Z156">
        <v>1000</v>
      </c>
      <c r="AA156" s="91">
        <v>2.5840079999999998E-14</v>
      </c>
      <c r="AB156" s="17"/>
      <c r="AC156" s="95">
        <v>0.42990650000000002</v>
      </c>
      <c r="AD156" s="95">
        <v>0.42990650000000002</v>
      </c>
      <c r="AE156" s="95">
        <v>7.3990139999999996E-2</v>
      </c>
      <c r="AF156" s="95">
        <v>-0.1753391</v>
      </c>
      <c r="AG156" s="95">
        <v>-1.0098039999999999</v>
      </c>
      <c r="AH156" s="95">
        <v>1000</v>
      </c>
      <c r="AI156" s="95" t="s">
        <v>228</v>
      </c>
    </row>
    <row r="157" spans="1:35">
      <c r="A157" s="10" t="s">
        <v>187</v>
      </c>
      <c r="B157" s="83" t="s">
        <v>189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50">
        <f t="shared" ref="V157:V167" si="101">T157-U157</f>
        <v>0</v>
      </c>
      <c r="W157" s="50">
        <f t="shared" ref="W157:W167" si="102">Y157-U157</f>
        <v>0</v>
      </c>
      <c r="X157" s="17">
        <f t="shared" ref="X157:X167" si="103">Z157-V157</f>
        <v>0</v>
      </c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>
      <c r="B158">
        <v>25</v>
      </c>
      <c r="C158">
        <v>0</v>
      </c>
      <c r="D158" s="9">
        <f>B158/100*G158</f>
        <v>2.25</v>
      </c>
      <c r="E158">
        <v>0</v>
      </c>
      <c r="F158" s="30">
        <f>G158-D158</f>
        <v>6.75</v>
      </c>
      <c r="G158" s="29">
        <v>9</v>
      </c>
      <c r="H158">
        <v>100</v>
      </c>
      <c r="I158">
        <v>0</v>
      </c>
      <c r="J158">
        <v>50</v>
      </c>
      <c r="K158">
        <v>0</v>
      </c>
      <c r="L158">
        <v>50</v>
      </c>
      <c r="M158" s="17"/>
      <c r="N158" s="61">
        <v>0.2319677</v>
      </c>
      <c r="O158" s="61">
        <v>1.2989740000000001</v>
      </c>
      <c r="P158" s="61">
        <v>1.308144E-2</v>
      </c>
      <c r="Q158" s="61">
        <v>11.655570000000001</v>
      </c>
      <c r="R158">
        <v>100000</v>
      </c>
      <c r="S158" s="17"/>
      <c r="T158" s="62">
        <v>62</v>
      </c>
      <c r="U158" s="62">
        <v>0</v>
      </c>
      <c r="V158" s="27">
        <f t="shared" si="101"/>
        <v>62</v>
      </c>
      <c r="W158" s="27">
        <f t="shared" si="102"/>
        <v>9</v>
      </c>
      <c r="X158">
        <f t="shared" si="103"/>
        <v>938</v>
      </c>
      <c r="Y158" s="29">
        <v>9</v>
      </c>
      <c r="Z158">
        <v>1000</v>
      </c>
      <c r="AA158" s="63">
        <v>1.6347320000000001E-19</v>
      </c>
      <c r="AB158" s="17"/>
      <c r="AC158" s="95">
        <v>0.9612676</v>
      </c>
      <c r="AD158" s="95">
        <v>0.9612676</v>
      </c>
      <c r="AE158" s="95">
        <v>4.165568E-2</v>
      </c>
      <c r="AF158" s="95">
        <v>0.21765419999999999</v>
      </c>
      <c r="AG158" s="95">
        <v>0.54142230000000002</v>
      </c>
      <c r="AH158" s="95">
        <v>9</v>
      </c>
      <c r="AI158" s="95" t="s">
        <v>310</v>
      </c>
    </row>
    <row r="159" spans="1:35">
      <c r="B159">
        <v>25</v>
      </c>
      <c r="C159">
        <v>0</v>
      </c>
      <c r="D159" s="9">
        <f t="shared" ref="D159:D167" si="104">B159/100*G159</f>
        <v>5</v>
      </c>
      <c r="E159">
        <v>0</v>
      </c>
      <c r="F159" s="30">
        <f t="shared" ref="F159:F167" si="105">G159-D159</f>
        <v>15</v>
      </c>
      <c r="G159" s="29">
        <v>20</v>
      </c>
      <c r="H159">
        <v>100</v>
      </c>
      <c r="I159">
        <v>0</v>
      </c>
      <c r="J159">
        <v>50</v>
      </c>
      <c r="K159">
        <v>0</v>
      </c>
      <c r="L159">
        <v>50</v>
      </c>
      <c r="M159" s="17"/>
      <c r="N159" s="61">
        <v>0.15793840000000001</v>
      </c>
      <c r="O159" s="61">
        <v>1.313391</v>
      </c>
      <c r="P159" s="61">
        <v>1.3224720000000001E-2</v>
      </c>
      <c r="Q159" s="61">
        <v>26.184940000000001</v>
      </c>
      <c r="R159">
        <v>100000</v>
      </c>
      <c r="S159" s="17"/>
      <c r="T159" s="62">
        <v>63</v>
      </c>
      <c r="U159" s="62">
        <v>1</v>
      </c>
      <c r="V159" s="27">
        <f t="shared" si="101"/>
        <v>62</v>
      </c>
      <c r="W159" s="27">
        <f t="shared" si="102"/>
        <v>19</v>
      </c>
      <c r="X159">
        <f t="shared" si="103"/>
        <v>938</v>
      </c>
      <c r="Y159" s="29">
        <v>20</v>
      </c>
      <c r="Z159">
        <v>1000</v>
      </c>
      <c r="AA159" s="91">
        <v>5.3932649999999998E-18</v>
      </c>
      <c r="AB159" s="17"/>
      <c r="AC159" s="95">
        <v>0.74701669999999998</v>
      </c>
      <c r="AD159" s="95">
        <v>0.74701669999999998</v>
      </c>
      <c r="AE159" s="95">
        <v>6.7676040000000007E-2</v>
      </c>
      <c r="AF159" s="95">
        <v>-0.25210579999999999</v>
      </c>
      <c r="AG159" s="95">
        <v>-0.80894330000000003</v>
      </c>
      <c r="AH159" s="95">
        <v>20</v>
      </c>
      <c r="AI159" s="95" t="s">
        <v>319</v>
      </c>
    </row>
    <row r="160" spans="1:35">
      <c r="B160">
        <v>25</v>
      </c>
      <c r="C160">
        <v>0</v>
      </c>
      <c r="D160" s="9">
        <f t="shared" si="104"/>
        <v>7.5</v>
      </c>
      <c r="E160">
        <v>0</v>
      </c>
      <c r="F160" s="30">
        <f t="shared" si="105"/>
        <v>22.5</v>
      </c>
      <c r="G160" s="29">
        <v>30</v>
      </c>
      <c r="H160">
        <v>100</v>
      </c>
      <c r="I160">
        <v>0</v>
      </c>
      <c r="J160">
        <v>50</v>
      </c>
      <c r="K160">
        <v>0</v>
      </c>
      <c r="L160">
        <v>50</v>
      </c>
      <c r="M160" s="17"/>
      <c r="N160" s="61">
        <v>0.37573620000000002</v>
      </c>
      <c r="O160" s="61">
        <v>1.061939</v>
      </c>
      <c r="P160" s="61">
        <v>1.0719950000000001E-2</v>
      </c>
      <c r="Q160" s="61">
        <v>31.838239999999999</v>
      </c>
      <c r="R160">
        <v>100000</v>
      </c>
      <c r="S160" s="17"/>
      <c r="T160" s="62">
        <v>65</v>
      </c>
      <c r="U160" s="62">
        <v>3</v>
      </c>
      <c r="V160" s="27">
        <f t="shared" si="101"/>
        <v>62</v>
      </c>
      <c r="W160" s="27">
        <f t="shared" si="102"/>
        <v>27</v>
      </c>
      <c r="X160">
        <f t="shared" si="103"/>
        <v>938</v>
      </c>
      <c r="Y160" s="29">
        <v>30</v>
      </c>
      <c r="Z160">
        <v>1000</v>
      </c>
      <c r="AA160" s="91">
        <v>1.024717E-15</v>
      </c>
      <c r="AB160" s="17"/>
      <c r="AC160" s="95">
        <v>0.50975610000000005</v>
      </c>
      <c r="AD160" s="95">
        <v>0.50975610000000005</v>
      </c>
      <c r="AE160" s="95">
        <v>8.8894529999999999E-2</v>
      </c>
      <c r="AF160" s="95">
        <v>-0.26274239999999999</v>
      </c>
      <c r="AG160" s="95">
        <v>-0.9745452</v>
      </c>
      <c r="AH160" s="95">
        <v>30</v>
      </c>
      <c r="AI160" s="95" t="s">
        <v>311</v>
      </c>
    </row>
    <row r="161" spans="1:35">
      <c r="B161">
        <v>25</v>
      </c>
      <c r="C161">
        <v>0</v>
      </c>
      <c r="D161" s="9">
        <f t="shared" si="104"/>
        <v>12.5</v>
      </c>
      <c r="E161">
        <v>0</v>
      </c>
      <c r="F161" s="30">
        <f t="shared" si="105"/>
        <v>37.5</v>
      </c>
      <c r="G161" s="29">
        <v>50</v>
      </c>
      <c r="H161">
        <v>100</v>
      </c>
      <c r="I161">
        <v>0</v>
      </c>
      <c r="J161">
        <v>50</v>
      </c>
      <c r="K161">
        <v>0</v>
      </c>
      <c r="L161">
        <v>50</v>
      </c>
      <c r="M161" s="17"/>
      <c r="N161" s="61">
        <v>0.59955400000000003</v>
      </c>
      <c r="O161" s="61">
        <v>0.93782069999999995</v>
      </c>
      <c r="P161" s="61">
        <v>9.4788900000000002E-3</v>
      </c>
      <c r="Q161" s="61">
        <v>46.92051</v>
      </c>
      <c r="R161">
        <v>100000</v>
      </c>
      <c r="S161" s="17"/>
      <c r="T161" s="62">
        <v>65</v>
      </c>
      <c r="U161" s="62">
        <v>3</v>
      </c>
      <c r="V161" s="27">
        <f t="shared" si="101"/>
        <v>62</v>
      </c>
      <c r="W161" s="27">
        <f t="shared" si="102"/>
        <v>47</v>
      </c>
      <c r="X161">
        <f t="shared" si="103"/>
        <v>938</v>
      </c>
      <c r="Y161" s="29">
        <v>50</v>
      </c>
      <c r="Z161">
        <v>1000</v>
      </c>
      <c r="AA161" s="91">
        <v>1.024717E-15</v>
      </c>
      <c r="AB161" s="17"/>
      <c r="AC161" s="95">
        <v>0.63592230000000005</v>
      </c>
      <c r="AD161" s="95">
        <v>0.63592230000000005</v>
      </c>
      <c r="AE161" s="95">
        <v>7.6674690000000004E-2</v>
      </c>
      <c r="AF161" s="95">
        <v>-0.21043190000000001</v>
      </c>
      <c r="AG161" s="95">
        <v>-0.87949999999999995</v>
      </c>
      <c r="AH161" s="95">
        <v>50</v>
      </c>
      <c r="AI161" s="95" t="s">
        <v>320</v>
      </c>
    </row>
    <row r="162" spans="1:35">
      <c r="B162">
        <v>25</v>
      </c>
      <c r="C162">
        <v>0</v>
      </c>
      <c r="D162" s="9">
        <f t="shared" si="104"/>
        <v>25</v>
      </c>
      <c r="E162">
        <v>0</v>
      </c>
      <c r="F162" s="30">
        <f t="shared" si="105"/>
        <v>75</v>
      </c>
      <c r="G162" s="29">
        <v>100</v>
      </c>
      <c r="H162">
        <v>100</v>
      </c>
      <c r="I162">
        <v>0</v>
      </c>
      <c r="J162">
        <v>50</v>
      </c>
      <c r="K162">
        <v>0</v>
      </c>
      <c r="L162">
        <v>50</v>
      </c>
      <c r="M162" s="17"/>
      <c r="N162" s="61">
        <v>0.42114580000000001</v>
      </c>
      <c r="O162" s="61">
        <v>1.0206040000000001</v>
      </c>
      <c r="P162" s="61">
        <v>1.030698E-2</v>
      </c>
      <c r="Q162" s="61">
        <v>102.0391</v>
      </c>
      <c r="R162">
        <v>100000</v>
      </c>
      <c r="S162" s="17"/>
      <c r="T162" s="62">
        <v>64</v>
      </c>
      <c r="U162" s="62">
        <v>2</v>
      </c>
      <c r="V162" s="27">
        <f t="shared" si="101"/>
        <v>62</v>
      </c>
      <c r="W162" s="27">
        <f t="shared" si="102"/>
        <v>98</v>
      </c>
      <c r="X162">
        <f t="shared" si="103"/>
        <v>938</v>
      </c>
      <c r="Y162" s="29">
        <v>100</v>
      </c>
      <c r="Z162">
        <v>1000</v>
      </c>
      <c r="AA162" s="63">
        <v>9.0356450000000001E-17</v>
      </c>
      <c r="AB162" s="17"/>
      <c r="AC162" s="95">
        <v>0.96088019999999996</v>
      </c>
      <c r="AD162" s="95">
        <v>0.96088019999999996</v>
      </c>
      <c r="AE162" s="95">
        <v>5.6767239999999997E-2</v>
      </c>
      <c r="AF162" s="95">
        <v>-0.16036349999999999</v>
      </c>
      <c r="AG162" s="95">
        <v>-0.74337629999999999</v>
      </c>
      <c r="AH162" s="95">
        <v>100</v>
      </c>
      <c r="AI162" s="95" t="s">
        <v>321</v>
      </c>
    </row>
    <row r="163" spans="1:35">
      <c r="B163">
        <v>25</v>
      </c>
      <c r="C163">
        <v>0</v>
      </c>
      <c r="D163" s="9">
        <f t="shared" si="104"/>
        <v>125</v>
      </c>
      <c r="E163">
        <v>0</v>
      </c>
      <c r="F163" s="30">
        <f t="shared" si="105"/>
        <v>375</v>
      </c>
      <c r="G163" s="29">
        <v>500</v>
      </c>
      <c r="H163">
        <v>100</v>
      </c>
      <c r="I163">
        <v>0</v>
      </c>
      <c r="J163">
        <v>50</v>
      </c>
      <c r="K163">
        <v>0</v>
      </c>
      <c r="L163">
        <v>50</v>
      </c>
      <c r="M163" s="17"/>
      <c r="N163" s="61">
        <v>0.49720500000000001</v>
      </c>
      <c r="O163" s="61">
        <v>0.99915120000000002</v>
      </c>
      <c r="P163" s="61">
        <v>1.0092520000000001E-2</v>
      </c>
      <c r="Q163" s="61">
        <v>499.57990000000001</v>
      </c>
      <c r="R163" s="51">
        <v>100000</v>
      </c>
      <c r="S163" s="17"/>
      <c r="T163" s="62">
        <v>83</v>
      </c>
      <c r="U163" s="62">
        <v>21</v>
      </c>
      <c r="V163" s="27">
        <f t="shared" si="101"/>
        <v>62</v>
      </c>
      <c r="W163" s="27">
        <f t="shared" si="102"/>
        <v>479</v>
      </c>
      <c r="X163">
        <f t="shared" si="103"/>
        <v>938</v>
      </c>
      <c r="Y163" s="29">
        <v>500</v>
      </c>
      <c r="Z163">
        <v>1000</v>
      </c>
      <c r="AA163" s="91">
        <v>4.8482940000000001E-6</v>
      </c>
      <c r="AB163" s="17"/>
      <c r="AC163" s="95">
        <v>0.9221184</v>
      </c>
      <c r="AD163" s="95">
        <v>0.9221184</v>
      </c>
      <c r="AE163" s="95">
        <v>7.0450090000000007E-2</v>
      </c>
      <c r="AF163" s="95">
        <v>-0.15524299999999999</v>
      </c>
      <c r="AG163" s="95">
        <v>-0.87247520000000001</v>
      </c>
      <c r="AH163" s="95">
        <v>500</v>
      </c>
      <c r="AI163" s="95" t="s">
        <v>262</v>
      </c>
    </row>
    <row r="164" spans="1:35">
      <c r="B164">
        <v>25</v>
      </c>
      <c r="C164">
        <v>0</v>
      </c>
      <c r="D164" s="9">
        <f t="shared" si="104"/>
        <v>225</v>
      </c>
      <c r="E164">
        <v>0</v>
      </c>
      <c r="F164" s="30">
        <f t="shared" si="105"/>
        <v>675</v>
      </c>
      <c r="G164" s="29">
        <v>900</v>
      </c>
      <c r="H164">
        <v>100</v>
      </c>
      <c r="I164">
        <v>0</v>
      </c>
      <c r="J164">
        <v>50</v>
      </c>
      <c r="K164">
        <v>0</v>
      </c>
      <c r="L164">
        <v>50</v>
      </c>
      <c r="M164" s="17"/>
      <c r="N164" s="61">
        <v>0.35449649999999999</v>
      </c>
      <c r="O164" s="61">
        <v>1.016499</v>
      </c>
      <c r="P164" s="61">
        <v>1.0265959999999999E-2</v>
      </c>
      <c r="Q164" s="61">
        <v>914.69690000000003</v>
      </c>
      <c r="R164" s="51">
        <v>100000</v>
      </c>
      <c r="S164" s="17"/>
      <c r="T164" s="62">
        <v>113</v>
      </c>
      <c r="U164" s="62">
        <v>51</v>
      </c>
      <c r="V164" s="27">
        <f t="shared" si="101"/>
        <v>62</v>
      </c>
      <c r="W164" s="27">
        <f t="shared" si="102"/>
        <v>849</v>
      </c>
      <c r="X164">
        <f t="shared" si="103"/>
        <v>938</v>
      </c>
      <c r="Y164" s="29">
        <v>900</v>
      </c>
      <c r="Z164">
        <v>1000</v>
      </c>
      <c r="AA164" s="61">
        <v>0.3328294</v>
      </c>
      <c r="AB164" s="17"/>
      <c r="AC164" s="95">
        <v>0.77937339999999999</v>
      </c>
      <c r="AD164" s="95">
        <v>0.77937339999999999</v>
      </c>
      <c r="AE164" s="95">
        <v>3.753629E-2</v>
      </c>
      <c r="AF164" s="95">
        <v>0.1681551</v>
      </c>
      <c r="AG164" s="95">
        <v>0.91992960000000001</v>
      </c>
      <c r="AH164" s="95">
        <v>900</v>
      </c>
      <c r="AI164" s="95" t="s">
        <v>322</v>
      </c>
    </row>
    <row r="165" spans="1:35">
      <c r="B165">
        <v>25</v>
      </c>
      <c r="C165">
        <v>0</v>
      </c>
      <c r="D165" s="9">
        <f t="shared" si="104"/>
        <v>250</v>
      </c>
      <c r="E165">
        <v>0</v>
      </c>
      <c r="F165" s="30">
        <f t="shared" si="105"/>
        <v>750</v>
      </c>
      <c r="G165" s="29">
        <v>1000</v>
      </c>
      <c r="H165">
        <v>100</v>
      </c>
      <c r="I165">
        <v>0</v>
      </c>
      <c r="J165">
        <v>50</v>
      </c>
      <c r="K165">
        <v>0</v>
      </c>
      <c r="L165">
        <v>50</v>
      </c>
      <c r="M165" s="17"/>
      <c r="N165" s="61">
        <v>0.9349807</v>
      </c>
      <c r="O165" s="61">
        <v>0.93256790000000001</v>
      </c>
      <c r="P165" s="61">
        <v>9.4262979999999996E-3</v>
      </c>
      <c r="Q165" s="61">
        <v>933.20349999999996</v>
      </c>
      <c r="R165" s="51">
        <v>100000</v>
      </c>
      <c r="S165" s="17"/>
      <c r="T165" s="62">
        <v>121</v>
      </c>
      <c r="U165" s="62">
        <v>59</v>
      </c>
      <c r="V165" s="27">
        <f t="shared" si="101"/>
        <v>62</v>
      </c>
      <c r="W165" s="27">
        <f t="shared" si="102"/>
        <v>941</v>
      </c>
      <c r="X165">
        <f t="shared" si="103"/>
        <v>938</v>
      </c>
      <c r="Y165" s="29">
        <v>1000</v>
      </c>
      <c r="Z165">
        <v>1000</v>
      </c>
      <c r="AA165" s="61">
        <v>0.85129250000000001</v>
      </c>
      <c r="AB165" s="17"/>
      <c r="AC165" s="95">
        <v>0.66560509999999995</v>
      </c>
      <c r="AD165" s="95">
        <v>0.66560509999999995</v>
      </c>
      <c r="AE165" s="95">
        <v>8.8894529999999999E-2</v>
      </c>
      <c r="AF165" s="95">
        <v>-0.16432060000000001</v>
      </c>
      <c r="AG165" s="95">
        <v>-0.95785969999999998</v>
      </c>
      <c r="AH165" s="95">
        <v>1000</v>
      </c>
      <c r="AI165" s="95" t="s">
        <v>323</v>
      </c>
    </row>
    <row r="166" spans="1:35">
      <c r="B166">
        <v>25</v>
      </c>
      <c r="C166">
        <v>0</v>
      </c>
      <c r="D166" s="9">
        <f t="shared" si="104"/>
        <v>375</v>
      </c>
      <c r="E166">
        <v>0</v>
      </c>
      <c r="F166" s="30">
        <f t="shared" si="105"/>
        <v>1125</v>
      </c>
      <c r="G166" s="29">
        <v>1500</v>
      </c>
      <c r="H166">
        <v>100</v>
      </c>
      <c r="I166">
        <v>0</v>
      </c>
      <c r="J166">
        <v>50</v>
      </c>
      <c r="K166">
        <v>0</v>
      </c>
      <c r="L166">
        <v>50</v>
      </c>
      <c r="M166" s="17"/>
      <c r="N166" s="61">
        <v>0.75463250000000004</v>
      </c>
      <c r="O166" s="61">
        <v>0.97455210000000003</v>
      </c>
      <c r="P166" s="61">
        <v>9.8464920000000001E-3</v>
      </c>
      <c r="Q166" s="61">
        <v>1462.204</v>
      </c>
      <c r="R166" s="51">
        <v>100000</v>
      </c>
      <c r="S166" s="17"/>
      <c r="T166" s="62">
        <v>144</v>
      </c>
      <c r="U166" s="62">
        <v>82</v>
      </c>
      <c r="V166" s="27">
        <f t="shared" si="101"/>
        <v>62</v>
      </c>
      <c r="W166" s="27">
        <f t="shared" si="102"/>
        <v>1418</v>
      </c>
      <c r="X166">
        <f t="shared" si="103"/>
        <v>938</v>
      </c>
      <c r="Y166" s="29">
        <v>1500</v>
      </c>
      <c r="Z166">
        <v>1000</v>
      </c>
      <c r="AA166" s="61">
        <v>9.9968950000000001E-2</v>
      </c>
      <c r="AB166" s="17"/>
      <c r="AC166" s="95">
        <v>0.66796880000000003</v>
      </c>
      <c r="AD166" s="95">
        <v>0.66796880000000003</v>
      </c>
      <c r="AE166" s="95">
        <v>0.1006334</v>
      </c>
      <c r="AF166" s="95">
        <v>-0.16403419999999999</v>
      </c>
      <c r="AG166" s="95">
        <v>-0.97073609999999999</v>
      </c>
      <c r="AH166" s="95">
        <v>1000</v>
      </c>
      <c r="AI166" s="95" t="s">
        <v>276</v>
      </c>
    </row>
    <row r="167" spans="1:35">
      <c r="B167">
        <v>25</v>
      </c>
      <c r="C167">
        <v>0</v>
      </c>
      <c r="D167" s="9">
        <f t="shared" si="104"/>
        <v>750</v>
      </c>
      <c r="E167">
        <v>0</v>
      </c>
      <c r="F167" s="30">
        <f t="shared" si="105"/>
        <v>2250</v>
      </c>
      <c r="G167" s="29">
        <v>3000</v>
      </c>
      <c r="H167">
        <v>100</v>
      </c>
      <c r="I167">
        <v>0</v>
      </c>
      <c r="J167">
        <v>50</v>
      </c>
      <c r="K167">
        <v>0</v>
      </c>
      <c r="L167">
        <v>50</v>
      </c>
      <c r="M167" s="17"/>
      <c r="N167" s="61">
        <v>0.70281300000000002</v>
      </c>
      <c r="O167" s="61">
        <v>0.98620569999999996</v>
      </c>
      <c r="P167" s="61">
        <v>9.963062E-3</v>
      </c>
      <c r="Q167" s="61">
        <v>2959.029</v>
      </c>
      <c r="R167" s="51">
        <v>100000</v>
      </c>
      <c r="S167" s="17"/>
      <c r="T167" s="62">
        <v>216</v>
      </c>
      <c r="U167" s="62">
        <v>154</v>
      </c>
      <c r="V167" s="27">
        <f t="shared" si="101"/>
        <v>62</v>
      </c>
      <c r="W167" s="27">
        <f t="shared" si="102"/>
        <v>2846</v>
      </c>
      <c r="X167">
        <f t="shared" si="103"/>
        <v>938</v>
      </c>
      <c r="Y167" s="29">
        <v>3000</v>
      </c>
      <c r="Z167">
        <v>1000</v>
      </c>
      <c r="AA167" s="91">
        <v>3.0003540000000001E-11</v>
      </c>
      <c r="AB167" s="17"/>
      <c r="AC167" s="95">
        <v>0.45333329999999999</v>
      </c>
      <c r="AD167" s="95">
        <v>0.45333329999999999</v>
      </c>
      <c r="AE167" s="95">
        <v>0.1009906</v>
      </c>
      <c r="AF167" s="95">
        <v>-0.16963030000000001</v>
      </c>
      <c r="AG167" s="95">
        <v>-0.99805679999999997</v>
      </c>
      <c r="AH167" s="95">
        <v>1000</v>
      </c>
      <c r="AI167" s="95" t="s">
        <v>324</v>
      </c>
    </row>
    <row r="168" spans="1:35">
      <c r="A168" s="10" t="s">
        <v>191</v>
      </c>
      <c r="B168" s="83" t="s">
        <v>190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50">
        <f t="shared" ref="V168:V173" si="106">T168-U168</f>
        <v>0</v>
      </c>
      <c r="W168" s="50">
        <f t="shared" ref="W168:W173" si="107">Y168-U168</f>
        <v>0</v>
      </c>
      <c r="X168" s="17">
        <f t="shared" ref="X168:X173" si="108">Z168-V168</f>
        <v>0</v>
      </c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spans="1:35">
      <c r="B169">
        <v>25</v>
      </c>
      <c r="C169">
        <v>0</v>
      </c>
      <c r="D169" s="9">
        <f>B169/100*G169</f>
        <v>2.25</v>
      </c>
      <c r="E169">
        <v>0</v>
      </c>
      <c r="F169" s="30">
        <f>G169-D169</f>
        <v>6.75</v>
      </c>
      <c r="G169" s="29">
        <v>9</v>
      </c>
      <c r="H169" s="31" t="s">
        <v>14</v>
      </c>
      <c r="I169">
        <v>0</v>
      </c>
      <c r="J169">
        <v>50</v>
      </c>
      <c r="K169">
        <v>0</v>
      </c>
      <c r="L169">
        <v>50</v>
      </c>
      <c r="M169" s="17"/>
      <c r="N169" s="61">
        <v>0.95016049999999996</v>
      </c>
      <c r="O169" s="61">
        <v>0.37256929999999999</v>
      </c>
      <c r="P169" s="61">
        <v>3.7873300000000002E-3</v>
      </c>
      <c r="Q169" s="61">
        <v>3.374511</v>
      </c>
      <c r="R169">
        <v>100000</v>
      </c>
      <c r="S169" s="17"/>
      <c r="T169" s="62">
        <v>52</v>
      </c>
      <c r="U169" s="62">
        <v>0</v>
      </c>
      <c r="V169" s="27">
        <f t="shared" si="106"/>
        <v>52</v>
      </c>
      <c r="W169" s="27">
        <f t="shared" si="107"/>
        <v>9</v>
      </c>
      <c r="X169">
        <f t="shared" si="108"/>
        <v>948</v>
      </c>
      <c r="Y169" s="29">
        <v>9</v>
      </c>
      <c r="Z169">
        <v>1000</v>
      </c>
      <c r="AA169" s="91">
        <v>2.2484759999999998E-16</v>
      </c>
      <c r="AB169" s="17"/>
      <c r="AC169" s="95">
        <v>0.45886650000000001</v>
      </c>
      <c r="AD169" s="95">
        <v>0.45886650000000001</v>
      </c>
      <c r="AE169" s="95">
        <v>7.8920959999999998E-2</v>
      </c>
      <c r="AF169" s="95">
        <v>0.39584649999999999</v>
      </c>
      <c r="AG169" s="95">
        <v>0.98757519999999999</v>
      </c>
      <c r="AH169" s="95">
        <v>9</v>
      </c>
      <c r="AI169" s="95" t="s">
        <v>310</v>
      </c>
    </row>
    <row r="170" spans="1:35">
      <c r="B170">
        <v>25</v>
      </c>
      <c r="C170">
        <v>0</v>
      </c>
      <c r="D170" s="9">
        <f t="shared" ref="D170:D178" si="109">B170/100*G170</f>
        <v>5</v>
      </c>
      <c r="E170">
        <v>0</v>
      </c>
      <c r="F170" s="30">
        <f t="shared" ref="F170:F178" si="110">G170-D170</f>
        <v>15</v>
      </c>
      <c r="G170" s="29">
        <v>20</v>
      </c>
      <c r="H170" s="31" t="s">
        <v>14</v>
      </c>
      <c r="I170">
        <v>0</v>
      </c>
      <c r="J170">
        <v>50</v>
      </c>
      <c r="K170">
        <v>0</v>
      </c>
      <c r="L170">
        <v>50</v>
      </c>
      <c r="M170" s="17"/>
      <c r="N170" s="61">
        <v>0.8355416</v>
      </c>
      <c r="O170" s="61">
        <v>0.69785580000000003</v>
      </c>
      <c r="P170" s="61">
        <v>7.0706279999999998E-3</v>
      </c>
      <c r="Q170" s="61">
        <v>13.999840000000001</v>
      </c>
      <c r="R170">
        <v>100000</v>
      </c>
      <c r="S170" s="17"/>
      <c r="T170" s="62">
        <v>53</v>
      </c>
      <c r="U170" s="62">
        <v>1</v>
      </c>
      <c r="V170" s="27">
        <f t="shared" si="106"/>
        <v>52</v>
      </c>
      <c r="W170" s="27">
        <f t="shared" si="107"/>
        <v>19</v>
      </c>
      <c r="X170">
        <f t="shared" si="108"/>
        <v>948</v>
      </c>
      <c r="Y170" s="29">
        <v>20</v>
      </c>
      <c r="Z170">
        <v>1000</v>
      </c>
      <c r="AA170" s="91">
        <v>6.2269390000000003E-15</v>
      </c>
      <c r="AB170" s="17"/>
      <c r="AC170" s="95">
        <v>0.77661429999999998</v>
      </c>
      <c r="AD170" s="95">
        <v>0.77661429999999998</v>
      </c>
      <c r="AE170" s="95">
        <v>5.101141E-2</v>
      </c>
      <c r="AF170" s="95">
        <v>0.25325799999999998</v>
      </c>
      <c r="AG170" s="95">
        <v>0.78379600000000005</v>
      </c>
      <c r="AH170" s="95">
        <v>20</v>
      </c>
      <c r="AI170" s="95" t="s">
        <v>311</v>
      </c>
    </row>
    <row r="171" spans="1:35">
      <c r="B171">
        <v>25</v>
      </c>
      <c r="C171">
        <v>0</v>
      </c>
      <c r="D171" s="9">
        <f t="shared" si="109"/>
        <v>7.5</v>
      </c>
      <c r="E171">
        <v>0</v>
      </c>
      <c r="F171" s="30">
        <f t="shared" si="110"/>
        <v>22.5</v>
      </c>
      <c r="G171" s="29">
        <v>30</v>
      </c>
      <c r="H171" s="31" t="s">
        <v>14</v>
      </c>
      <c r="I171">
        <v>0</v>
      </c>
      <c r="J171">
        <v>50</v>
      </c>
      <c r="K171">
        <v>0</v>
      </c>
      <c r="L171">
        <v>50</v>
      </c>
      <c r="M171" s="17"/>
      <c r="N171" s="61">
        <v>0.1652383</v>
      </c>
      <c r="O171" s="61">
        <v>1.2490250000000001</v>
      </c>
      <c r="P171" s="61">
        <v>1.258476E-2</v>
      </c>
      <c r="Q171" s="61">
        <v>37.376730000000002</v>
      </c>
      <c r="R171">
        <v>100000</v>
      </c>
      <c r="S171" s="17"/>
      <c r="T171" s="62">
        <v>52</v>
      </c>
      <c r="U171" s="62">
        <v>0</v>
      </c>
      <c r="V171" s="27">
        <f t="shared" si="106"/>
        <v>52</v>
      </c>
      <c r="W171" s="27">
        <f t="shared" si="107"/>
        <v>30</v>
      </c>
      <c r="X171">
        <f t="shared" si="108"/>
        <v>948</v>
      </c>
      <c r="Y171" s="29">
        <v>30</v>
      </c>
      <c r="Z171">
        <v>1000</v>
      </c>
      <c r="AA171" s="91">
        <v>2.2484759999999998E-16</v>
      </c>
      <c r="AB171" s="17"/>
      <c r="AC171" s="95">
        <v>0.21321960000000001</v>
      </c>
      <c r="AD171" s="95">
        <v>0.21321960000000001</v>
      </c>
      <c r="AE171" s="95">
        <v>0.13725080000000001</v>
      </c>
      <c r="AF171" s="95">
        <v>-0.34007769999999998</v>
      </c>
      <c r="AG171" s="95">
        <v>-1.189724</v>
      </c>
      <c r="AH171" s="95">
        <v>30</v>
      </c>
      <c r="AI171" s="95" t="s">
        <v>312</v>
      </c>
    </row>
    <row r="172" spans="1:35">
      <c r="B172">
        <v>25</v>
      </c>
      <c r="C172">
        <v>0</v>
      </c>
      <c r="D172" s="9">
        <f t="shared" si="109"/>
        <v>12.5</v>
      </c>
      <c r="E172">
        <v>0</v>
      </c>
      <c r="F172" s="30">
        <f t="shared" si="110"/>
        <v>37.5</v>
      </c>
      <c r="G172" s="29">
        <v>50</v>
      </c>
      <c r="H172" s="31" t="s">
        <v>14</v>
      </c>
      <c r="I172">
        <v>0</v>
      </c>
      <c r="J172">
        <v>50</v>
      </c>
      <c r="K172">
        <v>0</v>
      </c>
      <c r="L172">
        <v>50</v>
      </c>
      <c r="M172" s="17"/>
      <c r="N172" s="61">
        <v>0.495865</v>
      </c>
      <c r="O172" s="61">
        <v>0.98887250000000004</v>
      </c>
      <c r="P172" s="61">
        <v>9.9897340000000001E-3</v>
      </c>
      <c r="Q172" s="61">
        <v>49.449179999999998</v>
      </c>
      <c r="R172">
        <v>100000</v>
      </c>
      <c r="S172" s="17"/>
      <c r="T172" s="62">
        <v>56</v>
      </c>
      <c r="U172" s="62">
        <v>4</v>
      </c>
      <c r="V172" s="27">
        <f t="shared" si="106"/>
        <v>52</v>
      </c>
      <c r="W172" s="27">
        <f t="shared" si="107"/>
        <v>46</v>
      </c>
      <c r="X172">
        <f t="shared" si="108"/>
        <v>948</v>
      </c>
      <c r="Y172" s="29">
        <v>50</v>
      </c>
      <c r="Z172">
        <v>1000</v>
      </c>
      <c r="AA172" s="63">
        <v>6.1511099999999996E-12</v>
      </c>
      <c r="AB172" s="17"/>
      <c r="AC172" s="95">
        <v>0.32142860000000001</v>
      </c>
      <c r="AD172" s="95">
        <v>0.32142860000000001</v>
      </c>
      <c r="AE172" s="95">
        <v>9.4664620000000005E-2</v>
      </c>
      <c r="AF172" s="95">
        <v>0.28211910000000001</v>
      </c>
      <c r="AG172" s="95">
        <v>1.0992729999999999</v>
      </c>
      <c r="AH172" s="95">
        <v>50</v>
      </c>
      <c r="AI172" s="95" t="s">
        <v>313</v>
      </c>
    </row>
    <row r="173" spans="1:35">
      <c r="B173">
        <v>25</v>
      </c>
      <c r="C173">
        <v>0</v>
      </c>
      <c r="D173" s="9">
        <f t="shared" si="109"/>
        <v>25</v>
      </c>
      <c r="E173">
        <v>0</v>
      </c>
      <c r="F173" s="30">
        <f t="shared" si="110"/>
        <v>75</v>
      </c>
      <c r="G173" s="29">
        <v>100</v>
      </c>
      <c r="H173" s="31" t="s">
        <v>14</v>
      </c>
      <c r="I173">
        <v>0</v>
      </c>
      <c r="J173">
        <v>50</v>
      </c>
      <c r="K173">
        <v>0</v>
      </c>
      <c r="L173">
        <v>50</v>
      </c>
      <c r="M173" s="17"/>
      <c r="N173" s="61">
        <v>0.2439076</v>
      </c>
      <c r="O173" s="61">
        <v>1.093529</v>
      </c>
      <c r="P173" s="61">
        <v>1.1035329999999999E-2</v>
      </c>
      <c r="Q173" s="61">
        <v>109.2497</v>
      </c>
      <c r="R173">
        <v>100000</v>
      </c>
      <c r="S173" s="17"/>
      <c r="T173" s="62">
        <v>56</v>
      </c>
      <c r="U173" s="62">
        <v>4</v>
      </c>
      <c r="V173" s="27">
        <f t="shared" si="106"/>
        <v>52</v>
      </c>
      <c r="W173" s="27">
        <f t="shared" si="107"/>
        <v>96</v>
      </c>
      <c r="X173">
        <f t="shared" si="108"/>
        <v>948</v>
      </c>
      <c r="Y173" s="29">
        <v>100</v>
      </c>
      <c r="Z173">
        <v>1000</v>
      </c>
      <c r="AA173" s="91">
        <v>6.1511099999999996E-12</v>
      </c>
      <c r="AB173" s="17"/>
      <c r="AC173" s="95">
        <v>0.56310680000000002</v>
      </c>
      <c r="AD173" s="95">
        <v>0.56310680000000002</v>
      </c>
      <c r="AE173" s="95">
        <v>6.2523739999999994E-2</v>
      </c>
      <c r="AF173" s="95">
        <v>0.21529429999999999</v>
      </c>
      <c r="AG173" s="95">
        <v>0.93596599999999996</v>
      </c>
      <c r="AH173" s="95">
        <v>100</v>
      </c>
      <c r="AI173" s="95" t="s">
        <v>314</v>
      </c>
    </row>
    <row r="174" spans="1:35">
      <c r="B174">
        <v>25</v>
      </c>
      <c r="C174">
        <v>0</v>
      </c>
      <c r="D174" s="9">
        <f t="shared" si="109"/>
        <v>125</v>
      </c>
      <c r="E174">
        <v>0</v>
      </c>
      <c r="F174" s="30">
        <f t="shared" si="110"/>
        <v>375</v>
      </c>
      <c r="G174" s="29">
        <v>500</v>
      </c>
      <c r="H174" s="32" t="s">
        <v>44</v>
      </c>
      <c r="I174">
        <v>0</v>
      </c>
      <c r="J174">
        <v>50</v>
      </c>
      <c r="K174">
        <v>0</v>
      </c>
      <c r="L174">
        <v>50</v>
      </c>
      <c r="M174" s="17"/>
      <c r="N174" s="61">
        <v>0.92100079999999995</v>
      </c>
      <c r="O174" s="61">
        <v>0.911914</v>
      </c>
      <c r="P174" s="61">
        <v>9.2194559999999991E-3</v>
      </c>
      <c r="Q174" s="61">
        <v>456.36309999999997</v>
      </c>
      <c r="R174" s="51">
        <v>100000</v>
      </c>
      <c r="S174" s="17"/>
      <c r="T174" s="62">
        <v>69</v>
      </c>
      <c r="U174" s="62">
        <v>32</v>
      </c>
      <c r="V174" s="27">
        <f t="shared" ref="V174:V178" si="111">T174-U174</f>
        <v>37</v>
      </c>
      <c r="W174" s="27">
        <f t="shared" ref="W174:W178" si="112">Y174-U174</f>
        <v>468</v>
      </c>
      <c r="X174">
        <f t="shared" ref="X174:X178" si="113">Z174-V174</f>
        <v>963</v>
      </c>
      <c r="Y174" s="29">
        <v>500</v>
      </c>
      <c r="Z174">
        <v>1000</v>
      </c>
      <c r="AA174" s="61">
        <v>0.62438870000000002</v>
      </c>
      <c r="AB174" s="17"/>
      <c r="AC174" s="95">
        <v>0.41739130000000002</v>
      </c>
      <c r="AD174" s="95">
        <v>0.41739130000000002</v>
      </c>
      <c r="AE174" s="95">
        <v>0.1114627</v>
      </c>
      <c r="AF174" s="95">
        <v>0.1815813</v>
      </c>
      <c r="AG174" s="95">
        <v>1.008815</v>
      </c>
      <c r="AH174" s="95">
        <v>500</v>
      </c>
      <c r="AI174" s="95" t="s">
        <v>315</v>
      </c>
    </row>
    <row r="175" spans="1:35">
      <c r="A175" s="20"/>
      <c r="B175">
        <v>25</v>
      </c>
      <c r="C175">
        <v>0</v>
      </c>
      <c r="D175" s="9">
        <f t="shared" si="109"/>
        <v>225</v>
      </c>
      <c r="E175">
        <v>0</v>
      </c>
      <c r="F175" s="30">
        <f t="shared" si="110"/>
        <v>675</v>
      </c>
      <c r="G175" s="29">
        <v>900</v>
      </c>
      <c r="H175" s="32" t="s">
        <v>44</v>
      </c>
      <c r="I175">
        <v>0</v>
      </c>
      <c r="J175">
        <v>50</v>
      </c>
      <c r="K175">
        <v>0</v>
      </c>
      <c r="L175">
        <v>50</v>
      </c>
      <c r="M175" s="17"/>
      <c r="N175" s="61">
        <v>0.99405010000000005</v>
      </c>
      <c r="O175" s="61">
        <v>0.88579980000000003</v>
      </c>
      <c r="P175" s="61">
        <v>8.9578060000000004E-3</v>
      </c>
      <c r="Q175" s="61">
        <v>798.14049999999997</v>
      </c>
      <c r="R175" s="51">
        <v>100000</v>
      </c>
      <c r="S175" s="17"/>
      <c r="T175" s="62">
        <v>95</v>
      </c>
      <c r="U175" s="62">
        <v>58</v>
      </c>
      <c r="V175" s="27">
        <f t="shared" si="111"/>
        <v>37</v>
      </c>
      <c r="W175" s="27">
        <f t="shared" si="112"/>
        <v>842</v>
      </c>
      <c r="X175">
        <f t="shared" si="113"/>
        <v>963</v>
      </c>
      <c r="Y175" s="29">
        <v>900</v>
      </c>
      <c r="Z175">
        <v>1000</v>
      </c>
      <c r="AA175" s="61">
        <v>3.5005300000000003E-2</v>
      </c>
      <c r="AB175" s="17"/>
      <c r="AC175" s="95">
        <v>0.68607589999999996</v>
      </c>
      <c r="AD175" s="95">
        <v>0.68607589999999996</v>
      </c>
      <c r="AE175" s="95">
        <v>7.4927880000000002E-2</v>
      </c>
      <c r="AF175" s="95">
        <v>0.16505059999999999</v>
      </c>
      <c r="AG175" s="95">
        <v>0.95652490000000001</v>
      </c>
      <c r="AH175" s="95">
        <v>900</v>
      </c>
      <c r="AI175" s="95" t="s">
        <v>316</v>
      </c>
    </row>
    <row r="176" spans="1:35">
      <c r="A176" s="20"/>
      <c r="B176">
        <v>25</v>
      </c>
      <c r="C176">
        <v>0</v>
      </c>
      <c r="D176" s="9">
        <f t="shared" si="109"/>
        <v>250</v>
      </c>
      <c r="E176">
        <v>0</v>
      </c>
      <c r="F176" s="30">
        <f t="shared" si="110"/>
        <v>750</v>
      </c>
      <c r="G176" s="29">
        <v>1000</v>
      </c>
      <c r="H176" s="32" t="s">
        <v>44</v>
      </c>
      <c r="I176">
        <v>0</v>
      </c>
      <c r="J176">
        <v>50</v>
      </c>
      <c r="K176">
        <v>0</v>
      </c>
      <c r="L176">
        <v>50</v>
      </c>
      <c r="M176" s="17"/>
      <c r="N176" s="61">
        <v>0.4865951</v>
      </c>
      <c r="O176" s="61">
        <v>1.000769</v>
      </c>
      <c r="P176" s="61">
        <v>1.01087E-2</v>
      </c>
      <c r="Q176" s="61">
        <v>1000.761</v>
      </c>
      <c r="R176" s="51">
        <v>100000</v>
      </c>
      <c r="S176" s="17"/>
      <c r="T176" s="62">
        <v>85</v>
      </c>
      <c r="U176" s="62">
        <v>48</v>
      </c>
      <c r="V176" s="27">
        <f t="shared" si="111"/>
        <v>37</v>
      </c>
      <c r="W176" s="27">
        <f t="shared" si="112"/>
        <v>952</v>
      </c>
      <c r="X176">
        <f t="shared" si="113"/>
        <v>963</v>
      </c>
      <c r="Y176" s="29">
        <v>1000</v>
      </c>
      <c r="Z176">
        <v>1000</v>
      </c>
      <c r="AA176" s="61">
        <v>0.26757009999999998</v>
      </c>
      <c r="AB176" s="17"/>
      <c r="AC176" s="95">
        <v>0.92631580000000002</v>
      </c>
      <c r="AD176" s="95">
        <v>0.92631580000000002</v>
      </c>
      <c r="AE176" s="95">
        <v>2.963549E-2</v>
      </c>
      <c r="AF176" s="95">
        <v>-0.1581891</v>
      </c>
      <c r="AG176" s="95">
        <v>-0.86932710000000002</v>
      </c>
      <c r="AH176" s="95">
        <v>1000</v>
      </c>
      <c r="AI176" s="95" t="s">
        <v>299</v>
      </c>
    </row>
    <row r="177" spans="1:35">
      <c r="B177">
        <v>25</v>
      </c>
      <c r="C177">
        <v>0</v>
      </c>
      <c r="D177" s="9">
        <f t="shared" si="109"/>
        <v>375</v>
      </c>
      <c r="E177">
        <v>0</v>
      </c>
      <c r="F177" s="30">
        <f t="shared" si="110"/>
        <v>1125</v>
      </c>
      <c r="G177" s="29">
        <v>1500</v>
      </c>
      <c r="H177" s="32" t="s">
        <v>44</v>
      </c>
      <c r="I177">
        <v>0</v>
      </c>
      <c r="J177">
        <v>50</v>
      </c>
      <c r="K177">
        <v>0</v>
      </c>
      <c r="L177">
        <v>50</v>
      </c>
      <c r="M177" s="17"/>
      <c r="N177" s="61">
        <v>0.100759</v>
      </c>
      <c r="O177" s="61">
        <v>1.046573</v>
      </c>
      <c r="P177" s="61">
        <v>1.056647E-2</v>
      </c>
      <c r="Q177" s="61">
        <v>1569.1210000000001</v>
      </c>
      <c r="R177" s="51">
        <v>100000</v>
      </c>
      <c r="S177" s="17"/>
      <c r="T177" s="62">
        <v>119</v>
      </c>
      <c r="U177" s="62">
        <v>82</v>
      </c>
      <c r="V177" s="27">
        <f t="shared" si="111"/>
        <v>37</v>
      </c>
      <c r="W177" s="27">
        <f t="shared" si="112"/>
        <v>1418</v>
      </c>
      <c r="X177">
        <f t="shared" si="113"/>
        <v>963</v>
      </c>
      <c r="Y177" s="29">
        <v>1500</v>
      </c>
      <c r="Z177">
        <v>1000</v>
      </c>
      <c r="AA177" s="91">
        <v>2.6300579999999999E-5</v>
      </c>
      <c r="AB177" s="17"/>
      <c r="AC177" s="95">
        <v>0.95762709999999995</v>
      </c>
      <c r="AD177" s="95">
        <v>0.95762709999999995</v>
      </c>
      <c r="AE177" s="95">
        <v>8.4555740000000004E-2</v>
      </c>
      <c r="AF177" s="95">
        <v>0.1512568</v>
      </c>
      <c r="AG177" s="95">
        <v>0.88770360000000004</v>
      </c>
      <c r="AH177" s="95">
        <v>1000</v>
      </c>
      <c r="AI177" s="95" t="s">
        <v>317</v>
      </c>
    </row>
    <row r="178" spans="1:35">
      <c r="B178">
        <v>25</v>
      </c>
      <c r="C178">
        <v>0</v>
      </c>
      <c r="D178" s="9">
        <f t="shared" si="109"/>
        <v>750</v>
      </c>
      <c r="E178">
        <v>0</v>
      </c>
      <c r="F178" s="30">
        <f t="shared" si="110"/>
        <v>2250</v>
      </c>
      <c r="G178" s="29">
        <v>3000</v>
      </c>
      <c r="H178" s="32" t="s">
        <v>44</v>
      </c>
      <c r="I178">
        <v>0</v>
      </c>
      <c r="J178">
        <v>50</v>
      </c>
      <c r="K178">
        <v>0</v>
      </c>
      <c r="L178">
        <v>50</v>
      </c>
      <c r="M178" s="17"/>
      <c r="N178" s="61">
        <v>0.14533850000000001</v>
      </c>
      <c r="O178" s="61">
        <v>1.027129</v>
      </c>
      <c r="P178" s="61">
        <v>1.03722E-2</v>
      </c>
      <c r="Q178" s="61">
        <v>3080.5430000000001</v>
      </c>
      <c r="R178" s="51">
        <v>100000</v>
      </c>
      <c r="S178" s="17"/>
      <c r="T178" s="62">
        <v>193</v>
      </c>
      <c r="U178" s="62">
        <v>156</v>
      </c>
      <c r="V178" s="27">
        <f t="shared" si="111"/>
        <v>37</v>
      </c>
      <c r="W178" s="27">
        <f t="shared" si="112"/>
        <v>2844</v>
      </c>
      <c r="X178">
        <f t="shared" si="113"/>
        <v>963</v>
      </c>
      <c r="Y178" s="29">
        <v>3000</v>
      </c>
      <c r="Z178">
        <v>1000</v>
      </c>
      <c r="AA178" s="91">
        <v>2.7878489999999998E-20</v>
      </c>
      <c r="AB178" s="17"/>
      <c r="AC178" s="95">
        <v>0.10869570000000001</v>
      </c>
      <c r="AD178" s="95">
        <v>0.10869570000000001</v>
      </c>
      <c r="AE178" s="95">
        <v>0.21140020000000001</v>
      </c>
      <c r="AF178" s="95">
        <v>0.19101470000000001</v>
      </c>
      <c r="AG178" s="95">
        <v>1.097996</v>
      </c>
      <c r="AH178" s="95">
        <v>1000</v>
      </c>
      <c r="AI178" s="95" t="s">
        <v>318</v>
      </c>
    </row>
    <row r="179" spans="1:35" ht="34">
      <c r="A179" s="10" t="s">
        <v>192</v>
      </c>
      <c r="B179" s="90" t="s">
        <v>200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50">
        <f t="shared" ref="V179:V189" si="114">T179-U179</f>
        <v>0</v>
      </c>
      <c r="W179" s="50">
        <f t="shared" ref="W179:W189" si="115">Y179-U179</f>
        <v>0</v>
      </c>
      <c r="X179" s="17">
        <f t="shared" ref="X179:X189" si="116">Z179-V179</f>
        <v>0</v>
      </c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spans="1:35">
      <c r="B180">
        <v>2</v>
      </c>
      <c r="C180">
        <v>0</v>
      </c>
      <c r="D180" s="9">
        <f>B180/100*G180</f>
        <v>20</v>
      </c>
      <c r="E180">
        <v>0</v>
      </c>
      <c r="F180" s="9">
        <f>G180-D180</f>
        <v>980</v>
      </c>
      <c r="G180">
        <v>1000</v>
      </c>
      <c r="H180">
        <v>100</v>
      </c>
      <c r="I180" s="51">
        <v>0</v>
      </c>
      <c r="J180">
        <v>50</v>
      </c>
      <c r="K180">
        <v>0</v>
      </c>
      <c r="L180">
        <v>50</v>
      </c>
      <c r="M180" s="17"/>
      <c r="N180" s="61">
        <v>0.9247708</v>
      </c>
      <c r="O180" s="61">
        <v>0.93631819999999999</v>
      </c>
      <c r="P180" s="61">
        <v>9.4638469999999992E-3</v>
      </c>
      <c r="Q180" s="61">
        <v>936.92089999999996</v>
      </c>
      <c r="R180">
        <v>100000</v>
      </c>
      <c r="S180" s="17"/>
      <c r="T180" s="62">
        <v>94</v>
      </c>
      <c r="U180" s="62">
        <v>48</v>
      </c>
      <c r="V180" s="27">
        <f t="shared" si="114"/>
        <v>46</v>
      </c>
      <c r="W180" s="27">
        <f t="shared" si="115"/>
        <v>952</v>
      </c>
      <c r="X180">
        <f t="shared" si="116"/>
        <v>954</v>
      </c>
      <c r="Y180">
        <v>1000</v>
      </c>
      <c r="Z180">
        <v>1000</v>
      </c>
      <c r="AA180" s="62">
        <v>0.91592399999999996</v>
      </c>
      <c r="AB180" s="17"/>
      <c r="AC180" s="95">
        <v>0.47530860000000003</v>
      </c>
      <c r="AD180" s="95">
        <v>0.47530860000000003</v>
      </c>
      <c r="AE180" s="95">
        <v>6.8471489999999996E-2</v>
      </c>
      <c r="AF180" s="95">
        <v>-0.18258820000000001</v>
      </c>
      <c r="AG180" s="95">
        <v>-0.99685869999999999</v>
      </c>
      <c r="AH180" s="95">
        <v>1000</v>
      </c>
      <c r="AI180" s="95" t="s">
        <v>232</v>
      </c>
    </row>
    <row r="181" spans="1:35">
      <c r="B181">
        <v>5</v>
      </c>
      <c r="C181">
        <v>0</v>
      </c>
      <c r="D181" s="9">
        <f t="shared" ref="D181:D200" si="117">B181/100*G181</f>
        <v>50</v>
      </c>
      <c r="E181">
        <v>0</v>
      </c>
      <c r="F181" s="9">
        <f t="shared" ref="F181:F200" si="118">G181-D181</f>
        <v>950</v>
      </c>
      <c r="G181">
        <v>1000</v>
      </c>
      <c r="H181">
        <v>100</v>
      </c>
      <c r="I181" s="51">
        <v>0</v>
      </c>
      <c r="J181">
        <v>50</v>
      </c>
      <c r="K181">
        <v>0</v>
      </c>
      <c r="L181">
        <v>50</v>
      </c>
      <c r="M181" s="17"/>
      <c r="N181" s="61">
        <v>0.78637210000000002</v>
      </c>
      <c r="O181" s="61">
        <v>0.96517379999999997</v>
      </c>
      <c r="P181" s="61">
        <v>9.7526609999999993E-3</v>
      </c>
      <c r="Q181" s="61">
        <v>965.51340000000005</v>
      </c>
      <c r="R181">
        <v>100000</v>
      </c>
      <c r="S181" s="17"/>
      <c r="T181" s="62">
        <v>113</v>
      </c>
      <c r="U181" s="62">
        <v>67</v>
      </c>
      <c r="V181" s="27">
        <f t="shared" si="114"/>
        <v>46</v>
      </c>
      <c r="W181" s="27">
        <f t="shared" si="115"/>
        <v>933</v>
      </c>
      <c r="X181">
        <f t="shared" si="116"/>
        <v>954</v>
      </c>
      <c r="Y181">
        <v>1000</v>
      </c>
      <c r="Z181">
        <v>1000</v>
      </c>
      <c r="AA181" s="61">
        <v>5.2320989999999998E-2</v>
      </c>
      <c r="AB181" s="17"/>
      <c r="AC181" s="95">
        <v>0.68787880000000001</v>
      </c>
      <c r="AD181" s="95">
        <v>0.68787880000000001</v>
      </c>
      <c r="AE181" s="95">
        <v>8.4314429999999996E-2</v>
      </c>
      <c r="AF181" s="95">
        <v>0.1694252</v>
      </c>
      <c r="AG181" s="95">
        <v>0.96333880000000005</v>
      </c>
      <c r="AH181" s="95">
        <v>1000</v>
      </c>
      <c r="AI181" s="95" t="s">
        <v>234</v>
      </c>
    </row>
    <row r="182" spans="1:35">
      <c r="B182">
        <f>B181+20</f>
        <v>25</v>
      </c>
      <c r="C182">
        <v>0</v>
      </c>
      <c r="D182" s="9">
        <f t="shared" si="117"/>
        <v>250</v>
      </c>
      <c r="E182">
        <v>0</v>
      </c>
      <c r="F182" s="9">
        <f t="shared" si="118"/>
        <v>750</v>
      </c>
      <c r="G182">
        <v>1000</v>
      </c>
      <c r="H182">
        <v>100</v>
      </c>
      <c r="I182" s="51">
        <v>0</v>
      </c>
      <c r="J182">
        <v>50</v>
      </c>
      <c r="K182">
        <v>0</v>
      </c>
      <c r="L182">
        <v>50</v>
      </c>
      <c r="M182" s="17"/>
      <c r="N182" s="61">
        <v>0.56239439999999996</v>
      </c>
      <c r="O182" s="61">
        <v>0.99208370000000001</v>
      </c>
      <c r="P182" s="61">
        <v>1.0021850000000001E-2</v>
      </c>
      <c r="Q182" s="61">
        <v>992.16309999999999</v>
      </c>
      <c r="R182">
        <v>100000</v>
      </c>
      <c r="S182" s="17"/>
      <c r="T182" s="62">
        <v>85</v>
      </c>
      <c r="U182" s="62">
        <v>39</v>
      </c>
      <c r="V182" s="27">
        <f t="shared" si="114"/>
        <v>46</v>
      </c>
      <c r="W182" s="27">
        <f t="shared" si="115"/>
        <v>961</v>
      </c>
      <c r="X182">
        <f t="shared" si="116"/>
        <v>954</v>
      </c>
      <c r="Y182">
        <v>1000</v>
      </c>
      <c r="Z182">
        <v>1000</v>
      </c>
      <c r="AA182" s="61">
        <v>0.50622100000000003</v>
      </c>
      <c r="AB182" s="17"/>
      <c r="AC182" s="95">
        <v>5.1526719999999998E-2</v>
      </c>
      <c r="AD182" s="95">
        <v>5.1526719999999998E-2</v>
      </c>
      <c r="AE182" s="95">
        <v>0.27650059999999999</v>
      </c>
      <c r="AF182" s="95">
        <v>0.20311960000000001</v>
      </c>
      <c r="AG182" s="95">
        <v>1.149937</v>
      </c>
      <c r="AH182" s="95">
        <v>1000</v>
      </c>
      <c r="AI182" s="95" t="s">
        <v>303</v>
      </c>
    </row>
    <row r="183" spans="1:35">
      <c r="B183">
        <f>B182+10</f>
        <v>35</v>
      </c>
      <c r="C183">
        <v>0</v>
      </c>
      <c r="D183" s="9">
        <f t="shared" si="117"/>
        <v>350</v>
      </c>
      <c r="E183">
        <v>0</v>
      </c>
      <c r="F183" s="9">
        <f t="shared" si="118"/>
        <v>650</v>
      </c>
      <c r="G183">
        <v>1000</v>
      </c>
      <c r="H183">
        <v>100</v>
      </c>
      <c r="I183" s="51">
        <v>0</v>
      </c>
      <c r="J183">
        <v>50</v>
      </c>
      <c r="K183">
        <v>0</v>
      </c>
      <c r="L183">
        <v>50</v>
      </c>
      <c r="M183" s="17"/>
      <c r="N183" s="61">
        <v>0.17679819999999999</v>
      </c>
      <c r="O183" s="61">
        <v>1.0420430000000001</v>
      </c>
      <c r="P183" s="61">
        <v>1.052122E-2</v>
      </c>
      <c r="Q183" s="61">
        <v>1041.6010000000001</v>
      </c>
      <c r="R183">
        <v>100000</v>
      </c>
      <c r="S183" s="17"/>
      <c r="T183" s="62">
        <v>89</v>
      </c>
      <c r="U183" s="62">
        <v>43</v>
      </c>
      <c r="V183" s="27">
        <f t="shared" si="114"/>
        <v>46</v>
      </c>
      <c r="W183" s="27">
        <f t="shared" si="115"/>
        <v>957</v>
      </c>
      <c r="X183">
        <f t="shared" si="116"/>
        <v>954</v>
      </c>
      <c r="Y183">
        <v>1000</v>
      </c>
      <c r="Z183">
        <v>1000</v>
      </c>
      <c r="AA183" s="61">
        <v>0.82844200000000001</v>
      </c>
      <c r="AB183" s="17"/>
      <c r="AC183" s="95">
        <v>0.30237150000000002</v>
      </c>
      <c r="AD183" s="95">
        <v>0.30237150000000002</v>
      </c>
      <c r="AE183" s="95">
        <v>0.10755439999999999</v>
      </c>
      <c r="AF183" s="95">
        <v>0.18487149999999999</v>
      </c>
      <c r="AG183" s="95">
        <v>1.0400069999999999</v>
      </c>
      <c r="AH183" s="95">
        <v>1000</v>
      </c>
      <c r="AI183" s="95" t="s">
        <v>304</v>
      </c>
    </row>
    <row r="184" spans="1:35">
      <c r="B184">
        <f>B182+20</f>
        <v>45</v>
      </c>
      <c r="C184">
        <v>0</v>
      </c>
      <c r="D184" s="9">
        <f t="shared" si="117"/>
        <v>450</v>
      </c>
      <c r="E184">
        <v>0</v>
      </c>
      <c r="F184" s="9">
        <f t="shared" si="118"/>
        <v>550</v>
      </c>
      <c r="G184">
        <v>1000</v>
      </c>
      <c r="H184">
        <v>100</v>
      </c>
      <c r="I184" s="51">
        <v>0</v>
      </c>
      <c r="J184">
        <v>50</v>
      </c>
      <c r="K184">
        <v>0</v>
      </c>
      <c r="L184">
        <v>50</v>
      </c>
      <c r="M184" s="17"/>
      <c r="N184" s="61">
        <v>0.9400906</v>
      </c>
      <c r="O184" s="61">
        <v>0.93236719999999995</v>
      </c>
      <c r="P184" s="61">
        <v>9.4242879999999994E-3</v>
      </c>
      <c r="Q184" s="61">
        <v>933.00459999999998</v>
      </c>
      <c r="R184">
        <v>100000</v>
      </c>
      <c r="S184" s="17"/>
      <c r="T184" s="62">
        <v>95</v>
      </c>
      <c r="U184" s="62">
        <v>49</v>
      </c>
      <c r="V184" s="27">
        <f t="shared" si="114"/>
        <v>46</v>
      </c>
      <c r="W184" s="27">
        <f t="shared" si="115"/>
        <v>951</v>
      </c>
      <c r="X184">
        <f t="shared" si="116"/>
        <v>954</v>
      </c>
      <c r="Y184">
        <v>1000</v>
      </c>
      <c r="Z184">
        <v>1000</v>
      </c>
      <c r="AA184" s="61">
        <v>0.8335996</v>
      </c>
      <c r="AB184" s="17"/>
      <c r="AC184" s="95">
        <v>0.24892700000000001</v>
      </c>
      <c r="AD184" s="95">
        <v>0.24892700000000001</v>
      </c>
      <c r="AE184" s="95">
        <v>0.12625400000000001</v>
      </c>
      <c r="AF184" s="95">
        <v>0.1897981</v>
      </c>
      <c r="AG184" s="95">
        <v>1.053992</v>
      </c>
      <c r="AH184" s="95">
        <v>1000</v>
      </c>
      <c r="AI184" s="95" t="s">
        <v>305</v>
      </c>
    </row>
    <row r="185" spans="1:35">
      <c r="B185">
        <f>B184+10</f>
        <v>55</v>
      </c>
      <c r="C185">
        <v>0</v>
      </c>
      <c r="D185" s="9">
        <f t="shared" si="117"/>
        <v>550</v>
      </c>
      <c r="E185">
        <v>0</v>
      </c>
      <c r="F185" s="9">
        <f t="shared" si="118"/>
        <v>450</v>
      </c>
      <c r="G185">
        <v>1000</v>
      </c>
      <c r="H185">
        <v>100</v>
      </c>
      <c r="I185" s="51">
        <v>0</v>
      </c>
      <c r="J185">
        <v>50</v>
      </c>
      <c r="K185">
        <v>0</v>
      </c>
      <c r="L185">
        <v>50</v>
      </c>
      <c r="M185" s="17"/>
      <c r="N185" s="61">
        <v>0.38466620000000001</v>
      </c>
      <c r="O185" s="61">
        <v>1.0120640000000001</v>
      </c>
      <c r="P185" s="61">
        <v>1.0221620000000001E-2</v>
      </c>
      <c r="Q185" s="61">
        <v>1011.941</v>
      </c>
      <c r="R185" s="51">
        <v>100000</v>
      </c>
      <c r="S185" s="17"/>
      <c r="T185" s="62">
        <v>86</v>
      </c>
      <c r="U185" s="62">
        <v>40</v>
      </c>
      <c r="V185" s="27">
        <f t="shared" si="114"/>
        <v>46</v>
      </c>
      <c r="W185" s="27">
        <f t="shared" si="115"/>
        <v>960</v>
      </c>
      <c r="X185">
        <f t="shared" si="116"/>
        <v>954</v>
      </c>
      <c r="Y185">
        <v>1000</v>
      </c>
      <c r="Z185">
        <v>1000</v>
      </c>
      <c r="AA185" s="61">
        <v>0.58177469999999998</v>
      </c>
      <c r="AB185" s="17"/>
      <c r="AC185" s="95">
        <v>1.371408E-2</v>
      </c>
      <c r="AD185" s="95">
        <v>1.371408E-2</v>
      </c>
      <c r="AE185" s="95">
        <v>0.38073040000000002</v>
      </c>
      <c r="AF185" s="95">
        <v>0.22434789999999999</v>
      </c>
      <c r="AG185" s="95">
        <v>1.224817</v>
      </c>
      <c r="AH185" s="95">
        <v>1000</v>
      </c>
      <c r="AI185" s="95" t="s">
        <v>275</v>
      </c>
    </row>
    <row r="186" spans="1:35">
      <c r="B186">
        <f t="shared" ref="B186:B188" si="119">B185+10</f>
        <v>65</v>
      </c>
      <c r="C186">
        <v>0</v>
      </c>
      <c r="D186" s="9">
        <f t="shared" si="117"/>
        <v>650</v>
      </c>
      <c r="E186">
        <v>0</v>
      </c>
      <c r="F186" s="9">
        <f t="shared" si="118"/>
        <v>350</v>
      </c>
      <c r="G186">
        <v>1000</v>
      </c>
      <c r="H186">
        <v>100</v>
      </c>
      <c r="I186" s="51">
        <v>0</v>
      </c>
      <c r="J186">
        <v>50</v>
      </c>
      <c r="K186">
        <v>0</v>
      </c>
      <c r="L186">
        <v>50</v>
      </c>
      <c r="M186" s="17"/>
      <c r="N186" s="61">
        <v>0.39970600000000001</v>
      </c>
      <c r="O186" s="61">
        <v>1.010826</v>
      </c>
      <c r="P186" s="61">
        <v>1.020924E-2</v>
      </c>
      <c r="Q186" s="61">
        <v>1010.715</v>
      </c>
      <c r="R186" s="51">
        <v>100000</v>
      </c>
      <c r="S186" s="17"/>
      <c r="T186" s="62">
        <v>97</v>
      </c>
      <c r="U186" s="62">
        <v>51</v>
      </c>
      <c r="V186" s="27">
        <f t="shared" si="114"/>
        <v>46</v>
      </c>
      <c r="W186" s="27">
        <f t="shared" si="115"/>
        <v>949</v>
      </c>
      <c r="X186">
        <f t="shared" si="116"/>
        <v>954</v>
      </c>
      <c r="Y186">
        <v>1000</v>
      </c>
      <c r="Z186">
        <v>1000</v>
      </c>
      <c r="AA186" s="61">
        <v>0.6773458</v>
      </c>
      <c r="AB186" s="17"/>
      <c r="AC186" s="95">
        <v>0.64</v>
      </c>
      <c r="AD186" s="95">
        <v>0.64</v>
      </c>
      <c r="AE186" s="95">
        <v>7.4738520000000003E-2</v>
      </c>
      <c r="AF186" s="95">
        <v>0.1741423</v>
      </c>
      <c r="AG186" s="95">
        <v>0.9688177</v>
      </c>
      <c r="AH186" s="95">
        <v>1000</v>
      </c>
      <c r="AI186" s="95" t="s">
        <v>306</v>
      </c>
    </row>
    <row r="187" spans="1:35">
      <c r="B187">
        <f t="shared" si="119"/>
        <v>75</v>
      </c>
      <c r="C187">
        <v>0</v>
      </c>
      <c r="D187" s="9">
        <f t="shared" si="117"/>
        <v>750</v>
      </c>
      <c r="E187">
        <v>0</v>
      </c>
      <c r="F187" s="9">
        <f t="shared" si="118"/>
        <v>250</v>
      </c>
      <c r="G187">
        <v>1000</v>
      </c>
      <c r="H187">
        <v>100</v>
      </c>
      <c r="I187" s="51">
        <v>0</v>
      </c>
      <c r="J187">
        <v>50</v>
      </c>
      <c r="K187">
        <v>0</v>
      </c>
      <c r="L187">
        <v>50</v>
      </c>
      <c r="M187" s="17"/>
      <c r="N187" s="61">
        <v>0.23515759999999999</v>
      </c>
      <c r="O187" s="61">
        <v>1.0317670000000001</v>
      </c>
      <c r="P187" s="61">
        <v>1.041855E-2</v>
      </c>
      <c r="Q187" s="61">
        <v>1031.4359999999999</v>
      </c>
      <c r="R187" s="51">
        <v>100000</v>
      </c>
      <c r="S187" s="17"/>
      <c r="T187" s="62">
        <v>96</v>
      </c>
      <c r="U187" s="62">
        <v>50</v>
      </c>
      <c r="V187" s="27">
        <f t="shared" si="114"/>
        <v>46</v>
      </c>
      <c r="W187" s="27">
        <f t="shared" si="115"/>
        <v>950</v>
      </c>
      <c r="X187">
        <f t="shared" si="116"/>
        <v>954</v>
      </c>
      <c r="Y187">
        <v>1000</v>
      </c>
      <c r="Z187">
        <v>1000</v>
      </c>
      <c r="AA187" s="61">
        <v>0.75383719999999999</v>
      </c>
      <c r="AB187" s="17"/>
      <c r="AC187" s="95">
        <v>0.61791830000000003</v>
      </c>
      <c r="AD187" s="95">
        <v>0.61791830000000003</v>
      </c>
      <c r="AE187" s="95">
        <v>4.8603420000000001E-2</v>
      </c>
      <c r="AF187" s="95">
        <v>-0.17877499999999999</v>
      </c>
      <c r="AG187" s="95">
        <v>-0.95898450000000002</v>
      </c>
      <c r="AH187" s="95">
        <v>1000</v>
      </c>
      <c r="AI187" s="95" t="s">
        <v>307</v>
      </c>
    </row>
    <row r="188" spans="1:35">
      <c r="B188">
        <f t="shared" si="119"/>
        <v>85</v>
      </c>
      <c r="C188">
        <v>0</v>
      </c>
      <c r="D188" s="9">
        <f t="shared" si="117"/>
        <v>850</v>
      </c>
      <c r="E188">
        <v>0</v>
      </c>
      <c r="F188" s="9">
        <f t="shared" si="118"/>
        <v>150</v>
      </c>
      <c r="G188">
        <v>1000</v>
      </c>
      <c r="H188">
        <v>100</v>
      </c>
      <c r="I188" s="51">
        <v>0</v>
      </c>
      <c r="J188">
        <v>50</v>
      </c>
      <c r="K188">
        <v>0</v>
      </c>
      <c r="L188">
        <v>50</v>
      </c>
      <c r="M188" s="17"/>
      <c r="N188" s="61">
        <v>0.76797230000000005</v>
      </c>
      <c r="O188" s="61">
        <v>0.96696040000000005</v>
      </c>
      <c r="P188" s="61">
        <v>9.7705369999999993E-3</v>
      </c>
      <c r="Q188" s="61">
        <v>967.28319999999997</v>
      </c>
      <c r="R188" s="51">
        <v>100000</v>
      </c>
      <c r="S188" s="17"/>
      <c r="T188" s="62">
        <v>102</v>
      </c>
      <c r="U188" s="62">
        <v>56</v>
      </c>
      <c r="V188" s="27">
        <f t="shared" si="114"/>
        <v>46</v>
      </c>
      <c r="W188" s="27">
        <f t="shared" si="115"/>
        <v>944</v>
      </c>
      <c r="X188">
        <f t="shared" si="116"/>
        <v>954</v>
      </c>
      <c r="Y188">
        <v>1000</v>
      </c>
      <c r="Z188">
        <v>1000</v>
      </c>
      <c r="AA188" s="61">
        <v>0.36037809999999998</v>
      </c>
      <c r="AB188" s="17"/>
      <c r="AC188" s="95">
        <v>0.45687650000000002</v>
      </c>
      <c r="AD188" s="95">
        <v>0.45687650000000002</v>
      </c>
      <c r="AE188" s="95">
        <v>9.2552889999999999E-2</v>
      </c>
      <c r="AF188" s="95">
        <v>0.17938589999999999</v>
      </c>
      <c r="AG188" s="95">
        <v>1.0071509999999999</v>
      </c>
      <c r="AH188" s="95">
        <v>1000</v>
      </c>
      <c r="AI188" s="95" t="s">
        <v>308</v>
      </c>
    </row>
    <row r="189" spans="1:35">
      <c r="B189">
        <f>B188+10</f>
        <v>95</v>
      </c>
      <c r="C189">
        <v>0</v>
      </c>
      <c r="D189" s="9">
        <f t="shared" si="117"/>
        <v>950</v>
      </c>
      <c r="E189">
        <v>0</v>
      </c>
      <c r="F189" s="9">
        <f t="shared" si="118"/>
        <v>50</v>
      </c>
      <c r="G189">
        <v>1000</v>
      </c>
      <c r="H189">
        <v>100</v>
      </c>
      <c r="I189" s="51">
        <v>0</v>
      </c>
      <c r="J189">
        <v>50</v>
      </c>
      <c r="K189">
        <v>0</v>
      </c>
      <c r="L189">
        <v>50</v>
      </c>
      <c r="M189" s="17"/>
      <c r="N189" s="61">
        <v>0.87904119999999997</v>
      </c>
      <c r="O189" s="61">
        <v>0.94795680000000004</v>
      </c>
      <c r="P189" s="61">
        <v>9.5803580000000006E-3</v>
      </c>
      <c r="Q189" s="61">
        <v>948.45540000000005</v>
      </c>
      <c r="R189" s="51">
        <v>100000</v>
      </c>
      <c r="S189" s="17"/>
      <c r="T189" s="62">
        <v>95</v>
      </c>
      <c r="U189" s="62">
        <v>49</v>
      </c>
      <c r="V189" s="27">
        <f t="shared" si="114"/>
        <v>46</v>
      </c>
      <c r="W189" s="27">
        <f t="shared" si="115"/>
        <v>951</v>
      </c>
      <c r="X189">
        <f t="shared" si="116"/>
        <v>954</v>
      </c>
      <c r="Y189">
        <v>1000</v>
      </c>
      <c r="Z189">
        <v>1000</v>
      </c>
      <c r="AA189" s="61">
        <v>0.8335996</v>
      </c>
      <c r="AB189" s="17"/>
      <c r="AC189" s="95">
        <v>6.25E-2</v>
      </c>
      <c r="AD189" s="95">
        <v>6.25E-2</v>
      </c>
      <c r="AE189" s="95">
        <v>0.25296109999999999</v>
      </c>
      <c r="AF189" s="95">
        <v>0.20257439999999999</v>
      </c>
      <c r="AG189" s="95">
        <v>1.1415230000000001</v>
      </c>
      <c r="AH189" s="95">
        <v>1000</v>
      </c>
      <c r="AI189" s="95" t="s">
        <v>309</v>
      </c>
    </row>
    <row r="190" spans="1:35" ht="34">
      <c r="A190" s="10" t="s">
        <v>193</v>
      </c>
      <c r="B190" s="90" t="s">
        <v>201</v>
      </c>
      <c r="C190" s="17"/>
      <c r="D190" s="16"/>
      <c r="E190" s="17"/>
      <c r="F190" s="16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50">
        <f t="shared" ref="V190:V195" si="120">T190-U190</f>
        <v>0</v>
      </c>
      <c r="W190" s="50">
        <f t="shared" ref="W190:W195" si="121">Y190-U190</f>
        <v>0</v>
      </c>
      <c r="X190" s="17">
        <f t="shared" ref="X190:X195" si="122">Z190-V190</f>
        <v>0</v>
      </c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spans="1:35">
      <c r="B191">
        <v>2</v>
      </c>
      <c r="C191">
        <v>0</v>
      </c>
      <c r="D191" s="9">
        <f t="shared" si="117"/>
        <v>20</v>
      </c>
      <c r="E191">
        <v>0</v>
      </c>
      <c r="F191" s="9">
        <f t="shared" si="118"/>
        <v>980</v>
      </c>
      <c r="G191">
        <v>1000</v>
      </c>
      <c r="H191" s="31" t="s">
        <v>14</v>
      </c>
      <c r="I191" s="51">
        <v>0</v>
      </c>
      <c r="J191">
        <v>50</v>
      </c>
      <c r="K191">
        <v>0</v>
      </c>
      <c r="L191">
        <v>50</v>
      </c>
      <c r="M191" s="17"/>
      <c r="N191" s="61">
        <v>0.43374570000000001</v>
      </c>
      <c r="O191" s="61">
        <v>1.0065440000000001</v>
      </c>
      <c r="P191" s="61">
        <v>1.0166440000000001E-2</v>
      </c>
      <c r="Q191" s="61">
        <v>1006.478</v>
      </c>
      <c r="R191">
        <v>100000</v>
      </c>
      <c r="S191" s="17"/>
      <c r="T191" s="62">
        <v>98</v>
      </c>
      <c r="U191" s="62">
        <v>50</v>
      </c>
      <c r="V191" s="27">
        <f t="shared" si="120"/>
        <v>48</v>
      </c>
      <c r="W191" s="27">
        <f t="shared" si="121"/>
        <v>950</v>
      </c>
      <c r="X191">
        <f t="shared" si="122"/>
        <v>952</v>
      </c>
      <c r="Y191">
        <v>1000</v>
      </c>
      <c r="Z191">
        <v>1000</v>
      </c>
      <c r="AA191" s="61">
        <v>0.91756230000000005</v>
      </c>
      <c r="AB191" s="17"/>
      <c r="AC191" s="95">
        <v>0.18933820000000001</v>
      </c>
      <c r="AD191" s="95">
        <v>0.18933820000000001</v>
      </c>
      <c r="AE191" s="95">
        <v>0.13500200000000001</v>
      </c>
      <c r="AF191" s="95">
        <v>-0.19062309999999999</v>
      </c>
      <c r="AG191" s="95">
        <v>-1.0829009999999999</v>
      </c>
      <c r="AH191" s="95">
        <v>1000</v>
      </c>
      <c r="AI191" s="95" t="s">
        <v>295</v>
      </c>
    </row>
    <row r="192" spans="1:35">
      <c r="B192">
        <v>5</v>
      </c>
      <c r="C192">
        <v>0</v>
      </c>
      <c r="D192" s="9">
        <f t="shared" si="117"/>
        <v>50</v>
      </c>
      <c r="E192">
        <v>0</v>
      </c>
      <c r="F192" s="9">
        <f t="shared" si="118"/>
        <v>950</v>
      </c>
      <c r="G192">
        <v>1000</v>
      </c>
      <c r="H192" s="31" t="s">
        <v>14</v>
      </c>
      <c r="I192" s="51">
        <v>0</v>
      </c>
      <c r="J192">
        <v>50</v>
      </c>
      <c r="K192">
        <v>0</v>
      </c>
      <c r="L192">
        <v>50</v>
      </c>
      <c r="M192" s="17"/>
      <c r="N192" s="61">
        <v>0.50564489999999995</v>
      </c>
      <c r="O192" s="61">
        <v>0.99858389999999997</v>
      </c>
      <c r="P192" s="61">
        <v>1.008685E-2</v>
      </c>
      <c r="Q192" s="61">
        <v>998.59820000000002</v>
      </c>
      <c r="R192">
        <v>100000</v>
      </c>
      <c r="S192" s="17"/>
      <c r="T192" s="62">
        <v>86</v>
      </c>
      <c r="U192" s="62">
        <v>38</v>
      </c>
      <c r="V192" s="27">
        <f t="shared" si="120"/>
        <v>48</v>
      </c>
      <c r="W192" s="27">
        <f t="shared" si="121"/>
        <v>962</v>
      </c>
      <c r="X192">
        <f t="shared" si="122"/>
        <v>952</v>
      </c>
      <c r="Y192">
        <v>1000</v>
      </c>
      <c r="Z192">
        <v>1000</v>
      </c>
      <c r="AA192" s="61">
        <v>0.32118279999999999</v>
      </c>
      <c r="AB192" s="17"/>
      <c r="AC192" s="95">
        <v>0.1210938</v>
      </c>
      <c r="AD192" s="95">
        <v>0.1210938</v>
      </c>
      <c r="AE192" s="95">
        <v>0.17821989999999999</v>
      </c>
      <c r="AF192" s="95">
        <v>-0.18916930000000001</v>
      </c>
      <c r="AG192" s="95">
        <v>-1.101936</v>
      </c>
      <c r="AH192" s="95">
        <v>1000</v>
      </c>
      <c r="AI192" s="95" t="s">
        <v>296</v>
      </c>
    </row>
    <row r="193" spans="1:35">
      <c r="B193">
        <f>B192+20</f>
        <v>25</v>
      </c>
      <c r="C193">
        <v>0</v>
      </c>
      <c r="D193" s="9">
        <f t="shared" si="117"/>
        <v>250</v>
      </c>
      <c r="E193">
        <v>0</v>
      </c>
      <c r="F193" s="9">
        <f t="shared" si="118"/>
        <v>750</v>
      </c>
      <c r="G193">
        <v>1000</v>
      </c>
      <c r="H193" s="31" t="s">
        <v>14</v>
      </c>
      <c r="I193" s="51">
        <v>0</v>
      </c>
      <c r="J193">
        <v>50</v>
      </c>
      <c r="K193">
        <v>0</v>
      </c>
      <c r="L193">
        <v>50</v>
      </c>
      <c r="M193" s="17"/>
      <c r="N193" s="61">
        <v>0.92340080000000002</v>
      </c>
      <c r="O193" s="61">
        <v>0.93651320000000005</v>
      </c>
      <c r="P193" s="61">
        <v>9.4657990000000004E-3</v>
      </c>
      <c r="Q193" s="61">
        <v>937.11419999999998</v>
      </c>
      <c r="R193">
        <v>100000</v>
      </c>
      <c r="S193" s="17"/>
      <c r="T193" s="62">
        <v>103</v>
      </c>
      <c r="U193" s="62">
        <v>55</v>
      </c>
      <c r="V193" s="27">
        <f t="shared" si="120"/>
        <v>48</v>
      </c>
      <c r="W193" s="27">
        <f t="shared" si="121"/>
        <v>945</v>
      </c>
      <c r="X193">
        <f t="shared" si="122"/>
        <v>952</v>
      </c>
      <c r="Y193">
        <v>1000</v>
      </c>
      <c r="Z193">
        <v>1000</v>
      </c>
      <c r="AA193" s="61">
        <v>0.54401710000000003</v>
      </c>
      <c r="AB193" s="17"/>
      <c r="AC193" s="95">
        <v>0.75215520000000002</v>
      </c>
      <c r="AD193" s="95">
        <v>0.75215520000000002</v>
      </c>
      <c r="AE193" s="95">
        <v>6.2386150000000001E-2</v>
      </c>
      <c r="AF193" s="95">
        <v>-0.16400809999999999</v>
      </c>
      <c r="AG193" s="95">
        <v>-0.94040159999999995</v>
      </c>
      <c r="AH193" s="95">
        <v>1000</v>
      </c>
      <c r="AI193" s="95" t="s">
        <v>297</v>
      </c>
    </row>
    <row r="194" spans="1:35">
      <c r="B194">
        <f>B193+10</f>
        <v>35</v>
      </c>
      <c r="C194">
        <v>0</v>
      </c>
      <c r="D194" s="9">
        <f t="shared" si="117"/>
        <v>350</v>
      </c>
      <c r="E194">
        <v>0</v>
      </c>
      <c r="F194" s="9">
        <f t="shared" si="118"/>
        <v>650</v>
      </c>
      <c r="G194">
        <v>1000</v>
      </c>
      <c r="H194" s="31" t="s">
        <v>14</v>
      </c>
      <c r="I194" s="51">
        <v>0</v>
      </c>
      <c r="J194">
        <v>50</v>
      </c>
      <c r="K194">
        <v>0</v>
      </c>
      <c r="L194">
        <v>50</v>
      </c>
      <c r="M194" s="17"/>
      <c r="N194" s="61">
        <v>0.14528849999999999</v>
      </c>
      <c r="O194" s="61">
        <v>1.0479890000000001</v>
      </c>
      <c r="P194" s="61">
        <v>1.0580610000000001E-2</v>
      </c>
      <c r="Q194" s="61">
        <v>1047.481</v>
      </c>
      <c r="R194">
        <v>100000</v>
      </c>
      <c r="S194" s="17"/>
      <c r="T194" s="62">
        <v>101</v>
      </c>
      <c r="U194" s="62">
        <v>53</v>
      </c>
      <c r="V194" s="27">
        <f t="shared" si="120"/>
        <v>48</v>
      </c>
      <c r="W194" s="27">
        <f t="shared" si="121"/>
        <v>947</v>
      </c>
      <c r="X194">
        <f t="shared" si="122"/>
        <v>952</v>
      </c>
      <c r="Y194">
        <v>1000</v>
      </c>
      <c r="Z194">
        <v>1000</v>
      </c>
      <c r="AA194" s="61">
        <v>0.6831237</v>
      </c>
      <c r="AB194" s="17"/>
      <c r="AC194" s="95">
        <v>0.17796609999999999</v>
      </c>
      <c r="AD194" s="95">
        <v>0.17796609999999999</v>
      </c>
      <c r="AE194" s="95">
        <v>0.13355500000000001</v>
      </c>
      <c r="AF194" s="95">
        <v>-0.1930489</v>
      </c>
      <c r="AG194" s="95">
        <v>-1.091051</v>
      </c>
      <c r="AH194" s="95">
        <v>1000</v>
      </c>
      <c r="AI194" s="95" t="s">
        <v>298</v>
      </c>
    </row>
    <row r="195" spans="1:35">
      <c r="B195">
        <f>B193+20</f>
        <v>45</v>
      </c>
      <c r="C195">
        <v>0</v>
      </c>
      <c r="D195" s="9">
        <f t="shared" si="117"/>
        <v>450</v>
      </c>
      <c r="E195">
        <v>0</v>
      </c>
      <c r="F195" s="9">
        <f t="shared" si="118"/>
        <v>550</v>
      </c>
      <c r="G195">
        <v>1000</v>
      </c>
      <c r="H195" s="31" t="s">
        <v>14</v>
      </c>
      <c r="I195" s="51">
        <v>0</v>
      </c>
      <c r="J195">
        <v>50</v>
      </c>
      <c r="K195">
        <v>0</v>
      </c>
      <c r="L195">
        <v>50</v>
      </c>
      <c r="M195" s="17"/>
      <c r="N195" s="61">
        <v>0.74847249999999999</v>
      </c>
      <c r="O195" s="61">
        <v>0.96995869999999995</v>
      </c>
      <c r="P195" s="61">
        <v>9.8005369999999998E-3</v>
      </c>
      <c r="Q195" s="61">
        <v>970.25310000000002</v>
      </c>
      <c r="R195">
        <v>100000</v>
      </c>
      <c r="S195" s="17"/>
      <c r="T195" s="62">
        <v>85</v>
      </c>
      <c r="U195" s="62">
        <v>37</v>
      </c>
      <c r="V195" s="27">
        <f t="shared" si="120"/>
        <v>48</v>
      </c>
      <c r="W195" s="27">
        <f t="shared" si="121"/>
        <v>963</v>
      </c>
      <c r="X195">
        <f t="shared" si="122"/>
        <v>952</v>
      </c>
      <c r="Y195">
        <v>1000</v>
      </c>
      <c r="Z195">
        <v>1000</v>
      </c>
      <c r="AA195" s="61">
        <v>0.26757009999999998</v>
      </c>
      <c r="AB195" s="17"/>
      <c r="AC195" s="95">
        <v>0.625</v>
      </c>
      <c r="AD195" s="95">
        <v>0.625</v>
      </c>
      <c r="AE195" s="95">
        <v>7.8089229999999996E-2</v>
      </c>
      <c r="AF195" s="95">
        <v>-0.16772629999999999</v>
      </c>
      <c r="AG195" s="95">
        <v>-0.96417160000000002</v>
      </c>
      <c r="AH195" s="95">
        <v>1000</v>
      </c>
      <c r="AI195" s="95" t="s">
        <v>295</v>
      </c>
    </row>
    <row r="196" spans="1:35">
      <c r="B196">
        <f>B195+10</f>
        <v>55</v>
      </c>
      <c r="C196">
        <v>0</v>
      </c>
      <c r="D196" s="9">
        <f t="shared" si="117"/>
        <v>550</v>
      </c>
      <c r="E196">
        <v>0</v>
      </c>
      <c r="F196" s="9">
        <f t="shared" si="118"/>
        <v>450</v>
      </c>
      <c r="G196">
        <v>1000</v>
      </c>
      <c r="H196" s="32" t="s">
        <v>44</v>
      </c>
      <c r="I196" s="51">
        <v>0</v>
      </c>
      <c r="J196">
        <v>50</v>
      </c>
      <c r="K196">
        <v>0</v>
      </c>
      <c r="L196">
        <v>50</v>
      </c>
      <c r="M196" s="17"/>
      <c r="N196" s="61">
        <v>0.73548259999999999</v>
      </c>
      <c r="O196" s="61">
        <v>0.9714912</v>
      </c>
      <c r="P196" s="61">
        <v>9.8158689999999996E-3</v>
      </c>
      <c r="Q196" s="61">
        <v>971.77110000000005</v>
      </c>
      <c r="R196" s="51">
        <v>100000</v>
      </c>
      <c r="S196" s="17"/>
      <c r="T196" s="62">
        <v>109</v>
      </c>
      <c r="U196" s="62">
        <v>51</v>
      </c>
      <c r="V196" s="27">
        <f t="shared" ref="V196:V200" si="123">T196-U196</f>
        <v>58</v>
      </c>
      <c r="W196" s="27">
        <f t="shared" ref="W196:W200" si="124">Y196-U196</f>
        <v>949</v>
      </c>
      <c r="X196">
        <f t="shared" ref="X196:X200" si="125">Z196-V196</f>
        <v>942</v>
      </c>
      <c r="Y196">
        <v>1000</v>
      </c>
      <c r="Z196">
        <v>1000</v>
      </c>
      <c r="AA196" s="61">
        <v>0.55468249999999997</v>
      </c>
      <c r="AB196" s="17"/>
      <c r="AC196" s="95">
        <v>0.52507839999999995</v>
      </c>
      <c r="AD196" s="95">
        <v>0.52507839999999995</v>
      </c>
      <c r="AE196" s="95">
        <v>6.435834E-2</v>
      </c>
      <c r="AF196" s="95">
        <v>-0.1774135</v>
      </c>
      <c r="AG196" s="95">
        <v>-0.98926700000000001</v>
      </c>
      <c r="AH196" s="95">
        <v>1000</v>
      </c>
      <c r="AI196" s="95" t="s">
        <v>299</v>
      </c>
    </row>
    <row r="197" spans="1:35">
      <c r="B197">
        <f t="shared" ref="B197:B199" si="126">B196+10</f>
        <v>65</v>
      </c>
      <c r="C197">
        <v>0</v>
      </c>
      <c r="D197" s="9">
        <f t="shared" si="117"/>
        <v>650</v>
      </c>
      <c r="E197">
        <v>0</v>
      </c>
      <c r="F197" s="9">
        <f t="shared" si="118"/>
        <v>350</v>
      </c>
      <c r="G197">
        <v>1000</v>
      </c>
      <c r="H197" s="32" t="s">
        <v>44</v>
      </c>
      <c r="I197" s="51">
        <v>0</v>
      </c>
      <c r="J197">
        <v>50</v>
      </c>
      <c r="K197">
        <v>0</v>
      </c>
      <c r="L197">
        <v>50</v>
      </c>
      <c r="M197" s="17"/>
      <c r="N197" s="61">
        <v>0.47877520000000001</v>
      </c>
      <c r="O197" s="61">
        <v>1.001762</v>
      </c>
      <c r="P197" s="61">
        <v>1.011863E-2</v>
      </c>
      <c r="Q197" s="61">
        <v>1001.744</v>
      </c>
      <c r="R197" s="51">
        <v>100000</v>
      </c>
      <c r="S197" s="17"/>
      <c r="T197" s="62">
        <v>117</v>
      </c>
      <c r="U197" s="62">
        <v>59</v>
      </c>
      <c r="V197" s="27">
        <f t="shared" si="123"/>
        <v>58</v>
      </c>
      <c r="W197" s="27">
        <f t="shared" si="124"/>
        <v>941</v>
      </c>
      <c r="X197">
        <f t="shared" si="125"/>
        <v>942</v>
      </c>
      <c r="Y197">
        <v>1000</v>
      </c>
      <c r="Z197">
        <v>1000</v>
      </c>
      <c r="AA197" s="62">
        <v>1</v>
      </c>
      <c r="AB197" s="17"/>
      <c r="AC197" s="95">
        <v>0.15902140000000001</v>
      </c>
      <c r="AD197" s="95">
        <v>0.15902140000000001</v>
      </c>
      <c r="AE197" s="95">
        <v>0.13427349999999999</v>
      </c>
      <c r="AF197" s="95">
        <v>-0.19536690000000001</v>
      </c>
      <c r="AG197" s="95">
        <v>-1.0933200000000001</v>
      </c>
      <c r="AH197" s="95">
        <v>1000</v>
      </c>
      <c r="AI197" s="95" t="s">
        <v>298</v>
      </c>
    </row>
    <row r="198" spans="1:35">
      <c r="B198">
        <f t="shared" si="126"/>
        <v>75</v>
      </c>
      <c r="C198">
        <v>0</v>
      </c>
      <c r="D198" s="9">
        <f t="shared" si="117"/>
        <v>750</v>
      </c>
      <c r="E198">
        <v>0</v>
      </c>
      <c r="F198" s="9">
        <f t="shared" si="118"/>
        <v>250</v>
      </c>
      <c r="G198">
        <v>1000</v>
      </c>
      <c r="H198" s="32" t="s">
        <v>44</v>
      </c>
      <c r="I198" s="51">
        <v>0</v>
      </c>
      <c r="J198">
        <v>50</v>
      </c>
      <c r="K198">
        <v>0</v>
      </c>
      <c r="L198">
        <v>50</v>
      </c>
      <c r="M198" s="17"/>
      <c r="N198" s="61">
        <v>0.62936369999999997</v>
      </c>
      <c r="O198" s="61">
        <v>0.984595</v>
      </c>
      <c r="P198" s="61">
        <v>9.9469520000000002E-3</v>
      </c>
      <c r="Q198" s="61">
        <v>984.7482</v>
      </c>
      <c r="R198" s="51">
        <v>100000</v>
      </c>
      <c r="S198" s="17"/>
      <c r="T198" s="62">
        <v>110</v>
      </c>
      <c r="U198" s="62">
        <v>52</v>
      </c>
      <c r="V198" s="27">
        <f t="shared" si="123"/>
        <v>58</v>
      </c>
      <c r="W198" s="27">
        <f t="shared" si="124"/>
        <v>948</v>
      </c>
      <c r="X198">
        <f t="shared" si="125"/>
        <v>942</v>
      </c>
      <c r="Y198">
        <v>1000</v>
      </c>
      <c r="Z198">
        <v>1000</v>
      </c>
      <c r="AA198" s="61">
        <v>0.62402670000000005</v>
      </c>
      <c r="AB198" s="17"/>
      <c r="AC198" s="95">
        <v>0.70199999999999996</v>
      </c>
      <c r="AD198" s="95">
        <v>0.70199999999999996</v>
      </c>
      <c r="AE198" s="95">
        <v>6.2112420000000002E-2</v>
      </c>
      <c r="AF198" s="95">
        <v>0.16545850000000001</v>
      </c>
      <c r="AG198" s="95">
        <v>0.95068680000000005</v>
      </c>
      <c r="AH198" s="95">
        <v>1000</v>
      </c>
      <c r="AI198" s="95" t="s">
        <v>300</v>
      </c>
    </row>
    <row r="199" spans="1:35">
      <c r="B199">
        <f t="shared" si="126"/>
        <v>85</v>
      </c>
      <c r="C199">
        <v>0</v>
      </c>
      <c r="D199" s="9">
        <f t="shared" si="117"/>
        <v>850</v>
      </c>
      <c r="E199">
        <v>0</v>
      </c>
      <c r="F199" s="9">
        <f t="shared" si="118"/>
        <v>150</v>
      </c>
      <c r="G199">
        <v>1000</v>
      </c>
      <c r="H199" s="32" t="s">
        <v>44</v>
      </c>
      <c r="I199" s="51">
        <v>0</v>
      </c>
      <c r="J199">
        <v>50</v>
      </c>
      <c r="K199">
        <v>0</v>
      </c>
      <c r="L199">
        <v>50</v>
      </c>
      <c r="M199" s="17"/>
      <c r="N199" s="61">
        <v>2.0879789999999999E-2</v>
      </c>
      <c r="O199" s="61">
        <v>1.0944290000000001</v>
      </c>
      <c r="P199" s="61">
        <v>1.10443E-2</v>
      </c>
      <c r="Q199" s="61">
        <v>1093.386</v>
      </c>
      <c r="R199" s="51">
        <v>100000</v>
      </c>
      <c r="S199" s="17"/>
      <c r="T199" s="62">
        <v>103</v>
      </c>
      <c r="U199" s="62">
        <v>45</v>
      </c>
      <c r="V199" s="27">
        <f t="shared" si="123"/>
        <v>58</v>
      </c>
      <c r="W199" s="27">
        <f t="shared" si="124"/>
        <v>955</v>
      </c>
      <c r="X199">
        <f t="shared" si="125"/>
        <v>942</v>
      </c>
      <c r="Y199">
        <v>1000</v>
      </c>
      <c r="Z199">
        <v>1000</v>
      </c>
      <c r="AA199" s="61">
        <v>0.2245646</v>
      </c>
      <c r="AB199" s="17"/>
      <c r="AC199" s="95">
        <v>0.40909089999999998</v>
      </c>
      <c r="AD199" s="95">
        <v>0.40909089999999998</v>
      </c>
      <c r="AE199" s="95">
        <v>8.2664639999999998E-2</v>
      </c>
      <c r="AF199" s="95">
        <v>-0.18146200000000001</v>
      </c>
      <c r="AG199" s="95">
        <v>-1.017862</v>
      </c>
      <c r="AH199" s="95">
        <v>1000</v>
      </c>
      <c r="AI199" s="95" t="s">
        <v>301</v>
      </c>
    </row>
    <row r="200" spans="1:35">
      <c r="B200">
        <f>B199+10</f>
        <v>95</v>
      </c>
      <c r="C200">
        <v>0</v>
      </c>
      <c r="D200" s="9">
        <f t="shared" si="117"/>
        <v>950</v>
      </c>
      <c r="E200">
        <v>0</v>
      </c>
      <c r="F200" s="9">
        <f t="shared" si="118"/>
        <v>50</v>
      </c>
      <c r="G200">
        <v>1000</v>
      </c>
      <c r="H200" s="32" t="s">
        <v>44</v>
      </c>
      <c r="I200" s="51">
        <v>0</v>
      </c>
      <c r="J200">
        <v>50</v>
      </c>
      <c r="K200">
        <v>0</v>
      </c>
      <c r="L200">
        <v>50</v>
      </c>
      <c r="M200" s="17"/>
      <c r="N200" s="61">
        <v>0.19584799999999999</v>
      </c>
      <c r="O200" s="61">
        <v>1.037712</v>
      </c>
      <c r="P200" s="61">
        <v>1.047795E-2</v>
      </c>
      <c r="Q200" s="61">
        <v>1037.317</v>
      </c>
      <c r="R200" s="51">
        <v>100000</v>
      </c>
      <c r="S200" s="17"/>
      <c r="T200" s="62">
        <v>114</v>
      </c>
      <c r="U200" s="62">
        <v>56</v>
      </c>
      <c r="V200" s="27">
        <f t="shared" si="123"/>
        <v>58</v>
      </c>
      <c r="W200" s="27">
        <f t="shared" si="124"/>
        <v>944</v>
      </c>
      <c r="X200">
        <f t="shared" si="125"/>
        <v>942</v>
      </c>
      <c r="Y200">
        <v>1000</v>
      </c>
      <c r="Z200">
        <v>1000</v>
      </c>
      <c r="AA200" s="61">
        <v>0.92321500000000001</v>
      </c>
      <c r="AB200" s="17"/>
      <c r="AC200" s="95">
        <v>0.9443378</v>
      </c>
      <c r="AD200" s="95">
        <v>0.9443378</v>
      </c>
      <c r="AE200" s="95">
        <v>4.6415499999999998E-2</v>
      </c>
      <c r="AF200" s="95">
        <v>-0.1529402</v>
      </c>
      <c r="AG200" s="95">
        <v>-0.87101720000000005</v>
      </c>
      <c r="AH200" s="95">
        <v>1000</v>
      </c>
      <c r="AI200" s="95" t="s">
        <v>302</v>
      </c>
    </row>
    <row r="201" spans="1:3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50"/>
      <c r="W201" s="50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</sheetData>
  <mergeCells count="1">
    <mergeCell ref="Y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26FC-4D3C-2849-87CB-0870D0B63624}">
  <dimension ref="A1:GH3398"/>
  <sheetViews>
    <sheetView zoomScale="109" zoomScaleNormal="75" workbookViewId="0">
      <pane xSplit="1" topLeftCell="W1" activePane="topRight" state="frozen"/>
      <selection pane="topRight" activeCell="AI59" sqref="AI59"/>
    </sheetView>
  </sheetViews>
  <sheetFormatPr baseColWidth="10" defaultRowHeight="16"/>
  <cols>
    <col min="2" max="2" width="67" customWidth="1"/>
    <col min="3" max="3" width="25.6640625" bestFit="1" customWidth="1"/>
    <col min="4" max="4" width="28.33203125" bestFit="1" customWidth="1"/>
    <col min="5" max="5" width="27.33203125" customWidth="1"/>
    <col min="6" max="6" width="25.1640625" customWidth="1"/>
    <col min="7" max="7" width="25.1640625" bestFit="1" customWidth="1"/>
    <col min="8" max="8" width="21.6640625" bestFit="1" customWidth="1"/>
    <col min="9" max="9" width="12.6640625" customWidth="1"/>
    <col min="10" max="10" width="12.5" customWidth="1"/>
    <col min="11" max="11" width="17.6640625" bestFit="1" customWidth="1"/>
    <col min="12" max="12" width="17" bestFit="1" customWidth="1"/>
    <col min="13" max="13" width="2.6640625" style="2" customWidth="1"/>
    <col min="14" max="14" width="22.5" bestFit="1" customWidth="1"/>
    <col min="15" max="15" width="24.1640625" bestFit="1" customWidth="1"/>
    <col min="16" max="16" width="24.1640625" customWidth="1"/>
    <col min="17" max="17" width="27" bestFit="1" customWidth="1"/>
    <col min="18" max="18" width="46.6640625" bestFit="1" customWidth="1"/>
    <col min="19" max="19" width="25.5" customWidth="1"/>
    <col min="20" max="20" width="22.1640625" customWidth="1"/>
    <col min="21" max="21" width="14.83203125" style="2" bestFit="1" customWidth="1"/>
    <col min="22" max="22" width="15.83203125" customWidth="1"/>
    <col min="23" max="23" width="13.5" customWidth="1"/>
    <col min="24" max="24" width="17.6640625" customWidth="1"/>
    <col min="25" max="25" width="16.6640625" bestFit="1" customWidth="1"/>
    <col min="26" max="26" width="10.5" bestFit="1" customWidth="1"/>
    <col min="27" max="27" width="14.83203125" customWidth="1"/>
    <col min="28" max="28" width="19" customWidth="1"/>
    <col min="29" max="29" width="16.1640625" customWidth="1"/>
    <col min="30" max="30" width="2.6640625" style="2" customWidth="1"/>
    <col min="31" max="31" width="10" bestFit="1" customWidth="1"/>
    <col min="32" max="32" width="10" customWidth="1"/>
    <col min="33" max="33" width="13" customWidth="1"/>
    <col min="34" max="34" width="15.6640625" customWidth="1"/>
    <col min="35" max="35" width="13.1640625" bestFit="1" customWidth="1"/>
    <col min="37" max="37" width="13.1640625" bestFit="1" customWidth="1"/>
    <col min="38" max="38" width="8.33203125" customWidth="1"/>
    <col min="40" max="40" width="17.6640625" customWidth="1"/>
  </cols>
  <sheetData>
    <row r="1" spans="1:40" ht="17" thickBot="1">
      <c r="A1" s="23">
        <v>1</v>
      </c>
      <c r="B1" s="4" t="s">
        <v>9</v>
      </c>
      <c r="C1" t="s">
        <v>47</v>
      </c>
      <c r="D1" t="s">
        <v>6</v>
      </c>
      <c r="E1" t="s">
        <v>46</v>
      </c>
      <c r="F1" t="s">
        <v>7</v>
      </c>
      <c r="G1" t="s">
        <v>0</v>
      </c>
      <c r="H1" t="s">
        <v>1</v>
      </c>
      <c r="I1" t="s">
        <v>41</v>
      </c>
      <c r="J1" t="s">
        <v>43</v>
      </c>
      <c r="K1" s="1" t="s">
        <v>42</v>
      </c>
      <c r="L1" t="s">
        <v>12</v>
      </c>
      <c r="N1" t="s">
        <v>32</v>
      </c>
      <c r="O1" t="s">
        <v>28</v>
      </c>
      <c r="P1" t="s">
        <v>29</v>
      </c>
      <c r="Q1" t="s">
        <v>60</v>
      </c>
      <c r="R1" t="s">
        <v>8</v>
      </c>
      <c r="S1" t="s">
        <v>30</v>
      </c>
      <c r="T1" t="s">
        <v>35</v>
      </c>
      <c r="V1" t="s">
        <v>142</v>
      </c>
      <c r="AA1" s="105" t="s">
        <v>148</v>
      </c>
      <c r="AB1" s="105"/>
    </row>
    <row r="2" spans="1:40" ht="40" customHeight="1">
      <c r="B2" t="s">
        <v>5</v>
      </c>
      <c r="C2" t="s">
        <v>47</v>
      </c>
      <c r="D2" t="s">
        <v>6</v>
      </c>
      <c r="E2" t="s">
        <v>46</v>
      </c>
      <c r="F2" s="29" t="s">
        <v>7</v>
      </c>
      <c r="G2" s="8" t="s">
        <v>151</v>
      </c>
      <c r="H2" t="s">
        <v>1</v>
      </c>
      <c r="I2" t="s">
        <v>41</v>
      </c>
      <c r="J2" t="s">
        <v>43</v>
      </c>
      <c r="K2" s="1" t="s">
        <v>42</v>
      </c>
      <c r="L2" t="s">
        <v>12</v>
      </c>
      <c r="N2" t="s">
        <v>32</v>
      </c>
      <c r="O2" t="s">
        <v>28</v>
      </c>
      <c r="P2" t="s">
        <v>29</v>
      </c>
      <c r="Q2" t="s">
        <v>31</v>
      </c>
      <c r="R2" t="s">
        <v>8</v>
      </c>
      <c r="S2" t="s">
        <v>30</v>
      </c>
      <c r="T2" t="s">
        <v>35</v>
      </c>
      <c r="V2" s="8" t="s">
        <v>139</v>
      </c>
      <c r="W2" s="42" t="s">
        <v>152</v>
      </c>
      <c r="X2" s="8" t="s">
        <v>149</v>
      </c>
      <c r="Y2" s="8" t="s">
        <v>138</v>
      </c>
      <c r="Z2" s="8" t="s">
        <v>137</v>
      </c>
      <c r="AA2" s="8" t="s">
        <v>134</v>
      </c>
      <c r="AB2" s="8" t="s">
        <v>150</v>
      </c>
      <c r="AC2" s="8" t="s">
        <v>144</v>
      </c>
      <c r="AD2" s="44"/>
      <c r="AE2" s="98" t="s">
        <v>146</v>
      </c>
      <c r="AF2" s="98" t="s">
        <v>145</v>
      </c>
      <c r="AG2" t="s">
        <v>215</v>
      </c>
      <c r="AH2" s="99" t="s">
        <v>121</v>
      </c>
      <c r="AI2" s="100" t="s">
        <v>213</v>
      </c>
      <c r="AJ2" s="8" t="s">
        <v>147</v>
      </c>
      <c r="AK2" s="100" t="s">
        <v>214</v>
      </c>
      <c r="AL2" s="99"/>
      <c r="AN2" s="102"/>
    </row>
    <row r="3" spans="1:40">
      <c r="B3">
        <v>2</v>
      </c>
      <c r="C3">
        <v>0</v>
      </c>
      <c r="D3">
        <v>20</v>
      </c>
      <c r="E3">
        <v>0</v>
      </c>
      <c r="F3">
        <f>G3-D3</f>
        <v>980</v>
      </c>
      <c r="G3">
        <v>1000</v>
      </c>
      <c r="H3">
        <v>100</v>
      </c>
      <c r="I3">
        <f>K3/J3</f>
        <v>0.4</v>
      </c>
      <c r="J3">
        <v>50</v>
      </c>
      <c r="K3">
        <v>20</v>
      </c>
      <c r="L3">
        <v>50</v>
      </c>
      <c r="N3" s="11">
        <v>0.4764852</v>
      </c>
      <c r="O3" s="11">
        <v>1.0019819999999999</v>
      </c>
      <c r="P3" s="11">
        <v>1.0120830000000001E-2</v>
      </c>
      <c r="Q3" s="11">
        <v>1001.962</v>
      </c>
      <c r="R3" t="s">
        <v>4</v>
      </c>
      <c r="S3">
        <v>100000</v>
      </c>
      <c r="V3" s="62">
        <v>119</v>
      </c>
      <c r="W3" s="62">
        <v>63</v>
      </c>
      <c r="X3" s="9">
        <f>V3-W3</f>
        <v>56</v>
      </c>
      <c r="Y3" s="9">
        <f>AA3-W3</f>
        <v>937</v>
      </c>
      <c r="Z3" s="9">
        <f>AB3-X3</f>
        <v>944</v>
      </c>
      <c r="AA3">
        <v>1000</v>
      </c>
      <c r="AB3">
        <v>1000</v>
      </c>
      <c r="AC3" s="62">
        <v>0.57077699999999998</v>
      </c>
      <c r="AD3" s="45"/>
      <c r="AE3" s="95">
        <v>8.9686100000000005E-2</v>
      </c>
      <c r="AF3" s="95">
        <v>8.9686100000000005E-2</v>
      </c>
      <c r="AG3" s="95">
        <v>0.18138309999999999</v>
      </c>
      <c r="AH3" s="95">
        <v>0.20524819999999999</v>
      </c>
      <c r="AI3" s="95">
        <v>1.123461</v>
      </c>
      <c r="AJ3" s="95">
        <v>1000</v>
      </c>
      <c r="AK3" s="95" t="s">
        <v>218</v>
      </c>
    </row>
    <row r="4" spans="1:40">
      <c r="B4">
        <f>50/1000*100</f>
        <v>5</v>
      </c>
      <c r="C4">
        <v>0</v>
      </c>
      <c r="D4">
        <v>50</v>
      </c>
      <c r="E4">
        <v>0</v>
      </c>
      <c r="F4">
        <f>G4-D4</f>
        <v>950</v>
      </c>
      <c r="G4">
        <v>1000</v>
      </c>
      <c r="H4">
        <v>100</v>
      </c>
      <c r="I4">
        <f t="shared" ref="I4:I23" si="0">K4/J4</f>
        <v>0.4</v>
      </c>
      <c r="J4">
        <v>50</v>
      </c>
      <c r="K4">
        <v>20</v>
      </c>
      <c r="L4">
        <v>50</v>
      </c>
      <c r="N4" s="11">
        <v>2.99997E-5</v>
      </c>
      <c r="O4" s="11">
        <v>1.187452</v>
      </c>
      <c r="P4" s="11">
        <v>1.197179E-2</v>
      </c>
      <c r="Q4" s="11">
        <v>1185.2080000000001</v>
      </c>
      <c r="R4" t="s">
        <v>4</v>
      </c>
      <c r="S4">
        <v>100000</v>
      </c>
      <c r="V4" s="62">
        <v>142</v>
      </c>
      <c r="W4" s="62">
        <v>86</v>
      </c>
      <c r="X4" s="9">
        <f t="shared" ref="X4:X12" si="1">V4-W4</f>
        <v>56</v>
      </c>
      <c r="Y4" s="9">
        <f t="shared" ref="Y4:Y12" si="2">AA4-W4</f>
        <v>914</v>
      </c>
      <c r="Z4" s="9">
        <f t="shared" ref="Z4:Z12" si="3">AB4-X4</f>
        <v>944</v>
      </c>
      <c r="AA4">
        <v>1000</v>
      </c>
      <c r="AB4">
        <v>1000</v>
      </c>
      <c r="AC4" s="62">
        <v>1.134513E-2</v>
      </c>
      <c r="AE4" s="95">
        <v>1.9934559999999998E-3</v>
      </c>
      <c r="AF4" s="95">
        <v>1.9934559999999998E-3</v>
      </c>
      <c r="AG4" s="95">
        <v>0.43170770000000003</v>
      </c>
      <c r="AH4" s="95">
        <v>0.2530791</v>
      </c>
      <c r="AI4" s="95">
        <v>1.324757</v>
      </c>
      <c r="AJ4" s="95">
        <v>1000</v>
      </c>
      <c r="AK4" s="95" t="s">
        <v>219</v>
      </c>
      <c r="AL4" s="27"/>
    </row>
    <row r="5" spans="1:40">
      <c r="B5">
        <f>B4+20</f>
        <v>25</v>
      </c>
      <c r="C5">
        <v>0</v>
      </c>
      <c r="D5">
        <f>G5*(B5/100)</f>
        <v>250</v>
      </c>
      <c r="E5">
        <v>0</v>
      </c>
      <c r="F5">
        <f t="shared" ref="F5:F12" si="4">G5-D5</f>
        <v>750</v>
      </c>
      <c r="G5">
        <v>1000</v>
      </c>
      <c r="H5">
        <v>100</v>
      </c>
      <c r="I5">
        <f t="shared" si="0"/>
        <v>0.4</v>
      </c>
      <c r="J5">
        <v>50</v>
      </c>
      <c r="K5">
        <v>20</v>
      </c>
      <c r="L5">
        <v>50</v>
      </c>
      <c r="N5" s="11">
        <v>9.9999000000000006E-6</v>
      </c>
      <c r="O5" s="11">
        <v>1.781946</v>
      </c>
      <c r="P5" s="11">
        <v>1.78584E-2</v>
      </c>
      <c r="Q5" s="11">
        <v>1767.982</v>
      </c>
      <c r="R5" t="s">
        <v>27</v>
      </c>
      <c r="S5">
        <v>100000</v>
      </c>
      <c r="V5" s="62">
        <v>207</v>
      </c>
      <c r="W5" s="62">
        <v>151</v>
      </c>
      <c r="X5" s="9">
        <f t="shared" si="1"/>
        <v>56</v>
      </c>
      <c r="Y5" s="9">
        <f t="shared" si="2"/>
        <v>849</v>
      </c>
      <c r="Z5" s="9">
        <f t="shared" si="3"/>
        <v>944</v>
      </c>
      <c r="AA5">
        <v>1000</v>
      </c>
      <c r="AB5">
        <v>1000</v>
      </c>
      <c r="AC5" s="91">
        <v>2.3277539999999999E-12</v>
      </c>
      <c r="AE5" s="94">
        <v>2.2088279999999999E-21</v>
      </c>
      <c r="AF5" s="94">
        <v>2.2088279999999999E-21</v>
      </c>
      <c r="AG5" s="95">
        <v>1.195344</v>
      </c>
      <c r="AH5" s="95">
        <v>0.44325160000000002</v>
      </c>
      <c r="AI5" s="95">
        <v>1.8697029999999999</v>
      </c>
      <c r="AJ5" s="95">
        <v>1000</v>
      </c>
      <c r="AK5" s="95" t="s">
        <v>220</v>
      </c>
      <c r="AL5" s="27"/>
    </row>
    <row r="6" spans="1:40">
      <c r="B6">
        <f>B5+10</f>
        <v>35</v>
      </c>
      <c r="C6">
        <v>0</v>
      </c>
      <c r="D6">
        <f t="shared" ref="D6:D56" si="5">G6*(B6/100)</f>
        <v>350</v>
      </c>
      <c r="E6">
        <v>0</v>
      </c>
      <c r="F6">
        <f t="shared" si="4"/>
        <v>650</v>
      </c>
      <c r="G6">
        <v>1000</v>
      </c>
      <c r="H6">
        <v>100</v>
      </c>
      <c r="I6">
        <f t="shared" si="0"/>
        <v>0.4</v>
      </c>
      <c r="J6">
        <v>50</v>
      </c>
      <c r="K6">
        <v>20</v>
      </c>
      <c r="L6">
        <v>50</v>
      </c>
      <c r="N6" s="11">
        <v>9.9999000000000006E-6</v>
      </c>
      <c r="O6" s="11">
        <v>2.313809</v>
      </c>
      <c r="P6" s="11">
        <v>2.306571E-2</v>
      </c>
      <c r="Q6" s="11">
        <v>2283.5050000000001</v>
      </c>
      <c r="R6" t="s">
        <v>27</v>
      </c>
      <c r="S6">
        <v>100000</v>
      </c>
      <c r="V6" s="62">
        <v>265</v>
      </c>
      <c r="W6" s="62">
        <v>209</v>
      </c>
      <c r="X6" s="9">
        <f t="shared" si="1"/>
        <v>56</v>
      </c>
      <c r="Y6" s="9">
        <f t="shared" si="2"/>
        <v>791</v>
      </c>
      <c r="Z6" s="9">
        <f t="shared" si="3"/>
        <v>944</v>
      </c>
      <c r="AA6">
        <v>1000</v>
      </c>
      <c r="AB6">
        <v>1000</v>
      </c>
      <c r="AC6" s="91">
        <v>7.3213150000000001E-25</v>
      </c>
      <c r="AE6" s="94">
        <v>1.044854E-38</v>
      </c>
      <c r="AF6" s="94">
        <v>1.044854E-38</v>
      </c>
      <c r="AG6" s="95">
        <v>1.6216999999999999</v>
      </c>
      <c r="AH6" s="95">
        <v>0.5340625</v>
      </c>
      <c r="AI6" s="95">
        <v>2.0547249999999999</v>
      </c>
      <c r="AJ6" s="95">
        <v>1000</v>
      </c>
      <c r="AK6" s="95" t="s">
        <v>221</v>
      </c>
      <c r="AL6" s="27"/>
    </row>
    <row r="7" spans="1:40">
      <c r="B7">
        <f t="shared" ref="B7:B12" si="6">B6+10</f>
        <v>45</v>
      </c>
      <c r="C7">
        <v>0</v>
      </c>
      <c r="D7">
        <f t="shared" si="5"/>
        <v>450</v>
      </c>
      <c r="E7">
        <v>0</v>
      </c>
      <c r="F7">
        <f t="shared" si="4"/>
        <v>550</v>
      </c>
      <c r="G7">
        <v>1000</v>
      </c>
      <c r="H7">
        <v>100</v>
      </c>
      <c r="I7">
        <f t="shared" si="0"/>
        <v>0.4</v>
      </c>
      <c r="J7">
        <v>50</v>
      </c>
      <c r="K7">
        <v>20</v>
      </c>
      <c r="L7">
        <v>50</v>
      </c>
      <c r="N7" s="11">
        <v>9.9999000000000006E-6</v>
      </c>
      <c r="O7" s="11">
        <v>2.8158110000000001</v>
      </c>
      <c r="P7" s="11">
        <v>2.793025E-2</v>
      </c>
      <c r="Q7" s="11">
        <v>2765.0949999999998</v>
      </c>
      <c r="R7" t="s">
        <v>27</v>
      </c>
      <c r="S7">
        <v>100000</v>
      </c>
      <c r="V7" s="62">
        <v>324</v>
      </c>
      <c r="W7" s="62">
        <v>268</v>
      </c>
      <c r="X7" s="9">
        <f t="shared" si="1"/>
        <v>56</v>
      </c>
      <c r="Y7" s="9">
        <f t="shared" si="2"/>
        <v>732</v>
      </c>
      <c r="Z7" s="9">
        <f t="shared" si="3"/>
        <v>944</v>
      </c>
      <c r="AA7">
        <v>1000</v>
      </c>
      <c r="AB7">
        <v>1000</v>
      </c>
      <c r="AC7" s="91">
        <v>3.906197E-40</v>
      </c>
      <c r="AE7" s="94">
        <v>1E-50</v>
      </c>
      <c r="AF7" s="94">
        <v>1E-50</v>
      </c>
      <c r="AG7" s="101" t="s">
        <v>217</v>
      </c>
      <c r="AH7" s="95">
        <v>0.5901054</v>
      </c>
      <c r="AI7" s="95">
        <v>2.1756280000000001</v>
      </c>
      <c r="AJ7" s="95">
        <v>1000</v>
      </c>
      <c r="AK7" s="95" t="s">
        <v>222</v>
      </c>
    </row>
    <row r="8" spans="1:40">
      <c r="B8">
        <f t="shared" si="6"/>
        <v>55</v>
      </c>
      <c r="C8">
        <v>0</v>
      </c>
      <c r="D8">
        <f t="shared" si="5"/>
        <v>550</v>
      </c>
      <c r="E8">
        <v>0</v>
      </c>
      <c r="F8">
        <f t="shared" si="4"/>
        <v>450</v>
      </c>
      <c r="G8">
        <v>1000</v>
      </c>
      <c r="H8">
        <v>100</v>
      </c>
      <c r="I8">
        <f t="shared" si="0"/>
        <v>0.4</v>
      </c>
      <c r="J8">
        <v>50</v>
      </c>
      <c r="K8">
        <v>20</v>
      </c>
      <c r="L8">
        <v>50</v>
      </c>
      <c r="N8" s="11">
        <v>9.9999000000000006E-6</v>
      </c>
      <c r="O8" s="11">
        <v>3.0618829999999999</v>
      </c>
      <c r="P8" s="11">
        <v>3.0297109999999999E-2</v>
      </c>
      <c r="Q8" s="11">
        <v>2999.4140000000002</v>
      </c>
      <c r="R8" t="s">
        <v>27</v>
      </c>
      <c r="S8">
        <v>100000</v>
      </c>
      <c r="V8" s="62">
        <v>352</v>
      </c>
      <c r="W8" s="62">
        <v>296</v>
      </c>
      <c r="X8" s="9">
        <f t="shared" si="1"/>
        <v>56</v>
      </c>
      <c r="Y8" s="9">
        <f t="shared" si="2"/>
        <v>704</v>
      </c>
      <c r="Z8" s="9">
        <f t="shared" si="3"/>
        <v>944</v>
      </c>
      <c r="AA8">
        <v>1000</v>
      </c>
      <c r="AB8">
        <v>1000</v>
      </c>
      <c r="AC8" s="91">
        <v>3.8006989999999997E-48</v>
      </c>
      <c r="AE8" s="94">
        <v>1E-50</v>
      </c>
      <c r="AF8" s="94">
        <v>1E-50</v>
      </c>
      <c r="AG8" s="101" t="s">
        <v>217</v>
      </c>
      <c r="AH8" s="95">
        <v>0.6389302</v>
      </c>
      <c r="AI8" s="95">
        <v>2.2827809999999999</v>
      </c>
      <c r="AJ8" s="95">
        <v>1000</v>
      </c>
      <c r="AK8" s="95" t="s">
        <v>223</v>
      </c>
    </row>
    <row r="9" spans="1:40">
      <c r="B9">
        <f t="shared" si="6"/>
        <v>65</v>
      </c>
      <c r="C9">
        <v>0</v>
      </c>
      <c r="D9">
        <f t="shared" si="5"/>
        <v>650</v>
      </c>
      <c r="E9">
        <v>0</v>
      </c>
      <c r="F9">
        <f t="shared" si="4"/>
        <v>350</v>
      </c>
      <c r="G9">
        <v>1000</v>
      </c>
      <c r="H9">
        <v>100</v>
      </c>
      <c r="I9">
        <f t="shared" si="0"/>
        <v>0.4</v>
      </c>
      <c r="J9">
        <v>50</v>
      </c>
      <c r="K9">
        <v>20</v>
      </c>
      <c r="L9">
        <v>50</v>
      </c>
      <c r="N9" s="11">
        <v>9.9999000000000006E-6</v>
      </c>
      <c r="O9" s="11">
        <v>3.5061040000000001</v>
      </c>
      <c r="P9" s="11">
        <v>3.454082E-2</v>
      </c>
      <c r="Q9" s="11">
        <v>3419.5410000000002</v>
      </c>
      <c r="R9" t="s">
        <v>33</v>
      </c>
      <c r="S9">
        <v>100000</v>
      </c>
      <c r="V9" s="62">
        <v>405</v>
      </c>
      <c r="W9" s="62">
        <v>349</v>
      </c>
      <c r="X9" s="9">
        <f t="shared" si="1"/>
        <v>56</v>
      </c>
      <c r="Y9" s="9">
        <f t="shared" si="2"/>
        <v>651</v>
      </c>
      <c r="Z9" s="9">
        <f t="shared" si="3"/>
        <v>944</v>
      </c>
      <c r="AA9">
        <v>1000</v>
      </c>
      <c r="AB9">
        <v>1000</v>
      </c>
      <c r="AC9" s="91">
        <v>1.4785530000000001E-64</v>
      </c>
      <c r="AE9" s="94">
        <v>1E-50</v>
      </c>
      <c r="AF9" s="94">
        <v>1E-50</v>
      </c>
      <c r="AG9" s="101" t="s">
        <v>217</v>
      </c>
      <c r="AH9" s="95">
        <v>0.68308740000000001</v>
      </c>
      <c r="AI9" s="95">
        <v>2.4249930000000002</v>
      </c>
      <c r="AJ9" s="95">
        <v>1000</v>
      </c>
      <c r="AK9" s="95" t="s">
        <v>224</v>
      </c>
    </row>
    <row r="10" spans="1:40">
      <c r="B10">
        <f t="shared" si="6"/>
        <v>75</v>
      </c>
      <c r="C10">
        <v>0</v>
      </c>
      <c r="D10">
        <f t="shared" si="5"/>
        <v>750</v>
      </c>
      <c r="E10">
        <v>0</v>
      </c>
      <c r="F10">
        <f t="shared" si="4"/>
        <v>250</v>
      </c>
      <c r="G10">
        <v>1000</v>
      </c>
      <c r="H10">
        <v>100</v>
      </c>
      <c r="I10">
        <f t="shared" si="0"/>
        <v>0.4</v>
      </c>
      <c r="J10">
        <v>50</v>
      </c>
      <c r="K10">
        <v>20</v>
      </c>
      <c r="L10">
        <v>50</v>
      </c>
      <c r="N10" s="11">
        <v>9.9999000000000006E-6</v>
      </c>
      <c r="O10" s="11">
        <v>4.1760010000000003</v>
      </c>
      <c r="P10" s="11">
        <v>4.0870660000000003E-2</v>
      </c>
      <c r="Q10" s="11">
        <v>4046.1950000000002</v>
      </c>
      <c r="R10" t="s">
        <v>33</v>
      </c>
      <c r="S10">
        <v>100000</v>
      </c>
      <c r="V10" s="62">
        <v>444</v>
      </c>
      <c r="W10" s="62">
        <v>388</v>
      </c>
      <c r="X10" s="9">
        <f t="shared" si="1"/>
        <v>56</v>
      </c>
      <c r="Y10" s="9">
        <f t="shared" si="2"/>
        <v>612</v>
      </c>
      <c r="Z10" s="9">
        <f t="shared" si="3"/>
        <v>944</v>
      </c>
      <c r="AA10">
        <v>1000</v>
      </c>
      <c r="AB10">
        <v>1000</v>
      </c>
      <c r="AC10" s="91">
        <v>1.1961109999999999E-77</v>
      </c>
      <c r="AE10" s="94">
        <v>1E-50</v>
      </c>
      <c r="AF10" s="94">
        <v>1E-50</v>
      </c>
      <c r="AG10" s="101" t="s">
        <v>217</v>
      </c>
      <c r="AH10" s="95">
        <v>0.73251880000000003</v>
      </c>
      <c r="AI10" s="95">
        <v>2.466059</v>
      </c>
      <c r="AJ10" s="95">
        <v>1000</v>
      </c>
      <c r="AK10" s="95" t="s">
        <v>225</v>
      </c>
    </row>
    <row r="11" spans="1:40">
      <c r="B11">
        <f t="shared" si="6"/>
        <v>85</v>
      </c>
      <c r="C11">
        <v>0</v>
      </c>
      <c r="D11">
        <f t="shared" si="5"/>
        <v>850</v>
      </c>
      <c r="E11">
        <v>0</v>
      </c>
      <c r="F11">
        <f t="shared" si="4"/>
        <v>150</v>
      </c>
      <c r="G11">
        <v>1000</v>
      </c>
      <c r="H11">
        <v>100</v>
      </c>
      <c r="I11">
        <f t="shared" si="0"/>
        <v>0.4</v>
      </c>
      <c r="J11">
        <v>50</v>
      </c>
      <c r="K11">
        <v>20</v>
      </c>
      <c r="L11">
        <v>50</v>
      </c>
      <c r="N11" s="11">
        <v>9.9999000000000006E-6</v>
      </c>
      <c r="O11" s="11">
        <v>4.3906910000000003</v>
      </c>
      <c r="P11" s="11">
        <v>4.2881740000000002E-2</v>
      </c>
      <c r="Q11" s="11">
        <v>4245.2929999999997</v>
      </c>
      <c r="R11" t="s">
        <v>33</v>
      </c>
      <c r="S11">
        <v>100000</v>
      </c>
      <c r="V11" s="62">
        <v>514</v>
      </c>
      <c r="W11" s="62">
        <v>458</v>
      </c>
      <c r="X11" s="9">
        <f t="shared" si="1"/>
        <v>56</v>
      </c>
      <c r="Y11" s="9">
        <f t="shared" si="2"/>
        <v>542</v>
      </c>
      <c r="Z11" s="9">
        <f t="shared" si="3"/>
        <v>944</v>
      </c>
      <c r="AA11">
        <v>1000</v>
      </c>
      <c r="AB11">
        <v>1000</v>
      </c>
      <c r="AC11" s="91">
        <v>2.4186890000000001E-103</v>
      </c>
      <c r="AE11" s="94">
        <v>1E-50</v>
      </c>
      <c r="AF11" s="94">
        <v>1E-50</v>
      </c>
      <c r="AG11" s="101" t="s">
        <v>217</v>
      </c>
      <c r="AH11" s="95">
        <v>0.75616039999999995</v>
      </c>
      <c r="AI11" s="95">
        <v>2.6082269999999999</v>
      </c>
      <c r="AJ11" s="95">
        <v>1000</v>
      </c>
      <c r="AK11" s="95" t="s">
        <v>226</v>
      </c>
    </row>
    <row r="12" spans="1:40" ht="17" thickBot="1">
      <c r="B12">
        <f t="shared" si="6"/>
        <v>95</v>
      </c>
      <c r="C12">
        <v>0</v>
      </c>
      <c r="D12">
        <f t="shared" si="5"/>
        <v>950</v>
      </c>
      <c r="E12">
        <v>0</v>
      </c>
      <c r="F12">
        <f t="shared" si="4"/>
        <v>50</v>
      </c>
      <c r="G12">
        <v>1000</v>
      </c>
      <c r="H12">
        <v>100</v>
      </c>
      <c r="I12">
        <f t="shared" si="0"/>
        <v>0.4</v>
      </c>
      <c r="J12">
        <v>50</v>
      </c>
      <c r="K12">
        <v>20</v>
      </c>
      <c r="L12">
        <v>50</v>
      </c>
      <c r="N12">
        <v>9.9999000000000006E-6</v>
      </c>
      <c r="O12" s="11">
        <v>4.7649369999999998</v>
      </c>
      <c r="P12" s="11">
        <v>4.636734E-2</v>
      </c>
      <c r="Q12" s="11">
        <v>4590.3670000000002</v>
      </c>
      <c r="R12" t="s">
        <v>33</v>
      </c>
      <c r="S12">
        <v>100000</v>
      </c>
      <c r="V12" s="62">
        <v>542</v>
      </c>
      <c r="W12" s="62">
        <v>486</v>
      </c>
      <c r="X12" s="9">
        <f t="shared" si="1"/>
        <v>56</v>
      </c>
      <c r="Y12" s="9">
        <f t="shared" si="2"/>
        <v>514</v>
      </c>
      <c r="Z12" s="9">
        <f t="shared" si="3"/>
        <v>944</v>
      </c>
      <c r="AA12">
        <v>1000</v>
      </c>
      <c r="AB12">
        <v>1000</v>
      </c>
      <c r="AC12" s="91">
        <v>1.9097450000000002E-114</v>
      </c>
      <c r="AE12" s="94">
        <v>1E-50</v>
      </c>
      <c r="AF12" s="94">
        <v>1E-50</v>
      </c>
      <c r="AG12" s="101" t="s">
        <v>217</v>
      </c>
      <c r="AH12" s="95">
        <v>0.75616039999999995</v>
      </c>
      <c r="AI12" s="95">
        <v>2.6082269999999999</v>
      </c>
      <c r="AJ12" s="95">
        <v>1000</v>
      </c>
      <c r="AK12" s="95" t="s">
        <v>226</v>
      </c>
    </row>
    <row r="13" spans="1:40" ht="17" thickBot="1">
      <c r="A13" s="23">
        <v>2</v>
      </c>
      <c r="B13" s="4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N13" s="2"/>
      <c r="O13" s="2"/>
      <c r="P13" s="2"/>
      <c r="Q13" s="2"/>
      <c r="R13" s="2"/>
      <c r="S13" s="2"/>
      <c r="T13" s="17"/>
      <c r="V13" s="17"/>
      <c r="W13" s="16"/>
      <c r="X13" s="16">
        <f t="shared" ref="X13:X17" si="7">V13-W13</f>
        <v>0</v>
      </c>
      <c r="Y13" s="16">
        <f t="shared" ref="Y13:Y17" si="8">AA13-W13</f>
        <v>0</v>
      </c>
      <c r="Z13" s="16">
        <f t="shared" ref="Z13:Z17" si="9">AB13-X13</f>
        <v>0</v>
      </c>
      <c r="AA13" s="17"/>
      <c r="AB13" s="17"/>
      <c r="AC13" s="92"/>
      <c r="AE13" s="2"/>
      <c r="AF13" s="2"/>
      <c r="AG13" s="2"/>
      <c r="AH13" s="2"/>
      <c r="AI13" s="2"/>
      <c r="AJ13" s="17"/>
      <c r="AK13" s="2"/>
      <c r="AL13" s="2"/>
    </row>
    <row r="14" spans="1:40">
      <c r="B14">
        <v>25</v>
      </c>
      <c r="C14">
        <v>0</v>
      </c>
      <c r="D14">
        <f>G14-F14</f>
        <v>250</v>
      </c>
      <c r="E14">
        <v>0</v>
      </c>
      <c r="F14">
        <v>750</v>
      </c>
      <c r="G14">
        <v>1000</v>
      </c>
      <c r="H14">
        <v>100</v>
      </c>
      <c r="I14">
        <f t="shared" si="0"/>
        <v>0.1</v>
      </c>
      <c r="J14">
        <v>50</v>
      </c>
      <c r="K14" s="29">
        <v>5</v>
      </c>
      <c r="L14">
        <v>50</v>
      </c>
      <c r="N14" s="11">
        <v>0.4380656</v>
      </c>
      <c r="O14" s="11">
        <v>1.0064200000000001</v>
      </c>
      <c r="P14" s="11">
        <v>1.0165199999999999E-2</v>
      </c>
      <c r="Q14" s="11">
        <v>1006.355</v>
      </c>
      <c r="R14" t="s">
        <v>4</v>
      </c>
      <c r="S14">
        <v>100000</v>
      </c>
      <c r="V14" s="62">
        <v>95</v>
      </c>
      <c r="W14" s="62">
        <v>56</v>
      </c>
      <c r="X14" s="9">
        <f t="shared" si="7"/>
        <v>39</v>
      </c>
      <c r="Y14" s="9">
        <f t="shared" si="8"/>
        <v>944</v>
      </c>
      <c r="Z14" s="9">
        <f t="shared" si="9"/>
        <v>961</v>
      </c>
      <c r="AA14">
        <v>1000</v>
      </c>
      <c r="AB14">
        <v>1000</v>
      </c>
      <c r="AC14" s="62">
        <v>9.2093670000000002E-2</v>
      </c>
      <c r="AE14" s="95">
        <v>8.3532220000000004E-2</v>
      </c>
      <c r="AF14" s="95">
        <v>8.3532220000000004E-2</v>
      </c>
      <c r="AG14" s="95">
        <v>0.16693379999999999</v>
      </c>
      <c r="AH14" s="95">
        <v>0.2166228</v>
      </c>
      <c r="AI14" s="95">
        <v>1.153732</v>
      </c>
      <c r="AJ14">
        <v>1000</v>
      </c>
      <c r="AK14" s="95">
        <v>227</v>
      </c>
    </row>
    <row r="15" spans="1:40">
      <c r="B15">
        <v>25</v>
      </c>
      <c r="C15">
        <v>0</v>
      </c>
      <c r="D15">
        <f t="shared" ref="D15:D23" si="10">G15-F15</f>
        <v>250</v>
      </c>
      <c r="E15">
        <v>0</v>
      </c>
      <c r="F15">
        <v>750</v>
      </c>
      <c r="G15">
        <v>1000</v>
      </c>
      <c r="H15">
        <v>100</v>
      </c>
      <c r="I15">
        <f t="shared" si="0"/>
        <v>0.2</v>
      </c>
      <c r="J15">
        <v>50</v>
      </c>
      <c r="K15">
        <v>10</v>
      </c>
      <c r="L15">
        <v>50</v>
      </c>
      <c r="N15" s="11">
        <v>2.399976E-4</v>
      </c>
      <c r="O15" s="11">
        <v>1.1696059999999999</v>
      </c>
      <c r="P15" s="11">
        <v>1.1793990000000001E-2</v>
      </c>
      <c r="Q15" s="11">
        <v>1167.605</v>
      </c>
      <c r="R15" t="s">
        <v>4</v>
      </c>
      <c r="S15">
        <v>100000</v>
      </c>
      <c r="V15" s="62">
        <v>129</v>
      </c>
      <c r="W15" s="62">
        <v>82</v>
      </c>
      <c r="X15" s="9">
        <f t="shared" si="7"/>
        <v>47</v>
      </c>
      <c r="Y15" s="9">
        <f t="shared" si="8"/>
        <v>918</v>
      </c>
      <c r="Z15" s="9">
        <f t="shared" si="9"/>
        <v>953</v>
      </c>
      <c r="AA15">
        <v>1000</v>
      </c>
      <c r="AB15">
        <v>1000</v>
      </c>
      <c r="AC15" s="62">
        <v>1.8682810000000001E-3</v>
      </c>
      <c r="AE15" s="94">
        <v>2.9848990000000002E-12</v>
      </c>
      <c r="AF15" s="94">
        <v>2.9848990000000002E-12</v>
      </c>
      <c r="AG15" s="95">
        <v>0.8986712</v>
      </c>
      <c r="AH15" s="95">
        <v>0.3420938</v>
      </c>
      <c r="AI15" s="95">
        <v>1.762081</v>
      </c>
      <c r="AJ15" s="95">
        <v>1000</v>
      </c>
      <c r="AK15" s="95" t="s">
        <v>227</v>
      </c>
    </row>
    <row r="16" spans="1:40">
      <c r="B16">
        <v>25</v>
      </c>
      <c r="C16">
        <v>0</v>
      </c>
      <c r="D16">
        <f t="shared" si="10"/>
        <v>250</v>
      </c>
      <c r="E16">
        <v>0</v>
      </c>
      <c r="F16">
        <v>750</v>
      </c>
      <c r="G16">
        <v>1000</v>
      </c>
      <c r="H16">
        <v>100</v>
      </c>
      <c r="I16">
        <f t="shared" si="0"/>
        <v>0.3</v>
      </c>
      <c r="J16">
        <v>50</v>
      </c>
      <c r="K16">
        <v>15</v>
      </c>
      <c r="L16">
        <v>50</v>
      </c>
      <c r="N16" s="11">
        <v>9.9999000000000006E-6</v>
      </c>
      <c r="O16" s="11">
        <v>1.6166990000000001</v>
      </c>
      <c r="P16" s="11">
        <v>1.6229199999999999E-2</v>
      </c>
      <c r="Q16" s="11">
        <v>1606.69</v>
      </c>
      <c r="R16" t="s">
        <v>27</v>
      </c>
      <c r="S16">
        <v>100000</v>
      </c>
      <c r="V16" s="62">
        <v>179</v>
      </c>
      <c r="W16" s="62">
        <v>123</v>
      </c>
      <c r="X16" s="9">
        <f t="shared" si="7"/>
        <v>56</v>
      </c>
      <c r="Y16" s="9">
        <f t="shared" si="8"/>
        <v>877</v>
      </c>
      <c r="Z16" s="9">
        <f t="shared" si="9"/>
        <v>944</v>
      </c>
      <c r="AA16">
        <v>1000</v>
      </c>
      <c r="AB16">
        <v>1000</v>
      </c>
      <c r="AC16" s="91">
        <v>1.7513829999999999E-7</v>
      </c>
      <c r="AE16" s="94">
        <v>2.0176969999999999E-14</v>
      </c>
      <c r="AF16" s="94">
        <v>2.0176969999999999E-14</v>
      </c>
      <c r="AG16" s="95">
        <v>0.97599469999999999</v>
      </c>
      <c r="AH16" s="95">
        <v>0.36655989999999999</v>
      </c>
      <c r="AI16" s="95">
        <v>1.7978970000000001</v>
      </c>
      <c r="AJ16" s="95">
        <v>1000</v>
      </c>
      <c r="AK16" s="95" t="s">
        <v>228</v>
      </c>
    </row>
    <row r="17" spans="1:38">
      <c r="B17">
        <v>25</v>
      </c>
      <c r="C17">
        <v>0</v>
      </c>
      <c r="D17">
        <f t="shared" si="10"/>
        <v>250</v>
      </c>
      <c r="E17">
        <v>0</v>
      </c>
      <c r="F17">
        <v>750</v>
      </c>
      <c r="G17">
        <v>1000</v>
      </c>
      <c r="H17">
        <v>100</v>
      </c>
      <c r="I17">
        <f t="shared" si="0"/>
        <v>0.4</v>
      </c>
      <c r="J17">
        <v>50</v>
      </c>
      <c r="K17">
        <v>20</v>
      </c>
      <c r="L17">
        <v>50</v>
      </c>
      <c r="N17" s="11">
        <v>9.9999000000000006E-6</v>
      </c>
      <c r="O17" s="11">
        <v>1.972496</v>
      </c>
      <c r="P17" s="11">
        <v>1.9730379999999999E-2</v>
      </c>
      <c r="Q17" s="11">
        <v>1953.308</v>
      </c>
      <c r="R17" t="s">
        <v>34</v>
      </c>
      <c r="S17">
        <v>100000</v>
      </c>
      <c r="V17" s="62">
        <v>226</v>
      </c>
      <c r="W17" s="62">
        <v>167</v>
      </c>
      <c r="X17" s="9">
        <f t="shared" si="7"/>
        <v>59</v>
      </c>
      <c r="Y17" s="9">
        <f t="shared" si="8"/>
        <v>833</v>
      </c>
      <c r="Z17" s="9">
        <f t="shared" si="9"/>
        <v>941</v>
      </c>
      <c r="AA17">
        <v>1000</v>
      </c>
      <c r="AB17">
        <v>1000</v>
      </c>
      <c r="AC17" s="91">
        <v>1.4486070000000001E-14</v>
      </c>
      <c r="AE17" s="94">
        <v>3.531902E-23</v>
      </c>
      <c r="AF17" s="94">
        <v>3.531902E-23</v>
      </c>
      <c r="AG17" s="95">
        <v>1.2462329999999999</v>
      </c>
      <c r="AH17" s="95">
        <v>0.43997920000000001</v>
      </c>
      <c r="AI17" s="95">
        <v>1.9178820000000001</v>
      </c>
      <c r="AJ17" s="95">
        <v>1000</v>
      </c>
      <c r="AK17" s="95" t="s">
        <v>229</v>
      </c>
    </row>
    <row r="18" spans="1:38">
      <c r="B18">
        <v>25</v>
      </c>
      <c r="C18">
        <v>0</v>
      </c>
      <c r="D18">
        <f t="shared" si="10"/>
        <v>250</v>
      </c>
      <c r="E18">
        <v>0</v>
      </c>
      <c r="F18">
        <v>750</v>
      </c>
      <c r="G18">
        <v>1000</v>
      </c>
      <c r="H18">
        <v>100</v>
      </c>
      <c r="I18">
        <f t="shared" si="0"/>
        <v>0.6</v>
      </c>
      <c r="J18">
        <v>50</v>
      </c>
      <c r="K18">
        <v>30</v>
      </c>
      <c r="L18">
        <v>50</v>
      </c>
      <c r="N18" s="11">
        <v>9.9999000000000006E-6</v>
      </c>
      <c r="O18" s="11">
        <v>3.039514</v>
      </c>
      <c r="P18" s="11">
        <v>3.0082419999999999E-2</v>
      </c>
      <c r="Q18" s="11">
        <v>2978.16</v>
      </c>
      <c r="R18" t="s">
        <v>33</v>
      </c>
      <c r="S18">
        <v>100000</v>
      </c>
      <c r="V18" s="62">
        <v>253</v>
      </c>
      <c r="W18" s="62">
        <v>229</v>
      </c>
      <c r="X18" s="9">
        <f t="shared" ref="X18" si="11">V18-W18</f>
        <v>24</v>
      </c>
      <c r="Y18" s="9">
        <f t="shared" ref="Y18" si="12">AA18-W18</f>
        <v>771</v>
      </c>
      <c r="Z18" s="9">
        <f t="shared" ref="Z18" si="13">AB18-X18</f>
        <v>976</v>
      </c>
      <c r="AA18">
        <v>1000</v>
      </c>
      <c r="AB18">
        <v>1000</v>
      </c>
      <c r="AC18" s="91">
        <v>2.3299260000000001E-48</v>
      </c>
      <c r="AE18" s="94">
        <v>7.6973560000000003E-41</v>
      </c>
      <c r="AF18" s="94">
        <v>7.6973560000000003E-41</v>
      </c>
      <c r="AG18" s="95">
        <v>1.6657930000000001</v>
      </c>
      <c r="AH18" s="95">
        <v>0.5682895</v>
      </c>
      <c r="AI18" s="95">
        <v>1.9289210000000001</v>
      </c>
      <c r="AJ18" s="95">
        <v>1000</v>
      </c>
      <c r="AK18" s="95" t="s">
        <v>230</v>
      </c>
    </row>
    <row r="19" spans="1:38">
      <c r="B19">
        <v>25</v>
      </c>
      <c r="C19">
        <v>0</v>
      </c>
      <c r="D19">
        <f t="shared" si="10"/>
        <v>250</v>
      </c>
      <c r="E19">
        <v>0</v>
      </c>
      <c r="F19">
        <v>750</v>
      </c>
      <c r="G19">
        <v>1000</v>
      </c>
      <c r="H19">
        <v>100</v>
      </c>
      <c r="I19">
        <f t="shared" si="0"/>
        <v>0.8</v>
      </c>
      <c r="J19">
        <v>50</v>
      </c>
      <c r="K19">
        <v>40</v>
      </c>
      <c r="L19">
        <v>50</v>
      </c>
      <c r="N19" s="11">
        <v>9.9999000000000006E-6</v>
      </c>
      <c r="O19" s="11">
        <v>4.5941140000000003</v>
      </c>
      <c r="P19" s="11">
        <v>4.4779510000000002E-2</v>
      </c>
      <c r="Q19" s="11">
        <v>4433.1710000000003</v>
      </c>
      <c r="R19" t="s">
        <v>33</v>
      </c>
      <c r="S19">
        <v>100000</v>
      </c>
      <c r="V19" s="62">
        <v>346</v>
      </c>
      <c r="W19" s="62">
        <v>290</v>
      </c>
      <c r="X19" s="9">
        <f t="shared" ref="X19" si="14">V19-W19</f>
        <v>56</v>
      </c>
      <c r="Y19" s="9">
        <f t="shared" ref="Y19" si="15">AA19-W19</f>
        <v>710</v>
      </c>
      <c r="Z19" s="9">
        <f t="shared" ref="Z19" si="16">AB19-X19</f>
        <v>944</v>
      </c>
      <c r="AA19">
        <v>1000</v>
      </c>
      <c r="AB19">
        <v>1000</v>
      </c>
      <c r="AC19" s="91">
        <v>2.1667129999999999E-46</v>
      </c>
      <c r="AE19" s="94">
        <v>1.8337320000000002E-45</v>
      </c>
      <c r="AF19" s="94">
        <v>1.8337320000000002E-45</v>
      </c>
      <c r="AG19" s="95">
        <v>1.7565550000000001</v>
      </c>
      <c r="AH19" s="95">
        <v>0.6136568</v>
      </c>
      <c r="AI19" s="95">
        <v>1.8468979999999999</v>
      </c>
      <c r="AJ19" s="95">
        <v>1000</v>
      </c>
      <c r="AK19" s="95" t="s">
        <v>216</v>
      </c>
    </row>
    <row r="20" spans="1:38">
      <c r="B20">
        <v>25</v>
      </c>
      <c r="C20">
        <v>0</v>
      </c>
      <c r="D20">
        <f t="shared" si="10"/>
        <v>250</v>
      </c>
      <c r="E20">
        <v>0</v>
      </c>
      <c r="F20">
        <v>750</v>
      </c>
      <c r="G20">
        <v>1000</v>
      </c>
      <c r="H20">
        <v>100</v>
      </c>
      <c r="I20">
        <f t="shared" si="0"/>
        <v>1</v>
      </c>
      <c r="J20">
        <v>50</v>
      </c>
      <c r="K20">
        <v>50</v>
      </c>
      <c r="L20">
        <v>50</v>
      </c>
      <c r="N20" s="11">
        <v>9.9999000000000006E-6</v>
      </c>
      <c r="O20" s="11">
        <v>6.2326280000000001</v>
      </c>
      <c r="P20" s="11">
        <v>5.979537E-2</v>
      </c>
      <c r="Q20" s="11">
        <v>5919.741</v>
      </c>
      <c r="R20" t="s">
        <v>33</v>
      </c>
      <c r="S20">
        <v>100000</v>
      </c>
      <c r="V20" s="62">
        <v>342</v>
      </c>
      <c r="W20" s="62">
        <v>292</v>
      </c>
      <c r="X20" s="9">
        <f t="shared" ref="X20" si="17">V20-W20</f>
        <v>50</v>
      </c>
      <c r="Y20" s="9">
        <f t="shared" ref="Y20" si="18">AA20-W20</f>
        <v>708</v>
      </c>
      <c r="Z20" s="9">
        <f t="shared" ref="Z20" si="19">AB20-X20</f>
        <v>950</v>
      </c>
      <c r="AA20">
        <v>1000</v>
      </c>
      <c r="AB20">
        <v>1000</v>
      </c>
      <c r="AC20" s="91">
        <v>2.1727560000000001E-50</v>
      </c>
      <c r="AE20" s="94">
        <v>1E-50</v>
      </c>
      <c r="AF20" s="94">
        <v>1E-50</v>
      </c>
      <c r="AG20" s="101" t="s">
        <v>217</v>
      </c>
      <c r="AH20" s="95">
        <v>0.67135599999999995</v>
      </c>
      <c r="AI20" s="95">
        <v>1.760777</v>
      </c>
      <c r="AJ20" s="95">
        <v>1000</v>
      </c>
      <c r="AK20" s="95" t="s">
        <v>231</v>
      </c>
    </row>
    <row r="21" spans="1:38">
      <c r="B21">
        <v>25</v>
      </c>
      <c r="C21">
        <v>0</v>
      </c>
      <c r="D21">
        <f t="shared" si="10"/>
        <v>250</v>
      </c>
      <c r="E21">
        <v>0</v>
      </c>
      <c r="F21">
        <v>750</v>
      </c>
      <c r="G21">
        <v>1000</v>
      </c>
      <c r="H21">
        <v>100</v>
      </c>
      <c r="I21">
        <f t="shared" si="0"/>
        <v>1.4</v>
      </c>
      <c r="J21">
        <v>50</v>
      </c>
      <c r="K21">
        <v>70</v>
      </c>
      <c r="L21">
        <v>50</v>
      </c>
      <c r="N21" s="11">
        <v>9.9999000000000006E-6</v>
      </c>
      <c r="O21" s="11">
        <v>9.6309889999999996</v>
      </c>
      <c r="P21" s="11">
        <v>8.9481569999999996E-2</v>
      </c>
      <c r="Q21" s="11">
        <v>8858.6749999999993</v>
      </c>
      <c r="R21" t="s">
        <v>33</v>
      </c>
      <c r="S21">
        <v>100000</v>
      </c>
      <c r="V21" s="62">
        <v>334</v>
      </c>
      <c r="W21" s="62">
        <v>292</v>
      </c>
      <c r="X21" s="9">
        <f t="shared" ref="X21" si="20">V21-W21</f>
        <v>42</v>
      </c>
      <c r="Y21" s="9">
        <f t="shared" ref="Y21" si="21">AA21-W21</f>
        <v>708</v>
      </c>
      <c r="Z21" s="9">
        <f t="shared" ref="Z21" si="22">AB21-X21</f>
        <v>958</v>
      </c>
      <c r="AA21">
        <v>1000</v>
      </c>
      <c r="AB21">
        <v>1000</v>
      </c>
      <c r="AC21" s="91">
        <v>2.2570309999999999E-55</v>
      </c>
      <c r="AE21" s="94">
        <v>1E-50</v>
      </c>
      <c r="AF21" s="94">
        <v>1E-50</v>
      </c>
      <c r="AG21" s="101" t="s">
        <v>217</v>
      </c>
      <c r="AH21" s="95">
        <v>0.74215390000000003</v>
      </c>
      <c r="AI21" s="95">
        <v>1.6577230000000001</v>
      </c>
      <c r="AJ21" s="95">
        <v>1000</v>
      </c>
      <c r="AK21" s="95" t="s">
        <v>232</v>
      </c>
    </row>
    <row r="22" spans="1:38">
      <c r="B22">
        <v>25</v>
      </c>
      <c r="C22">
        <v>0</v>
      </c>
      <c r="D22">
        <f t="shared" si="10"/>
        <v>250</v>
      </c>
      <c r="E22">
        <v>0</v>
      </c>
      <c r="F22">
        <v>750</v>
      </c>
      <c r="G22">
        <v>1000</v>
      </c>
      <c r="H22">
        <v>100</v>
      </c>
      <c r="I22">
        <f t="shared" si="0"/>
        <v>2</v>
      </c>
      <c r="J22">
        <v>50</v>
      </c>
      <c r="K22">
        <v>100</v>
      </c>
      <c r="L22">
        <v>50</v>
      </c>
      <c r="N22" s="11">
        <v>9.9999000000000006E-6</v>
      </c>
      <c r="O22" s="11">
        <v>15.32807</v>
      </c>
      <c r="P22" s="11">
        <v>0.13525390000000001</v>
      </c>
      <c r="Q22" s="11">
        <v>13390.14</v>
      </c>
      <c r="R22" t="s">
        <v>33</v>
      </c>
      <c r="S22">
        <v>100000</v>
      </c>
      <c r="V22" s="62">
        <v>346</v>
      </c>
      <c r="W22" s="62">
        <v>294</v>
      </c>
      <c r="X22" s="9">
        <f t="shared" ref="X22" si="23">V22-W22</f>
        <v>52</v>
      </c>
      <c r="Y22" s="9">
        <f t="shared" ref="Y22" si="24">AA22-W22</f>
        <v>706</v>
      </c>
      <c r="Z22" s="9">
        <f t="shared" ref="Z22" si="25">AB22-X22</f>
        <v>948</v>
      </c>
      <c r="AA22">
        <v>1000</v>
      </c>
      <c r="AB22">
        <v>1000</v>
      </c>
      <c r="AC22" s="91">
        <v>8.0663590000000002E-50</v>
      </c>
      <c r="AE22" s="94">
        <v>1E-50</v>
      </c>
      <c r="AF22" s="94">
        <v>1E-50</v>
      </c>
      <c r="AG22" s="101" t="s">
        <v>217</v>
      </c>
      <c r="AH22" s="95">
        <v>0.79543739999999996</v>
      </c>
      <c r="AI22" s="95">
        <v>1.5755619999999999</v>
      </c>
      <c r="AJ22" s="95">
        <v>1000</v>
      </c>
      <c r="AK22" s="95" t="s">
        <v>227</v>
      </c>
    </row>
    <row r="23" spans="1:38" ht="17" thickBot="1">
      <c r="B23">
        <v>25</v>
      </c>
      <c r="C23">
        <v>0</v>
      </c>
      <c r="D23">
        <f t="shared" si="10"/>
        <v>250</v>
      </c>
      <c r="E23">
        <v>0</v>
      </c>
      <c r="F23">
        <v>750</v>
      </c>
      <c r="G23">
        <v>1000</v>
      </c>
      <c r="H23">
        <v>100</v>
      </c>
      <c r="I23">
        <f t="shared" si="0"/>
        <v>3</v>
      </c>
      <c r="J23">
        <v>50</v>
      </c>
      <c r="K23">
        <v>150</v>
      </c>
      <c r="L23">
        <v>50</v>
      </c>
      <c r="N23" s="11">
        <v>9.9999000000000006E-6</v>
      </c>
      <c r="O23" s="11">
        <v>21.805479999999999</v>
      </c>
      <c r="P23" s="11">
        <v>0.18200740000000001</v>
      </c>
      <c r="Q23" s="11">
        <v>18018.73</v>
      </c>
      <c r="R23" t="s">
        <v>33</v>
      </c>
      <c r="S23">
        <v>100000</v>
      </c>
      <c r="V23" s="62">
        <v>351</v>
      </c>
      <c r="W23" s="62">
        <v>291</v>
      </c>
      <c r="X23" s="9">
        <f t="shared" ref="X23" si="26">V23-W23</f>
        <v>60</v>
      </c>
      <c r="Y23" s="9">
        <f t="shared" ref="Y23" si="27">AA23-W23</f>
        <v>709</v>
      </c>
      <c r="Z23" s="9">
        <f t="shared" ref="Z23" si="28">AB23-X23</f>
        <v>940</v>
      </c>
      <c r="AA23">
        <v>1000</v>
      </c>
      <c r="AB23">
        <v>1000</v>
      </c>
      <c r="AC23" s="91">
        <v>1.5178850000000001E-44</v>
      </c>
      <c r="AE23" s="94">
        <v>1E-50</v>
      </c>
      <c r="AF23" s="94">
        <v>1E-50</v>
      </c>
      <c r="AG23" s="101" t="s">
        <v>217</v>
      </c>
      <c r="AH23" s="95">
        <v>0.85230130000000004</v>
      </c>
      <c r="AI23" s="95">
        <v>1.4406600000000001</v>
      </c>
      <c r="AJ23" s="95">
        <v>1000</v>
      </c>
      <c r="AK23" s="95" t="s">
        <v>233</v>
      </c>
    </row>
    <row r="24" spans="1:38" ht="17" thickBot="1">
      <c r="A24" s="23">
        <v>3</v>
      </c>
      <c r="B24" s="4" t="s">
        <v>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N24" s="2"/>
      <c r="O24" s="2"/>
      <c r="P24" s="2"/>
      <c r="Q24" s="2"/>
      <c r="R24" s="2"/>
      <c r="S24" s="2"/>
      <c r="T24" s="17"/>
      <c r="V24" s="17"/>
      <c r="W24" s="17"/>
      <c r="X24" s="16">
        <f t="shared" ref="X24:X34" si="29">V24-W24</f>
        <v>0</v>
      </c>
      <c r="Y24" s="16">
        <f t="shared" ref="Y24:Y34" si="30">AA24-W24</f>
        <v>0</v>
      </c>
      <c r="Z24" s="16">
        <f t="shared" ref="Z24:Z34" si="31">AB24-X24</f>
        <v>0</v>
      </c>
      <c r="AA24" s="17"/>
      <c r="AB24" s="17"/>
      <c r="AC24" s="92"/>
      <c r="AE24" s="2"/>
      <c r="AF24" s="2"/>
      <c r="AG24" s="2"/>
      <c r="AH24" s="2"/>
      <c r="AI24" s="2"/>
      <c r="AJ24" s="17"/>
      <c r="AK24" s="2"/>
      <c r="AL24" s="2"/>
    </row>
    <row r="25" spans="1:38">
      <c r="B25">
        <v>25</v>
      </c>
      <c r="C25">
        <v>0</v>
      </c>
      <c r="D25">
        <f>G25-F25</f>
        <v>250</v>
      </c>
      <c r="E25">
        <v>0</v>
      </c>
      <c r="F25">
        <v>750</v>
      </c>
      <c r="G25">
        <v>1000</v>
      </c>
      <c r="H25">
        <v>6</v>
      </c>
      <c r="I25">
        <f>K25/J25</f>
        <v>0.4</v>
      </c>
      <c r="J25">
        <v>50</v>
      </c>
      <c r="K25">
        <v>20</v>
      </c>
      <c r="L25">
        <v>50</v>
      </c>
      <c r="N25" s="11">
        <v>0.2</v>
      </c>
      <c r="O25" s="11">
        <v>1.0530600000000001</v>
      </c>
      <c r="P25" s="11">
        <v>0.20840049999999999</v>
      </c>
      <c r="Q25" s="11">
        <v>1042.002</v>
      </c>
      <c r="R25" t="s">
        <v>27</v>
      </c>
      <c r="S25">
        <v>100000</v>
      </c>
      <c r="V25" s="62">
        <v>70</v>
      </c>
      <c r="W25" s="62">
        <v>36</v>
      </c>
      <c r="X25" s="9">
        <f t="shared" si="29"/>
        <v>34</v>
      </c>
      <c r="Y25" s="9">
        <f t="shared" si="30"/>
        <v>964</v>
      </c>
      <c r="Z25" s="9">
        <f t="shared" si="31"/>
        <v>966</v>
      </c>
      <c r="AA25">
        <v>1000</v>
      </c>
      <c r="AB25">
        <v>1000</v>
      </c>
      <c r="AC25" s="62">
        <v>0.90326709999999999</v>
      </c>
      <c r="AE25" s="94">
        <v>1.8507900000000002E-40</v>
      </c>
      <c r="AF25" s="94">
        <v>1.8507900000000002E-40</v>
      </c>
      <c r="AG25" s="95">
        <v>1.6533150000000001</v>
      </c>
      <c r="AH25" s="95">
        <v>0.59352459999999996</v>
      </c>
      <c r="AI25" s="95">
        <v>1.846527</v>
      </c>
      <c r="AJ25" s="95">
        <v>1000</v>
      </c>
      <c r="AK25" s="95" t="s">
        <v>234</v>
      </c>
    </row>
    <row r="26" spans="1:38">
      <c r="B26">
        <v>25</v>
      </c>
      <c r="C26">
        <v>0</v>
      </c>
      <c r="D26">
        <f t="shared" ref="D26:D34" si="32">G26-F26</f>
        <v>250</v>
      </c>
      <c r="E26">
        <v>0</v>
      </c>
      <c r="F26">
        <v>750</v>
      </c>
      <c r="G26">
        <v>1000</v>
      </c>
      <c r="H26">
        <v>10</v>
      </c>
      <c r="I26">
        <f>K26/J26</f>
        <v>0.4</v>
      </c>
      <c r="J26">
        <v>50</v>
      </c>
      <c r="K26">
        <v>20</v>
      </c>
      <c r="L26">
        <v>50</v>
      </c>
      <c r="N26" s="11">
        <v>2.3369770000000002E-2</v>
      </c>
      <c r="O26" s="11">
        <v>1.127699</v>
      </c>
      <c r="P26" s="11">
        <v>0.1235469</v>
      </c>
      <c r="Q26" s="11">
        <v>1111.923</v>
      </c>
      <c r="R26" t="s">
        <v>27</v>
      </c>
      <c r="S26">
        <v>100000</v>
      </c>
      <c r="V26" s="62">
        <v>101</v>
      </c>
      <c r="W26" s="62">
        <v>59</v>
      </c>
      <c r="X26" s="9">
        <f t="shared" si="29"/>
        <v>42</v>
      </c>
      <c r="Y26" s="9">
        <f t="shared" si="30"/>
        <v>941</v>
      </c>
      <c r="Z26" s="9">
        <f t="shared" si="31"/>
        <v>958</v>
      </c>
      <c r="AA26">
        <v>1000</v>
      </c>
      <c r="AB26">
        <v>1000</v>
      </c>
      <c r="AC26" s="62">
        <v>0.10186439999999999</v>
      </c>
      <c r="AE26" s="94">
        <v>1.267858E-50</v>
      </c>
      <c r="AF26" s="94">
        <v>1.267858E-50</v>
      </c>
      <c r="AG26" s="95">
        <v>1.854055</v>
      </c>
      <c r="AH26" s="95">
        <v>0.64255079999999998</v>
      </c>
      <c r="AI26" s="95">
        <v>1.8308310000000001</v>
      </c>
      <c r="AJ26" s="95">
        <v>1000</v>
      </c>
      <c r="AK26" s="95" t="s">
        <v>232</v>
      </c>
    </row>
    <row r="27" spans="1:38">
      <c r="B27">
        <v>25</v>
      </c>
      <c r="C27">
        <v>0</v>
      </c>
      <c r="D27">
        <f t="shared" si="32"/>
        <v>250</v>
      </c>
      <c r="E27">
        <v>0</v>
      </c>
      <c r="F27">
        <v>750</v>
      </c>
      <c r="G27">
        <v>1000</v>
      </c>
      <c r="H27">
        <v>20</v>
      </c>
      <c r="I27">
        <f t="shared" ref="I27:I34" si="33">K27/J27</f>
        <v>0.4</v>
      </c>
      <c r="J27">
        <v>50</v>
      </c>
      <c r="K27">
        <v>20</v>
      </c>
      <c r="L27">
        <v>50</v>
      </c>
      <c r="N27" s="11">
        <v>1.5099849999999999E-3</v>
      </c>
      <c r="O27" s="11">
        <v>1.150566</v>
      </c>
      <c r="P27" s="11">
        <v>6.0080010000000003E-2</v>
      </c>
      <c r="Q27" s="11">
        <v>1141.52</v>
      </c>
      <c r="R27" t="s">
        <v>27</v>
      </c>
      <c r="S27">
        <v>100000</v>
      </c>
      <c r="V27" s="62">
        <v>127</v>
      </c>
      <c r="W27" s="62">
        <v>78</v>
      </c>
      <c r="X27" s="9">
        <f t="shared" si="29"/>
        <v>49</v>
      </c>
      <c r="Y27" s="9">
        <f t="shared" si="30"/>
        <v>922</v>
      </c>
      <c r="Z27" s="9">
        <f t="shared" si="31"/>
        <v>951</v>
      </c>
      <c r="AA27">
        <v>1000</v>
      </c>
      <c r="AB27">
        <v>1000</v>
      </c>
      <c r="AC27" s="62">
        <v>9.9992710000000005E-3</v>
      </c>
      <c r="AE27" s="94">
        <v>1E-50</v>
      </c>
      <c r="AF27" s="94">
        <v>1E-50</v>
      </c>
      <c r="AG27" s="101" t="s">
        <v>217</v>
      </c>
      <c r="AH27" s="95">
        <v>0.72042390000000001</v>
      </c>
      <c r="AI27" s="95">
        <v>1.6915359999999999</v>
      </c>
      <c r="AJ27" s="95">
        <v>1000</v>
      </c>
      <c r="AK27" s="95" t="s">
        <v>235</v>
      </c>
    </row>
    <row r="28" spans="1:38">
      <c r="B28">
        <v>25</v>
      </c>
      <c r="C28">
        <v>0</v>
      </c>
      <c r="D28">
        <f t="shared" si="32"/>
        <v>250</v>
      </c>
      <c r="E28">
        <v>0</v>
      </c>
      <c r="F28">
        <v>750</v>
      </c>
      <c r="G28">
        <v>1000</v>
      </c>
      <c r="H28">
        <v>50</v>
      </c>
      <c r="I28">
        <f t="shared" si="33"/>
        <v>0.4</v>
      </c>
      <c r="J28">
        <v>50</v>
      </c>
      <c r="K28">
        <v>20</v>
      </c>
      <c r="L28">
        <v>50</v>
      </c>
      <c r="N28" s="11">
        <v>9.9999000000000006E-6</v>
      </c>
      <c r="O28" s="11">
        <v>1.5166919999999999</v>
      </c>
      <c r="P28" s="11">
        <v>3.062991E-2</v>
      </c>
      <c r="Q28" s="11">
        <v>1500.865</v>
      </c>
      <c r="R28" t="s">
        <v>27</v>
      </c>
      <c r="S28">
        <v>100000</v>
      </c>
      <c r="V28" s="62">
        <v>152</v>
      </c>
      <c r="W28" s="62">
        <v>106</v>
      </c>
      <c r="X28" s="9">
        <f t="shared" si="29"/>
        <v>46</v>
      </c>
      <c r="Y28" s="9">
        <f t="shared" si="30"/>
        <v>894</v>
      </c>
      <c r="Z28" s="9">
        <f t="shared" si="31"/>
        <v>954</v>
      </c>
      <c r="AA28">
        <v>1000</v>
      </c>
      <c r="AB28">
        <v>1000</v>
      </c>
      <c r="AC28" s="91">
        <v>4.723888E-7</v>
      </c>
      <c r="AE28" s="94">
        <v>1E-50</v>
      </c>
      <c r="AF28" s="94">
        <v>1E-50</v>
      </c>
      <c r="AG28" s="101" t="s">
        <v>217</v>
      </c>
      <c r="AH28" s="95">
        <v>0.80615289999999995</v>
      </c>
      <c r="AI28" s="95">
        <v>1.5450619999999999</v>
      </c>
      <c r="AJ28" s="95">
        <v>1000</v>
      </c>
      <c r="AK28" s="95" t="s">
        <v>236</v>
      </c>
    </row>
    <row r="29" spans="1:38">
      <c r="B29">
        <v>25</v>
      </c>
      <c r="C29">
        <v>0</v>
      </c>
      <c r="D29">
        <f t="shared" si="32"/>
        <v>250</v>
      </c>
      <c r="E29">
        <v>0</v>
      </c>
      <c r="F29">
        <v>750</v>
      </c>
      <c r="G29">
        <v>1000</v>
      </c>
      <c r="H29">
        <v>100</v>
      </c>
      <c r="I29">
        <f t="shared" si="33"/>
        <v>0.4</v>
      </c>
      <c r="J29">
        <v>50</v>
      </c>
      <c r="K29">
        <v>20</v>
      </c>
      <c r="L29">
        <v>50</v>
      </c>
      <c r="N29" s="11">
        <v>9.9999000000000006E-6</v>
      </c>
      <c r="O29" s="11">
        <v>2.0640320000000001</v>
      </c>
      <c r="P29" s="11">
        <v>2.0627119999999999E-2</v>
      </c>
      <c r="Q29" s="11">
        <v>2042.0840000000001</v>
      </c>
      <c r="R29" t="s">
        <v>27</v>
      </c>
      <c r="S29">
        <v>100000</v>
      </c>
      <c r="V29" s="62">
        <v>207</v>
      </c>
      <c r="W29" s="62">
        <v>173</v>
      </c>
      <c r="X29" s="9">
        <f t="shared" si="29"/>
        <v>34</v>
      </c>
      <c r="Y29" s="9">
        <f t="shared" si="30"/>
        <v>827</v>
      </c>
      <c r="Z29" s="9">
        <f t="shared" si="31"/>
        <v>966</v>
      </c>
      <c r="AA29">
        <v>1000</v>
      </c>
      <c r="AB29">
        <v>1000</v>
      </c>
      <c r="AC29" s="91">
        <v>5.9700630000000003E-26</v>
      </c>
      <c r="AE29" s="94">
        <v>1E-50</v>
      </c>
      <c r="AF29" s="94">
        <v>1E-50</v>
      </c>
      <c r="AG29" s="101" t="s">
        <v>217</v>
      </c>
      <c r="AH29" s="95">
        <v>0.85602140000000004</v>
      </c>
      <c r="AI29" s="95">
        <v>1.426415</v>
      </c>
      <c r="AJ29" s="95">
        <v>1000</v>
      </c>
      <c r="AK29" s="95" t="s">
        <v>237</v>
      </c>
    </row>
    <row r="30" spans="1:38">
      <c r="B30">
        <v>25</v>
      </c>
      <c r="C30">
        <v>0</v>
      </c>
      <c r="D30">
        <f t="shared" si="32"/>
        <v>250</v>
      </c>
      <c r="E30">
        <v>0</v>
      </c>
      <c r="F30">
        <v>750</v>
      </c>
      <c r="G30">
        <v>1000</v>
      </c>
      <c r="H30">
        <v>300</v>
      </c>
      <c r="I30">
        <f t="shared" si="33"/>
        <v>0.4</v>
      </c>
      <c r="J30">
        <v>50</v>
      </c>
      <c r="K30">
        <v>20</v>
      </c>
      <c r="L30">
        <v>50</v>
      </c>
      <c r="N30" s="11">
        <v>9.9999000000000006E-6</v>
      </c>
      <c r="O30" s="11">
        <v>4.0307029999999999</v>
      </c>
      <c r="P30" s="11">
        <v>1.3345340000000001E-2</v>
      </c>
      <c r="Q30" s="11">
        <v>3990.2570000000001</v>
      </c>
      <c r="R30" t="s">
        <v>34</v>
      </c>
      <c r="S30">
        <v>100000</v>
      </c>
      <c r="V30" s="62">
        <v>308</v>
      </c>
      <c r="W30" s="62">
        <v>264</v>
      </c>
      <c r="X30" s="9">
        <f t="shared" si="29"/>
        <v>44</v>
      </c>
      <c r="Y30" s="9">
        <f t="shared" si="30"/>
        <v>736</v>
      </c>
      <c r="Z30" s="9">
        <f t="shared" si="31"/>
        <v>956</v>
      </c>
      <c r="AA30">
        <v>1000</v>
      </c>
      <c r="AB30">
        <v>1000</v>
      </c>
      <c r="AC30" s="91">
        <v>1.329791E-45</v>
      </c>
      <c r="AE30" s="94">
        <v>1E-50</v>
      </c>
      <c r="AF30" s="94">
        <v>1E-50</v>
      </c>
      <c r="AG30" s="101" t="s">
        <v>217</v>
      </c>
      <c r="AH30" s="95">
        <v>0.91129599999999999</v>
      </c>
      <c r="AI30" s="95">
        <v>1.3227340000000001</v>
      </c>
      <c r="AJ30" s="95">
        <v>1000</v>
      </c>
      <c r="AK30" s="95" t="s">
        <v>233</v>
      </c>
    </row>
    <row r="31" spans="1:38">
      <c r="B31">
        <v>25</v>
      </c>
      <c r="C31">
        <v>0</v>
      </c>
      <c r="D31">
        <f t="shared" si="32"/>
        <v>250</v>
      </c>
      <c r="E31">
        <v>0</v>
      </c>
      <c r="F31">
        <v>750</v>
      </c>
      <c r="G31">
        <v>1000</v>
      </c>
      <c r="H31">
        <v>500</v>
      </c>
      <c r="I31">
        <f t="shared" si="33"/>
        <v>0.4</v>
      </c>
      <c r="J31">
        <v>50</v>
      </c>
      <c r="K31">
        <v>20</v>
      </c>
      <c r="L31">
        <v>50</v>
      </c>
      <c r="N31" s="11">
        <v>9.9999000000000006E-6</v>
      </c>
      <c r="O31" s="11">
        <v>5.8177139999999996</v>
      </c>
      <c r="P31" s="11">
        <v>1.154726E-2</v>
      </c>
      <c r="Q31" s="11">
        <v>5762.0829999999996</v>
      </c>
      <c r="R31" t="s">
        <v>34</v>
      </c>
      <c r="S31">
        <v>100000</v>
      </c>
      <c r="V31" s="62">
        <v>345</v>
      </c>
      <c r="W31" s="62">
        <v>293</v>
      </c>
      <c r="X31" s="9">
        <f t="shared" si="29"/>
        <v>52</v>
      </c>
      <c r="Y31" s="9">
        <f t="shared" si="30"/>
        <v>707</v>
      </c>
      <c r="Z31" s="9">
        <f t="shared" si="31"/>
        <v>948</v>
      </c>
      <c r="AA31">
        <v>1000</v>
      </c>
      <c r="AB31">
        <v>1000</v>
      </c>
      <c r="AC31" s="91">
        <v>1.6056130000000001E-49</v>
      </c>
      <c r="AE31" s="94">
        <v>1E-50</v>
      </c>
      <c r="AF31" s="94">
        <v>1E-50</v>
      </c>
      <c r="AG31" s="101" t="s">
        <v>217</v>
      </c>
      <c r="AH31" s="95">
        <v>0.92674319999999999</v>
      </c>
      <c r="AI31" s="95">
        <v>1.2858019999999999</v>
      </c>
      <c r="AJ31" s="95">
        <v>1000</v>
      </c>
      <c r="AK31" s="95" t="s">
        <v>227</v>
      </c>
    </row>
    <row r="32" spans="1:38">
      <c r="B32">
        <v>25</v>
      </c>
      <c r="C32">
        <v>0</v>
      </c>
      <c r="D32">
        <f t="shared" si="32"/>
        <v>250</v>
      </c>
      <c r="E32">
        <v>0</v>
      </c>
      <c r="F32">
        <v>750</v>
      </c>
      <c r="G32">
        <v>1000</v>
      </c>
      <c r="H32">
        <v>700</v>
      </c>
      <c r="I32">
        <f t="shared" si="33"/>
        <v>0.4</v>
      </c>
      <c r="J32">
        <v>50</v>
      </c>
      <c r="K32">
        <v>20</v>
      </c>
      <c r="L32">
        <v>50</v>
      </c>
      <c r="N32" s="11">
        <v>9.9999000000000006E-6</v>
      </c>
      <c r="O32" s="11">
        <v>7.6853600000000002</v>
      </c>
      <c r="P32" s="11">
        <v>1.089063E-2</v>
      </c>
      <c r="Q32" s="11">
        <v>7612.5519999999997</v>
      </c>
      <c r="R32" t="s">
        <v>34</v>
      </c>
      <c r="S32">
        <v>100000</v>
      </c>
      <c r="V32" s="62">
        <v>329</v>
      </c>
      <c r="W32" s="62">
        <v>289</v>
      </c>
      <c r="X32" s="9">
        <f t="shared" si="29"/>
        <v>40</v>
      </c>
      <c r="Y32" s="9">
        <f t="shared" si="30"/>
        <v>711</v>
      </c>
      <c r="Z32" s="9">
        <f t="shared" si="31"/>
        <v>960</v>
      </c>
      <c r="AA32">
        <v>1000</v>
      </c>
      <c r="AB32">
        <v>1000</v>
      </c>
      <c r="AC32" s="91">
        <v>9.2932279999999996E-56</v>
      </c>
      <c r="AE32" s="94">
        <v>1E-50</v>
      </c>
      <c r="AF32" s="94">
        <v>1E-50</v>
      </c>
      <c r="AG32" s="101" t="s">
        <v>217</v>
      </c>
      <c r="AH32" s="95">
        <v>0.94202660000000005</v>
      </c>
      <c r="AI32" s="95">
        <v>1.2602409999999999</v>
      </c>
      <c r="AJ32" s="95">
        <v>1000</v>
      </c>
      <c r="AK32" s="95" t="s">
        <v>235</v>
      </c>
    </row>
    <row r="33" spans="1:38">
      <c r="B33">
        <v>25</v>
      </c>
      <c r="C33">
        <v>0</v>
      </c>
      <c r="D33">
        <f t="shared" si="32"/>
        <v>250</v>
      </c>
      <c r="E33">
        <v>0</v>
      </c>
      <c r="F33">
        <v>750</v>
      </c>
      <c r="G33">
        <v>1000</v>
      </c>
      <c r="H33">
        <v>800</v>
      </c>
      <c r="I33">
        <f t="shared" si="33"/>
        <v>0.4</v>
      </c>
      <c r="J33">
        <v>50</v>
      </c>
      <c r="K33">
        <v>20</v>
      </c>
      <c r="L33">
        <v>50</v>
      </c>
      <c r="N33" s="11">
        <v>9.9989999999999996E-5</v>
      </c>
      <c r="O33" s="11">
        <v>9.0325570000000006</v>
      </c>
      <c r="P33" s="11">
        <v>1.119231E-2</v>
      </c>
      <c r="Q33" s="11">
        <v>8942.6540000000005</v>
      </c>
      <c r="R33" t="s">
        <v>33</v>
      </c>
      <c r="S33">
        <v>10000</v>
      </c>
      <c r="V33" s="62">
        <v>333</v>
      </c>
      <c r="W33" s="62">
        <v>286</v>
      </c>
      <c r="X33" s="9">
        <f t="shared" si="29"/>
        <v>47</v>
      </c>
      <c r="Y33" s="9">
        <f t="shared" si="30"/>
        <v>714</v>
      </c>
      <c r="Z33" s="9">
        <f t="shared" si="31"/>
        <v>953</v>
      </c>
      <c r="AA33">
        <v>1000</v>
      </c>
      <c r="AB33">
        <v>1000</v>
      </c>
      <c r="AC33" s="91">
        <v>2.2593629999999998E-50</v>
      </c>
      <c r="AE33" s="94">
        <v>1E-50</v>
      </c>
      <c r="AF33" s="94">
        <v>1E-50</v>
      </c>
      <c r="AG33" s="101" t="s">
        <v>217</v>
      </c>
      <c r="AH33" s="95">
        <v>0.94140299999999999</v>
      </c>
      <c r="AI33" s="95">
        <v>1.2573650000000001</v>
      </c>
      <c r="AJ33" s="95">
        <v>1000</v>
      </c>
      <c r="AK33" s="95" t="s">
        <v>227</v>
      </c>
    </row>
    <row r="34" spans="1:38" ht="17" thickBot="1">
      <c r="B34">
        <v>25</v>
      </c>
      <c r="C34">
        <v>0</v>
      </c>
      <c r="D34">
        <f t="shared" si="32"/>
        <v>250</v>
      </c>
      <c r="E34">
        <v>0</v>
      </c>
      <c r="F34">
        <v>750</v>
      </c>
      <c r="G34">
        <v>1000</v>
      </c>
      <c r="H34">
        <v>1000</v>
      </c>
      <c r="I34">
        <f t="shared" si="33"/>
        <v>0.4</v>
      </c>
      <c r="J34">
        <v>50</v>
      </c>
      <c r="K34">
        <v>20</v>
      </c>
      <c r="L34">
        <v>50</v>
      </c>
      <c r="N34" s="11">
        <v>9.9989999999999996E-5</v>
      </c>
      <c r="O34" s="11">
        <v>11.017670000000001</v>
      </c>
      <c r="P34" s="11">
        <v>1.09192E-2</v>
      </c>
      <c r="Q34" s="11">
        <v>10908.28</v>
      </c>
      <c r="R34" t="s">
        <v>33</v>
      </c>
      <c r="S34">
        <v>10000</v>
      </c>
      <c r="V34" s="62">
        <v>340</v>
      </c>
      <c r="W34" s="62">
        <v>284</v>
      </c>
      <c r="X34" s="9">
        <f t="shared" si="29"/>
        <v>56</v>
      </c>
      <c r="Y34" s="9">
        <f t="shared" si="30"/>
        <v>716</v>
      </c>
      <c r="Z34" s="9">
        <f t="shared" si="31"/>
        <v>944</v>
      </c>
      <c r="AA34">
        <v>1000</v>
      </c>
      <c r="AB34">
        <v>1000</v>
      </c>
      <c r="AC34" s="91">
        <v>1.1764700000000001E-44</v>
      </c>
      <c r="AE34" s="94">
        <v>1E-50</v>
      </c>
      <c r="AF34" s="94">
        <v>1E-50</v>
      </c>
      <c r="AG34" s="101" t="s">
        <v>217</v>
      </c>
      <c r="AH34" s="95">
        <v>0.94929379999999997</v>
      </c>
      <c r="AI34" s="95">
        <v>1.2409190000000001</v>
      </c>
      <c r="AJ34" s="95">
        <v>1000</v>
      </c>
      <c r="AK34" s="95" t="s">
        <v>233</v>
      </c>
    </row>
    <row r="35" spans="1:38" ht="17" thickBot="1">
      <c r="A35" s="23">
        <v>4</v>
      </c>
      <c r="B35" s="5" t="s">
        <v>51</v>
      </c>
      <c r="C35" s="2"/>
      <c r="D35" s="2"/>
      <c r="E35" s="2"/>
      <c r="F35" s="2"/>
      <c r="G35" s="2"/>
      <c r="H35" s="3" t="s">
        <v>13</v>
      </c>
      <c r="I35" s="3"/>
      <c r="J35" s="3"/>
      <c r="K35" s="2"/>
      <c r="L35" s="2"/>
      <c r="N35" s="2"/>
      <c r="O35" s="2"/>
      <c r="P35" s="2"/>
      <c r="Q35" s="2"/>
      <c r="R35" s="2"/>
      <c r="S35" s="2"/>
      <c r="T35" s="17"/>
      <c r="V35" s="17"/>
      <c r="W35" s="17"/>
      <c r="X35" s="16">
        <f t="shared" ref="X35:X45" si="34">V35-W35</f>
        <v>0</v>
      </c>
      <c r="Y35" s="16">
        <f t="shared" ref="Y35:Y45" si="35">AA35-W35</f>
        <v>0</v>
      </c>
      <c r="Z35" s="16">
        <f t="shared" ref="Z35:Z45" si="36">AB35-X35</f>
        <v>0</v>
      </c>
      <c r="AA35" s="17"/>
      <c r="AB35" s="17"/>
      <c r="AC35" s="92"/>
      <c r="AE35" s="2"/>
      <c r="AF35" s="2"/>
      <c r="AG35" s="2"/>
      <c r="AH35" s="2"/>
      <c r="AI35" s="2"/>
      <c r="AJ35" s="17"/>
      <c r="AK35" s="2"/>
      <c r="AL35" s="2"/>
    </row>
    <row r="36" spans="1:38">
      <c r="B36">
        <v>2</v>
      </c>
      <c r="C36">
        <v>0</v>
      </c>
      <c r="D36">
        <f t="shared" si="5"/>
        <v>20</v>
      </c>
      <c r="E36">
        <v>0</v>
      </c>
      <c r="F36">
        <v>980</v>
      </c>
      <c r="G36">
        <v>1000</v>
      </c>
      <c r="H36" s="6" t="s">
        <v>14</v>
      </c>
      <c r="I36" s="15">
        <f>K36/J36</f>
        <v>0.4</v>
      </c>
      <c r="J36" s="15">
        <v>50</v>
      </c>
      <c r="K36">
        <v>20</v>
      </c>
      <c r="L36">
        <v>50</v>
      </c>
      <c r="N36" s="11">
        <v>7.4999250000000002E-3</v>
      </c>
      <c r="O36" s="11">
        <v>1.111267</v>
      </c>
      <c r="P36" s="11">
        <v>1.121231E-2</v>
      </c>
      <c r="Q36" s="11">
        <v>1110.019</v>
      </c>
      <c r="R36" t="s">
        <v>4</v>
      </c>
      <c r="S36">
        <v>100000</v>
      </c>
      <c r="V36" s="62">
        <v>116</v>
      </c>
      <c r="W36" s="62">
        <v>70</v>
      </c>
      <c r="X36" s="9">
        <f t="shared" si="34"/>
        <v>46</v>
      </c>
      <c r="Y36" s="9">
        <f t="shared" si="35"/>
        <v>930</v>
      </c>
      <c r="Z36" s="9">
        <f t="shared" si="36"/>
        <v>954</v>
      </c>
      <c r="AA36">
        <v>1000</v>
      </c>
      <c r="AB36">
        <v>1000</v>
      </c>
      <c r="AC36" s="62">
        <v>2.7404250000000002E-2</v>
      </c>
      <c r="AE36" s="95">
        <v>0.47464790000000001</v>
      </c>
      <c r="AF36" s="95">
        <v>0.47464790000000001</v>
      </c>
      <c r="AG36" s="95">
        <v>6.4070379999999996E-2</v>
      </c>
      <c r="AH36" s="95">
        <v>0.18009820000000001</v>
      </c>
      <c r="AI36" s="95">
        <v>1.002318</v>
      </c>
      <c r="AJ36" s="95">
        <v>1000</v>
      </c>
      <c r="AK36" s="95" t="s">
        <v>238</v>
      </c>
    </row>
    <row r="37" spans="1:38">
      <c r="B37">
        <v>5</v>
      </c>
      <c r="C37">
        <v>0</v>
      </c>
      <c r="D37">
        <f t="shared" si="5"/>
        <v>50</v>
      </c>
      <c r="E37">
        <v>0</v>
      </c>
      <c r="F37">
        <f>G37-D37</f>
        <v>950</v>
      </c>
      <c r="G37">
        <v>1000</v>
      </c>
      <c r="H37" s="6" t="s">
        <v>14</v>
      </c>
      <c r="I37" s="15">
        <f t="shared" ref="I37:I45" si="37">K37/J37</f>
        <v>0.4</v>
      </c>
      <c r="J37" s="15">
        <f>50</f>
        <v>50</v>
      </c>
      <c r="K37">
        <v>20</v>
      </c>
      <c r="L37">
        <v>50</v>
      </c>
      <c r="N37" s="11">
        <v>2.1999779999999999E-4</v>
      </c>
      <c r="O37" s="11">
        <v>1.1626430000000001</v>
      </c>
      <c r="P37" s="11">
        <v>1.17246E-2</v>
      </c>
      <c r="Q37" s="11">
        <v>1160.7360000000001</v>
      </c>
      <c r="R37" t="s">
        <v>4</v>
      </c>
      <c r="S37">
        <v>100000</v>
      </c>
      <c r="V37" s="62">
        <v>132</v>
      </c>
      <c r="W37" s="62">
        <v>86</v>
      </c>
      <c r="X37" s="9">
        <f t="shared" si="34"/>
        <v>46</v>
      </c>
      <c r="Y37" s="9">
        <f t="shared" si="35"/>
        <v>914</v>
      </c>
      <c r="Z37" s="9">
        <f t="shared" si="36"/>
        <v>954</v>
      </c>
      <c r="AA37">
        <v>1000</v>
      </c>
      <c r="AB37">
        <v>1000</v>
      </c>
      <c r="AC37" s="62">
        <v>4.0768370000000001E-4</v>
      </c>
      <c r="AE37" s="95">
        <v>3.4403669999999997E-2</v>
      </c>
      <c r="AF37" s="95">
        <v>3.4403669999999997E-2</v>
      </c>
      <c r="AG37" s="95">
        <v>0.26166349999999999</v>
      </c>
      <c r="AH37" s="95">
        <v>0.22434799999999999</v>
      </c>
      <c r="AI37" s="95">
        <v>1.1959200000000001</v>
      </c>
      <c r="AJ37" s="95">
        <v>1000</v>
      </c>
      <c r="AK37" s="95" t="s">
        <v>239</v>
      </c>
    </row>
    <row r="38" spans="1:38">
      <c r="B38">
        <f>B37+20</f>
        <v>25</v>
      </c>
      <c r="C38">
        <v>0</v>
      </c>
      <c r="D38">
        <f>G38*(B38/100)</f>
        <v>250</v>
      </c>
      <c r="E38">
        <v>0</v>
      </c>
      <c r="F38">
        <f>G38-D38</f>
        <v>750</v>
      </c>
      <c r="G38">
        <v>1000</v>
      </c>
      <c r="H38" s="6" t="s">
        <v>14</v>
      </c>
      <c r="I38" s="15">
        <f t="shared" si="37"/>
        <v>0.4</v>
      </c>
      <c r="J38" s="15">
        <f>50</f>
        <v>50</v>
      </c>
      <c r="K38">
        <v>20</v>
      </c>
      <c r="L38">
        <v>50</v>
      </c>
      <c r="N38" s="11">
        <v>9.9999000000000006E-6</v>
      </c>
      <c r="O38" s="11">
        <v>1.9275</v>
      </c>
      <c r="P38" s="11">
        <v>1.9288980000000001E-2</v>
      </c>
      <c r="Q38" s="11">
        <v>1909.6089999999999</v>
      </c>
      <c r="R38" t="s">
        <v>27</v>
      </c>
      <c r="S38">
        <v>100000</v>
      </c>
      <c r="V38" s="62">
        <v>187</v>
      </c>
      <c r="W38" s="62">
        <v>141</v>
      </c>
      <c r="X38" s="9">
        <f t="shared" si="34"/>
        <v>46</v>
      </c>
      <c r="Y38" s="9">
        <f t="shared" si="35"/>
        <v>859</v>
      </c>
      <c r="Z38" s="9">
        <f t="shared" si="36"/>
        <v>954</v>
      </c>
      <c r="AA38">
        <v>1000</v>
      </c>
      <c r="AB38">
        <v>1000</v>
      </c>
      <c r="AC38" s="91">
        <v>1.7136809999999999E-13</v>
      </c>
      <c r="AE38" s="94">
        <v>2.0125589999999999E-17</v>
      </c>
      <c r="AF38" s="94">
        <v>2.0125589999999999E-17</v>
      </c>
      <c r="AG38" s="95">
        <v>1.0768679999999999</v>
      </c>
      <c r="AH38" s="95">
        <v>0.42343389999999997</v>
      </c>
      <c r="AI38" s="95">
        <v>1.749004</v>
      </c>
      <c r="AJ38" s="95">
        <v>1000</v>
      </c>
      <c r="AK38" s="95" t="s">
        <v>240</v>
      </c>
    </row>
    <row r="39" spans="1:38">
      <c r="B39">
        <f>B38+10</f>
        <v>35</v>
      </c>
      <c r="C39">
        <v>0</v>
      </c>
      <c r="D39">
        <f>G39*(B39/100)</f>
        <v>350</v>
      </c>
      <c r="E39">
        <v>0</v>
      </c>
      <c r="F39">
        <f>G39-D39</f>
        <v>650</v>
      </c>
      <c r="G39">
        <v>1000</v>
      </c>
      <c r="H39" s="6" t="s">
        <v>14</v>
      </c>
      <c r="I39" s="15">
        <f t="shared" si="37"/>
        <v>0.4</v>
      </c>
      <c r="J39" s="15">
        <f>50</f>
        <v>50</v>
      </c>
      <c r="K39">
        <v>20</v>
      </c>
      <c r="L39">
        <v>50</v>
      </c>
      <c r="N39" s="11">
        <v>9.9999000000000006E-6</v>
      </c>
      <c r="O39" s="11">
        <v>2.3728189999999998</v>
      </c>
      <c r="P39" s="11">
        <v>2.3640060000000001E-2</v>
      </c>
      <c r="Q39" s="11">
        <v>2340.366</v>
      </c>
      <c r="R39" t="s">
        <v>34</v>
      </c>
      <c r="S39">
        <v>100000</v>
      </c>
      <c r="V39" s="62">
        <v>244</v>
      </c>
      <c r="W39" s="62">
        <v>198</v>
      </c>
      <c r="X39" s="9">
        <f t="shared" si="34"/>
        <v>46</v>
      </c>
      <c r="Y39" s="9">
        <f t="shared" si="35"/>
        <v>802</v>
      </c>
      <c r="Z39" s="9">
        <f t="shared" si="36"/>
        <v>954</v>
      </c>
      <c r="AA39">
        <v>1000</v>
      </c>
      <c r="AB39">
        <v>1000</v>
      </c>
      <c r="AC39" s="91">
        <v>1.669577E-26</v>
      </c>
      <c r="AE39" s="94">
        <v>1.8780439999999999E-34</v>
      </c>
      <c r="AF39" s="94">
        <v>1.8780439999999999E-34</v>
      </c>
      <c r="AG39" s="95">
        <v>1.5297050000000001</v>
      </c>
      <c r="AH39" s="95">
        <v>0.50795939999999995</v>
      </c>
      <c r="AI39" s="95">
        <v>2.0345300000000002</v>
      </c>
      <c r="AJ39" s="95">
        <v>1000</v>
      </c>
      <c r="AK39" s="95" t="s">
        <v>241</v>
      </c>
    </row>
    <row r="40" spans="1:38">
      <c r="B40">
        <f>B38+20</f>
        <v>45</v>
      </c>
      <c r="C40">
        <v>0</v>
      </c>
      <c r="D40">
        <f t="shared" si="5"/>
        <v>450</v>
      </c>
      <c r="E40">
        <v>0</v>
      </c>
      <c r="F40">
        <f t="shared" ref="F40:F45" si="38">G40-D40</f>
        <v>550</v>
      </c>
      <c r="G40">
        <v>1000</v>
      </c>
      <c r="H40" s="6" t="s">
        <v>14</v>
      </c>
      <c r="I40" s="15">
        <f t="shared" si="37"/>
        <v>0.4</v>
      </c>
      <c r="J40" s="15">
        <f>50</f>
        <v>50</v>
      </c>
      <c r="K40">
        <v>20</v>
      </c>
      <c r="L40">
        <v>50</v>
      </c>
      <c r="N40" s="11">
        <v>9.9999000000000006E-6</v>
      </c>
      <c r="O40" s="11">
        <v>2.5464859999999998</v>
      </c>
      <c r="P40" s="11">
        <v>2.532645E-2</v>
      </c>
      <c r="Q40" s="11">
        <v>2507.319</v>
      </c>
      <c r="R40" t="s">
        <v>34</v>
      </c>
      <c r="S40">
        <v>100000</v>
      </c>
      <c r="V40" s="62">
        <v>271</v>
      </c>
      <c r="W40" s="62">
        <v>225</v>
      </c>
      <c r="X40" s="9">
        <f t="shared" si="34"/>
        <v>46</v>
      </c>
      <c r="Y40" s="9">
        <f t="shared" si="35"/>
        <v>775</v>
      </c>
      <c r="Z40" s="9">
        <f t="shared" si="36"/>
        <v>954</v>
      </c>
      <c r="AA40">
        <v>1000</v>
      </c>
      <c r="AB40">
        <v>1000</v>
      </c>
      <c r="AC40" s="91">
        <v>1.6533090000000002E-33</v>
      </c>
      <c r="AE40" s="94">
        <v>3.5779680000000001E-45</v>
      </c>
      <c r="AF40" s="94">
        <v>3.5779680000000001E-45</v>
      </c>
      <c r="AG40" s="95">
        <v>1.75065</v>
      </c>
      <c r="AH40" s="95">
        <v>0.55652360000000001</v>
      </c>
      <c r="AI40" s="95">
        <v>2.113639</v>
      </c>
      <c r="AJ40" s="95">
        <v>1000</v>
      </c>
      <c r="AK40" s="95" t="s">
        <v>242</v>
      </c>
    </row>
    <row r="41" spans="1:38">
      <c r="B41">
        <f>B40+10</f>
        <v>55</v>
      </c>
      <c r="C41">
        <v>0</v>
      </c>
      <c r="D41">
        <f t="shared" si="5"/>
        <v>550</v>
      </c>
      <c r="E41">
        <v>0</v>
      </c>
      <c r="F41">
        <f t="shared" si="38"/>
        <v>450</v>
      </c>
      <c r="G41">
        <v>1000</v>
      </c>
      <c r="H41" s="7" t="s">
        <v>44</v>
      </c>
      <c r="I41" s="15">
        <f t="shared" si="37"/>
        <v>0.4</v>
      </c>
      <c r="J41" s="15">
        <f>50</f>
        <v>50</v>
      </c>
      <c r="K41">
        <v>20</v>
      </c>
      <c r="L41">
        <v>50</v>
      </c>
      <c r="N41" s="11">
        <v>9.9999000000000006E-6</v>
      </c>
      <c r="O41" s="11">
        <v>2.665883</v>
      </c>
      <c r="P41" s="11">
        <v>2.6482479999999999E-2</v>
      </c>
      <c r="Q41" s="11">
        <v>2621.7660000000001</v>
      </c>
      <c r="R41" t="s">
        <v>34</v>
      </c>
      <c r="S41">
        <v>100000</v>
      </c>
      <c r="V41" s="62">
        <v>301</v>
      </c>
      <c r="W41" s="62">
        <v>251</v>
      </c>
      <c r="X41" s="9">
        <f t="shared" si="34"/>
        <v>50</v>
      </c>
      <c r="Y41" s="9">
        <f t="shared" si="35"/>
        <v>749</v>
      </c>
      <c r="Z41" s="9">
        <f t="shared" si="36"/>
        <v>950</v>
      </c>
      <c r="AA41">
        <v>1000</v>
      </c>
      <c r="AB41">
        <v>1000</v>
      </c>
      <c r="AC41" s="91">
        <v>1.5819629999999999E-38</v>
      </c>
      <c r="AE41" s="94">
        <v>1E-50</v>
      </c>
      <c r="AF41" s="94">
        <v>1E-50</v>
      </c>
      <c r="AG41" s="101" t="s">
        <v>217</v>
      </c>
      <c r="AH41" s="95">
        <v>0.61771410000000004</v>
      </c>
      <c r="AI41" s="95">
        <v>2.2482030000000002</v>
      </c>
      <c r="AJ41" s="95">
        <v>1000</v>
      </c>
      <c r="AK41" s="95" t="s">
        <v>243</v>
      </c>
    </row>
    <row r="42" spans="1:38">
      <c r="B42">
        <f t="shared" ref="B42:B44" si="39">B41+10</f>
        <v>65</v>
      </c>
      <c r="C42">
        <v>0</v>
      </c>
      <c r="D42">
        <f t="shared" si="5"/>
        <v>650</v>
      </c>
      <c r="E42">
        <v>0</v>
      </c>
      <c r="F42">
        <f t="shared" si="38"/>
        <v>350</v>
      </c>
      <c r="G42">
        <v>1000</v>
      </c>
      <c r="H42" s="7" t="s">
        <v>44</v>
      </c>
      <c r="I42" s="15">
        <f t="shared" si="37"/>
        <v>0.4</v>
      </c>
      <c r="J42" s="15">
        <f>50</f>
        <v>50</v>
      </c>
      <c r="K42">
        <v>20</v>
      </c>
      <c r="L42">
        <v>50</v>
      </c>
      <c r="N42" s="11">
        <v>9.9999000000000006E-6</v>
      </c>
      <c r="O42" s="11">
        <v>3.042017</v>
      </c>
      <c r="P42" s="11">
        <v>3.0106460000000002E-2</v>
      </c>
      <c r="Q42" s="11">
        <v>2980.5390000000002</v>
      </c>
      <c r="R42" t="s">
        <v>34</v>
      </c>
      <c r="S42">
        <v>100000</v>
      </c>
      <c r="V42" s="62">
        <v>367</v>
      </c>
      <c r="W42" s="62">
        <v>317</v>
      </c>
      <c r="X42" s="9">
        <f t="shared" si="34"/>
        <v>50</v>
      </c>
      <c r="Y42" s="9">
        <f t="shared" si="35"/>
        <v>683</v>
      </c>
      <c r="Z42" s="9">
        <f t="shared" si="36"/>
        <v>950</v>
      </c>
      <c r="AA42">
        <v>1000</v>
      </c>
      <c r="AB42">
        <v>1000</v>
      </c>
      <c r="AC42" s="91">
        <v>4.2964820000000001E-58</v>
      </c>
      <c r="AE42" s="94">
        <v>1E-50</v>
      </c>
      <c r="AF42" s="94">
        <v>1E-50</v>
      </c>
      <c r="AG42" s="101" t="s">
        <v>217</v>
      </c>
      <c r="AH42" s="95">
        <v>0.68189770000000005</v>
      </c>
      <c r="AI42" s="95">
        <v>2.359893</v>
      </c>
      <c r="AJ42" s="95">
        <v>1000</v>
      </c>
      <c r="AK42" s="95" t="s">
        <v>244</v>
      </c>
    </row>
    <row r="43" spans="1:38">
      <c r="B43">
        <f t="shared" si="39"/>
        <v>75</v>
      </c>
      <c r="C43">
        <v>0</v>
      </c>
      <c r="D43">
        <f t="shared" si="5"/>
        <v>750</v>
      </c>
      <c r="E43">
        <v>0</v>
      </c>
      <c r="F43">
        <f t="shared" si="38"/>
        <v>250</v>
      </c>
      <c r="G43">
        <v>1000</v>
      </c>
      <c r="H43" s="7" t="s">
        <v>44</v>
      </c>
      <c r="I43" s="15">
        <f t="shared" si="37"/>
        <v>0.4</v>
      </c>
      <c r="J43" s="15">
        <f>50</f>
        <v>50</v>
      </c>
      <c r="K43">
        <v>20</v>
      </c>
      <c r="L43">
        <v>50</v>
      </c>
      <c r="N43" s="11">
        <v>9.9999000000000006E-6</v>
      </c>
      <c r="O43" s="11">
        <v>3.5816849999999998</v>
      </c>
      <c r="P43" s="11">
        <v>3.5259159999999998E-2</v>
      </c>
      <c r="Q43" s="11">
        <v>3490.6570000000002</v>
      </c>
      <c r="R43" t="s">
        <v>33</v>
      </c>
      <c r="S43">
        <v>100000</v>
      </c>
      <c r="V43" s="62">
        <v>404</v>
      </c>
      <c r="W43" s="62">
        <v>354</v>
      </c>
      <c r="X43" s="9">
        <f t="shared" si="34"/>
        <v>50</v>
      </c>
      <c r="Y43" s="9">
        <f t="shared" si="35"/>
        <v>646</v>
      </c>
      <c r="Z43" s="9">
        <f t="shared" si="36"/>
        <v>950</v>
      </c>
      <c r="AA43">
        <v>1000</v>
      </c>
      <c r="AB43">
        <v>1000</v>
      </c>
      <c r="AC43" s="91">
        <v>3.9468259999999998E-70</v>
      </c>
      <c r="AE43" s="94">
        <v>1E-50</v>
      </c>
      <c r="AF43" s="94">
        <v>1E-50</v>
      </c>
      <c r="AG43" s="101" t="s">
        <v>217</v>
      </c>
      <c r="AH43" s="95">
        <v>0.71129900000000001</v>
      </c>
      <c r="AI43" s="95">
        <v>2.5030649999999999</v>
      </c>
      <c r="AJ43" s="95">
        <v>1000</v>
      </c>
      <c r="AK43" s="95" t="s">
        <v>245</v>
      </c>
    </row>
    <row r="44" spans="1:38">
      <c r="B44">
        <f t="shared" si="39"/>
        <v>85</v>
      </c>
      <c r="C44">
        <v>0</v>
      </c>
      <c r="D44">
        <f t="shared" si="5"/>
        <v>850</v>
      </c>
      <c r="E44">
        <v>0</v>
      </c>
      <c r="F44">
        <f t="shared" si="38"/>
        <v>150</v>
      </c>
      <c r="G44">
        <v>1000</v>
      </c>
      <c r="H44" s="7" t="s">
        <v>44</v>
      </c>
      <c r="I44" s="15">
        <f t="shared" si="37"/>
        <v>0.4</v>
      </c>
      <c r="J44" s="15">
        <f>50</f>
        <v>50</v>
      </c>
      <c r="K44">
        <v>20</v>
      </c>
      <c r="L44">
        <v>50</v>
      </c>
      <c r="N44" s="11">
        <v>9.9999000000000006E-6</v>
      </c>
      <c r="O44" s="11">
        <v>3.8494660000000001</v>
      </c>
      <c r="P44" s="11">
        <v>3.7795639999999998E-2</v>
      </c>
      <c r="Q44" s="11">
        <v>3741.768</v>
      </c>
      <c r="R44" t="s">
        <v>33</v>
      </c>
      <c r="S44">
        <v>100000</v>
      </c>
      <c r="V44" s="62">
        <v>421</v>
      </c>
      <c r="W44" s="62">
        <v>371</v>
      </c>
      <c r="X44" s="9">
        <f t="shared" si="34"/>
        <v>50</v>
      </c>
      <c r="Y44" s="9">
        <f t="shared" si="35"/>
        <v>629</v>
      </c>
      <c r="Z44" s="9">
        <f t="shared" si="36"/>
        <v>950</v>
      </c>
      <c r="AA44">
        <v>1000</v>
      </c>
      <c r="AB44">
        <v>1000</v>
      </c>
      <c r="AC44" s="91">
        <v>6.5046930000000001E-76</v>
      </c>
      <c r="AE44" s="94">
        <v>1E-50</v>
      </c>
      <c r="AF44" s="94">
        <v>1E-50</v>
      </c>
      <c r="AG44" s="101" t="s">
        <v>217</v>
      </c>
      <c r="AH44" s="95">
        <v>0.74082020000000004</v>
      </c>
      <c r="AI44" s="95">
        <v>2.5130599999999998</v>
      </c>
      <c r="AJ44" s="95">
        <v>1000</v>
      </c>
      <c r="AK44" s="95" t="s">
        <v>246</v>
      </c>
    </row>
    <row r="45" spans="1:38" ht="17" thickBot="1">
      <c r="B45">
        <f>B44+10</f>
        <v>95</v>
      </c>
      <c r="C45">
        <v>0</v>
      </c>
      <c r="D45">
        <f t="shared" si="5"/>
        <v>950</v>
      </c>
      <c r="E45">
        <v>0</v>
      </c>
      <c r="F45">
        <f t="shared" si="38"/>
        <v>50</v>
      </c>
      <c r="G45">
        <v>1000</v>
      </c>
      <c r="H45" s="7" t="s">
        <v>44</v>
      </c>
      <c r="I45" s="15">
        <f t="shared" si="37"/>
        <v>0.4</v>
      </c>
      <c r="J45" s="15">
        <f>50</f>
        <v>50</v>
      </c>
      <c r="K45">
        <v>20</v>
      </c>
      <c r="L45">
        <v>50</v>
      </c>
      <c r="N45" s="11">
        <v>9.9999000000000006E-6</v>
      </c>
      <c r="O45" s="11">
        <v>4.0774739999999996</v>
      </c>
      <c r="P45" s="11">
        <v>3.9944889999999997E-2</v>
      </c>
      <c r="Q45" s="11">
        <v>3954.5439999999999</v>
      </c>
      <c r="R45" t="s">
        <v>33</v>
      </c>
      <c r="S45">
        <v>100000</v>
      </c>
      <c r="V45" s="62">
        <v>488</v>
      </c>
      <c r="W45" s="62">
        <v>438</v>
      </c>
      <c r="X45" s="9">
        <f t="shared" si="34"/>
        <v>50</v>
      </c>
      <c r="Y45" s="9">
        <f t="shared" si="35"/>
        <v>562</v>
      </c>
      <c r="Z45" s="9">
        <f t="shared" si="36"/>
        <v>950</v>
      </c>
      <c r="AA45">
        <v>1000</v>
      </c>
      <c r="AB45">
        <v>1000</v>
      </c>
      <c r="AC45" s="91">
        <v>2.8099750000000001E-100</v>
      </c>
      <c r="AE45" s="94">
        <v>1E-50</v>
      </c>
      <c r="AF45" s="94">
        <v>1E-50</v>
      </c>
      <c r="AG45" s="101" t="s">
        <v>217</v>
      </c>
      <c r="AH45" s="95">
        <v>0.7766767</v>
      </c>
      <c r="AI45" s="95">
        <v>2.6558609999999998</v>
      </c>
      <c r="AJ45" s="95">
        <v>1000</v>
      </c>
      <c r="AK45" s="95" t="s">
        <v>247</v>
      </c>
    </row>
    <row r="46" spans="1:38" ht="17" thickBot="1">
      <c r="A46" s="23">
        <v>5</v>
      </c>
      <c r="B46" s="5" t="s">
        <v>52</v>
      </c>
      <c r="C46" s="2"/>
      <c r="D46" s="2"/>
      <c r="E46" s="2"/>
      <c r="F46" s="2"/>
      <c r="G46" s="2"/>
      <c r="H46" s="2"/>
      <c r="I46" s="2"/>
      <c r="J46" s="2"/>
      <c r="K46" s="2"/>
      <c r="L46" s="3" t="s">
        <v>15</v>
      </c>
      <c r="M46" s="3"/>
      <c r="N46" s="3"/>
      <c r="O46" s="3"/>
      <c r="P46" s="3"/>
      <c r="Q46" s="2"/>
      <c r="R46" s="2"/>
      <c r="S46" s="2"/>
      <c r="T46" s="17"/>
      <c r="V46" s="17"/>
      <c r="W46" s="17"/>
      <c r="X46" s="16">
        <f t="shared" ref="X46" si="40">V46-W46</f>
        <v>0</v>
      </c>
      <c r="Y46" s="16">
        <f t="shared" ref="Y46" si="41">AA46-W46</f>
        <v>0</v>
      </c>
      <c r="Z46" s="16">
        <f t="shared" ref="Z46:Z51" si="42">AB46-X46</f>
        <v>0</v>
      </c>
      <c r="AA46" s="17"/>
      <c r="AB46" s="17"/>
      <c r="AC46" s="92"/>
      <c r="AE46" s="2"/>
      <c r="AF46" s="2"/>
      <c r="AG46" s="2"/>
      <c r="AH46" s="2"/>
      <c r="AI46" s="2"/>
      <c r="AJ46" s="17"/>
      <c r="AK46" s="2"/>
      <c r="AL46" s="2"/>
    </row>
    <row r="47" spans="1:38">
      <c r="B47">
        <v>2</v>
      </c>
      <c r="C47">
        <v>0</v>
      </c>
      <c r="D47">
        <f t="shared" si="5"/>
        <v>20</v>
      </c>
      <c r="E47">
        <v>0</v>
      </c>
      <c r="F47">
        <v>980</v>
      </c>
      <c r="G47">
        <v>1000</v>
      </c>
      <c r="H47">
        <v>100</v>
      </c>
      <c r="I47" s="15">
        <f>K47/J47</f>
        <v>0.3621220351258374</v>
      </c>
      <c r="J47">
        <v>55.23</v>
      </c>
      <c r="K47">
        <v>20</v>
      </c>
      <c r="L47" s="7" t="s">
        <v>16</v>
      </c>
      <c r="M47" s="46"/>
      <c r="N47" s="11">
        <v>0.11669880000000001</v>
      </c>
      <c r="O47" s="11">
        <v>1.0532570000000001</v>
      </c>
      <c r="P47" s="11">
        <v>1.063324E-2</v>
      </c>
      <c r="Q47" s="11">
        <v>1052.691</v>
      </c>
      <c r="R47" t="s">
        <v>4</v>
      </c>
      <c r="S47">
        <v>100000</v>
      </c>
      <c r="V47" s="62">
        <v>512</v>
      </c>
      <c r="W47" s="62">
        <v>478</v>
      </c>
      <c r="X47" s="9">
        <f>V52-W52</f>
        <v>63</v>
      </c>
      <c r="Y47" s="9">
        <f>AA47-W52</f>
        <v>706</v>
      </c>
      <c r="Z47" s="9">
        <f t="shared" si="42"/>
        <v>937</v>
      </c>
      <c r="AA47">
        <v>1000</v>
      </c>
      <c r="AB47">
        <v>1000</v>
      </c>
      <c r="AC47" s="91">
        <v>1.6676189999999999E-130</v>
      </c>
      <c r="AE47" s="95">
        <v>1.8665899999999999E-2</v>
      </c>
      <c r="AF47" s="95">
        <v>1.8665899999999999E-2</v>
      </c>
      <c r="AG47" s="95">
        <v>0.35248790000000002</v>
      </c>
      <c r="AH47" s="95">
        <v>0.20847489999999999</v>
      </c>
      <c r="AI47" s="95">
        <v>1.20322</v>
      </c>
      <c r="AJ47" s="95">
        <v>1000</v>
      </c>
      <c r="AK47" s="95" t="s">
        <v>253</v>
      </c>
    </row>
    <row r="48" spans="1:38">
      <c r="B48">
        <v>5</v>
      </c>
      <c r="C48">
        <v>0</v>
      </c>
      <c r="D48">
        <f t="shared" si="5"/>
        <v>50</v>
      </c>
      <c r="E48">
        <v>0</v>
      </c>
      <c r="F48">
        <f>G48-D48</f>
        <v>950</v>
      </c>
      <c r="G48">
        <v>1000</v>
      </c>
      <c r="H48">
        <v>100</v>
      </c>
      <c r="I48" s="15">
        <f t="shared" ref="I48:I51" si="43">K48/J48</f>
        <v>0.3621220351258374</v>
      </c>
      <c r="J48">
        <v>55.23</v>
      </c>
      <c r="K48">
        <v>20</v>
      </c>
      <c r="L48" s="7" t="s">
        <v>16</v>
      </c>
      <c r="M48" s="46"/>
      <c r="N48" s="11">
        <v>9.9999000000000006E-6</v>
      </c>
      <c r="O48" s="11">
        <v>1.2145820000000001</v>
      </c>
      <c r="P48" s="11">
        <v>1.224197E-2</v>
      </c>
      <c r="Q48" s="11">
        <v>1211.9559999999999</v>
      </c>
      <c r="R48" t="s">
        <v>4</v>
      </c>
      <c r="S48">
        <v>100000</v>
      </c>
      <c r="V48" s="62">
        <v>126</v>
      </c>
      <c r="W48" s="62">
        <v>92</v>
      </c>
      <c r="X48" s="9">
        <f>V53-W53</f>
        <v>63</v>
      </c>
      <c r="Y48" s="9">
        <f>AA48-W53</f>
        <v>645</v>
      </c>
      <c r="Z48" s="9">
        <f t="shared" si="42"/>
        <v>937</v>
      </c>
      <c r="AA48">
        <v>1000</v>
      </c>
      <c r="AB48">
        <v>1000</v>
      </c>
      <c r="AC48" s="91">
        <v>9.6376460000000003E-8</v>
      </c>
      <c r="AE48" s="94">
        <v>1.118574E-5</v>
      </c>
      <c r="AF48" s="94">
        <v>1.118574E-5</v>
      </c>
      <c r="AG48" s="95">
        <v>0.59332549999999995</v>
      </c>
      <c r="AH48" s="95">
        <v>0.28175020000000001</v>
      </c>
      <c r="AI48" s="95">
        <v>1.48007</v>
      </c>
      <c r="AJ48" s="95">
        <v>1000</v>
      </c>
      <c r="AK48" s="95" t="s">
        <v>254</v>
      </c>
    </row>
    <row r="49" spans="1:38">
      <c r="B49">
        <f>B48+20</f>
        <v>25</v>
      </c>
      <c r="C49">
        <v>0</v>
      </c>
      <c r="D49">
        <f>G49*(B49/100)</f>
        <v>250</v>
      </c>
      <c r="E49">
        <v>0</v>
      </c>
      <c r="F49">
        <f>G49-D49</f>
        <v>750</v>
      </c>
      <c r="G49">
        <v>1000</v>
      </c>
      <c r="H49">
        <v>100</v>
      </c>
      <c r="I49" s="15">
        <f t="shared" si="43"/>
        <v>0.3621220351258374</v>
      </c>
      <c r="J49">
        <v>55.23</v>
      </c>
      <c r="K49">
        <v>20</v>
      </c>
      <c r="L49" s="7" t="s">
        <v>16</v>
      </c>
      <c r="M49" s="46"/>
      <c r="N49" s="11">
        <v>9.9999000000000006E-6</v>
      </c>
      <c r="O49" s="11">
        <v>1.7387060000000001</v>
      </c>
      <c r="P49" s="11">
        <v>1.7432610000000001E-2</v>
      </c>
      <c r="Q49" s="11">
        <v>1725.829</v>
      </c>
      <c r="R49" t="s">
        <v>27</v>
      </c>
      <c r="S49">
        <v>100000</v>
      </c>
      <c r="V49" s="62">
        <v>192</v>
      </c>
      <c r="W49" s="62">
        <v>158</v>
      </c>
      <c r="X49" s="9">
        <f>V54-W54</f>
        <v>63</v>
      </c>
      <c r="Y49" s="9">
        <f>AA49-W54</f>
        <v>628</v>
      </c>
      <c r="Z49" s="9">
        <f t="shared" si="42"/>
        <v>937</v>
      </c>
      <c r="AA49">
        <v>1000</v>
      </c>
      <c r="AB49">
        <v>1000</v>
      </c>
      <c r="AC49" s="91">
        <v>3.7914679999999998E-22</v>
      </c>
      <c r="AE49" s="94">
        <v>5.9899579999999995E-26</v>
      </c>
      <c r="AF49" s="94">
        <v>5.9899579999999995E-26</v>
      </c>
      <c r="AG49" s="95">
        <v>1.318889</v>
      </c>
      <c r="AH49" s="95">
        <v>0.460785</v>
      </c>
      <c r="AI49" s="95">
        <v>1.96068</v>
      </c>
      <c r="AJ49" s="95">
        <v>1000</v>
      </c>
      <c r="AK49" s="95" t="s">
        <v>255</v>
      </c>
    </row>
    <row r="50" spans="1:38">
      <c r="B50">
        <f>B49+10</f>
        <v>35</v>
      </c>
      <c r="C50">
        <v>0</v>
      </c>
      <c r="D50">
        <f>G50*(B50/100)</f>
        <v>350</v>
      </c>
      <c r="E50">
        <v>0</v>
      </c>
      <c r="F50">
        <f>G50-D50</f>
        <v>650</v>
      </c>
      <c r="G50">
        <v>1000</v>
      </c>
      <c r="H50">
        <v>100</v>
      </c>
      <c r="I50" s="15">
        <f t="shared" si="43"/>
        <v>0.3621220351258374</v>
      </c>
      <c r="J50">
        <v>55.23</v>
      </c>
      <c r="K50">
        <v>20</v>
      </c>
      <c r="L50" s="7" t="s">
        <v>16</v>
      </c>
      <c r="M50" s="46"/>
      <c r="N50" s="11">
        <v>9.9999000000000006E-6</v>
      </c>
      <c r="O50" s="11">
        <v>2.0840700000000001</v>
      </c>
      <c r="P50" s="11">
        <v>2.0823189999999998E-2</v>
      </c>
      <c r="Q50" s="11">
        <v>2061.4960000000001</v>
      </c>
      <c r="R50" t="s">
        <v>27</v>
      </c>
      <c r="S50">
        <v>100000</v>
      </c>
      <c r="V50" s="62">
        <v>247</v>
      </c>
      <c r="W50" s="62">
        <v>213</v>
      </c>
      <c r="X50" s="9">
        <f>V55-W55</f>
        <v>63</v>
      </c>
      <c r="Y50" s="9">
        <f>AA50-W55</f>
        <v>548</v>
      </c>
      <c r="Z50" s="9">
        <f t="shared" si="42"/>
        <v>937</v>
      </c>
      <c r="AA50">
        <v>1000</v>
      </c>
      <c r="AB50">
        <v>1000</v>
      </c>
      <c r="AC50" s="91">
        <v>8.1031370000000003E-37</v>
      </c>
      <c r="AE50" s="94">
        <v>1.207524E-38</v>
      </c>
      <c r="AF50" s="94">
        <v>1.207524E-38</v>
      </c>
      <c r="AG50" s="95">
        <v>1.615302</v>
      </c>
      <c r="AH50" s="95">
        <v>0.52988449999999998</v>
      </c>
      <c r="AI50" s="95">
        <v>2.081442</v>
      </c>
      <c r="AJ50" s="95">
        <v>1000</v>
      </c>
      <c r="AK50" s="95" t="s">
        <v>256</v>
      </c>
    </row>
    <row r="51" spans="1:38">
      <c r="B51">
        <f>B49+20</f>
        <v>45</v>
      </c>
      <c r="C51">
        <v>0</v>
      </c>
      <c r="D51">
        <f t="shared" si="5"/>
        <v>450</v>
      </c>
      <c r="E51">
        <v>0</v>
      </c>
      <c r="F51">
        <f t="shared" ref="F51:F56" si="44">G51-D51</f>
        <v>550</v>
      </c>
      <c r="G51">
        <v>1000</v>
      </c>
      <c r="H51">
        <v>100</v>
      </c>
      <c r="I51" s="15">
        <f t="shared" si="43"/>
        <v>0.3621220351258374</v>
      </c>
      <c r="J51">
        <v>55.23</v>
      </c>
      <c r="K51">
        <v>20</v>
      </c>
      <c r="L51" s="7" t="s">
        <v>16</v>
      </c>
      <c r="M51" s="46"/>
      <c r="N51" s="11">
        <v>9.9999000000000006E-6</v>
      </c>
      <c r="O51" s="11">
        <v>2.3035000000000001</v>
      </c>
      <c r="P51" s="11">
        <v>2.2965300000000001E-2</v>
      </c>
      <c r="Q51" s="11">
        <v>2273.5639999999999</v>
      </c>
      <c r="R51" t="s">
        <v>33</v>
      </c>
      <c r="S51">
        <v>100000</v>
      </c>
      <c r="V51" s="62">
        <v>301</v>
      </c>
      <c r="W51" s="62">
        <v>267</v>
      </c>
      <c r="X51" s="9">
        <f>V56-W56</f>
        <v>63</v>
      </c>
      <c r="Y51" s="9">
        <f>AA51-W56</f>
        <v>510</v>
      </c>
      <c r="Z51" s="9">
        <f t="shared" si="42"/>
        <v>937</v>
      </c>
      <c r="AA51">
        <v>1000</v>
      </c>
      <c r="AB51">
        <v>1000</v>
      </c>
      <c r="AC51" s="91">
        <v>5.9372409999999997E-53</v>
      </c>
      <c r="AE51" s="94">
        <v>1E-50</v>
      </c>
      <c r="AF51" s="94">
        <v>1E-50</v>
      </c>
      <c r="AG51" s="101" t="s">
        <v>217</v>
      </c>
      <c r="AH51" s="95">
        <v>0.60442779999999996</v>
      </c>
      <c r="AI51" s="95">
        <v>2.1783999999999999</v>
      </c>
      <c r="AJ51" s="95">
        <v>1000</v>
      </c>
      <c r="AK51" s="95" t="s">
        <v>257</v>
      </c>
    </row>
    <row r="52" spans="1:38">
      <c r="B52">
        <f>B51+10</f>
        <v>55</v>
      </c>
      <c r="C52">
        <v>0</v>
      </c>
      <c r="D52">
        <f t="shared" si="5"/>
        <v>550</v>
      </c>
      <c r="E52">
        <v>0</v>
      </c>
      <c r="F52">
        <f t="shared" si="44"/>
        <v>450</v>
      </c>
      <c r="G52">
        <v>1000</v>
      </c>
      <c r="H52">
        <v>100</v>
      </c>
      <c r="I52" s="15">
        <f>K52/J52</f>
        <v>0.30679552078539657</v>
      </c>
      <c r="J52">
        <v>65.19</v>
      </c>
      <c r="K52">
        <v>20</v>
      </c>
      <c r="L52" s="7" t="s">
        <v>45</v>
      </c>
      <c r="M52" s="46"/>
      <c r="N52" s="11">
        <v>9.9999000000000006E-6</v>
      </c>
      <c r="O52" s="11">
        <v>2.8289550000000001</v>
      </c>
      <c r="P52" s="11">
        <v>2.8056970000000001E-2</v>
      </c>
      <c r="Q52" s="11">
        <v>2777.64</v>
      </c>
      <c r="R52" t="s">
        <v>33</v>
      </c>
      <c r="S52">
        <v>100000</v>
      </c>
      <c r="V52" s="62">
        <v>357</v>
      </c>
      <c r="W52" s="62">
        <v>294</v>
      </c>
      <c r="X52" s="9">
        <f>V52-W52</f>
        <v>63</v>
      </c>
      <c r="Y52" s="9">
        <f t="shared" ref="Y52:Y56" si="45">AA52-W57</f>
        <v>1000</v>
      </c>
      <c r="Z52" s="9">
        <f t="shared" ref="Z52:Z56" si="46">AB52-X52</f>
        <v>937</v>
      </c>
      <c r="AA52">
        <v>1000</v>
      </c>
      <c r="AB52">
        <v>1000</v>
      </c>
      <c r="AC52" s="91">
        <v>7.4646189999999997E-44</v>
      </c>
      <c r="AE52" s="94">
        <v>1E-50</v>
      </c>
      <c r="AF52" s="94">
        <v>1E-50</v>
      </c>
      <c r="AG52" s="101" t="s">
        <v>217</v>
      </c>
      <c r="AH52" s="95">
        <v>0.64621059999999997</v>
      </c>
      <c r="AI52" s="95">
        <v>2.2126260000000002</v>
      </c>
      <c r="AJ52" s="95">
        <v>1000</v>
      </c>
      <c r="AK52" s="95" t="s">
        <v>248</v>
      </c>
    </row>
    <row r="53" spans="1:38">
      <c r="B53">
        <f t="shared" ref="B53:B56" si="47">B52+10</f>
        <v>65</v>
      </c>
      <c r="C53">
        <v>0</v>
      </c>
      <c r="D53">
        <f t="shared" si="5"/>
        <v>650</v>
      </c>
      <c r="E53">
        <v>0</v>
      </c>
      <c r="F53">
        <f t="shared" si="44"/>
        <v>350</v>
      </c>
      <c r="G53">
        <v>1000</v>
      </c>
      <c r="H53">
        <v>100</v>
      </c>
      <c r="I53" s="15">
        <f t="shared" ref="I53:I56" si="48">K53/J53</f>
        <v>0.30679552078539657</v>
      </c>
      <c r="J53">
        <v>65.19</v>
      </c>
      <c r="K53">
        <v>20</v>
      </c>
      <c r="L53" s="7" t="s">
        <v>45</v>
      </c>
      <c r="M53" s="46"/>
      <c r="N53" s="11">
        <v>9.9999000000000006E-6</v>
      </c>
      <c r="O53" s="11">
        <v>3.2356069999999999</v>
      </c>
      <c r="P53" s="11">
        <v>3.1961160000000002E-2</v>
      </c>
      <c r="Q53" s="11">
        <v>3164.1550000000002</v>
      </c>
      <c r="R53" t="s">
        <v>33</v>
      </c>
      <c r="S53">
        <v>100000</v>
      </c>
      <c r="V53" s="62">
        <v>418</v>
      </c>
      <c r="W53" s="62">
        <v>355</v>
      </c>
      <c r="X53" s="9">
        <f t="shared" ref="X53:X56" si="49">V53-W53</f>
        <v>63</v>
      </c>
      <c r="Y53" s="9">
        <f t="shared" si="45"/>
        <v>931</v>
      </c>
      <c r="Z53" s="9">
        <f t="shared" si="46"/>
        <v>937</v>
      </c>
      <c r="AA53">
        <v>1000</v>
      </c>
      <c r="AB53">
        <v>1000</v>
      </c>
      <c r="AC53" s="91">
        <v>3.255088E-62</v>
      </c>
      <c r="AE53" s="94">
        <v>1E-50</v>
      </c>
      <c r="AF53" s="94">
        <v>1E-50</v>
      </c>
      <c r="AG53" s="101" t="s">
        <v>217</v>
      </c>
      <c r="AH53" s="95">
        <v>0.6984979</v>
      </c>
      <c r="AI53" s="95">
        <v>2.406504</v>
      </c>
      <c r="AJ53" s="95">
        <v>1000</v>
      </c>
      <c r="AK53" s="95" t="s">
        <v>249</v>
      </c>
    </row>
    <row r="54" spans="1:38">
      <c r="B54">
        <f t="shared" si="47"/>
        <v>75</v>
      </c>
      <c r="C54">
        <v>0</v>
      </c>
      <c r="D54">
        <f t="shared" si="5"/>
        <v>750</v>
      </c>
      <c r="E54">
        <v>0</v>
      </c>
      <c r="F54">
        <f t="shared" si="44"/>
        <v>250</v>
      </c>
      <c r="G54">
        <v>1000</v>
      </c>
      <c r="H54">
        <v>100</v>
      </c>
      <c r="I54" s="15">
        <f t="shared" si="48"/>
        <v>0.30679552078539657</v>
      </c>
      <c r="J54">
        <v>65.19</v>
      </c>
      <c r="K54">
        <v>20</v>
      </c>
      <c r="L54" s="7" t="s">
        <v>45</v>
      </c>
      <c r="M54" s="46"/>
      <c r="N54" s="11">
        <v>9.9999000000000006E-6</v>
      </c>
      <c r="O54" s="11">
        <v>3.5687449999999998</v>
      </c>
      <c r="P54" s="11">
        <v>3.5136250000000001E-2</v>
      </c>
      <c r="Q54" s="11">
        <v>3478.489</v>
      </c>
      <c r="R54" t="s">
        <v>33</v>
      </c>
      <c r="S54">
        <v>100000</v>
      </c>
      <c r="V54" s="62">
        <v>435</v>
      </c>
      <c r="W54" s="62">
        <v>372</v>
      </c>
      <c r="X54" s="9">
        <f t="shared" si="49"/>
        <v>63</v>
      </c>
      <c r="Y54" s="9">
        <f t="shared" si="45"/>
        <v>928</v>
      </c>
      <c r="Z54" s="9">
        <f t="shared" si="46"/>
        <v>937</v>
      </c>
      <c r="AA54">
        <v>1000</v>
      </c>
      <c r="AB54">
        <v>1000</v>
      </c>
      <c r="AC54" s="91">
        <v>1.01905E-67</v>
      </c>
      <c r="AE54" s="94">
        <v>1E-50</v>
      </c>
      <c r="AF54" s="94">
        <v>1E-50</v>
      </c>
      <c r="AG54" s="101" t="s">
        <v>217</v>
      </c>
      <c r="AH54" s="95">
        <v>0.72652890000000003</v>
      </c>
      <c r="AI54" s="95">
        <v>2.435521</v>
      </c>
      <c r="AJ54" s="95">
        <v>1000</v>
      </c>
      <c r="AK54" s="95" t="s">
        <v>250</v>
      </c>
    </row>
    <row r="55" spans="1:38">
      <c r="B55">
        <f t="shared" si="47"/>
        <v>85</v>
      </c>
      <c r="C55">
        <v>0</v>
      </c>
      <c r="D55">
        <f t="shared" si="5"/>
        <v>850</v>
      </c>
      <c r="E55">
        <v>0</v>
      </c>
      <c r="F55">
        <f t="shared" si="44"/>
        <v>150</v>
      </c>
      <c r="G55">
        <v>1000</v>
      </c>
      <c r="H55">
        <v>100</v>
      </c>
      <c r="I55" s="15">
        <f t="shared" si="48"/>
        <v>0.30679552078539657</v>
      </c>
      <c r="J55">
        <v>65.19</v>
      </c>
      <c r="K55">
        <v>20</v>
      </c>
      <c r="L55" s="7" t="s">
        <v>45</v>
      </c>
      <c r="M55" s="46"/>
      <c r="N55" s="11">
        <v>9.9999000000000006E-6</v>
      </c>
      <c r="O55" s="11">
        <v>3.7545449999999998</v>
      </c>
      <c r="P55" s="11">
        <v>3.6898060000000003E-2</v>
      </c>
      <c r="Q55" s="11">
        <v>3652.9079999999999</v>
      </c>
      <c r="R55" t="s">
        <v>33</v>
      </c>
      <c r="S55">
        <v>100000</v>
      </c>
      <c r="V55" s="62">
        <v>515</v>
      </c>
      <c r="W55" s="62">
        <v>452</v>
      </c>
      <c r="X55" s="9">
        <f t="shared" si="49"/>
        <v>63</v>
      </c>
      <c r="Y55" s="9">
        <f t="shared" si="45"/>
        <v>838</v>
      </c>
      <c r="Z55" s="9">
        <f t="shared" si="46"/>
        <v>937</v>
      </c>
      <c r="AA55">
        <v>1000</v>
      </c>
      <c r="AB55">
        <v>1000</v>
      </c>
      <c r="AC55" s="91">
        <v>6.7384389999999999E-96</v>
      </c>
      <c r="AE55" s="94">
        <v>1E-50</v>
      </c>
      <c r="AF55" s="94">
        <v>1E-50</v>
      </c>
      <c r="AG55" s="101" t="s">
        <v>217</v>
      </c>
      <c r="AH55" s="95">
        <v>0.77260779999999996</v>
      </c>
      <c r="AI55" s="95">
        <v>2.5378620000000001</v>
      </c>
      <c r="AJ55" s="95">
        <v>1000</v>
      </c>
      <c r="AK55" s="95" t="s">
        <v>251</v>
      </c>
    </row>
    <row r="56" spans="1:38" ht="17" thickBot="1">
      <c r="B56">
        <f t="shared" si="47"/>
        <v>95</v>
      </c>
      <c r="C56">
        <v>0</v>
      </c>
      <c r="D56">
        <f t="shared" si="5"/>
        <v>950</v>
      </c>
      <c r="E56">
        <v>0</v>
      </c>
      <c r="F56">
        <f t="shared" si="44"/>
        <v>50</v>
      </c>
      <c r="G56">
        <v>1000</v>
      </c>
      <c r="H56">
        <v>100</v>
      </c>
      <c r="I56" s="15">
        <f t="shared" si="48"/>
        <v>0.30679552078539657</v>
      </c>
      <c r="J56">
        <v>65.19</v>
      </c>
      <c r="K56">
        <v>20</v>
      </c>
      <c r="L56" s="7" t="s">
        <v>45</v>
      </c>
      <c r="M56" s="46"/>
      <c r="N56" s="11">
        <v>9.9999000000000006E-6</v>
      </c>
      <c r="O56" s="11">
        <v>4.1733599999999997</v>
      </c>
      <c r="P56" s="11">
        <v>4.0845880000000001E-2</v>
      </c>
      <c r="Q56" s="11">
        <v>4043.7420000000002</v>
      </c>
      <c r="R56" t="s">
        <v>33</v>
      </c>
      <c r="S56">
        <v>100000</v>
      </c>
      <c r="V56" s="62">
        <v>553</v>
      </c>
      <c r="W56" s="62">
        <v>490</v>
      </c>
      <c r="X56" s="9">
        <f t="shared" si="49"/>
        <v>63</v>
      </c>
      <c r="Y56" s="9">
        <f t="shared" si="45"/>
        <v>797</v>
      </c>
      <c r="Z56" s="9">
        <f t="shared" si="46"/>
        <v>937</v>
      </c>
      <c r="AA56">
        <v>1000</v>
      </c>
      <c r="AB56">
        <v>1000</v>
      </c>
      <c r="AC56" s="91">
        <v>1.199477E-110</v>
      </c>
      <c r="AE56" s="94">
        <v>1E-50</v>
      </c>
      <c r="AF56" s="94">
        <v>1E-50</v>
      </c>
      <c r="AG56" s="101" t="s">
        <v>217</v>
      </c>
      <c r="AH56" s="95">
        <v>0.79827999999999999</v>
      </c>
      <c r="AI56" s="95">
        <v>2.6606040000000002</v>
      </c>
      <c r="AJ56" s="95">
        <v>1000</v>
      </c>
      <c r="AK56" s="95" t="s">
        <v>252</v>
      </c>
    </row>
    <row r="57" spans="1:38" ht="17" customHeight="1" thickBot="1">
      <c r="A57" s="23">
        <v>6</v>
      </c>
      <c r="B57" s="5" t="s">
        <v>48</v>
      </c>
      <c r="C57" s="2"/>
      <c r="D57" s="2"/>
      <c r="E57" s="2"/>
      <c r="F57" s="2"/>
      <c r="G57" s="2"/>
      <c r="H57" s="2"/>
      <c r="I57" s="2"/>
      <c r="J57" s="2"/>
      <c r="K57" s="2"/>
      <c r="L57" s="2"/>
      <c r="N57" s="2"/>
      <c r="O57" s="2"/>
      <c r="P57" s="2"/>
      <c r="Q57" s="2"/>
      <c r="R57" s="2"/>
      <c r="S57" s="2"/>
      <c r="T57" s="17"/>
      <c r="V57" s="17"/>
      <c r="W57" s="17"/>
      <c r="X57" s="16">
        <f t="shared" ref="X57:X67" si="50">V57-W57</f>
        <v>0</v>
      </c>
      <c r="Y57" s="16">
        <f t="shared" ref="Y57:Y62" si="51">AA57-W62</f>
        <v>-256</v>
      </c>
      <c r="Z57" s="16">
        <f t="shared" ref="Z57:Z62" si="52">AB57-X57</f>
        <v>0</v>
      </c>
      <c r="AA57" s="17"/>
      <c r="AB57" s="17"/>
      <c r="AC57" s="92"/>
      <c r="AE57" s="2"/>
      <c r="AF57" s="2"/>
      <c r="AG57" s="2"/>
      <c r="AH57" s="2"/>
      <c r="AI57" s="2"/>
      <c r="AJ57" s="17"/>
      <c r="AK57" s="2"/>
      <c r="AL57" s="2"/>
    </row>
    <row r="58" spans="1:38">
      <c r="B58">
        <f>D58*100/G58</f>
        <v>1</v>
      </c>
      <c r="C58">
        <f>E58/G58*100</f>
        <v>1</v>
      </c>
      <c r="D58">
        <f>E58</f>
        <v>10</v>
      </c>
      <c r="E58">
        <f>(G58-F58)/2</f>
        <v>10</v>
      </c>
      <c r="F58" s="29">
        <v>980</v>
      </c>
      <c r="G58">
        <v>1000</v>
      </c>
      <c r="H58">
        <v>100</v>
      </c>
      <c r="I58">
        <f>K58/J58</f>
        <v>0.4</v>
      </c>
      <c r="J58">
        <v>50</v>
      </c>
      <c r="K58">
        <v>20</v>
      </c>
      <c r="L58">
        <v>50</v>
      </c>
      <c r="N58" s="11">
        <v>0.19422809999999999</v>
      </c>
      <c r="O58" s="11">
        <v>1.038062</v>
      </c>
      <c r="P58" s="11">
        <v>1.048145E-2</v>
      </c>
      <c r="Q58" s="11">
        <v>1037.664</v>
      </c>
      <c r="R58" t="s">
        <v>4</v>
      </c>
      <c r="S58">
        <v>100000</v>
      </c>
      <c r="T58" s="41"/>
      <c r="U58" s="43"/>
      <c r="V58" s="62">
        <v>135</v>
      </c>
      <c r="W58" s="62">
        <v>69</v>
      </c>
      <c r="X58" s="9">
        <f t="shared" si="50"/>
        <v>66</v>
      </c>
      <c r="Y58" s="9">
        <f t="shared" si="51"/>
        <v>692</v>
      </c>
      <c r="Z58" s="9">
        <f t="shared" si="52"/>
        <v>934</v>
      </c>
      <c r="AA58">
        <v>1000</v>
      </c>
      <c r="AB58">
        <v>1000</v>
      </c>
      <c r="AC58" s="62">
        <v>0.85859730000000001</v>
      </c>
      <c r="AE58" s="95">
        <v>1.416648E-2</v>
      </c>
      <c r="AF58" s="95">
        <v>1.416648E-2</v>
      </c>
      <c r="AG58" s="95">
        <v>0.38073040000000002</v>
      </c>
      <c r="AH58" s="95">
        <v>0.2144172</v>
      </c>
      <c r="AI58" s="95">
        <v>1.2137</v>
      </c>
      <c r="AJ58" s="95">
        <v>1000</v>
      </c>
      <c r="AK58" s="95" t="s">
        <v>216</v>
      </c>
    </row>
    <row r="59" spans="1:38">
      <c r="B59">
        <f t="shared" ref="B59:B67" si="53">D59*100/G59</f>
        <v>2.5</v>
      </c>
      <c r="C59">
        <f t="shared" ref="C59:C67" si="54">E59/G59*100</f>
        <v>2.5</v>
      </c>
      <c r="D59">
        <f t="shared" ref="D59:D67" si="55">E59</f>
        <v>25</v>
      </c>
      <c r="E59">
        <f t="shared" ref="E59:E67" si="56">(G59-F59)/2</f>
        <v>25</v>
      </c>
      <c r="F59" s="29">
        <v>950</v>
      </c>
      <c r="G59">
        <v>1000</v>
      </c>
      <c r="H59">
        <v>100</v>
      </c>
      <c r="I59">
        <f t="shared" ref="I59:I62" si="57">K59/J59</f>
        <v>0.4</v>
      </c>
      <c r="J59">
        <v>50</v>
      </c>
      <c r="K59">
        <v>20</v>
      </c>
      <c r="L59">
        <v>50</v>
      </c>
      <c r="N59" s="11">
        <v>9.9999000000000006E-6</v>
      </c>
      <c r="O59" s="11">
        <v>1.2261169999999999</v>
      </c>
      <c r="P59" s="11">
        <v>1.2356799999999999E-2</v>
      </c>
      <c r="Q59" s="11">
        <v>1223.3230000000001</v>
      </c>
      <c r="R59" t="s">
        <v>4</v>
      </c>
      <c r="S59">
        <v>100000</v>
      </c>
      <c r="T59" s="41"/>
      <c r="U59" s="43"/>
      <c r="V59" s="62">
        <v>138</v>
      </c>
      <c r="W59" s="62">
        <v>72</v>
      </c>
      <c r="X59" s="9">
        <f t="shared" si="50"/>
        <v>66</v>
      </c>
      <c r="Y59" s="9">
        <f t="shared" si="51"/>
        <v>666</v>
      </c>
      <c r="Z59" s="9">
        <f t="shared" si="52"/>
        <v>934</v>
      </c>
      <c r="AA59">
        <v>1000</v>
      </c>
      <c r="AB59">
        <v>1000</v>
      </c>
      <c r="AC59" s="62">
        <v>0.65926359999999995</v>
      </c>
      <c r="AE59" s="95">
        <v>0.22264629999999999</v>
      </c>
      <c r="AF59" s="95">
        <v>0.22264629999999999</v>
      </c>
      <c r="AG59" s="95">
        <v>9.9233329999999995E-2</v>
      </c>
      <c r="AH59" s="95">
        <v>-0.1952142</v>
      </c>
      <c r="AI59" s="95">
        <v>-1.0715619999999999</v>
      </c>
      <c r="AJ59" s="95">
        <v>1000</v>
      </c>
      <c r="AK59" s="95" t="s">
        <v>216</v>
      </c>
    </row>
    <row r="60" spans="1:38">
      <c r="B60">
        <f t="shared" si="53"/>
        <v>12.5</v>
      </c>
      <c r="C60">
        <f t="shared" si="54"/>
        <v>12.5</v>
      </c>
      <c r="D60">
        <f t="shared" si="55"/>
        <v>125</v>
      </c>
      <c r="E60">
        <f t="shared" si="56"/>
        <v>125</v>
      </c>
      <c r="F60" s="29">
        <v>750</v>
      </c>
      <c r="G60">
        <v>1000</v>
      </c>
      <c r="H60">
        <v>100</v>
      </c>
      <c r="I60">
        <f t="shared" si="57"/>
        <v>0.4</v>
      </c>
      <c r="J60">
        <v>50</v>
      </c>
      <c r="K60">
        <v>20</v>
      </c>
      <c r="L60">
        <v>50</v>
      </c>
      <c r="N60" s="11">
        <v>9.9999000000000006E-6</v>
      </c>
      <c r="O60" s="11">
        <v>1.926485</v>
      </c>
      <c r="P60" s="11">
        <v>1.9279020000000001E-2</v>
      </c>
      <c r="Q60" s="11">
        <v>1908.623</v>
      </c>
      <c r="R60" t="s">
        <v>34</v>
      </c>
      <c r="S60">
        <v>100000</v>
      </c>
      <c r="T60" s="41"/>
      <c r="U60" s="43"/>
      <c r="V60" s="62">
        <v>228</v>
      </c>
      <c r="W60" s="62">
        <v>162</v>
      </c>
      <c r="X60" s="9">
        <f t="shared" si="50"/>
        <v>66</v>
      </c>
      <c r="Y60" s="9">
        <f t="shared" si="51"/>
        <v>620</v>
      </c>
      <c r="Z60" s="9">
        <f t="shared" si="52"/>
        <v>934</v>
      </c>
      <c r="AA60">
        <v>1000</v>
      </c>
      <c r="AB60">
        <v>1000</v>
      </c>
      <c r="AC60" s="91">
        <v>1.2542999999999999E-11</v>
      </c>
      <c r="AE60" s="94">
        <v>5.995396E-5</v>
      </c>
      <c r="AF60" s="94">
        <v>5.995396E-5</v>
      </c>
      <c r="AG60" s="95">
        <v>0.55733220000000006</v>
      </c>
      <c r="AH60" s="95">
        <v>0.25239279999999997</v>
      </c>
      <c r="AI60" s="95">
        <v>1.3851770000000001</v>
      </c>
      <c r="AJ60" s="95">
        <v>1000</v>
      </c>
      <c r="AK60" s="95" t="s">
        <v>361</v>
      </c>
    </row>
    <row r="61" spans="1:38">
      <c r="B61">
        <f t="shared" si="53"/>
        <v>17.5</v>
      </c>
      <c r="C61">
        <f t="shared" si="54"/>
        <v>17.5</v>
      </c>
      <c r="D61">
        <f t="shared" si="55"/>
        <v>175</v>
      </c>
      <c r="E61">
        <f t="shared" si="56"/>
        <v>175</v>
      </c>
      <c r="F61" s="29">
        <v>650</v>
      </c>
      <c r="G61">
        <v>1000</v>
      </c>
      <c r="H61">
        <v>100</v>
      </c>
      <c r="I61">
        <f t="shared" si="57"/>
        <v>0.4</v>
      </c>
      <c r="J61">
        <v>50</v>
      </c>
      <c r="K61">
        <v>20</v>
      </c>
      <c r="L61">
        <v>50</v>
      </c>
      <c r="N61" s="11">
        <v>9.9999000000000006E-6</v>
      </c>
      <c r="O61" s="11">
        <v>2.430113</v>
      </c>
      <c r="P61" s="11">
        <v>2.4197050000000001E-2</v>
      </c>
      <c r="Q61" s="11">
        <v>2395.5079999999998</v>
      </c>
      <c r="R61" t="s">
        <v>33</v>
      </c>
      <c r="S61">
        <v>100000</v>
      </c>
      <c r="T61" s="41"/>
      <c r="U61" s="43"/>
      <c r="V61" s="62">
        <v>269</v>
      </c>
      <c r="W61" s="62">
        <v>203</v>
      </c>
      <c r="X61" s="9">
        <f t="shared" si="50"/>
        <v>66</v>
      </c>
      <c r="Y61" s="9">
        <f t="shared" si="51"/>
        <v>529</v>
      </c>
      <c r="Z61" s="9">
        <f t="shared" si="52"/>
        <v>934</v>
      </c>
      <c r="AA61">
        <v>1000</v>
      </c>
      <c r="AB61">
        <v>1000</v>
      </c>
      <c r="AC61" s="91">
        <v>9.5924809999999994E-20</v>
      </c>
      <c r="AE61" s="94">
        <v>1.5734380000000002E-5</v>
      </c>
      <c r="AF61" s="94">
        <v>1.5734380000000002E-5</v>
      </c>
      <c r="AG61" s="95">
        <v>0.57561030000000002</v>
      </c>
      <c r="AH61" s="95">
        <v>-0.26922269999999998</v>
      </c>
      <c r="AI61" s="95">
        <v>-1.4453860000000001</v>
      </c>
      <c r="AJ61" s="95">
        <v>1000</v>
      </c>
      <c r="AK61" s="95" t="s">
        <v>362</v>
      </c>
    </row>
    <row r="62" spans="1:38">
      <c r="B62">
        <f t="shared" si="53"/>
        <v>22.5</v>
      </c>
      <c r="C62">
        <f t="shared" si="54"/>
        <v>22.5</v>
      </c>
      <c r="D62">
        <f t="shared" si="55"/>
        <v>225</v>
      </c>
      <c r="E62">
        <f t="shared" si="56"/>
        <v>225</v>
      </c>
      <c r="F62" s="29">
        <v>550</v>
      </c>
      <c r="G62">
        <v>1000</v>
      </c>
      <c r="H62">
        <v>100</v>
      </c>
      <c r="I62">
        <f t="shared" si="57"/>
        <v>0.4</v>
      </c>
      <c r="J62">
        <v>50</v>
      </c>
      <c r="K62">
        <v>20</v>
      </c>
      <c r="L62">
        <v>50</v>
      </c>
      <c r="N62" s="11">
        <v>9.9999000000000006E-6</v>
      </c>
      <c r="O62" s="11">
        <v>2.705403</v>
      </c>
      <c r="P62" s="11">
        <v>2.6864530000000001E-2</v>
      </c>
      <c r="Q62" s="11">
        <v>2659.5880000000002</v>
      </c>
      <c r="R62" t="s">
        <v>33</v>
      </c>
      <c r="S62">
        <v>100000</v>
      </c>
      <c r="T62" s="41"/>
      <c r="U62" s="43"/>
      <c r="V62" s="62">
        <v>322</v>
      </c>
      <c r="W62" s="62">
        <v>256</v>
      </c>
      <c r="X62" s="9">
        <f t="shared" si="50"/>
        <v>66</v>
      </c>
      <c r="Y62" s="9">
        <f t="shared" si="51"/>
        <v>521</v>
      </c>
      <c r="Z62" s="9">
        <f t="shared" si="52"/>
        <v>934</v>
      </c>
      <c r="AA62">
        <v>1000</v>
      </c>
      <c r="AB62">
        <v>1000</v>
      </c>
      <c r="AC62" s="91">
        <v>3.1470940000000001E-32</v>
      </c>
      <c r="AE62" s="94">
        <v>2.952992E-9</v>
      </c>
      <c r="AF62" s="94">
        <v>2.952992E-9</v>
      </c>
      <c r="AG62" s="95">
        <v>0.77493900000000004</v>
      </c>
      <c r="AH62" s="95">
        <v>0.29491810000000002</v>
      </c>
      <c r="AI62" s="95">
        <v>1.6220600000000001</v>
      </c>
      <c r="AJ62" s="95">
        <v>1000</v>
      </c>
      <c r="AK62" s="95" t="s">
        <v>363</v>
      </c>
    </row>
    <row r="63" spans="1:38">
      <c r="B63">
        <f t="shared" si="53"/>
        <v>27.5</v>
      </c>
      <c r="C63">
        <f t="shared" si="54"/>
        <v>27.500000000000004</v>
      </c>
      <c r="D63">
        <f t="shared" si="55"/>
        <v>275</v>
      </c>
      <c r="E63">
        <f t="shared" si="56"/>
        <v>275</v>
      </c>
      <c r="F63" s="29">
        <v>450</v>
      </c>
      <c r="G63">
        <v>1000</v>
      </c>
      <c r="H63">
        <v>100</v>
      </c>
      <c r="I63">
        <f>K63/J63</f>
        <v>0.4</v>
      </c>
      <c r="J63">
        <v>50</v>
      </c>
      <c r="K63">
        <v>20</v>
      </c>
      <c r="L63">
        <v>50</v>
      </c>
      <c r="N63" s="11">
        <v>9.9999000000000006E-6</v>
      </c>
      <c r="O63" s="11">
        <v>3.1464029999999998</v>
      </c>
      <c r="P63" s="11">
        <v>3.1107409999999999E-2</v>
      </c>
      <c r="Q63" s="11">
        <v>3079.6329999999998</v>
      </c>
      <c r="R63" t="s">
        <v>33</v>
      </c>
      <c r="S63">
        <v>100000</v>
      </c>
      <c r="T63" s="41"/>
      <c r="U63" s="43"/>
      <c r="V63" s="62">
        <v>374</v>
      </c>
      <c r="W63" s="62">
        <v>308</v>
      </c>
      <c r="X63" s="9">
        <f t="shared" si="50"/>
        <v>66</v>
      </c>
      <c r="Y63" s="9">
        <f>AA63-W63</f>
        <v>692</v>
      </c>
      <c r="Z63" s="9">
        <f>AA63-X63</f>
        <v>934</v>
      </c>
      <c r="AA63">
        <v>1000</v>
      </c>
      <c r="AB63">
        <v>1000</v>
      </c>
      <c r="AC63" s="91">
        <v>2.58849E-46</v>
      </c>
      <c r="AE63" s="94">
        <v>6.1024910000000004E-11</v>
      </c>
      <c r="AF63" s="94">
        <v>6.1024910000000004E-11</v>
      </c>
      <c r="AG63" s="95">
        <v>0.83908890000000003</v>
      </c>
      <c r="AH63" s="95">
        <v>-0.3151833</v>
      </c>
      <c r="AI63" s="95">
        <v>-1.6826760000000001</v>
      </c>
      <c r="AJ63" s="95">
        <v>1000</v>
      </c>
      <c r="AK63" s="95" t="s">
        <v>263</v>
      </c>
    </row>
    <row r="64" spans="1:38">
      <c r="B64">
        <f t="shared" si="53"/>
        <v>32.5</v>
      </c>
      <c r="C64">
        <f t="shared" si="54"/>
        <v>32.5</v>
      </c>
      <c r="D64">
        <f t="shared" si="55"/>
        <v>325</v>
      </c>
      <c r="E64">
        <f t="shared" si="56"/>
        <v>325</v>
      </c>
      <c r="F64" s="29">
        <v>350</v>
      </c>
      <c r="G64">
        <v>1000</v>
      </c>
      <c r="H64">
        <v>100</v>
      </c>
      <c r="I64">
        <f t="shared" ref="I64:I67" si="58">K64/J64</f>
        <v>0.4</v>
      </c>
      <c r="J64">
        <v>50</v>
      </c>
      <c r="K64">
        <v>20</v>
      </c>
      <c r="L64">
        <v>50</v>
      </c>
      <c r="N64" s="11">
        <v>9.9999000000000006E-6</v>
      </c>
      <c r="O64" s="11">
        <v>3.507889</v>
      </c>
      <c r="P64" s="11">
        <v>3.4557789999999998E-2</v>
      </c>
      <c r="Q64" s="11">
        <v>3421.221</v>
      </c>
      <c r="R64" t="s">
        <v>33</v>
      </c>
      <c r="S64">
        <v>100000</v>
      </c>
      <c r="T64" s="41"/>
      <c r="U64" s="43"/>
      <c r="V64" s="62">
        <v>400</v>
      </c>
      <c r="W64" s="62">
        <v>334</v>
      </c>
      <c r="X64" s="9">
        <f t="shared" si="50"/>
        <v>66</v>
      </c>
      <c r="Y64" s="9">
        <f t="shared" ref="Y64:Y67" si="59">AA64-W64</f>
        <v>666</v>
      </c>
      <c r="Z64" s="9">
        <f t="shared" ref="Z64:Z67" si="60">AA64-X64</f>
        <v>934</v>
      </c>
      <c r="AA64">
        <v>1000</v>
      </c>
      <c r="AB64">
        <v>1000</v>
      </c>
      <c r="AC64" s="91">
        <v>5.5943489999999995E-54</v>
      </c>
      <c r="AE64" s="94">
        <v>1.4789520000000001E-14</v>
      </c>
      <c r="AF64" s="94">
        <v>1.4789520000000001E-14</v>
      </c>
      <c r="AG64" s="95">
        <v>0.97599469999999999</v>
      </c>
      <c r="AH64" s="95">
        <v>-0.34308640000000001</v>
      </c>
      <c r="AI64" s="95">
        <v>-1.8261829999999999</v>
      </c>
      <c r="AJ64" s="95">
        <v>1000</v>
      </c>
      <c r="AK64" s="95" t="s">
        <v>263</v>
      </c>
    </row>
    <row r="65" spans="1:190">
      <c r="B65">
        <f t="shared" si="53"/>
        <v>37.5</v>
      </c>
      <c r="C65">
        <f t="shared" si="54"/>
        <v>37.5</v>
      </c>
      <c r="D65">
        <f t="shared" si="55"/>
        <v>375</v>
      </c>
      <c r="E65">
        <f t="shared" si="56"/>
        <v>375</v>
      </c>
      <c r="F65" s="29">
        <v>250</v>
      </c>
      <c r="G65">
        <v>1000</v>
      </c>
      <c r="H65">
        <v>100</v>
      </c>
      <c r="I65">
        <f t="shared" si="58"/>
        <v>0.4</v>
      </c>
      <c r="J65">
        <v>50</v>
      </c>
      <c r="K65">
        <v>20</v>
      </c>
      <c r="L65">
        <v>50</v>
      </c>
      <c r="N65" s="11">
        <v>9.9999000000000006E-6</v>
      </c>
      <c r="O65" s="11">
        <v>3.935492</v>
      </c>
      <c r="P65" s="11">
        <v>3.8607669999999997E-2</v>
      </c>
      <c r="Q65" s="11">
        <v>3822.1590000000001</v>
      </c>
      <c r="R65" t="s">
        <v>33</v>
      </c>
      <c r="S65">
        <v>100000</v>
      </c>
      <c r="T65" s="41"/>
      <c r="U65" s="43"/>
      <c r="V65" s="62">
        <v>446</v>
      </c>
      <c r="W65" s="62">
        <v>380</v>
      </c>
      <c r="X65" s="9">
        <f t="shared" si="50"/>
        <v>66</v>
      </c>
      <c r="Y65" s="9">
        <f t="shared" si="59"/>
        <v>620</v>
      </c>
      <c r="Z65" s="9">
        <f t="shared" si="60"/>
        <v>934</v>
      </c>
      <c r="AA65">
        <v>1000</v>
      </c>
      <c r="AB65">
        <v>1000</v>
      </c>
      <c r="AC65" s="91">
        <v>1.609841E-68</v>
      </c>
      <c r="AE65" s="94">
        <v>1.4970829999999999E-18</v>
      </c>
      <c r="AF65" s="94">
        <v>1.4970829999999999E-18</v>
      </c>
      <c r="AG65" s="95">
        <v>1.1146640000000001</v>
      </c>
      <c r="AH65" s="95">
        <v>0.35470059999999998</v>
      </c>
      <c r="AI65" s="95">
        <v>1.964269</v>
      </c>
      <c r="AJ65" s="95">
        <v>1000</v>
      </c>
      <c r="AK65" s="95" t="s">
        <v>364</v>
      </c>
    </row>
    <row r="66" spans="1:190">
      <c r="B66">
        <f t="shared" si="53"/>
        <v>42.5</v>
      </c>
      <c r="C66">
        <f t="shared" si="54"/>
        <v>42.5</v>
      </c>
      <c r="D66">
        <f t="shared" si="55"/>
        <v>425</v>
      </c>
      <c r="E66">
        <f t="shared" si="56"/>
        <v>425</v>
      </c>
      <c r="F66" s="29">
        <v>150</v>
      </c>
      <c r="G66">
        <v>1000</v>
      </c>
      <c r="H66">
        <v>100</v>
      </c>
      <c r="I66">
        <f t="shared" si="58"/>
        <v>0.4</v>
      </c>
      <c r="J66">
        <v>50</v>
      </c>
      <c r="K66">
        <v>20</v>
      </c>
      <c r="L66">
        <v>50</v>
      </c>
      <c r="N66" s="11">
        <v>9.9999000000000006E-6</v>
      </c>
      <c r="O66" s="11">
        <v>4.2311050000000003</v>
      </c>
      <c r="P66" s="11">
        <v>4.1387649999999998E-2</v>
      </c>
      <c r="Q66" s="11">
        <v>4097.3770000000004</v>
      </c>
      <c r="R66" t="s">
        <v>33</v>
      </c>
      <c r="S66">
        <v>100000</v>
      </c>
      <c r="T66" s="41"/>
      <c r="U66" s="43"/>
      <c r="V66" s="62">
        <v>537</v>
      </c>
      <c r="W66" s="62">
        <v>471</v>
      </c>
      <c r="X66" s="9">
        <f t="shared" si="50"/>
        <v>66</v>
      </c>
      <c r="Y66" s="9">
        <f t="shared" si="59"/>
        <v>529</v>
      </c>
      <c r="Z66" s="9">
        <f t="shared" si="60"/>
        <v>934</v>
      </c>
      <c r="AA66">
        <v>1000</v>
      </c>
      <c r="AB66">
        <v>1000</v>
      </c>
      <c r="AC66" s="91">
        <v>5.4307930000000003E-101</v>
      </c>
      <c r="AE66" s="94">
        <v>1.8172029999999999E-19</v>
      </c>
      <c r="AF66" s="94">
        <v>1.8172029999999999E-19</v>
      </c>
      <c r="AG66" s="95">
        <v>1.142191</v>
      </c>
      <c r="AH66" s="95">
        <v>-0.36502960000000001</v>
      </c>
      <c r="AI66" s="95">
        <v>-2.0304229999999999</v>
      </c>
      <c r="AJ66" s="95">
        <v>1000</v>
      </c>
      <c r="AK66" s="95" t="s">
        <v>274</v>
      </c>
    </row>
    <row r="67" spans="1:190" ht="17" thickBot="1">
      <c r="B67">
        <f t="shared" si="53"/>
        <v>47.5</v>
      </c>
      <c r="C67">
        <f t="shared" si="54"/>
        <v>47.5</v>
      </c>
      <c r="D67">
        <f t="shared" si="55"/>
        <v>475</v>
      </c>
      <c r="E67">
        <f t="shared" si="56"/>
        <v>475</v>
      </c>
      <c r="F67" s="29">
        <v>50</v>
      </c>
      <c r="G67">
        <v>1000</v>
      </c>
      <c r="H67">
        <v>100</v>
      </c>
      <c r="I67">
        <f t="shared" si="58"/>
        <v>0.4</v>
      </c>
      <c r="J67">
        <v>50</v>
      </c>
      <c r="K67">
        <v>20</v>
      </c>
      <c r="L67">
        <v>50</v>
      </c>
      <c r="N67" s="11">
        <v>9.9999000000000006E-6</v>
      </c>
      <c r="O67" s="11">
        <v>4.6232990000000003</v>
      </c>
      <c r="P67" s="11">
        <v>4.505116E-2</v>
      </c>
      <c r="Q67" s="11">
        <v>4460.0649999999996</v>
      </c>
      <c r="R67" t="s">
        <v>33</v>
      </c>
      <c r="S67">
        <v>100000</v>
      </c>
      <c r="V67" s="62">
        <v>545</v>
      </c>
      <c r="W67" s="62">
        <v>479</v>
      </c>
      <c r="X67" s="9">
        <f t="shared" si="50"/>
        <v>66</v>
      </c>
      <c r="Y67" s="9">
        <f t="shared" si="59"/>
        <v>521</v>
      </c>
      <c r="Z67" s="9">
        <f t="shared" si="60"/>
        <v>934</v>
      </c>
      <c r="AA67">
        <v>1000</v>
      </c>
      <c r="AB67">
        <v>1000</v>
      </c>
      <c r="AC67" s="91">
        <v>4.327186E-104</v>
      </c>
      <c r="AE67" s="94">
        <v>2.4043600000000001E-21</v>
      </c>
      <c r="AF67" s="94">
        <v>2.4043600000000001E-21</v>
      </c>
      <c r="AG67" s="95">
        <v>1.195344</v>
      </c>
      <c r="AH67" s="95">
        <v>-0.36883840000000001</v>
      </c>
      <c r="AI67" s="95">
        <v>-2.0843820000000002</v>
      </c>
      <c r="AJ67" s="95">
        <v>1000</v>
      </c>
      <c r="AK67" s="95" t="s">
        <v>255</v>
      </c>
    </row>
    <row r="68" spans="1:190" s="2" customFormat="1" ht="17" thickBot="1">
      <c r="A68" s="24">
        <v>7</v>
      </c>
      <c r="B68" s="5" t="s">
        <v>40</v>
      </c>
      <c r="T68" s="17"/>
      <c r="V68" s="17"/>
      <c r="W68" s="17"/>
      <c r="X68" s="16">
        <f t="shared" ref="X68:X89" si="61">V68-W68</f>
        <v>0</v>
      </c>
      <c r="Y68" s="16">
        <f t="shared" ref="Y68:Y78" si="62">AA68-W68</f>
        <v>0</v>
      </c>
      <c r="Z68" s="16">
        <f t="shared" ref="Z68:Z78" si="63">AA68-X68</f>
        <v>0</v>
      </c>
      <c r="AA68" s="17"/>
      <c r="AB68" s="17"/>
      <c r="AC68" s="92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</row>
    <row r="69" spans="1:190">
      <c r="B69">
        <f>C69</f>
        <v>12.5</v>
      </c>
      <c r="C69">
        <f t="shared" ref="C69:C78" si="64">E69/G69*100</f>
        <v>12.5</v>
      </c>
      <c r="D69">
        <f>E69</f>
        <v>125</v>
      </c>
      <c r="E69">
        <f>(G69-F69)/2</f>
        <v>125</v>
      </c>
      <c r="F69">
        <v>750</v>
      </c>
      <c r="G69">
        <v>1000</v>
      </c>
      <c r="H69">
        <v>100</v>
      </c>
      <c r="I69">
        <f t="shared" ref="I69:I78" si="65">K69/J69</f>
        <v>0.1</v>
      </c>
      <c r="J69">
        <v>50</v>
      </c>
      <c r="K69" s="29">
        <v>5</v>
      </c>
      <c r="L69">
        <v>50</v>
      </c>
      <c r="N69" s="11">
        <v>0.1871381</v>
      </c>
      <c r="O69" s="11">
        <v>1.0390109999999999</v>
      </c>
      <c r="P69" s="11">
        <v>1.0490930000000001E-2</v>
      </c>
      <c r="Q69" s="11">
        <v>1038.6020000000001</v>
      </c>
      <c r="R69" t="s">
        <v>4</v>
      </c>
      <c r="S69">
        <v>100000</v>
      </c>
      <c r="T69" s="41"/>
      <c r="U69" s="43"/>
      <c r="V69" s="62">
        <v>103</v>
      </c>
      <c r="W69" s="62">
        <v>52</v>
      </c>
      <c r="X69" s="9">
        <f t="shared" si="61"/>
        <v>51</v>
      </c>
      <c r="Y69" s="9">
        <f t="shared" si="62"/>
        <v>948</v>
      </c>
      <c r="Z69" s="9">
        <f t="shared" si="63"/>
        <v>949</v>
      </c>
      <c r="AA69">
        <v>1000</v>
      </c>
      <c r="AB69">
        <v>1000</v>
      </c>
      <c r="AC69" s="62">
        <v>1</v>
      </c>
      <c r="AE69" s="95">
        <v>0.28977269999999999</v>
      </c>
      <c r="AF69" s="95">
        <v>0.28977269999999999</v>
      </c>
      <c r="AG69" s="95">
        <v>9.0263549999999998E-2</v>
      </c>
      <c r="AH69" s="95">
        <v>0.1910336</v>
      </c>
      <c r="AI69" s="95">
        <v>1.0429889999999999</v>
      </c>
      <c r="AJ69" s="95">
        <v>1000</v>
      </c>
      <c r="AK69" s="95" t="s">
        <v>233</v>
      </c>
    </row>
    <row r="70" spans="1:190">
      <c r="B70">
        <f t="shared" ref="B70:B78" si="66">C70</f>
        <v>12.5</v>
      </c>
      <c r="C70">
        <f t="shared" si="64"/>
        <v>12.5</v>
      </c>
      <c r="D70">
        <f t="shared" ref="D70:D78" si="67">E70</f>
        <v>125</v>
      </c>
      <c r="E70">
        <f t="shared" ref="E70:E78" si="68">(G70-F70)/2</f>
        <v>125</v>
      </c>
      <c r="F70">
        <v>750</v>
      </c>
      <c r="G70">
        <v>1000</v>
      </c>
      <c r="H70">
        <v>100</v>
      </c>
      <c r="I70">
        <f t="shared" si="65"/>
        <v>0.2</v>
      </c>
      <c r="J70">
        <v>50</v>
      </c>
      <c r="K70" s="29">
        <v>10</v>
      </c>
      <c r="L70">
        <v>50</v>
      </c>
      <c r="N70" s="11">
        <v>5.9999399999999996E-4</v>
      </c>
      <c r="O70" s="11">
        <v>1.152884</v>
      </c>
      <c r="P70" s="11">
        <v>1.162733E-2</v>
      </c>
      <c r="Q70" s="11">
        <v>1151.106</v>
      </c>
      <c r="R70" t="s">
        <v>4</v>
      </c>
      <c r="S70">
        <v>100000</v>
      </c>
      <c r="T70" s="41"/>
      <c r="U70" s="43"/>
      <c r="V70" s="62">
        <v>122</v>
      </c>
      <c r="W70" s="62">
        <v>79</v>
      </c>
      <c r="X70" s="9">
        <f t="shared" si="61"/>
        <v>43</v>
      </c>
      <c r="Y70" s="9">
        <f t="shared" si="62"/>
        <v>921</v>
      </c>
      <c r="Z70" s="9">
        <f t="shared" si="63"/>
        <v>957</v>
      </c>
      <c r="AA70">
        <v>1000</v>
      </c>
      <c r="AB70">
        <v>1000</v>
      </c>
      <c r="AC70" s="62">
        <v>1.002808E-3</v>
      </c>
      <c r="AE70" s="95">
        <v>8.2191780000000006E-2</v>
      </c>
      <c r="AF70" s="95">
        <v>8.2191780000000006E-2</v>
      </c>
      <c r="AG70" s="95">
        <v>0.18138309999999999</v>
      </c>
      <c r="AH70" s="95">
        <v>-0.2115969</v>
      </c>
      <c r="AI70" s="95">
        <v>-1.148542</v>
      </c>
      <c r="AJ70" s="95">
        <v>1000</v>
      </c>
      <c r="AK70" s="95" t="s">
        <v>344</v>
      </c>
    </row>
    <row r="71" spans="1:190">
      <c r="B71">
        <f t="shared" si="66"/>
        <v>12.5</v>
      </c>
      <c r="C71">
        <f t="shared" si="64"/>
        <v>12.5</v>
      </c>
      <c r="D71">
        <f t="shared" si="67"/>
        <v>125</v>
      </c>
      <c r="E71">
        <f t="shared" si="68"/>
        <v>125</v>
      </c>
      <c r="F71">
        <v>750</v>
      </c>
      <c r="G71">
        <v>1000</v>
      </c>
      <c r="H71">
        <v>100</v>
      </c>
      <c r="I71">
        <f t="shared" si="65"/>
        <v>0.3</v>
      </c>
      <c r="J71">
        <v>50</v>
      </c>
      <c r="K71" s="29">
        <v>15</v>
      </c>
      <c r="L71">
        <v>50</v>
      </c>
      <c r="N71" s="11">
        <v>9.9999000000000006E-6</v>
      </c>
      <c r="O71" s="11">
        <v>1.54992</v>
      </c>
      <c r="P71" s="11">
        <v>1.556927E-2</v>
      </c>
      <c r="Q71" s="11">
        <v>1541.3579999999999</v>
      </c>
      <c r="R71" t="s">
        <v>27</v>
      </c>
      <c r="S71">
        <v>100000</v>
      </c>
      <c r="T71" s="41"/>
      <c r="U71" s="43"/>
      <c r="V71" s="62">
        <v>163</v>
      </c>
      <c r="W71" s="62">
        <v>109</v>
      </c>
      <c r="X71" s="9">
        <f t="shared" si="61"/>
        <v>54</v>
      </c>
      <c r="Y71" s="9">
        <f t="shared" si="62"/>
        <v>891</v>
      </c>
      <c r="Z71" s="9">
        <f t="shared" si="63"/>
        <v>946</v>
      </c>
      <c r="AA71">
        <v>1000</v>
      </c>
      <c r="AB71">
        <v>1000</v>
      </c>
      <c r="AC71" s="91">
        <v>8.5890539999999996E-6</v>
      </c>
      <c r="AE71" s="94">
        <v>5.146137E-5</v>
      </c>
      <c r="AF71" s="94">
        <v>5.146137E-5</v>
      </c>
      <c r="AG71" s="95">
        <v>0.55733220000000006</v>
      </c>
      <c r="AH71" s="95">
        <v>0.25678640000000003</v>
      </c>
      <c r="AI71" s="95">
        <v>1.420722</v>
      </c>
      <c r="AJ71" s="95">
        <v>1000</v>
      </c>
      <c r="AK71" s="95" t="s">
        <v>329</v>
      </c>
    </row>
    <row r="72" spans="1:190">
      <c r="B72">
        <f t="shared" si="66"/>
        <v>12.5</v>
      </c>
      <c r="C72">
        <f>E72/G72*100</f>
        <v>12.5</v>
      </c>
      <c r="D72">
        <f t="shared" si="67"/>
        <v>125</v>
      </c>
      <c r="E72">
        <f t="shared" si="68"/>
        <v>125</v>
      </c>
      <c r="F72">
        <v>750</v>
      </c>
      <c r="G72">
        <v>1000</v>
      </c>
      <c r="H72">
        <v>100</v>
      </c>
      <c r="I72">
        <f t="shared" si="65"/>
        <v>0.4</v>
      </c>
      <c r="J72">
        <v>50</v>
      </c>
      <c r="K72" s="29">
        <v>20</v>
      </c>
      <c r="L72">
        <v>50</v>
      </c>
      <c r="N72" s="11">
        <v>9.9999000000000006E-6</v>
      </c>
      <c r="O72" s="11">
        <v>2.0138210000000001</v>
      </c>
      <c r="P72" s="11">
        <v>2.0135429999999999E-2</v>
      </c>
      <c r="Q72" s="11">
        <v>1993.4079999999999</v>
      </c>
      <c r="R72" t="s">
        <v>33</v>
      </c>
      <c r="S72">
        <v>100000</v>
      </c>
      <c r="T72" s="41"/>
      <c r="U72" s="43"/>
      <c r="V72" s="62">
        <v>208</v>
      </c>
      <c r="W72" s="62">
        <v>176</v>
      </c>
      <c r="X72" s="9">
        <f t="shared" si="61"/>
        <v>32</v>
      </c>
      <c r="Y72" s="9">
        <f t="shared" si="62"/>
        <v>824</v>
      </c>
      <c r="Z72" s="9">
        <f t="shared" si="63"/>
        <v>968</v>
      </c>
      <c r="AA72">
        <v>1000</v>
      </c>
      <c r="AB72">
        <v>1000</v>
      </c>
      <c r="AC72" s="91">
        <v>8.5933650000000005E-28</v>
      </c>
      <c r="AE72" s="94">
        <v>5.6652389999999999E-5</v>
      </c>
      <c r="AF72" s="94">
        <v>5.6652389999999999E-5</v>
      </c>
      <c r="AG72" s="95">
        <v>0.55733220000000006</v>
      </c>
      <c r="AH72" s="95">
        <v>-0.24514250000000001</v>
      </c>
      <c r="AI72" s="95">
        <v>-1.390517</v>
      </c>
      <c r="AJ72" s="95">
        <v>1000</v>
      </c>
      <c r="AK72" s="95" t="s">
        <v>342</v>
      </c>
    </row>
    <row r="73" spans="1:190">
      <c r="B73">
        <f t="shared" si="66"/>
        <v>12.5</v>
      </c>
      <c r="C73">
        <f t="shared" si="64"/>
        <v>12.5</v>
      </c>
      <c r="D73">
        <f t="shared" si="67"/>
        <v>125</v>
      </c>
      <c r="E73">
        <f t="shared" si="68"/>
        <v>125</v>
      </c>
      <c r="F73">
        <v>750</v>
      </c>
      <c r="G73">
        <v>1000</v>
      </c>
      <c r="H73">
        <v>100</v>
      </c>
      <c r="I73">
        <f t="shared" si="65"/>
        <v>0.6</v>
      </c>
      <c r="J73">
        <v>50</v>
      </c>
      <c r="K73" s="29">
        <v>30</v>
      </c>
      <c r="L73">
        <v>50</v>
      </c>
      <c r="N73" s="11">
        <v>9.9999000000000006E-6</v>
      </c>
      <c r="O73" s="11">
        <v>2.892239</v>
      </c>
      <c r="P73" s="11">
        <v>2.8666609999999999E-2</v>
      </c>
      <c r="Q73" s="11">
        <v>2837.9949999999999</v>
      </c>
      <c r="R73" t="s">
        <v>33</v>
      </c>
      <c r="S73">
        <v>100000</v>
      </c>
      <c r="T73" s="41"/>
      <c r="U73" s="43"/>
      <c r="V73" s="62">
        <v>323</v>
      </c>
      <c r="W73" s="62">
        <v>255</v>
      </c>
      <c r="X73" s="9">
        <f t="shared" si="61"/>
        <v>68</v>
      </c>
      <c r="Y73" s="9">
        <f t="shared" si="62"/>
        <v>745</v>
      </c>
      <c r="Z73" s="9">
        <f t="shared" si="63"/>
        <v>932</v>
      </c>
      <c r="AA73">
        <v>1000</v>
      </c>
      <c r="AB73">
        <v>1000</v>
      </c>
      <c r="AC73" s="91">
        <v>4.020273E-31</v>
      </c>
      <c r="AE73" s="94">
        <v>6.1705560000000005E-5</v>
      </c>
      <c r="AF73" s="94">
        <v>6.1705560000000005E-5</v>
      </c>
      <c r="AG73" s="95">
        <v>0.53843410000000003</v>
      </c>
      <c r="AH73" s="95">
        <v>-0.28039700000000001</v>
      </c>
      <c r="AI73" s="95">
        <v>-1.3962140000000001</v>
      </c>
      <c r="AJ73" s="95">
        <v>1000</v>
      </c>
      <c r="AK73" s="95" t="s">
        <v>370</v>
      </c>
    </row>
    <row r="74" spans="1:190">
      <c r="B74">
        <f t="shared" si="66"/>
        <v>12.5</v>
      </c>
      <c r="C74">
        <f t="shared" si="64"/>
        <v>12.5</v>
      </c>
      <c r="D74">
        <f t="shared" si="67"/>
        <v>125</v>
      </c>
      <c r="E74">
        <f t="shared" si="68"/>
        <v>125</v>
      </c>
      <c r="F74">
        <v>750</v>
      </c>
      <c r="G74">
        <v>1000</v>
      </c>
      <c r="H74">
        <v>100</v>
      </c>
      <c r="I74">
        <f t="shared" si="65"/>
        <v>0.8</v>
      </c>
      <c r="J74">
        <v>50</v>
      </c>
      <c r="K74" s="29">
        <v>40</v>
      </c>
      <c r="L74">
        <v>50</v>
      </c>
      <c r="N74" s="11">
        <v>9.9999000000000006E-6</v>
      </c>
      <c r="O74" s="11">
        <v>4.4782770000000003</v>
      </c>
      <c r="P74" s="11">
        <v>4.3699769999999999E-2</v>
      </c>
      <c r="Q74" s="11">
        <v>4326.277</v>
      </c>
      <c r="R74" t="s">
        <v>33</v>
      </c>
      <c r="S74">
        <v>100000</v>
      </c>
      <c r="T74" s="41"/>
      <c r="U74" s="43"/>
      <c r="V74" s="62">
        <v>309</v>
      </c>
      <c r="W74" s="62">
        <v>272</v>
      </c>
      <c r="X74" s="9">
        <f t="shared" si="61"/>
        <v>37</v>
      </c>
      <c r="Y74" s="9">
        <f t="shared" si="62"/>
        <v>728</v>
      </c>
      <c r="Z74" s="9">
        <f t="shared" si="63"/>
        <v>963</v>
      </c>
      <c r="AA74">
        <v>1000</v>
      </c>
      <c r="AB74">
        <v>1000</v>
      </c>
      <c r="AC74" s="91">
        <v>1.861962E-52</v>
      </c>
      <c r="AE74" s="94">
        <v>1.4525480000000001E-9</v>
      </c>
      <c r="AF74" s="94">
        <v>1.4525480000000001E-9</v>
      </c>
      <c r="AG74" s="95">
        <v>0.78818679999999997</v>
      </c>
      <c r="AH74" s="95">
        <v>0.32872299999999999</v>
      </c>
      <c r="AI74" s="95">
        <v>1.5705769999999999</v>
      </c>
      <c r="AJ74" s="95">
        <v>1000</v>
      </c>
      <c r="AK74" s="95" t="s">
        <v>371</v>
      </c>
    </row>
    <row r="75" spans="1:190">
      <c r="B75">
        <f t="shared" si="66"/>
        <v>12.5</v>
      </c>
      <c r="C75">
        <f t="shared" si="64"/>
        <v>12.5</v>
      </c>
      <c r="D75">
        <f t="shared" si="67"/>
        <v>125</v>
      </c>
      <c r="E75">
        <f t="shared" si="68"/>
        <v>125</v>
      </c>
      <c r="F75">
        <v>750</v>
      </c>
      <c r="G75">
        <v>1000</v>
      </c>
      <c r="H75">
        <v>100</v>
      </c>
      <c r="I75">
        <f t="shared" si="65"/>
        <v>1</v>
      </c>
      <c r="J75">
        <v>50</v>
      </c>
      <c r="K75" s="29">
        <v>50</v>
      </c>
      <c r="L75">
        <v>50</v>
      </c>
      <c r="N75" s="11">
        <v>9.9999000000000006E-6</v>
      </c>
      <c r="O75" s="11">
        <v>6.2409150000000002</v>
      </c>
      <c r="P75" s="11">
        <v>5.9870109999999997E-2</v>
      </c>
      <c r="Q75" s="11">
        <v>5927.1409999999996</v>
      </c>
      <c r="R75" t="s">
        <v>33</v>
      </c>
      <c r="S75">
        <v>100000</v>
      </c>
      <c r="T75" s="41"/>
      <c r="U75" s="43"/>
      <c r="V75" s="62">
        <v>340</v>
      </c>
      <c r="W75" s="62">
        <v>289</v>
      </c>
      <c r="X75" s="9">
        <f t="shared" si="61"/>
        <v>51</v>
      </c>
      <c r="Y75" s="9">
        <f t="shared" si="62"/>
        <v>711</v>
      </c>
      <c r="Z75" s="9">
        <f t="shared" si="63"/>
        <v>949</v>
      </c>
      <c r="AA75">
        <v>1000</v>
      </c>
      <c r="AB75">
        <v>1000</v>
      </c>
      <c r="AC75" s="91">
        <v>6.6146029999999999E-49</v>
      </c>
      <c r="AE75" s="94">
        <v>2.530835E-8</v>
      </c>
      <c r="AF75" s="94">
        <v>2.530835E-8</v>
      </c>
      <c r="AG75" s="95">
        <v>0.73376200000000003</v>
      </c>
      <c r="AH75" s="95">
        <v>-0.34536699999999998</v>
      </c>
      <c r="AI75" s="95">
        <v>-1.4905280000000001</v>
      </c>
      <c r="AJ75" s="95">
        <v>1000</v>
      </c>
      <c r="AK75" s="95" t="s">
        <v>372</v>
      </c>
    </row>
    <row r="76" spans="1:190">
      <c r="B76">
        <f t="shared" si="66"/>
        <v>12.5</v>
      </c>
      <c r="C76">
        <f t="shared" si="64"/>
        <v>12.5</v>
      </c>
      <c r="D76">
        <f t="shared" si="67"/>
        <v>125</v>
      </c>
      <c r="E76">
        <f t="shared" si="68"/>
        <v>125</v>
      </c>
      <c r="F76">
        <v>750</v>
      </c>
      <c r="G76">
        <v>1000</v>
      </c>
      <c r="H76">
        <v>100</v>
      </c>
      <c r="I76">
        <f t="shared" si="65"/>
        <v>1.4</v>
      </c>
      <c r="J76">
        <v>50</v>
      </c>
      <c r="K76" s="29">
        <v>70</v>
      </c>
      <c r="L76">
        <v>50</v>
      </c>
      <c r="N76" s="11">
        <v>9.9999000000000006E-6</v>
      </c>
      <c r="O76" s="11">
        <v>9.7530669999999997</v>
      </c>
      <c r="P76" s="11">
        <v>9.0513129999999997E-2</v>
      </c>
      <c r="Q76" s="11">
        <v>8960.7999999999993</v>
      </c>
      <c r="R76" t="s">
        <v>33</v>
      </c>
      <c r="S76">
        <v>100000</v>
      </c>
      <c r="T76" s="41"/>
      <c r="U76" s="43"/>
      <c r="V76" s="62">
        <v>342</v>
      </c>
      <c r="W76" s="62">
        <v>286</v>
      </c>
      <c r="X76" s="9">
        <f t="shared" si="61"/>
        <v>56</v>
      </c>
      <c r="Y76" s="9">
        <f t="shared" si="62"/>
        <v>714</v>
      </c>
      <c r="Z76" s="9">
        <f t="shared" si="63"/>
        <v>944</v>
      </c>
      <c r="AA76">
        <v>1000</v>
      </c>
      <c r="AB76">
        <v>1000</v>
      </c>
      <c r="AC76" s="91">
        <v>3.123797E-45</v>
      </c>
      <c r="AE76" s="94">
        <v>1.113923E-8</v>
      </c>
      <c r="AF76" s="94">
        <v>1.113923E-8</v>
      </c>
      <c r="AG76" s="95">
        <v>0.74773970000000001</v>
      </c>
      <c r="AH76" s="95">
        <v>-0.3863992</v>
      </c>
      <c r="AI76" s="95">
        <v>-1.4877990000000001</v>
      </c>
      <c r="AJ76" s="95">
        <v>1000</v>
      </c>
      <c r="AK76" s="95" t="s">
        <v>370</v>
      </c>
    </row>
    <row r="77" spans="1:190">
      <c r="B77">
        <f t="shared" si="66"/>
        <v>12.5</v>
      </c>
      <c r="C77">
        <f t="shared" si="64"/>
        <v>12.5</v>
      </c>
      <c r="D77">
        <f t="shared" si="67"/>
        <v>125</v>
      </c>
      <c r="E77">
        <f t="shared" si="68"/>
        <v>125</v>
      </c>
      <c r="F77">
        <v>750</v>
      </c>
      <c r="G77">
        <v>1000</v>
      </c>
      <c r="H77">
        <v>100</v>
      </c>
      <c r="I77">
        <f t="shared" si="65"/>
        <v>2</v>
      </c>
      <c r="J77">
        <v>50</v>
      </c>
      <c r="K77" s="29">
        <v>100</v>
      </c>
      <c r="L77">
        <v>50</v>
      </c>
      <c r="N77" s="11">
        <v>9.9999000000000006E-6</v>
      </c>
      <c r="O77" s="11">
        <v>15.09557</v>
      </c>
      <c r="P77" s="11">
        <v>0.13347619999999999</v>
      </c>
      <c r="Q77" s="11">
        <v>13214.15</v>
      </c>
      <c r="R77" t="s">
        <v>33</v>
      </c>
      <c r="S77">
        <v>100000</v>
      </c>
      <c r="T77" s="41"/>
      <c r="U77" s="43"/>
      <c r="V77" s="62">
        <v>346</v>
      </c>
      <c r="W77" s="62">
        <v>286</v>
      </c>
      <c r="X77" s="9">
        <f t="shared" si="61"/>
        <v>60</v>
      </c>
      <c r="Y77" s="9">
        <f t="shared" si="62"/>
        <v>714</v>
      </c>
      <c r="Z77" s="9">
        <f t="shared" si="63"/>
        <v>940</v>
      </c>
      <c r="AA77">
        <v>1000</v>
      </c>
      <c r="AB77">
        <v>1000</v>
      </c>
      <c r="AC77" s="91">
        <v>3.9919769999999999E-43</v>
      </c>
      <c r="AE77" s="94">
        <v>7.5675029999999997E-8</v>
      </c>
      <c r="AF77" s="94">
        <v>7.5675029999999997E-8</v>
      </c>
      <c r="AG77" s="95">
        <v>0.70497569999999998</v>
      </c>
      <c r="AH77" s="95">
        <v>-0.42396470000000003</v>
      </c>
      <c r="AI77" s="95">
        <v>-1.424701</v>
      </c>
      <c r="AJ77" s="95">
        <v>1000</v>
      </c>
      <c r="AK77" s="95" t="s">
        <v>370</v>
      </c>
    </row>
    <row r="78" spans="1:190" ht="17" thickBot="1">
      <c r="B78">
        <f t="shared" si="66"/>
        <v>12.5</v>
      </c>
      <c r="C78">
        <f t="shared" si="64"/>
        <v>12.5</v>
      </c>
      <c r="D78">
        <f t="shared" si="67"/>
        <v>125</v>
      </c>
      <c r="E78">
        <f t="shared" si="68"/>
        <v>125</v>
      </c>
      <c r="F78">
        <v>750</v>
      </c>
      <c r="G78">
        <v>1000</v>
      </c>
      <c r="H78">
        <v>100</v>
      </c>
      <c r="I78">
        <f t="shared" si="65"/>
        <v>3</v>
      </c>
      <c r="J78">
        <v>50</v>
      </c>
      <c r="K78" s="29">
        <v>150</v>
      </c>
      <c r="L78">
        <v>50</v>
      </c>
      <c r="N78" s="11">
        <v>9.9999000000000006E-6</v>
      </c>
      <c r="O78" s="11">
        <v>21.85267</v>
      </c>
      <c r="P78" s="11">
        <v>0.1823294</v>
      </c>
      <c r="Q78" s="11">
        <v>18050.62</v>
      </c>
      <c r="R78" t="s">
        <v>33</v>
      </c>
      <c r="S78">
        <v>100000</v>
      </c>
      <c r="V78" s="62">
        <v>326</v>
      </c>
      <c r="W78" s="62">
        <v>284</v>
      </c>
      <c r="X78" s="9">
        <f t="shared" si="61"/>
        <v>42</v>
      </c>
      <c r="Y78" s="9">
        <f t="shared" si="62"/>
        <v>716</v>
      </c>
      <c r="Z78" s="9">
        <f t="shared" si="63"/>
        <v>958</v>
      </c>
      <c r="AA78">
        <v>1000</v>
      </c>
      <c r="AB78">
        <v>1000</v>
      </c>
      <c r="AC78" s="91">
        <v>6.9797819999999999E-53</v>
      </c>
      <c r="AE78" s="94">
        <v>3.2513819999999998E-6</v>
      </c>
      <c r="AF78" s="94">
        <v>3.2513819999999998E-6</v>
      </c>
      <c r="AG78" s="95">
        <v>0.6272567</v>
      </c>
      <c r="AH78" s="95">
        <v>-0.46779730000000003</v>
      </c>
      <c r="AI78" s="95">
        <v>-1.3523540000000001</v>
      </c>
      <c r="AJ78" s="95">
        <v>1000</v>
      </c>
      <c r="AK78" s="95" t="s">
        <v>373</v>
      </c>
    </row>
    <row r="79" spans="1:190" ht="17" thickBot="1">
      <c r="A79" s="24">
        <v>8</v>
      </c>
      <c r="B79" s="4" t="s">
        <v>49</v>
      </c>
      <c r="C79" s="2"/>
      <c r="D79" s="2"/>
      <c r="E79" s="2"/>
      <c r="F79" s="2"/>
      <c r="G79" s="2"/>
      <c r="H79" s="2"/>
      <c r="I79" s="2"/>
      <c r="J79" s="2"/>
      <c r="K79" s="2"/>
      <c r="L79" s="3" t="s">
        <v>13</v>
      </c>
      <c r="M79" s="3"/>
      <c r="N79" s="2"/>
      <c r="O79" s="2"/>
      <c r="P79" s="2"/>
      <c r="Q79" s="2"/>
      <c r="R79" s="2"/>
      <c r="S79" s="2"/>
      <c r="T79" s="17"/>
      <c r="V79" s="17"/>
      <c r="W79" s="17"/>
      <c r="X79" s="16">
        <f t="shared" si="61"/>
        <v>0</v>
      </c>
      <c r="Y79" s="16">
        <f t="shared" ref="Y79:Y89" si="69">AA79-W79</f>
        <v>0</v>
      </c>
      <c r="Z79" s="16">
        <f t="shared" ref="Z79:Z89" si="70">AA79-X79</f>
        <v>0</v>
      </c>
      <c r="AA79" s="17"/>
      <c r="AB79" s="17"/>
      <c r="AC79" s="92"/>
      <c r="AE79" s="2"/>
      <c r="AF79" s="2"/>
      <c r="AG79" s="2"/>
      <c r="AH79" s="2"/>
      <c r="AI79" s="2"/>
      <c r="AJ79" s="17"/>
      <c r="AK79" s="2"/>
      <c r="AL79" s="2"/>
    </row>
    <row r="80" spans="1:190">
      <c r="B80">
        <f>C80</f>
        <v>12.5</v>
      </c>
      <c r="C80">
        <f t="shared" ref="C80:C82" si="71">E80/G80*100</f>
        <v>12.5</v>
      </c>
      <c r="D80">
        <f>E80</f>
        <v>125</v>
      </c>
      <c r="E80">
        <f>(G80-F80)/2</f>
        <v>125</v>
      </c>
      <c r="F80">
        <v>750</v>
      </c>
      <c r="G80">
        <v>1000</v>
      </c>
      <c r="H80">
        <v>100</v>
      </c>
      <c r="I80">
        <f t="shared" ref="I80:I89" si="72">K80/J80</f>
        <v>0.1</v>
      </c>
      <c r="J80">
        <v>50</v>
      </c>
      <c r="K80" s="29">
        <v>5</v>
      </c>
      <c r="L80" s="7" t="s">
        <v>16</v>
      </c>
      <c r="M80" s="46"/>
      <c r="N80" s="11">
        <v>1.8219820000000001E-2</v>
      </c>
      <c r="O80" s="11">
        <v>1.0967480000000001</v>
      </c>
      <c r="P80" s="11">
        <v>1.106745E-2</v>
      </c>
      <c r="Q80" s="11">
        <v>1095.6769999999999</v>
      </c>
      <c r="R80" t="s">
        <v>4</v>
      </c>
      <c r="S80">
        <v>100000</v>
      </c>
      <c r="V80" s="62">
        <v>94</v>
      </c>
      <c r="W80" s="62">
        <v>48</v>
      </c>
      <c r="X80" s="9">
        <f t="shared" si="61"/>
        <v>46</v>
      </c>
      <c r="Y80" s="9">
        <f t="shared" si="69"/>
        <v>952</v>
      </c>
      <c r="Z80" s="9">
        <f t="shared" si="70"/>
        <v>954</v>
      </c>
      <c r="AA80">
        <v>1000</v>
      </c>
      <c r="AB80">
        <v>1000</v>
      </c>
      <c r="AC80" s="62">
        <v>0.91592399999999996</v>
      </c>
      <c r="AE80" s="95">
        <v>0.1354467</v>
      </c>
      <c r="AF80" s="95">
        <v>0.1354467</v>
      </c>
      <c r="AG80" s="95">
        <v>0.14205660000000001</v>
      </c>
      <c r="AH80" s="95">
        <v>-0.19816549999999999</v>
      </c>
      <c r="AI80" s="95">
        <v>-1.105826</v>
      </c>
      <c r="AJ80" s="95">
        <v>1000</v>
      </c>
      <c r="AK80" s="95" t="s">
        <v>390</v>
      </c>
      <c r="AM80" t="s">
        <v>422</v>
      </c>
    </row>
    <row r="81" spans="1:38">
      <c r="B81">
        <f t="shared" ref="B81:B89" si="73">C81</f>
        <v>12.5</v>
      </c>
      <c r="C81">
        <f t="shared" si="71"/>
        <v>12.5</v>
      </c>
      <c r="D81">
        <f t="shared" ref="D81:D89" si="74">E81</f>
        <v>125</v>
      </c>
      <c r="E81">
        <f t="shared" ref="E81:E89" si="75">(G81-F81)/2</f>
        <v>125</v>
      </c>
      <c r="F81">
        <v>750</v>
      </c>
      <c r="G81">
        <v>1000</v>
      </c>
      <c r="H81">
        <v>100</v>
      </c>
      <c r="I81">
        <f t="shared" si="72"/>
        <v>0.2</v>
      </c>
      <c r="J81">
        <v>50</v>
      </c>
      <c r="K81" s="29">
        <v>10</v>
      </c>
      <c r="L81" s="7" t="s">
        <v>16</v>
      </c>
      <c r="M81" s="46"/>
      <c r="N81" s="11">
        <v>9.9999000000000006E-6</v>
      </c>
      <c r="O81" s="11">
        <v>1.2299659999999999</v>
      </c>
      <c r="P81" s="11">
        <v>1.2395099999999999E-2</v>
      </c>
      <c r="Q81" s="11">
        <v>1227.115</v>
      </c>
      <c r="R81" t="s">
        <v>4</v>
      </c>
      <c r="S81">
        <v>100000</v>
      </c>
      <c r="V81" s="62">
        <v>127</v>
      </c>
      <c r="W81" s="62">
        <v>75</v>
      </c>
      <c r="X81" s="9">
        <f t="shared" si="61"/>
        <v>52</v>
      </c>
      <c r="Y81" s="9">
        <f t="shared" si="69"/>
        <v>925</v>
      </c>
      <c r="Z81" s="9">
        <f t="shared" si="70"/>
        <v>948</v>
      </c>
      <c r="AA81">
        <v>1000</v>
      </c>
      <c r="AB81">
        <v>1000</v>
      </c>
      <c r="AC81" s="62">
        <v>4.3292539999999997E-2</v>
      </c>
      <c r="AE81" s="95">
        <v>1.135565E-2</v>
      </c>
      <c r="AF81" s="95">
        <v>1.135565E-2</v>
      </c>
      <c r="AG81" s="95">
        <v>0.38073040000000002</v>
      </c>
      <c r="AH81" s="95">
        <v>0.22107640000000001</v>
      </c>
      <c r="AI81" s="95">
        <v>1.242434</v>
      </c>
      <c r="AJ81" s="95">
        <v>1000</v>
      </c>
      <c r="AK81" s="95" t="s">
        <v>389</v>
      </c>
    </row>
    <row r="82" spans="1:38">
      <c r="B82">
        <f t="shared" si="73"/>
        <v>12.5</v>
      </c>
      <c r="C82">
        <f t="shared" si="71"/>
        <v>12.5</v>
      </c>
      <c r="D82">
        <f t="shared" si="74"/>
        <v>125</v>
      </c>
      <c r="E82">
        <f t="shared" si="75"/>
        <v>125</v>
      </c>
      <c r="F82">
        <v>750</v>
      </c>
      <c r="G82">
        <v>1000</v>
      </c>
      <c r="H82">
        <v>100</v>
      </c>
      <c r="I82">
        <f t="shared" si="72"/>
        <v>0.3</v>
      </c>
      <c r="J82">
        <v>50</v>
      </c>
      <c r="K82" s="29">
        <v>15</v>
      </c>
      <c r="L82" s="7" t="s">
        <v>16</v>
      </c>
      <c r="M82" s="46"/>
      <c r="N82" s="11">
        <v>9.9999000000000006E-6</v>
      </c>
      <c r="O82" s="11">
        <v>1.464801</v>
      </c>
      <c r="P82" s="11">
        <v>1.472683E-2</v>
      </c>
      <c r="Q82" s="11">
        <v>1457.9559999999999</v>
      </c>
      <c r="R82" t="s">
        <v>53</v>
      </c>
      <c r="S82">
        <v>100000</v>
      </c>
      <c r="V82" s="62">
        <v>155</v>
      </c>
      <c r="W82" s="62">
        <v>96</v>
      </c>
      <c r="X82" s="9">
        <f t="shared" si="61"/>
        <v>59</v>
      </c>
      <c r="Y82" s="9">
        <f t="shared" si="69"/>
        <v>904</v>
      </c>
      <c r="Z82" s="9">
        <f t="shared" si="70"/>
        <v>941</v>
      </c>
      <c r="AA82">
        <v>1000</v>
      </c>
      <c r="AB82">
        <v>1000</v>
      </c>
      <c r="AC82" s="62">
        <v>2.5116579999999999E-3</v>
      </c>
      <c r="AE82" s="95">
        <v>2.6810549999999999E-4</v>
      </c>
      <c r="AF82" s="95">
        <v>2.6810549999999999E-4</v>
      </c>
      <c r="AG82" s="95">
        <v>0.49849310000000002</v>
      </c>
      <c r="AH82" s="95">
        <v>0.23945069999999999</v>
      </c>
      <c r="AI82" s="95">
        <v>1.3577410000000001</v>
      </c>
      <c r="AJ82" s="95">
        <v>1000</v>
      </c>
      <c r="AK82" s="95" t="s">
        <v>342</v>
      </c>
    </row>
    <row r="83" spans="1:38">
      <c r="B83">
        <f t="shared" si="73"/>
        <v>12.5</v>
      </c>
      <c r="C83">
        <f>E83/G83*100</f>
        <v>12.5</v>
      </c>
      <c r="D83">
        <f t="shared" si="74"/>
        <v>125</v>
      </c>
      <c r="E83">
        <f t="shared" si="75"/>
        <v>125</v>
      </c>
      <c r="F83">
        <v>750</v>
      </c>
      <c r="G83">
        <v>1000</v>
      </c>
      <c r="H83">
        <v>100</v>
      </c>
      <c r="I83">
        <f t="shared" si="72"/>
        <v>0.4</v>
      </c>
      <c r="J83">
        <v>50</v>
      </c>
      <c r="K83" s="29">
        <v>20</v>
      </c>
      <c r="L83" s="7" t="s">
        <v>16</v>
      </c>
      <c r="M83" s="46"/>
      <c r="N83" s="11">
        <v>9.9999000000000006E-6</v>
      </c>
      <c r="O83" s="11">
        <v>1.817304</v>
      </c>
      <c r="P83" s="11">
        <v>1.8206300000000002E-2</v>
      </c>
      <c r="Q83" s="11">
        <v>1802.424</v>
      </c>
      <c r="R83" t="s">
        <v>33</v>
      </c>
      <c r="S83">
        <v>100000</v>
      </c>
      <c r="V83" s="62">
        <v>229</v>
      </c>
      <c r="W83" s="62">
        <v>158</v>
      </c>
      <c r="X83" s="9">
        <f t="shared" si="61"/>
        <v>71</v>
      </c>
      <c r="Y83" s="9">
        <f t="shared" si="69"/>
        <v>842</v>
      </c>
      <c r="Z83" s="9">
        <f t="shared" si="70"/>
        <v>929</v>
      </c>
      <c r="AA83">
        <v>1000</v>
      </c>
      <c r="AB83">
        <v>1000</v>
      </c>
      <c r="AC83" s="91">
        <v>1.034774E-9</v>
      </c>
      <c r="AE83" s="94">
        <v>3.0470449999999999E-7</v>
      </c>
      <c r="AF83" s="94">
        <v>3.0470449999999999E-7</v>
      </c>
      <c r="AG83" s="95">
        <v>0.67496290000000003</v>
      </c>
      <c r="AH83" s="95">
        <v>0.27905210000000003</v>
      </c>
      <c r="AI83" s="95">
        <v>1.533839</v>
      </c>
      <c r="AJ83" s="95">
        <v>1000</v>
      </c>
      <c r="AK83" s="95" t="s">
        <v>299</v>
      </c>
    </row>
    <row r="84" spans="1:38">
      <c r="B84">
        <f t="shared" si="73"/>
        <v>12.5</v>
      </c>
      <c r="C84">
        <f t="shared" ref="C84:C89" si="76">E84/G84*100</f>
        <v>12.5</v>
      </c>
      <c r="D84">
        <f t="shared" si="74"/>
        <v>125</v>
      </c>
      <c r="E84">
        <f t="shared" si="75"/>
        <v>125</v>
      </c>
      <c r="F84">
        <v>750</v>
      </c>
      <c r="G84">
        <v>1000</v>
      </c>
      <c r="H84">
        <v>100</v>
      </c>
      <c r="I84">
        <f t="shared" si="72"/>
        <v>0.6</v>
      </c>
      <c r="J84">
        <v>50</v>
      </c>
      <c r="K84" s="29">
        <v>30</v>
      </c>
      <c r="L84" s="7" t="s">
        <v>16</v>
      </c>
      <c r="M84" s="46"/>
      <c r="N84" s="11">
        <v>9.9999000000000006E-6</v>
      </c>
      <c r="O84" s="11">
        <v>2.5737580000000002</v>
      </c>
      <c r="P84" s="11">
        <v>2.5590749999999999E-2</v>
      </c>
      <c r="Q84" s="11">
        <v>2533.4839999999999</v>
      </c>
      <c r="R84" t="s">
        <v>33</v>
      </c>
      <c r="S84">
        <v>100000</v>
      </c>
      <c r="V84" s="62">
        <v>315</v>
      </c>
      <c r="W84" s="62">
        <v>251</v>
      </c>
      <c r="X84" s="9">
        <f t="shared" si="61"/>
        <v>64</v>
      </c>
      <c r="Y84" s="9">
        <f t="shared" si="69"/>
        <v>749</v>
      </c>
      <c r="Z84" s="9">
        <f t="shared" si="70"/>
        <v>936</v>
      </c>
      <c r="AA84">
        <v>1000</v>
      </c>
      <c r="AB84">
        <v>1000</v>
      </c>
      <c r="AC84" s="91">
        <v>7.9320629999999999E-32</v>
      </c>
      <c r="AE84" s="94">
        <v>3.1560829999999999E-8</v>
      </c>
      <c r="AF84" s="94">
        <v>3.1560829999999999E-8</v>
      </c>
      <c r="AG84" s="95">
        <v>0.71951279999999995</v>
      </c>
      <c r="AH84" s="95">
        <v>-0.30002899999999999</v>
      </c>
      <c r="AI84" s="95">
        <v>-1.5490139999999999</v>
      </c>
      <c r="AJ84" s="95">
        <v>1000</v>
      </c>
      <c r="AK84" s="95" t="s">
        <v>371</v>
      </c>
    </row>
    <row r="85" spans="1:38">
      <c r="B85">
        <f t="shared" si="73"/>
        <v>12.5</v>
      </c>
      <c r="C85">
        <f t="shared" si="76"/>
        <v>12.5</v>
      </c>
      <c r="D85">
        <f t="shared" si="74"/>
        <v>125</v>
      </c>
      <c r="E85">
        <f t="shared" si="75"/>
        <v>125</v>
      </c>
      <c r="F85">
        <v>750</v>
      </c>
      <c r="G85">
        <v>1000</v>
      </c>
      <c r="H85">
        <v>100</v>
      </c>
      <c r="I85">
        <f t="shared" si="72"/>
        <v>0.8</v>
      </c>
      <c r="J85">
        <v>50</v>
      </c>
      <c r="K85" s="29">
        <v>40</v>
      </c>
      <c r="L85" s="7" t="s">
        <v>45</v>
      </c>
      <c r="M85" s="46"/>
      <c r="N85" s="11">
        <v>9.9999000000000006E-6</v>
      </c>
      <c r="O85" s="11">
        <v>4.3646219999999998</v>
      </c>
      <c r="P85" s="11">
        <v>4.2637990000000001E-2</v>
      </c>
      <c r="Q85" s="11">
        <v>4221.1610000000001</v>
      </c>
      <c r="R85" t="s">
        <v>33</v>
      </c>
      <c r="S85">
        <v>100000</v>
      </c>
      <c r="V85" s="62">
        <v>336</v>
      </c>
      <c r="W85" s="62">
        <v>286</v>
      </c>
      <c r="X85" s="9">
        <f t="shared" si="61"/>
        <v>50</v>
      </c>
      <c r="Y85" s="9">
        <f t="shared" si="69"/>
        <v>714</v>
      </c>
      <c r="Z85" s="9">
        <f t="shared" si="70"/>
        <v>950</v>
      </c>
      <c r="AA85">
        <v>1000</v>
      </c>
      <c r="AB85">
        <v>1000</v>
      </c>
      <c r="AC85" s="91">
        <v>1.360397E-48</v>
      </c>
      <c r="AE85" s="94">
        <v>9.7065009999999998E-10</v>
      </c>
      <c r="AF85" s="94">
        <v>9.7065009999999998E-10</v>
      </c>
      <c r="AG85" s="95">
        <v>0.78818679999999997</v>
      </c>
      <c r="AH85" s="95">
        <v>-0.33397480000000002</v>
      </c>
      <c r="AI85" s="95">
        <v>-1.573061</v>
      </c>
      <c r="AJ85" s="95">
        <v>1000</v>
      </c>
      <c r="AK85" s="95" t="s">
        <v>302</v>
      </c>
    </row>
    <row r="86" spans="1:38">
      <c r="B86">
        <f t="shared" si="73"/>
        <v>12.5</v>
      </c>
      <c r="C86">
        <f t="shared" si="76"/>
        <v>12.5</v>
      </c>
      <c r="D86">
        <f t="shared" si="74"/>
        <v>125</v>
      </c>
      <c r="E86">
        <f t="shared" si="75"/>
        <v>125</v>
      </c>
      <c r="F86">
        <v>750</v>
      </c>
      <c r="G86">
        <v>1000</v>
      </c>
      <c r="H86">
        <v>100</v>
      </c>
      <c r="I86">
        <f t="shared" si="72"/>
        <v>1</v>
      </c>
      <c r="J86">
        <v>50</v>
      </c>
      <c r="K86" s="29">
        <v>50</v>
      </c>
      <c r="L86" s="7" t="s">
        <v>45</v>
      </c>
      <c r="M86" s="46"/>
      <c r="N86" s="11">
        <v>9.9999000000000006E-6</v>
      </c>
      <c r="O86" s="11">
        <v>5.8079590000000003</v>
      </c>
      <c r="P86" s="11">
        <v>5.5949069999999997E-2</v>
      </c>
      <c r="Q86" s="11">
        <v>5538.9579999999996</v>
      </c>
      <c r="R86" t="s">
        <v>33</v>
      </c>
      <c r="S86">
        <v>100000</v>
      </c>
      <c r="V86" s="62">
        <v>331</v>
      </c>
      <c r="W86" s="62">
        <v>287</v>
      </c>
      <c r="X86" s="9">
        <f t="shared" si="61"/>
        <v>44</v>
      </c>
      <c r="Y86" s="9">
        <f t="shared" si="69"/>
        <v>713</v>
      </c>
      <c r="Z86" s="9">
        <f t="shared" si="70"/>
        <v>956</v>
      </c>
      <c r="AA86">
        <v>1000</v>
      </c>
      <c r="AB86">
        <v>1000</v>
      </c>
      <c r="AC86" s="91">
        <v>1.565494E-52</v>
      </c>
      <c r="AE86" s="94">
        <v>1.005392E-8</v>
      </c>
      <c r="AF86" s="94">
        <v>1.005392E-8</v>
      </c>
      <c r="AG86" s="95">
        <v>0.74773970000000001</v>
      </c>
      <c r="AH86" s="95">
        <v>-0.34882879999999999</v>
      </c>
      <c r="AI86" s="95">
        <v>-1.53406</v>
      </c>
      <c r="AJ86" s="95">
        <v>1000</v>
      </c>
      <c r="AK86" s="95" t="s">
        <v>388</v>
      </c>
    </row>
    <row r="87" spans="1:38">
      <c r="B87">
        <f t="shared" si="73"/>
        <v>12.5</v>
      </c>
      <c r="C87">
        <f t="shared" si="76"/>
        <v>12.5</v>
      </c>
      <c r="D87">
        <f t="shared" si="74"/>
        <v>125</v>
      </c>
      <c r="E87">
        <f t="shared" si="75"/>
        <v>125</v>
      </c>
      <c r="F87">
        <v>750</v>
      </c>
      <c r="G87">
        <v>1000</v>
      </c>
      <c r="H87">
        <v>100</v>
      </c>
      <c r="I87">
        <f t="shared" si="72"/>
        <v>1.4</v>
      </c>
      <c r="J87">
        <v>50</v>
      </c>
      <c r="K87" s="29">
        <v>70</v>
      </c>
      <c r="L87" s="7" t="s">
        <v>45</v>
      </c>
      <c r="M87" s="46"/>
      <c r="N87" s="11">
        <v>9.9999000000000006E-6</v>
      </c>
      <c r="O87" s="11">
        <v>9.2118599999999997</v>
      </c>
      <c r="P87" s="11">
        <v>8.5922020000000002E-2</v>
      </c>
      <c r="Q87" s="11">
        <v>8506.2800000000007</v>
      </c>
      <c r="R87" t="s">
        <v>33</v>
      </c>
      <c r="S87">
        <v>100000</v>
      </c>
      <c r="V87" s="62">
        <v>337</v>
      </c>
      <c r="W87" s="62">
        <v>285</v>
      </c>
      <c r="X87" s="9">
        <f t="shared" si="61"/>
        <v>52</v>
      </c>
      <c r="Y87" s="9">
        <f t="shared" si="69"/>
        <v>715</v>
      </c>
      <c r="Z87" s="9">
        <f t="shared" si="70"/>
        <v>948</v>
      </c>
      <c r="AA87">
        <v>1000</v>
      </c>
      <c r="AB87">
        <v>1000</v>
      </c>
      <c r="AC87" s="91">
        <v>3.7731219999999998E-47</v>
      </c>
      <c r="AE87" s="94">
        <v>2.406815E-10</v>
      </c>
      <c r="AF87" s="94">
        <v>2.406815E-10</v>
      </c>
      <c r="AG87" s="95">
        <v>0.81403579999999998</v>
      </c>
      <c r="AH87" s="95">
        <v>-0.39342060000000001</v>
      </c>
      <c r="AI87" s="95">
        <v>-1.517363</v>
      </c>
      <c r="AJ87" s="95">
        <v>1000</v>
      </c>
      <c r="AK87" s="95" t="s">
        <v>387</v>
      </c>
    </row>
    <row r="88" spans="1:38">
      <c r="B88">
        <f t="shared" si="73"/>
        <v>12.5</v>
      </c>
      <c r="C88">
        <f t="shared" si="76"/>
        <v>12.5</v>
      </c>
      <c r="D88">
        <f t="shared" si="74"/>
        <v>125</v>
      </c>
      <c r="E88">
        <f t="shared" si="75"/>
        <v>125</v>
      </c>
      <c r="F88">
        <v>750</v>
      </c>
      <c r="G88">
        <v>1000</v>
      </c>
      <c r="H88">
        <v>100</v>
      </c>
      <c r="I88">
        <f t="shared" si="72"/>
        <v>2</v>
      </c>
      <c r="J88">
        <v>50</v>
      </c>
      <c r="K88" s="29">
        <v>100</v>
      </c>
      <c r="L88" s="7" t="s">
        <v>45</v>
      </c>
      <c r="M88" s="46"/>
      <c r="N88" s="11">
        <v>9.9999000000000006E-6</v>
      </c>
      <c r="O88" s="11">
        <v>13.980880000000001</v>
      </c>
      <c r="P88" s="11">
        <v>0.12485060000000001</v>
      </c>
      <c r="Q88" s="11">
        <v>12360.21</v>
      </c>
      <c r="R88" t="s">
        <v>33</v>
      </c>
      <c r="S88">
        <v>100000</v>
      </c>
      <c r="V88" s="62">
        <v>340</v>
      </c>
      <c r="W88" s="62">
        <v>287</v>
      </c>
      <c r="X88" s="9">
        <f t="shared" si="61"/>
        <v>53</v>
      </c>
      <c r="Y88" s="9">
        <f t="shared" si="69"/>
        <v>713</v>
      </c>
      <c r="Z88" s="9">
        <f t="shared" si="70"/>
        <v>947</v>
      </c>
      <c r="AA88">
        <v>1000</v>
      </c>
      <c r="AB88">
        <v>1000</v>
      </c>
      <c r="AC88" s="91">
        <v>3.567848E-47</v>
      </c>
      <c r="AE88" s="94">
        <v>2.2274919999999999E-7</v>
      </c>
      <c r="AF88" s="94">
        <v>2.2274919999999999E-7</v>
      </c>
      <c r="AG88" s="95">
        <v>0.69013250000000004</v>
      </c>
      <c r="AH88" s="95">
        <v>-0.41957480000000003</v>
      </c>
      <c r="AI88" s="95">
        <v>-1.414628</v>
      </c>
      <c r="AJ88" s="95">
        <v>1000</v>
      </c>
      <c r="AK88" s="95" t="s">
        <v>370</v>
      </c>
    </row>
    <row r="89" spans="1:38" ht="17" thickBot="1">
      <c r="B89">
        <f t="shared" si="73"/>
        <v>12.5</v>
      </c>
      <c r="C89">
        <f t="shared" si="76"/>
        <v>12.5</v>
      </c>
      <c r="D89">
        <f t="shared" si="74"/>
        <v>125</v>
      </c>
      <c r="E89">
        <f t="shared" si="75"/>
        <v>125</v>
      </c>
      <c r="F89">
        <v>750</v>
      </c>
      <c r="G89">
        <v>1000</v>
      </c>
      <c r="H89">
        <v>100</v>
      </c>
      <c r="I89">
        <f t="shared" si="72"/>
        <v>3</v>
      </c>
      <c r="J89">
        <v>50</v>
      </c>
      <c r="K89" s="29">
        <v>150</v>
      </c>
      <c r="L89" s="7" t="s">
        <v>45</v>
      </c>
      <c r="M89" s="46"/>
      <c r="N89" s="11">
        <v>9.9999000000000006E-6</v>
      </c>
      <c r="O89" s="11">
        <v>20.417310000000001</v>
      </c>
      <c r="P89" s="11">
        <v>0.1724183</v>
      </c>
      <c r="Q89" s="11">
        <v>17069.41</v>
      </c>
      <c r="R89" t="s">
        <v>33</v>
      </c>
      <c r="S89">
        <v>100000</v>
      </c>
      <c r="T89" s="41"/>
      <c r="U89" s="43"/>
      <c r="V89" s="62">
        <v>342</v>
      </c>
      <c r="W89" s="62">
        <v>288</v>
      </c>
      <c r="X89" s="9">
        <f t="shared" si="61"/>
        <v>54</v>
      </c>
      <c r="Y89" s="9">
        <f t="shared" si="69"/>
        <v>712</v>
      </c>
      <c r="Z89" s="9">
        <f t="shared" si="70"/>
        <v>946</v>
      </c>
      <c r="AA89">
        <v>1000</v>
      </c>
      <c r="AB89">
        <v>1000</v>
      </c>
      <c r="AC89" s="91">
        <v>6.5754739999999995E-47</v>
      </c>
      <c r="AE89" s="94">
        <v>1.0172679999999999E-6</v>
      </c>
      <c r="AF89" s="94">
        <v>1.0172679999999999E-6</v>
      </c>
      <c r="AG89" s="95">
        <v>0.64355180000000001</v>
      </c>
      <c r="AH89" s="95">
        <v>-0.45877420000000002</v>
      </c>
      <c r="AI89" s="95">
        <v>-1.361235</v>
      </c>
      <c r="AJ89" s="95">
        <v>1000</v>
      </c>
      <c r="AK89" s="95" t="s">
        <v>386</v>
      </c>
    </row>
    <row r="90" spans="1:38" ht="17" thickBot="1">
      <c r="A90" s="24">
        <v>9</v>
      </c>
      <c r="B90" s="4" t="s">
        <v>50</v>
      </c>
      <c r="C90" s="2"/>
      <c r="D90" s="2"/>
      <c r="E90" s="2"/>
      <c r="F90" s="2"/>
      <c r="G90" s="2"/>
      <c r="H90" s="3" t="s">
        <v>13</v>
      </c>
      <c r="I90" s="2"/>
      <c r="J90" s="2"/>
      <c r="K90" s="2"/>
      <c r="L90" s="2"/>
      <c r="N90" s="2"/>
      <c r="O90" s="2"/>
      <c r="P90" s="2"/>
      <c r="Q90" s="2"/>
      <c r="R90" s="2"/>
      <c r="S90" s="2"/>
      <c r="T90" s="17"/>
      <c r="V90" s="17"/>
      <c r="W90" s="17"/>
      <c r="X90" s="16">
        <f t="shared" ref="X90:X111" si="77">V90-W90</f>
        <v>0</v>
      </c>
      <c r="Y90" s="16">
        <f t="shared" ref="Y90:Y111" si="78">AA90-W90</f>
        <v>0</v>
      </c>
      <c r="Z90" s="16">
        <f t="shared" ref="Z90:Z111" si="79">AA90-X90</f>
        <v>0</v>
      </c>
      <c r="AA90" s="17"/>
      <c r="AB90" s="17"/>
      <c r="AC90" s="92"/>
      <c r="AE90" s="2"/>
      <c r="AF90" s="2"/>
      <c r="AG90" s="2"/>
      <c r="AH90" s="2"/>
      <c r="AI90" s="2"/>
      <c r="AJ90" s="17"/>
      <c r="AK90" s="2"/>
      <c r="AL90" s="2"/>
    </row>
    <row r="91" spans="1:38">
      <c r="B91">
        <f>C91</f>
        <v>12.5</v>
      </c>
      <c r="C91">
        <f t="shared" ref="C91:C93" si="80">E91/G91*100</f>
        <v>12.5</v>
      </c>
      <c r="D91">
        <f>E91</f>
        <v>125</v>
      </c>
      <c r="E91">
        <f>(G91-F91)/2</f>
        <v>125</v>
      </c>
      <c r="F91">
        <v>750</v>
      </c>
      <c r="G91">
        <v>1000</v>
      </c>
      <c r="H91" s="31" t="s">
        <v>14</v>
      </c>
      <c r="I91">
        <f t="shared" ref="I91:I100" si="81">K91/J91</f>
        <v>0.1</v>
      </c>
      <c r="J91">
        <v>50</v>
      </c>
      <c r="K91" s="29">
        <v>5</v>
      </c>
      <c r="L91">
        <v>50</v>
      </c>
      <c r="N91" s="11">
        <v>6.2199380000000004E-3</v>
      </c>
      <c r="O91" s="11">
        <v>1.115872</v>
      </c>
      <c r="P91" s="11">
        <v>1.1258260000000001E-2</v>
      </c>
      <c r="Q91" s="11">
        <v>1114.568</v>
      </c>
      <c r="R91" t="s">
        <v>4</v>
      </c>
      <c r="S91">
        <v>100000</v>
      </c>
      <c r="T91" s="41"/>
      <c r="U91" s="43"/>
      <c r="V91" s="62">
        <v>112</v>
      </c>
      <c r="W91" s="62">
        <v>65</v>
      </c>
      <c r="X91" s="9">
        <f t="shared" si="77"/>
        <v>47</v>
      </c>
      <c r="Y91" s="9">
        <f t="shared" si="78"/>
        <v>935</v>
      </c>
      <c r="Z91" s="9">
        <f t="shared" si="79"/>
        <v>953</v>
      </c>
      <c r="AA91">
        <v>1000</v>
      </c>
      <c r="AB91">
        <v>1000</v>
      </c>
      <c r="AC91" s="62">
        <v>9.7881350000000006E-2</v>
      </c>
      <c r="AE91" s="95">
        <v>0.33757959999999998</v>
      </c>
      <c r="AF91" s="95">
        <v>0.33757959999999998</v>
      </c>
      <c r="AG91" s="95">
        <v>0.1051251</v>
      </c>
      <c r="AH91" s="95">
        <v>-0.1823545</v>
      </c>
      <c r="AI91" s="95">
        <v>-1.032505</v>
      </c>
      <c r="AJ91" s="95">
        <v>1000</v>
      </c>
      <c r="AK91" s="95" t="s">
        <v>355</v>
      </c>
    </row>
    <row r="92" spans="1:38">
      <c r="B92">
        <f t="shared" ref="B92:B100" si="82">C92</f>
        <v>12.5</v>
      </c>
      <c r="C92">
        <f t="shared" si="80"/>
        <v>12.5</v>
      </c>
      <c r="D92">
        <f t="shared" ref="D92:D100" si="83">E92</f>
        <v>125</v>
      </c>
      <c r="E92">
        <f t="shared" ref="E92:E100" si="84">(G92-F92)/2</f>
        <v>125</v>
      </c>
      <c r="F92">
        <v>750</v>
      </c>
      <c r="G92">
        <v>1000</v>
      </c>
      <c r="H92" s="31" t="s">
        <v>14</v>
      </c>
      <c r="I92">
        <f t="shared" si="81"/>
        <v>0.2</v>
      </c>
      <c r="J92">
        <v>50</v>
      </c>
      <c r="K92" s="29">
        <v>10</v>
      </c>
      <c r="L92">
        <v>50</v>
      </c>
      <c r="N92" s="11">
        <v>1.9999800000000001E-5</v>
      </c>
      <c r="O92" s="11">
        <v>1.194852</v>
      </c>
      <c r="P92" s="11">
        <v>1.2045510000000001E-2</v>
      </c>
      <c r="Q92" s="11">
        <v>1192.5050000000001</v>
      </c>
      <c r="R92" t="s">
        <v>4</v>
      </c>
      <c r="S92">
        <v>100000</v>
      </c>
      <c r="T92" s="41"/>
      <c r="U92" s="43"/>
      <c r="V92" s="62">
        <v>125</v>
      </c>
      <c r="W92" s="62">
        <v>83</v>
      </c>
      <c r="X92" s="9">
        <f t="shared" si="77"/>
        <v>42</v>
      </c>
      <c r="Y92" s="9">
        <f t="shared" si="78"/>
        <v>917</v>
      </c>
      <c r="Z92" s="9">
        <f t="shared" si="79"/>
        <v>958</v>
      </c>
      <c r="AA92">
        <v>1000</v>
      </c>
      <c r="AB92">
        <v>1000</v>
      </c>
      <c r="AC92" s="62">
        <v>1.964705E-4</v>
      </c>
      <c r="AE92" s="95">
        <v>0.49163180000000001</v>
      </c>
      <c r="AF92" s="95">
        <v>0.49163180000000001</v>
      </c>
      <c r="AG92" s="95">
        <v>8.243441E-2</v>
      </c>
      <c r="AH92" s="95">
        <v>0.1766402</v>
      </c>
      <c r="AI92" s="95">
        <v>0.99362220000000001</v>
      </c>
      <c r="AJ92" s="95">
        <v>1000</v>
      </c>
      <c r="AK92" s="95" t="s">
        <v>381</v>
      </c>
    </row>
    <row r="93" spans="1:38">
      <c r="B93">
        <f t="shared" si="82"/>
        <v>12.5</v>
      </c>
      <c r="C93">
        <f t="shared" si="80"/>
        <v>12.5</v>
      </c>
      <c r="D93">
        <f t="shared" si="83"/>
        <v>125</v>
      </c>
      <c r="E93">
        <f t="shared" si="84"/>
        <v>125</v>
      </c>
      <c r="F93">
        <v>750</v>
      </c>
      <c r="G93">
        <v>1000</v>
      </c>
      <c r="H93" s="31" t="s">
        <v>14</v>
      </c>
      <c r="I93">
        <f t="shared" si="81"/>
        <v>0.3</v>
      </c>
      <c r="J93">
        <v>50</v>
      </c>
      <c r="K93" s="29">
        <v>15</v>
      </c>
      <c r="L93">
        <v>50</v>
      </c>
      <c r="N93" s="11">
        <v>9.9999000000000006E-6</v>
      </c>
      <c r="O93" s="11">
        <v>1.506834</v>
      </c>
      <c r="P93" s="11">
        <v>1.514302E-2</v>
      </c>
      <c r="Q93" s="11">
        <v>1499.1590000000001</v>
      </c>
      <c r="R93" t="s">
        <v>27</v>
      </c>
      <c r="S93">
        <v>100000</v>
      </c>
      <c r="T93" s="41"/>
      <c r="U93" s="43"/>
      <c r="V93" s="62">
        <v>177</v>
      </c>
      <c r="W93" s="62">
        <v>115</v>
      </c>
      <c r="X93" s="9">
        <f t="shared" si="77"/>
        <v>62</v>
      </c>
      <c r="Y93" s="9">
        <f t="shared" si="78"/>
        <v>885</v>
      </c>
      <c r="Z93" s="9">
        <f t="shared" si="79"/>
        <v>938</v>
      </c>
      <c r="AA93">
        <v>1000</v>
      </c>
      <c r="AB93">
        <v>1000</v>
      </c>
      <c r="AC93" s="91">
        <v>3.7887569999999997E-5</v>
      </c>
      <c r="AE93" s="95">
        <v>1.3670460000000001E-2</v>
      </c>
      <c r="AF93" s="95">
        <v>1.3670460000000001E-2</v>
      </c>
      <c r="AG93" s="95">
        <v>0.38073040000000002</v>
      </c>
      <c r="AH93" s="95">
        <v>0.21975140000000001</v>
      </c>
      <c r="AI93" s="95">
        <v>1.199778</v>
      </c>
      <c r="AJ93" s="95">
        <v>1000</v>
      </c>
      <c r="AK93" s="96" t="s">
        <v>339</v>
      </c>
    </row>
    <row r="94" spans="1:38">
      <c r="B94">
        <f t="shared" si="82"/>
        <v>12.5</v>
      </c>
      <c r="C94">
        <f>E94/G94*100</f>
        <v>12.5</v>
      </c>
      <c r="D94">
        <f t="shared" si="83"/>
        <v>125</v>
      </c>
      <c r="E94">
        <f t="shared" si="84"/>
        <v>125</v>
      </c>
      <c r="F94">
        <v>750</v>
      </c>
      <c r="G94">
        <v>1000</v>
      </c>
      <c r="H94" s="31" t="s">
        <v>14</v>
      </c>
      <c r="I94">
        <f t="shared" si="81"/>
        <v>0.4</v>
      </c>
      <c r="J94">
        <v>50</v>
      </c>
      <c r="K94" s="29">
        <v>20</v>
      </c>
      <c r="L94">
        <v>50</v>
      </c>
      <c r="N94" s="11">
        <v>9.9999000000000006E-6</v>
      </c>
      <c r="O94" s="11">
        <v>2.0075609999999999</v>
      </c>
      <c r="P94" s="11">
        <v>2.0074089999999999E-2</v>
      </c>
      <c r="Q94" s="11">
        <v>1987.335</v>
      </c>
      <c r="R94" t="s">
        <v>34</v>
      </c>
      <c r="S94">
        <v>100000</v>
      </c>
      <c r="T94" s="41"/>
      <c r="U94" s="43"/>
      <c r="V94" s="62">
        <v>205</v>
      </c>
      <c r="W94" s="62">
        <v>154</v>
      </c>
      <c r="X94" s="9">
        <f t="shared" si="77"/>
        <v>51</v>
      </c>
      <c r="Y94" s="9">
        <f t="shared" si="78"/>
        <v>846</v>
      </c>
      <c r="Z94" s="9">
        <f t="shared" si="79"/>
        <v>949</v>
      </c>
      <c r="AA94">
        <v>1000</v>
      </c>
      <c r="AB94">
        <v>1000</v>
      </c>
      <c r="AC94" s="91">
        <v>1.707191E-14</v>
      </c>
      <c r="AE94" s="94">
        <v>2.0663779999999999E-5</v>
      </c>
      <c r="AF94" s="94">
        <v>2.0663779999999999E-5</v>
      </c>
      <c r="AG94" s="95">
        <v>0.57561030000000002</v>
      </c>
      <c r="AH94" s="95">
        <v>0.2623395</v>
      </c>
      <c r="AI94" s="95">
        <v>1.4367700000000001</v>
      </c>
      <c r="AJ94" s="95">
        <v>1000</v>
      </c>
      <c r="AK94" s="95" t="s">
        <v>377</v>
      </c>
    </row>
    <row r="95" spans="1:38">
      <c r="B95">
        <f t="shared" si="82"/>
        <v>12.5</v>
      </c>
      <c r="C95">
        <f t="shared" ref="C95:C100" si="85">E95/G95*100</f>
        <v>12.5</v>
      </c>
      <c r="D95">
        <f t="shared" si="83"/>
        <v>125</v>
      </c>
      <c r="E95">
        <f t="shared" si="84"/>
        <v>125</v>
      </c>
      <c r="F95">
        <v>750</v>
      </c>
      <c r="G95">
        <v>1000</v>
      </c>
      <c r="H95" s="31" t="s">
        <v>14</v>
      </c>
      <c r="I95">
        <f t="shared" si="81"/>
        <v>0.6</v>
      </c>
      <c r="J95">
        <v>50</v>
      </c>
      <c r="K95" s="29">
        <v>30</v>
      </c>
      <c r="L95">
        <v>50</v>
      </c>
      <c r="N95" s="11">
        <v>9.9999000000000006E-6</v>
      </c>
      <c r="O95" s="11">
        <v>3.0650080000000002</v>
      </c>
      <c r="P95" s="11">
        <v>3.0327099999999999E-2</v>
      </c>
      <c r="Q95" s="11">
        <v>3002.3820000000001</v>
      </c>
      <c r="R95" t="s">
        <v>33</v>
      </c>
      <c r="S95">
        <v>100000</v>
      </c>
      <c r="T95" s="41"/>
      <c r="U95" s="43"/>
      <c r="V95" s="62">
        <v>281</v>
      </c>
      <c r="W95" s="62">
        <v>222</v>
      </c>
      <c r="X95" s="9">
        <f t="shared" si="77"/>
        <v>59</v>
      </c>
      <c r="Y95" s="9">
        <f t="shared" si="78"/>
        <v>778</v>
      </c>
      <c r="Z95" s="9">
        <f t="shared" si="79"/>
        <v>941</v>
      </c>
      <c r="AA95">
        <v>1000</v>
      </c>
      <c r="AB95">
        <v>1000</v>
      </c>
      <c r="AC95" s="91">
        <v>9.4034910000000004E-27</v>
      </c>
      <c r="AE95" s="94">
        <v>3.016629E-7</v>
      </c>
      <c r="AF95" s="94">
        <v>3.016629E-7</v>
      </c>
      <c r="AG95" s="95">
        <v>0.67496290000000003</v>
      </c>
      <c r="AH95" s="95">
        <v>-0.29562149999999998</v>
      </c>
      <c r="AI95" s="95">
        <v>-1.5237419999999999</v>
      </c>
      <c r="AJ95" s="95">
        <v>1000</v>
      </c>
      <c r="AK95" s="95" t="s">
        <v>361</v>
      </c>
    </row>
    <row r="96" spans="1:38">
      <c r="B96">
        <f t="shared" si="82"/>
        <v>12.5</v>
      </c>
      <c r="C96">
        <f t="shared" si="85"/>
        <v>12.5</v>
      </c>
      <c r="D96">
        <f t="shared" si="83"/>
        <v>125</v>
      </c>
      <c r="E96">
        <f t="shared" si="84"/>
        <v>125</v>
      </c>
      <c r="F96">
        <v>750</v>
      </c>
      <c r="G96">
        <v>1000</v>
      </c>
      <c r="H96" s="32" t="s">
        <v>44</v>
      </c>
      <c r="I96">
        <f t="shared" si="81"/>
        <v>0.8</v>
      </c>
      <c r="J96">
        <v>50</v>
      </c>
      <c r="K96" s="29">
        <v>40</v>
      </c>
      <c r="L96">
        <v>50</v>
      </c>
      <c r="N96" s="11">
        <v>9.9999000000000006E-6</v>
      </c>
      <c r="O96" s="11">
        <v>4.3549889999999998</v>
      </c>
      <c r="P96" s="11">
        <v>4.2547889999999998E-2</v>
      </c>
      <c r="Q96" s="11">
        <v>4212.2420000000002</v>
      </c>
      <c r="R96" t="s">
        <v>33</v>
      </c>
      <c r="S96">
        <v>100000</v>
      </c>
      <c r="T96" s="41"/>
      <c r="U96" s="43"/>
      <c r="V96" s="62">
        <v>325</v>
      </c>
      <c r="W96" s="62">
        <v>279</v>
      </c>
      <c r="X96" s="9">
        <f t="shared" si="77"/>
        <v>46</v>
      </c>
      <c r="Y96" s="9">
        <f t="shared" si="78"/>
        <v>721</v>
      </c>
      <c r="Z96" s="9">
        <f t="shared" si="79"/>
        <v>954</v>
      </c>
      <c r="AA96">
        <v>1000</v>
      </c>
      <c r="AB96">
        <v>1000</v>
      </c>
      <c r="AC96" s="91">
        <v>7.2261909999999996E-49</v>
      </c>
      <c r="AE96" s="94">
        <v>5.1011829999999999E-8</v>
      </c>
      <c r="AF96" s="94">
        <v>5.1011829999999999E-8</v>
      </c>
      <c r="AG96" s="95">
        <v>0.71951279999999995</v>
      </c>
      <c r="AH96" s="95">
        <v>-0.31899100000000002</v>
      </c>
      <c r="AI96" s="95">
        <v>-1.5037309999999999</v>
      </c>
      <c r="AJ96" s="95">
        <v>1000</v>
      </c>
      <c r="AK96" s="95" t="s">
        <v>382</v>
      </c>
    </row>
    <row r="97" spans="1:38">
      <c r="B97">
        <f t="shared" si="82"/>
        <v>12.5</v>
      </c>
      <c r="C97">
        <f t="shared" si="85"/>
        <v>12.5</v>
      </c>
      <c r="D97">
        <f t="shared" si="83"/>
        <v>125</v>
      </c>
      <c r="E97">
        <f t="shared" si="84"/>
        <v>125</v>
      </c>
      <c r="F97">
        <v>750</v>
      </c>
      <c r="G97">
        <v>1000</v>
      </c>
      <c r="H97" s="32" t="s">
        <v>44</v>
      </c>
      <c r="I97">
        <f t="shared" si="81"/>
        <v>1</v>
      </c>
      <c r="J97">
        <v>50</v>
      </c>
      <c r="K97" s="29">
        <v>50</v>
      </c>
      <c r="L97">
        <v>50</v>
      </c>
      <c r="N97" s="11">
        <v>9.9999000000000006E-6</v>
      </c>
      <c r="O97" s="11">
        <v>5.915724</v>
      </c>
      <c r="P97" s="11">
        <v>5.6928090000000001E-2</v>
      </c>
      <c r="Q97" s="11">
        <v>5635.8810000000003</v>
      </c>
      <c r="R97" t="s">
        <v>33</v>
      </c>
      <c r="S97">
        <v>100000</v>
      </c>
      <c r="T97" s="41"/>
      <c r="U97" s="43"/>
      <c r="V97" s="62">
        <v>332</v>
      </c>
      <c r="W97" s="62">
        <v>283</v>
      </c>
      <c r="X97" s="9">
        <f t="shared" si="77"/>
        <v>49</v>
      </c>
      <c r="Y97" s="9">
        <f t="shared" si="78"/>
        <v>717</v>
      </c>
      <c r="Z97" s="9">
        <f t="shared" si="79"/>
        <v>951</v>
      </c>
      <c r="AA97">
        <v>1000</v>
      </c>
      <c r="AB97">
        <v>1000</v>
      </c>
      <c r="AC97" s="91">
        <v>2.7762929999999999E-48</v>
      </c>
      <c r="AE97" s="94">
        <v>9.1077819999999998E-10</v>
      </c>
      <c r="AF97" s="94">
        <v>9.1077819999999998E-10</v>
      </c>
      <c r="AG97" s="95">
        <v>0.80121560000000003</v>
      </c>
      <c r="AH97" s="95">
        <v>-0.34872910000000001</v>
      </c>
      <c r="AI97" s="95">
        <v>-1.5400929999999999</v>
      </c>
      <c r="AJ97" s="95">
        <v>1000</v>
      </c>
      <c r="AK97" s="95" t="s">
        <v>383</v>
      </c>
    </row>
    <row r="98" spans="1:38">
      <c r="B98">
        <f t="shared" si="82"/>
        <v>12.5</v>
      </c>
      <c r="C98">
        <f t="shared" si="85"/>
        <v>12.5</v>
      </c>
      <c r="D98">
        <f t="shared" si="83"/>
        <v>125</v>
      </c>
      <c r="E98">
        <f t="shared" si="84"/>
        <v>125</v>
      </c>
      <c r="F98">
        <v>750</v>
      </c>
      <c r="G98">
        <v>1000</v>
      </c>
      <c r="H98" s="32" t="s">
        <v>44</v>
      </c>
      <c r="I98">
        <f t="shared" si="81"/>
        <v>1.4</v>
      </c>
      <c r="J98">
        <v>50</v>
      </c>
      <c r="K98" s="29">
        <v>70</v>
      </c>
      <c r="L98">
        <v>50</v>
      </c>
      <c r="N98" s="11">
        <v>9.9999000000000006E-6</v>
      </c>
      <c r="O98" s="11">
        <v>9.6915390000000006</v>
      </c>
      <c r="P98" s="11">
        <v>8.9993500000000004E-2</v>
      </c>
      <c r="Q98" s="11">
        <v>8909.357</v>
      </c>
      <c r="R98" t="s">
        <v>33</v>
      </c>
      <c r="S98">
        <v>100000</v>
      </c>
      <c r="T98" s="41"/>
      <c r="U98" s="43"/>
      <c r="V98" s="62">
        <v>358</v>
      </c>
      <c r="W98" s="62">
        <v>294</v>
      </c>
      <c r="X98" s="9">
        <f t="shared" si="77"/>
        <v>64</v>
      </c>
      <c r="Y98" s="9">
        <f t="shared" si="78"/>
        <v>706</v>
      </c>
      <c r="Z98" s="9">
        <f t="shared" si="79"/>
        <v>936</v>
      </c>
      <c r="AA98">
        <v>1000</v>
      </c>
      <c r="AB98">
        <v>1000</v>
      </c>
      <c r="AC98" s="91">
        <v>2.3889970000000001E-43</v>
      </c>
      <c r="AE98" s="94">
        <v>1.8677410000000001E-8</v>
      </c>
      <c r="AF98" s="94">
        <v>1.8677410000000001E-8</v>
      </c>
      <c r="AG98" s="95">
        <v>0.73376200000000003</v>
      </c>
      <c r="AH98" s="95">
        <v>-0.37578299999999998</v>
      </c>
      <c r="AI98" s="95">
        <v>-1.4681439999999999</v>
      </c>
      <c r="AJ98" s="95">
        <v>1000</v>
      </c>
      <c r="AK98" s="95" t="s">
        <v>384</v>
      </c>
    </row>
    <row r="99" spans="1:38">
      <c r="B99">
        <f t="shared" si="82"/>
        <v>12.5</v>
      </c>
      <c r="C99">
        <f t="shared" si="85"/>
        <v>12.5</v>
      </c>
      <c r="D99">
        <f t="shared" si="83"/>
        <v>125</v>
      </c>
      <c r="E99">
        <f t="shared" si="84"/>
        <v>125</v>
      </c>
      <c r="F99">
        <v>750</v>
      </c>
      <c r="G99">
        <v>1000</v>
      </c>
      <c r="H99" s="32" t="s">
        <v>44</v>
      </c>
      <c r="I99">
        <f t="shared" si="81"/>
        <v>2</v>
      </c>
      <c r="J99">
        <v>50</v>
      </c>
      <c r="K99" s="29">
        <v>100</v>
      </c>
      <c r="L99">
        <v>50</v>
      </c>
      <c r="N99" s="11">
        <v>9.9999000000000006E-6</v>
      </c>
      <c r="O99" s="11">
        <v>14.736599999999999</v>
      </c>
      <c r="P99" s="11">
        <v>0.1307171</v>
      </c>
      <c r="Q99" s="11">
        <v>12940.99</v>
      </c>
      <c r="R99" t="s">
        <v>33</v>
      </c>
      <c r="S99">
        <v>100000</v>
      </c>
      <c r="T99" s="41"/>
      <c r="U99" s="43"/>
      <c r="V99" s="62">
        <v>340</v>
      </c>
      <c r="W99" s="62">
        <v>292</v>
      </c>
      <c r="X99" s="9">
        <f t="shared" si="77"/>
        <v>48</v>
      </c>
      <c r="Y99" s="9">
        <f t="shared" si="78"/>
        <v>708</v>
      </c>
      <c r="Z99" s="9">
        <f t="shared" si="79"/>
        <v>952</v>
      </c>
      <c r="AA99">
        <v>1000</v>
      </c>
      <c r="AB99">
        <v>1000</v>
      </c>
      <c r="AC99" s="91">
        <v>1.38007E-51</v>
      </c>
      <c r="AE99" s="94">
        <v>2.0647720000000001E-8</v>
      </c>
      <c r="AF99" s="94">
        <v>2.0647720000000001E-8</v>
      </c>
      <c r="AG99" s="95">
        <v>0.73376200000000003</v>
      </c>
      <c r="AH99" s="95">
        <v>-0.41607919999999998</v>
      </c>
      <c r="AI99" s="95">
        <v>-1.4456819999999999</v>
      </c>
      <c r="AJ99" s="95">
        <v>1000</v>
      </c>
      <c r="AK99" s="95" t="s">
        <v>373</v>
      </c>
    </row>
    <row r="100" spans="1:38" ht="17" thickBot="1">
      <c r="B100">
        <f t="shared" si="82"/>
        <v>12.5</v>
      </c>
      <c r="C100">
        <f t="shared" si="85"/>
        <v>12.5</v>
      </c>
      <c r="D100">
        <f t="shared" si="83"/>
        <v>125</v>
      </c>
      <c r="E100">
        <f t="shared" si="84"/>
        <v>125</v>
      </c>
      <c r="F100">
        <v>750</v>
      </c>
      <c r="G100">
        <v>1000</v>
      </c>
      <c r="H100" s="32" t="s">
        <v>44</v>
      </c>
      <c r="I100">
        <f t="shared" si="81"/>
        <v>3</v>
      </c>
      <c r="J100">
        <v>50</v>
      </c>
      <c r="K100" s="29">
        <v>150</v>
      </c>
      <c r="L100">
        <v>50</v>
      </c>
      <c r="N100" s="11">
        <v>9.9999000000000006E-6</v>
      </c>
      <c r="O100" s="11">
        <v>21.369219999999999</v>
      </c>
      <c r="P100" s="11">
        <v>0.1790178</v>
      </c>
      <c r="Q100" s="11">
        <v>17722.77</v>
      </c>
      <c r="R100" t="s">
        <v>33</v>
      </c>
      <c r="S100">
        <v>100000</v>
      </c>
      <c r="V100" s="62">
        <v>326</v>
      </c>
      <c r="W100" s="62">
        <v>276</v>
      </c>
      <c r="X100" s="9">
        <f t="shared" si="77"/>
        <v>50</v>
      </c>
      <c r="Y100" s="9">
        <f t="shared" si="78"/>
        <v>724</v>
      </c>
      <c r="Z100" s="9">
        <f t="shared" si="79"/>
        <v>950</v>
      </c>
      <c r="AA100">
        <v>1000</v>
      </c>
      <c r="AB100">
        <v>1000</v>
      </c>
      <c r="AC100" s="91">
        <v>1.208996E-45</v>
      </c>
      <c r="AE100" s="94">
        <v>9.9820989999999994E-7</v>
      </c>
      <c r="AF100" s="94">
        <v>9.9820989999999994E-7</v>
      </c>
      <c r="AG100" s="95">
        <v>0.64355180000000001</v>
      </c>
      <c r="AH100" s="95">
        <v>-0.45758739999999998</v>
      </c>
      <c r="AI100" s="95">
        <v>-1.3670800000000001</v>
      </c>
      <c r="AJ100" s="95">
        <v>1000</v>
      </c>
      <c r="AK100" s="95" t="s">
        <v>385</v>
      </c>
    </row>
    <row r="101" spans="1:38" ht="17" customHeight="1" thickBot="1">
      <c r="A101" s="24">
        <v>10</v>
      </c>
      <c r="B101" s="4" t="s">
        <v>87</v>
      </c>
      <c r="C101" s="2"/>
      <c r="D101" s="2"/>
      <c r="E101" s="2"/>
      <c r="F101" s="2"/>
      <c r="G101" s="16"/>
      <c r="H101" s="2"/>
      <c r="I101" s="2"/>
      <c r="J101" s="2"/>
      <c r="K101" s="2"/>
      <c r="L101" s="2"/>
      <c r="N101" s="2"/>
      <c r="O101" s="2"/>
      <c r="P101" s="2"/>
      <c r="Q101" s="2"/>
      <c r="R101" s="2"/>
      <c r="S101" s="2"/>
      <c r="T101" s="17"/>
      <c r="V101" s="17"/>
      <c r="W101" s="17"/>
      <c r="X101" s="16">
        <f t="shared" si="77"/>
        <v>0</v>
      </c>
      <c r="Y101" s="16">
        <f t="shared" si="78"/>
        <v>0</v>
      </c>
      <c r="Z101" s="16">
        <v>58</v>
      </c>
      <c r="AA101" s="17"/>
      <c r="AB101" s="17"/>
      <c r="AC101" s="92"/>
      <c r="AE101" s="2"/>
      <c r="AF101" s="2"/>
      <c r="AG101" s="2"/>
      <c r="AH101" s="2"/>
      <c r="AI101" s="2"/>
      <c r="AJ101" s="17"/>
      <c r="AK101" s="2"/>
      <c r="AL101" s="2"/>
    </row>
    <row r="102" spans="1:38">
      <c r="B102">
        <v>25</v>
      </c>
      <c r="C102">
        <f>B102</f>
        <v>25</v>
      </c>
      <c r="D102" s="9">
        <v>2</v>
      </c>
      <c r="E102" s="9">
        <v>2</v>
      </c>
      <c r="F102" s="30">
        <f>G102-D102-E102</f>
        <v>5</v>
      </c>
      <c r="G102" s="29">
        <v>9</v>
      </c>
      <c r="H102">
        <v>100</v>
      </c>
      <c r="I102">
        <f>K102/J102</f>
        <v>0.4</v>
      </c>
      <c r="J102">
        <v>50</v>
      </c>
      <c r="K102">
        <v>20</v>
      </c>
      <c r="L102">
        <v>50</v>
      </c>
      <c r="N102" s="11">
        <v>9.8189020000000002E-2</v>
      </c>
      <c r="O102" s="11">
        <v>1.6416630000000001</v>
      </c>
      <c r="P102" s="11">
        <v>1.6475670000000001E-2</v>
      </c>
      <c r="Q102" s="11">
        <v>14.679819999999999</v>
      </c>
      <c r="R102" t="s">
        <v>4</v>
      </c>
      <c r="S102">
        <v>100000</v>
      </c>
      <c r="V102" s="62">
        <v>36</v>
      </c>
      <c r="W102" s="62">
        <v>0</v>
      </c>
      <c r="X102" s="9">
        <f t="shared" si="77"/>
        <v>36</v>
      </c>
      <c r="Y102" s="9">
        <f t="shared" si="78"/>
        <v>9</v>
      </c>
      <c r="Z102" s="9">
        <f t="shared" si="79"/>
        <v>-27</v>
      </c>
      <c r="AA102" s="29">
        <v>9</v>
      </c>
      <c r="AB102">
        <v>1000</v>
      </c>
      <c r="AC102" s="91">
        <v>2.6200840000000002E-12</v>
      </c>
      <c r="AE102" s="95">
        <v>0.58677690000000005</v>
      </c>
      <c r="AF102" s="95">
        <v>0.58677690000000005</v>
      </c>
      <c r="AG102" s="95">
        <v>7.2535189999999999E-2</v>
      </c>
      <c r="AH102" s="95">
        <v>0.36243520000000001</v>
      </c>
      <c r="AI102" s="95">
        <v>0.90878389999999998</v>
      </c>
      <c r="AJ102" s="95">
        <v>9</v>
      </c>
      <c r="AK102" s="95" t="s">
        <v>258</v>
      </c>
    </row>
    <row r="103" spans="1:38">
      <c r="B103">
        <v>25</v>
      </c>
      <c r="C103">
        <f t="shared" ref="C103:C111" si="86">B103</f>
        <v>25</v>
      </c>
      <c r="D103">
        <f t="shared" ref="D103:D111" si="87">G103/100*B103</f>
        <v>5</v>
      </c>
      <c r="E103" s="9">
        <f t="shared" ref="E103:E111" si="88">D103</f>
        <v>5</v>
      </c>
      <c r="F103" s="30">
        <f t="shared" ref="F103:F111" si="89">G103-D103-E103</f>
        <v>10</v>
      </c>
      <c r="G103" s="29">
        <v>20</v>
      </c>
      <c r="H103">
        <v>100</v>
      </c>
      <c r="I103">
        <f t="shared" ref="I103:I106" si="90">K103/J103</f>
        <v>0.4</v>
      </c>
      <c r="J103">
        <v>50</v>
      </c>
      <c r="K103">
        <v>20</v>
      </c>
      <c r="L103">
        <v>50</v>
      </c>
      <c r="N103" s="11">
        <v>1.199988E-4</v>
      </c>
      <c r="O103" s="11">
        <v>2.5797289999999999</v>
      </c>
      <c r="P103" s="11">
        <v>2.5648589999999999E-2</v>
      </c>
      <c r="Q103" s="11">
        <v>50.784219999999998</v>
      </c>
      <c r="R103" t="s">
        <v>4</v>
      </c>
      <c r="S103">
        <v>100000</v>
      </c>
      <c r="V103" s="62">
        <v>41</v>
      </c>
      <c r="W103" s="62">
        <v>5</v>
      </c>
      <c r="X103" s="9">
        <f t="shared" si="77"/>
        <v>36</v>
      </c>
      <c r="Y103" s="9">
        <f t="shared" si="78"/>
        <v>15</v>
      </c>
      <c r="Z103" s="9">
        <f t="shared" si="79"/>
        <v>-16</v>
      </c>
      <c r="AA103" s="29">
        <v>20</v>
      </c>
      <c r="AB103">
        <v>1000</v>
      </c>
      <c r="AC103" s="91">
        <v>2.6200840000000002E-12</v>
      </c>
      <c r="AE103" s="95">
        <v>0.1679842</v>
      </c>
      <c r="AF103" s="95">
        <v>0.1679842</v>
      </c>
      <c r="AG103" s="95">
        <v>0.15016979999999999</v>
      </c>
      <c r="AH103" s="95">
        <v>-0.39999630000000003</v>
      </c>
      <c r="AI103" s="95">
        <v>-1.2542199999999999</v>
      </c>
      <c r="AJ103" s="95">
        <v>20</v>
      </c>
      <c r="AK103" s="95" t="s">
        <v>311</v>
      </c>
    </row>
    <row r="104" spans="1:38">
      <c r="B104">
        <v>25</v>
      </c>
      <c r="C104">
        <f t="shared" si="86"/>
        <v>25</v>
      </c>
      <c r="D104" s="9">
        <f t="shared" si="87"/>
        <v>7.5</v>
      </c>
      <c r="E104" s="9">
        <f t="shared" si="88"/>
        <v>7.5</v>
      </c>
      <c r="F104" s="30">
        <f t="shared" si="89"/>
        <v>15</v>
      </c>
      <c r="G104" s="29">
        <v>30</v>
      </c>
      <c r="H104">
        <v>100</v>
      </c>
      <c r="I104">
        <f t="shared" si="90"/>
        <v>0.4</v>
      </c>
      <c r="J104">
        <v>50</v>
      </c>
      <c r="K104">
        <v>20</v>
      </c>
      <c r="L104">
        <v>50</v>
      </c>
      <c r="N104" s="11">
        <v>9.9999000000000006E-6</v>
      </c>
      <c r="O104" s="11">
        <v>3.6332499999999999</v>
      </c>
      <c r="P104" s="27">
        <v>3.5748639999999998E-2</v>
      </c>
      <c r="Q104" s="27">
        <v>109.71259999999999</v>
      </c>
      <c r="R104" t="s">
        <v>27</v>
      </c>
      <c r="S104">
        <v>100000</v>
      </c>
      <c r="V104" s="62">
        <v>41</v>
      </c>
      <c r="W104" s="62">
        <v>5</v>
      </c>
      <c r="X104" s="9">
        <f t="shared" si="77"/>
        <v>36</v>
      </c>
      <c r="Y104" s="9">
        <f t="shared" si="78"/>
        <v>25</v>
      </c>
      <c r="Z104" s="9">
        <f t="shared" si="79"/>
        <v>-6</v>
      </c>
      <c r="AA104" s="29">
        <v>30</v>
      </c>
      <c r="AB104">
        <v>1000</v>
      </c>
      <c r="AC104" s="91">
        <v>1.5176870000000001E-10</v>
      </c>
      <c r="AE104" s="95">
        <v>6.4761899999999997E-2</v>
      </c>
      <c r="AF104" s="95">
        <v>6.4761899999999997E-2</v>
      </c>
      <c r="AG104" s="95">
        <v>0.2450418</v>
      </c>
      <c r="AH104" s="95">
        <v>-0.41294560000000002</v>
      </c>
      <c r="AI104" s="95">
        <v>-1.430393</v>
      </c>
      <c r="AJ104" s="95">
        <v>29</v>
      </c>
      <c r="AK104" s="95" t="s">
        <v>313</v>
      </c>
    </row>
    <row r="105" spans="1:38">
      <c r="B105">
        <v>25</v>
      </c>
      <c r="C105">
        <f t="shared" si="86"/>
        <v>25</v>
      </c>
      <c r="D105" s="9">
        <f t="shared" si="87"/>
        <v>12.5</v>
      </c>
      <c r="E105" s="9">
        <f t="shared" si="88"/>
        <v>12.5</v>
      </c>
      <c r="F105" s="30">
        <f t="shared" si="89"/>
        <v>25</v>
      </c>
      <c r="G105" s="29">
        <v>50</v>
      </c>
      <c r="H105">
        <v>100</v>
      </c>
      <c r="I105">
        <f t="shared" si="90"/>
        <v>0.4</v>
      </c>
      <c r="J105">
        <v>50</v>
      </c>
      <c r="K105">
        <v>20</v>
      </c>
      <c r="L105">
        <v>50</v>
      </c>
      <c r="N105" s="27">
        <v>9.9999000000000006E-6</v>
      </c>
      <c r="O105" s="27">
        <v>3.1737160000000002</v>
      </c>
      <c r="P105" s="27">
        <v>3.1368979999999998E-2</v>
      </c>
      <c r="Q105" s="27">
        <v>152.17089999999999</v>
      </c>
      <c r="R105" t="s">
        <v>27</v>
      </c>
      <c r="S105">
        <v>100000</v>
      </c>
      <c r="V105" s="62">
        <v>50</v>
      </c>
      <c r="W105" s="62">
        <v>14</v>
      </c>
      <c r="X105" s="9">
        <f t="shared" si="77"/>
        <v>36</v>
      </c>
      <c r="Y105" s="9">
        <f t="shared" si="78"/>
        <v>36</v>
      </c>
      <c r="Z105" s="9">
        <f t="shared" si="79"/>
        <v>14</v>
      </c>
      <c r="AA105" s="29">
        <v>50</v>
      </c>
      <c r="AB105">
        <v>1000</v>
      </c>
      <c r="AC105" s="91">
        <v>5.492426E-8</v>
      </c>
      <c r="AE105" s="95">
        <v>9.448819E-2</v>
      </c>
      <c r="AF105" s="95">
        <v>9.448819E-2</v>
      </c>
      <c r="AG105" s="95">
        <v>0.2042948</v>
      </c>
      <c r="AH105" s="95">
        <v>-0.34118969999999998</v>
      </c>
      <c r="AI105" s="95">
        <v>-1.320619</v>
      </c>
      <c r="AJ105" s="95">
        <v>50</v>
      </c>
      <c r="AK105" s="95" t="s">
        <v>260</v>
      </c>
    </row>
    <row r="106" spans="1:38">
      <c r="B106">
        <v>25</v>
      </c>
      <c r="C106">
        <f t="shared" si="86"/>
        <v>25</v>
      </c>
      <c r="D106">
        <f t="shared" si="87"/>
        <v>25</v>
      </c>
      <c r="E106" s="9">
        <f t="shared" si="88"/>
        <v>25</v>
      </c>
      <c r="F106" s="30">
        <f t="shared" si="89"/>
        <v>50</v>
      </c>
      <c r="G106" s="29">
        <v>100</v>
      </c>
      <c r="H106">
        <v>100</v>
      </c>
      <c r="I106">
        <f t="shared" si="90"/>
        <v>0.4</v>
      </c>
      <c r="J106">
        <v>50</v>
      </c>
      <c r="K106">
        <v>20</v>
      </c>
      <c r="L106">
        <v>50</v>
      </c>
      <c r="N106" s="27">
        <v>9.9999000000000006E-6</v>
      </c>
      <c r="O106" s="27">
        <v>2.8778039999999998</v>
      </c>
      <c r="P106" s="27">
        <v>2.8527629999999998E-2</v>
      </c>
      <c r="Q106" s="27">
        <v>282.42349999999999</v>
      </c>
      <c r="R106" t="s">
        <v>27</v>
      </c>
      <c r="S106">
        <v>100000</v>
      </c>
      <c r="V106" s="62">
        <v>64</v>
      </c>
      <c r="W106" s="62">
        <v>28</v>
      </c>
      <c r="X106" s="9">
        <f t="shared" si="77"/>
        <v>36</v>
      </c>
      <c r="Y106" s="9">
        <f t="shared" si="78"/>
        <v>72</v>
      </c>
      <c r="Z106" s="9">
        <f t="shared" si="79"/>
        <v>64</v>
      </c>
      <c r="AA106" s="29">
        <v>100</v>
      </c>
      <c r="AB106">
        <v>1000</v>
      </c>
      <c r="AC106" s="62">
        <v>1.7993800000000001E-4</v>
      </c>
      <c r="AE106" s="95">
        <v>5.4104480000000003E-2</v>
      </c>
      <c r="AF106" s="95">
        <v>5.4104480000000003E-2</v>
      </c>
      <c r="AG106" s="95">
        <v>0.2663507</v>
      </c>
      <c r="AH106" s="95">
        <v>-0.28834710000000002</v>
      </c>
      <c r="AI106" s="95">
        <v>-1.283901</v>
      </c>
      <c r="AJ106" s="95">
        <v>100</v>
      </c>
      <c r="AK106" s="95" t="s">
        <v>314</v>
      </c>
    </row>
    <row r="107" spans="1:38">
      <c r="B107">
        <v>25</v>
      </c>
      <c r="C107">
        <f t="shared" si="86"/>
        <v>25</v>
      </c>
      <c r="D107">
        <f t="shared" si="87"/>
        <v>125</v>
      </c>
      <c r="E107" s="9">
        <f t="shared" si="88"/>
        <v>125</v>
      </c>
      <c r="F107" s="30">
        <f t="shared" si="89"/>
        <v>250</v>
      </c>
      <c r="G107" s="29">
        <v>500</v>
      </c>
      <c r="H107">
        <v>100</v>
      </c>
      <c r="I107">
        <f>K107/J107</f>
        <v>0.4</v>
      </c>
      <c r="J107">
        <v>50</v>
      </c>
      <c r="K107">
        <v>20</v>
      </c>
      <c r="L107">
        <v>50</v>
      </c>
      <c r="N107" s="27">
        <v>9.9999000000000006E-6</v>
      </c>
      <c r="O107" s="27">
        <v>2.9460419999999998</v>
      </c>
      <c r="P107" s="27">
        <v>2.9184330000000001E-2</v>
      </c>
      <c r="Q107" s="27">
        <v>1444.624</v>
      </c>
      <c r="R107" t="s">
        <v>27</v>
      </c>
      <c r="S107">
        <v>100000</v>
      </c>
      <c r="V107" s="62">
        <v>179</v>
      </c>
      <c r="W107" s="62">
        <v>143</v>
      </c>
      <c r="X107" s="9">
        <f t="shared" si="77"/>
        <v>36</v>
      </c>
      <c r="Y107" s="9">
        <f t="shared" si="78"/>
        <v>357</v>
      </c>
      <c r="Z107" s="9">
        <f t="shared" si="79"/>
        <v>464</v>
      </c>
      <c r="AA107" s="29">
        <v>500</v>
      </c>
      <c r="AB107">
        <v>1000</v>
      </c>
      <c r="AC107" s="62">
        <v>1.4168360000000001E-3</v>
      </c>
      <c r="AE107" s="95">
        <v>4.0015420000000002E-4</v>
      </c>
      <c r="AF107" s="95">
        <v>4.0015420000000002E-4</v>
      </c>
      <c r="AG107" s="95">
        <v>0.49849310000000002</v>
      </c>
      <c r="AH107" s="95">
        <v>-0.27762330000000002</v>
      </c>
      <c r="AI107" s="95">
        <v>-1.4769159999999999</v>
      </c>
      <c r="AJ107" s="95">
        <v>500</v>
      </c>
      <c r="AK107" s="95" t="s">
        <v>393</v>
      </c>
    </row>
    <row r="108" spans="1:38">
      <c r="B108">
        <v>25</v>
      </c>
      <c r="C108">
        <f t="shared" si="86"/>
        <v>25</v>
      </c>
      <c r="D108">
        <f t="shared" si="87"/>
        <v>225</v>
      </c>
      <c r="E108" s="9">
        <f t="shared" si="88"/>
        <v>225</v>
      </c>
      <c r="F108" s="30">
        <f t="shared" si="89"/>
        <v>450</v>
      </c>
      <c r="G108" s="29">
        <v>900</v>
      </c>
      <c r="H108">
        <v>100</v>
      </c>
      <c r="I108">
        <f t="shared" ref="I108:I111" si="91">K108/J108</f>
        <v>0.4</v>
      </c>
      <c r="J108">
        <v>50</v>
      </c>
      <c r="K108">
        <v>20</v>
      </c>
      <c r="L108">
        <v>50</v>
      </c>
      <c r="N108" s="27">
        <v>9.9999000000000006E-6</v>
      </c>
      <c r="O108" s="27">
        <v>2.9002729999999999</v>
      </c>
      <c r="P108" s="27">
        <v>2.8743959999999999E-2</v>
      </c>
      <c r="Q108" s="27">
        <v>2561.087</v>
      </c>
      <c r="R108" t="s">
        <v>27</v>
      </c>
      <c r="S108">
        <v>100000</v>
      </c>
      <c r="V108" s="62">
        <v>289</v>
      </c>
      <c r="W108" s="62">
        <v>253</v>
      </c>
      <c r="X108" s="9">
        <f t="shared" si="77"/>
        <v>36</v>
      </c>
      <c r="Y108" s="9">
        <f t="shared" si="78"/>
        <v>647</v>
      </c>
      <c r="Z108" s="9">
        <f t="shared" si="79"/>
        <v>864</v>
      </c>
      <c r="AA108" s="29">
        <v>900</v>
      </c>
      <c r="AB108">
        <v>1000</v>
      </c>
      <c r="AC108" s="91">
        <v>3.1826889999999998E-15</v>
      </c>
      <c r="AE108" s="94">
        <v>2.9601300000000001E-8</v>
      </c>
      <c r="AF108" s="94">
        <v>2.9601300000000001E-8</v>
      </c>
      <c r="AG108" s="95">
        <v>0.73376200000000003</v>
      </c>
      <c r="AH108" s="95">
        <v>-0.29581360000000001</v>
      </c>
      <c r="AI108" s="95">
        <v>-1.6050660000000001</v>
      </c>
      <c r="AJ108" s="95">
        <v>900</v>
      </c>
      <c r="AK108" s="95" t="s">
        <v>381</v>
      </c>
    </row>
    <row r="109" spans="1:38">
      <c r="B109">
        <v>25</v>
      </c>
      <c r="C109">
        <f t="shared" si="86"/>
        <v>25</v>
      </c>
      <c r="D109">
        <f t="shared" si="87"/>
        <v>250</v>
      </c>
      <c r="E109" s="9">
        <f t="shared" si="88"/>
        <v>250</v>
      </c>
      <c r="F109" s="30">
        <f t="shared" si="89"/>
        <v>500</v>
      </c>
      <c r="G109" s="29">
        <v>1000</v>
      </c>
      <c r="H109">
        <v>100</v>
      </c>
      <c r="I109">
        <f t="shared" si="91"/>
        <v>0.4</v>
      </c>
      <c r="J109">
        <v>50</v>
      </c>
      <c r="K109">
        <v>20</v>
      </c>
      <c r="L109">
        <v>50</v>
      </c>
      <c r="N109" s="27">
        <v>9.9999000000000006E-6</v>
      </c>
      <c r="O109" s="27">
        <v>2.751811</v>
      </c>
      <c r="P109" s="27">
        <v>2.731277E-2</v>
      </c>
      <c r="Q109" s="27">
        <v>2703.9650000000001</v>
      </c>
      <c r="R109" t="s">
        <v>34</v>
      </c>
      <c r="S109">
        <v>100000</v>
      </c>
      <c r="V109" s="62">
        <v>297</v>
      </c>
      <c r="W109" s="62">
        <v>261</v>
      </c>
      <c r="X109" s="9">
        <f t="shared" si="77"/>
        <v>36</v>
      </c>
      <c r="Y109" s="9">
        <f t="shared" si="78"/>
        <v>739</v>
      </c>
      <c r="Z109" s="9">
        <f t="shared" si="79"/>
        <v>964</v>
      </c>
      <c r="AA109" s="29">
        <v>1000</v>
      </c>
      <c r="AB109">
        <v>1000</v>
      </c>
      <c r="AC109" s="91">
        <v>2.92578E-18</v>
      </c>
      <c r="AE109" s="94">
        <v>1.152067E-9</v>
      </c>
      <c r="AF109" s="94">
        <v>1.152067E-9</v>
      </c>
      <c r="AG109" s="95">
        <v>0.78818679999999997</v>
      </c>
      <c r="AH109" s="95">
        <v>-0.30422470000000001</v>
      </c>
      <c r="AI109" s="95">
        <v>-1.6407940000000001</v>
      </c>
      <c r="AJ109" s="95">
        <v>1000</v>
      </c>
      <c r="AK109" s="95" t="s">
        <v>333</v>
      </c>
    </row>
    <row r="110" spans="1:38">
      <c r="B110">
        <v>25</v>
      </c>
      <c r="C110">
        <f t="shared" si="86"/>
        <v>25</v>
      </c>
      <c r="D110">
        <f t="shared" si="87"/>
        <v>375</v>
      </c>
      <c r="E110" s="9">
        <f t="shared" si="88"/>
        <v>375</v>
      </c>
      <c r="F110" s="30">
        <f t="shared" si="89"/>
        <v>750</v>
      </c>
      <c r="G110" s="29">
        <v>1500</v>
      </c>
      <c r="H110">
        <v>100</v>
      </c>
      <c r="I110">
        <f t="shared" si="91"/>
        <v>0.4</v>
      </c>
      <c r="J110">
        <v>50</v>
      </c>
      <c r="K110">
        <v>20</v>
      </c>
      <c r="L110">
        <v>50</v>
      </c>
      <c r="N110" s="27">
        <v>9.9999000000000006E-6</v>
      </c>
      <c r="O110" s="27">
        <v>2.9543279999999998</v>
      </c>
      <c r="P110" s="27">
        <v>2.9263999999999998E-2</v>
      </c>
      <c r="Q110" s="27">
        <v>4345.7039999999997</v>
      </c>
      <c r="R110" t="s">
        <v>33</v>
      </c>
      <c r="S110">
        <v>100000</v>
      </c>
      <c r="V110" s="62">
        <v>450</v>
      </c>
      <c r="W110" s="62">
        <v>414</v>
      </c>
      <c r="X110" s="9">
        <f t="shared" si="77"/>
        <v>36</v>
      </c>
      <c r="Y110" s="9">
        <f t="shared" si="78"/>
        <v>1086</v>
      </c>
      <c r="Z110" s="9">
        <f t="shared" si="79"/>
        <v>1464</v>
      </c>
      <c r="AA110" s="29">
        <v>1500</v>
      </c>
      <c r="AB110">
        <v>1000</v>
      </c>
      <c r="AC110" s="91">
        <v>3.0402460000000002E-36</v>
      </c>
      <c r="AE110" s="94">
        <v>4.8762300000000003E-18</v>
      </c>
      <c r="AF110" s="94">
        <v>4.8762300000000003E-18</v>
      </c>
      <c r="AG110" s="95">
        <v>1.0959289999999999</v>
      </c>
      <c r="AH110" s="95">
        <v>-0.351493</v>
      </c>
      <c r="AI110" s="95">
        <v>-1.9318439999999999</v>
      </c>
      <c r="AJ110" s="95">
        <v>1000</v>
      </c>
      <c r="AK110" s="95" t="s">
        <v>309</v>
      </c>
    </row>
    <row r="111" spans="1:38" ht="17" thickBot="1">
      <c r="B111">
        <v>25</v>
      </c>
      <c r="C111">
        <f t="shared" si="86"/>
        <v>25</v>
      </c>
      <c r="D111">
        <f t="shared" si="87"/>
        <v>750</v>
      </c>
      <c r="E111" s="9">
        <f t="shared" si="88"/>
        <v>750</v>
      </c>
      <c r="F111" s="30">
        <f t="shared" si="89"/>
        <v>1500</v>
      </c>
      <c r="G111" s="29">
        <v>3000</v>
      </c>
      <c r="H111">
        <v>100</v>
      </c>
      <c r="I111">
        <f t="shared" si="91"/>
        <v>0.4</v>
      </c>
      <c r="J111">
        <v>50</v>
      </c>
      <c r="K111">
        <v>20</v>
      </c>
      <c r="L111">
        <v>50</v>
      </c>
      <c r="N111" s="27">
        <v>9.9999000000000006E-6</v>
      </c>
      <c r="O111" s="27">
        <v>2.921157</v>
      </c>
      <c r="P111" s="27">
        <v>2.8944939999999999E-2</v>
      </c>
      <c r="Q111" s="27">
        <v>8596.6479999999992</v>
      </c>
      <c r="R111" t="s">
        <v>33</v>
      </c>
      <c r="S111">
        <v>100000</v>
      </c>
      <c r="V111" s="62">
        <v>897</v>
      </c>
      <c r="W111" s="62">
        <v>861</v>
      </c>
      <c r="X111" s="9">
        <f t="shared" si="77"/>
        <v>36</v>
      </c>
      <c r="Y111" s="9">
        <f t="shared" si="78"/>
        <v>2139</v>
      </c>
      <c r="Z111" s="9">
        <f t="shared" si="79"/>
        <v>2964</v>
      </c>
      <c r="AA111" s="29">
        <v>3000</v>
      </c>
      <c r="AB111">
        <v>1000</v>
      </c>
      <c r="AC111" s="91">
        <v>3.0768909999999998E-125</v>
      </c>
      <c r="AE111" s="94">
        <v>1E-50</v>
      </c>
      <c r="AF111" s="94">
        <v>1E-50</v>
      </c>
      <c r="AG111" s="101" t="s">
        <v>217</v>
      </c>
      <c r="AH111" s="95">
        <v>0.61630549999999995</v>
      </c>
      <c r="AI111" s="95">
        <v>3.4471810000000001</v>
      </c>
      <c r="AJ111" s="95">
        <v>1000</v>
      </c>
      <c r="AK111" s="95" t="s">
        <v>394</v>
      </c>
    </row>
    <row r="112" spans="1:38" ht="17" customHeight="1" thickBot="1">
      <c r="A112" s="24">
        <v>11</v>
      </c>
      <c r="B112" s="4" t="s">
        <v>83</v>
      </c>
      <c r="C112" s="2"/>
      <c r="D112" s="2"/>
      <c r="E112" s="2"/>
      <c r="F112" s="2"/>
      <c r="G112" s="16"/>
      <c r="H112" s="2"/>
      <c r="I112" s="2"/>
      <c r="J112" s="2"/>
      <c r="K112" s="2"/>
      <c r="L112" s="2"/>
      <c r="N112" s="2"/>
      <c r="O112" s="2"/>
      <c r="P112" s="2"/>
      <c r="Q112" s="2"/>
      <c r="R112" s="2"/>
      <c r="S112" s="2"/>
      <c r="T112" s="17"/>
      <c r="V112" s="17"/>
      <c r="W112" s="17"/>
      <c r="X112" s="16">
        <f t="shared" ref="X112:X122" si="92">V112-W112</f>
        <v>0</v>
      </c>
      <c r="Y112" s="16">
        <f t="shared" ref="Y112:Y122" si="93">AA112-W112</f>
        <v>0</v>
      </c>
      <c r="Z112" s="16">
        <f t="shared" ref="Z112:Z122" si="94">AA112-X112</f>
        <v>0</v>
      </c>
      <c r="AA112" s="17"/>
      <c r="AB112" s="17"/>
      <c r="AC112" s="92"/>
      <c r="AE112" s="2"/>
      <c r="AF112" s="2"/>
      <c r="AG112" s="2"/>
      <c r="AH112" s="2"/>
      <c r="AI112" s="2"/>
      <c r="AJ112" s="17"/>
      <c r="AK112" s="2"/>
      <c r="AL112" s="2"/>
    </row>
    <row r="113" spans="1:38">
      <c r="B113">
        <f>C113</f>
        <v>12.5</v>
      </c>
      <c r="C113">
        <f t="shared" ref="C113:C115" si="95">E113/G113*100</f>
        <v>12.5</v>
      </c>
      <c r="D113">
        <f>E113</f>
        <v>125</v>
      </c>
      <c r="E113">
        <f>(G113-F113)/2</f>
        <v>125</v>
      </c>
      <c r="F113">
        <v>750</v>
      </c>
      <c r="G113">
        <v>1000</v>
      </c>
      <c r="H113" s="29">
        <v>6</v>
      </c>
      <c r="I113">
        <f>K113/J113</f>
        <v>0.4</v>
      </c>
      <c r="J113">
        <v>50</v>
      </c>
      <c r="K113">
        <v>20</v>
      </c>
      <c r="L113">
        <v>50</v>
      </c>
      <c r="N113" s="27">
        <v>0.1</v>
      </c>
      <c r="O113" s="27">
        <v>1.090104</v>
      </c>
      <c r="P113" s="27">
        <v>0.2141614</v>
      </c>
      <c r="Q113" s="27">
        <v>1070.807</v>
      </c>
      <c r="R113" t="s">
        <v>4</v>
      </c>
      <c r="S113">
        <v>100000</v>
      </c>
      <c r="V113" s="62">
        <v>62</v>
      </c>
      <c r="W113" s="62">
        <v>34</v>
      </c>
      <c r="X113" s="9">
        <f t="shared" si="92"/>
        <v>28</v>
      </c>
      <c r="Y113" s="9">
        <f t="shared" si="93"/>
        <v>966</v>
      </c>
      <c r="Z113" s="9">
        <f t="shared" si="94"/>
        <v>972</v>
      </c>
      <c r="AA113">
        <v>1000</v>
      </c>
      <c r="AB113">
        <v>1000</v>
      </c>
      <c r="AC113" s="62">
        <v>0.51919760000000004</v>
      </c>
      <c r="AE113" s="95">
        <v>5.7097000000000002E-2</v>
      </c>
      <c r="AF113" s="95">
        <v>5.7097000000000002E-2</v>
      </c>
      <c r="AG113" s="95">
        <v>0.3217759</v>
      </c>
      <c r="AH113" s="95">
        <v>-0.2050304</v>
      </c>
      <c r="AI113" s="95">
        <v>-1.1607240000000001</v>
      </c>
      <c r="AJ113" s="95">
        <v>1000</v>
      </c>
      <c r="AK113" s="95" t="s">
        <v>376</v>
      </c>
    </row>
    <row r="114" spans="1:38">
      <c r="B114">
        <f t="shared" ref="B114:B122" si="96">C114</f>
        <v>12.5</v>
      </c>
      <c r="C114">
        <f t="shared" si="95"/>
        <v>12.5</v>
      </c>
      <c r="D114">
        <f t="shared" ref="D114:D122" si="97">E114</f>
        <v>125</v>
      </c>
      <c r="E114">
        <f t="shared" ref="E114:E122" si="98">(G114-F114)/2</f>
        <v>125</v>
      </c>
      <c r="F114">
        <v>750</v>
      </c>
      <c r="G114">
        <v>1000</v>
      </c>
      <c r="H114" s="29">
        <v>10</v>
      </c>
      <c r="I114">
        <f t="shared" ref="I114:I117" si="99">K114/J114</f>
        <v>0.4</v>
      </c>
      <c r="J114">
        <v>50</v>
      </c>
      <c r="K114">
        <v>20</v>
      </c>
      <c r="L114">
        <v>50</v>
      </c>
      <c r="N114" s="27">
        <v>0.55192450000000004</v>
      </c>
      <c r="O114" s="27">
        <v>0.99533479999999996</v>
      </c>
      <c r="P114" s="27">
        <v>0.1106501</v>
      </c>
      <c r="Q114" s="27">
        <v>995.851</v>
      </c>
      <c r="R114" t="s">
        <v>4</v>
      </c>
      <c r="S114">
        <v>100000</v>
      </c>
      <c r="V114" s="62">
        <v>82</v>
      </c>
      <c r="W114" s="62">
        <v>44</v>
      </c>
      <c r="X114" s="9">
        <f t="shared" si="92"/>
        <v>38</v>
      </c>
      <c r="Y114" s="9">
        <f t="shared" si="93"/>
        <v>956</v>
      </c>
      <c r="Z114" s="9">
        <f t="shared" si="94"/>
        <v>962</v>
      </c>
      <c r="AA114">
        <v>1000</v>
      </c>
      <c r="AB114">
        <v>1000</v>
      </c>
      <c r="AC114" s="62">
        <v>0.57311630000000002</v>
      </c>
      <c r="AE114" s="95">
        <v>2.085356E-2</v>
      </c>
      <c r="AF114" s="95">
        <v>2.085356E-2</v>
      </c>
      <c r="AG114" s="95">
        <v>0.35248790000000002</v>
      </c>
      <c r="AH114" s="95">
        <v>0.2188756</v>
      </c>
      <c r="AI114" s="95">
        <v>1.200555</v>
      </c>
      <c r="AJ114" s="95">
        <v>1000</v>
      </c>
      <c r="AK114" s="95" t="s">
        <v>397</v>
      </c>
    </row>
    <row r="115" spans="1:38">
      <c r="B115">
        <f t="shared" si="96"/>
        <v>12.5</v>
      </c>
      <c r="C115">
        <f t="shared" si="95"/>
        <v>12.5</v>
      </c>
      <c r="D115">
        <f t="shared" si="97"/>
        <v>125</v>
      </c>
      <c r="E115">
        <f t="shared" si="98"/>
        <v>125</v>
      </c>
      <c r="F115">
        <v>750</v>
      </c>
      <c r="G115">
        <v>1000</v>
      </c>
      <c r="H115" s="29">
        <v>20</v>
      </c>
      <c r="I115">
        <f t="shared" si="99"/>
        <v>0.4</v>
      </c>
      <c r="J115">
        <v>50</v>
      </c>
      <c r="K115">
        <v>20</v>
      </c>
      <c r="L115">
        <v>50</v>
      </c>
      <c r="N115" s="27">
        <v>1.4499859999999999E-3</v>
      </c>
      <c r="O115" s="27">
        <v>1.144061</v>
      </c>
      <c r="P115" s="27">
        <v>5.9760630000000002E-2</v>
      </c>
      <c r="Q115" s="27">
        <v>1135.452</v>
      </c>
      <c r="R115" t="s">
        <v>4</v>
      </c>
      <c r="S115">
        <v>100000</v>
      </c>
      <c r="V115" s="62">
        <v>107</v>
      </c>
      <c r="W115" s="62">
        <v>56</v>
      </c>
      <c r="X115" s="9">
        <f t="shared" si="92"/>
        <v>51</v>
      </c>
      <c r="Y115" s="9">
        <f t="shared" si="93"/>
        <v>944</v>
      </c>
      <c r="Z115" s="9">
        <f t="shared" si="94"/>
        <v>949</v>
      </c>
      <c r="AA115">
        <v>1000</v>
      </c>
      <c r="AB115">
        <v>1000</v>
      </c>
      <c r="AC115" s="62">
        <v>0.69119379999999997</v>
      </c>
      <c r="AE115" s="95">
        <v>5.3915280000000003E-2</v>
      </c>
      <c r="AF115" s="95">
        <v>5.3915280000000003E-2</v>
      </c>
      <c r="AG115" s="95">
        <v>0.21925030000000001</v>
      </c>
      <c r="AH115" s="95">
        <v>0.21993869999999999</v>
      </c>
      <c r="AI115" s="95">
        <v>1.1606939999999999</v>
      </c>
      <c r="AJ115" s="95">
        <v>1000</v>
      </c>
      <c r="AK115" s="95" t="s">
        <v>398</v>
      </c>
    </row>
    <row r="116" spans="1:38">
      <c r="B116">
        <f t="shared" si="96"/>
        <v>12.5</v>
      </c>
      <c r="C116">
        <f>E116/G116*100</f>
        <v>12.5</v>
      </c>
      <c r="D116">
        <f t="shared" si="97"/>
        <v>125</v>
      </c>
      <c r="E116">
        <f t="shared" si="98"/>
        <v>125</v>
      </c>
      <c r="F116">
        <v>750</v>
      </c>
      <c r="G116">
        <v>1000</v>
      </c>
      <c r="H116" s="29">
        <v>50</v>
      </c>
      <c r="I116">
        <f t="shared" si="99"/>
        <v>0.4</v>
      </c>
      <c r="J116">
        <v>50</v>
      </c>
      <c r="K116">
        <v>20</v>
      </c>
      <c r="L116">
        <v>50</v>
      </c>
      <c r="N116" s="27">
        <v>9.9999000000000006E-6</v>
      </c>
      <c r="O116" s="27">
        <v>1.461055</v>
      </c>
      <c r="P116" s="27">
        <v>2.95395E-2</v>
      </c>
      <c r="Q116" s="27">
        <v>1447.4359999999999</v>
      </c>
      <c r="R116" t="s">
        <v>27</v>
      </c>
      <c r="S116">
        <v>100000</v>
      </c>
      <c r="V116" s="62">
        <v>153</v>
      </c>
      <c r="W116" s="62">
        <v>101</v>
      </c>
      <c r="X116" s="9">
        <f t="shared" si="92"/>
        <v>52</v>
      </c>
      <c r="Y116" s="9">
        <f t="shared" si="93"/>
        <v>899</v>
      </c>
      <c r="Z116" s="9">
        <f t="shared" si="94"/>
        <v>948</v>
      </c>
      <c r="AA116">
        <v>1000</v>
      </c>
      <c r="AB116">
        <v>1000</v>
      </c>
      <c r="AC116" s="91">
        <v>4.7437739999999998E-5</v>
      </c>
      <c r="AE116" s="94">
        <v>9.4550399999999995E-5</v>
      </c>
      <c r="AF116" s="94">
        <v>9.4550399999999995E-5</v>
      </c>
      <c r="AG116" s="95">
        <v>0.53843410000000003</v>
      </c>
      <c r="AH116" s="95">
        <v>-0.26056119999999999</v>
      </c>
      <c r="AI116" s="95">
        <v>-1.3674770000000001</v>
      </c>
      <c r="AJ116" s="95">
        <v>1000</v>
      </c>
      <c r="AK116" s="95" t="s">
        <v>389</v>
      </c>
    </row>
    <row r="117" spans="1:38">
      <c r="B117">
        <f t="shared" si="96"/>
        <v>12.5</v>
      </c>
      <c r="C117">
        <f t="shared" ref="C117:C122" si="100">E117/G117*100</f>
        <v>12.5</v>
      </c>
      <c r="D117">
        <f t="shared" si="97"/>
        <v>125</v>
      </c>
      <c r="E117">
        <f t="shared" si="98"/>
        <v>125</v>
      </c>
      <c r="F117">
        <v>750</v>
      </c>
      <c r="G117">
        <v>1000</v>
      </c>
      <c r="H117" s="29">
        <v>100</v>
      </c>
      <c r="I117">
        <f t="shared" si="99"/>
        <v>0.4</v>
      </c>
      <c r="J117">
        <v>50</v>
      </c>
      <c r="K117">
        <v>20</v>
      </c>
      <c r="L117">
        <v>50</v>
      </c>
      <c r="N117" s="27">
        <v>9.9999000000000006E-6</v>
      </c>
      <c r="O117" s="27">
        <v>1.886177</v>
      </c>
      <c r="P117" s="27">
        <v>1.8883270000000001E-2</v>
      </c>
      <c r="Q117" s="27">
        <v>1869.444</v>
      </c>
      <c r="R117" t="s">
        <v>34</v>
      </c>
      <c r="S117">
        <v>100000</v>
      </c>
      <c r="V117" s="62">
        <v>223</v>
      </c>
      <c r="W117" s="62">
        <v>170</v>
      </c>
      <c r="X117" s="9">
        <f t="shared" si="92"/>
        <v>53</v>
      </c>
      <c r="Y117" s="9">
        <f t="shared" si="93"/>
        <v>830</v>
      </c>
      <c r="Z117" s="9">
        <f t="shared" si="94"/>
        <v>947</v>
      </c>
      <c r="AA117">
        <v>1000</v>
      </c>
      <c r="AB117">
        <v>1000</v>
      </c>
      <c r="AC117" s="91">
        <v>3.6804439999999997E-17</v>
      </c>
      <c r="AE117" s="94">
        <v>7.04205E-7</v>
      </c>
      <c r="AF117" s="94">
        <v>7.04205E-7</v>
      </c>
      <c r="AG117" s="95">
        <v>0.65944440000000004</v>
      </c>
      <c r="AH117" s="95">
        <v>-0.29904579999999997</v>
      </c>
      <c r="AI117" s="95">
        <v>-1.450955</v>
      </c>
      <c r="AJ117" s="95">
        <v>1000</v>
      </c>
      <c r="AK117" s="95" t="s">
        <v>302</v>
      </c>
    </row>
    <row r="118" spans="1:38">
      <c r="B118">
        <f t="shared" si="96"/>
        <v>12.5</v>
      </c>
      <c r="C118">
        <f t="shared" si="100"/>
        <v>12.5</v>
      </c>
      <c r="D118">
        <f t="shared" si="97"/>
        <v>125</v>
      </c>
      <c r="E118">
        <f t="shared" si="98"/>
        <v>125</v>
      </c>
      <c r="F118">
        <v>750</v>
      </c>
      <c r="G118">
        <v>1000</v>
      </c>
      <c r="H118" s="29">
        <v>300</v>
      </c>
      <c r="I118">
        <f>K118/J118</f>
        <v>0.4</v>
      </c>
      <c r="J118">
        <v>50</v>
      </c>
      <c r="K118">
        <v>20</v>
      </c>
      <c r="L118">
        <v>50</v>
      </c>
      <c r="N118" s="27">
        <v>9.9999000000000006E-6</v>
      </c>
      <c r="O118" s="27">
        <v>3.9218579999999998</v>
      </c>
      <c r="P118" s="27">
        <v>1.298965E-2</v>
      </c>
      <c r="Q118" s="27">
        <v>3883.904</v>
      </c>
      <c r="R118" t="s">
        <v>34</v>
      </c>
      <c r="S118">
        <v>100000</v>
      </c>
      <c r="V118" s="62">
        <v>315</v>
      </c>
      <c r="W118" s="62">
        <v>265</v>
      </c>
      <c r="X118" s="9">
        <f t="shared" si="92"/>
        <v>50</v>
      </c>
      <c r="Y118" s="9">
        <f t="shared" si="93"/>
        <v>735</v>
      </c>
      <c r="Z118" s="9">
        <f t="shared" si="94"/>
        <v>950</v>
      </c>
      <c r="AA118">
        <v>1000</v>
      </c>
      <c r="AB118">
        <v>1000</v>
      </c>
      <c r="AC118" s="91">
        <v>1.8165989999999999E-42</v>
      </c>
      <c r="AE118" s="94">
        <v>1.5532919999999999E-9</v>
      </c>
      <c r="AF118" s="94">
        <v>1.5532919999999999E-9</v>
      </c>
      <c r="AG118" s="95">
        <v>0.78818679999999997</v>
      </c>
      <c r="AH118" s="95">
        <v>-0.32673649999999999</v>
      </c>
      <c r="AI118" s="95">
        <v>-1.5894280000000001</v>
      </c>
      <c r="AJ118" s="95">
        <v>1000</v>
      </c>
      <c r="AK118" s="95" t="s">
        <v>400</v>
      </c>
    </row>
    <row r="119" spans="1:38">
      <c r="B119">
        <f t="shared" si="96"/>
        <v>12.5</v>
      </c>
      <c r="C119">
        <f t="shared" si="100"/>
        <v>12.5</v>
      </c>
      <c r="D119">
        <f t="shared" si="97"/>
        <v>125</v>
      </c>
      <c r="E119">
        <f t="shared" si="98"/>
        <v>125</v>
      </c>
      <c r="F119">
        <v>750</v>
      </c>
      <c r="G119">
        <v>1000</v>
      </c>
      <c r="H119" s="29">
        <v>500</v>
      </c>
      <c r="I119">
        <f t="shared" ref="I119:I122" si="101">K119/J119</f>
        <v>0.4</v>
      </c>
      <c r="J119">
        <v>50</v>
      </c>
      <c r="K119">
        <v>20</v>
      </c>
      <c r="L119">
        <v>50</v>
      </c>
      <c r="N119" s="27">
        <v>9.9999000000000006E-6</v>
      </c>
      <c r="O119" s="27">
        <v>5.679411</v>
      </c>
      <c r="P119" s="27">
        <v>1.1275840000000001E-2</v>
      </c>
      <c r="Q119" s="27">
        <v>5626.6459999999997</v>
      </c>
      <c r="R119" t="s">
        <v>33</v>
      </c>
      <c r="S119">
        <v>100000</v>
      </c>
      <c r="V119" s="62">
        <v>320</v>
      </c>
      <c r="W119" s="62">
        <v>284</v>
      </c>
      <c r="X119" s="9">
        <f t="shared" si="92"/>
        <v>36</v>
      </c>
      <c r="Y119" s="9">
        <f t="shared" si="93"/>
        <v>716</v>
      </c>
      <c r="Z119" s="9">
        <f t="shared" si="94"/>
        <v>964</v>
      </c>
      <c r="AA119">
        <v>1000</v>
      </c>
      <c r="AB119">
        <v>1000</v>
      </c>
      <c r="AC119" s="91">
        <v>6.3710869999999998E-57</v>
      </c>
      <c r="AE119" s="94">
        <v>5.4801820000000002E-9</v>
      </c>
      <c r="AF119" s="94">
        <v>5.4801820000000002E-9</v>
      </c>
      <c r="AG119" s="95">
        <v>0.76146080000000005</v>
      </c>
      <c r="AH119" s="95">
        <v>-0.34854600000000002</v>
      </c>
      <c r="AI119" s="95">
        <v>-1.543355</v>
      </c>
      <c r="AJ119" s="95">
        <v>1000</v>
      </c>
      <c r="AK119" s="95" t="s">
        <v>382</v>
      </c>
    </row>
    <row r="120" spans="1:38">
      <c r="B120">
        <f t="shared" si="96"/>
        <v>12.5</v>
      </c>
      <c r="C120">
        <f t="shared" si="100"/>
        <v>12.5</v>
      </c>
      <c r="D120">
        <f t="shared" si="97"/>
        <v>125</v>
      </c>
      <c r="E120">
        <f t="shared" si="98"/>
        <v>125</v>
      </c>
      <c r="F120">
        <v>750</v>
      </c>
      <c r="G120">
        <v>1000</v>
      </c>
      <c r="H120" s="29">
        <v>700</v>
      </c>
      <c r="I120">
        <f t="shared" si="101"/>
        <v>0.4</v>
      </c>
      <c r="J120">
        <v>50</v>
      </c>
      <c r="K120">
        <v>20</v>
      </c>
      <c r="L120">
        <v>50</v>
      </c>
      <c r="N120" s="27">
        <v>9.9989999999999996E-5</v>
      </c>
      <c r="O120" s="27">
        <v>7.4879410000000002</v>
      </c>
      <c r="P120" s="27">
        <v>1.0613849999999999E-2</v>
      </c>
      <c r="Q120" s="27">
        <v>7419.0789999999997</v>
      </c>
      <c r="R120" t="s">
        <v>33</v>
      </c>
      <c r="S120">
        <v>10000</v>
      </c>
      <c r="V120" s="62">
        <v>367</v>
      </c>
      <c r="W120" s="62">
        <v>305</v>
      </c>
      <c r="X120" s="9">
        <f t="shared" si="92"/>
        <v>62</v>
      </c>
      <c r="Y120" s="9">
        <f t="shared" si="93"/>
        <v>695</v>
      </c>
      <c r="Z120" s="9">
        <f t="shared" si="94"/>
        <v>938</v>
      </c>
      <c r="AA120">
        <v>1000</v>
      </c>
      <c r="AB120">
        <v>1000</v>
      </c>
      <c r="AC120" s="91">
        <v>1.5773279999999999E-47</v>
      </c>
      <c r="AE120" s="94">
        <v>2.1139789999999999E-9</v>
      </c>
      <c r="AF120" s="94">
        <v>2.1139789999999999E-9</v>
      </c>
      <c r="AG120" s="95">
        <v>0.77493900000000004</v>
      </c>
      <c r="AH120" s="95">
        <v>0.35636299999999999</v>
      </c>
      <c r="AI120" s="95">
        <v>1.5010220000000001</v>
      </c>
      <c r="AJ120" s="95">
        <v>1000</v>
      </c>
      <c r="AK120" s="95" t="s">
        <v>272</v>
      </c>
    </row>
    <row r="121" spans="1:38">
      <c r="B121">
        <f t="shared" si="96"/>
        <v>12.5</v>
      </c>
      <c r="C121">
        <f t="shared" si="100"/>
        <v>12.5</v>
      </c>
      <c r="D121">
        <f t="shared" si="97"/>
        <v>125</v>
      </c>
      <c r="E121">
        <f t="shared" si="98"/>
        <v>125</v>
      </c>
      <c r="F121">
        <v>750</v>
      </c>
      <c r="G121">
        <v>1000</v>
      </c>
      <c r="H121" s="29">
        <v>800</v>
      </c>
      <c r="I121">
        <f t="shared" si="101"/>
        <v>0.4</v>
      </c>
      <c r="J121">
        <v>50</v>
      </c>
      <c r="K121">
        <v>20</v>
      </c>
      <c r="L121">
        <v>50</v>
      </c>
      <c r="N121" s="27">
        <v>9.9989999999999996E-5</v>
      </c>
      <c r="O121" s="27">
        <v>9.0589770000000005</v>
      </c>
      <c r="P121" s="27">
        <v>1.1224680000000001E-2</v>
      </c>
      <c r="Q121" s="27">
        <v>8968.5169999999998</v>
      </c>
      <c r="R121" t="s">
        <v>33</v>
      </c>
      <c r="S121">
        <v>10000</v>
      </c>
      <c r="V121" s="62">
        <v>327</v>
      </c>
      <c r="W121" s="62">
        <v>276</v>
      </c>
      <c r="X121" s="9">
        <f t="shared" si="92"/>
        <v>51</v>
      </c>
      <c r="Y121" s="9">
        <f t="shared" si="93"/>
        <v>724</v>
      </c>
      <c r="Z121" s="9">
        <f t="shared" si="94"/>
        <v>949</v>
      </c>
      <c r="AA121">
        <v>1000</v>
      </c>
      <c r="AB121">
        <v>1000</v>
      </c>
      <c r="AC121" s="91">
        <v>4.4138910000000001E-45</v>
      </c>
      <c r="AE121" s="94">
        <v>1.1225320000000001E-8</v>
      </c>
      <c r="AF121" s="94">
        <v>1.1225320000000001E-8</v>
      </c>
      <c r="AG121" s="95">
        <v>0.74773970000000001</v>
      </c>
      <c r="AH121" s="95">
        <v>-0.35405439999999999</v>
      </c>
      <c r="AI121" s="95">
        <v>-1.4969680000000001</v>
      </c>
      <c r="AJ121" s="95">
        <v>1000</v>
      </c>
      <c r="AK121" s="95" t="s">
        <v>384</v>
      </c>
    </row>
    <row r="122" spans="1:38" ht="17" thickBot="1">
      <c r="B122">
        <f t="shared" si="96"/>
        <v>12.5</v>
      </c>
      <c r="C122">
        <f t="shared" si="100"/>
        <v>12.5</v>
      </c>
      <c r="D122">
        <f t="shared" si="97"/>
        <v>125</v>
      </c>
      <c r="E122">
        <f t="shared" si="98"/>
        <v>125</v>
      </c>
      <c r="F122">
        <v>750</v>
      </c>
      <c r="G122">
        <v>1000</v>
      </c>
      <c r="H122" s="29">
        <v>1000</v>
      </c>
      <c r="I122">
        <f t="shared" si="101"/>
        <v>0.4</v>
      </c>
      <c r="J122">
        <v>50</v>
      </c>
      <c r="K122">
        <v>20</v>
      </c>
      <c r="L122">
        <v>50</v>
      </c>
      <c r="N122" s="27">
        <v>9.9989999999999996E-5</v>
      </c>
      <c r="O122">
        <v>10.762</v>
      </c>
      <c r="P122">
        <v>1.0670000000000001E-2</v>
      </c>
      <c r="Q122">
        <v>10658</v>
      </c>
      <c r="R122" t="s">
        <v>33</v>
      </c>
      <c r="S122">
        <v>10000</v>
      </c>
      <c r="V122" s="62">
        <v>347</v>
      </c>
      <c r="W122" s="62">
        <v>286</v>
      </c>
      <c r="X122" s="9">
        <f t="shared" si="92"/>
        <v>61</v>
      </c>
      <c r="Y122" s="9">
        <f t="shared" si="93"/>
        <v>714</v>
      </c>
      <c r="Z122" s="9">
        <f t="shared" si="94"/>
        <v>939</v>
      </c>
      <c r="AA122">
        <v>1000</v>
      </c>
      <c r="AB122">
        <v>1000</v>
      </c>
      <c r="AC122" s="91">
        <v>1.2948680000000001E-42</v>
      </c>
      <c r="AE122" s="94">
        <v>1.4900139999999999E-8</v>
      </c>
      <c r="AF122" s="94">
        <v>1.4900139999999999E-8</v>
      </c>
      <c r="AG122" s="95">
        <v>0.74773970000000001</v>
      </c>
      <c r="AH122" s="95">
        <v>0.36634480000000003</v>
      </c>
      <c r="AI122" s="95">
        <v>1.4824839999999999</v>
      </c>
      <c r="AJ122" s="95">
        <v>1000</v>
      </c>
      <c r="AK122" s="95" t="s">
        <v>370</v>
      </c>
    </row>
    <row r="123" spans="1:38" ht="17" customHeight="1" thickBot="1">
      <c r="A123" s="24">
        <v>12</v>
      </c>
      <c r="B123" s="4" t="s">
        <v>84</v>
      </c>
      <c r="C123" s="2"/>
      <c r="D123" s="2"/>
      <c r="E123" s="2"/>
      <c r="F123" s="2"/>
      <c r="G123" s="16"/>
      <c r="H123" s="2"/>
      <c r="I123" s="2"/>
      <c r="J123" s="2"/>
      <c r="K123" s="2"/>
      <c r="L123" s="3" t="s">
        <v>13</v>
      </c>
      <c r="M123" s="3"/>
      <c r="N123" s="2"/>
      <c r="O123" s="2"/>
      <c r="P123" s="2"/>
      <c r="Q123" s="2"/>
      <c r="R123" s="2"/>
      <c r="S123" s="2"/>
      <c r="T123" s="17"/>
      <c r="V123" s="17"/>
      <c r="W123" s="17"/>
      <c r="X123" s="60">
        <f t="shared" ref="X123:X133" si="102">V123-W123</f>
        <v>0</v>
      </c>
      <c r="Y123" s="60">
        <f t="shared" ref="Y123:Y133" si="103">AA123-W123</f>
        <v>0</v>
      </c>
      <c r="Z123" s="60">
        <f t="shared" ref="Z123:Z133" si="104">AA123-X123</f>
        <v>0</v>
      </c>
      <c r="AA123" s="49"/>
      <c r="AB123" s="17"/>
      <c r="AC123" s="92"/>
      <c r="AE123" s="2"/>
      <c r="AF123" s="2"/>
      <c r="AG123" s="2"/>
      <c r="AH123" s="2"/>
      <c r="AI123" s="2"/>
      <c r="AJ123" s="17"/>
      <c r="AK123" s="2"/>
      <c r="AL123" s="2"/>
    </row>
    <row r="124" spans="1:38" ht="17" customHeight="1">
      <c r="A124" s="26"/>
      <c r="B124">
        <f>D124*100/G124</f>
        <v>1</v>
      </c>
      <c r="C124">
        <f>E124/G124*100</f>
        <v>1</v>
      </c>
      <c r="D124">
        <f>E124</f>
        <v>10</v>
      </c>
      <c r="E124">
        <f>(G124-F124)/2</f>
        <v>10</v>
      </c>
      <c r="F124" s="29">
        <v>980</v>
      </c>
      <c r="G124">
        <v>1000</v>
      </c>
      <c r="H124">
        <v>100</v>
      </c>
      <c r="I124">
        <f t="shared" ref="I124:I133" si="105">K124/J124</f>
        <v>0.4</v>
      </c>
      <c r="J124">
        <v>50</v>
      </c>
      <c r="K124">
        <v>20</v>
      </c>
      <c r="L124" s="32" t="s">
        <v>16</v>
      </c>
      <c r="M124" s="46"/>
      <c r="N124" s="27">
        <v>0.1091789</v>
      </c>
      <c r="O124" s="27">
        <v>1.0545519999999999</v>
      </c>
      <c r="P124" s="27">
        <v>1.064618E-2</v>
      </c>
      <c r="Q124" s="27">
        <v>1053.971</v>
      </c>
      <c r="R124" t="s">
        <v>4</v>
      </c>
      <c r="S124">
        <v>100000</v>
      </c>
      <c r="V124" s="62">
        <v>119</v>
      </c>
      <c r="W124" s="62">
        <v>62</v>
      </c>
      <c r="X124" s="9">
        <f t="shared" si="102"/>
        <v>57</v>
      </c>
      <c r="Y124" s="9">
        <f t="shared" si="103"/>
        <v>938</v>
      </c>
      <c r="Z124" s="9">
        <f t="shared" si="104"/>
        <v>943</v>
      </c>
      <c r="AA124">
        <v>1000</v>
      </c>
      <c r="AB124">
        <v>1000</v>
      </c>
      <c r="AC124" s="62">
        <v>0.70550749999999995</v>
      </c>
      <c r="AE124" s="95">
        <v>5.476673E-2</v>
      </c>
      <c r="AF124" s="95">
        <v>5.476673E-2</v>
      </c>
      <c r="AG124" s="95">
        <v>0.27650059999999999</v>
      </c>
      <c r="AH124" s="95">
        <v>0.20619760000000001</v>
      </c>
      <c r="AI124" s="95">
        <v>1.1657</v>
      </c>
      <c r="AJ124" s="95">
        <v>1000</v>
      </c>
      <c r="AK124" s="95" t="s">
        <v>328</v>
      </c>
    </row>
    <row r="125" spans="1:38" ht="17" customHeight="1">
      <c r="A125" s="26"/>
      <c r="B125">
        <f t="shared" ref="B125:B133" si="106">D125*100/G125</f>
        <v>2.5</v>
      </c>
      <c r="C125">
        <f t="shared" ref="C125:C133" si="107">E125/G125*100</f>
        <v>2.5</v>
      </c>
      <c r="D125">
        <f t="shared" ref="D125:D133" si="108">E125</f>
        <v>25</v>
      </c>
      <c r="E125">
        <f t="shared" ref="E125:E133" si="109">(G125-F125)/2</f>
        <v>25</v>
      </c>
      <c r="F125" s="29">
        <v>950</v>
      </c>
      <c r="G125">
        <v>1000</v>
      </c>
      <c r="H125">
        <v>100</v>
      </c>
      <c r="I125">
        <f t="shared" si="105"/>
        <v>0.4</v>
      </c>
      <c r="J125">
        <v>50</v>
      </c>
      <c r="K125">
        <v>20</v>
      </c>
      <c r="L125" s="32" t="s">
        <v>16</v>
      </c>
      <c r="M125" s="46"/>
      <c r="N125" s="27">
        <v>5.6999429999999999E-4</v>
      </c>
      <c r="O125" s="27">
        <v>1.1520360000000001</v>
      </c>
      <c r="P125" s="27">
        <v>1.161888E-2</v>
      </c>
      <c r="Q125" s="27">
        <v>1150.269</v>
      </c>
      <c r="R125" t="s">
        <v>4</v>
      </c>
      <c r="S125">
        <v>100000</v>
      </c>
      <c r="V125" s="62">
        <v>119</v>
      </c>
      <c r="W125" s="62">
        <v>62</v>
      </c>
      <c r="X125" s="9">
        <f t="shared" si="102"/>
        <v>57</v>
      </c>
      <c r="Y125" s="9">
        <f t="shared" si="103"/>
        <v>938</v>
      </c>
      <c r="Z125" s="9">
        <f t="shared" si="104"/>
        <v>943</v>
      </c>
      <c r="AA125">
        <v>1000</v>
      </c>
      <c r="AB125">
        <v>1000</v>
      </c>
      <c r="AC125" s="62">
        <v>0.70550749999999995</v>
      </c>
      <c r="AE125" s="95">
        <v>9.7826430000000006E-3</v>
      </c>
      <c r="AF125" s="95">
        <v>9.7826430000000006E-3</v>
      </c>
      <c r="AG125" s="95">
        <v>0.38073040000000002</v>
      </c>
      <c r="AH125" s="95">
        <v>0.21932009999999999</v>
      </c>
      <c r="AI125" s="95">
        <v>1.2217899999999999</v>
      </c>
      <c r="AJ125" s="95">
        <v>1000</v>
      </c>
      <c r="AK125" s="95" t="s">
        <v>316</v>
      </c>
    </row>
    <row r="126" spans="1:38" ht="17" customHeight="1">
      <c r="A126" s="26"/>
      <c r="B126">
        <f t="shared" si="106"/>
        <v>12.5</v>
      </c>
      <c r="C126">
        <f t="shared" si="107"/>
        <v>12.5</v>
      </c>
      <c r="D126">
        <f t="shared" si="108"/>
        <v>125</v>
      </c>
      <c r="E126">
        <f t="shared" si="109"/>
        <v>125</v>
      </c>
      <c r="F126" s="29">
        <v>750</v>
      </c>
      <c r="G126">
        <v>1000</v>
      </c>
      <c r="H126">
        <v>100</v>
      </c>
      <c r="I126">
        <f t="shared" si="105"/>
        <v>0.4</v>
      </c>
      <c r="J126">
        <v>50</v>
      </c>
      <c r="K126">
        <v>20</v>
      </c>
      <c r="L126" s="32" t="s">
        <v>16</v>
      </c>
      <c r="M126" s="46"/>
      <c r="N126" s="28">
        <v>9.9999000000000006E-6</v>
      </c>
      <c r="O126" s="27">
        <v>1.7562439999999999</v>
      </c>
      <c r="P126" s="27">
        <v>1.7605349999999999E-2</v>
      </c>
      <c r="Q126" s="27">
        <v>1742.93</v>
      </c>
      <c r="R126" t="s">
        <v>34</v>
      </c>
      <c r="S126">
        <v>100000</v>
      </c>
      <c r="V126" s="62">
        <v>225</v>
      </c>
      <c r="W126" s="62">
        <v>168</v>
      </c>
      <c r="X126" s="9">
        <f t="shared" si="102"/>
        <v>57</v>
      </c>
      <c r="Y126" s="9">
        <f t="shared" si="103"/>
        <v>832</v>
      </c>
      <c r="Z126" s="9">
        <f t="shared" si="104"/>
        <v>943</v>
      </c>
      <c r="AA126">
        <v>1000</v>
      </c>
      <c r="AB126">
        <v>1000</v>
      </c>
      <c r="AC126" s="91">
        <v>2.1330669999999999E-15</v>
      </c>
      <c r="AE126" s="94">
        <v>3.2184319999999997E-5</v>
      </c>
      <c r="AF126" s="94">
        <v>3.2184319999999997E-5</v>
      </c>
      <c r="AG126" s="95">
        <v>0.55733220000000006</v>
      </c>
      <c r="AH126" s="95">
        <v>-0.2679087</v>
      </c>
      <c r="AI126" s="95">
        <v>-1.4188160000000001</v>
      </c>
      <c r="AJ126" s="95">
        <v>1000</v>
      </c>
      <c r="AK126" s="95" t="s">
        <v>381</v>
      </c>
    </row>
    <row r="127" spans="1:38" ht="17" customHeight="1">
      <c r="A127" s="26"/>
      <c r="B127">
        <f t="shared" si="106"/>
        <v>17.5</v>
      </c>
      <c r="C127">
        <f t="shared" si="107"/>
        <v>17.5</v>
      </c>
      <c r="D127">
        <f t="shared" si="108"/>
        <v>175</v>
      </c>
      <c r="E127">
        <f t="shared" si="109"/>
        <v>175</v>
      </c>
      <c r="F127" s="29">
        <v>650</v>
      </c>
      <c r="G127">
        <v>1000</v>
      </c>
      <c r="H127">
        <v>100</v>
      </c>
      <c r="I127">
        <f t="shared" si="105"/>
        <v>0.4</v>
      </c>
      <c r="J127">
        <v>50</v>
      </c>
      <c r="K127">
        <v>20</v>
      </c>
      <c r="L127" s="32" t="s">
        <v>16</v>
      </c>
      <c r="M127" s="46"/>
      <c r="N127" s="28">
        <v>9.9999000000000006E-6</v>
      </c>
      <c r="O127" s="27">
        <v>2.0224190000000002</v>
      </c>
      <c r="P127" s="27">
        <v>2.0219649999999999E-2</v>
      </c>
      <c r="Q127" s="27">
        <v>2001.7460000000001</v>
      </c>
      <c r="R127" t="s">
        <v>33</v>
      </c>
      <c r="S127">
        <v>100000</v>
      </c>
      <c r="V127" s="62">
        <v>280</v>
      </c>
      <c r="W127" s="62">
        <v>223</v>
      </c>
      <c r="X127" s="9">
        <f t="shared" si="102"/>
        <v>57</v>
      </c>
      <c r="Y127" s="9">
        <f t="shared" si="103"/>
        <v>777</v>
      </c>
      <c r="Z127" s="9">
        <f t="shared" si="104"/>
        <v>943</v>
      </c>
      <c r="AA127">
        <v>1000</v>
      </c>
      <c r="AB127">
        <v>1000</v>
      </c>
      <c r="AC127" s="91">
        <v>7.6481720000000003E-28</v>
      </c>
      <c r="AE127" s="94">
        <v>5.1692080000000003E-8</v>
      </c>
      <c r="AF127" s="94">
        <v>5.1692080000000003E-8</v>
      </c>
      <c r="AG127" s="95">
        <v>0.71951279999999995</v>
      </c>
      <c r="AH127" s="95">
        <v>0.28701840000000001</v>
      </c>
      <c r="AI127" s="95">
        <v>1.565266</v>
      </c>
      <c r="AJ127" s="95">
        <v>1000</v>
      </c>
      <c r="AK127" s="95" t="s">
        <v>381</v>
      </c>
    </row>
    <row r="128" spans="1:38" ht="17" customHeight="1">
      <c r="A128" s="26"/>
      <c r="B128">
        <f t="shared" si="106"/>
        <v>22.5</v>
      </c>
      <c r="C128">
        <f t="shared" si="107"/>
        <v>22.5</v>
      </c>
      <c r="D128">
        <f t="shared" si="108"/>
        <v>225</v>
      </c>
      <c r="E128">
        <f t="shared" si="109"/>
        <v>225</v>
      </c>
      <c r="F128" s="29">
        <v>550</v>
      </c>
      <c r="G128">
        <v>1000</v>
      </c>
      <c r="H128">
        <v>100</v>
      </c>
      <c r="I128">
        <f t="shared" si="105"/>
        <v>0.4</v>
      </c>
      <c r="J128">
        <v>50</v>
      </c>
      <c r="K128">
        <v>20</v>
      </c>
      <c r="L128" s="32" t="s">
        <v>16</v>
      </c>
      <c r="M128" s="46"/>
      <c r="N128" s="28">
        <v>9.9999000000000006E-6</v>
      </c>
      <c r="O128" s="27">
        <v>2.3637429999999999</v>
      </c>
      <c r="P128" s="27">
        <v>2.3551760000000001E-2</v>
      </c>
      <c r="Q128" s="27">
        <v>2331.6239999999998</v>
      </c>
      <c r="R128" t="s">
        <v>33</v>
      </c>
      <c r="S128">
        <v>100000</v>
      </c>
      <c r="V128" s="62">
        <v>328</v>
      </c>
      <c r="W128" s="62">
        <v>271</v>
      </c>
      <c r="X128" s="9">
        <f t="shared" si="102"/>
        <v>57</v>
      </c>
      <c r="Y128" s="9">
        <f t="shared" si="103"/>
        <v>729</v>
      </c>
      <c r="Z128" s="9">
        <f t="shared" si="104"/>
        <v>943</v>
      </c>
      <c r="AA128">
        <v>1000</v>
      </c>
      <c r="AB128">
        <v>1000</v>
      </c>
      <c r="AC128" s="91">
        <v>1.856948E-40</v>
      </c>
      <c r="AE128" s="94">
        <v>2.8816910000000002E-10</v>
      </c>
      <c r="AF128" s="94">
        <v>2.8816910000000002E-10</v>
      </c>
      <c r="AG128" s="95">
        <v>0.81403579999999998</v>
      </c>
      <c r="AH128" s="95">
        <v>0.30337069999999999</v>
      </c>
      <c r="AI128" s="95">
        <v>1.6522790000000001</v>
      </c>
      <c r="AJ128" s="95">
        <v>1000</v>
      </c>
      <c r="AK128" s="95" t="s">
        <v>402</v>
      </c>
    </row>
    <row r="129" spans="1:38" ht="17" customHeight="1">
      <c r="A129" s="26"/>
      <c r="B129">
        <f t="shared" si="106"/>
        <v>27.5</v>
      </c>
      <c r="C129">
        <f t="shared" si="107"/>
        <v>27.500000000000004</v>
      </c>
      <c r="D129">
        <f t="shared" si="108"/>
        <v>275</v>
      </c>
      <c r="E129">
        <f t="shared" si="109"/>
        <v>275</v>
      </c>
      <c r="F129" s="29">
        <v>450</v>
      </c>
      <c r="G129">
        <v>1000</v>
      </c>
      <c r="H129">
        <v>100</v>
      </c>
      <c r="I129">
        <f t="shared" si="105"/>
        <v>0.4</v>
      </c>
      <c r="J129">
        <v>50</v>
      </c>
      <c r="K129">
        <v>20</v>
      </c>
      <c r="L129" s="32" t="s">
        <v>45</v>
      </c>
      <c r="M129" s="46"/>
      <c r="N129" s="28">
        <v>9.9999000000000006E-6</v>
      </c>
      <c r="O129" s="27">
        <v>3.058338</v>
      </c>
      <c r="P129" s="27">
        <v>3.0263089999999999E-2</v>
      </c>
      <c r="Q129" s="27">
        <v>2996.0459999999998</v>
      </c>
      <c r="R129" t="s">
        <v>33</v>
      </c>
      <c r="S129">
        <v>100000</v>
      </c>
      <c r="V129" s="62">
        <v>353</v>
      </c>
      <c r="W129" s="62">
        <v>308</v>
      </c>
      <c r="X129" s="9">
        <f t="shared" si="102"/>
        <v>45</v>
      </c>
      <c r="Y129" s="9">
        <f t="shared" si="103"/>
        <v>692</v>
      </c>
      <c r="Z129" s="9">
        <f t="shared" si="104"/>
        <v>955</v>
      </c>
      <c r="AA129">
        <v>1000</v>
      </c>
      <c r="AB129">
        <v>1000</v>
      </c>
      <c r="AC129" s="91">
        <v>1.8798290000000001E-58</v>
      </c>
      <c r="AE129" s="94">
        <v>1.92439E-10</v>
      </c>
      <c r="AF129" s="94">
        <v>1.92439E-10</v>
      </c>
      <c r="AG129" s="95">
        <v>0.82665730000000004</v>
      </c>
      <c r="AH129" s="95">
        <v>-0.309892</v>
      </c>
      <c r="AI129" s="95">
        <v>-1.6743790000000001</v>
      </c>
      <c r="AJ129" s="95">
        <v>1000</v>
      </c>
      <c r="AK129" s="95" t="s">
        <v>357</v>
      </c>
    </row>
    <row r="130" spans="1:38" ht="17" customHeight="1">
      <c r="A130" s="26"/>
      <c r="B130">
        <f t="shared" si="106"/>
        <v>32.5</v>
      </c>
      <c r="C130">
        <f t="shared" si="107"/>
        <v>32.5</v>
      </c>
      <c r="D130">
        <f t="shared" si="108"/>
        <v>325</v>
      </c>
      <c r="E130">
        <f t="shared" si="109"/>
        <v>325</v>
      </c>
      <c r="F130" s="29">
        <v>350</v>
      </c>
      <c r="G130">
        <v>1000</v>
      </c>
      <c r="H130">
        <v>100</v>
      </c>
      <c r="I130">
        <f t="shared" si="105"/>
        <v>0.4</v>
      </c>
      <c r="J130">
        <v>50</v>
      </c>
      <c r="K130">
        <v>20</v>
      </c>
      <c r="L130" s="32" t="s">
        <v>45</v>
      </c>
      <c r="M130" s="46"/>
      <c r="N130" s="28">
        <v>9.9999000000000006E-6</v>
      </c>
      <c r="O130" s="27">
        <v>3.2566250000000001</v>
      </c>
      <c r="P130" s="27">
        <v>3.2162089999999997E-2</v>
      </c>
      <c r="Q130" s="27">
        <v>3184.047</v>
      </c>
      <c r="R130" t="s">
        <v>33</v>
      </c>
      <c r="S130">
        <v>100000</v>
      </c>
      <c r="V130" s="62">
        <v>408</v>
      </c>
      <c r="W130" s="62">
        <v>363</v>
      </c>
      <c r="X130" s="9">
        <f t="shared" si="102"/>
        <v>45</v>
      </c>
      <c r="Y130" s="9">
        <f t="shared" si="103"/>
        <v>637</v>
      </c>
      <c r="Z130" s="9">
        <f t="shared" si="104"/>
        <v>955</v>
      </c>
      <c r="AA130">
        <v>1000</v>
      </c>
      <c r="AB130">
        <v>1000</v>
      </c>
      <c r="AC130" s="91">
        <v>9.9427769999999997E-77</v>
      </c>
      <c r="AE130" s="94">
        <v>4.5106179999999997E-12</v>
      </c>
      <c r="AF130" s="94">
        <v>4.5106179999999997E-12</v>
      </c>
      <c r="AG130" s="95">
        <v>0.88707499999999995</v>
      </c>
      <c r="AH130" s="95">
        <v>0.31965890000000002</v>
      </c>
      <c r="AI130" s="95">
        <v>1.730804</v>
      </c>
      <c r="AJ130" s="95">
        <v>1000</v>
      </c>
      <c r="AK130" s="95" t="s">
        <v>403</v>
      </c>
    </row>
    <row r="131" spans="1:38" ht="17" customHeight="1">
      <c r="A131" s="26"/>
      <c r="B131">
        <f t="shared" si="106"/>
        <v>37.5</v>
      </c>
      <c r="C131">
        <f t="shared" si="107"/>
        <v>37.5</v>
      </c>
      <c r="D131">
        <f t="shared" si="108"/>
        <v>375</v>
      </c>
      <c r="E131">
        <f t="shared" si="109"/>
        <v>375</v>
      </c>
      <c r="F131" s="29">
        <v>250</v>
      </c>
      <c r="G131">
        <v>1000</v>
      </c>
      <c r="H131">
        <v>100</v>
      </c>
      <c r="I131">
        <f t="shared" si="105"/>
        <v>0.4</v>
      </c>
      <c r="J131">
        <v>50</v>
      </c>
      <c r="K131">
        <v>20</v>
      </c>
      <c r="L131" s="32" t="s">
        <v>45</v>
      </c>
      <c r="M131" s="46"/>
      <c r="N131" s="33">
        <v>9.9999000000000006E-6</v>
      </c>
      <c r="O131" s="27">
        <v>3.4153549999999999</v>
      </c>
      <c r="P131" s="27">
        <v>3.3676900000000003E-2</v>
      </c>
      <c r="Q131" s="27">
        <v>3334.0129999999999</v>
      </c>
      <c r="R131" t="s">
        <v>33</v>
      </c>
      <c r="S131">
        <v>100000</v>
      </c>
      <c r="V131" s="62">
        <v>439</v>
      </c>
      <c r="W131" s="62">
        <v>394</v>
      </c>
      <c r="X131" s="9">
        <f t="shared" si="102"/>
        <v>45</v>
      </c>
      <c r="Y131" s="9">
        <f t="shared" si="103"/>
        <v>606</v>
      </c>
      <c r="Z131" s="9">
        <f t="shared" si="104"/>
        <v>955</v>
      </c>
      <c r="AA131">
        <v>1000</v>
      </c>
      <c r="AB131">
        <v>1000</v>
      </c>
      <c r="AC131" s="91">
        <v>9.4967299999999995E-88</v>
      </c>
      <c r="AE131" s="94">
        <v>3.9847720000000002E-14</v>
      </c>
      <c r="AF131" s="94">
        <v>3.9847720000000002E-14</v>
      </c>
      <c r="AG131" s="95">
        <v>0.96532779999999996</v>
      </c>
      <c r="AH131" s="95">
        <v>-0.3329763</v>
      </c>
      <c r="AI131" s="95">
        <v>-1.84091</v>
      </c>
      <c r="AJ131" s="95">
        <v>1000</v>
      </c>
      <c r="AK131" s="95" t="s">
        <v>404</v>
      </c>
    </row>
    <row r="132" spans="1:38" ht="17" customHeight="1">
      <c r="A132" s="26"/>
      <c r="B132">
        <f t="shared" si="106"/>
        <v>42.5</v>
      </c>
      <c r="C132">
        <f t="shared" si="107"/>
        <v>42.5</v>
      </c>
      <c r="D132">
        <f t="shared" si="108"/>
        <v>425</v>
      </c>
      <c r="E132">
        <f t="shared" si="109"/>
        <v>425</v>
      </c>
      <c r="F132" s="29">
        <v>150</v>
      </c>
      <c r="G132">
        <v>1000</v>
      </c>
      <c r="H132">
        <v>100</v>
      </c>
      <c r="I132">
        <f t="shared" si="105"/>
        <v>0.4</v>
      </c>
      <c r="J132">
        <v>50</v>
      </c>
      <c r="K132">
        <v>20</v>
      </c>
      <c r="L132" s="32" t="s">
        <v>45</v>
      </c>
      <c r="M132" s="46"/>
      <c r="N132" s="28">
        <v>9.9999000000000006E-6</v>
      </c>
      <c r="O132" s="27">
        <v>3.9390960000000002</v>
      </c>
      <c r="P132" s="27">
        <v>3.8641660000000001E-2</v>
      </c>
      <c r="Q132" s="27">
        <v>3825.5250000000001</v>
      </c>
      <c r="R132" t="s">
        <v>33</v>
      </c>
      <c r="S132">
        <v>100000</v>
      </c>
      <c r="V132" s="62">
        <v>488</v>
      </c>
      <c r="W132" s="62">
        <v>443</v>
      </c>
      <c r="X132" s="9">
        <f t="shared" si="102"/>
        <v>45</v>
      </c>
      <c r="Y132" s="9">
        <f t="shared" si="103"/>
        <v>557</v>
      </c>
      <c r="Z132" s="9">
        <f t="shared" si="104"/>
        <v>955</v>
      </c>
      <c r="AA132">
        <v>1000</v>
      </c>
      <c r="AB132">
        <v>1000</v>
      </c>
      <c r="AC132" s="91">
        <v>2.9746600000000001E-106</v>
      </c>
      <c r="AE132" s="94">
        <v>3.665751E-20</v>
      </c>
      <c r="AF132" s="94">
        <v>3.665751E-20</v>
      </c>
      <c r="AG132" s="95">
        <v>1.16018</v>
      </c>
      <c r="AH132" s="95">
        <v>0.36125760000000001</v>
      </c>
      <c r="AI132" s="95">
        <v>2.0377010000000002</v>
      </c>
      <c r="AJ132" s="95">
        <v>1000</v>
      </c>
      <c r="AK132" s="95" t="s">
        <v>405</v>
      </c>
    </row>
    <row r="133" spans="1:38" ht="17" customHeight="1" thickBot="1">
      <c r="A133" s="26"/>
      <c r="B133">
        <f t="shared" si="106"/>
        <v>47.5</v>
      </c>
      <c r="C133">
        <f t="shared" si="107"/>
        <v>47.5</v>
      </c>
      <c r="D133">
        <f t="shared" si="108"/>
        <v>475</v>
      </c>
      <c r="E133">
        <f t="shared" si="109"/>
        <v>475</v>
      </c>
      <c r="F133" s="29">
        <v>50</v>
      </c>
      <c r="G133">
        <v>1000</v>
      </c>
      <c r="H133">
        <v>100</v>
      </c>
      <c r="I133">
        <f t="shared" si="105"/>
        <v>0.4</v>
      </c>
      <c r="J133">
        <v>50</v>
      </c>
      <c r="K133">
        <v>20</v>
      </c>
      <c r="L133" s="32" t="s">
        <v>45</v>
      </c>
      <c r="M133" s="46"/>
      <c r="N133" s="28">
        <v>9.9999000000000006E-6</v>
      </c>
      <c r="O133" s="27">
        <v>4.3601159999999997</v>
      </c>
      <c r="P133" s="27">
        <v>4.2595849999999998E-2</v>
      </c>
      <c r="Q133" s="27">
        <v>4216.9889999999996</v>
      </c>
      <c r="R133" t="s">
        <v>33</v>
      </c>
      <c r="S133">
        <v>100000</v>
      </c>
      <c r="V133" s="62">
        <v>549</v>
      </c>
      <c r="W133" s="62">
        <v>504</v>
      </c>
      <c r="X133" s="9">
        <f t="shared" si="102"/>
        <v>45</v>
      </c>
      <c r="Y133" s="9">
        <f t="shared" si="103"/>
        <v>496</v>
      </c>
      <c r="Z133" s="9">
        <f t="shared" si="104"/>
        <v>955</v>
      </c>
      <c r="AA133">
        <v>1000</v>
      </c>
      <c r="AB133">
        <v>1000</v>
      </c>
      <c r="AC133" s="91">
        <v>2.945271E-131</v>
      </c>
      <c r="AE133" s="94">
        <v>1.038939E-21</v>
      </c>
      <c r="AF133" s="94">
        <v>1.038939E-21</v>
      </c>
      <c r="AG133" s="95">
        <v>1.203975</v>
      </c>
      <c r="AH133" s="95">
        <v>-0.37721179999999999</v>
      </c>
      <c r="AI133" s="95">
        <v>-2.1060599999999998</v>
      </c>
      <c r="AJ133" s="95">
        <v>1000</v>
      </c>
      <c r="AK133" s="95" t="s">
        <v>406</v>
      </c>
    </row>
    <row r="134" spans="1:38" ht="17" customHeight="1" thickBot="1">
      <c r="A134" s="24">
        <v>13</v>
      </c>
      <c r="B134" s="4" t="s">
        <v>85</v>
      </c>
      <c r="C134" s="2"/>
      <c r="D134" s="2"/>
      <c r="E134" s="2"/>
      <c r="F134" s="2"/>
      <c r="G134" s="16"/>
      <c r="H134" s="3" t="s">
        <v>13</v>
      </c>
      <c r="I134" s="2"/>
      <c r="J134" s="2"/>
      <c r="K134" s="2"/>
      <c r="L134" s="2"/>
      <c r="N134" s="2"/>
      <c r="O134" s="2"/>
      <c r="P134" s="2"/>
      <c r="Q134" s="2"/>
      <c r="R134" s="2"/>
      <c r="S134" s="2"/>
      <c r="T134" s="17"/>
      <c r="V134" s="17"/>
      <c r="W134" s="17"/>
      <c r="X134" s="16">
        <f t="shared" ref="X134:X144" si="110">V134-W134</f>
        <v>0</v>
      </c>
      <c r="Y134" s="16">
        <f t="shared" ref="Y134:Y144" si="111">AA134-W134</f>
        <v>0</v>
      </c>
      <c r="Z134" s="16">
        <f t="shared" ref="Z134:Z144" si="112">AA134-X134</f>
        <v>0</v>
      </c>
      <c r="AA134" s="17"/>
      <c r="AB134" s="17"/>
      <c r="AC134" s="92"/>
      <c r="AE134" s="2"/>
      <c r="AF134" s="2"/>
      <c r="AG134" s="2"/>
      <c r="AH134" s="2"/>
      <c r="AI134" s="2"/>
      <c r="AJ134" s="17"/>
      <c r="AK134" s="2"/>
      <c r="AL134" s="2"/>
    </row>
    <row r="135" spans="1:38" ht="17" customHeight="1">
      <c r="A135" s="26"/>
      <c r="B135">
        <f>D135*100/G135</f>
        <v>1</v>
      </c>
      <c r="C135">
        <f>E135/G135*100</f>
        <v>1</v>
      </c>
      <c r="D135">
        <f>E135</f>
        <v>10</v>
      </c>
      <c r="E135">
        <f>(G135-F135)/2</f>
        <v>10</v>
      </c>
      <c r="F135">
        <v>980</v>
      </c>
      <c r="G135">
        <v>1000</v>
      </c>
      <c r="H135" s="31" t="s">
        <v>14</v>
      </c>
      <c r="I135">
        <f>K135/J135</f>
        <v>0.4</v>
      </c>
      <c r="J135">
        <v>50</v>
      </c>
      <c r="K135">
        <v>20</v>
      </c>
      <c r="L135">
        <v>50</v>
      </c>
      <c r="N135" s="27">
        <v>0.1625984</v>
      </c>
      <c r="O135" s="27">
        <v>1.0441579999999999</v>
      </c>
      <c r="P135" s="27">
        <v>1.0542350000000001E-2</v>
      </c>
      <c r="Q135" s="27">
        <v>1043.693</v>
      </c>
      <c r="R135" t="s">
        <v>4</v>
      </c>
      <c r="S135">
        <v>100000</v>
      </c>
      <c r="V135" s="62">
        <v>104</v>
      </c>
      <c r="W135" s="62">
        <v>58</v>
      </c>
      <c r="X135" s="9">
        <f t="shared" si="110"/>
        <v>46</v>
      </c>
      <c r="Y135" s="9">
        <f t="shared" si="111"/>
        <v>942</v>
      </c>
      <c r="Z135" s="9">
        <f t="shared" si="112"/>
        <v>954</v>
      </c>
      <c r="AA135">
        <v>1000</v>
      </c>
      <c r="AB135">
        <v>1000</v>
      </c>
      <c r="AC135" s="62">
        <v>0.26786270000000001</v>
      </c>
      <c r="AE135" s="95">
        <v>5.4597859999999998E-2</v>
      </c>
      <c r="AF135" s="95">
        <v>5.4597859999999998E-2</v>
      </c>
      <c r="AG135" s="95">
        <v>0.3217759</v>
      </c>
      <c r="AH135" s="95">
        <v>0.2074723</v>
      </c>
      <c r="AI135" s="95">
        <v>1.167295</v>
      </c>
      <c r="AJ135" s="95">
        <v>1000</v>
      </c>
      <c r="AK135" s="95" t="s">
        <v>411</v>
      </c>
    </row>
    <row r="136" spans="1:38" ht="17" customHeight="1">
      <c r="A136" s="26"/>
      <c r="B136">
        <f t="shared" ref="B136:B144" si="113">D136*100/G136</f>
        <v>2.5</v>
      </c>
      <c r="C136">
        <f t="shared" ref="C136:C144" si="114">E136/G136*100</f>
        <v>2.5</v>
      </c>
      <c r="D136">
        <f t="shared" ref="D136:D144" si="115">E136</f>
        <v>25</v>
      </c>
      <c r="E136">
        <f t="shared" ref="E136:E144" si="116">(G136-F136)/2</f>
        <v>25</v>
      </c>
      <c r="F136">
        <v>950</v>
      </c>
      <c r="G136">
        <v>1000</v>
      </c>
      <c r="H136" s="31" t="s">
        <v>14</v>
      </c>
      <c r="I136">
        <f t="shared" ref="I136:I144" si="117">K136/J136</f>
        <v>0.4</v>
      </c>
      <c r="J136">
        <v>50</v>
      </c>
      <c r="K136">
        <v>20</v>
      </c>
      <c r="L136">
        <v>50</v>
      </c>
      <c r="N136" s="28">
        <v>6.9999299999999999E-5</v>
      </c>
      <c r="O136" s="27">
        <v>1.1884129999999999</v>
      </c>
      <c r="P136" s="27">
        <v>1.198137E-2</v>
      </c>
      <c r="Q136" s="27">
        <v>1186.155</v>
      </c>
      <c r="R136" t="s">
        <v>4</v>
      </c>
      <c r="S136">
        <v>100000</v>
      </c>
      <c r="V136" s="62">
        <v>122</v>
      </c>
      <c r="W136" s="62">
        <v>76</v>
      </c>
      <c r="X136" s="9">
        <f t="shared" si="110"/>
        <v>46</v>
      </c>
      <c r="Y136" s="9">
        <f t="shared" si="111"/>
        <v>924</v>
      </c>
      <c r="Z136" s="9">
        <f t="shared" si="112"/>
        <v>954</v>
      </c>
      <c r="AA136">
        <v>1000</v>
      </c>
      <c r="AB136">
        <v>1000</v>
      </c>
      <c r="AC136" s="62">
        <v>6.5275389999999997E-3</v>
      </c>
      <c r="AE136" s="95">
        <v>0.2905759</v>
      </c>
      <c r="AF136" s="95">
        <v>0.2905759</v>
      </c>
      <c r="AG136" s="95">
        <v>0.1294429</v>
      </c>
      <c r="AH136" s="95">
        <v>0.18242939999999999</v>
      </c>
      <c r="AI136" s="95">
        <v>1.0334730000000001</v>
      </c>
      <c r="AJ136" s="95">
        <v>1000</v>
      </c>
      <c r="AK136" s="95" t="s">
        <v>290</v>
      </c>
    </row>
    <row r="137" spans="1:38" ht="17" customHeight="1">
      <c r="A137" s="26"/>
      <c r="B137">
        <f t="shared" si="113"/>
        <v>12.5</v>
      </c>
      <c r="C137">
        <f t="shared" si="114"/>
        <v>12.5</v>
      </c>
      <c r="D137">
        <f t="shared" si="115"/>
        <v>125</v>
      </c>
      <c r="E137">
        <f t="shared" si="116"/>
        <v>125</v>
      </c>
      <c r="F137">
        <v>750</v>
      </c>
      <c r="G137">
        <v>1000</v>
      </c>
      <c r="H137" s="31" t="s">
        <v>14</v>
      </c>
      <c r="I137">
        <f t="shared" si="117"/>
        <v>0.4</v>
      </c>
      <c r="J137">
        <v>50</v>
      </c>
      <c r="K137">
        <v>20</v>
      </c>
      <c r="L137">
        <v>50</v>
      </c>
      <c r="N137" s="28">
        <v>9.9999000000000006E-6</v>
      </c>
      <c r="O137" s="27">
        <v>1.9146609999999999</v>
      </c>
      <c r="P137" s="27">
        <v>1.916296E-2</v>
      </c>
      <c r="Q137" s="27">
        <v>1897.133</v>
      </c>
      <c r="R137" t="s">
        <v>34</v>
      </c>
      <c r="S137">
        <v>100000</v>
      </c>
      <c r="V137" s="62">
        <v>200</v>
      </c>
      <c r="W137" s="62">
        <v>154</v>
      </c>
      <c r="X137" s="9">
        <f t="shared" si="110"/>
        <v>46</v>
      </c>
      <c r="Y137" s="9">
        <f t="shared" si="111"/>
        <v>846</v>
      </c>
      <c r="Z137" s="9">
        <f t="shared" si="112"/>
        <v>954</v>
      </c>
      <c r="AA137">
        <v>1000</v>
      </c>
      <c r="AB137">
        <v>1000</v>
      </c>
      <c r="AC137" s="91">
        <v>3.2209539999999999E-16</v>
      </c>
      <c r="AE137" s="94">
        <v>7.7387890000000004E-5</v>
      </c>
      <c r="AF137" s="94">
        <v>7.7387890000000004E-5</v>
      </c>
      <c r="AG137" s="95">
        <v>0.53843410000000003</v>
      </c>
      <c r="AH137" s="95">
        <v>0.25169589999999997</v>
      </c>
      <c r="AI137" s="95">
        <v>1.397475</v>
      </c>
      <c r="AJ137" s="95">
        <v>1000</v>
      </c>
      <c r="AK137" s="95" t="s">
        <v>349</v>
      </c>
    </row>
    <row r="138" spans="1:38" ht="17" customHeight="1">
      <c r="A138" s="26"/>
      <c r="B138">
        <f t="shared" si="113"/>
        <v>17.5</v>
      </c>
      <c r="C138">
        <f t="shared" si="114"/>
        <v>17.5</v>
      </c>
      <c r="D138">
        <f t="shared" si="115"/>
        <v>175</v>
      </c>
      <c r="E138">
        <f t="shared" si="116"/>
        <v>175</v>
      </c>
      <c r="F138">
        <v>650</v>
      </c>
      <c r="G138">
        <v>1000</v>
      </c>
      <c r="H138" s="31" t="s">
        <v>14</v>
      </c>
      <c r="I138">
        <f t="shared" si="117"/>
        <v>0.4</v>
      </c>
      <c r="J138">
        <v>50</v>
      </c>
      <c r="K138">
        <v>20</v>
      </c>
      <c r="L138">
        <v>50</v>
      </c>
      <c r="N138" s="28">
        <v>9.9999000000000006E-6</v>
      </c>
      <c r="O138" s="27">
        <v>2.281596</v>
      </c>
      <c r="P138" s="27">
        <v>2.275189E-2</v>
      </c>
      <c r="Q138" s="27">
        <v>2252.4380000000001</v>
      </c>
      <c r="R138" t="s">
        <v>33</v>
      </c>
      <c r="S138">
        <v>100000</v>
      </c>
      <c r="V138" s="62">
        <v>264</v>
      </c>
      <c r="W138" s="62">
        <v>218</v>
      </c>
      <c r="X138" s="9">
        <f t="shared" si="110"/>
        <v>46</v>
      </c>
      <c r="Y138" s="9">
        <f t="shared" si="111"/>
        <v>782</v>
      </c>
      <c r="Z138" s="9">
        <f t="shared" si="112"/>
        <v>954</v>
      </c>
      <c r="AA138">
        <v>1000</v>
      </c>
      <c r="AB138">
        <v>1000</v>
      </c>
      <c r="AC138" s="91">
        <v>1.2027909999999999E-31</v>
      </c>
      <c r="AE138" s="94">
        <v>4.2040860000000002E-6</v>
      </c>
      <c r="AF138" s="94">
        <v>4.2040860000000002E-6</v>
      </c>
      <c r="AG138" s="95">
        <v>0.61052689999999998</v>
      </c>
      <c r="AH138" s="95">
        <v>-0.28382629999999998</v>
      </c>
      <c r="AI138" s="95">
        <v>-1.4985599999999999</v>
      </c>
      <c r="AJ138" s="95">
        <v>1000</v>
      </c>
      <c r="AK138" s="95" t="s">
        <v>340</v>
      </c>
    </row>
    <row r="139" spans="1:38" ht="17" customHeight="1">
      <c r="A139" s="26"/>
      <c r="B139">
        <f t="shared" si="113"/>
        <v>22.5</v>
      </c>
      <c r="C139">
        <f t="shared" si="114"/>
        <v>22.5</v>
      </c>
      <c r="D139">
        <f t="shared" si="115"/>
        <v>225</v>
      </c>
      <c r="E139">
        <f t="shared" si="116"/>
        <v>225</v>
      </c>
      <c r="F139">
        <v>550</v>
      </c>
      <c r="G139">
        <v>1000</v>
      </c>
      <c r="H139" s="31" t="s">
        <v>14</v>
      </c>
      <c r="I139">
        <f t="shared" si="117"/>
        <v>0.4</v>
      </c>
      <c r="J139">
        <v>50</v>
      </c>
      <c r="K139">
        <v>20</v>
      </c>
      <c r="L139">
        <v>50</v>
      </c>
      <c r="N139" s="28">
        <v>9.9999000000000006E-6</v>
      </c>
      <c r="O139" s="27">
        <v>2.5040629999999999</v>
      </c>
      <c r="P139" s="27">
        <v>2.4915039999999999E-2</v>
      </c>
      <c r="Q139" s="27">
        <v>2466.5889999999999</v>
      </c>
      <c r="R139" t="s">
        <v>33</v>
      </c>
      <c r="S139">
        <v>100000</v>
      </c>
      <c r="V139" s="62">
        <v>280</v>
      </c>
      <c r="W139" s="62">
        <v>234</v>
      </c>
      <c r="X139" s="9">
        <f t="shared" si="110"/>
        <v>46</v>
      </c>
      <c r="Y139" s="9">
        <f t="shared" si="111"/>
        <v>766</v>
      </c>
      <c r="Z139" s="9">
        <f t="shared" si="112"/>
        <v>954</v>
      </c>
      <c r="AA139">
        <v>1000</v>
      </c>
      <c r="AB139">
        <v>1000</v>
      </c>
      <c r="AC139" s="91">
        <v>6.0152859999999997E-36</v>
      </c>
      <c r="AE139" s="94">
        <v>1.853581E-8</v>
      </c>
      <c r="AF139" s="94">
        <v>1.853581E-8</v>
      </c>
      <c r="AG139" s="95">
        <v>0.73376200000000003</v>
      </c>
      <c r="AH139" s="95">
        <v>0.28933490000000001</v>
      </c>
      <c r="AI139" s="95">
        <v>1.583923</v>
      </c>
      <c r="AJ139" s="95">
        <v>1000</v>
      </c>
      <c r="AK139" s="95" t="s">
        <v>219</v>
      </c>
    </row>
    <row r="140" spans="1:38" ht="17" customHeight="1">
      <c r="A140" s="26"/>
      <c r="B140">
        <f t="shared" si="113"/>
        <v>27.5</v>
      </c>
      <c r="C140">
        <f t="shared" si="114"/>
        <v>27.500000000000004</v>
      </c>
      <c r="D140">
        <f t="shared" si="115"/>
        <v>275</v>
      </c>
      <c r="E140">
        <f t="shared" si="116"/>
        <v>275</v>
      </c>
      <c r="F140">
        <v>450</v>
      </c>
      <c r="G140">
        <v>1000</v>
      </c>
      <c r="H140" s="32" t="s">
        <v>44</v>
      </c>
      <c r="I140">
        <f t="shared" si="117"/>
        <v>0.4</v>
      </c>
      <c r="J140">
        <v>50</v>
      </c>
      <c r="K140">
        <v>20</v>
      </c>
      <c r="L140">
        <v>50</v>
      </c>
      <c r="N140" s="28">
        <v>9.9999000000000006E-6</v>
      </c>
      <c r="O140" s="27">
        <v>2.46028</v>
      </c>
      <c r="P140" s="27">
        <v>2.4490080000000001E-2</v>
      </c>
      <c r="Q140" s="27">
        <v>2424.518</v>
      </c>
      <c r="R140" t="s">
        <v>33</v>
      </c>
      <c r="S140">
        <v>100000</v>
      </c>
      <c r="V140" s="62">
        <v>294</v>
      </c>
      <c r="W140" s="62">
        <v>248</v>
      </c>
      <c r="X140" s="9">
        <f t="shared" si="110"/>
        <v>46</v>
      </c>
      <c r="Y140" s="9">
        <f t="shared" si="111"/>
        <v>752</v>
      </c>
      <c r="Z140" s="9">
        <f t="shared" si="112"/>
        <v>954</v>
      </c>
      <c r="AA140">
        <v>1000</v>
      </c>
      <c r="AB140">
        <v>1000</v>
      </c>
      <c r="AC140" s="91">
        <v>7.7038249999999992E-40</v>
      </c>
      <c r="AE140" s="94">
        <v>7.2980580000000002E-11</v>
      </c>
      <c r="AF140" s="94">
        <v>7.2980580000000002E-11</v>
      </c>
      <c r="AG140" s="95">
        <v>0.83908890000000003</v>
      </c>
      <c r="AH140" s="95">
        <v>-0.3136371</v>
      </c>
      <c r="AI140" s="95">
        <v>-1.7076659999999999</v>
      </c>
      <c r="AJ140" s="95">
        <v>1000</v>
      </c>
      <c r="AK140" s="95" t="s">
        <v>354</v>
      </c>
    </row>
    <row r="141" spans="1:38" ht="17" customHeight="1">
      <c r="A141" s="26"/>
      <c r="B141">
        <f t="shared" si="113"/>
        <v>32.5</v>
      </c>
      <c r="C141">
        <f t="shared" si="114"/>
        <v>32.5</v>
      </c>
      <c r="D141">
        <f t="shared" si="115"/>
        <v>325</v>
      </c>
      <c r="E141">
        <f t="shared" si="116"/>
        <v>325</v>
      </c>
      <c r="F141">
        <v>350</v>
      </c>
      <c r="G141">
        <v>1000</v>
      </c>
      <c r="H141" s="32" t="s">
        <v>44</v>
      </c>
      <c r="I141">
        <f t="shared" si="117"/>
        <v>0.4</v>
      </c>
      <c r="J141">
        <v>50</v>
      </c>
      <c r="K141">
        <v>20</v>
      </c>
      <c r="L141">
        <v>50</v>
      </c>
      <c r="N141" s="33">
        <v>9.9999000000000006E-6</v>
      </c>
      <c r="O141" s="27">
        <v>3.2534580000000002</v>
      </c>
      <c r="P141" s="27">
        <v>3.2131819999999998E-2</v>
      </c>
      <c r="Q141" s="27">
        <v>3181.05</v>
      </c>
      <c r="R141" t="s">
        <v>33</v>
      </c>
      <c r="S141">
        <v>100000</v>
      </c>
      <c r="V141" s="62">
        <v>340</v>
      </c>
      <c r="W141" s="62">
        <v>294</v>
      </c>
      <c r="X141" s="9">
        <f t="shared" si="110"/>
        <v>46</v>
      </c>
      <c r="Y141" s="9">
        <f t="shared" si="111"/>
        <v>706</v>
      </c>
      <c r="Z141" s="9">
        <f t="shared" si="112"/>
        <v>954</v>
      </c>
      <c r="AA141">
        <v>1000</v>
      </c>
      <c r="AB141">
        <v>1000</v>
      </c>
      <c r="AC141" s="91">
        <v>1.975547E-53</v>
      </c>
      <c r="AE141" s="94">
        <v>8.9292310000000005E-12</v>
      </c>
      <c r="AF141" s="94">
        <v>8.9292310000000005E-12</v>
      </c>
      <c r="AG141" s="95">
        <v>0.87532509999999997</v>
      </c>
      <c r="AH141" s="95">
        <v>0.32065129999999997</v>
      </c>
      <c r="AI141" s="95">
        <v>1.730566</v>
      </c>
      <c r="AJ141" s="95">
        <v>1000</v>
      </c>
      <c r="AK141" s="95" t="s">
        <v>327</v>
      </c>
    </row>
    <row r="142" spans="1:38" ht="17" customHeight="1">
      <c r="A142" s="26"/>
      <c r="B142">
        <f t="shared" si="113"/>
        <v>37.5</v>
      </c>
      <c r="C142">
        <f t="shared" si="114"/>
        <v>37.5</v>
      </c>
      <c r="D142">
        <f t="shared" si="115"/>
        <v>375</v>
      </c>
      <c r="E142">
        <f t="shared" si="116"/>
        <v>375</v>
      </c>
      <c r="F142">
        <v>250</v>
      </c>
      <c r="G142">
        <v>1000</v>
      </c>
      <c r="H142" s="32" t="s">
        <v>44</v>
      </c>
      <c r="I142">
        <f t="shared" si="117"/>
        <v>0.4</v>
      </c>
      <c r="J142">
        <v>50</v>
      </c>
      <c r="K142">
        <v>20</v>
      </c>
      <c r="L142">
        <v>50</v>
      </c>
      <c r="N142" s="28">
        <v>9.9999000000000006E-6</v>
      </c>
      <c r="O142" s="27">
        <v>3.3901379999999999</v>
      </c>
      <c r="P142" s="27">
        <v>3.3436559999999997E-2</v>
      </c>
      <c r="Q142" s="27">
        <v>3310.22</v>
      </c>
      <c r="R142" t="s">
        <v>33</v>
      </c>
      <c r="S142">
        <v>100000</v>
      </c>
      <c r="V142" s="62">
        <v>399</v>
      </c>
      <c r="W142" s="62">
        <v>353</v>
      </c>
      <c r="X142" s="9">
        <f t="shared" si="110"/>
        <v>46</v>
      </c>
      <c r="Y142" s="9">
        <f t="shared" si="111"/>
        <v>647</v>
      </c>
      <c r="Z142" s="9">
        <f t="shared" si="112"/>
        <v>954</v>
      </c>
      <c r="AA142">
        <v>1000</v>
      </c>
      <c r="AB142">
        <v>1000</v>
      </c>
      <c r="AC142" s="91">
        <v>1.4317869999999999E-72</v>
      </c>
      <c r="AE142" s="94">
        <v>1.212949E-14</v>
      </c>
      <c r="AF142" s="94">
        <v>1.212949E-14</v>
      </c>
      <c r="AG142" s="95">
        <v>0.98654629999999999</v>
      </c>
      <c r="AH142" s="95">
        <v>-0.33512769999999997</v>
      </c>
      <c r="AI142" s="95">
        <v>-1.8359019999999999</v>
      </c>
      <c r="AJ142" s="95">
        <v>1000</v>
      </c>
      <c r="AK142" s="95" t="s">
        <v>309</v>
      </c>
    </row>
    <row r="143" spans="1:38" ht="17" customHeight="1">
      <c r="A143" s="26"/>
      <c r="B143">
        <f t="shared" si="113"/>
        <v>42.5</v>
      </c>
      <c r="C143">
        <f t="shared" si="114"/>
        <v>42.5</v>
      </c>
      <c r="D143">
        <f t="shared" si="115"/>
        <v>425</v>
      </c>
      <c r="E143">
        <f t="shared" si="116"/>
        <v>425</v>
      </c>
      <c r="F143">
        <v>150</v>
      </c>
      <c r="G143">
        <v>1000</v>
      </c>
      <c r="H143" s="32" t="s">
        <v>44</v>
      </c>
      <c r="I143">
        <f t="shared" si="117"/>
        <v>0.4</v>
      </c>
      <c r="J143">
        <v>50</v>
      </c>
      <c r="K143">
        <v>20</v>
      </c>
      <c r="L143">
        <v>50</v>
      </c>
      <c r="N143" s="28">
        <v>9.9999000000000006E-6</v>
      </c>
      <c r="O143" s="27">
        <v>3.5971250000000001</v>
      </c>
      <c r="P143" s="27">
        <v>3.5405770000000003E-2</v>
      </c>
      <c r="Q143" s="27">
        <v>3505.1709999999998</v>
      </c>
      <c r="R143" t="s">
        <v>33</v>
      </c>
      <c r="S143">
        <v>100000</v>
      </c>
      <c r="V143" s="62">
        <v>426</v>
      </c>
      <c r="W143" s="62">
        <v>380</v>
      </c>
      <c r="X143" s="9">
        <f t="shared" si="110"/>
        <v>46</v>
      </c>
      <c r="Y143" s="9">
        <f t="shared" si="111"/>
        <v>620</v>
      </c>
      <c r="Z143" s="9">
        <f t="shared" si="112"/>
        <v>954</v>
      </c>
      <c r="AA143">
        <v>1000</v>
      </c>
      <c r="AB143">
        <v>1000</v>
      </c>
      <c r="AC143" s="91">
        <v>5.8783679999999996E-82</v>
      </c>
      <c r="AE143" s="94">
        <v>2.7884859999999999E-16</v>
      </c>
      <c r="AF143" s="94">
        <v>2.7884859999999999E-16</v>
      </c>
      <c r="AG143" s="95">
        <v>1.037696</v>
      </c>
      <c r="AH143" s="95">
        <v>-0.35036450000000002</v>
      </c>
      <c r="AI143" s="95">
        <v>-1.8834519999999999</v>
      </c>
      <c r="AJ143" s="95">
        <v>1000</v>
      </c>
      <c r="AK143" s="95" t="s">
        <v>305</v>
      </c>
    </row>
    <row r="144" spans="1:38" ht="17" customHeight="1">
      <c r="A144" s="26"/>
      <c r="B144">
        <f t="shared" si="113"/>
        <v>47.5</v>
      </c>
      <c r="C144">
        <f t="shared" si="114"/>
        <v>47.5</v>
      </c>
      <c r="D144">
        <f t="shared" si="115"/>
        <v>475</v>
      </c>
      <c r="E144">
        <f t="shared" si="116"/>
        <v>475</v>
      </c>
      <c r="F144">
        <v>50</v>
      </c>
      <c r="G144">
        <v>1000</v>
      </c>
      <c r="H144" s="32" t="s">
        <v>44</v>
      </c>
      <c r="I144">
        <f t="shared" si="117"/>
        <v>0.4</v>
      </c>
      <c r="J144">
        <v>50</v>
      </c>
      <c r="K144">
        <v>20</v>
      </c>
      <c r="L144">
        <v>50</v>
      </c>
      <c r="N144" s="28">
        <v>9.9999000000000006E-6</v>
      </c>
      <c r="O144" s="27">
        <v>4.0002769999999996</v>
      </c>
      <c r="P144" s="27">
        <v>3.9218290000000003E-2</v>
      </c>
      <c r="Q144" s="27">
        <v>3882.6109999999999</v>
      </c>
      <c r="R144" t="s">
        <v>33</v>
      </c>
      <c r="S144">
        <v>100000</v>
      </c>
      <c r="V144" s="62">
        <v>427</v>
      </c>
      <c r="W144" s="62">
        <v>381</v>
      </c>
      <c r="X144" s="9">
        <f t="shared" si="110"/>
        <v>46</v>
      </c>
      <c r="Y144" s="9">
        <f t="shared" si="111"/>
        <v>619</v>
      </c>
      <c r="Z144" s="9">
        <f t="shared" si="112"/>
        <v>954</v>
      </c>
      <c r="AA144">
        <v>1000</v>
      </c>
      <c r="AB144">
        <v>1000</v>
      </c>
      <c r="AC144" s="91">
        <v>2.5941269999999999E-82</v>
      </c>
      <c r="AE144" s="94">
        <v>6.8153009999999993E-21</v>
      </c>
      <c r="AF144" s="94">
        <v>6.8153009999999993E-21</v>
      </c>
      <c r="AG144" s="95">
        <v>1.1778930000000001</v>
      </c>
      <c r="AH144" s="95">
        <v>-0.36418119999999998</v>
      </c>
      <c r="AI144" s="95">
        <v>-2.0535749999999999</v>
      </c>
      <c r="AJ144" s="95">
        <v>1000</v>
      </c>
      <c r="AK144" s="95" t="s">
        <v>412</v>
      </c>
    </row>
    <row r="145" spans="1:97" s="17" customFormat="1">
      <c r="A145" s="24">
        <v>14</v>
      </c>
      <c r="B145" s="83" t="s">
        <v>184</v>
      </c>
      <c r="M145" s="2"/>
      <c r="X145" s="16">
        <f t="shared" ref="X145:X155" si="118">V145-W145</f>
        <v>0</v>
      </c>
      <c r="Y145" s="16">
        <f t="shared" ref="Y145:Y155" si="119">AA145-W145</f>
        <v>0</v>
      </c>
      <c r="Z145" s="16">
        <f t="shared" ref="Z145:Z155" si="120">AA145-X145</f>
        <v>0</v>
      </c>
      <c r="AC145" s="92"/>
      <c r="AD145" s="2"/>
      <c r="AE145" s="2"/>
      <c r="AF145" s="2"/>
      <c r="AG145" s="2"/>
      <c r="AH145" s="2"/>
      <c r="AI145" s="2"/>
      <c r="AK145" s="2"/>
      <c r="AL145" s="2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</row>
    <row r="146" spans="1:97">
      <c r="B146">
        <v>25</v>
      </c>
      <c r="C146">
        <f>B146</f>
        <v>25</v>
      </c>
      <c r="D146" s="9">
        <v>2</v>
      </c>
      <c r="E146" s="9">
        <v>2</v>
      </c>
      <c r="F146" s="30">
        <v>5</v>
      </c>
      <c r="G146" s="29">
        <v>9</v>
      </c>
      <c r="H146" s="31" t="s">
        <v>14</v>
      </c>
      <c r="I146">
        <f>K146/J146</f>
        <v>0.4</v>
      </c>
      <c r="J146">
        <v>50</v>
      </c>
      <c r="K146">
        <v>20</v>
      </c>
      <c r="L146">
        <v>50</v>
      </c>
      <c r="M146" s="17"/>
      <c r="N146" s="61">
        <v>0.15125849999999999</v>
      </c>
      <c r="O146" s="61">
        <v>1.475889</v>
      </c>
      <c r="P146" s="61">
        <v>1.483665E-2</v>
      </c>
      <c r="Q146" s="61">
        <v>13.21946</v>
      </c>
      <c r="S146">
        <v>100000</v>
      </c>
      <c r="U146" s="17"/>
      <c r="V146" s="62">
        <v>61</v>
      </c>
      <c r="W146" s="62">
        <v>1</v>
      </c>
      <c r="X146" s="9">
        <f t="shared" si="118"/>
        <v>60</v>
      </c>
      <c r="Y146" s="9">
        <f t="shared" si="119"/>
        <v>8</v>
      </c>
      <c r="Z146" s="9">
        <f t="shared" si="120"/>
        <v>-51</v>
      </c>
      <c r="AA146" s="29">
        <v>9</v>
      </c>
      <c r="AB146">
        <v>1000</v>
      </c>
      <c r="AC146" s="91">
        <v>2.2243439999999999E-17</v>
      </c>
      <c r="AD146" s="17"/>
      <c r="AE146" s="95">
        <v>0.22382669999999999</v>
      </c>
      <c r="AF146" s="95">
        <v>0.22382669999999999</v>
      </c>
      <c r="AG146" s="95">
        <v>0.12154330000000001</v>
      </c>
      <c r="AH146" s="95">
        <v>0.51130770000000003</v>
      </c>
      <c r="AI146" s="95">
        <v>1.2594030000000001</v>
      </c>
      <c r="AJ146" s="95">
        <v>9</v>
      </c>
      <c r="AK146" s="95" t="s">
        <v>310</v>
      </c>
    </row>
    <row r="147" spans="1:97">
      <c r="B147">
        <v>25</v>
      </c>
      <c r="C147">
        <f t="shared" ref="C147:C155" si="121">B147</f>
        <v>25</v>
      </c>
      <c r="D147">
        <f t="shared" ref="D147:D155" si="122">G147/100*B147</f>
        <v>5</v>
      </c>
      <c r="E147" s="9">
        <f t="shared" ref="E147:E155" si="123">D147</f>
        <v>5</v>
      </c>
      <c r="F147" s="30">
        <v>10</v>
      </c>
      <c r="G147" s="29">
        <v>20</v>
      </c>
      <c r="H147" s="31" t="s">
        <v>14</v>
      </c>
      <c r="I147">
        <f t="shared" ref="I147:I155" si="124">K147/J147</f>
        <v>0.4</v>
      </c>
      <c r="J147">
        <v>50</v>
      </c>
      <c r="K147">
        <v>20</v>
      </c>
      <c r="L147">
        <v>50</v>
      </c>
      <c r="M147" s="17"/>
      <c r="N147" s="63">
        <v>9.9999000000000006E-6</v>
      </c>
      <c r="O147" s="61">
        <v>3.0447489999999999</v>
      </c>
      <c r="P147" s="61">
        <v>3.0132679999999998E-2</v>
      </c>
      <c r="Q147" s="61">
        <v>59.662709999999997</v>
      </c>
      <c r="S147">
        <v>100000</v>
      </c>
      <c r="U147" s="17"/>
      <c r="V147" s="62">
        <v>66</v>
      </c>
      <c r="W147" s="62">
        <v>6</v>
      </c>
      <c r="X147" s="9">
        <f t="shared" si="118"/>
        <v>60</v>
      </c>
      <c r="Y147" s="9">
        <f t="shared" si="119"/>
        <v>14</v>
      </c>
      <c r="Z147" s="9">
        <f t="shared" si="120"/>
        <v>-40</v>
      </c>
      <c r="AA147" s="29">
        <v>20</v>
      </c>
      <c r="AB147">
        <v>1000</v>
      </c>
      <c r="AC147" s="91">
        <v>1.2971379999999999E-12</v>
      </c>
      <c r="AD147" s="17"/>
      <c r="AE147" s="95">
        <v>0.31317489999999998</v>
      </c>
      <c r="AF147" s="95">
        <v>0.31317489999999998</v>
      </c>
      <c r="AG147" s="95">
        <v>0.1110115</v>
      </c>
      <c r="AH147" s="95">
        <v>-0.34615030000000002</v>
      </c>
      <c r="AI147" s="95">
        <v>-1.090206</v>
      </c>
      <c r="AJ147" s="95">
        <v>20</v>
      </c>
      <c r="AK147" s="95" t="s">
        <v>259</v>
      </c>
    </row>
    <row r="148" spans="1:97">
      <c r="B148">
        <v>25</v>
      </c>
      <c r="C148">
        <f t="shared" si="121"/>
        <v>25</v>
      </c>
      <c r="D148" s="9">
        <f t="shared" si="122"/>
        <v>7.5</v>
      </c>
      <c r="E148" s="9">
        <f t="shared" si="123"/>
        <v>7.5</v>
      </c>
      <c r="F148" s="30">
        <v>15</v>
      </c>
      <c r="G148" s="29">
        <v>30</v>
      </c>
      <c r="H148" s="31" t="s">
        <v>14</v>
      </c>
      <c r="I148">
        <f t="shared" si="124"/>
        <v>0.4</v>
      </c>
      <c r="J148">
        <v>50</v>
      </c>
      <c r="K148">
        <v>20</v>
      </c>
      <c r="L148">
        <v>50</v>
      </c>
      <c r="M148" s="17"/>
      <c r="N148" s="63">
        <v>2.99997E-5</v>
      </c>
      <c r="O148" s="61">
        <v>2.4007360000000002</v>
      </c>
      <c r="P148" s="61">
        <v>2.3911539999999998E-2</v>
      </c>
      <c r="Q148" s="61">
        <v>73.384500000000003</v>
      </c>
      <c r="S148">
        <v>100000</v>
      </c>
      <c r="U148" s="17"/>
      <c r="V148" s="62">
        <v>70</v>
      </c>
      <c r="W148" s="62">
        <v>10</v>
      </c>
      <c r="X148" s="9">
        <f t="shared" si="118"/>
        <v>60</v>
      </c>
      <c r="Y148" s="9">
        <f t="shared" si="119"/>
        <v>20</v>
      </c>
      <c r="Z148" s="9">
        <f t="shared" si="120"/>
        <v>-30</v>
      </c>
      <c r="AA148" s="29">
        <v>30</v>
      </c>
      <c r="AB148">
        <v>1000</v>
      </c>
      <c r="AC148" s="91">
        <v>4.2242030000000002E-10</v>
      </c>
      <c r="AD148" s="17"/>
      <c r="AE148" s="95">
        <v>5.1440329999999999E-2</v>
      </c>
      <c r="AF148" s="95">
        <v>5.1440329999999999E-2</v>
      </c>
      <c r="AG148" s="95">
        <v>0.28785709999999998</v>
      </c>
      <c r="AH148" s="95">
        <v>0.43566539999999998</v>
      </c>
      <c r="AI148" s="95">
        <v>1.474356</v>
      </c>
      <c r="AJ148" s="95">
        <v>29</v>
      </c>
      <c r="AK148" s="95" t="s">
        <v>313</v>
      </c>
    </row>
    <row r="149" spans="1:97">
      <c r="B149">
        <v>25</v>
      </c>
      <c r="C149">
        <f t="shared" si="121"/>
        <v>25</v>
      </c>
      <c r="D149" s="9">
        <f t="shared" si="122"/>
        <v>12.5</v>
      </c>
      <c r="E149" s="9">
        <f t="shared" si="123"/>
        <v>12.5</v>
      </c>
      <c r="F149" s="30">
        <v>25</v>
      </c>
      <c r="G149" s="29">
        <v>50</v>
      </c>
      <c r="H149" s="31" t="s">
        <v>14</v>
      </c>
      <c r="I149">
        <f t="shared" si="124"/>
        <v>0.4</v>
      </c>
      <c r="J149">
        <v>50</v>
      </c>
      <c r="K149">
        <v>20</v>
      </c>
      <c r="L149">
        <v>50</v>
      </c>
      <c r="M149" s="17"/>
      <c r="N149" s="63">
        <v>9.9999000000000006E-6</v>
      </c>
      <c r="O149" s="61">
        <v>2.4574989999999999</v>
      </c>
      <c r="P149" s="61">
        <v>2.4463080000000002E-2</v>
      </c>
      <c r="Q149" s="61">
        <v>118.6704</v>
      </c>
      <c r="S149">
        <v>100000</v>
      </c>
      <c r="U149" s="17"/>
      <c r="V149" s="62">
        <v>74</v>
      </c>
      <c r="W149" s="62">
        <v>14</v>
      </c>
      <c r="X149" s="9">
        <f t="shared" si="118"/>
        <v>60</v>
      </c>
      <c r="Y149" s="9">
        <f t="shared" si="119"/>
        <v>36</v>
      </c>
      <c r="Z149" s="9">
        <f t="shared" si="120"/>
        <v>-10</v>
      </c>
      <c r="AA149" s="29">
        <v>50</v>
      </c>
      <c r="AB149">
        <v>1000</v>
      </c>
      <c r="AC149" s="91">
        <v>3.6125250000000001E-8</v>
      </c>
      <c r="AD149" s="17"/>
      <c r="AE149" s="95">
        <v>0.1632653</v>
      </c>
      <c r="AF149" s="95">
        <v>0.1632653</v>
      </c>
      <c r="AG149" s="95">
        <v>0.1473312</v>
      </c>
      <c r="AH149" s="95">
        <v>0.31963740000000002</v>
      </c>
      <c r="AI149" s="95">
        <v>1.2196370000000001</v>
      </c>
      <c r="AJ149" s="95">
        <v>50</v>
      </c>
      <c r="AK149" s="95" t="s">
        <v>417</v>
      </c>
    </row>
    <row r="150" spans="1:97">
      <c r="B150">
        <v>25</v>
      </c>
      <c r="C150">
        <f t="shared" si="121"/>
        <v>25</v>
      </c>
      <c r="D150">
        <f t="shared" si="122"/>
        <v>25</v>
      </c>
      <c r="E150" s="9">
        <f t="shared" si="123"/>
        <v>25</v>
      </c>
      <c r="F150" s="30">
        <v>50</v>
      </c>
      <c r="G150" s="29">
        <v>100</v>
      </c>
      <c r="H150" s="31" t="s">
        <v>14</v>
      </c>
      <c r="I150">
        <f t="shared" si="124"/>
        <v>0.4</v>
      </c>
      <c r="J150">
        <v>50</v>
      </c>
      <c r="K150">
        <v>20</v>
      </c>
      <c r="L150">
        <v>50</v>
      </c>
      <c r="M150" s="17"/>
      <c r="N150" s="63">
        <v>9.9999000000000006E-6</v>
      </c>
      <c r="O150" s="61">
        <v>3.2905859999999998</v>
      </c>
      <c r="P150" s="61">
        <v>3.2486590000000003E-2</v>
      </c>
      <c r="Q150" s="61">
        <v>321.6173</v>
      </c>
      <c r="S150">
        <v>100000</v>
      </c>
      <c r="U150" s="17"/>
      <c r="V150" s="62">
        <v>86</v>
      </c>
      <c r="W150" s="62">
        <v>26</v>
      </c>
      <c r="X150" s="9">
        <f t="shared" si="118"/>
        <v>60</v>
      </c>
      <c r="Y150" s="9">
        <f t="shared" si="119"/>
        <v>74</v>
      </c>
      <c r="Z150" s="9">
        <f t="shared" si="120"/>
        <v>40</v>
      </c>
      <c r="AA150" s="29">
        <v>100</v>
      </c>
      <c r="AB150">
        <v>1000</v>
      </c>
      <c r="AC150" s="62">
        <v>2.3387399999999999E-4</v>
      </c>
      <c r="AD150" s="17"/>
      <c r="AE150" s="95">
        <v>0.15245010000000001</v>
      </c>
      <c r="AF150" s="95">
        <v>0.15245010000000001</v>
      </c>
      <c r="AG150" s="95">
        <v>0.1511488</v>
      </c>
      <c r="AH150" s="95">
        <v>0.27112550000000002</v>
      </c>
      <c r="AI150" s="95">
        <v>1.1927030000000001</v>
      </c>
      <c r="AJ150" s="95">
        <v>100</v>
      </c>
      <c r="AK150" s="95" t="s">
        <v>418</v>
      </c>
    </row>
    <row r="151" spans="1:97">
      <c r="B151">
        <v>25</v>
      </c>
      <c r="C151">
        <f t="shared" si="121"/>
        <v>25</v>
      </c>
      <c r="D151">
        <f t="shared" si="122"/>
        <v>125</v>
      </c>
      <c r="E151" s="9">
        <f t="shared" si="123"/>
        <v>125</v>
      </c>
      <c r="F151" s="30">
        <v>250</v>
      </c>
      <c r="G151" s="29">
        <v>500</v>
      </c>
      <c r="H151" s="32" t="s">
        <v>44</v>
      </c>
      <c r="I151">
        <f t="shared" si="124"/>
        <v>0.4</v>
      </c>
      <c r="J151">
        <v>50</v>
      </c>
      <c r="K151">
        <v>20</v>
      </c>
      <c r="L151">
        <v>50</v>
      </c>
      <c r="M151" s="17"/>
      <c r="N151" s="63">
        <v>9.9999000000000006E-6</v>
      </c>
      <c r="O151" s="61">
        <v>2.649756</v>
      </c>
      <c r="P151" s="61">
        <v>2.6326499999999999E-2</v>
      </c>
      <c r="Q151" s="61">
        <v>1303.162</v>
      </c>
      <c r="S151">
        <v>100000</v>
      </c>
      <c r="U151" s="17"/>
      <c r="V151" s="62">
        <v>132</v>
      </c>
      <c r="W151" s="62">
        <v>99</v>
      </c>
      <c r="X151" s="9">
        <f t="shared" si="118"/>
        <v>33</v>
      </c>
      <c r="Y151" s="9">
        <f t="shared" si="119"/>
        <v>401</v>
      </c>
      <c r="Z151" s="9">
        <f t="shared" si="120"/>
        <v>467</v>
      </c>
      <c r="AA151" s="29">
        <v>500</v>
      </c>
      <c r="AB151">
        <v>1000</v>
      </c>
      <c r="AC151" s="91">
        <v>2.3417619999999998E-9</v>
      </c>
      <c r="AD151" s="17"/>
      <c r="AE151" s="94">
        <v>4.9449639999999999E-6</v>
      </c>
      <c r="AF151" s="94">
        <v>4.9449639999999999E-6</v>
      </c>
      <c r="AG151" s="95">
        <v>0.61052689999999998</v>
      </c>
      <c r="AH151" s="95">
        <v>-0.28983569999999997</v>
      </c>
      <c r="AI151" s="95">
        <v>-1.578247</v>
      </c>
      <c r="AJ151" s="95">
        <v>500</v>
      </c>
      <c r="AK151" s="95" t="s">
        <v>419</v>
      </c>
    </row>
    <row r="152" spans="1:97">
      <c r="B152">
        <v>25</v>
      </c>
      <c r="C152">
        <f t="shared" si="121"/>
        <v>25</v>
      </c>
      <c r="D152">
        <f t="shared" si="122"/>
        <v>225</v>
      </c>
      <c r="E152" s="9">
        <f t="shared" si="123"/>
        <v>225</v>
      </c>
      <c r="F152" s="30">
        <v>450</v>
      </c>
      <c r="G152" s="29">
        <v>900</v>
      </c>
      <c r="H152" s="32" t="s">
        <v>44</v>
      </c>
      <c r="I152">
        <f t="shared" si="124"/>
        <v>0.4</v>
      </c>
      <c r="J152">
        <v>50</v>
      </c>
      <c r="K152">
        <v>20</v>
      </c>
      <c r="L152">
        <v>50</v>
      </c>
      <c r="M152" s="17"/>
      <c r="N152" s="63">
        <v>9.9999000000000006E-6</v>
      </c>
      <c r="O152" s="61">
        <v>2.6322299999999998</v>
      </c>
      <c r="P152" s="61">
        <v>2.615692E-2</v>
      </c>
      <c r="Q152" s="61">
        <v>2330.5819999999999</v>
      </c>
      <c r="S152">
        <v>100000</v>
      </c>
      <c r="U152" s="17"/>
      <c r="V152" s="62">
        <v>250</v>
      </c>
      <c r="W152" s="62">
        <v>217</v>
      </c>
      <c r="X152" s="9">
        <f t="shared" si="118"/>
        <v>33</v>
      </c>
      <c r="Y152" s="9">
        <f t="shared" si="119"/>
        <v>683</v>
      </c>
      <c r="Z152" s="9">
        <f t="shared" si="120"/>
        <v>867</v>
      </c>
      <c r="AA152" s="29">
        <v>900</v>
      </c>
      <c r="AB152">
        <v>1000</v>
      </c>
      <c r="AC152" s="91">
        <v>1.4326400000000001E-38</v>
      </c>
      <c r="AD152" s="17"/>
      <c r="AE152" s="94">
        <v>1.8617310000000001E-9</v>
      </c>
      <c r="AF152" s="94">
        <v>1.8617310000000001E-9</v>
      </c>
      <c r="AG152" s="95">
        <v>0.78818679999999997</v>
      </c>
      <c r="AH152" s="95">
        <v>0.30956359999999999</v>
      </c>
      <c r="AI152" s="95">
        <v>1.663211</v>
      </c>
      <c r="AJ152" s="95">
        <v>900</v>
      </c>
      <c r="AK152" s="95" t="s">
        <v>350</v>
      </c>
    </row>
    <row r="153" spans="1:97">
      <c r="B153">
        <v>25</v>
      </c>
      <c r="C153">
        <f t="shared" si="121"/>
        <v>25</v>
      </c>
      <c r="D153">
        <f t="shared" si="122"/>
        <v>250</v>
      </c>
      <c r="E153" s="9">
        <f t="shared" si="123"/>
        <v>250</v>
      </c>
      <c r="F153" s="30">
        <v>500</v>
      </c>
      <c r="G153" s="29">
        <v>1000</v>
      </c>
      <c r="H153" s="32" t="s">
        <v>44</v>
      </c>
      <c r="I153">
        <f t="shared" si="124"/>
        <v>0.4</v>
      </c>
      <c r="J153">
        <v>50</v>
      </c>
      <c r="K153">
        <v>20</v>
      </c>
      <c r="L153">
        <v>50</v>
      </c>
      <c r="M153" s="17"/>
      <c r="N153" s="63">
        <v>9.9999000000000006E-6</v>
      </c>
      <c r="O153" s="61">
        <v>2.6128960000000001</v>
      </c>
      <c r="P153" s="61">
        <v>2.596979E-2</v>
      </c>
      <c r="Q153" s="61">
        <v>2571.009</v>
      </c>
      <c r="S153">
        <v>100000</v>
      </c>
      <c r="U153" s="17"/>
      <c r="V153" s="62">
        <v>266</v>
      </c>
      <c r="W153" s="62">
        <v>233</v>
      </c>
      <c r="X153" s="9">
        <f t="shared" si="118"/>
        <v>33</v>
      </c>
      <c r="Y153" s="9">
        <f t="shared" si="119"/>
        <v>767</v>
      </c>
      <c r="Z153" s="9">
        <f t="shared" si="120"/>
        <v>967</v>
      </c>
      <c r="AA153" s="29">
        <v>1000</v>
      </c>
      <c r="AB153">
        <v>1000</v>
      </c>
      <c r="AC153" s="91">
        <v>2.9836540000000001E-43</v>
      </c>
      <c r="AD153" s="17"/>
      <c r="AE153" s="94">
        <v>1.7458779999999999E-7</v>
      </c>
      <c r="AF153" s="94">
        <v>1.7458779999999999E-7</v>
      </c>
      <c r="AG153" s="95">
        <v>0.69013250000000004</v>
      </c>
      <c r="AH153" s="95">
        <v>-0.283947</v>
      </c>
      <c r="AI153" s="95">
        <v>-1.5571950000000001</v>
      </c>
      <c r="AJ153" s="95">
        <v>1000</v>
      </c>
      <c r="AK153" s="95" t="s">
        <v>263</v>
      </c>
    </row>
    <row r="154" spans="1:97">
      <c r="B154">
        <v>25</v>
      </c>
      <c r="C154">
        <f t="shared" si="121"/>
        <v>25</v>
      </c>
      <c r="D154">
        <f t="shared" si="122"/>
        <v>375</v>
      </c>
      <c r="E154" s="9">
        <f t="shared" si="123"/>
        <v>375</v>
      </c>
      <c r="F154" s="30">
        <v>750</v>
      </c>
      <c r="G154" s="29">
        <v>1500</v>
      </c>
      <c r="H154" s="32" t="s">
        <v>44</v>
      </c>
      <c r="I154">
        <f t="shared" si="124"/>
        <v>0.4</v>
      </c>
      <c r="J154">
        <v>50</v>
      </c>
      <c r="K154">
        <v>20</v>
      </c>
      <c r="L154">
        <v>50</v>
      </c>
      <c r="M154" s="17"/>
      <c r="N154" s="63">
        <v>9.9999000000000006E-6</v>
      </c>
      <c r="O154" s="61">
        <v>2.7035529999999999</v>
      </c>
      <c r="P154" s="61">
        <v>2.684665E-2</v>
      </c>
      <c r="Q154" s="61">
        <v>3986.7269999999999</v>
      </c>
      <c r="S154">
        <v>100000</v>
      </c>
      <c r="U154" s="17"/>
      <c r="V154" s="62">
        <v>393</v>
      </c>
      <c r="W154" s="62">
        <v>360</v>
      </c>
      <c r="X154" s="9">
        <f t="shared" si="118"/>
        <v>33</v>
      </c>
      <c r="Y154" s="9">
        <f t="shared" si="119"/>
        <v>1140</v>
      </c>
      <c r="Z154" s="9">
        <f t="shared" si="120"/>
        <v>1467</v>
      </c>
      <c r="AA154" s="29">
        <v>1500</v>
      </c>
      <c r="AB154">
        <v>1000</v>
      </c>
      <c r="AC154" s="91">
        <v>4.0332729999999998E-85</v>
      </c>
      <c r="AD154" s="17"/>
      <c r="AE154" s="94">
        <v>2.2399639999999999E-15</v>
      </c>
      <c r="AF154" s="94">
        <v>2.2399639999999999E-15</v>
      </c>
      <c r="AG154" s="95">
        <v>1.0073179999999999</v>
      </c>
      <c r="AH154" s="95">
        <v>-0.32692890000000002</v>
      </c>
      <c r="AI154" s="95">
        <v>-1.836144</v>
      </c>
      <c r="AJ154" s="95">
        <v>1000</v>
      </c>
      <c r="AK154" s="95" t="s">
        <v>236</v>
      </c>
    </row>
    <row r="155" spans="1:97">
      <c r="B155">
        <v>25</v>
      </c>
      <c r="C155">
        <f t="shared" si="121"/>
        <v>25</v>
      </c>
      <c r="D155">
        <f t="shared" si="122"/>
        <v>750</v>
      </c>
      <c r="E155" s="9">
        <f t="shared" si="123"/>
        <v>750</v>
      </c>
      <c r="F155" s="30">
        <v>1500</v>
      </c>
      <c r="G155" s="29">
        <v>3000</v>
      </c>
      <c r="H155" s="32" t="s">
        <v>44</v>
      </c>
      <c r="I155">
        <f t="shared" si="124"/>
        <v>0.4</v>
      </c>
      <c r="J155">
        <v>50</v>
      </c>
      <c r="K155">
        <v>20</v>
      </c>
      <c r="L155">
        <v>50</v>
      </c>
      <c r="M155" s="17"/>
      <c r="N155" s="63">
        <v>9.9999000000000006E-6</v>
      </c>
      <c r="O155" s="61">
        <v>2.6524580000000002</v>
      </c>
      <c r="P155" s="61">
        <v>2.635264E-2</v>
      </c>
      <c r="Q155" s="61">
        <v>7826.7359999999999</v>
      </c>
      <c r="S155">
        <v>100000</v>
      </c>
      <c r="U155" s="17"/>
      <c r="V155" s="62">
        <v>761</v>
      </c>
      <c r="W155" s="62">
        <v>728</v>
      </c>
      <c r="X155" s="9">
        <f t="shared" si="118"/>
        <v>33</v>
      </c>
      <c r="Y155" s="9">
        <f t="shared" si="119"/>
        <v>2272</v>
      </c>
      <c r="Z155" s="9">
        <f t="shared" si="120"/>
        <v>2967</v>
      </c>
      <c r="AA155" s="29">
        <v>3000</v>
      </c>
      <c r="AB155">
        <v>1000</v>
      </c>
      <c r="AC155" s="91">
        <v>3.0132730000000002E-261</v>
      </c>
      <c r="AD155" s="17"/>
      <c r="AE155" s="94">
        <v>9.9154799999999992E-38</v>
      </c>
      <c r="AF155" s="94">
        <v>9.9154799999999992E-38</v>
      </c>
      <c r="AG155" s="95">
        <v>1.5959570000000001</v>
      </c>
      <c r="AH155" s="95">
        <v>0.4133328</v>
      </c>
      <c r="AI155" s="95">
        <v>2.3789660000000001</v>
      </c>
      <c r="AJ155" s="95">
        <v>1000</v>
      </c>
      <c r="AK155" s="95" t="s">
        <v>420</v>
      </c>
    </row>
    <row r="156" spans="1:97">
      <c r="A156" s="10" t="s">
        <v>187</v>
      </c>
      <c r="B156" s="83" t="s">
        <v>189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6">
        <f t="shared" ref="X156:X166" si="125">V156-W156</f>
        <v>0</v>
      </c>
      <c r="Y156" s="16">
        <f t="shared" ref="Y156:Y166" si="126">AA156-W156</f>
        <v>0</v>
      </c>
      <c r="Z156" s="16">
        <f t="shared" ref="Z156:Z166" si="127">AA156-X156</f>
        <v>0</v>
      </c>
      <c r="AA156" s="17"/>
      <c r="AB156" s="17"/>
      <c r="AC156" s="92"/>
      <c r="AD156" s="17"/>
      <c r="AE156" s="17"/>
      <c r="AF156" s="17"/>
      <c r="AG156" s="17"/>
      <c r="AH156" s="17"/>
      <c r="AI156" s="17"/>
      <c r="AJ156" s="17"/>
      <c r="AK156" s="17"/>
      <c r="AL156" s="17"/>
    </row>
    <row r="157" spans="1:97">
      <c r="B157">
        <v>25</v>
      </c>
      <c r="C157">
        <v>0</v>
      </c>
      <c r="D157" s="9">
        <f>B157/100*G157</f>
        <v>2.25</v>
      </c>
      <c r="E157">
        <v>0</v>
      </c>
      <c r="F157" s="9">
        <f>G157-D157</f>
        <v>6.75</v>
      </c>
      <c r="G157" s="29">
        <v>9</v>
      </c>
      <c r="H157">
        <v>100</v>
      </c>
      <c r="I157">
        <f>K157/J157</f>
        <v>0.4</v>
      </c>
      <c r="J157">
        <v>50</v>
      </c>
      <c r="K157">
        <v>20</v>
      </c>
      <c r="L157">
        <v>50</v>
      </c>
      <c r="N157" s="61">
        <v>0.88841110000000001</v>
      </c>
      <c r="O157" s="61">
        <v>0.48124479999999997</v>
      </c>
      <c r="P157" s="61">
        <v>4.8866639999999998E-3</v>
      </c>
      <c r="Q157" s="61">
        <v>4.3540179999999999</v>
      </c>
      <c r="S157">
        <v>100000</v>
      </c>
      <c r="U157" s="17"/>
      <c r="V157" s="62">
        <v>49</v>
      </c>
      <c r="W157" s="62">
        <v>2</v>
      </c>
      <c r="X157" s="9">
        <f t="shared" si="125"/>
        <v>47</v>
      </c>
      <c r="Y157" s="9">
        <f t="shared" si="126"/>
        <v>998</v>
      </c>
      <c r="Z157" s="9">
        <f t="shared" si="127"/>
        <v>953</v>
      </c>
      <c r="AA157">
        <v>1000</v>
      </c>
      <c r="AB157">
        <v>1000</v>
      </c>
      <c r="AC157" s="91">
        <v>2.6200840000000002E-12</v>
      </c>
      <c r="AE157" s="95">
        <v>0.73142859999999998</v>
      </c>
      <c r="AF157" s="95">
        <v>0.73142859999999998</v>
      </c>
      <c r="AG157" s="95">
        <v>5.7852979999999998E-2</v>
      </c>
      <c r="AH157" s="95">
        <v>-0.32043779999999999</v>
      </c>
      <c r="AI157" s="95">
        <v>-0.79285030000000001</v>
      </c>
      <c r="AJ157" s="95">
        <v>9</v>
      </c>
      <c r="AK157" s="95" t="s">
        <v>258</v>
      </c>
    </row>
    <row r="158" spans="1:97">
      <c r="B158">
        <v>25</v>
      </c>
      <c r="C158">
        <v>0</v>
      </c>
      <c r="D158" s="9">
        <f t="shared" ref="D158:D166" si="128">B158/100*G158</f>
        <v>5</v>
      </c>
      <c r="E158">
        <v>0</v>
      </c>
      <c r="F158" s="9">
        <f t="shared" ref="F158:F166" si="129">G158-D158</f>
        <v>15</v>
      </c>
      <c r="G158" s="29">
        <v>20</v>
      </c>
      <c r="H158">
        <v>100</v>
      </c>
      <c r="I158">
        <f t="shared" ref="I158:I166" si="130">K158/J158</f>
        <v>0.4</v>
      </c>
      <c r="J158">
        <v>50</v>
      </c>
      <c r="K158">
        <v>20</v>
      </c>
      <c r="L158">
        <v>50</v>
      </c>
      <c r="M158" s="17"/>
      <c r="N158" s="61">
        <v>8.3999159999999999E-4</v>
      </c>
      <c r="O158" s="61">
        <v>2.2767119999999998</v>
      </c>
      <c r="P158" s="61">
        <v>2.2704289999999999E-2</v>
      </c>
      <c r="Q158" s="61">
        <v>44.954500000000003</v>
      </c>
      <c r="S158">
        <v>100000</v>
      </c>
      <c r="U158" s="17"/>
      <c r="V158" s="62">
        <v>49</v>
      </c>
      <c r="W158" s="62">
        <v>2</v>
      </c>
      <c r="X158" s="9">
        <f t="shared" si="125"/>
        <v>47</v>
      </c>
      <c r="Y158" s="9">
        <f t="shared" si="126"/>
        <v>998</v>
      </c>
      <c r="Z158" s="9">
        <f t="shared" si="127"/>
        <v>953</v>
      </c>
      <c r="AA158">
        <v>1000</v>
      </c>
      <c r="AB158">
        <v>1000</v>
      </c>
      <c r="AC158" s="91">
        <v>2.6200840000000002E-12</v>
      </c>
      <c r="AE158" s="95">
        <v>2.3172069999999999E-2</v>
      </c>
      <c r="AF158" s="95">
        <v>2.3172069999999999E-2</v>
      </c>
      <c r="AG158" s="95">
        <v>0.35248790000000002</v>
      </c>
      <c r="AH158" s="95">
        <v>0.50835209999999997</v>
      </c>
      <c r="AI158" s="95">
        <v>1.6340250000000001</v>
      </c>
      <c r="AJ158" s="95">
        <v>20</v>
      </c>
      <c r="AK158" s="95" t="s">
        <v>259</v>
      </c>
    </row>
    <row r="159" spans="1:97">
      <c r="B159">
        <v>25</v>
      </c>
      <c r="C159">
        <v>0</v>
      </c>
      <c r="D159" s="9">
        <f t="shared" si="128"/>
        <v>7.5</v>
      </c>
      <c r="E159">
        <v>0</v>
      </c>
      <c r="F159" s="9">
        <f t="shared" si="129"/>
        <v>22.5</v>
      </c>
      <c r="G159" s="29">
        <v>30</v>
      </c>
      <c r="H159">
        <v>100</v>
      </c>
      <c r="I159">
        <f t="shared" si="130"/>
        <v>0.4</v>
      </c>
      <c r="J159">
        <v>50</v>
      </c>
      <c r="K159">
        <v>20</v>
      </c>
      <c r="L159">
        <v>50</v>
      </c>
      <c r="M159" s="17"/>
      <c r="N159" s="61">
        <v>7.8599210000000006E-3</v>
      </c>
      <c r="O159" s="61">
        <v>1.715552</v>
      </c>
      <c r="P159" s="61">
        <v>1.7204460000000001E-2</v>
      </c>
      <c r="Q159" s="61">
        <v>51.097250000000003</v>
      </c>
      <c r="S159">
        <v>100000</v>
      </c>
      <c r="U159" s="17"/>
      <c r="V159" s="62">
        <v>53</v>
      </c>
      <c r="W159" s="62">
        <v>6</v>
      </c>
      <c r="X159" s="9">
        <f t="shared" si="125"/>
        <v>47</v>
      </c>
      <c r="Y159" s="9">
        <f t="shared" si="126"/>
        <v>994</v>
      </c>
      <c r="Z159" s="9">
        <f t="shared" si="127"/>
        <v>953</v>
      </c>
      <c r="AA159">
        <v>1000</v>
      </c>
      <c r="AB159">
        <v>1000</v>
      </c>
      <c r="AC159" s="91">
        <v>3.7999250000000002E-9</v>
      </c>
      <c r="AE159" s="95">
        <v>1.545623E-2</v>
      </c>
      <c r="AF159" s="95">
        <v>1.545623E-2</v>
      </c>
      <c r="AG159" s="95">
        <v>0.38073040000000002</v>
      </c>
      <c r="AH159" s="95">
        <v>0.44901150000000001</v>
      </c>
      <c r="AI159" s="95">
        <v>1.6076969999999999</v>
      </c>
      <c r="AJ159" s="95">
        <v>30</v>
      </c>
      <c r="AK159" s="95" t="s">
        <v>259</v>
      </c>
    </row>
    <row r="160" spans="1:97">
      <c r="B160">
        <v>25</v>
      </c>
      <c r="C160">
        <v>0</v>
      </c>
      <c r="D160" s="9">
        <f t="shared" si="128"/>
        <v>12.5</v>
      </c>
      <c r="E160">
        <v>0</v>
      </c>
      <c r="F160" s="9">
        <f t="shared" si="129"/>
        <v>37.5</v>
      </c>
      <c r="G160" s="29">
        <v>50</v>
      </c>
      <c r="H160">
        <v>100</v>
      </c>
      <c r="I160">
        <f t="shared" si="130"/>
        <v>0.4</v>
      </c>
      <c r="J160">
        <v>50</v>
      </c>
      <c r="K160">
        <v>20</v>
      </c>
      <c r="L160">
        <v>50</v>
      </c>
      <c r="M160" s="17"/>
      <c r="N160" s="61">
        <v>4.784952E-2</v>
      </c>
      <c r="O160" s="61">
        <v>1.357294</v>
      </c>
      <c r="P160" s="61">
        <v>1.3660729999999999E-2</v>
      </c>
      <c r="Q160" s="61">
        <v>67.620630000000006</v>
      </c>
      <c r="S160">
        <v>100000</v>
      </c>
      <c r="U160" s="17"/>
      <c r="V160" s="62">
        <v>54</v>
      </c>
      <c r="W160" s="62">
        <v>7</v>
      </c>
      <c r="X160" s="9">
        <f t="shared" si="125"/>
        <v>47</v>
      </c>
      <c r="Y160" s="9">
        <f t="shared" si="126"/>
        <v>993</v>
      </c>
      <c r="Z160" s="9">
        <f t="shared" si="127"/>
        <v>953</v>
      </c>
      <c r="AA160">
        <v>1000</v>
      </c>
      <c r="AB160">
        <v>1000</v>
      </c>
      <c r="AC160" s="91">
        <v>1.530309E-8</v>
      </c>
      <c r="AE160" s="95">
        <v>1.2583129999999999E-4</v>
      </c>
      <c r="AF160" s="95">
        <v>1.2583129999999999E-4</v>
      </c>
      <c r="AG160" s="95">
        <v>0.51884810000000003</v>
      </c>
      <c r="AH160" s="95">
        <v>0.50975329999999996</v>
      </c>
      <c r="AI160" s="95">
        <v>1.994955</v>
      </c>
      <c r="AJ160" s="95">
        <v>50</v>
      </c>
      <c r="AK160" s="95" t="s">
        <v>260</v>
      </c>
    </row>
    <row r="161" spans="1:38">
      <c r="B161">
        <v>25</v>
      </c>
      <c r="C161">
        <v>0</v>
      </c>
      <c r="D161" s="9">
        <f t="shared" si="128"/>
        <v>25</v>
      </c>
      <c r="E161">
        <v>0</v>
      </c>
      <c r="F161" s="9">
        <f t="shared" si="129"/>
        <v>75</v>
      </c>
      <c r="G161" s="29">
        <v>100</v>
      </c>
      <c r="H161">
        <v>100</v>
      </c>
      <c r="I161">
        <f t="shared" si="130"/>
        <v>0.4</v>
      </c>
      <c r="J161">
        <v>50</v>
      </c>
      <c r="K161">
        <v>20</v>
      </c>
      <c r="L161">
        <v>50</v>
      </c>
      <c r="M161" s="17"/>
      <c r="N161" s="63">
        <v>1.9999800000000001E-5</v>
      </c>
      <c r="O161" s="61">
        <v>1.8895489999999999</v>
      </c>
      <c r="P161" s="61">
        <v>1.891638E-2</v>
      </c>
      <c r="Q161" s="61">
        <v>187.2722</v>
      </c>
      <c r="S161">
        <v>100000</v>
      </c>
      <c r="U161" s="17"/>
      <c r="V161" s="62">
        <v>62</v>
      </c>
      <c r="W161" s="62">
        <v>15</v>
      </c>
      <c r="X161" s="9">
        <f t="shared" si="125"/>
        <v>47</v>
      </c>
      <c r="Y161" s="9">
        <f t="shared" si="126"/>
        <v>985</v>
      </c>
      <c r="Z161" s="9">
        <f t="shared" si="127"/>
        <v>953</v>
      </c>
      <c r="AA161">
        <v>1000</v>
      </c>
      <c r="AB161">
        <v>1000</v>
      </c>
      <c r="AC161" s="91">
        <v>4.4450950000000002E-5</v>
      </c>
      <c r="AE161" s="94">
        <v>3.2502500000000001E-7</v>
      </c>
      <c r="AF161" s="94">
        <v>3.2502500000000001E-7</v>
      </c>
      <c r="AG161" s="95">
        <v>0.67496290000000003</v>
      </c>
      <c r="AH161" s="95">
        <v>0.48518169999999999</v>
      </c>
      <c r="AI161" s="95">
        <v>2.1388539999999998</v>
      </c>
      <c r="AJ161" s="95">
        <v>100</v>
      </c>
      <c r="AK161" s="95" t="s">
        <v>261</v>
      </c>
    </row>
    <row r="162" spans="1:38">
      <c r="B162">
        <v>25</v>
      </c>
      <c r="C162">
        <v>0</v>
      </c>
      <c r="D162" s="9">
        <f t="shared" si="128"/>
        <v>125</v>
      </c>
      <c r="E162">
        <v>0</v>
      </c>
      <c r="F162" s="9">
        <f t="shared" si="129"/>
        <v>375</v>
      </c>
      <c r="G162" s="29">
        <v>500</v>
      </c>
      <c r="H162">
        <v>100</v>
      </c>
      <c r="I162">
        <f t="shared" si="130"/>
        <v>0.4</v>
      </c>
      <c r="J162">
        <v>50</v>
      </c>
      <c r="K162">
        <v>20</v>
      </c>
      <c r="L162">
        <v>50</v>
      </c>
      <c r="M162" s="17"/>
      <c r="N162" s="63">
        <v>9.9999000000000006E-6</v>
      </c>
      <c r="O162" s="61">
        <v>1.8807700000000001</v>
      </c>
      <c r="P162" s="61">
        <v>1.883015E-2</v>
      </c>
      <c r="Q162" s="61">
        <v>932.09270000000004</v>
      </c>
      <c r="S162">
        <v>100000</v>
      </c>
      <c r="U162" s="17"/>
      <c r="V162" s="62">
        <v>123</v>
      </c>
      <c r="W162" s="62">
        <v>76</v>
      </c>
      <c r="X162" s="9">
        <f t="shared" si="125"/>
        <v>47</v>
      </c>
      <c r="Y162" s="9">
        <f t="shared" si="126"/>
        <v>924</v>
      </c>
      <c r="Z162" s="9">
        <f t="shared" si="127"/>
        <v>953</v>
      </c>
      <c r="AA162">
        <v>1000</v>
      </c>
      <c r="AB162">
        <v>1000</v>
      </c>
      <c r="AC162" s="62">
        <v>8.9160850000000007E-3</v>
      </c>
      <c r="AE162" s="94">
        <v>1.6268929999999999E-18</v>
      </c>
      <c r="AF162" s="94">
        <v>1.6268929999999999E-18</v>
      </c>
      <c r="AG162" s="95">
        <v>1.1146640000000001</v>
      </c>
      <c r="AH162" s="95">
        <v>0.4627618</v>
      </c>
      <c r="AI162" s="95">
        <v>2.1441720000000002</v>
      </c>
      <c r="AJ162" s="95">
        <v>500</v>
      </c>
      <c r="AK162" s="95" t="s">
        <v>262</v>
      </c>
    </row>
    <row r="163" spans="1:38">
      <c r="B163">
        <v>25</v>
      </c>
      <c r="C163">
        <v>0</v>
      </c>
      <c r="D163" s="9">
        <f t="shared" si="128"/>
        <v>225</v>
      </c>
      <c r="E163">
        <v>0</v>
      </c>
      <c r="F163" s="9">
        <f t="shared" si="129"/>
        <v>675</v>
      </c>
      <c r="G163" s="29">
        <v>900</v>
      </c>
      <c r="H163">
        <v>100</v>
      </c>
      <c r="I163">
        <f t="shared" si="130"/>
        <v>0.4</v>
      </c>
      <c r="J163">
        <v>50</v>
      </c>
      <c r="K163">
        <v>20</v>
      </c>
      <c r="L163">
        <v>50</v>
      </c>
      <c r="M163" s="17"/>
      <c r="N163" s="63">
        <v>9.9999000000000006E-6</v>
      </c>
      <c r="O163" s="61">
        <v>1.964011</v>
      </c>
      <c r="P163" s="61">
        <v>1.9647189999999998E-2</v>
      </c>
      <c r="Q163" s="61">
        <v>1750.5640000000001</v>
      </c>
      <c r="S163">
        <v>100000</v>
      </c>
      <c r="U163" s="17"/>
      <c r="V163" s="62">
        <v>179</v>
      </c>
      <c r="W163" s="62">
        <v>132</v>
      </c>
      <c r="X163" s="9">
        <f t="shared" si="125"/>
        <v>47</v>
      </c>
      <c r="Y163" s="9">
        <f t="shared" si="126"/>
        <v>868</v>
      </c>
      <c r="Z163" s="9">
        <f t="shared" si="127"/>
        <v>953</v>
      </c>
      <c r="AA163">
        <v>1000</v>
      </c>
      <c r="AB163">
        <v>1000</v>
      </c>
      <c r="AC163" s="91">
        <v>2.1268479999999999E-11</v>
      </c>
      <c r="AE163" s="94">
        <v>8.7431910000000003E-24</v>
      </c>
      <c r="AF163" s="94">
        <v>8.7431910000000003E-24</v>
      </c>
      <c r="AG163" s="95">
        <v>1.26274</v>
      </c>
      <c r="AH163" s="95">
        <v>0.44756420000000002</v>
      </c>
      <c r="AI163" s="95">
        <v>1.975967</v>
      </c>
      <c r="AJ163" s="95">
        <v>900</v>
      </c>
      <c r="AK163" s="95" t="s">
        <v>263</v>
      </c>
    </row>
    <row r="164" spans="1:38">
      <c r="B164">
        <v>25</v>
      </c>
      <c r="C164">
        <v>0</v>
      </c>
      <c r="D164" s="9">
        <f t="shared" si="128"/>
        <v>250</v>
      </c>
      <c r="E164">
        <v>0</v>
      </c>
      <c r="F164" s="9">
        <f t="shared" si="129"/>
        <v>750</v>
      </c>
      <c r="G164" s="29">
        <v>1000</v>
      </c>
      <c r="H164">
        <v>100</v>
      </c>
      <c r="I164">
        <f t="shared" si="130"/>
        <v>0.4</v>
      </c>
      <c r="J164">
        <v>50</v>
      </c>
      <c r="K164">
        <v>20</v>
      </c>
      <c r="L164">
        <v>50</v>
      </c>
      <c r="M164" s="17"/>
      <c r="N164" s="63">
        <v>9.9999000000000006E-6</v>
      </c>
      <c r="O164" s="61">
        <v>2.0546540000000002</v>
      </c>
      <c r="P164" s="61">
        <v>2.0535319999999999E-2</v>
      </c>
      <c r="Q164" s="61">
        <v>2032.9970000000001</v>
      </c>
      <c r="S164">
        <v>100000</v>
      </c>
      <c r="U164" s="17"/>
      <c r="V164" s="62">
        <v>232</v>
      </c>
      <c r="W164" s="62">
        <v>185</v>
      </c>
      <c r="X164" s="9">
        <f t="shared" si="125"/>
        <v>47</v>
      </c>
      <c r="Y164" s="9">
        <f t="shared" si="126"/>
        <v>815</v>
      </c>
      <c r="Z164" s="9">
        <f t="shared" si="127"/>
        <v>953</v>
      </c>
      <c r="AA164">
        <v>1000</v>
      </c>
      <c r="AB164">
        <v>1000</v>
      </c>
      <c r="AC164" s="91">
        <v>6.9907880000000001E-23</v>
      </c>
      <c r="AE164" s="94">
        <v>1.3221509999999999E-24</v>
      </c>
      <c r="AF164" s="94">
        <v>1.3221509999999999E-24</v>
      </c>
      <c r="AG164" s="95">
        <v>1.287104</v>
      </c>
      <c r="AH164" s="95">
        <v>0.44412509999999999</v>
      </c>
      <c r="AI164" s="95">
        <v>1.960558</v>
      </c>
      <c r="AJ164" s="95">
        <v>1000</v>
      </c>
      <c r="AK164" s="95" t="s">
        <v>264</v>
      </c>
    </row>
    <row r="165" spans="1:38">
      <c r="B165">
        <v>25</v>
      </c>
      <c r="C165">
        <v>0</v>
      </c>
      <c r="D165" s="9">
        <f t="shared" si="128"/>
        <v>375</v>
      </c>
      <c r="E165">
        <v>0</v>
      </c>
      <c r="F165" s="9">
        <f t="shared" si="129"/>
        <v>1125</v>
      </c>
      <c r="G165" s="29">
        <v>1500</v>
      </c>
      <c r="H165">
        <v>100</v>
      </c>
      <c r="I165">
        <f t="shared" si="130"/>
        <v>0.4</v>
      </c>
      <c r="J165">
        <v>50</v>
      </c>
      <c r="K165">
        <v>20</v>
      </c>
      <c r="L165">
        <v>50</v>
      </c>
      <c r="M165" s="17"/>
      <c r="N165" s="63">
        <v>9.9999000000000006E-6</v>
      </c>
      <c r="O165" s="61">
        <v>2.0529069999999998</v>
      </c>
      <c r="P165" s="61">
        <v>2.0518209999999999E-2</v>
      </c>
      <c r="Q165" s="61">
        <v>3046.9549999999999</v>
      </c>
      <c r="S165">
        <v>100000</v>
      </c>
      <c r="U165" s="17"/>
      <c r="V165" s="62">
        <v>304</v>
      </c>
      <c r="W165" s="62">
        <v>257</v>
      </c>
      <c r="X165" s="9">
        <f t="shared" si="125"/>
        <v>47</v>
      </c>
      <c r="Y165" s="9">
        <f t="shared" si="126"/>
        <v>743</v>
      </c>
      <c r="Z165" s="9">
        <f t="shared" si="127"/>
        <v>953</v>
      </c>
      <c r="AA165">
        <v>1000</v>
      </c>
      <c r="AB165">
        <v>1000</v>
      </c>
      <c r="AC165" s="91">
        <v>7.6740969999999999E-42</v>
      </c>
      <c r="AE165" s="101" t="s">
        <v>217</v>
      </c>
      <c r="AF165" s="101" t="s">
        <v>217</v>
      </c>
      <c r="AG165" s="101" t="s">
        <v>217</v>
      </c>
      <c r="AH165" s="95">
        <v>-0.2249061</v>
      </c>
      <c r="AI165" s="101" t="s">
        <v>217</v>
      </c>
      <c r="AJ165" s="95">
        <v>1000</v>
      </c>
      <c r="AK165" s="95" t="s">
        <v>266</v>
      </c>
      <c r="AL165" t="s">
        <v>265</v>
      </c>
    </row>
    <row r="166" spans="1:38">
      <c r="B166">
        <v>25</v>
      </c>
      <c r="C166">
        <v>0</v>
      </c>
      <c r="D166" s="9">
        <f t="shared" si="128"/>
        <v>750</v>
      </c>
      <c r="E166">
        <v>0</v>
      </c>
      <c r="F166" s="9">
        <f t="shared" si="129"/>
        <v>2250</v>
      </c>
      <c r="G166" s="29">
        <v>3000</v>
      </c>
      <c r="H166">
        <v>100</v>
      </c>
      <c r="I166">
        <f t="shared" si="130"/>
        <v>0.4</v>
      </c>
      <c r="J166">
        <v>50</v>
      </c>
      <c r="K166">
        <v>20</v>
      </c>
      <c r="L166">
        <v>50</v>
      </c>
      <c r="M166" s="17"/>
      <c r="N166" s="63">
        <v>9.9999000000000006E-6</v>
      </c>
      <c r="O166" s="61">
        <v>1.5540309999999999</v>
      </c>
      <c r="P166" s="61">
        <v>1.5609929999999999E-2</v>
      </c>
      <c r="Q166" s="61">
        <v>4636.1490000000003</v>
      </c>
      <c r="S166">
        <v>100000</v>
      </c>
      <c r="U166" s="17"/>
      <c r="V166" s="62">
        <v>513</v>
      </c>
      <c r="W166" s="62">
        <v>466</v>
      </c>
      <c r="X166" s="9">
        <f t="shared" si="125"/>
        <v>47</v>
      </c>
      <c r="Y166" s="9">
        <f t="shared" si="126"/>
        <v>534</v>
      </c>
      <c r="Z166" s="9">
        <f t="shared" si="127"/>
        <v>953</v>
      </c>
      <c r="AA166">
        <v>1000</v>
      </c>
      <c r="AB166">
        <v>1000</v>
      </c>
      <c r="AC166" s="91">
        <v>1.025752E-113</v>
      </c>
      <c r="AE166" s="101" t="s">
        <v>217</v>
      </c>
      <c r="AF166" s="101" t="s">
        <v>217</v>
      </c>
      <c r="AG166" s="101" t="s">
        <v>217</v>
      </c>
      <c r="AH166" s="95">
        <v>-0.20630950000000001</v>
      </c>
      <c r="AI166" s="101" t="s">
        <v>217</v>
      </c>
      <c r="AJ166" s="95">
        <v>1000</v>
      </c>
      <c r="AK166" s="95" t="s">
        <v>267</v>
      </c>
      <c r="AL166" t="s">
        <v>265</v>
      </c>
    </row>
    <row r="167" spans="1:38">
      <c r="A167" s="10" t="s">
        <v>191</v>
      </c>
      <c r="B167" s="83" t="s">
        <v>190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6">
        <f t="shared" ref="X167:X177" si="131">V167-W167</f>
        <v>0</v>
      </c>
      <c r="Y167" s="16">
        <f t="shared" ref="Y167:Y177" si="132">AA167-W167</f>
        <v>0</v>
      </c>
      <c r="Z167" s="16">
        <f t="shared" ref="Z167:Z177" si="133">AA167-X167</f>
        <v>0</v>
      </c>
      <c r="AA167" s="17"/>
      <c r="AB167" s="17"/>
      <c r="AC167" s="92"/>
      <c r="AE167" s="17"/>
      <c r="AF167" s="17"/>
      <c r="AG167" s="17"/>
      <c r="AH167" s="17"/>
      <c r="AI167" s="17"/>
      <c r="AJ167" s="17"/>
      <c r="AK167" s="17"/>
      <c r="AL167" s="17"/>
    </row>
    <row r="168" spans="1:38">
      <c r="B168">
        <v>25</v>
      </c>
      <c r="C168">
        <v>0</v>
      </c>
      <c r="D168" s="9">
        <f>B168/100*G168</f>
        <v>2.25</v>
      </c>
      <c r="E168">
        <v>0</v>
      </c>
      <c r="F168" s="9">
        <f>G168-D168</f>
        <v>6.75</v>
      </c>
      <c r="G168" s="29">
        <v>9</v>
      </c>
      <c r="H168" s="31" t="s">
        <v>14</v>
      </c>
      <c r="I168">
        <f>K168/J168</f>
        <v>0.4</v>
      </c>
      <c r="J168">
        <v>50</v>
      </c>
      <c r="K168">
        <v>20</v>
      </c>
      <c r="L168">
        <v>50</v>
      </c>
      <c r="M168" s="17"/>
      <c r="N168" s="61">
        <v>1.184988E-2</v>
      </c>
      <c r="O168" s="61">
        <v>2.3477700000000001</v>
      </c>
      <c r="P168" s="61">
        <v>2.3396340000000002E-2</v>
      </c>
      <c r="Q168" s="61">
        <v>20.846139999999998</v>
      </c>
      <c r="R168" t="s">
        <v>4</v>
      </c>
      <c r="S168">
        <v>100000</v>
      </c>
      <c r="U168" s="17"/>
      <c r="V168" s="62">
        <v>39</v>
      </c>
      <c r="W168" s="62">
        <v>1</v>
      </c>
      <c r="X168" s="9">
        <f t="shared" si="131"/>
        <v>38</v>
      </c>
      <c r="Y168" s="9">
        <f t="shared" si="132"/>
        <v>999</v>
      </c>
      <c r="Z168" s="9">
        <f t="shared" si="133"/>
        <v>962</v>
      </c>
      <c r="AA168">
        <v>1000</v>
      </c>
      <c r="AB168">
        <v>1000</v>
      </c>
      <c r="AC168" s="91">
        <v>1.035756E-10</v>
      </c>
      <c r="AE168" s="95">
        <v>1.7700569999999999E-2</v>
      </c>
      <c r="AF168" s="95">
        <v>1.7700569999999999E-2</v>
      </c>
      <c r="AG168" s="95">
        <v>0.35248790000000002</v>
      </c>
      <c r="AH168" s="95">
        <v>0.65693089999999998</v>
      </c>
      <c r="AI168" s="95">
        <v>1.584622</v>
      </c>
      <c r="AJ168" s="95">
        <v>9</v>
      </c>
      <c r="AK168" s="95" t="s">
        <v>268</v>
      </c>
    </row>
    <row r="169" spans="1:38" ht="20" customHeight="1">
      <c r="B169">
        <v>25</v>
      </c>
      <c r="C169">
        <v>0</v>
      </c>
      <c r="D169" s="9">
        <f t="shared" ref="D169:D177" si="134">B169/100*G169</f>
        <v>5</v>
      </c>
      <c r="E169">
        <v>0</v>
      </c>
      <c r="F169" s="9">
        <f t="shared" ref="F169:F177" si="135">G169-D169</f>
        <v>15</v>
      </c>
      <c r="G169" s="29">
        <v>20</v>
      </c>
      <c r="H169" s="31" t="s">
        <v>14</v>
      </c>
      <c r="I169">
        <f t="shared" ref="I169:I177" si="136">K169/J169</f>
        <v>0.4</v>
      </c>
      <c r="J169">
        <v>50</v>
      </c>
      <c r="K169">
        <v>20</v>
      </c>
      <c r="L169">
        <v>50</v>
      </c>
      <c r="M169" s="17"/>
      <c r="N169" s="61">
        <v>0.13123870000000001</v>
      </c>
      <c r="O169" s="61">
        <v>1.3604149999999999</v>
      </c>
      <c r="P169" s="61">
        <v>1.3691719999999999E-2</v>
      </c>
      <c r="Q169" s="61">
        <v>27.1096</v>
      </c>
      <c r="R169" t="s">
        <v>4</v>
      </c>
      <c r="S169">
        <v>100000</v>
      </c>
      <c r="V169" s="62">
        <v>45</v>
      </c>
      <c r="W169" s="62">
        <v>7</v>
      </c>
      <c r="X169" s="9">
        <f t="shared" si="131"/>
        <v>38</v>
      </c>
      <c r="Y169" s="9">
        <f t="shared" si="132"/>
        <v>993</v>
      </c>
      <c r="Z169" s="9">
        <f t="shared" si="133"/>
        <v>962</v>
      </c>
      <c r="AA169">
        <v>1000</v>
      </c>
      <c r="AB169">
        <v>1000</v>
      </c>
      <c r="AC169" s="91">
        <v>2.453237E-6</v>
      </c>
      <c r="AE169" s="95">
        <v>2.103424E-3</v>
      </c>
      <c r="AF169" s="95">
        <v>2.103424E-3</v>
      </c>
      <c r="AG169" s="95">
        <v>0.43170770000000003</v>
      </c>
      <c r="AH169" s="95">
        <v>0.59353940000000005</v>
      </c>
      <c r="AI169" s="95">
        <v>1.8280350000000001</v>
      </c>
      <c r="AJ169" s="95">
        <v>20</v>
      </c>
      <c r="AK169" s="95" t="s">
        <v>259</v>
      </c>
    </row>
    <row r="170" spans="1:38">
      <c r="B170">
        <v>25</v>
      </c>
      <c r="C170">
        <v>0</v>
      </c>
      <c r="D170" s="9">
        <f t="shared" si="134"/>
        <v>7.5</v>
      </c>
      <c r="E170">
        <v>0</v>
      </c>
      <c r="F170" s="9">
        <f t="shared" si="135"/>
        <v>22.5</v>
      </c>
      <c r="G170" s="29">
        <v>30</v>
      </c>
      <c r="H170" s="31" t="s">
        <v>14</v>
      </c>
      <c r="I170">
        <f t="shared" si="136"/>
        <v>0.4</v>
      </c>
      <c r="J170">
        <v>50</v>
      </c>
      <c r="K170">
        <v>20</v>
      </c>
      <c r="L170">
        <v>50</v>
      </c>
      <c r="N170" s="61">
        <v>1.6129839999999999E-2</v>
      </c>
      <c r="O170" s="61">
        <v>1.634671</v>
      </c>
      <c r="P170" s="61">
        <v>1.6406649999999998E-2</v>
      </c>
      <c r="Q170" s="61">
        <v>48.72775</v>
      </c>
      <c r="S170">
        <v>100000</v>
      </c>
      <c r="U170" s="17"/>
      <c r="V170" s="62">
        <v>46</v>
      </c>
      <c r="W170" s="62">
        <v>8</v>
      </c>
      <c r="X170" s="9">
        <f t="shared" si="131"/>
        <v>38</v>
      </c>
      <c r="Y170" s="9">
        <f t="shared" si="132"/>
        <v>992</v>
      </c>
      <c r="Z170" s="9">
        <f t="shared" si="133"/>
        <v>962</v>
      </c>
      <c r="AA170">
        <v>1000</v>
      </c>
      <c r="AB170">
        <v>1000</v>
      </c>
      <c r="AC170" s="91">
        <v>7.3768820000000004E-6</v>
      </c>
      <c r="AE170" s="95">
        <v>7.515252E-3</v>
      </c>
      <c r="AF170" s="95">
        <v>7.515252E-3</v>
      </c>
      <c r="AG170" s="95">
        <v>0.40701789999999999</v>
      </c>
      <c r="AH170" s="95">
        <v>0.48892069999999999</v>
      </c>
      <c r="AI170" s="95">
        <v>1.6773039999999999</v>
      </c>
      <c r="AJ170" s="95">
        <v>30</v>
      </c>
      <c r="AK170" s="95" t="s">
        <v>269</v>
      </c>
    </row>
    <row r="171" spans="1:38">
      <c r="B171">
        <v>25</v>
      </c>
      <c r="C171">
        <v>0</v>
      </c>
      <c r="D171" s="9">
        <f t="shared" si="134"/>
        <v>12.5</v>
      </c>
      <c r="E171">
        <v>0</v>
      </c>
      <c r="F171" s="9">
        <f t="shared" si="135"/>
        <v>37.5</v>
      </c>
      <c r="G171" s="29">
        <v>50</v>
      </c>
      <c r="H171" s="31" t="s">
        <v>14</v>
      </c>
      <c r="I171">
        <f t="shared" si="136"/>
        <v>0.4</v>
      </c>
      <c r="J171">
        <v>50</v>
      </c>
      <c r="K171">
        <v>20</v>
      </c>
      <c r="L171">
        <v>50</v>
      </c>
      <c r="M171" s="17"/>
      <c r="N171" s="63">
        <v>6.9999299999999999E-5</v>
      </c>
      <c r="O171" s="61">
        <v>2.0609600000000001</v>
      </c>
      <c r="P171" s="61">
        <v>2.059704E-2</v>
      </c>
      <c r="Q171" s="61">
        <v>101.95529999999999</v>
      </c>
      <c r="S171">
        <v>100000</v>
      </c>
      <c r="U171" s="17"/>
      <c r="V171" s="62">
        <v>44</v>
      </c>
      <c r="W171" s="62">
        <v>6</v>
      </c>
      <c r="X171" s="9">
        <f t="shared" si="131"/>
        <v>38</v>
      </c>
      <c r="Y171" s="9">
        <f t="shared" si="132"/>
        <v>994</v>
      </c>
      <c r="Z171" s="9">
        <f t="shared" si="133"/>
        <v>962</v>
      </c>
      <c r="AA171">
        <v>1000</v>
      </c>
      <c r="AB171">
        <v>1000</v>
      </c>
      <c r="AC171" s="91">
        <v>7.2993369999999995E-7</v>
      </c>
      <c r="AE171" s="94">
        <v>6.4577409999999999E-7</v>
      </c>
      <c r="AF171" s="94">
        <v>6.4577409999999999E-7</v>
      </c>
      <c r="AG171" s="95">
        <v>0.65944440000000004</v>
      </c>
      <c r="AH171" s="95">
        <v>0.58938170000000001</v>
      </c>
      <c r="AI171" s="95">
        <v>2.2451660000000002</v>
      </c>
      <c r="AJ171" s="95">
        <v>50</v>
      </c>
      <c r="AK171" s="95" t="s">
        <v>270</v>
      </c>
    </row>
    <row r="172" spans="1:38">
      <c r="B172">
        <v>25</v>
      </c>
      <c r="C172">
        <v>0</v>
      </c>
      <c r="D172" s="9">
        <f t="shared" si="134"/>
        <v>25</v>
      </c>
      <c r="E172">
        <v>0</v>
      </c>
      <c r="F172" s="9">
        <f t="shared" si="135"/>
        <v>75</v>
      </c>
      <c r="G172" s="29">
        <v>100</v>
      </c>
      <c r="H172" s="31" t="s">
        <v>14</v>
      </c>
      <c r="I172">
        <f t="shared" si="136"/>
        <v>0.4</v>
      </c>
      <c r="J172">
        <v>50</v>
      </c>
      <c r="K172">
        <v>20</v>
      </c>
      <c r="L172">
        <v>50</v>
      </c>
      <c r="M172" s="17"/>
      <c r="N172" s="63">
        <v>9.9999000000000006E-6</v>
      </c>
      <c r="O172" s="61">
        <v>1.87344</v>
      </c>
      <c r="P172" s="61">
        <v>1.875814E-2</v>
      </c>
      <c r="Q172" s="61">
        <v>185.7056</v>
      </c>
      <c r="S172">
        <v>100000</v>
      </c>
      <c r="U172" s="17"/>
      <c r="V172" s="62">
        <v>58</v>
      </c>
      <c r="W172" s="62">
        <v>20</v>
      </c>
      <c r="X172" s="9">
        <f t="shared" si="131"/>
        <v>38</v>
      </c>
      <c r="Y172" s="9">
        <f t="shared" si="132"/>
        <v>980</v>
      </c>
      <c r="Z172" s="9">
        <f t="shared" si="133"/>
        <v>962</v>
      </c>
      <c r="AA172">
        <v>1000</v>
      </c>
      <c r="AB172">
        <v>1000</v>
      </c>
      <c r="AC172" s="62">
        <v>2.2706670000000002E-2</v>
      </c>
      <c r="AE172" s="94">
        <v>8.2649549999999999E-6</v>
      </c>
      <c r="AF172" s="94">
        <v>8.2649549999999999E-6</v>
      </c>
      <c r="AG172" s="95">
        <v>0.59332549999999995</v>
      </c>
      <c r="AH172" s="95">
        <v>0.4533721</v>
      </c>
      <c r="AI172" s="95">
        <v>1.985222</v>
      </c>
      <c r="AJ172" s="95">
        <v>100</v>
      </c>
      <c r="AK172" s="95" t="s">
        <v>271</v>
      </c>
    </row>
    <row r="173" spans="1:38">
      <c r="B173">
        <v>25</v>
      </c>
      <c r="C173">
        <v>0</v>
      </c>
      <c r="D173" s="9">
        <f t="shared" si="134"/>
        <v>125</v>
      </c>
      <c r="E173">
        <v>0</v>
      </c>
      <c r="F173" s="9">
        <f t="shared" si="135"/>
        <v>375</v>
      </c>
      <c r="G173" s="29">
        <v>500</v>
      </c>
      <c r="H173" s="32" t="s">
        <v>44</v>
      </c>
      <c r="I173">
        <f t="shared" si="136"/>
        <v>0.4</v>
      </c>
      <c r="J173">
        <v>50</v>
      </c>
      <c r="K173">
        <v>20</v>
      </c>
      <c r="L173">
        <v>50</v>
      </c>
      <c r="M173" s="17"/>
      <c r="N173" s="63">
        <v>9.9999000000000006E-6</v>
      </c>
      <c r="O173" s="61">
        <v>1.915889</v>
      </c>
      <c r="P173" s="61">
        <v>1.9175020000000001E-2</v>
      </c>
      <c r="Q173" s="61">
        <v>949.16330000000005</v>
      </c>
      <c r="S173">
        <v>100000</v>
      </c>
      <c r="U173" s="17"/>
      <c r="V173" s="62">
        <v>265</v>
      </c>
      <c r="W173" s="62">
        <v>199</v>
      </c>
      <c r="X173" s="9">
        <f t="shared" si="131"/>
        <v>66</v>
      </c>
      <c r="Y173" s="9">
        <f t="shared" si="132"/>
        <v>801</v>
      </c>
      <c r="Z173" s="9">
        <f t="shared" si="133"/>
        <v>934</v>
      </c>
      <c r="AA173">
        <v>1000</v>
      </c>
      <c r="AB173">
        <v>1000</v>
      </c>
      <c r="AC173" s="91">
        <v>6.8900230000000003E-19</v>
      </c>
      <c r="AE173" s="94">
        <v>5.2243250000000001E-11</v>
      </c>
      <c r="AF173" s="94">
        <v>5.2243250000000001E-11</v>
      </c>
      <c r="AG173" s="95">
        <v>0.85133910000000002</v>
      </c>
      <c r="AH173" s="95">
        <v>0.3939626</v>
      </c>
      <c r="AI173" s="95">
        <v>1.8633500000000001</v>
      </c>
      <c r="AJ173" s="95">
        <v>500</v>
      </c>
      <c r="AK173" s="95" t="s">
        <v>272</v>
      </c>
    </row>
    <row r="174" spans="1:38">
      <c r="A174" s="20"/>
      <c r="B174">
        <v>25</v>
      </c>
      <c r="C174">
        <v>0</v>
      </c>
      <c r="D174" s="9">
        <f t="shared" si="134"/>
        <v>225</v>
      </c>
      <c r="E174">
        <v>0</v>
      </c>
      <c r="F174" s="9">
        <f t="shared" si="135"/>
        <v>675</v>
      </c>
      <c r="G174" s="29">
        <v>900</v>
      </c>
      <c r="H174" s="32" t="s">
        <v>44</v>
      </c>
      <c r="I174">
        <f t="shared" si="136"/>
        <v>0.4</v>
      </c>
      <c r="J174">
        <v>50</v>
      </c>
      <c r="K174">
        <v>20</v>
      </c>
      <c r="L174">
        <v>50</v>
      </c>
      <c r="M174" s="17"/>
      <c r="N174" s="63">
        <v>9.9999000000000006E-6</v>
      </c>
      <c r="O174" s="61">
        <v>1.9719850000000001</v>
      </c>
      <c r="P174" s="61">
        <v>1.9725380000000001E-2</v>
      </c>
      <c r="Q174" s="61">
        <v>1757.5309999999999</v>
      </c>
      <c r="R174" s="20"/>
      <c r="S174">
        <v>100000</v>
      </c>
      <c r="T174" s="20"/>
      <c r="U174" s="17"/>
      <c r="V174" s="62">
        <v>202</v>
      </c>
      <c r="W174" s="62">
        <v>136</v>
      </c>
      <c r="X174" s="9">
        <f t="shared" si="131"/>
        <v>66</v>
      </c>
      <c r="Y174" s="9">
        <f t="shared" si="132"/>
        <v>864</v>
      </c>
      <c r="Z174" s="9">
        <f t="shared" si="133"/>
        <v>934</v>
      </c>
      <c r="AA174">
        <v>1000</v>
      </c>
      <c r="AB174">
        <v>1000</v>
      </c>
      <c r="AC174" s="91">
        <v>2.400065E-7</v>
      </c>
      <c r="AE174" s="94">
        <v>7.4451339999999996E-15</v>
      </c>
      <c r="AF174" s="94">
        <v>7.4451339999999996E-15</v>
      </c>
      <c r="AG174" s="95">
        <v>0.98654629999999999</v>
      </c>
      <c r="AH174" s="95">
        <v>0.39432430000000002</v>
      </c>
      <c r="AI174" s="95">
        <v>1.7992140000000001</v>
      </c>
      <c r="AJ174" s="95">
        <v>900</v>
      </c>
      <c r="AK174" s="95" t="s">
        <v>273</v>
      </c>
    </row>
    <row r="175" spans="1:38">
      <c r="A175" s="20"/>
      <c r="B175">
        <v>25</v>
      </c>
      <c r="C175">
        <v>0</v>
      </c>
      <c r="D175" s="9">
        <f t="shared" si="134"/>
        <v>250</v>
      </c>
      <c r="E175">
        <v>0</v>
      </c>
      <c r="F175" s="9">
        <f t="shared" si="135"/>
        <v>750</v>
      </c>
      <c r="G175" s="29">
        <v>1000</v>
      </c>
      <c r="H175" s="32" t="s">
        <v>44</v>
      </c>
      <c r="I175">
        <f t="shared" si="136"/>
        <v>0.4</v>
      </c>
      <c r="J175">
        <v>50</v>
      </c>
      <c r="K175">
        <v>20</v>
      </c>
      <c r="L175">
        <v>50</v>
      </c>
      <c r="M175" s="17"/>
      <c r="N175" s="63">
        <v>9.9999000000000006E-6</v>
      </c>
      <c r="O175" s="61">
        <v>2.0041760000000002</v>
      </c>
      <c r="P175" s="61">
        <v>2.004092E-2</v>
      </c>
      <c r="Q175" s="61">
        <v>1984.0509999999999</v>
      </c>
      <c r="S175">
        <v>100000</v>
      </c>
      <c r="U175" s="17"/>
      <c r="V175" s="62">
        <v>211</v>
      </c>
      <c r="W175" s="62">
        <v>145</v>
      </c>
      <c r="X175" s="9">
        <f t="shared" si="131"/>
        <v>66</v>
      </c>
      <c r="Y175" s="9">
        <f t="shared" si="132"/>
        <v>855</v>
      </c>
      <c r="Z175" s="9">
        <f t="shared" si="133"/>
        <v>934</v>
      </c>
      <c r="AA175">
        <v>1000</v>
      </c>
      <c r="AB175">
        <v>1000</v>
      </c>
      <c r="AC175" s="91">
        <v>9.6530000000000005E-9</v>
      </c>
      <c r="AE175" s="94">
        <v>1.025248E-15</v>
      </c>
      <c r="AF175" s="94">
        <v>1.025248E-15</v>
      </c>
      <c r="AG175" s="95">
        <v>1.0175449999999999</v>
      </c>
      <c r="AH175" s="95">
        <v>0.40344000000000002</v>
      </c>
      <c r="AI175" s="95">
        <v>1.7795529999999999</v>
      </c>
      <c r="AJ175" s="95">
        <v>1000</v>
      </c>
      <c r="AK175" s="95" t="s">
        <v>274</v>
      </c>
    </row>
    <row r="176" spans="1:38" ht="15" customHeight="1">
      <c r="B176">
        <v>25</v>
      </c>
      <c r="C176">
        <v>0</v>
      </c>
      <c r="D176" s="9">
        <f t="shared" si="134"/>
        <v>375</v>
      </c>
      <c r="E176">
        <v>0</v>
      </c>
      <c r="F176" s="9">
        <f t="shared" si="135"/>
        <v>1125</v>
      </c>
      <c r="G176" s="29">
        <v>1500</v>
      </c>
      <c r="H176" s="32" t="s">
        <v>44</v>
      </c>
      <c r="I176">
        <f t="shared" si="136"/>
        <v>0.4</v>
      </c>
      <c r="J176">
        <v>50</v>
      </c>
      <c r="K176">
        <v>20</v>
      </c>
      <c r="L176">
        <v>50</v>
      </c>
      <c r="M176" s="17"/>
      <c r="N176" s="63">
        <v>9.9999000000000006E-6</v>
      </c>
      <c r="O176" s="61">
        <v>1.931279</v>
      </c>
      <c r="P176" s="61">
        <v>1.9326070000000001E-2</v>
      </c>
      <c r="Q176" s="61">
        <v>2869.922</v>
      </c>
      <c r="S176">
        <v>100000</v>
      </c>
      <c r="U176" s="17"/>
      <c r="V176" s="62">
        <v>295</v>
      </c>
      <c r="W176" s="62">
        <v>229</v>
      </c>
      <c r="X176" s="9">
        <f t="shared" si="131"/>
        <v>66</v>
      </c>
      <c r="Y176" s="9">
        <f t="shared" si="132"/>
        <v>771</v>
      </c>
      <c r="Z176" s="9">
        <f t="shared" si="133"/>
        <v>934</v>
      </c>
      <c r="AA176">
        <v>1000</v>
      </c>
      <c r="AB176">
        <v>1000</v>
      </c>
      <c r="AC176" s="91">
        <v>1.2942920000000001E-25</v>
      </c>
      <c r="AE176" s="101" t="s">
        <v>217</v>
      </c>
      <c r="AF176" s="101" t="s">
        <v>217</v>
      </c>
      <c r="AG176" s="101" t="s">
        <v>217</v>
      </c>
      <c r="AH176" s="95">
        <v>-0.2059685</v>
      </c>
      <c r="AI176" s="101" t="s">
        <v>217</v>
      </c>
      <c r="AJ176" s="95">
        <v>1000</v>
      </c>
      <c r="AK176" s="95" t="s">
        <v>275</v>
      </c>
      <c r="AL176" t="s">
        <v>265</v>
      </c>
    </row>
    <row r="177" spans="1:38">
      <c r="B177">
        <v>25</v>
      </c>
      <c r="C177">
        <v>0</v>
      </c>
      <c r="D177" s="9">
        <f t="shared" si="134"/>
        <v>750</v>
      </c>
      <c r="E177">
        <v>0</v>
      </c>
      <c r="F177" s="9">
        <f t="shared" si="135"/>
        <v>2250</v>
      </c>
      <c r="G177" s="29">
        <v>3000</v>
      </c>
      <c r="H177" s="32" t="s">
        <v>44</v>
      </c>
      <c r="I177">
        <f t="shared" si="136"/>
        <v>0.4</v>
      </c>
      <c r="J177">
        <v>50</v>
      </c>
      <c r="K177">
        <v>20</v>
      </c>
      <c r="L177">
        <v>50</v>
      </c>
      <c r="M177" s="17"/>
      <c r="N177" s="63">
        <v>9.9999000000000006E-6</v>
      </c>
      <c r="O177" s="61">
        <v>1.6382289999999999</v>
      </c>
      <c r="P177" s="61">
        <v>1.6441770000000001E-2</v>
      </c>
      <c r="Q177" s="61">
        <v>4883.2049999999999</v>
      </c>
      <c r="S177">
        <v>100000</v>
      </c>
      <c r="U177" s="17"/>
      <c r="V177" s="62">
        <v>500</v>
      </c>
      <c r="W177" s="62">
        <v>434</v>
      </c>
      <c r="X177" s="9">
        <f t="shared" si="131"/>
        <v>66</v>
      </c>
      <c r="Y177" s="9">
        <f t="shared" si="132"/>
        <v>566</v>
      </c>
      <c r="Z177" s="9">
        <f t="shared" si="133"/>
        <v>934</v>
      </c>
      <c r="AA177">
        <v>1000</v>
      </c>
      <c r="AB177">
        <v>1000</v>
      </c>
      <c r="AC177" s="91">
        <v>3.4946159999999998E-87</v>
      </c>
      <c r="AE177" s="101" t="s">
        <v>217</v>
      </c>
      <c r="AF177" s="101" t="s">
        <v>217</v>
      </c>
      <c r="AG177" s="101" t="s">
        <v>217</v>
      </c>
      <c r="AH177" s="95">
        <v>-0.20378009999999999</v>
      </c>
      <c r="AI177" s="101" t="s">
        <v>217</v>
      </c>
      <c r="AJ177" s="95">
        <v>1000</v>
      </c>
      <c r="AK177" s="95" t="s">
        <v>276</v>
      </c>
      <c r="AL177" t="s">
        <v>265</v>
      </c>
    </row>
    <row r="178" spans="1:38" ht="29" customHeight="1">
      <c r="A178" s="10" t="s">
        <v>192</v>
      </c>
      <c r="B178" s="90" t="s">
        <v>200</v>
      </c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6">
        <f t="shared" ref="X178:X188" si="137">V178-W178</f>
        <v>0</v>
      </c>
      <c r="Y178" s="16">
        <f t="shared" ref="Y178:Y188" si="138">AA178-W178</f>
        <v>0</v>
      </c>
      <c r="Z178" s="16">
        <f t="shared" ref="Z178:Z188" si="139">AA178-X178</f>
        <v>0</v>
      </c>
      <c r="AA178" s="17"/>
      <c r="AB178" s="17"/>
      <c r="AC178" s="92"/>
      <c r="AE178" s="17"/>
      <c r="AF178" s="17"/>
      <c r="AG178" s="17"/>
      <c r="AH178" s="17"/>
      <c r="AI178" s="17"/>
      <c r="AJ178" s="17"/>
      <c r="AK178" s="17"/>
      <c r="AL178" s="17"/>
    </row>
    <row r="179" spans="1:38">
      <c r="B179">
        <v>2</v>
      </c>
      <c r="C179">
        <v>0</v>
      </c>
      <c r="D179" s="9">
        <f>B179/100*G179</f>
        <v>20</v>
      </c>
      <c r="E179">
        <v>0</v>
      </c>
      <c r="F179" s="9">
        <f>G179-D179</f>
        <v>980</v>
      </c>
      <c r="G179">
        <v>1000</v>
      </c>
      <c r="H179">
        <v>100</v>
      </c>
      <c r="I179">
        <v>0.2</v>
      </c>
      <c r="J179">
        <v>50</v>
      </c>
      <c r="K179">
        <v>10</v>
      </c>
      <c r="L179">
        <v>50</v>
      </c>
      <c r="M179" s="17"/>
      <c r="N179" s="61">
        <v>0.4824252</v>
      </c>
      <c r="O179" s="61">
        <v>1.0015449999999999</v>
      </c>
      <c r="P179" s="61">
        <v>1.0116450000000001E-2</v>
      </c>
      <c r="Q179" s="61">
        <v>1001.529</v>
      </c>
      <c r="R179" t="s">
        <v>4</v>
      </c>
      <c r="S179">
        <v>100000</v>
      </c>
      <c r="U179" s="17"/>
      <c r="V179" s="62">
        <v>111</v>
      </c>
      <c r="W179" s="62">
        <v>68</v>
      </c>
      <c r="X179" s="9">
        <f t="shared" si="137"/>
        <v>43</v>
      </c>
      <c r="Y179" s="9">
        <f t="shared" si="138"/>
        <v>932</v>
      </c>
      <c r="Z179" s="9">
        <f t="shared" si="139"/>
        <v>957</v>
      </c>
      <c r="AA179">
        <v>1000</v>
      </c>
      <c r="AB179">
        <v>1000</v>
      </c>
      <c r="AC179" s="62">
        <v>5</v>
      </c>
      <c r="AE179" s="95">
        <v>0.32159260000000001</v>
      </c>
      <c r="AF179" s="95">
        <v>0.32159260000000001</v>
      </c>
      <c r="AG179" s="95">
        <v>8.8626109999999994E-2</v>
      </c>
      <c r="AH179" s="95">
        <v>0.18242079999999999</v>
      </c>
      <c r="AI179" s="95">
        <v>1.039477</v>
      </c>
      <c r="AJ179" s="95">
        <v>1000</v>
      </c>
      <c r="AK179" s="95" t="s">
        <v>277</v>
      </c>
    </row>
    <row r="180" spans="1:38">
      <c r="B180">
        <v>5</v>
      </c>
      <c r="C180">
        <v>0</v>
      </c>
      <c r="D180" s="9">
        <f t="shared" ref="D180:D199" si="140">B180/100*G180</f>
        <v>50</v>
      </c>
      <c r="E180">
        <v>0</v>
      </c>
      <c r="F180" s="9">
        <f t="shared" ref="F180:F199" si="141">G180-D180</f>
        <v>950</v>
      </c>
      <c r="G180">
        <v>1000</v>
      </c>
      <c r="H180">
        <v>100</v>
      </c>
      <c r="I180">
        <v>0.2</v>
      </c>
      <c r="J180">
        <v>50</v>
      </c>
      <c r="K180">
        <v>10</v>
      </c>
      <c r="L180">
        <v>50</v>
      </c>
      <c r="M180" s="17"/>
      <c r="N180" s="61">
        <v>1.2989870000000001E-2</v>
      </c>
      <c r="O180" s="61">
        <v>1.1028439999999999</v>
      </c>
      <c r="P180" s="61">
        <v>1.1128280000000001E-2</v>
      </c>
      <c r="Q180" s="61">
        <v>1101.6990000000001</v>
      </c>
      <c r="R180" t="s">
        <v>4</v>
      </c>
      <c r="S180">
        <v>100000</v>
      </c>
      <c r="V180" s="62">
        <v>125</v>
      </c>
      <c r="W180" s="62">
        <v>82</v>
      </c>
      <c r="X180" s="9">
        <f t="shared" si="137"/>
        <v>43</v>
      </c>
      <c r="Y180" s="9">
        <f t="shared" si="138"/>
        <v>918</v>
      </c>
      <c r="Z180" s="9">
        <f t="shared" si="139"/>
        <v>957</v>
      </c>
      <c r="AA180">
        <v>1000</v>
      </c>
      <c r="AB180">
        <v>1000</v>
      </c>
      <c r="AC180" s="62">
        <v>4.087095E-4</v>
      </c>
      <c r="AE180" s="95">
        <v>0.15500949999999999</v>
      </c>
      <c r="AF180" s="95">
        <v>0.15500949999999999</v>
      </c>
      <c r="AG180" s="95">
        <v>0.15315880000000001</v>
      </c>
      <c r="AH180" s="95">
        <v>-0.1909564</v>
      </c>
      <c r="AI180" s="95">
        <v>-1.0944339999999999</v>
      </c>
      <c r="AJ180" s="95">
        <v>1000</v>
      </c>
      <c r="AK180" s="95" t="s">
        <v>278</v>
      </c>
    </row>
    <row r="181" spans="1:38">
      <c r="B181">
        <f>B180+20</f>
        <v>25</v>
      </c>
      <c r="C181">
        <v>0</v>
      </c>
      <c r="D181" s="9">
        <f t="shared" si="140"/>
        <v>250</v>
      </c>
      <c r="E181">
        <v>0</v>
      </c>
      <c r="F181" s="9">
        <f t="shared" si="141"/>
        <v>750</v>
      </c>
      <c r="G181">
        <v>1000</v>
      </c>
      <c r="H181">
        <v>100</v>
      </c>
      <c r="I181">
        <v>0.2</v>
      </c>
      <c r="J181">
        <v>50</v>
      </c>
      <c r="K181">
        <v>10</v>
      </c>
      <c r="L181">
        <v>50</v>
      </c>
      <c r="N181" s="63">
        <v>9.9999000000000006E-6</v>
      </c>
      <c r="O181" s="61">
        <v>1.3073140000000001</v>
      </c>
      <c r="P181" s="61">
        <v>1.316433E-2</v>
      </c>
      <c r="Q181" s="61">
        <v>1303.268</v>
      </c>
      <c r="R181" t="s">
        <v>4</v>
      </c>
      <c r="S181">
        <v>100000</v>
      </c>
      <c r="U181" s="17"/>
      <c r="V181" s="62">
        <v>220</v>
      </c>
      <c r="W181" s="62">
        <v>177</v>
      </c>
      <c r="X181" s="9">
        <f t="shared" si="137"/>
        <v>43</v>
      </c>
      <c r="Y181" s="9">
        <f t="shared" si="138"/>
        <v>823</v>
      </c>
      <c r="Z181" s="9">
        <f t="shared" si="139"/>
        <v>957</v>
      </c>
      <c r="AA181">
        <v>1000</v>
      </c>
      <c r="AB181">
        <v>1000</v>
      </c>
      <c r="AC181" s="91">
        <v>1.1005310000000001E-22</v>
      </c>
      <c r="AE181" s="94">
        <v>1.2569890000000001E-8</v>
      </c>
      <c r="AF181" s="94">
        <v>1.2569890000000001E-8</v>
      </c>
      <c r="AG181" s="95">
        <v>0.74773970000000001</v>
      </c>
      <c r="AH181" s="95">
        <v>0.32258340000000002</v>
      </c>
      <c r="AI181" s="95">
        <v>1.605011</v>
      </c>
      <c r="AJ181" s="95">
        <v>1000</v>
      </c>
      <c r="AK181" s="95" t="s">
        <v>279</v>
      </c>
    </row>
    <row r="182" spans="1:38">
      <c r="B182">
        <f>B181+10</f>
        <v>35</v>
      </c>
      <c r="C182">
        <v>0</v>
      </c>
      <c r="D182" s="9">
        <f t="shared" si="140"/>
        <v>350</v>
      </c>
      <c r="E182">
        <v>0</v>
      </c>
      <c r="F182" s="9">
        <f t="shared" si="141"/>
        <v>650</v>
      </c>
      <c r="G182">
        <v>1000</v>
      </c>
      <c r="H182">
        <v>100</v>
      </c>
      <c r="I182">
        <v>0.2</v>
      </c>
      <c r="J182">
        <v>50</v>
      </c>
      <c r="K182">
        <v>10</v>
      </c>
      <c r="L182">
        <v>50</v>
      </c>
      <c r="M182" s="17"/>
      <c r="N182" s="63">
        <v>9.9999000000000006E-6</v>
      </c>
      <c r="O182" s="61">
        <v>1.292645</v>
      </c>
      <c r="P182" s="61">
        <v>1.301854E-2</v>
      </c>
      <c r="Q182" s="61">
        <v>1288.836</v>
      </c>
      <c r="R182" t="s">
        <v>4</v>
      </c>
      <c r="S182">
        <v>100000</v>
      </c>
      <c r="U182" s="17"/>
      <c r="V182" s="62">
        <v>260</v>
      </c>
      <c r="W182" s="62">
        <v>217</v>
      </c>
      <c r="X182" s="9">
        <f t="shared" si="137"/>
        <v>43</v>
      </c>
      <c r="Y182" s="9">
        <f t="shared" si="138"/>
        <v>783</v>
      </c>
      <c r="Z182" s="9">
        <f t="shared" si="139"/>
        <v>957</v>
      </c>
      <c r="AA182">
        <v>1000</v>
      </c>
      <c r="AB182">
        <v>1000</v>
      </c>
      <c r="AC182" s="91">
        <v>6.6307900000000002E-33</v>
      </c>
      <c r="AE182" s="94">
        <v>1.050503E-13</v>
      </c>
      <c r="AF182" s="94">
        <v>1.050503E-13</v>
      </c>
      <c r="AG182" s="95">
        <v>0.95454159999999999</v>
      </c>
      <c r="AH182" s="95">
        <v>0.37646649999999998</v>
      </c>
      <c r="AI182" s="95">
        <v>1.7728699999999999</v>
      </c>
      <c r="AJ182" s="95">
        <v>1000</v>
      </c>
      <c r="AK182" s="95" t="s">
        <v>280</v>
      </c>
    </row>
    <row r="183" spans="1:38">
      <c r="B183">
        <f>B181+20</f>
        <v>45</v>
      </c>
      <c r="C183">
        <v>0</v>
      </c>
      <c r="D183" s="9">
        <f t="shared" si="140"/>
        <v>450</v>
      </c>
      <c r="E183">
        <v>0</v>
      </c>
      <c r="F183" s="9">
        <f t="shared" si="141"/>
        <v>550</v>
      </c>
      <c r="G183">
        <v>1000</v>
      </c>
      <c r="H183">
        <v>100</v>
      </c>
      <c r="I183">
        <v>0.2</v>
      </c>
      <c r="J183">
        <v>50</v>
      </c>
      <c r="K183">
        <v>10</v>
      </c>
      <c r="L183">
        <v>50</v>
      </c>
      <c r="M183" s="17"/>
      <c r="N183" s="63">
        <v>9.9999000000000006E-6</v>
      </c>
      <c r="O183" s="61">
        <v>1.4384999999999999</v>
      </c>
      <c r="P183" s="61">
        <v>1.446623E-2</v>
      </c>
      <c r="Q183" s="61">
        <v>1432.15</v>
      </c>
      <c r="R183" t="s">
        <v>4</v>
      </c>
      <c r="S183">
        <v>100000</v>
      </c>
      <c r="U183" s="17"/>
      <c r="V183" s="62">
        <v>307</v>
      </c>
      <c r="W183" s="62">
        <v>264</v>
      </c>
      <c r="X183" s="9">
        <f t="shared" si="137"/>
        <v>43</v>
      </c>
      <c r="Y183" s="9">
        <f t="shared" si="138"/>
        <v>736</v>
      </c>
      <c r="Z183" s="9">
        <f t="shared" si="139"/>
        <v>957</v>
      </c>
      <c r="AA183">
        <v>1000</v>
      </c>
      <c r="AB183">
        <v>1000</v>
      </c>
      <c r="AC183" s="91">
        <v>3.349137E-46</v>
      </c>
      <c r="AE183" s="94">
        <v>7.6377979999999999E-16</v>
      </c>
      <c r="AF183" s="94">
        <v>7.6377979999999999E-16</v>
      </c>
      <c r="AG183" s="95">
        <v>1.0276700000000001</v>
      </c>
      <c r="AH183" s="95">
        <v>0.39257920000000002</v>
      </c>
      <c r="AI183" s="95">
        <v>1.7931630000000001</v>
      </c>
      <c r="AJ183" s="95">
        <v>1000</v>
      </c>
      <c r="AK183" s="95" t="s">
        <v>281</v>
      </c>
    </row>
    <row r="184" spans="1:38">
      <c r="B184">
        <f>B183+10</f>
        <v>55</v>
      </c>
      <c r="C184">
        <v>0</v>
      </c>
      <c r="D184" s="9">
        <f t="shared" si="140"/>
        <v>550</v>
      </c>
      <c r="E184">
        <v>0</v>
      </c>
      <c r="F184" s="9">
        <f t="shared" si="141"/>
        <v>450</v>
      </c>
      <c r="G184">
        <v>1000</v>
      </c>
      <c r="H184">
        <v>100</v>
      </c>
      <c r="I184">
        <v>0.8</v>
      </c>
      <c r="J184">
        <v>50</v>
      </c>
      <c r="K184">
        <v>40</v>
      </c>
      <c r="L184">
        <v>50</v>
      </c>
      <c r="M184" s="17"/>
      <c r="N184" s="63">
        <v>9.9999000000000006E-6</v>
      </c>
      <c r="O184" s="61">
        <v>9.2421760000000006</v>
      </c>
      <c r="P184" s="61">
        <v>8.6180419999999994E-2</v>
      </c>
      <c r="Q184" s="61">
        <v>8531.8619999999992</v>
      </c>
      <c r="R184" t="s">
        <v>33</v>
      </c>
      <c r="S184">
        <v>100000</v>
      </c>
      <c r="U184" s="17"/>
      <c r="V184" s="62">
        <v>338</v>
      </c>
      <c r="W184" s="62">
        <v>295</v>
      </c>
      <c r="X184" s="9">
        <f t="shared" si="137"/>
        <v>43</v>
      </c>
      <c r="Y184" s="9">
        <f t="shared" si="138"/>
        <v>705</v>
      </c>
      <c r="Z184" s="9">
        <f t="shared" si="139"/>
        <v>957</v>
      </c>
      <c r="AA184">
        <v>1000</v>
      </c>
      <c r="AB184">
        <v>1000</v>
      </c>
      <c r="AC184" s="91">
        <v>1.1694310000000001E-55</v>
      </c>
      <c r="AE184" s="94">
        <v>1E-50</v>
      </c>
      <c r="AF184" s="94">
        <v>1E-50</v>
      </c>
      <c r="AG184" s="101" t="s">
        <v>217</v>
      </c>
      <c r="AH184" s="95">
        <v>0.83398280000000002</v>
      </c>
      <c r="AI184" s="95">
        <v>2.1069469999999999</v>
      </c>
      <c r="AJ184" s="95">
        <v>1000</v>
      </c>
      <c r="AK184" s="95" t="s">
        <v>282</v>
      </c>
    </row>
    <row r="185" spans="1:38">
      <c r="B185">
        <f t="shared" ref="B185:B187" si="142">B184+10</f>
        <v>65</v>
      </c>
      <c r="C185">
        <v>0</v>
      </c>
      <c r="D185" s="9">
        <f t="shared" si="140"/>
        <v>650</v>
      </c>
      <c r="E185">
        <v>0</v>
      </c>
      <c r="F185" s="9">
        <f t="shared" si="141"/>
        <v>350</v>
      </c>
      <c r="G185">
        <v>1000</v>
      </c>
      <c r="H185">
        <v>100</v>
      </c>
      <c r="I185">
        <v>0.8</v>
      </c>
      <c r="J185">
        <v>50</v>
      </c>
      <c r="K185">
        <v>40</v>
      </c>
      <c r="L185">
        <v>50</v>
      </c>
      <c r="M185" s="17"/>
      <c r="N185" s="63">
        <v>9.9999000000000006E-6</v>
      </c>
      <c r="O185" s="61">
        <v>10.577120000000001</v>
      </c>
      <c r="P185" s="61">
        <v>9.7415699999999994E-2</v>
      </c>
      <c r="Q185" s="61">
        <v>9644.1550000000007</v>
      </c>
      <c r="R185" t="s">
        <v>33</v>
      </c>
      <c r="S185">
        <v>100000</v>
      </c>
      <c r="U185" s="17"/>
      <c r="V185" s="62">
        <v>392</v>
      </c>
      <c r="W185" s="62">
        <v>349</v>
      </c>
      <c r="X185" s="9">
        <f t="shared" si="137"/>
        <v>43</v>
      </c>
      <c r="Y185" s="9">
        <f t="shared" si="138"/>
        <v>651</v>
      </c>
      <c r="Z185" s="9">
        <f t="shared" si="139"/>
        <v>957</v>
      </c>
      <c r="AA185">
        <v>1000</v>
      </c>
      <c r="AB185">
        <v>1000</v>
      </c>
      <c r="AC185" s="91">
        <v>2.2890100000000001E-73</v>
      </c>
      <c r="AE185" s="94">
        <v>1E-50</v>
      </c>
      <c r="AF185" s="94">
        <v>1E-50</v>
      </c>
      <c r="AG185" s="101" t="s">
        <v>217</v>
      </c>
      <c r="AH185" s="95">
        <v>0.88586909999999996</v>
      </c>
      <c r="AI185" s="95">
        <v>2.212526</v>
      </c>
      <c r="AJ185" s="95">
        <v>1000</v>
      </c>
      <c r="AK185" s="95" t="s">
        <v>283</v>
      </c>
    </row>
    <row r="186" spans="1:38">
      <c r="B186">
        <f t="shared" si="142"/>
        <v>75</v>
      </c>
      <c r="C186">
        <v>0</v>
      </c>
      <c r="D186" s="9">
        <f t="shared" si="140"/>
        <v>750</v>
      </c>
      <c r="E186">
        <v>0</v>
      </c>
      <c r="F186" s="9">
        <f t="shared" si="141"/>
        <v>250</v>
      </c>
      <c r="G186">
        <v>1000</v>
      </c>
      <c r="H186">
        <v>100</v>
      </c>
      <c r="I186">
        <v>0.8</v>
      </c>
      <c r="J186">
        <v>50</v>
      </c>
      <c r="K186">
        <v>40</v>
      </c>
      <c r="L186">
        <v>50</v>
      </c>
      <c r="M186" s="17"/>
      <c r="N186" s="63">
        <v>9.9999000000000006E-6</v>
      </c>
      <c r="O186" s="61">
        <v>12.223420000000001</v>
      </c>
      <c r="P186" s="61">
        <v>0.1108967</v>
      </c>
      <c r="Q186" s="61">
        <v>10978.78</v>
      </c>
      <c r="R186" t="s">
        <v>33</v>
      </c>
      <c r="S186">
        <v>100000</v>
      </c>
      <c r="U186" s="17"/>
      <c r="V186" s="62">
        <v>441</v>
      </c>
      <c r="W186" s="62">
        <v>398</v>
      </c>
      <c r="X186" s="9">
        <f t="shared" si="137"/>
        <v>43</v>
      </c>
      <c r="Y186" s="9">
        <f t="shared" si="138"/>
        <v>602</v>
      </c>
      <c r="Z186" s="9">
        <f t="shared" si="139"/>
        <v>957</v>
      </c>
      <c r="AA186">
        <v>1000</v>
      </c>
      <c r="AB186">
        <v>1000</v>
      </c>
      <c r="AC186" s="91">
        <v>8.8055800000000005E-91</v>
      </c>
      <c r="AE186" s="94">
        <v>1E-50</v>
      </c>
      <c r="AF186" s="94">
        <v>1E-50</v>
      </c>
      <c r="AG186" s="101" t="s">
        <v>217</v>
      </c>
      <c r="AH186" s="95">
        <v>0.92276420000000003</v>
      </c>
      <c r="AI186" s="95">
        <v>2.3297469999999998</v>
      </c>
      <c r="AJ186" s="95">
        <v>1000</v>
      </c>
      <c r="AK186" s="95" t="s">
        <v>247</v>
      </c>
    </row>
    <row r="187" spans="1:38">
      <c r="B187">
        <f t="shared" si="142"/>
        <v>85</v>
      </c>
      <c r="C187">
        <v>0</v>
      </c>
      <c r="D187" s="9">
        <f t="shared" si="140"/>
        <v>850</v>
      </c>
      <c r="E187">
        <v>0</v>
      </c>
      <c r="F187" s="9">
        <f t="shared" si="141"/>
        <v>150</v>
      </c>
      <c r="G187">
        <v>1000</v>
      </c>
      <c r="H187">
        <v>100</v>
      </c>
      <c r="I187">
        <v>0.8</v>
      </c>
      <c r="J187">
        <v>50</v>
      </c>
      <c r="K187">
        <v>40</v>
      </c>
      <c r="L187">
        <v>50</v>
      </c>
      <c r="M187" s="17"/>
      <c r="N187" s="63">
        <v>9.9999000000000006E-6</v>
      </c>
      <c r="O187" s="61">
        <v>14.23047</v>
      </c>
      <c r="P187" s="61">
        <v>0.12679689999999999</v>
      </c>
      <c r="Q187" s="61">
        <v>12552.89</v>
      </c>
      <c r="R187" t="s">
        <v>33</v>
      </c>
      <c r="S187">
        <v>100000</v>
      </c>
      <c r="U187" s="17"/>
      <c r="V187" s="62">
        <v>478</v>
      </c>
      <c r="W187" s="62">
        <v>435</v>
      </c>
      <c r="X187" s="9">
        <f t="shared" si="137"/>
        <v>43</v>
      </c>
      <c r="Y187" s="9">
        <f t="shared" si="138"/>
        <v>565</v>
      </c>
      <c r="Z187" s="9">
        <f t="shared" si="139"/>
        <v>957</v>
      </c>
      <c r="AA187">
        <v>1000</v>
      </c>
      <c r="AB187">
        <v>1000</v>
      </c>
      <c r="AC187" s="91">
        <v>8.4056170000000007E-105</v>
      </c>
      <c r="AE187" s="94">
        <v>1E-50</v>
      </c>
      <c r="AF187" s="94">
        <v>1E-50</v>
      </c>
      <c r="AG187" s="101" t="s">
        <v>217</v>
      </c>
      <c r="AH187" s="95">
        <v>0.93667659999999997</v>
      </c>
      <c r="AI187" s="95">
        <v>2.4820419999999999</v>
      </c>
      <c r="AJ187" s="95">
        <v>1000</v>
      </c>
      <c r="AK187" s="95" t="s">
        <v>284</v>
      </c>
    </row>
    <row r="188" spans="1:38">
      <c r="B188">
        <f>B187+10</f>
        <v>95</v>
      </c>
      <c r="C188">
        <v>0</v>
      </c>
      <c r="D188" s="9">
        <f t="shared" si="140"/>
        <v>950</v>
      </c>
      <c r="E188">
        <v>0</v>
      </c>
      <c r="F188" s="9">
        <f t="shared" si="141"/>
        <v>50</v>
      </c>
      <c r="G188">
        <v>1000</v>
      </c>
      <c r="H188">
        <v>100</v>
      </c>
      <c r="I188">
        <v>0.8</v>
      </c>
      <c r="J188">
        <v>50</v>
      </c>
      <c r="K188">
        <v>40</v>
      </c>
      <c r="L188">
        <v>50</v>
      </c>
      <c r="M188" s="17"/>
      <c r="N188" s="63">
        <v>9.9999000000000006E-6</v>
      </c>
      <c r="O188" s="61">
        <v>15.40558</v>
      </c>
      <c r="P188" s="61">
        <v>0.13584499999999999</v>
      </c>
      <c r="Q188" s="61">
        <v>13448.65</v>
      </c>
      <c r="R188" t="s">
        <v>33</v>
      </c>
      <c r="S188">
        <v>100000</v>
      </c>
      <c r="U188" s="17"/>
      <c r="V188" s="62">
        <v>536</v>
      </c>
      <c r="W188" s="62">
        <v>493</v>
      </c>
      <c r="X188" s="9">
        <f t="shared" si="137"/>
        <v>43</v>
      </c>
      <c r="Y188" s="9">
        <f t="shared" si="138"/>
        <v>507</v>
      </c>
      <c r="Z188" s="9">
        <f t="shared" si="139"/>
        <v>957</v>
      </c>
      <c r="AA188">
        <v>1000</v>
      </c>
      <c r="AB188">
        <v>1000</v>
      </c>
      <c r="AC188" s="91">
        <v>2.2504720000000001E-128</v>
      </c>
      <c r="AE188" s="94">
        <v>1E-50</v>
      </c>
      <c r="AF188" s="94">
        <v>1E-50</v>
      </c>
      <c r="AG188" s="101" t="s">
        <v>217</v>
      </c>
      <c r="AH188" s="95">
        <v>0.96698859999999998</v>
      </c>
      <c r="AI188" s="95">
        <v>2.6765880000000002</v>
      </c>
      <c r="AJ188" s="95">
        <v>1000</v>
      </c>
      <c r="AK188" s="95" t="s">
        <v>285</v>
      </c>
    </row>
    <row r="189" spans="1:38" ht="32" customHeight="1">
      <c r="A189" s="10" t="s">
        <v>193</v>
      </c>
      <c r="B189" s="90" t="s">
        <v>201</v>
      </c>
      <c r="C189" s="17"/>
      <c r="D189" s="16"/>
      <c r="E189" s="17"/>
      <c r="F189" s="16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6">
        <f t="shared" ref="X189:X199" si="143">V189-W189</f>
        <v>0</v>
      </c>
      <c r="Y189" s="16">
        <f t="shared" ref="Y189:Y199" si="144">AA189-W189</f>
        <v>0</v>
      </c>
      <c r="Z189" s="16">
        <f t="shared" ref="Z189:Z199" si="145">AA189-X189</f>
        <v>0</v>
      </c>
      <c r="AA189" s="17"/>
      <c r="AB189" s="17"/>
      <c r="AC189" s="92"/>
      <c r="AE189" s="17"/>
      <c r="AF189" s="17"/>
      <c r="AG189" s="17"/>
      <c r="AH189" s="17"/>
      <c r="AI189" s="17"/>
      <c r="AJ189" s="17"/>
      <c r="AK189" s="17"/>
      <c r="AL189" s="17"/>
    </row>
    <row r="190" spans="1:38">
      <c r="B190">
        <v>2</v>
      </c>
      <c r="C190">
        <v>0</v>
      </c>
      <c r="D190" s="9">
        <f t="shared" si="140"/>
        <v>20</v>
      </c>
      <c r="E190">
        <v>0</v>
      </c>
      <c r="F190" s="9">
        <f t="shared" si="141"/>
        <v>980</v>
      </c>
      <c r="G190">
        <v>1000</v>
      </c>
      <c r="H190" s="31" t="s">
        <v>14</v>
      </c>
      <c r="I190">
        <v>0.2</v>
      </c>
      <c r="J190">
        <v>50</v>
      </c>
      <c r="K190">
        <v>10</v>
      </c>
      <c r="L190">
        <v>50</v>
      </c>
      <c r="M190" s="17"/>
      <c r="N190" s="61">
        <v>0.71713280000000001</v>
      </c>
      <c r="O190" s="61">
        <v>0.97441599999999995</v>
      </c>
      <c r="P190" s="61">
        <v>9.8451300000000005E-3</v>
      </c>
      <c r="Q190" s="61">
        <v>974.66790000000003</v>
      </c>
      <c r="R190" t="s">
        <v>4</v>
      </c>
      <c r="S190">
        <v>100000</v>
      </c>
      <c r="U190" s="17"/>
      <c r="V190" s="62">
        <v>116</v>
      </c>
      <c r="W190" s="62">
        <v>70</v>
      </c>
      <c r="X190" s="9">
        <f t="shared" si="143"/>
        <v>46</v>
      </c>
      <c r="Y190" s="9">
        <f t="shared" si="144"/>
        <v>930</v>
      </c>
      <c r="Z190" s="9">
        <f t="shared" si="145"/>
        <v>954</v>
      </c>
      <c r="AA190">
        <v>1000</v>
      </c>
      <c r="AB190">
        <v>1000</v>
      </c>
      <c r="AC190" s="62">
        <v>2.7404250000000002E-2</v>
      </c>
      <c r="AE190" s="95">
        <v>4.2876900000000003E-2</v>
      </c>
      <c r="AF190" s="95">
        <v>4.2876900000000003E-2</v>
      </c>
      <c r="AG190" s="95">
        <v>0.2572065</v>
      </c>
      <c r="AH190" s="95">
        <v>0.2188174</v>
      </c>
      <c r="AI190" s="95">
        <v>1.1902649999999999</v>
      </c>
      <c r="AJ190" s="95">
        <v>1000</v>
      </c>
      <c r="AK190" s="95" t="s">
        <v>290</v>
      </c>
    </row>
    <row r="191" spans="1:38">
      <c r="B191">
        <v>5</v>
      </c>
      <c r="C191">
        <v>0</v>
      </c>
      <c r="D191" s="9">
        <f t="shared" si="140"/>
        <v>50</v>
      </c>
      <c r="E191">
        <v>0</v>
      </c>
      <c r="F191" s="9">
        <f t="shared" si="141"/>
        <v>950</v>
      </c>
      <c r="G191">
        <v>1000</v>
      </c>
      <c r="H191" s="31" t="s">
        <v>14</v>
      </c>
      <c r="I191">
        <v>0.2</v>
      </c>
      <c r="J191">
        <v>50</v>
      </c>
      <c r="K191">
        <v>10</v>
      </c>
      <c r="L191">
        <v>50</v>
      </c>
      <c r="N191" s="61">
        <v>8.0899189999999992E-3</v>
      </c>
      <c r="O191" s="61">
        <v>1.111704</v>
      </c>
      <c r="P191" s="61">
        <v>1.121668E-2</v>
      </c>
      <c r="Q191" s="61">
        <v>1110.451</v>
      </c>
      <c r="R191" t="s">
        <v>4</v>
      </c>
      <c r="S191">
        <v>100000</v>
      </c>
      <c r="V191" s="62">
        <v>96</v>
      </c>
      <c r="W191" s="62">
        <v>50</v>
      </c>
      <c r="X191" s="9">
        <f t="shared" si="143"/>
        <v>46</v>
      </c>
      <c r="Y191" s="9">
        <f t="shared" si="144"/>
        <v>950</v>
      </c>
      <c r="Z191" s="9">
        <f t="shared" si="145"/>
        <v>954</v>
      </c>
      <c r="AA191">
        <v>1000</v>
      </c>
      <c r="AB191">
        <v>1000</v>
      </c>
      <c r="AC191" s="62">
        <v>0.75383719999999999</v>
      </c>
      <c r="AE191" s="94">
        <v>7.1299419999999998E-5</v>
      </c>
      <c r="AF191" s="94">
        <v>7.1299419999999998E-5</v>
      </c>
      <c r="AG191" s="95">
        <v>0.53843410000000003</v>
      </c>
      <c r="AH191" s="95">
        <v>0.29783779999999999</v>
      </c>
      <c r="AI191" s="95">
        <v>1.3921399999999999</v>
      </c>
      <c r="AJ191" s="95">
        <v>1000</v>
      </c>
      <c r="AK191" s="95" t="s">
        <v>291</v>
      </c>
    </row>
    <row r="192" spans="1:38">
      <c r="B192">
        <f>B191+20</f>
        <v>25</v>
      </c>
      <c r="C192">
        <v>0</v>
      </c>
      <c r="D192" s="9">
        <f t="shared" si="140"/>
        <v>250</v>
      </c>
      <c r="E192">
        <v>0</v>
      </c>
      <c r="F192" s="9">
        <f t="shared" si="141"/>
        <v>750</v>
      </c>
      <c r="G192">
        <v>1000</v>
      </c>
      <c r="H192" s="31" t="s">
        <v>14</v>
      </c>
      <c r="I192">
        <v>0.2</v>
      </c>
      <c r="J192">
        <v>50</v>
      </c>
      <c r="K192">
        <v>10</v>
      </c>
      <c r="L192">
        <v>50</v>
      </c>
      <c r="M192" s="17"/>
      <c r="N192" s="63">
        <v>9.9999000000000006E-6</v>
      </c>
      <c r="O192" s="61">
        <v>1.3008740000000001</v>
      </c>
      <c r="P192" s="61">
        <v>1.310033E-2</v>
      </c>
      <c r="Q192" s="61">
        <v>1296.933</v>
      </c>
      <c r="R192" t="s">
        <v>4</v>
      </c>
      <c r="S192">
        <v>100000</v>
      </c>
      <c r="U192" s="17"/>
      <c r="V192" s="62">
        <v>127</v>
      </c>
      <c r="W192" s="62">
        <v>81</v>
      </c>
      <c r="X192" s="9">
        <f t="shared" si="143"/>
        <v>46</v>
      </c>
      <c r="Y192" s="9">
        <f t="shared" si="144"/>
        <v>919</v>
      </c>
      <c r="Z192" s="9">
        <f t="shared" si="145"/>
        <v>954</v>
      </c>
      <c r="AA192">
        <v>1000</v>
      </c>
      <c r="AB192">
        <v>1000</v>
      </c>
      <c r="AC192" s="62">
        <v>1.726284E-3</v>
      </c>
      <c r="AE192" s="94">
        <v>5.5793760000000004E-48</v>
      </c>
      <c r="AF192" s="94">
        <v>5.5793760000000004E-48</v>
      </c>
      <c r="AG192" s="95">
        <v>1.803094</v>
      </c>
      <c r="AH192" s="95">
        <v>0.62460830000000001</v>
      </c>
      <c r="AI192" s="95">
        <v>1.862501</v>
      </c>
      <c r="AJ192" s="95">
        <v>1000</v>
      </c>
      <c r="AK192" s="95" t="s">
        <v>292</v>
      </c>
    </row>
    <row r="193" spans="1:38">
      <c r="B193">
        <f>B192+10</f>
        <v>35</v>
      </c>
      <c r="C193">
        <v>0</v>
      </c>
      <c r="D193" s="9">
        <f t="shared" si="140"/>
        <v>350</v>
      </c>
      <c r="E193">
        <v>0</v>
      </c>
      <c r="F193" s="9">
        <f t="shared" si="141"/>
        <v>650</v>
      </c>
      <c r="G193">
        <v>1000</v>
      </c>
      <c r="H193" s="31" t="s">
        <v>14</v>
      </c>
      <c r="I193">
        <v>0.2</v>
      </c>
      <c r="J193">
        <v>50</v>
      </c>
      <c r="K193">
        <v>10</v>
      </c>
      <c r="L193">
        <v>50</v>
      </c>
      <c r="M193" s="17"/>
      <c r="N193" s="63">
        <v>9.9999000000000006E-6</v>
      </c>
      <c r="O193" s="61">
        <v>1.4275519999999999</v>
      </c>
      <c r="P193" s="61">
        <v>1.4357709999999999E-2</v>
      </c>
      <c r="Q193" s="61">
        <v>1421.413</v>
      </c>
      <c r="R193" t="s">
        <v>4</v>
      </c>
      <c r="S193">
        <v>100000</v>
      </c>
      <c r="U193" s="17"/>
      <c r="V193" s="62">
        <v>134</v>
      </c>
      <c r="W193" s="62">
        <v>88</v>
      </c>
      <c r="X193" s="9">
        <f t="shared" si="143"/>
        <v>46</v>
      </c>
      <c r="Y193" s="9">
        <f t="shared" si="144"/>
        <v>912</v>
      </c>
      <c r="Z193" s="9">
        <f t="shared" si="145"/>
        <v>954</v>
      </c>
      <c r="AA193">
        <v>1000</v>
      </c>
      <c r="AB193">
        <v>1000</v>
      </c>
      <c r="AC193" s="62">
        <v>2.2213189999999999E-4</v>
      </c>
      <c r="AE193" s="94">
        <v>1E-50</v>
      </c>
      <c r="AF193" s="94">
        <v>1E-50</v>
      </c>
      <c r="AG193" s="101" t="s">
        <v>217</v>
      </c>
      <c r="AH193" s="95">
        <v>0.70823959999999997</v>
      </c>
      <c r="AI193" s="95">
        <v>1.986429</v>
      </c>
      <c r="AJ193" s="95">
        <v>1000</v>
      </c>
      <c r="AK193" s="95" t="s">
        <v>293</v>
      </c>
    </row>
    <row r="194" spans="1:38">
      <c r="B194">
        <f>B192+20</f>
        <v>45</v>
      </c>
      <c r="C194">
        <v>0</v>
      </c>
      <c r="D194" s="9">
        <f t="shared" si="140"/>
        <v>450</v>
      </c>
      <c r="E194">
        <v>0</v>
      </c>
      <c r="F194" s="9">
        <f t="shared" si="141"/>
        <v>550</v>
      </c>
      <c r="G194">
        <v>1000</v>
      </c>
      <c r="H194" s="31" t="s">
        <v>14</v>
      </c>
      <c r="I194">
        <v>0.2</v>
      </c>
      <c r="J194">
        <v>50</v>
      </c>
      <c r="K194">
        <v>10</v>
      </c>
      <c r="L194">
        <v>50</v>
      </c>
      <c r="M194" s="17"/>
      <c r="N194" s="63">
        <v>9.9999000000000006E-6</v>
      </c>
      <c r="O194" s="61">
        <v>1.4285650000000001</v>
      </c>
      <c r="P194" s="61">
        <v>1.436775E-2</v>
      </c>
      <c r="Q194" s="61">
        <v>1422.4069999999999</v>
      </c>
      <c r="R194" t="s">
        <v>4</v>
      </c>
      <c r="S194">
        <v>100000</v>
      </c>
      <c r="U194" s="17"/>
      <c r="V194" s="62">
        <v>148</v>
      </c>
      <c r="W194" s="62">
        <v>102</v>
      </c>
      <c r="X194" s="9">
        <f t="shared" si="143"/>
        <v>46</v>
      </c>
      <c r="Y194" s="9">
        <f t="shared" si="144"/>
        <v>898</v>
      </c>
      <c r="Z194" s="9">
        <f t="shared" si="145"/>
        <v>954</v>
      </c>
      <c r="AA194">
        <v>1000</v>
      </c>
      <c r="AB194">
        <v>1000</v>
      </c>
      <c r="AC194" s="91">
        <v>2.0487980000000001E-6</v>
      </c>
      <c r="AE194" s="94">
        <v>1E-50</v>
      </c>
      <c r="AF194" s="94">
        <v>1E-50</v>
      </c>
      <c r="AG194" s="101" t="s">
        <v>217</v>
      </c>
      <c r="AH194" s="95">
        <v>0.78690819999999995</v>
      </c>
      <c r="AI194" s="95">
        <v>2.0711409999999999</v>
      </c>
      <c r="AJ194" s="95">
        <v>1000</v>
      </c>
      <c r="AK194" s="95" t="s">
        <v>294</v>
      </c>
    </row>
    <row r="195" spans="1:38">
      <c r="B195">
        <f>B194+10</f>
        <v>55</v>
      </c>
      <c r="C195">
        <v>0</v>
      </c>
      <c r="D195" s="9">
        <f t="shared" si="140"/>
        <v>550</v>
      </c>
      <c r="E195">
        <v>0</v>
      </c>
      <c r="F195" s="9">
        <f t="shared" si="141"/>
        <v>450</v>
      </c>
      <c r="G195">
        <v>1000</v>
      </c>
      <c r="H195" s="32" t="s">
        <v>44</v>
      </c>
      <c r="I195">
        <v>0.8</v>
      </c>
      <c r="J195">
        <v>50</v>
      </c>
      <c r="K195">
        <v>40</v>
      </c>
      <c r="L195">
        <v>50</v>
      </c>
      <c r="M195" s="17"/>
      <c r="N195" s="63">
        <v>9.9999000000000006E-6</v>
      </c>
      <c r="O195" s="61">
        <v>8.9477609999999999</v>
      </c>
      <c r="P195" s="61">
        <v>8.3664779999999994E-2</v>
      </c>
      <c r="Q195" s="61">
        <v>8282.8140000000003</v>
      </c>
      <c r="R195" t="s">
        <v>33</v>
      </c>
      <c r="S195">
        <v>100000</v>
      </c>
      <c r="U195" s="17"/>
      <c r="V195" s="62">
        <v>575</v>
      </c>
      <c r="W195" s="62">
        <v>534</v>
      </c>
      <c r="X195" s="9">
        <f t="shared" si="143"/>
        <v>41</v>
      </c>
      <c r="Y195" s="9">
        <f t="shared" si="144"/>
        <v>466</v>
      </c>
      <c r="Z195" s="9">
        <f t="shared" si="145"/>
        <v>959</v>
      </c>
      <c r="AA195">
        <v>1000</v>
      </c>
      <c r="AB195">
        <v>1000</v>
      </c>
      <c r="AC195" s="91">
        <v>3.1664569999999999E-148</v>
      </c>
      <c r="AE195" s="94">
        <v>1E-50</v>
      </c>
      <c r="AF195" s="94">
        <v>1E-50</v>
      </c>
      <c r="AG195" s="101" t="s">
        <v>217</v>
      </c>
      <c r="AH195" s="95">
        <v>0.82792600000000005</v>
      </c>
      <c r="AI195" s="95">
        <v>2.169889</v>
      </c>
      <c r="AJ195" s="95">
        <v>1000</v>
      </c>
      <c r="AK195" s="95" t="s">
        <v>286</v>
      </c>
    </row>
    <row r="196" spans="1:38">
      <c r="B196">
        <f t="shared" ref="B196:B198" si="146">B195+10</f>
        <v>65</v>
      </c>
      <c r="C196">
        <v>0</v>
      </c>
      <c r="D196" s="9">
        <f t="shared" si="140"/>
        <v>650</v>
      </c>
      <c r="E196">
        <v>0</v>
      </c>
      <c r="F196" s="9">
        <f t="shared" si="141"/>
        <v>350</v>
      </c>
      <c r="G196">
        <v>1000</v>
      </c>
      <c r="H196" s="32" t="s">
        <v>44</v>
      </c>
      <c r="I196">
        <v>0.8</v>
      </c>
      <c r="J196">
        <v>50</v>
      </c>
      <c r="K196">
        <v>40</v>
      </c>
      <c r="L196">
        <v>50</v>
      </c>
      <c r="M196" s="17"/>
      <c r="N196" s="63">
        <v>9.9999000000000006E-6</v>
      </c>
      <c r="O196" s="61">
        <v>10.751139999999999</v>
      </c>
      <c r="P196" s="61">
        <v>9.8860039999999996E-2</v>
      </c>
      <c r="Q196" s="61">
        <v>9787.1440000000002</v>
      </c>
      <c r="R196" t="s">
        <v>33</v>
      </c>
      <c r="S196">
        <v>100000</v>
      </c>
      <c r="U196" s="17"/>
      <c r="V196" s="62">
        <v>686</v>
      </c>
      <c r="W196" s="62">
        <v>645</v>
      </c>
      <c r="X196" s="9">
        <f t="shared" si="143"/>
        <v>41</v>
      </c>
      <c r="Y196" s="9">
        <f t="shared" si="144"/>
        <v>355</v>
      </c>
      <c r="Z196" s="9">
        <f t="shared" si="145"/>
        <v>959</v>
      </c>
      <c r="AA196">
        <v>1000</v>
      </c>
      <c r="AB196">
        <v>1000</v>
      </c>
      <c r="AC196" s="91">
        <v>3.7021220000000002E-203</v>
      </c>
      <c r="AE196" s="94">
        <v>1E-50</v>
      </c>
      <c r="AF196" s="94">
        <v>1E-50</v>
      </c>
      <c r="AG196" s="101" t="s">
        <v>217</v>
      </c>
      <c r="AH196" s="95">
        <v>0.85769459999999997</v>
      </c>
      <c r="AI196" s="95">
        <v>2.2613810000000001</v>
      </c>
      <c r="AJ196" s="95">
        <v>1000</v>
      </c>
      <c r="AK196" s="95" t="s">
        <v>287</v>
      </c>
    </row>
    <row r="197" spans="1:38">
      <c r="B197">
        <f t="shared" si="146"/>
        <v>75</v>
      </c>
      <c r="C197">
        <v>0</v>
      </c>
      <c r="D197" s="9">
        <f t="shared" si="140"/>
        <v>750</v>
      </c>
      <c r="E197">
        <v>0</v>
      </c>
      <c r="F197" s="9">
        <f t="shared" si="141"/>
        <v>250</v>
      </c>
      <c r="G197">
        <v>1000</v>
      </c>
      <c r="H197" s="32" t="s">
        <v>44</v>
      </c>
      <c r="I197">
        <v>0.8</v>
      </c>
      <c r="J197">
        <v>50</v>
      </c>
      <c r="K197">
        <v>40</v>
      </c>
      <c r="L197">
        <v>50</v>
      </c>
      <c r="M197" s="17"/>
      <c r="N197" s="63">
        <v>9.9999000000000006E-6</v>
      </c>
      <c r="O197" s="61">
        <v>12.392469999999999</v>
      </c>
      <c r="P197" s="61">
        <v>0.11225830000000001</v>
      </c>
      <c r="Q197" s="61">
        <v>11113.57</v>
      </c>
      <c r="R197" t="s">
        <v>33</v>
      </c>
      <c r="S197">
        <v>100000</v>
      </c>
      <c r="U197" s="17"/>
      <c r="V197" s="62">
        <v>778</v>
      </c>
      <c r="W197" s="62">
        <v>737</v>
      </c>
      <c r="X197" s="9">
        <f t="shared" si="143"/>
        <v>41</v>
      </c>
      <c r="Y197" s="9">
        <f t="shared" si="144"/>
        <v>263</v>
      </c>
      <c r="Z197" s="9">
        <f t="shared" si="145"/>
        <v>959</v>
      </c>
      <c r="AA197">
        <v>1000</v>
      </c>
      <c r="AB197">
        <v>1000</v>
      </c>
      <c r="AC197" s="91">
        <v>2.3344490000000001E-257</v>
      </c>
      <c r="AE197" s="94">
        <v>1E-50</v>
      </c>
      <c r="AF197" s="94">
        <v>1E-50</v>
      </c>
      <c r="AG197" s="101" t="s">
        <v>217</v>
      </c>
      <c r="AH197" s="95">
        <v>0.89285159999999997</v>
      </c>
      <c r="AI197" s="95">
        <v>2.4091279999999999</v>
      </c>
      <c r="AJ197" s="95">
        <v>1000</v>
      </c>
      <c r="AK197" s="95" t="s">
        <v>288</v>
      </c>
    </row>
    <row r="198" spans="1:38">
      <c r="B198">
        <f t="shared" si="146"/>
        <v>85</v>
      </c>
      <c r="C198">
        <v>0</v>
      </c>
      <c r="D198" s="9">
        <f t="shared" si="140"/>
        <v>850</v>
      </c>
      <c r="E198">
        <v>0</v>
      </c>
      <c r="F198" s="9">
        <f t="shared" si="141"/>
        <v>150</v>
      </c>
      <c r="G198">
        <v>1000</v>
      </c>
      <c r="H198" s="32" t="s">
        <v>44</v>
      </c>
      <c r="I198">
        <v>0.8</v>
      </c>
      <c r="J198">
        <v>50</v>
      </c>
      <c r="K198">
        <v>40</v>
      </c>
      <c r="L198">
        <v>50</v>
      </c>
      <c r="M198" s="17"/>
      <c r="N198" s="63">
        <v>9.9999000000000006E-6</v>
      </c>
      <c r="O198" s="61">
        <v>13.94975</v>
      </c>
      <c r="P198" s="61">
        <v>0.1246072</v>
      </c>
      <c r="Q198" s="61">
        <v>12336.11</v>
      </c>
      <c r="R198" t="s">
        <v>33</v>
      </c>
      <c r="S198">
        <v>100000</v>
      </c>
      <c r="U198" s="17"/>
      <c r="V198" s="62">
        <v>848</v>
      </c>
      <c r="W198" s="62">
        <v>807</v>
      </c>
      <c r="X198" s="9">
        <f t="shared" si="143"/>
        <v>41</v>
      </c>
      <c r="Y198" s="9">
        <f t="shared" si="144"/>
        <v>193</v>
      </c>
      <c r="Z198" s="9">
        <f t="shared" si="145"/>
        <v>959</v>
      </c>
      <c r="AA198">
        <v>1000</v>
      </c>
      <c r="AB198">
        <v>1000</v>
      </c>
      <c r="AC198" s="91">
        <v>5.2664940000000001E-306</v>
      </c>
      <c r="AE198" s="94">
        <v>1E-50</v>
      </c>
      <c r="AF198" s="94">
        <v>1E-50</v>
      </c>
      <c r="AG198" s="101" t="s">
        <v>217</v>
      </c>
      <c r="AH198" s="95">
        <v>0.92010259999999999</v>
      </c>
      <c r="AI198" s="95">
        <v>2.541693</v>
      </c>
      <c r="AJ198" s="95">
        <v>1000</v>
      </c>
      <c r="AK198" s="95" t="s">
        <v>289</v>
      </c>
    </row>
    <row r="199" spans="1:38">
      <c r="B199">
        <f>B198+10</f>
        <v>95</v>
      </c>
      <c r="C199">
        <v>0</v>
      </c>
      <c r="D199" s="9">
        <f t="shared" si="140"/>
        <v>950</v>
      </c>
      <c r="E199">
        <v>0</v>
      </c>
      <c r="F199" s="9">
        <f t="shared" si="141"/>
        <v>50</v>
      </c>
      <c r="G199">
        <v>1000</v>
      </c>
      <c r="H199" s="32" t="s">
        <v>44</v>
      </c>
      <c r="I199">
        <v>0.8</v>
      </c>
      <c r="J199">
        <v>50</v>
      </c>
      <c r="K199">
        <v>40</v>
      </c>
      <c r="L199">
        <v>50</v>
      </c>
      <c r="M199" s="17"/>
      <c r="N199" s="63">
        <v>9.9999000000000006E-6</v>
      </c>
      <c r="O199" s="61">
        <v>15.554869999999999</v>
      </c>
      <c r="P199" s="61">
        <v>0.13698109999999999</v>
      </c>
      <c r="Q199" s="61">
        <v>13561.13</v>
      </c>
      <c r="R199" t="s">
        <v>33</v>
      </c>
      <c r="S199">
        <v>100000</v>
      </c>
      <c r="U199" s="17"/>
      <c r="V199" s="62">
        <v>950</v>
      </c>
      <c r="W199" s="62">
        <v>909</v>
      </c>
      <c r="X199" s="9">
        <f t="shared" si="143"/>
        <v>41</v>
      </c>
      <c r="Y199" s="9">
        <f t="shared" si="144"/>
        <v>91</v>
      </c>
      <c r="Z199" s="9">
        <f t="shared" si="145"/>
        <v>959</v>
      </c>
      <c r="AA199">
        <v>1000</v>
      </c>
      <c r="AB199">
        <v>1000</v>
      </c>
      <c r="AC199" s="62">
        <v>0</v>
      </c>
      <c r="AE199" s="94">
        <v>1E-50</v>
      </c>
      <c r="AF199" s="94">
        <v>1E-50</v>
      </c>
      <c r="AG199" s="101" t="s">
        <v>217</v>
      </c>
      <c r="AH199" s="95">
        <v>0.94508709999999996</v>
      </c>
      <c r="AI199" s="95">
        <v>2.7226530000000002</v>
      </c>
      <c r="AJ199" s="95">
        <v>1000</v>
      </c>
      <c r="AK199" s="95" t="s">
        <v>285</v>
      </c>
    </row>
    <row r="200" spans="1:38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92"/>
      <c r="AE200" s="17"/>
      <c r="AF200" s="17"/>
      <c r="AG200" s="17"/>
      <c r="AH200" s="17"/>
      <c r="AI200" s="17"/>
      <c r="AJ200" s="17"/>
      <c r="AK200" s="17"/>
      <c r="AL200" s="17"/>
    </row>
    <row r="201" spans="1:38">
      <c r="A201" s="20"/>
      <c r="B201" s="22"/>
      <c r="M201"/>
      <c r="U201"/>
      <c r="AD201"/>
    </row>
    <row r="202" spans="1:38">
      <c r="M202"/>
      <c r="N202" s="11"/>
      <c r="O202" s="11"/>
      <c r="P202" s="11"/>
      <c r="Q202" s="11"/>
      <c r="U202"/>
      <c r="AD202"/>
    </row>
    <row r="203" spans="1:38">
      <c r="M203"/>
      <c r="N203" s="11"/>
      <c r="O203" s="11"/>
      <c r="P203" s="11"/>
      <c r="Q203" s="11"/>
      <c r="U203"/>
      <c r="AD203"/>
    </row>
    <row r="204" spans="1:38">
      <c r="M204"/>
      <c r="N204" s="11"/>
      <c r="O204" s="11"/>
      <c r="P204" s="11"/>
      <c r="Q204" s="11"/>
      <c r="U204"/>
      <c r="AD204"/>
    </row>
    <row r="205" spans="1:38">
      <c r="M205"/>
      <c r="N205" s="11"/>
      <c r="O205" s="11"/>
      <c r="P205" s="11"/>
      <c r="Q205" s="11"/>
      <c r="U205"/>
      <c r="AD205"/>
    </row>
    <row r="206" spans="1:38">
      <c r="M206"/>
      <c r="N206" s="11"/>
      <c r="O206" s="11"/>
      <c r="P206" s="11"/>
      <c r="Q206" s="11"/>
      <c r="U206"/>
      <c r="AD206"/>
    </row>
    <row r="207" spans="1:38">
      <c r="M207"/>
      <c r="N207" s="11"/>
      <c r="O207" s="11"/>
      <c r="P207" s="11"/>
      <c r="Q207" s="11"/>
      <c r="U207"/>
      <c r="AD207"/>
    </row>
    <row r="208" spans="1:38">
      <c r="M208"/>
      <c r="N208" s="11"/>
      <c r="O208" s="11"/>
      <c r="P208" s="11"/>
      <c r="Q208" s="11"/>
      <c r="U208"/>
      <c r="AD208"/>
    </row>
    <row r="209" spans="3:30">
      <c r="M209"/>
      <c r="N209" s="11"/>
      <c r="O209" s="11"/>
      <c r="P209" s="11"/>
      <c r="Q209" s="11"/>
      <c r="U209"/>
      <c r="AD209"/>
    </row>
    <row r="210" spans="3:30">
      <c r="M210"/>
      <c r="N210" s="11"/>
      <c r="O210" s="11"/>
      <c r="P210" s="11"/>
      <c r="Q210" s="11"/>
      <c r="U210"/>
      <c r="AD210"/>
    </row>
    <row r="211" spans="3:30">
      <c r="M211"/>
      <c r="N211" s="11"/>
      <c r="O211" s="11"/>
      <c r="P211" s="11"/>
      <c r="Q211" s="11"/>
      <c r="U211"/>
      <c r="AD211"/>
    </row>
    <row r="212" spans="3:30">
      <c r="M212"/>
      <c r="U212"/>
      <c r="AD212"/>
    </row>
    <row r="213" spans="3:30">
      <c r="M213"/>
      <c r="U213"/>
      <c r="AD213"/>
    </row>
    <row r="214" spans="3:30">
      <c r="M214"/>
      <c r="U214"/>
      <c r="AD214"/>
    </row>
    <row r="215" spans="3:30">
      <c r="M215"/>
      <c r="U215"/>
      <c r="AD215"/>
    </row>
    <row r="216" spans="3:30">
      <c r="M216"/>
      <c r="U216"/>
      <c r="AD216"/>
    </row>
    <row r="217" spans="3:30">
      <c r="M217"/>
      <c r="U217"/>
      <c r="AD217"/>
    </row>
    <row r="218" spans="3:30">
      <c r="M218"/>
      <c r="U218"/>
      <c r="AD218"/>
    </row>
    <row r="219" spans="3:30">
      <c r="M219"/>
      <c r="U219"/>
      <c r="AD219"/>
    </row>
    <row r="220" spans="3:30">
      <c r="M220"/>
      <c r="U220"/>
      <c r="AD220"/>
    </row>
    <row r="221" spans="3:30">
      <c r="E221" t="s">
        <v>64</v>
      </c>
      <c r="F221" t="s">
        <v>65</v>
      </c>
      <c r="M221"/>
      <c r="U221"/>
      <c r="AD221"/>
    </row>
    <row r="222" spans="3:30">
      <c r="E222" s="19" t="s">
        <v>66</v>
      </c>
      <c r="F222" t="s">
        <v>67</v>
      </c>
      <c r="H222" t="s">
        <v>82</v>
      </c>
      <c r="M222"/>
      <c r="U222"/>
      <c r="AD222"/>
    </row>
    <row r="223" spans="3:30">
      <c r="C223" s="20"/>
      <c r="D223" s="104" t="s">
        <v>68</v>
      </c>
      <c r="E223" s="22" t="s">
        <v>86</v>
      </c>
      <c r="H223" s="20">
        <v>10</v>
      </c>
      <c r="M223"/>
      <c r="U223"/>
      <c r="AD223"/>
    </row>
    <row r="224" spans="3:30">
      <c r="D224" s="104"/>
      <c r="E224" s="22" t="s">
        <v>70</v>
      </c>
      <c r="H224" s="20">
        <v>2</v>
      </c>
      <c r="M224"/>
      <c r="U224"/>
      <c r="AD224"/>
    </row>
    <row r="225" spans="4:30">
      <c r="D225" s="104"/>
      <c r="E225" s="21" t="s">
        <v>71</v>
      </c>
      <c r="H225" s="20">
        <v>3</v>
      </c>
      <c r="M225"/>
      <c r="U225"/>
      <c r="AD225"/>
    </row>
    <row r="226" spans="4:30">
      <c r="D226" s="104"/>
      <c r="E226" s="21" t="s">
        <v>72</v>
      </c>
      <c r="H226" s="20">
        <v>1</v>
      </c>
      <c r="M226"/>
      <c r="U226"/>
      <c r="AD226"/>
    </row>
    <row r="227" spans="4:30">
      <c r="D227" s="104"/>
      <c r="E227" s="21" t="s">
        <v>74</v>
      </c>
      <c r="H227" s="20">
        <v>7</v>
      </c>
      <c r="M227"/>
      <c r="U227"/>
      <c r="AD227"/>
    </row>
    <row r="228" spans="4:30">
      <c r="D228" s="104"/>
      <c r="E228" s="22" t="s">
        <v>73</v>
      </c>
      <c r="H228" s="20">
        <v>6</v>
      </c>
      <c r="M228"/>
      <c r="U228"/>
      <c r="AD228"/>
    </row>
    <row r="229" spans="4:30">
      <c r="D229" s="104"/>
      <c r="E229" s="21" t="s">
        <v>81</v>
      </c>
      <c r="H229" s="20">
        <v>11</v>
      </c>
      <c r="M229"/>
      <c r="U229"/>
      <c r="AD229"/>
    </row>
    <row r="230" spans="4:30">
      <c r="M230"/>
      <c r="U230"/>
      <c r="AD230"/>
    </row>
    <row r="231" spans="4:30">
      <c r="D231" s="103" t="s">
        <v>69</v>
      </c>
      <c r="E231" s="22" t="s">
        <v>75</v>
      </c>
      <c r="H231" s="20">
        <v>5</v>
      </c>
      <c r="M231"/>
      <c r="U231"/>
      <c r="AD231"/>
    </row>
    <row r="232" spans="4:30">
      <c r="D232" s="103"/>
      <c r="E232" s="22" t="s">
        <v>80</v>
      </c>
      <c r="H232" s="20">
        <v>4</v>
      </c>
      <c r="M232"/>
      <c r="U232"/>
      <c r="AD232"/>
    </row>
    <row r="233" spans="4:30">
      <c r="D233" s="103"/>
      <c r="E233" s="22" t="s">
        <v>76</v>
      </c>
      <c r="H233" s="20">
        <v>8</v>
      </c>
      <c r="M233"/>
      <c r="U233"/>
      <c r="AD233"/>
    </row>
    <row r="234" spans="4:30">
      <c r="D234" s="103"/>
      <c r="E234" s="22" t="s">
        <v>77</v>
      </c>
      <c r="H234" s="20">
        <v>9</v>
      </c>
      <c r="M234"/>
      <c r="U234"/>
      <c r="AD234"/>
    </row>
    <row r="235" spans="4:30">
      <c r="D235" s="103"/>
      <c r="E235" s="22" t="s">
        <v>78</v>
      </c>
      <c r="H235" s="20">
        <v>12</v>
      </c>
      <c r="M235"/>
      <c r="U235"/>
      <c r="AD235"/>
    </row>
    <row r="236" spans="4:30">
      <c r="D236" s="103"/>
      <c r="E236" s="22" t="s">
        <v>79</v>
      </c>
      <c r="H236" s="20">
        <v>13</v>
      </c>
      <c r="M236"/>
      <c r="U236"/>
      <c r="AD236"/>
    </row>
    <row r="237" spans="4:30">
      <c r="D237" s="66"/>
      <c r="E237" t="s">
        <v>172</v>
      </c>
      <c r="H237" s="20">
        <v>14</v>
      </c>
      <c r="M237"/>
      <c r="U237"/>
      <c r="AD237"/>
    </row>
    <row r="238" spans="4:30">
      <c r="D238" s="25"/>
      <c r="M238"/>
      <c r="U238"/>
      <c r="AD238"/>
    </row>
    <row r="239" spans="4:30">
      <c r="E239" s="79" t="s">
        <v>175</v>
      </c>
      <c r="F239" s="79" t="s">
        <v>185</v>
      </c>
      <c r="G239" s="79" t="s">
        <v>132</v>
      </c>
      <c r="H239" s="82" t="s">
        <v>176</v>
      </c>
      <c r="M239"/>
      <c r="U239"/>
      <c r="AD239"/>
    </row>
    <row r="240" spans="4:30">
      <c r="E240" s="79" t="s">
        <v>174</v>
      </c>
      <c r="F240" s="79" t="s">
        <v>186</v>
      </c>
      <c r="G240" s="79" t="s">
        <v>130</v>
      </c>
      <c r="H240" s="82" t="s">
        <v>176</v>
      </c>
      <c r="M240"/>
      <c r="U240"/>
      <c r="AD240"/>
    </row>
    <row r="241" spans="4:30">
      <c r="D241" s="1" t="s">
        <v>173</v>
      </c>
      <c r="E241" s="84" t="s">
        <v>208</v>
      </c>
      <c r="F241" s="85" t="s">
        <v>188</v>
      </c>
      <c r="H241" s="20" t="s">
        <v>187</v>
      </c>
      <c r="M241"/>
      <c r="U241"/>
      <c r="AD241"/>
    </row>
    <row r="242" spans="4:30" ht="51">
      <c r="E242" s="84" t="s">
        <v>208</v>
      </c>
      <c r="F242" s="86" t="s">
        <v>199</v>
      </c>
      <c r="H242" s="20" t="s">
        <v>191</v>
      </c>
      <c r="M242"/>
      <c r="U242"/>
      <c r="AD242"/>
    </row>
    <row r="243" spans="4:30">
      <c r="E243" s="84" t="s">
        <v>209</v>
      </c>
      <c r="F243" s="85" t="s">
        <v>188</v>
      </c>
      <c r="H243" s="20" t="s">
        <v>192</v>
      </c>
      <c r="U243"/>
      <c r="AD243"/>
    </row>
    <row r="244" spans="4:30" ht="51">
      <c r="E244" s="84" t="s">
        <v>209</v>
      </c>
      <c r="F244" s="86" t="s">
        <v>199</v>
      </c>
      <c r="H244" s="20" t="s">
        <v>193</v>
      </c>
      <c r="U244"/>
      <c r="AD244"/>
    </row>
    <row r="245" spans="4:30">
      <c r="U245"/>
      <c r="AD245"/>
    </row>
    <row r="246" spans="4:30">
      <c r="D246" s="79" t="s">
        <v>179</v>
      </c>
      <c r="E246" s="79" t="s">
        <v>178</v>
      </c>
      <c r="G246">
        <f>180*2</f>
        <v>360</v>
      </c>
      <c r="U246"/>
      <c r="AD246"/>
    </row>
    <row r="247" spans="4:30" ht="51">
      <c r="D247" s="80" t="s">
        <v>181</v>
      </c>
      <c r="E247" s="79">
        <v>84</v>
      </c>
      <c r="F247" s="20"/>
      <c r="U247"/>
      <c r="AD247"/>
    </row>
    <row r="248" spans="4:30" ht="33" customHeight="1">
      <c r="D248" s="87" t="s">
        <v>194</v>
      </c>
      <c r="E248">
        <f>84/2</f>
        <v>42</v>
      </c>
      <c r="F248" s="41" t="s">
        <v>196</v>
      </c>
      <c r="G248" s="41"/>
      <c r="U248"/>
      <c r="AD248"/>
    </row>
    <row r="249" spans="4:30" ht="46" customHeight="1">
      <c r="D249" s="87" t="s">
        <v>195</v>
      </c>
      <c r="E249">
        <f>84/2</f>
        <v>42</v>
      </c>
      <c r="F249" s="88" t="s">
        <v>197</v>
      </c>
      <c r="G249" s="41"/>
      <c r="U249"/>
      <c r="AD249"/>
    </row>
    <row r="250" spans="4:30">
      <c r="U250"/>
      <c r="AD250"/>
    </row>
    <row r="251" spans="4:30">
      <c r="U251"/>
      <c r="AD251"/>
    </row>
    <row r="252" spans="4:30">
      <c r="U252"/>
      <c r="AD252"/>
    </row>
    <row r="253" spans="4:30">
      <c r="U253"/>
      <c r="AD253"/>
    </row>
    <row r="254" spans="4:30">
      <c r="U254"/>
      <c r="AD254"/>
    </row>
    <row r="255" spans="4:30">
      <c r="U255"/>
      <c r="AD255"/>
    </row>
    <row r="256" spans="4:30">
      <c r="U256"/>
      <c r="AD256"/>
    </row>
    <row r="257" spans="18:30">
      <c r="S257" s="105" t="s">
        <v>135</v>
      </c>
      <c r="T257" s="105"/>
      <c r="U257"/>
      <c r="AD257"/>
    </row>
    <row r="258" spans="18:30" ht="34">
      <c r="R258" s="8" t="s">
        <v>137</v>
      </c>
      <c r="S258" s="8" t="s">
        <v>134</v>
      </c>
      <c r="T258" s="8" t="s">
        <v>136</v>
      </c>
      <c r="U258"/>
      <c r="AD258"/>
    </row>
    <row r="259" spans="18:30">
      <c r="S259">
        <v>50</v>
      </c>
      <c r="T259">
        <v>1000</v>
      </c>
      <c r="U259"/>
      <c r="AD259"/>
    </row>
    <row r="260" spans="18:30">
      <c r="S260">
        <v>50</v>
      </c>
      <c r="T260">
        <v>900</v>
      </c>
      <c r="U260"/>
      <c r="AD260"/>
    </row>
    <row r="261" spans="18:30">
      <c r="S261">
        <v>50</v>
      </c>
      <c r="T261">
        <v>700</v>
      </c>
      <c r="U261"/>
      <c r="AD261"/>
    </row>
    <row r="262" spans="18:30">
      <c r="S262">
        <v>50</v>
      </c>
      <c r="T262">
        <v>500</v>
      </c>
      <c r="U262"/>
      <c r="AD262"/>
    </row>
    <row r="263" spans="18:30">
      <c r="S263">
        <v>50</v>
      </c>
      <c r="T263">
        <v>400</v>
      </c>
      <c r="U263"/>
      <c r="AD263"/>
    </row>
    <row r="264" spans="18:30">
      <c r="S264">
        <v>50</v>
      </c>
      <c r="T264">
        <v>300</v>
      </c>
      <c r="U264"/>
      <c r="AD264"/>
    </row>
    <row r="265" spans="18:30">
      <c r="S265">
        <v>50</v>
      </c>
      <c r="T265">
        <v>200</v>
      </c>
      <c r="U265"/>
      <c r="AD265"/>
    </row>
    <row r="266" spans="18:30">
      <c r="S266">
        <v>50</v>
      </c>
      <c r="T266">
        <v>100</v>
      </c>
      <c r="U266"/>
      <c r="AD266"/>
    </row>
    <row r="267" spans="18:30">
      <c r="S267">
        <v>50</v>
      </c>
      <c r="T267">
        <v>50</v>
      </c>
      <c r="U267"/>
      <c r="AD267"/>
    </row>
    <row r="268" spans="18:30">
      <c r="S268">
        <v>50</v>
      </c>
      <c r="T268">
        <v>10</v>
      </c>
      <c r="U268"/>
      <c r="AD268"/>
    </row>
    <row r="269" spans="18:30">
      <c r="U269"/>
      <c r="AD269"/>
    </row>
    <row r="270" spans="18:30">
      <c r="U270"/>
      <c r="AD270"/>
    </row>
    <row r="271" spans="18:30">
      <c r="U271"/>
      <c r="AD271"/>
    </row>
    <row r="272" spans="18:30">
      <c r="U272"/>
      <c r="AD272"/>
    </row>
    <row r="273" spans="1:30">
      <c r="U273"/>
      <c r="AD273"/>
    </row>
    <row r="274" spans="1:30">
      <c r="U274"/>
      <c r="Y274" s="2"/>
      <c r="AD274"/>
    </row>
    <row r="275" spans="1:30">
      <c r="U275"/>
      <c r="Y275" s="2"/>
      <c r="AD275"/>
    </row>
    <row r="276" spans="1:30">
      <c r="U276"/>
      <c r="Y276" s="2"/>
      <c r="AD276"/>
    </row>
    <row r="277" spans="1:30">
      <c r="A277" s="106" t="s">
        <v>212</v>
      </c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U277"/>
      <c r="Y277" s="2"/>
      <c r="AD277"/>
    </row>
    <row r="278" spans="1:30" ht="17" thickBot="1">
      <c r="U278"/>
      <c r="Y278" s="2"/>
      <c r="AD278"/>
    </row>
    <row r="279" spans="1:30" ht="17" thickBot="1">
      <c r="A279" s="23">
        <v>1</v>
      </c>
      <c r="B279" s="4" t="s">
        <v>9</v>
      </c>
      <c r="C279" t="s">
        <v>47</v>
      </c>
      <c r="D279" t="s">
        <v>6</v>
      </c>
      <c r="E279" t="s">
        <v>46</v>
      </c>
      <c r="F279" t="s">
        <v>7</v>
      </c>
      <c r="G279" t="s">
        <v>0</v>
      </c>
      <c r="H279" t="s">
        <v>1</v>
      </c>
      <c r="I279" t="s">
        <v>41</v>
      </c>
      <c r="J279" t="s">
        <v>43</v>
      </c>
      <c r="K279" s="1" t="s">
        <v>42</v>
      </c>
      <c r="L279" t="s">
        <v>12</v>
      </c>
      <c r="U279"/>
      <c r="Y279" s="2"/>
      <c r="AD279"/>
    </row>
    <row r="280" spans="1:30" ht="34">
      <c r="B280" t="s">
        <v>5</v>
      </c>
      <c r="C280" t="s">
        <v>47</v>
      </c>
      <c r="D280" t="s">
        <v>6</v>
      </c>
      <c r="E280" t="s">
        <v>46</v>
      </c>
      <c r="F280" s="29" t="s">
        <v>7</v>
      </c>
      <c r="G280" s="8" t="s">
        <v>151</v>
      </c>
      <c r="H280" t="s">
        <v>1</v>
      </c>
      <c r="I280" t="s">
        <v>41</v>
      </c>
      <c r="J280" t="s">
        <v>43</v>
      </c>
      <c r="K280" s="1" t="s">
        <v>42</v>
      </c>
      <c r="L280" t="s">
        <v>12</v>
      </c>
      <c r="U280"/>
      <c r="Y280" s="2"/>
      <c r="AD280"/>
    </row>
    <row r="281" spans="1:30">
      <c r="B281">
        <v>2</v>
      </c>
      <c r="C281">
        <v>0</v>
      </c>
      <c r="D281">
        <v>20</v>
      </c>
      <c r="E281">
        <v>0</v>
      </c>
      <c r="F281">
        <f>G281-D281</f>
        <v>980</v>
      </c>
      <c r="G281">
        <v>1000</v>
      </c>
      <c r="H281">
        <v>100</v>
      </c>
      <c r="I281">
        <f>K281/J281</f>
        <v>0.4</v>
      </c>
      <c r="J281">
        <v>50</v>
      </c>
      <c r="K281">
        <v>20</v>
      </c>
      <c r="L281">
        <v>50</v>
      </c>
      <c r="N281" s="95">
        <v>3.6849630000000001E-2</v>
      </c>
      <c r="O281" s="95">
        <v>1.0696920000000001</v>
      </c>
      <c r="P281" s="95">
        <v>1.0797370000000001E-2</v>
      </c>
      <c r="Q281" s="95">
        <v>2137.8789999999999</v>
      </c>
      <c r="S281" s="11"/>
      <c r="T281" s="11"/>
      <c r="U281" s="11"/>
      <c r="V281" s="11"/>
      <c r="Y281" s="2"/>
      <c r="AD281"/>
    </row>
    <row r="282" spans="1:30">
      <c r="B282">
        <f>50/1000*100</f>
        <v>5</v>
      </c>
      <c r="C282">
        <v>0</v>
      </c>
      <c r="D282">
        <v>50</v>
      </c>
      <c r="E282">
        <v>0</v>
      </c>
      <c r="F282">
        <f>G282-D282</f>
        <v>950</v>
      </c>
      <c r="G282">
        <v>1000</v>
      </c>
      <c r="H282">
        <v>100</v>
      </c>
      <c r="I282">
        <f t="shared" ref="I282:I290" si="147">K282/J282</f>
        <v>0.4</v>
      </c>
      <c r="J282">
        <v>50</v>
      </c>
      <c r="K282">
        <v>20</v>
      </c>
      <c r="L282">
        <v>50</v>
      </c>
      <c r="N282" s="95">
        <v>1.8999810000000001E-4</v>
      </c>
      <c r="O282" s="95">
        <v>1.1446460000000001</v>
      </c>
      <c r="P282" s="95">
        <v>1.154521E-2</v>
      </c>
      <c r="Q282" s="95">
        <v>2285.9520000000002</v>
      </c>
      <c r="S282" s="11"/>
      <c r="T282" s="11"/>
      <c r="U282" s="11"/>
      <c r="V282" s="11"/>
      <c r="Y282" s="2"/>
      <c r="AD282"/>
    </row>
    <row r="283" spans="1:30">
      <c r="B283">
        <f>B282+20</f>
        <v>25</v>
      </c>
      <c r="C283">
        <v>0</v>
      </c>
      <c r="D283">
        <f>G283*(B283/100)</f>
        <v>250</v>
      </c>
      <c r="E283">
        <v>0</v>
      </c>
      <c r="F283">
        <f t="shared" ref="F283:F290" si="148">G283-D283</f>
        <v>750</v>
      </c>
      <c r="G283">
        <v>1000</v>
      </c>
      <c r="H283">
        <v>100</v>
      </c>
      <c r="I283">
        <f t="shared" si="147"/>
        <v>0.4</v>
      </c>
      <c r="J283">
        <v>50</v>
      </c>
      <c r="K283">
        <v>20</v>
      </c>
      <c r="L283">
        <v>50</v>
      </c>
      <c r="N283" s="97">
        <v>9.9999000000000006E-6</v>
      </c>
      <c r="O283" s="95">
        <v>1.5000899999999999</v>
      </c>
      <c r="P283" s="95">
        <v>1.5076259999999999E-2</v>
      </c>
      <c r="Q283" s="95">
        <v>2985.1</v>
      </c>
      <c r="S283" s="11"/>
      <c r="T283" s="11"/>
      <c r="U283" s="11"/>
      <c r="V283" s="11"/>
      <c r="AD283"/>
    </row>
    <row r="284" spans="1:30">
      <c r="B284">
        <f>B283+10</f>
        <v>35</v>
      </c>
      <c r="C284">
        <v>0</v>
      </c>
      <c r="D284">
        <f t="shared" ref="D284:D290" si="149">G284*(B284/100)</f>
        <v>350</v>
      </c>
      <c r="E284">
        <v>0</v>
      </c>
      <c r="F284">
        <f t="shared" si="148"/>
        <v>650</v>
      </c>
      <c r="G284">
        <v>1000</v>
      </c>
      <c r="H284">
        <v>100</v>
      </c>
      <c r="I284">
        <f t="shared" si="147"/>
        <v>0.4</v>
      </c>
      <c r="J284">
        <v>50</v>
      </c>
      <c r="K284">
        <v>20</v>
      </c>
      <c r="L284">
        <v>50</v>
      </c>
      <c r="N284" s="94">
        <v>9.9999000000000006E-6</v>
      </c>
      <c r="O284" s="95">
        <v>1.7166589999999999</v>
      </c>
      <c r="P284" s="95">
        <v>1.7215370000000001E-2</v>
      </c>
      <c r="Q284" s="95">
        <v>3408.6439999999998</v>
      </c>
      <c r="S284" s="11"/>
      <c r="T284" s="11"/>
      <c r="U284" s="11"/>
      <c r="V284" s="11"/>
      <c r="AD284"/>
    </row>
    <row r="285" spans="1:30">
      <c r="B285">
        <f t="shared" ref="B285:B290" si="150">B284+10</f>
        <v>45</v>
      </c>
      <c r="C285">
        <v>0</v>
      </c>
      <c r="D285">
        <f t="shared" si="149"/>
        <v>450</v>
      </c>
      <c r="E285">
        <v>0</v>
      </c>
      <c r="F285">
        <f t="shared" si="148"/>
        <v>550</v>
      </c>
      <c r="G285">
        <v>1000</v>
      </c>
      <c r="H285">
        <v>100</v>
      </c>
      <c r="I285">
        <f t="shared" si="147"/>
        <v>0.4</v>
      </c>
      <c r="J285">
        <v>50</v>
      </c>
      <c r="K285">
        <v>20</v>
      </c>
      <c r="L285">
        <v>50</v>
      </c>
      <c r="N285" s="94">
        <v>9.9999000000000006E-6</v>
      </c>
      <c r="O285" s="95">
        <v>1.898946</v>
      </c>
      <c r="P285" s="95">
        <v>1.9008669999999998E-2</v>
      </c>
      <c r="Q285" s="96">
        <v>3763.7159999999999</v>
      </c>
      <c r="S285" s="11"/>
      <c r="T285" s="11"/>
      <c r="U285" s="11"/>
      <c r="V285" s="11"/>
      <c r="AD285"/>
    </row>
    <row r="286" spans="1:30">
      <c r="B286">
        <f t="shared" si="150"/>
        <v>55</v>
      </c>
      <c r="C286">
        <v>0</v>
      </c>
      <c r="D286">
        <f t="shared" si="149"/>
        <v>550</v>
      </c>
      <c r="E286">
        <v>0</v>
      </c>
      <c r="F286">
        <f t="shared" si="148"/>
        <v>450</v>
      </c>
      <c r="G286">
        <v>1000</v>
      </c>
      <c r="H286">
        <v>100</v>
      </c>
      <c r="I286">
        <f t="shared" si="147"/>
        <v>0.4</v>
      </c>
      <c r="J286">
        <v>50</v>
      </c>
      <c r="K286">
        <v>20</v>
      </c>
      <c r="L286">
        <v>50</v>
      </c>
      <c r="N286" s="94">
        <v>9.9999000000000006E-6</v>
      </c>
      <c r="O286" s="95">
        <v>2.0516549999999998</v>
      </c>
      <c r="P286" s="95">
        <v>2.0505949999999998E-2</v>
      </c>
      <c r="Q286" s="95">
        <v>4060.1790000000001</v>
      </c>
      <c r="S286" s="11"/>
      <c r="T286" s="11"/>
      <c r="U286" s="11"/>
      <c r="V286" s="11"/>
      <c r="AD286"/>
    </row>
    <row r="287" spans="1:30">
      <c r="B287">
        <f t="shared" si="150"/>
        <v>65</v>
      </c>
      <c r="C287">
        <v>0</v>
      </c>
      <c r="D287">
        <f t="shared" si="149"/>
        <v>650</v>
      </c>
      <c r="E287">
        <v>0</v>
      </c>
      <c r="F287">
        <f t="shared" si="148"/>
        <v>350</v>
      </c>
      <c r="G287">
        <v>1000</v>
      </c>
      <c r="H287">
        <v>100</v>
      </c>
      <c r="I287">
        <f t="shared" si="147"/>
        <v>0.4</v>
      </c>
      <c r="J287">
        <v>50</v>
      </c>
      <c r="K287">
        <v>20</v>
      </c>
      <c r="L287">
        <v>50</v>
      </c>
      <c r="N287" s="94">
        <v>9.9999000000000006E-6</v>
      </c>
      <c r="O287" s="95">
        <v>2.2631380000000001</v>
      </c>
      <c r="P287" s="95">
        <v>2.2571979999999998E-2</v>
      </c>
      <c r="Q287" s="95">
        <v>4469.2520000000004</v>
      </c>
      <c r="S287" s="11"/>
      <c r="T287" s="11"/>
      <c r="U287" s="11"/>
      <c r="V287" s="11"/>
      <c r="AD287"/>
    </row>
    <row r="288" spans="1:30">
      <c r="B288">
        <f t="shared" si="150"/>
        <v>75</v>
      </c>
      <c r="C288">
        <v>0</v>
      </c>
      <c r="D288">
        <f t="shared" si="149"/>
        <v>750</v>
      </c>
      <c r="E288">
        <v>0</v>
      </c>
      <c r="F288">
        <f t="shared" si="148"/>
        <v>250</v>
      </c>
      <c r="G288">
        <v>1000</v>
      </c>
      <c r="H288">
        <v>100</v>
      </c>
      <c r="I288">
        <f t="shared" si="147"/>
        <v>0.4</v>
      </c>
      <c r="J288">
        <v>50</v>
      </c>
      <c r="K288">
        <v>20</v>
      </c>
      <c r="L288">
        <v>50</v>
      </c>
      <c r="N288" s="97">
        <v>9.9999000000000006E-6</v>
      </c>
      <c r="O288" s="95">
        <v>2.4794770000000002</v>
      </c>
      <c r="P288" s="95">
        <v>2.4676449999999999E-2</v>
      </c>
      <c r="Q288" s="95">
        <v>4885.9380000000001</v>
      </c>
      <c r="S288" s="11"/>
      <c r="T288" s="11"/>
      <c r="U288" s="11"/>
      <c r="V288" s="11"/>
      <c r="AD288"/>
    </row>
    <row r="289" spans="1:30">
      <c r="B289">
        <f t="shared" si="150"/>
        <v>85</v>
      </c>
      <c r="C289">
        <v>0</v>
      </c>
      <c r="D289">
        <f t="shared" si="149"/>
        <v>850</v>
      </c>
      <c r="E289">
        <v>0</v>
      </c>
      <c r="F289">
        <f t="shared" si="148"/>
        <v>150</v>
      </c>
      <c r="G289">
        <v>1000</v>
      </c>
      <c r="H289">
        <v>100</v>
      </c>
      <c r="I289">
        <f t="shared" si="147"/>
        <v>0.4</v>
      </c>
      <c r="J289">
        <v>50</v>
      </c>
      <c r="K289">
        <v>20</v>
      </c>
      <c r="L289">
        <v>50</v>
      </c>
      <c r="N289" s="94">
        <v>9.9999000000000006E-6</v>
      </c>
      <c r="O289" s="95">
        <v>2.7129059999999998</v>
      </c>
      <c r="P289" s="95">
        <v>2.6937030000000001E-2</v>
      </c>
      <c r="Q289" s="95">
        <v>5333.5320000000002</v>
      </c>
      <c r="S289" s="11"/>
      <c r="T289" s="11"/>
      <c r="U289" s="11"/>
      <c r="V289" s="11"/>
      <c r="AD289"/>
    </row>
    <row r="290" spans="1:30" ht="17" thickBot="1">
      <c r="B290">
        <f t="shared" si="150"/>
        <v>95</v>
      </c>
      <c r="C290">
        <v>0</v>
      </c>
      <c r="D290">
        <f t="shared" si="149"/>
        <v>950</v>
      </c>
      <c r="E290">
        <v>0</v>
      </c>
      <c r="F290">
        <f t="shared" si="148"/>
        <v>50</v>
      </c>
      <c r="G290">
        <v>1000</v>
      </c>
      <c r="H290">
        <v>100</v>
      </c>
      <c r="I290">
        <f t="shared" si="147"/>
        <v>0.4</v>
      </c>
      <c r="J290">
        <v>50</v>
      </c>
      <c r="K290">
        <v>20</v>
      </c>
      <c r="L290">
        <v>50</v>
      </c>
      <c r="N290" s="94">
        <v>9.9999000000000006E-6</v>
      </c>
      <c r="O290" s="95">
        <v>2.8607990000000001</v>
      </c>
      <c r="P290" s="95">
        <v>2.8363840000000001E-2</v>
      </c>
      <c r="Q290" s="96">
        <v>5616.04</v>
      </c>
      <c r="T290" s="11"/>
      <c r="U290" s="11"/>
      <c r="V290" s="11"/>
      <c r="AD290"/>
    </row>
    <row r="291" spans="1:30" ht="17" thickBot="1">
      <c r="A291" s="23">
        <v>2</v>
      </c>
      <c r="B291" s="4" t="s">
        <v>10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7"/>
      <c r="N291" s="17"/>
      <c r="O291" s="17"/>
      <c r="P291" s="17"/>
      <c r="Q291" s="17"/>
      <c r="U291"/>
      <c r="AD291"/>
    </row>
    <row r="292" spans="1:30">
      <c r="B292">
        <v>25</v>
      </c>
      <c r="C292">
        <v>0</v>
      </c>
      <c r="D292">
        <f>G292-F292</f>
        <v>250</v>
      </c>
      <c r="E292">
        <v>0</v>
      </c>
      <c r="F292">
        <v>750</v>
      </c>
      <c r="G292">
        <v>1000</v>
      </c>
      <c r="H292">
        <v>100</v>
      </c>
      <c r="I292">
        <f t="shared" ref="I292:I301" si="151">K292/J292</f>
        <v>0.1</v>
      </c>
      <c r="J292">
        <v>50</v>
      </c>
      <c r="K292" s="29">
        <v>5</v>
      </c>
      <c r="L292">
        <v>50</v>
      </c>
      <c r="U292"/>
      <c r="AD292"/>
    </row>
    <row r="293" spans="1:30">
      <c r="B293">
        <v>25</v>
      </c>
      <c r="C293">
        <v>0</v>
      </c>
      <c r="D293">
        <f t="shared" ref="D293:D301" si="152">G293-F293</f>
        <v>250</v>
      </c>
      <c r="E293">
        <v>0</v>
      </c>
      <c r="F293">
        <v>750</v>
      </c>
      <c r="G293">
        <v>1000</v>
      </c>
      <c r="H293">
        <v>100</v>
      </c>
      <c r="I293">
        <f t="shared" si="151"/>
        <v>0.2</v>
      </c>
      <c r="J293">
        <v>50</v>
      </c>
      <c r="K293">
        <v>10</v>
      </c>
      <c r="L293">
        <v>50</v>
      </c>
      <c r="U293"/>
      <c r="AD293"/>
    </row>
    <row r="294" spans="1:30">
      <c r="B294">
        <v>25</v>
      </c>
      <c r="C294">
        <v>0</v>
      </c>
      <c r="D294">
        <f t="shared" si="152"/>
        <v>250</v>
      </c>
      <c r="E294">
        <v>0</v>
      </c>
      <c r="F294">
        <v>750</v>
      </c>
      <c r="G294">
        <v>1000</v>
      </c>
      <c r="H294">
        <v>100</v>
      </c>
      <c r="I294">
        <f t="shared" si="151"/>
        <v>0.3</v>
      </c>
      <c r="J294">
        <v>50</v>
      </c>
      <c r="K294">
        <v>15</v>
      </c>
      <c r="L294">
        <v>50</v>
      </c>
      <c r="U294"/>
      <c r="AD294"/>
    </row>
    <row r="295" spans="1:30">
      <c r="B295">
        <v>25</v>
      </c>
      <c r="C295">
        <v>0</v>
      </c>
      <c r="D295">
        <f t="shared" si="152"/>
        <v>250</v>
      </c>
      <c r="E295">
        <v>0</v>
      </c>
      <c r="F295">
        <v>750</v>
      </c>
      <c r="G295">
        <v>1000</v>
      </c>
      <c r="H295">
        <v>100</v>
      </c>
      <c r="I295">
        <f t="shared" si="151"/>
        <v>0.4</v>
      </c>
      <c r="J295">
        <v>50</v>
      </c>
      <c r="K295">
        <v>20</v>
      </c>
      <c r="L295">
        <v>50</v>
      </c>
      <c r="U295"/>
      <c r="AD295"/>
    </row>
    <row r="296" spans="1:30">
      <c r="B296">
        <v>25</v>
      </c>
      <c r="C296">
        <v>0</v>
      </c>
      <c r="D296">
        <f t="shared" si="152"/>
        <v>250</v>
      </c>
      <c r="E296">
        <v>0</v>
      </c>
      <c r="F296">
        <v>750</v>
      </c>
      <c r="G296">
        <v>1000</v>
      </c>
      <c r="H296">
        <v>100</v>
      </c>
      <c r="I296">
        <f t="shared" si="151"/>
        <v>0.6</v>
      </c>
      <c r="J296">
        <v>50</v>
      </c>
      <c r="K296">
        <v>30</v>
      </c>
      <c r="L296">
        <v>50</v>
      </c>
      <c r="U296"/>
      <c r="AD296"/>
    </row>
    <row r="297" spans="1:30">
      <c r="B297">
        <v>25</v>
      </c>
      <c r="C297">
        <v>0</v>
      </c>
      <c r="D297">
        <f t="shared" si="152"/>
        <v>250</v>
      </c>
      <c r="E297">
        <v>0</v>
      </c>
      <c r="F297">
        <v>750</v>
      </c>
      <c r="G297">
        <v>1000</v>
      </c>
      <c r="H297">
        <v>100</v>
      </c>
      <c r="I297">
        <f t="shared" si="151"/>
        <v>0.8</v>
      </c>
      <c r="J297">
        <v>50</v>
      </c>
      <c r="K297">
        <v>40</v>
      </c>
      <c r="L297">
        <v>50</v>
      </c>
      <c r="U297"/>
      <c r="AD297"/>
    </row>
    <row r="298" spans="1:30">
      <c r="B298">
        <v>25</v>
      </c>
      <c r="C298">
        <v>0</v>
      </c>
      <c r="D298">
        <f t="shared" si="152"/>
        <v>250</v>
      </c>
      <c r="E298">
        <v>0</v>
      </c>
      <c r="F298">
        <v>750</v>
      </c>
      <c r="G298">
        <v>1000</v>
      </c>
      <c r="H298">
        <v>100</v>
      </c>
      <c r="I298">
        <f t="shared" si="151"/>
        <v>1</v>
      </c>
      <c r="J298">
        <v>50</v>
      </c>
      <c r="K298">
        <v>50</v>
      </c>
      <c r="L298">
        <v>50</v>
      </c>
      <c r="U298"/>
      <c r="AD298"/>
    </row>
    <row r="299" spans="1:30">
      <c r="B299">
        <v>25</v>
      </c>
      <c r="C299">
        <v>0</v>
      </c>
      <c r="D299">
        <f t="shared" si="152"/>
        <v>250</v>
      </c>
      <c r="E299">
        <v>0</v>
      </c>
      <c r="F299">
        <v>750</v>
      </c>
      <c r="G299">
        <v>1000</v>
      </c>
      <c r="H299">
        <v>100</v>
      </c>
      <c r="I299">
        <f t="shared" si="151"/>
        <v>1.4</v>
      </c>
      <c r="J299">
        <v>50</v>
      </c>
      <c r="K299">
        <v>70</v>
      </c>
      <c r="L299">
        <v>50</v>
      </c>
      <c r="U299"/>
      <c r="AD299"/>
    </row>
    <row r="300" spans="1:30">
      <c r="B300">
        <v>25</v>
      </c>
      <c r="C300">
        <v>0</v>
      </c>
      <c r="D300">
        <f t="shared" si="152"/>
        <v>250</v>
      </c>
      <c r="E300">
        <v>0</v>
      </c>
      <c r="F300">
        <v>750</v>
      </c>
      <c r="G300">
        <v>1000</v>
      </c>
      <c r="H300">
        <v>100</v>
      </c>
      <c r="I300">
        <f t="shared" si="151"/>
        <v>2</v>
      </c>
      <c r="J300">
        <v>50</v>
      </c>
      <c r="K300">
        <v>100</v>
      </c>
      <c r="L300">
        <v>50</v>
      </c>
      <c r="U300"/>
      <c r="AD300"/>
    </row>
    <row r="301" spans="1:30" ht="17" thickBot="1">
      <c r="B301">
        <v>25</v>
      </c>
      <c r="C301">
        <v>0</v>
      </c>
      <c r="D301">
        <f t="shared" si="152"/>
        <v>250</v>
      </c>
      <c r="E301">
        <v>0</v>
      </c>
      <c r="F301">
        <v>750</v>
      </c>
      <c r="G301">
        <v>1000</v>
      </c>
      <c r="H301">
        <v>100</v>
      </c>
      <c r="I301">
        <f t="shared" si="151"/>
        <v>3</v>
      </c>
      <c r="J301">
        <v>50</v>
      </c>
      <c r="K301">
        <v>150</v>
      </c>
      <c r="L301">
        <v>50</v>
      </c>
      <c r="U301"/>
      <c r="AD301"/>
    </row>
    <row r="302" spans="1:30" ht="17" thickBot="1">
      <c r="A302" s="23">
        <v>3</v>
      </c>
      <c r="B302" s="4" t="s">
        <v>11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7"/>
      <c r="N302" s="17"/>
      <c r="O302" s="17"/>
      <c r="P302" s="17"/>
      <c r="Q302" s="17"/>
      <c r="U302"/>
      <c r="AD302"/>
    </row>
    <row r="303" spans="1:30">
      <c r="B303">
        <v>25</v>
      </c>
      <c r="C303">
        <v>0</v>
      </c>
      <c r="D303">
        <f>G303-F303</f>
        <v>250</v>
      </c>
      <c r="E303">
        <v>0</v>
      </c>
      <c r="F303">
        <v>750</v>
      </c>
      <c r="G303">
        <v>1000</v>
      </c>
      <c r="H303">
        <v>6</v>
      </c>
      <c r="I303">
        <f>K303/J303</f>
        <v>0.4</v>
      </c>
      <c r="J303">
        <v>50</v>
      </c>
      <c r="K303">
        <v>20</v>
      </c>
      <c r="L303">
        <v>50</v>
      </c>
      <c r="U303"/>
      <c r="AD303"/>
    </row>
    <row r="304" spans="1:30">
      <c r="B304">
        <v>25</v>
      </c>
      <c r="C304">
        <v>0</v>
      </c>
      <c r="D304">
        <f t="shared" ref="D304:D312" si="153">G304-F304</f>
        <v>250</v>
      </c>
      <c r="E304">
        <v>0</v>
      </c>
      <c r="F304">
        <v>750</v>
      </c>
      <c r="G304">
        <v>1000</v>
      </c>
      <c r="H304">
        <v>10</v>
      </c>
      <c r="I304">
        <f>K304/J304</f>
        <v>0.4</v>
      </c>
      <c r="J304">
        <v>50</v>
      </c>
      <c r="K304">
        <v>20</v>
      </c>
      <c r="L304">
        <v>50</v>
      </c>
      <c r="U304"/>
      <c r="AD304"/>
    </row>
    <row r="305" spans="1:30">
      <c r="B305">
        <v>25</v>
      </c>
      <c r="C305">
        <v>0</v>
      </c>
      <c r="D305">
        <f t="shared" si="153"/>
        <v>250</v>
      </c>
      <c r="E305">
        <v>0</v>
      </c>
      <c r="F305">
        <v>750</v>
      </c>
      <c r="G305">
        <v>1000</v>
      </c>
      <c r="H305">
        <v>20</v>
      </c>
      <c r="I305">
        <f t="shared" ref="I305:I312" si="154">K305/J305</f>
        <v>0.4</v>
      </c>
      <c r="J305">
        <v>50</v>
      </c>
      <c r="K305">
        <v>20</v>
      </c>
      <c r="L305">
        <v>50</v>
      </c>
      <c r="U305"/>
      <c r="AD305"/>
    </row>
    <row r="306" spans="1:30">
      <c r="B306">
        <v>25</v>
      </c>
      <c r="C306">
        <v>0</v>
      </c>
      <c r="D306">
        <f t="shared" si="153"/>
        <v>250</v>
      </c>
      <c r="E306">
        <v>0</v>
      </c>
      <c r="F306">
        <v>750</v>
      </c>
      <c r="G306">
        <v>1000</v>
      </c>
      <c r="H306">
        <v>50</v>
      </c>
      <c r="I306">
        <f t="shared" si="154"/>
        <v>0.4</v>
      </c>
      <c r="J306">
        <v>50</v>
      </c>
      <c r="K306">
        <v>20</v>
      </c>
      <c r="L306">
        <v>50</v>
      </c>
      <c r="U306"/>
      <c r="AD306"/>
    </row>
    <row r="307" spans="1:30">
      <c r="B307">
        <v>25</v>
      </c>
      <c r="C307">
        <v>0</v>
      </c>
      <c r="D307">
        <f t="shared" si="153"/>
        <v>250</v>
      </c>
      <c r="E307">
        <v>0</v>
      </c>
      <c r="F307">
        <v>750</v>
      </c>
      <c r="G307">
        <v>1000</v>
      </c>
      <c r="H307">
        <v>100</v>
      </c>
      <c r="I307">
        <f t="shared" si="154"/>
        <v>0.4</v>
      </c>
      <c r="J307">
        <v>50</v>
      </c>
      <c r="K307">
        <v>20</v>
      </c>
      <c r="L307">
        <v>50</v>
      </c>
      <c r="U307"/>
      <c r="AD307"/>
    </row>
    <row r="308" spans="1:30">
      <c r="B308">
        <v>25</v>
      </c>
      <c r="C308">
        <v>0</v>
      </c>
      <c r="D308">
        <f t="shared" si="153"/>
        <v>250</v>
      </c>
      <c r="E308">
        <v>0</v>
      </c>
      <c r="F308">
        <v>750</v>
      </c>
      <c r="G308">
        <v>1000</v>
      </c>
      <c r="H308">
        <v>300</v>
      </c>
      <c r="I308">
        <f t="shared" si="154"/>
        <v>0.4</v>
      </c>
      <c r="J308">
        <v>50</v>
      </c>
      <c r="K308">
        <v>20</v>
      </c>
      <c r="L308">
        <v>50</v>
      </c>
      <c r="U308"/>
      <c r="AD308"/>
    </row>
    <row r="309" spans="1:30">
      <c r="B309">
        <v>25</v>
      </c>
      <c r="C309">
        <v>0</v>
      </c>
      <c r="D309">
        <f t="shared" si="153"/>
        <v>250</v>
      </c>
      <c r="E309">
        <v>0</v>
      </c>
      <c r="F309">
        <v>750</v>
      </c>
      <c r="G309">
        <v>1000</v>
      </c>
      <c r="H309">
        <v>500</v>
      </c>
      <c r="I309">
        <f t="shared" si="154"/>
        <v>0.4</v>
      </c>
      <c r="J309">
        <v>50</v>
      </c>
      <c r="K309">
        <v>20</v>
      </c>
      <c r="L309">
        <v>50</v>
      </c>
      <c r="U309"/>
      <c r="AD309"/>
    </row>
    <row r="310" spans="1:30">
      <c r="B310">
        <v>25</v>
      </c>
      <c r="C310">
        <v>0</v>
      </c>
      <c r="D310">
        <f t="shared" si="153"/>
        <v>250</v>
      </c>
      <c r="E310">
        <v>0</v>
      </c>
      <c r="F310">
        <v>750</v>
      </c>
      <c r="G310">
        <v>1000</v>
      </c>
      <c r="H310">
        <v>700</v>
      </c>
      <c r="I310">
        <f t="shared" si="154"/>
        <v>0.4</v>
      </c>
      <c r="J310">
        <v>50</v>
      </c>
      <c r="K310">
        <v>20</v>
      </c>
      <c r="L310">
        <v>50</v>
      </c>
      <c r="U310"/>
      <c r="AD310"/>
    </row>
    <row r="311" spans="1:30">
      <c r="B311">
        <v>25</v>
      </c>
      <c r="C311">
        <v>0</v>
      </c>
      <c r="D311">
        <f t="shared" si="153"/>
        <v>250</v>
      </c>
      <c r="E311">
        <v>0</v>
      </c>
      <c r="F311">
        <v>750</v>
      </c>
      <c r="G311">
        <v>1000</v>
      </c>
      <c r="H311">
        <v>800</v>
      </c>
      <c r="I311">
        <f t="shared" si="154"/>
        <v>0.4</v>
      </c>
      <c r="J311">
        <v>50</v>
      </c>
      <c r="K311">
        <v>20</v>
      </c>
      <c r="L311">
        <v>50</v>
      </c>
      <c r="U311"/>
      <c r="AD311"/>
    </row>
    <row r="312" spans="1:30" ht="17" thickBot="1">
      <c r="B312">
        <v>25</v>
      </c>
      <c r="C312">
        <v>0</v>
      </c>
      <c r="D312">
        <f t="shared" si="153"/>
        <v>250</v>
      </c>
      <c r="E312">
        <v>0</v>
      </c>
      <c r="F312">
        <v>750</v>
      </c>
      <c r="G312">
        <v>1000</v>
      </c>
      <c r="H312">
        <v>1000</v>
      </c>
      <c r="I312">
        <f t="shared" si="154"/>
        <v>0.4</v>
      </c>
      <c r="J312">
        <v>50</v>
      </c>
      <c r="K312">
        <v>20</v>
      </c>
      <c r="L312">
        <v>50</v>
      </c>
      <c r="U312"/>
      <c r="AD312"/>
    </row>
    <row r="313" spans="1:30" ht="17" thickBot="1">
      <c r="A313" s="23">
        <v>4</v>
      </c>
      <c r="B313" s="5" t="s">
        <v>51</v>
      </c>
      <c r="C313" s="2"/>
      <c r="D313" s="2"/>
      <c r="E313" s="2"/>
      <c r="F313" s="2"/>
      <c r="G313" s="2"/>
      <c r="H313" s="3" t="s">
        <v>13</v>
      </c>
      <c r="I313" s="3"/>
      <c r="J313" s="3"/>
      <c r="K313" s="2"/>
      <c r="L313" s="2"/>
      <c r="M313" s="17"/>
      <c r="N313" s="17"/>
      <c r="O313" s="17"/>
      <c r="P313" s="17"/>
      <c r="Q313" s="17"/>
      <c r="U313"/>
      <c r="AD313"/>
    </row>
    <row r="314" spans="1:30">
      <c r="B314">
        <v>2</v>
      </c>
      <c r="C314">
        <v>0</v>
      </c>
      <c r="D314">
        <f t="shared" ref="D314:D315" si="155">G314*(B314/100)</f>
        <v>20</v>
      </c>
      <c r="E314">
        <v>0</v>
      </c>
      <c r="F314">
        <v>980</v>
      </c>
      <c r="G314">
        <v>1000</v>
      </c>
      <c r="H314" s="6" t="s">
        <v>14</v>
      </c>
      <c r="I314" s="15">
        <f>K314/J314</f>
        <v>0.4</v>
      </c>
      <c r="J314" s="15">
        <v>50</v>
      </c>
      <c r="K314">
        <v>20</v>
      </c>
      <c r="L314">
        <v>50</v>
      </c>
      <c r="U314"/>
      <c r="AD314"/>
    </row>
    <row r="315" spans="1:30">
      <c r="B315">
        <v>5</v>
      </c>
      <c r="C315">
        <v>0</v>
      </c>
      <c r="D315">
        <f t="shared" si="155"/>
        <v>50</v>
      </c>
      <c r="E315">
        <v>0</v>
      </c>
      <c r="F315">
        <f>G315-D315</f>
        <v>950</v>
      </c>
      <c r="G315">
        <v>1000</v>
      </c>
      <c r="H315" s="6" t="s">
        <v>14</v>
      </c>
      <c r="I315" s="15">
        <f t="shared" ref="I315:I323" si="156">K315/J315</f>
        <v>0.4</v>
      </c>
      <c r="J315" s="15">
        <f>50</f>
        <v>50</v>
      </c>
      <c r="K315">
        <v>20</v>
      </c>
      <c r="L315">
        <v>50</v>
      </c>
      <c r="U315"/>
      <c r="AD315"/>
    </row>
    <row r="316" spans="1:30">
      <c r="B316">
        <f>B315+20</f>
        <v>25</v>
      </c>
      <c r="C316">
        <v>0</v>
      </c>
      <c r="D316">
        <f>G316*(B316/100)</f>
        <v>250</v>
      </c>
      <c r="E316">
        <v>0</v>
      </c>
      <c r="F316">
        <f>G316-D316</f>
        <v>750</v>
      </c>
      <c r="G316">
        <v>1000</v>
      </c>
      <c r="H316" s="6" t="s">
        <v>14</v>
      </c>
      <c r="I316" s="15">
        <f t="shared" si="156"/>
        <v>0.4</v>
      </c>
      <c r="J316" s="15">
        <f>50</f>
        <v>50</v>
      </c>
      <c r="K316">
        <v>20</v>
      </c>
      <c r="L316">
        <v>50</v>
      </c>
      <c r="U316"/>
      <c r="AD316"/>
    </row>
    <row r="317" spans="1:30">
      <c r="B317">
        <f>B316+10</f>
        <v>35</v>
      </c>
      <c r="C317">
        <v>0</v>
      </c>
      <c r="D317">
        <f>G317*(B317/100)</f>
        <v>350</v>
      </c>
      <c r="E317">
        <v>0</v>
      </c>
      <c r="F317">
        <f>G317-D317</f>
        <v>650</v>
      </c>
      <c r="G317">
        <v>1000</v>
      </c>
      <c r="H317" s="6" t="s">
        <v>14</v>
      </c>
      <c r="I317" s="15">
        <f t="shared" si="156"/>
        <v>0.4</v>
      </c>
      <c r="J317" s="15">
        <f>50</f>
        <v>50</v>
      </c>
      <c r="K317">
        <v>20</v>
      </c>
      <c r="L317">
        <v>50</v>
      </c>
      <c r="U317"/>
      <c r="AD317"/>
    </row>
    <row r="318" spans="1:30">
      <c r="B318">
        <f>B316+20</f>
        <v>45</v>
      </c>
      <c r="C318">
        <v>0</v>
      </c>
      <c r="D318">
        <f t="shared" ref="D318:D323" si="157">G318*(B318/100)</f>
        <v>450</v>
      </c>
      <c r="E318">
        <v>0</v>
      </c>
      <c r="F318">
        <f t="shared" ref="F318:F323" si="158">G318-D318</f>
        <v>550</v>
      </c>
      <c r="G318">
        <v>1000</v>
      </c>
      <c r="H318" s="6" t="s">
        <v>14</v>
      </c>
      <c r="I318" s="15">
        <f t="shared" si="156"/>
        <v>0.4</v>
      </c>
      <c r="J318" s="15">
        <f>50</f>
        <v>50</v>
      </c>
      <c r="K318">
        <v>20</v>
      </c>
      <c r="L318">
        <v>50</v>
      </c>
      <c r="U318"/>
      <c r="AD318"/>
    </row>
    <row r="319" spans="1:30">
      <c r="B319">
        <f>B318+10</f>
        <v>55</v>
      </c>
      <c r="C319">
        <v>0</v>
      </c>
      <c r="D319">
        <f t="shared" si="157"/>
        <v>550</v>
      </c>
      <c r="E319">
        <v>0</v>
      </c>
      <c r="F319">
        <f t="shared" si="158"/>
        <v>450</v>
      </c>
      <c r="G319">
        <v>1000</v>
      </c>
      <c r="H319" s="7" t="s">
        <v>44</v>
      </c>
      <c r="I319" s="15">
        <f t="shared" si="156"/>
        <v>0.4</v>
      </c>
      <c r="J319" s="15">
        <f>50</f>
        <v>50</v>
      </c>
      <c r="K319">
        <v>20</v>
      </c>
      <c r="L319">
        <v>50</v>
      </c>
      <c r="U319"/>
      <c r="AD319"/>
    </row>
    <row r="320" spans="1:30">
      <c r="B320">
        <f t="shared" ref="B320:B322" si="159">B319+10</f>
        <v>65</v>
      </c>
      <c r="C320">
        <v>0</v>
      </c>
      <c r="D320">
        <f t="shared" si="157"/>
        <v>650</v>
      </c>
      <c r="E320">
        <v>0</v>
      </c>
      <c r="F320">
        <f t="shared" si="158"/>
        <v>350</v>
      </c>
      <c r="G320">
        <v>1000</v>
      </c>
      <c r="H320" s="7" t="s">
        <v>44</v>
      </c>
      <c r="I320" s="15">
        <f t="shared" si="156"/>
        <v>0.4</v>
      </c>
      <c r="J320" s="15">
        <f>50</f>
        <v>50</v>
      </c>
      <c r="K320">
        <v>20</v>
      </c>
      <c r="L320">
        <v>50</v>
      </c>
      <c r="U320"/>
      <c r="AD320"/>
    </row>
    <row r="321" spans="1:30">
      <c r="B321">
        <f t="shared" si="159"/>
        <v>75</v>
      </c>
      <c r="C321">
        <v>0</v>
      </c>
      <c r="D321">
        <f t="shared" si="157"/>
        <v>750</v>
      </c>
      <c r="E321">
        <v>0</v>
      </c>
      <c r="F321">
        <f t="shared" si="158"/>
        <v>250</v>
      </c>
      <c r="G321">
        <v>1000</v>
      </c>
      <c r="H321" s="7" t="s">
        <v>44</v>
      </c>
      <c r="I321" s="15">
        <f t="shared" si="156"/>
        <v>0.4</v>
      </c>
      <c r="J321" s="15">
        <f>50</f>
        <v>50</v>
      </c>
      <c r="K321">
        <v>20</v>
      </c>
      <c r="L321">
        <v>50</v>
      </c>
      <c r="U321"/>
      <c r="AD321"/>
    </row>
    <row r="322" spans="1:30">
      <c r="B322">
        <f t="shared" si="159"/>
        <v>85</v>
      </c>
      <c r="C322">
        <v>0</v>
      </c>
      <c r="D322">
        <f t="shared" si="157"/>
        <v>850</v>
      </c>
      <c r="E322">
        <v>0</v>
      </c>
      <c r="F322">
        <f t="shared" si="158"/>
        <v>150</v>
      </c>
      <c r="G322">
        <v>1000</v>
      </c>
      <c r="H322" s="7" t="s">
        <v>44</v>
      </c>
      <c r="I322" s="15">
        <f t="shared" si="156"/>
        <v>0.4</v>
      </c>
      <c r="J322" s="15">
        <f>50</f>
        <v>50</v>
      </c>
      <c r="K322">
        <v>20</v>
      </c>
      <c r="L322">
        <v>50</v>
      </c>
      <c r="U322"/>
      <c r="AD322"/>
    </row>
    <row r="323" spans="1:30" ht="17" thickBot="1">
      <c r="B323">
        <f>B322+10</f>
        <v>95</v>
      </c>
      <c r="C323">
        <v>0</v>
      </c>
      <c r="D323">
        <f t="shared" si="157"/>
        <v>950</v>
      </c>
      <c r="E323">
        <v>0</v>
      </c>
      <c r="F323">
        <f t="shared" si="158"/>
        <v>50</v>
      </c>
      <c r="G323">
        <v>1000</v>
      </c>
      <c r="H323" s="7" t="s">
        <v>44</v>
      </c>
      <c r="I323" s="15">
        <f t="shared" si="156"/>
        <v>0.4</v>
      </c>
      <c r="J323" s="15">
        <f>50</f>
        <v>50</v>
      </c>
      <c r="K323">
        <v>20</v>
      </c>
      <c r="L323">
        <v>50</v>
      </c>
      <c r="U323"/>
      <c r="AD323"/>
    </row>
    <row r="324" spans="1:30" ht="17" thickBot="1">
      <c r="A324" s="23">
        <v>5</v>
      </c>
      <c r="B324" s="5" t="s">
        <v>52</v>
      </c>
      <c r="C324" s="2"/>
      <c r="D324" s="2"/>
      <c r="E324" s="2"/>
      <c r="F324" s="2"/>
      <c r="G324" s="2"/>
      <c r="H324" s="2"/>
      <c r="I324" s="2"/>
      <c r="J324" s="2"/>
      <c r="K324" s="2"/>
      <c r="L324" s="3" t="s">
        <v>15</v>
      </c>
      <c r="M324" s="17"/>
      <c r="N324" s="17"/>
      <c r="O324" s="17"/>
      <c r="P324" s="17"/>
      <c r="Q324" s="17"/>
      <c r="U324"/>
      <c r="AD324"/>
    </row>
    <row r="325" spans="1:30">
      <c r="B325">
        <v>2</v>
      </c>
      <c r="C325">
        <v>0</v>
      </c>
      <c r="D325">
        <f t="shared" ref="D325:D326" si="160">G325*(B325/100)</f>
        <v>20</v>
      </c>
      <c r="E325">
        <v>0</v>
      </c>
      <c r="F325">
        <v>980</v>
      </c>
      <c r="G325">
        <v>1000</v>
      </c>
      <c r="H325">
        <v>100</v>
      </c>
      <c r="I325" s="15">
        <f>K325/J325</f>
        <v>0.3621220351258374</v>
      </c>
      <c r="J325">
        <v>55.23</v>
      </c>
      <c r="K325">
        <v>20</v>
      </c>
      <c r="L325" s="7" t="s">
        <v>16</v>
      </c>
      <c r="U325"/>
      <c r="AD325"/>
    </row>
    <row r="326" spans="1:30">
      <c r="B326">
        <v>5</v>
      </c>
      <c r="C326">
        <v>0</v>
      </c>
      <c r="D326">
        <f t="shared" si="160"/>
        <v>50</v>
      </c>
      <c r="E326">
        <v>0</v>
      </c>
      <c r="F326">
        <f>G326-D326</f>
        <v>950</v>
      </c>
      <c r="G326">
        <v>1000</v>
      </c>
      <c r="H326">
        <v>100</v>
      </c>
      <c r="I326" s="15">
        <f t="shared" ref="I326:I329" si="161">K326/J326</f>
        <v>0.3621220351258374</v>
      </c>
      <c r="J326">
        <v>55.23</v>
      </c>
      <c r="K326">
        <v>20</v>
      </c>
      <c r="L326" s="7" t="s">
        <v>16</v>
      </c>
      <c r="U326"/>
      <c r="AD326"/>
    </row>
    <row r="327" spans="1:30">
      <c r="B327">
        <f>B326+20</f>
        <v>25</v>
      </c>
      <c r="C327">
        <v>0</v>
      </c>
      <c r="D327">
        <f>G327*(B327/100)</f>
        <v>250</v>
      </c>
      <c r="E327">
        <v>0</v>
      </c>
      <c r="F327">
        <f>G327-D327</f>
        <v>750</v>
      </c>
      <c r="G327">
        <v>1000</v>
      </c>
      <c r="H327">
        <v>100</v>
      </c>
      <c r="I327" s="15">
        <f t="shared" si="161"/>
        <v>0.3621220351258374</v>
      </c>
      <c r="J327">
        <v>55.23</v>
      </c>
      <c r="K327">
        <v>20</v>
      </c>
      <c r="L327" s="7" t="s">
        <v>16</v>
      </c>
      <c r="U327"/>
      <c r="AD327"/>
    </row>
    <row r="328" spans="1:30">
      <c r="B328">
        <f>B327+10</f>
        <v>35</v>
      </c>
      <c r="C328">
        <v>0</v>
      </c>
      <c r="D328">
        <f>G328*(B328/100)</f>
        <v>350</v>
      </c>
      <c r="E328">
        <v>0</v>
      </c>
      <c r="F328">
        <f>G328-D328</f>
        <v>650</v>
      </c>
      <c r="G328">
        <v>1000</v>
      </c>
      <c r="H328">
        <v>100</v>
      </c>
      <c r="I328" s="15">
        <f t="shared" si="161"/>
        <v>0.3621220351258374</v>
      </c>
      <c r="J328">
        <v>55.23</v>
      </c>
      <c r="K328">
        <v>20</v>
      </c>
      <c r="L328" s="7" t="s">
        <v>16</v>
      </c>
      <c r="U328"/>
      <c r="AD328"/>
    </row>
    <row r="329" spans="1:30">
      <c r="B329">
        <f>B327+20</f>
        <v>45</v>
      </c>
      <c r="C329">
        <v>0</v>
      </c>
      <c r="D329">
        <f t="shared" ref="D329:D334" si="162">G329*(B329/100)</f>
        <v>450</v>
      </c>
      <c r="E329">
        <v>0</v>
      </c>
      <c r="F329">
        <f t="shared" ref="F329:F334" si="163">G329-D329</f>
        <v>550</v>
      </c>
      <c r="G329">
        <v>1000</v>
      </c>
      <c r="H329">
        <v>100</v>
      </c>
      <c r="I329" s="15">
        <f t="shared" si="161"/>
        <v>0.3621220351258374</v>
      </c>
      <c r="J329">
        <v>55.23</v>
      </c>
      <c r="K329">
        <v>20</v>
      </c>
      <c r="L329" s="7" t="s">
        <v>16</v>
      </c>
      <c r="U329"/>
      <c r="AD329"/>
    </row>
    <row r="330" spans="1:30">
      <c r="B330">
        <f>B329+10</f>
        <v>55</v>
      </c>
      <c r="C330">
        <v>0</v>
      </c>
      <c r="D330">
        <f t="shared" si="162"/>
        <v>550</v>
      </c>
      <c r="E330">
        <v>0</v>
      </c>
      <c r="F330">
        <f t="shared" si="163"/>
        <v>450</v>
      </c>
      <c r="G330">
        <v>1000</v>
      </c>
      <c r="H330">
        <v>100</v>
      </c>
      <c r="I330" s="15">
        <f>K330/J330</f>
        <v>0.30679552078539657</v>
      </c>
      <c r="J330">
        <v>65.19</v>
      </c>
      <c r="K330">
        <v>20</v>
      </c>
      <c r="L330" s="7" t="s">
        <v>45</v>
      </c>
      <c r="U330"/>
      <c r="AD330"/>
    </row>
    <row r="331" spans="1:30">
      <c r="B331">
        <f t="shared" ref="B331:B334" si="164">B330+10</f>
        <v>65</v>
      </c>
      <c r="C331">
        <v>0</v>
      </c>
      <c r="D331">
        <f t="shared" si="162"/>
        <v>650</v>
      </c>
      <c r="E331">
        <v>0</v>
      </c>
      <c r="F331">
        <f t="shared" si="163"/>
        <v>350</v>
      </c>
      <c r="G331">
        <v>1000</v>
      </c>
      <c r="H331">
        <v>100</v>
      </c>
      <c r="I331" s="15">
        <f t="shared" ref="I331:I334" si="165">K331/J331</f>
        <v>0.30679552078539657</v>
      </c>
      <c r="J331">
        <v>65.19</v>
      </c>
      <c r="K331">
        <v>20</v>
      </c>
      <c r="L331" s="7" t="s">
        <v>45</v>
      </c>
      <c r="U331"/>
      <c r="AD331"/>
    </row>
    <row r="332" spans="1:30">
      <c r="B332">
        <f t="shared" si="164"/>
        <v>75</v>
      </c>
      <c r="C332">
        <v>0</v>
      </c>
      <c r="D332">
        <f t="shared" si="162"/>
        <v>750</v>
      </c>
      <c r="E332">
        <v>0</v>
      </c>
      <c r="F332">
        <f t="shared" si="163"/>
        <v>250</v>
      </c>
      <c r="G332">
        <v>1000</v>
      </c>
      <c r="H332">
        <v>100</v>
      </c>
      <c r="I332" s="15">
        <f t="shared" si="165"/>
        <v>0.30679552078539657</v>
      </c>
      <c r="J332">
        <v>65.19</v>
      </c>
      <c r="K332">
        <v>20</v>
      </c>
      <c r="L332" s="7" t="s">
        <v>45</v>
      </c>
      <c r="U332"/>
      <c r="AD332"/>
    </row>
    <row r="333" spans="1:30">
      <c r="B333">
        <f t="shared" si="164"/>
        <v>85</v>
      </c>
      <c r="C333">
        <v>0</v>
      </c>
      <c r="D333">
        <f t="shared" si="162"/>
        <v>850</v>
      </c>
      <c r="E333">
        <v>0</v>
      </c>
      <c r="F333">
        <f t="shared" si="163"/>
        <v>150</v>
      </c>
      <c r="G333">
        <v>1000</v>
      </c>
      <c r="H333">
        <v>100</v>
      </c>
      <c r="I333" s="15">
        <f t="shared" si="165"/>
        <v>0.30679552078539657</v>
      </c>
      <c r="J333">
        <v>65.19</v>
      </c>
      <c r="K333">
        <v>20</v>
      </c>
      <c r="L333" s="7" t="s">
        <v>45</v>
      </c>
      <c r="U333"/>
      <c r="AD333"/>
    </row>
    <row r="334" spans="1:30" ht="17" thickBot="1">
      <c r="B334">
        <f t="shared" si="164"/>
        <v>95</v>
      </c>
      <c r="C334">
        <v>0</v>
      </c>
      <c r="D334">
        <f t="shared" si="162"/>
        <v>950</v>
      </c>
      <c r="E334">
        <v>0</v>
      </c>
      <c r="F334">
        <f t="shared" si="163"/>
        <v>50</v>
      </c>
      <c r="G334">
        <v>1000</v>
      </c>
      <c r="H334">
        <v>100</v>
      </c>
      <c r="I334" s="15">
        <f t="shared" si="165"/>
        <v>0.30679552078539657</v>
      </c>
      <c r="J334">
        <v>65.19</v>
      </c>
      <c r="K334">
        <v>20</v>
      </c>
      <c r="L334" s="7" t="s">
        <v>45</v>
      </c>
      <c r="U334"/>
      <c r="AD334"/>
    </row>
    <row r="335" spans="1:30" ht="17" thickBot="1">
      <c r="A335" s="23">
        <v>6</v>
      </c>
      <c r="B335" s="5" t="s">
        <v>48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7"/>
      <c r="N335" s="17"/>
      <c r="O335" s="17"/>
      <c r="P335" s="17"/>
      <c r="Q335" s="17"/>
      <c r="U335"/>
      <c r="AD335"/>
    </row>
    <row r="336" spans="1:30">
      <c r="B336">
        <f>D336*100/G336</f>
        <v>1</v>
      </c>
      <c r="C336">
        <f>E336/G336*100</f>
        <v>1</v>
      </c>
      <c r="D336">
        <f>E336</f>
        <v>10</v>
      </c>
      <c r="E336">
        <f>(G336-F336)/2</f>
        <v>10</v>
      </c>
      <c r="F336" s="29">
        <v>980</v>
      </c>
      <c r="G336">
        <v>1000</v>
      </c>
      <c r="H336">
        <v>100</v>
      </c>
      <c r="I336">
        <f>K336/J336</f>
        <v>0.4</v>
      </c>
      <c r="J336">
        <v>50</v>
      </c>
      <c r="K336">
        <v>20</v>
      </c>
      <c r="L336">
        <v>50</v>
      </c>
      <c r="U336"/>
      <c r="AD336"/>
    </row>
    <row r="337" spans="1:30">
      <c r="B337">
        <f t="shared" ref="B337:B345" si="166">D337*100/G337</f>
        <v>2.5</v>
      </c>
      <c r="C337">
        <f t="shared" ref="C337:C345" si="167">E337/G337*100</f>
        <v>2.5</v>
      </c>
      <c r="D337">
        <f t="shared" ref="D337:D345" si="168">E337</f>
        <v>25</v>
      </c>
      <c r="E337">
        <f t="shared" ref="E337:E345" si="169">(G337-F337)/2</f>
        <v>25</v>
      </c>
      <c r="F337" s="29">
        <v>950</v>
      </c>
      <c r="G337">
        <v>1000</v>
      </c>
      <c r="H337">
        <v>100</v>
      </c>
      <c r="I337">
        <f t="shared" ref="I337:I340" si="170">K337/J337</f>
        <v>0.4</v>
      </c>
      <c r="J337">
        <v>50</v>
      </c>
      <c r="K337">
        <v>20</v>
      </c>
      <c r="L337">
        <v>50</v>
      </c>
      <c r="U337"/>
      <c r="AD337"/>
    </row>
    <row r="338" spans="1:30">
      <c r="B338">
        <f t="shared" si="166"/>
        <v>12.5</v>
      </c>
      <c r="C338">
        <f t="shared" si="167"/>
        <v>12.5</v>
      </c>
      <c r="D338">
        <f t="shared" si="168"/>
        <v>125</v>
      </c>
      <c r="E338">
        <f t="shared" si="169"/>
        <v>125</v>
      </c>
      <c r="F338" s="29">
        <v>750</v>
      </c>
      <c r="G338">
        <v>1000</v>
      </c>
      <c r="H338">
        <v>100</v>
      </c>
      <c r="I338">
        <f t="shared" si="170"/>
        <v>0.4</v>
      </c>
      <c r="J338">
        <v>50</v>
      </c>
      <c r="K338">
        <v>20</v>
      </c>
      <c r="L338">
        <v>50</v>
      </c>
      <c r="U338"/>
      <c r="AD338"/>
    </row>
    <row r="339" spans="1:30">
      <c r="B339">
        <f t="shared" si="166"/>
        <v>17.5</v>
      </c>
      <c r="C339">
        <f t="shared" si="167"/>
        <v>17.5</v>
      </c>
      <c r="D339">
        <f t="shared" si="168"/>
        <v>175</v>
      </c>
      <c r="E339">
        <f t="shared" si="169"/>
        <v>175</v>
      </c>
      <c r="F339" s="29">
        <v>650</v>
      </c>
      <c r="G339">
        <v>1000</v>
      </c>
      <c r="H339">
        <v>100</v>
      </c>
      <c r="I339">
        <f t="shared" si="170"/>
        <v>0.4</v>
      </c>
      <c r="J339">
        <v>50</v>
      </c>
      <c r="K339">
        <v>20</v>
      </c>
      <c r="L339">
        <v>50</v>
      </c>
      <c r="U339"/>
      <c r="AD339"/>
    </row>
    <row r="340" spans="1:30">
      <c r="B340">
        <f t="shared" si="166"/>
        <v>22.5</v>
      </c>
      <c r="C340">
        <f t="shared" si="167"/>
        <v>22.5</v>
      </c>
      <c r="D340">
        <f t="shared" si="168"/>
        <v>225</v>
      </c>
      <c r="E340">
        <f t="shared" si="169"/>
        <v>225</v>
      </c>
      <c r="F340" s="29">
        <v>550</v>
      </c>
      <c r="G340">
        <v>1000</v>
      </c>
      <c r="H340">
        <v>100</v>
      </c>
      <c r="I340">
        <f t="shared" si="170"/>
        <v>0.4</v>
      </c>
      <c r="J340">
        <v>50</v>
      </c>
      <c r="K340">
        <v>20</v>
      </c>
      <c r="L340">
        <v>50</v>
      </c>
      <c r="U340"/>
      <c r="AD340"/>
    </row>
    <row r="341" spans="1:30">
      <c r="B341">
        <f t="shared" si="166"/>
        <v>27.5</v>
      </c>
      <c r="C341">
        <f t="shared" si="167"/>
        <v>27.500000000000004</v>
      </c>
      <c r="D341">
        <f t="shared" si="168"/>
        <v>275</v>
      </c>
      <c r="E341">
        <f t="shared" si="169"/>
        <v>275</v>
      </c>
      <c r="F341" s="29">
        <v>450</v>
      </c>
      <c r="G341">
        <v>1000</v>
      </c>
      <c r="H341">
        <v>100</v>
      </c>
      <c r="I341">
        <f>K341/J341</f>
        <v>0.4</v>
      </c>
      <c r="J341">
        <v>50</v>
      </c>
      <c r="K341">
        <v>20</v>
      </c>
      <c r="L341">
        <v>50</v>
      </c>
      <c r="U341"/>
      <c r="AD341"/>
    </row>
    <row r="342" spans="1:30">
      <c r="B342">
        <f t="shared" si="166"/>
        <v>32.5</v>
      </c>
      <c r="C342">
        <f t="shared" si="167"/>
        <v>32.5</v>
      </c>
      <c r="D342">
        <f t="shared" si="168"/>
        <v>325</v>
      </c>
      <c r="E342">
        <f t="shared" si="169"/>
        <v>325</v>
      </c>
      <c r="F342" s="29">
        <v>350</v>
      </c>
      <c r="G342">
        <v>1000</v>
      </c>
      <c r="H342">
        <v>100</v>
      </c>
      <c r="I342">
        <f t="shared" ref="I342:I345" si="171">K342/J342</f>
        <v>0.4</v>
      </c>
      <c r="J342">
        <v>50</v>
      </c>
      <c r="K342">
        <v>20</v>
      </c>
      <c r="L342">
        <v>50</v>
      </c>
      <c r="U342"/>
      <c r="AD342"/>
    </row>
    <row r="343" spans="1:30">
      <c r="B343">
        <f t="shared" si="166"/>
        <v>37.5</v>
      </c>
      <c r="C343">
        <f t="shared" si="167"/>
        <v>37.5</v>
      </c>
      <c r="D343">
        <f t="shared" si="168"/>
        <v>375</v>
      </c>
      <c r="E343">
        <f t="shared" si="169"/>
        <v>375</v>
      </c>
      <c r="F343" s="29">
        <v>250</v>
      </c>
      <c r="G343">
        <v>1000</v>
      </c>
      <c r="H343">
        <v>100</v>
      </c>
      <c r="I343">
        <f t="shared" si="171"/>
        <v>0.4</v>
      </c>
      <c r="J343">
        <v>50</v>
      </c>
      <c r="K343">
        <v>20</v>
      </c>
      <c r="L343">
        <v>50</v>
      </c>
      <c r="U343"/>
      <c r="AD343"/>
    </row>
    <row r="344" spans="1:30">
      <c r="B344">
        <f t="shared" si="166"/>
        <v>42.5</v>
      </c>
      <c r="C344">
        <f t="shared" si="167"/>
        <v>42.5</v>
      </c>
      <c r="D344">
        <f t="shared" si="168"/>
        <v>425</v>
      </c>
      <c r="E344">
        <f t="shared" si="169"/>
        <v>425</v>
      </c>
      <c r="F344" s="29">
        <v>150</v>
      </c>
      <c r="G344">
        <v>1000</v>
      </c>
      <c r="H344">
        <v>100</v>
      </c>
      <c r="I344">
        <f t="shared" si="171"/>
        <v>0.4</v>
      </c>
      <c r="J344">
        <v>50</v>
      </c>
      <c r="K344">
        <v>20</v>
      </c>
      <c r="L344">
        <v>50</v>
      </c>
      <c r="U344"/>
      <c r="AD344"/>
    </row>
    <row r="345" spans="1:30" ht="17" thickBot="1">
      <c r="B345">
        <f t="shared" si="166"/>
        <v>47.5</v>
      </c>
      <c r="C345">
        <f t="shared" si="167"/>
        <v>47.5</v>
      </c>
      <c r="D345">
        <f t="shared" si="168"/>
        <v>475</v>
      </c>
      <c r="E345">
        <f t="shared" si="169"/>
        <v>475</v>
      </c>
      <c r="F345" s="29">
        <v>50</v>
      </c>
      <c r="G345">
        <v>1000</v>
      </c>
      <c r="H345">
        <v>100</v>
      </c>
      <c r="I345">
        <f t="shared" si="171"/>
        <v>0.4</v>
      </c>
      <c r="J345">
        <v>50</v>
      </c>
      <c r="K345">
        <v>20</v>
      </c>
      <c r="L345">
        <v>50</v>
      </c>
      <c r="U345"/>
      <c r="AD345"/>
    </row>
    <row r="346" spans="1:30" ht="17" thickBot="1">
      <c r="A346" s="24">
        <v>7</v>
      </c>
      <c r="B346" s="5" t="s">
        <v>40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7"/>
      <c r="N346" s="17"/>
      <c r="O346" s="17"/>
      <c r="P346" s="17"/>
      <c r="Q346" s="17"/>
      <c r="U346"/>
      <c r="AD346"/>
    </row>
    <row r="347" spans="1:30">
      <c r="B347">
        <f>C347</f>
        <v>12.5</v>
      </c>
      <c r="C347">
        <f t="shared" ref="C347:C349" si="172">E347/G347*100</f>
        <v>12.5</v>
      </c>
      <c r="D347">
        <f>E347</f>
        <v>125</v>
      </c>
      <c r="E347">
        <f>(G347-F347)/2</f>
        <v>125</v>
      </c>
      <c r="F347">
        <v>750</v>
      </c>
      <c r="G347">
        <v>1000</v>
      </c>
      <c r="H347">
        <v>100</v>
      </c>
      <c r="I347">
        <f t="shared" ref="I347:I356" si="173">K347/J347</f>
        <v>0.1</v>
      </c>
      <c r="J347">
        <v>50</v>
      </c>
      <c r="K347" s="29">
        <v>5</v>
      </c>
      <c r="L347">
        <v>50</v>
      </c>
      <c r="U347"/>
      <c r="AD347"/>
    </row>
    <row r="348" spans="1:30">
      <c r="B348">
        <f t="shared" ref="B348:B356" si="174">C348</f>
        <v>12.5</v>
      </c>
      <c r="C348">
        <f t="shared" si="172"/>
        <v>12.5</v>
      </c>
      <c r="D348">
        <f t="shared" ref="D348:D356" si="175">E348</f>
        <v>125</v>
      </c>
      <c r="E348">
        <f t="shared" ref="E348:E356" si="176">(G348-F348)/2</f>
        <v>125</v>
      </c>
      <c r="F348">
        <v>750</v>
      </c>
      <c r="G348">
        <v>1000</v>
      </c>
      <c r="H348">
        <v>100</v>
      </c>
      <c r="I348">
        <f t="shared" si="173"/>
        <v>0.2</v>
      </c>
      <c r="J348">
        <v>50</v>
      </c>
      <c r="K348" s="29">
        <v>10</v>
      </c>
      <c r="L348">
        <v>50</v>
      </c>
      <c r="U348"/>
      <c r="AD348"/>
    </row>
    <row r="349" spans="1:30">
      <c r="B349">
        <f t="shared" si="174"/>
        <v>12.5</v>
      </c>
      <c r="C349">
        <f t="shared" si="172"/>
        <v>12.5</v>
      </c>
      <c r="D349">
        <f t="shared" si="175"/>
        <v>125</v>
      </c>
      <c r="E349">
        <f t="shared" si="176"/>
        <v>125</v>
      </c>
      <c r="F349">
        <v>750</v>
      </c>
      <c r="G349">
        <v>1000</v>
      </c>
      <c r="H349">
        <v>100</v>
      </c>
      <c r="I349">
        <f t="shared" si="173"/>
        <v>0.3</v>
      </c>
      <c r="J349">
        <v>50</v>
      </c>
      <c r="K349" s="29">
        <v>15</v>
      </c>
      <c r="L349">
        <v>50</v>
      </c>
      <c r="U349"/>
      <c r="AD349"/>
    </row>
    <row r="350" spans="1:30">
      <c r="B350">
        <f t="shared" si="174"/>
        <v>12.5</v>
      </c>
      <c r="C350">
        <f>E350/G350*100</f>
        <v>12.5</v>
      </c>
      <c r="D350">
        <f t="shared" si="175"/>
        <v>125</v>
      </c>
      <c r="E350">
        <f t="shared" si="176"/>
        <v>125</v>
      </c>
      <c r="F350">
        <v>750</v>
      </c>
      <c r="G350">
        <v>1000</v>
      </c>
      <c r="H350">
        <v>100</v>
      </c>
      <c r="I350">
        <f t="shared" si="173"/>
        <v>0.4</v>
      </c>
      <c r="J350">
        <v>50</v>
      </c>
      <c r="K350" s="29">
        <v>20</v>
      </c>
      <c r="L350">
        <v>50</v>
      </c>
      <c r="U350"/>
      <c r="AD350"/>
    </row>
    <row r="351" spans="1:30">
      <c r="B351">
        <f t="shared" si="174"/>
        <v>12.5</v>
      </c>
      <c r="C351">
        <f t="shared" ref="C351:C356" si="177">E351/G351*100</f>
        <v>12.5</v>
      </c>
      <c r="D351">
        <f t="shared" si="175"/>
        <v>125</v>
      </c>
      <c r="E351">
        <f t="shared" si="176"/>
        <v>125</v>
      </c>
      <c r="F351">
        <v>750</v>
      </c>
      <c r="G351">
        <v>1000</v>
      </c>
      <c r="H351">
        <v>100</v>
      </c>
      <c r="I351">
        <f t="shared" si="173"/>
        <v>0.6</v>
      </c>
      <c r="J351">
        <v>50</v>
      </c>
      <c r="K351" s="29">
        <v>30</v>
      </c>
      <c r="L351">
        <v>50</v>
      </c>
      <c r="U351"/>
      <c r="AD351"/>
    </row>
    <row r="352" spans="1:30">
      <c r="B352">
        <f t="shared" si="174"/>
        <v>12.5</v>
      </c>
      <c r="C352">
        <f t="shared" si="177"/>
        <v>12.5</v>
      </c>
      <c r="D352">
        <f t="shared" si="175"/>
        <v>125</v>
      </c>
      <c r="E352">
        <f t="shared" si="176"/>
        <v>125</v>
      </c>
      <c r="F352">
        <v>750</v>
      </c>
      <c r="G352">
        <v>1000</v>
      </c>
      <c r="H352">
        <v>100</v>
      </c>
      <c r="I352">
        <f t="shared" si="173"/>
        <v>0.8</v>
      </c>
      <c r="J352">
        <v>50</v>
      </c>
      <c r="K352" s="29">
        <v>40</v>
      </c>
      <c r="L352">
        <v>50</v>
      </c>
      <c r="U352"/>
      <c r="AD352"/>
    </row>
    <row r="353" spans="1:30">
      <c r="B353">
        <f t="shared" si="174"/>
        <v>12.5</v>
      </c>
      <c r="C353">
        <f t="shared" si="177"/>
        <v>12.5</v>
      </c>
      <c r="D353">
        <f t="shared" si="175"/>
        <v>125</v>
      </c>
      <c r="E353">
        <f t="shared" si="176"/>
        <v>125</v>
      </c>
      <c r="F353">
        <v>750</v>
      </c>
      <c r="G353">
        <v>1000</v>
      </c>
      <c r="H353">
        <v>100</v>
      </c>
      <c r="I353">
        <f t="shared" si="173"/>
        <v>1</v>
      </c>
      <c r="J353">
        <v>50</v>
      </c>
      <c r="K353" s="29">
        <v>50</v>
      </c>
      <c r="L353">
        <v>50</v>
      </c>
      <c r="U353"/>
      <c r="AD353"/>
    </row>
    <row r="354" spans="1:30">
      <c r="B354">
        <f t="shared" si="174"/>
        <v>12.5</v>
      </c>
      <c r="C354">
        <f t="shared" si="177"/>
        <v>12.5</v>
      </c>
      <c r="D354">
        <f t="shared" si="175"/>
        <v>125</v>
      </c>
      <c r="E354">
        <f t="shared" si="176"/>
        <v>125</v>
      </c>
      <c r="F354">
        <v>750</v>
      </c>
      <c r="G354">
        <v>1000</v>
      </c>
      <c r="H354">
        <v>100</v>
      </c>
      <c r="I354">
        <f t="shared" si="173"/>
        <v>1.4</v>
      </c>
      <c r="J354">
        <v>50</v>
      </c>
      <c r="K354" s="29">
        <v>70</v>
      </c>
      <c r="L354">
        <v>50</v>
      </c>
      <c r="U354"/>
      <c r="AD354"/>
    </row>
    <row r="355" spans="1:30">
      <c r="B355">
        <f t="shared" si="174"/>
        <v>12.5</v>
      </c>
      <c r="C355">
        <f t="shared" si="177"/>
        <v>12.5</v>
      </c>
      <c r="D355">
        <f t="shared" si="175"/>
        <v>125</v>
      </c>
      <c r="E355">
        <f t="shared" si="176"/>
        <v>125</v>
      </c>
      <c r="F355">
        <v>750</v>
      </c>
      <c r="G355">
        <v>1000</v>
      </c>
      <c r="H355">
        <v>100</v>
      </c>
      <c r="I355">
        <f t="shared" si="173"/>
        <v>2</v>
      </c>
      <c r="J355">
        <v>50</v>
      </c>
      <c r="K355" s="29">
        <v>100</v>
      </c>
      <c r="L355">
        <v>50</v>
      </c>
      <c r="U355"/>
      <c r="AD355"/>
    </row>
    <row r="356" spans="1:30" ht="17" thickBot="1">
      <c r="B356">
        <f t="shared" si="174"/>
        <v>12.5</v>
      </c>
      <c r="C356">
        <f t="shared" si="177"/>
        <v>12.5</v>
      </c>
      <c r="D356">
        <f t="shared" si="175"/>
        <v>125</v>
      </c>
      <c r="E356">
        <f t="shared" si="176"/>
        <v>125</v>
      </c>
      <c r="F356">
        <v>750</v>
      </c>
      <c r="G356">
        <v>1000</v>
      </c>
      <c r="H356">
        <v>100</v>
      </c>
      <c r="I356">
        <f t="shared" si="173"/>
        <v>3</v>
      </c>
      <c r="J356">
        <v>50</v>
      </c>
      <c r="K356" s="29">
        <v>150</v>
      </c>
      <c r="L356">
        <v>50</v>
      </c>
      <c r="U356"/>
      <c r="AD356"/>
    </row>
    <row r="357" spans="1:30" ht="17" thickBot="1">
      <c r="A357" s="24">
        <v>8</v>
      </c>
      <c r="B357" s="4" t="s">
        <v>49</v>
      </c>
      <c r="C357" s="2"/>
      <c r="D357" s="2"/>
      <c r="E357" s="2"/>
      <c r="F357" s="2"/>
      <c r="G357" s="2"/>
      <c r="H357" s="2"/>
      <c r="I357" s="2"/>
      <c r="J357" s="2"/>
      <c r="K357" s="2"/>
      <c r="L357" s="3" t="s">
        <v>13</v>
      </c>
      <c r="U357"/>
      <c r="AD357"/>
    </row>
    <row r="358" spans="1:30">
      <c r="B358">
        <f>C358</f>
        <v>12.5</v>
      </c>
      <c r="C358">
        <f t="shared" ref="C358:C360" si="178">E358/G358*100</f>
        <v>12.5</v>
      </c>
      <c r="D358">
        <f>E358</f>
        <v>125</v>
      </c>
      <c r="E358">
        <f>(G358-F358)/2</f>
        <v>125</v>
      </c>
      <c r="F358">
        <v>750</v>
      </c>
      <c r="G358">
        <v>1000</v>
      </c>
      <c r="H358">
        <v>100</v>
      </c>
      <c r="I358">
        <f t="shared" ref="I358:I367" si="179">K358/J358</f>
        <v>0.1</v>
      </c>
      <c r="J358">
        <v>50</v>
      </c>
      <c r="K358" s="29">
        <v>5</v>
      </c>
      <c r="L358" s="7" t="s">
        <v>16</v>
      </c>
      <c r="U358"/>
      <c r="AD358"/>
    </row>
    <row r="359" spans="1:30">
      <c r="B359">
        <f t="shared" ref="B359:B367" si="180">C359</f>
        <v>12.5</v>
      </c>
      <c r="C359">
        <f t="shared" si="178"/>
        <v>12.5</v>
      </c>
      <c r="D359">
        <f t="shared" ref="D359:D367" si="181">E359</f>
        <v>125</v>
      </c>
      <c r="E359">
        <f t="shared" ref="E359:E367" si="182">(G359-F359)/2</f>
        <v>125</v>
      </c>
      <c r="F359">
        <v>750</v>
      </c>
      <c r="G359">
        <v>1000</v>
      </c>
      <c r="H359">
        <v>100</v>
      </c>
      <c r="I359">
        <f t="shared" si="179"/>
        <v>0.2</v>
      </c>
      <c r="J359">
        <v>50</v>
      </c>
      <c r="K359" s="29">
        <v>10</v>
      </c>
      <c r="L359" s="7" t="s">
        <v>16</v>
      </c>
      <c r="U359"/>
      <c r="AD359"/>
    </row>
    <row r="360" spans="1:30">
      <c r="B360">
        <f t="shared" si="180"/>
        <v>12.5</v>
      </c>
      <c r="C360">
        <f t="shared" si="178"/>
        <v>12.5</v>
      </c>
      <c r="D360">
        <f t="shared" si="181"/>
        <v>125</v>
      </c>
      <c r="E360">
        <f t="shared" si="182"/>
        <v>125</v>
      </c>
      <c r="F360">
        <v>750</v>
      </c>
      <c r="G360">
        <v>1000</v>
      </c>
      <c r="H360">
        <v>100</v>
      </c>
      <c r="I360">
        <f t="shared" si="179"/>
        <v>0.3</v>
      </c>
      <c r="J360">
        <v>50</v>
      </c>
      <c r="K360" s="29">
        <v>15</v>
      </c>
      <c r="L360" s="7" t="s">
        <v>16</v>
      </c>
      <c r="U360"/>
      <c r="AD360"/>
    </row>
    <row r="361" spans="1:30">
      <c r="B361">
        <f t="shared" si="180"/>
        <v>12.5</v>
      </c>
      <c r="C361">
        <f>E361/G361*100</f>
        <v>12.5</v>
      </c>
      <c r="D361">
        <f t="shared" si="181"/>
        <v>125</v>
      </c>
      <c r="E361">
        <f t="shared" si="182"/>
        <v>125</v>
      </c>
      <c r="F361">
        <v>750</v>
      </c>
      <c r="G361">
        <v>1000</v>
      </c>
      <c r="H361">
        <v>100</v>
      </c>
      <c r="I361">
        <f t="shared" si="179"/>
        <v>0.4</v>
      </c>
      <c r="J361">
        <v>50</v>
      </c>
      <c r="K361" s="29">
        <v>20</v>
      </c>
      <c r="L361" s="7" t="s">
        <v>16</v>
      </c>
      <c r="U361"/>
      <c r="AD361"/>
    </row>
    <row r="362" spans="1:30">
      <c r="B362">
        <f t="shared" si="180"/>
        <v>12.5</v>
      </c>
      <c r="C362">
        <f t="shared" ref="C362:C367" si="183">E362/G362*100</f>
        <v>12.5</v>
      </c>
      <c r="D362">
        <f t="shared" si="181"/>
        <v>125</v>
      </c>
      <c r="E362">
        <f t="shared" si="182"/>
        <v>125</v>
      </c>
      <c r="F362">
        <v>750</v>
      </c>
      <c r="G362">
        <v>1000</v>
      </c>
      <c r="H362">
        <v>100</v>
      </c>
      <c r="I362">
        <f t="shared" si="179"/>
        <v>0.6</v>
      </c>
      <c r="J362">
        <v>50</v>
      </c>
      <c r="K362" s="29">
        <v>30</v>
      </c>
      <c r="L362" s="7" t="s">
        <v>16</v>
      </c>
      <c r="U362"/>
      <c r="AD362"/>
    </row>
    <row r="363" spans="1:30">
      <c r="B363">
        <f t="shared" si="180"/>
        <v>12.5</v>
      </c>
      <c r="C363">
        <f t="shared" si="183"/>
        <v>12.5</v>
      </c>
      <c r="D363">
        <f t="shared" si="181"/>
        <v>125</v>
      </c>
      <c r="E363">
        <f t="shared" si="182"/>
        <v>125</v>
      </c>
      <c r="F363">
        <v>750</v>
      </c>
      <c r="G363">
        <v>1000</v>
      </c>
      <c r="H363">
        <v>100</v>
      </c>
      <c r="I363">
        <f t="shared" si="179"/>
        <v>0.8</v>
      </c>
      <c r="J363">
        <v>50</v>
      </c>
      <c r="K363" s="29">
        <v>40</v>
      </c>
      <c r="L363" s="7" t="s">
        <v>45</v>
      </c>
      <c r="U363"/>
      <c r="AD363"/>
    </row>
    <row r="364" spans="1:30">
      <c r="B364">
        <f t="shared" si="180"/>
        <v>12.5</v>
      </c>
      <c r="C364">
        <f t="shared" si="183"/>
        <v>12.5</v>
      </c>
      <c r="D364">
        <f t="shared" si="181"/>
        <v>125</v>
      </c>
      <c r="E364">
        <f t="shared" si="182"/>
        <v>125</v>
      </c>
      <c r="F364">
        <v>750</v>
      </c>
      <c r="G364">
        <v>1000</v>
      </c>
      <c r="H364">
        <v>100</v>
      </c>
      <c r="I364">
        <f t="shared" si="179"/>
        <v>1</v>
      </c>
      <c r="J364">
        <v>50</v>
      </c>
      <c r="K364" s="29">
        <v>50</v>
      </c>
      <c r="L364" s="7" t="s">
        <v>45</v>
      </c>
      <c r="U364"/>
      <c r="AD364"/>
    </row>
    <row r="365" spans="1:30">
      <c r="B365">
        <f t="shared" si="180"/>
        <v>12.5</v>
      </c>
      <c r="C365">
        <f t="shared" si="183"/>
        <v>12.5</v>
      </c>
      <c r="D365">
        <f t="shared" si="181"/>
        <v>125</v>
      </c>
      <c r="E365">
        <f t="shared" si="182"/>
        <v>125</v>
      </c>
      <c r="F365">
        <v>750</v>
      </c>
      <c r="G365">
        <v>1000</v>
      </c>
      <c r="H365">
        <v>100</v>
      </c>
      <c r="I365">
        <f t="shared" si="179"/>
        <v>1.4</v>
      </c>
      <c r="J365">
        <v>50</v>
      </c>
      <c r="K365" s="29">
        <v>70</v>
      </c>
      <c r="L365" s="7" t="s">
        <v>45</v>
      </c>
      <c r="U365"/>
      <c r="AD365"/>
    </row>
    <row r="366" spans="1:30">
      <c r="B366">
        <f t="shared" si="180"/>
        <v>12.5</v>
      </c>
      <c r="C366">
        <f t="shared" si="183"/>
        <v>12.5</v>
      </c>
      <c r="D366">
        <f t="shared" si="181"/>
        <v>125</v>
      </c>
      <c r="E366">
        <f t="shared" si="182"/>
        <v>125</v>
      </c>
      <c r="F366">
        <v>750</v>
      </c>
      <c r="G366">
        <v>1000</v>
      </c>
      <c r="H366">
        <v>100</v>
      </c>
      <c r="I366">
        <f t="shared" si="179"/>
        <v>2</v>
      </c>
      <c r="J366">
        <v>50</v>
      </c>
      <c r="K366" s="29">
        <v>100</v>
      </c>
      <c r="L366" s="7" t="s">
        <v>45</v>
      </c>
      <c r="U366"/>
      <c r="AD366"/>
    </row>
    <row r="367" spans="1:30" ht="17" thickBot="1">
      <c r="B367">
        <f t="shared" si="180"/>
        <v>12.5</v>
      </c>
      <c r="C367">
        <f t="shared" si="183"/>
        <v>12.5</v>
      </c>
      <c r="D367">
        <f t="shared" si="181"/>
        <v>125</v>
      </c>
      <c r="E367">
        <f t="shared" si="182"/>
        <v>125</v>
      </c>
      <c r="F367">
        <v>750</v>
      </c>
      <c r="G367">
        <v>1000</v>
      </c>
      <c r="H367">
        <v>100</v>
      </c>
      <c r="I367">
        <f t="shared" si="179"/>
        <v>3</v>
      </c>
      <c r="J367">
        <v>50</v>
      </c>
      <c r="K367" s="29">
        <v>150</v>
      </c>
      <c r="L367" s="7" t="s">
        <v>45</v>
      </c>
      <c r="U367"/>
      <c r="AD367"/>
    </row>
    <row r="368" spans="1:30" ht="17" thickBot="1">
      <c r="A368" s="24">
        <v>9</v>
      </c>
      <c r="B368" s="4" t="s">
        <v>50</v>
      </c>
      <c r="C368" s="2"/>
      <c r="D368" s="2"/>
      <c r="E368" s="2"/>
      <c r="F368" s="2"/>
      <c r="G368" s="2"/>
      <c r="H368" s="3" t="s">
        <v>13</v>
      </c>
      <c r="I368" s="2"/>
      <c r="J368" s="2"/>
      <c r="K368" s="2"/>
      <c r="L368" s="2"/>
      <c r="U368"/>
      <c r="AD368"/>
    </row>
    <row r="369" spans="1:30">
      <c r="B369">
        <f>C369</f>
        <v>12.5</v>
      </c>
      <c r="C369">
        <f t="shared" ref="C369:C371" si="184">E369/G369*100</f>
        <v>12.5</v>
      </c>
      <c r="D369">
        <f>E369</f>
        <v>125</v>
      </c>
      <c r="E369">
        <f>(G369-F369)/2</f>
        <v>125</v>
      </c>
      <c r="F369">
        <v>750</v>
      </c>
      <c r="G369">
        <v>1000</v>
      </c>
      <c r="H369" s="31" t="s">
        <v>14</v>
      </c>
      <c r="I369">
        <f t="shared" ref="I369:I378" si="185">K369/J369</f>
        <v>0.1</v>
      </c>
      <c r="J369">
        <v>50</v>
      </c>
      <c r="K369" s="29">
        <v>5</v>
      </c>
      <c r="L369">
        <v>50</v>
      </c>
      <c r="U369"/>
      <c r="AD369"/>
    </row>
    <row r="370" spans="1:30">
      <c r="B370">
        <f t="shared" ref="B370:B378" si="186">C370</f>
        <v>12.5</v>
      </c>
      <c r="C370">
        <f t="shared" si="184"/>
        <v>12.5</v>
      </c>
      <c r="D370">
        <f t="shared" ref="D370:D378" si="187">E370</f>
        <v>125</v>
      </c>
      <c r="E370">
        <f t="shared" ref="E370:E378" si="188">(G370-F370)/2</f>
        <v>125</v>
      </c>
      <c r="F370">
        <v>750</v>
      </c>
      <c r="G370">
        <v>1000</v>
      </c>
      <c r="H370" s="31" t="s">
        <v>14</v>
      </c>
      <c r="I370">
        <f t="shared" si="185"/>
        <v>0.2</v>
      </c>
      <c r="J370">
        <v>50</v>
      </c>
      <c r="K370" s="29">
        <v>10</v>
      </c>
      <c r="L370">
        <v>50</v>
      </c>
      <c r="U370"/>
      <c r="AD370"/>
    </row>
    <row r="371" spans="1:30">
      <c r="B371">
        <f t="shared" si="186"/>
        <v>12.5</v>
      </c>
      <c r="C371">
        <f t="shared" si="184"/>
        <v>12.5</v>
      </c>
      <c r="D371">
        <f t="shared" si="187"/>
        <v>125</v>
      </c>
      <c r="E371">
        <f t="shared" si="188"/>
        <v>125</v>
      </c>
      <c r="F371">
        <v>750</v>
      </c>
      <c r="G371">
        <v>1000</v>
      </c>
      <c r="H371" s="31" t="s">
        <v>14</v>
      </c>
      <c r="I371">
        <f t="shared" si="185"/>
        <v>0.3</v>
      </c>
      <c r="J371">
        <v>50</v>
      </c>
      <c r="K371" s="29">
        <v>15</v>
      </c>
      <c r="L371">
        <v>50</v>
      </c>
      <c r="U371"/>
      <c r="AD371"/>
    </row>
    <row r="372" spans="1:30">
      <c r="B372">
        <f t="shared" si="186"/>
        <v>12.5</v>
      </c>
      <c r="C372">
        <f>E372/G372*100</f>
        <v>12.5</v>
      </c>
      <c r="D372">
        <f t="shared" si="187"/>
        <v>125</v>
      </c>
      <c r="E372">
        <f t="shared" si="188"/>
        <v>125</v>
      </c>
      <c r="F372">
        <v>750</v>
      </c>
      <c r="G372">
        <v>1000</v>
      </c>
      <c r="H372" s="31" t="s">
        <v>14</v>
      </c>
      <c r="I372">
        <f t="shared" si="185"/>
        <v>0.4</v>
      </c>
      <c r="J372">
        <v>50</v>
      </c>
      <c r="K372" s="29">
        <v>20</v>
      </c>
      <c r="L372">
        <v>50</v>
      </c>
      <c r="U372"/>
      <c r="AD372"/>
    </row>
    <row r="373" spans="1:30">
      <c r="B373">
        <f t="shared" si="186"/>
        <v>12.5</v>
      </c>
      <c r="C373">
        <f t="shared" ref="C373:C378" si="189">E373/G373*100</f>
        <v>12.5</v>
      </c>
      <c r="D373">
        <f t="shared" si="187"/>
        <v>125</v>
      </c>
      <c r="E373">
        <f t="shared" si="188"/>
        <v>125</v>
      </c>
      <c r="F373">
        <v>750</v>
      </c>
      <c r="G373">
        <v>1000</v>
      </c>
      <c r="H373" s="31" t="s">
        <v>14</v>
      </c>
      <c r="I373">
        <f t="shared" si="185"/>
        <v>0.6</v>
      </c>
      <c r="J373">
        <v>50</v>
      </c>
      <c r="K373" s="29">
        <v>30</v>
      </c>
      <c r="L373">
        <v>50</v>
      </c>
      <c r="U373"/>
      <c r="AD373"/>
    </row>
    <row r="374" spans="1:30">
      <c r="B374">
        <f t="shared" si="186"/>
        <v>12.5</v>
      </c>
      <c r="C374">
        <f t="shared" si="189"/>
        <v>12.5</v>
      </c>
      <c r="D374">
        <f t="shared" si="187"/>
        <v>125</v>
      </c>
      <c r="E374">
        <f t="shared" si="188"/>
        <v>125</v>
      </c>
      <c r="F374">
        <v>750</v>
      </c>
      <c r="G374">
        <v>1000</v>
      </c>
      <c r="H374" s="32" t="s">
        <v>44</v>
      </c>
      <c r="I374">
        <f t="shared" si="185"/>
        <v>0.8</v>
      </c>
      <c r="J374">
        <v>50</v>
      </c>
      <c r="K374" s="29">
        <v>40</v>
      </c>
      <c r="L374">
        <v>50</v>
      </c>
      <c r="U374"/>
      <c r="AD374"/>
    </row>
    <row r="375" spans="1:30">
      <c r="B375">
        <f t="shared" si="186"/>
        <v>12.5</v>
      </c>
      <c r="C375">
        <f t="shared" si="189"/>
        <v>12.5</v>
      </c>
      <c r="D375">
        <f t="shared" si="187"/>
        <v>125</v>
      </c>
      <c r="E375">
        <f t="shared" si="188"/>
        <v>125</v>
      </c>
      <c r="F375">
        <v>750</v>
      </c>
      <c r="G375">
        <v>1000</v>
      </c>
      <c r="H375" s="32" t="s">
        <v>44</v>
      </c>
      <c r="I375">
        <f t="shared" si="185"/>
        <v>1</v>
      </c>
      <c r="J375">
        <v>50</v>
      </c>
      <c r="K375" s="29">
        <v>50</v>
      </c>
      <c r="L375">
        <v>50</v>
      </c>
      <c r="U375"/>
      <c r="AD375"/>
    </row>
    <row r="376" spans="1:30">
      <c r="B376">
        <f t="shared" si="186"/>
        <v>12.5</v>
      </c>
      <c r="C376">
        <f t="shared" si="189"/>
        <v>12.5</v>
      </c>
      <c r="D376">
        <f t="shared" si="187"/>
        <v>125</v>
      </c>
      <c r="E376">
        <f t="shared" si="188"/>
        <v>125</v>
      </c>
      <c r="F376">
        <v>750</v>
      </c>
      <c r="G376">
        <v>1000</v>
      </c>
      <c r="H376" s="32" t="s">
        <v>44</v>
      </c>
      <c r="I376">
        <f t="shared" si="185"/>
        <v>1.4</v>
      </c>
      <c r="J376">
        <v>50</v>
      </c>
      <c r="K376" s="29">
        <v>70</v>
      </c>
      <c r="L376">
        <v>50</v>
      </c>
      <c r="U376"/>
      <c r="AD376"/>
    </row>
    <row r="377" spans="1:30">
      <c r="B377">
        <f t="shared" si="186"/>
        <v>12.5</v>
      </c>
      <c r="C377">
        <f t="shared" si="189"/>
        <v>12.5</v>
      </c>
      <c r="D377">
        <f t="shared" si="187"/>
        <v>125</v>
      </c>
      <c r="E377">
        <f t="shared" si="188"/>
        <v>125</v>
      </c>
      <c r="F377">
        <v>750</v>
      </c>
      <c r="G377">
        <v>1000</v>
      </c>
      <c r="H377" s="32" t="s">
        <v>44</v>
      </c>
      <c r="I377">
        <f t="shared" si="185"/>
        <v>2</v>
      </c>
      <c r="J377">
        <v>50</v>
      </c>
      <c r="K377" s="29">
        <v>100</v>
      </c>
      <c r="L377">
        <v>50</v>
      </c>
      <c r="U377"/>
      <c r="AD377"/>
    </row>
    <row r="378" spans="1:30" ht="17" thickBot="1">
      <c r="B378">
        <f t="shared" si="186"/>
        <v>12.5</v>
      </c>
      <c r="C378">
        <f t="shared" si="189"/>
        <v>12.5</v>
      </c>
      <c r="D378">
        <f t="shared" si="187"/>
        <v>125</v>
      </c>
      <c r="E378">
        <f t="shared" si="188"/>
        <v>125</v>
      </c>
      <c r="F378">
        <v>750</v>
      </c>
      <c r="G378">
        <v>1000</v>
      </c>
      <c r="H378" s="32" t="s">
        <v>44</v>
      </c>
      <c r="I378">
        <f t="shared" si="185"/>
        <v>3</v>
      </c>
      <c r="J378">
        <v>50</v>
      </c>
      <c r="K378" s="29">
        <v>150</v>
      </c>
      <c r="L378">
        <v>50</v>
      </c>
      <c r="U378"/>
      <c r="AD378"/>
    </row>
    <row r="379" spans="1:30" ht="17" thickBot="1">
      <c r="A379" s="24">
        <v>10</v>
      </c>
      <c r="B379" s="4" t="s">
        <v>87</v>
      </c>
      <c r="C379" s="2"/>
      <c r="D379" s="2"/>
      <c r="E379" s="2"/>
      <c r="F379" s="2"/>
      <c r="G379" s="16"/>
      <c r="H379" s="2"/>
      <c r="I379" s="2"/>
      <c r="J379" s="2"/>
      <c r="K379" s="2"/>
      <c r="L379" s="2"/>
      <c r="U379"/>
      <c r="AD379"/>
    </row>
    <row r="380" spans="1:30">
      <c r="B380">
        <v>25</v>
      </c>
      <c r="C380">
        <f>B380</f>
        <v>25</v>
      </c>
      <c r="D380" s="9">
        <v>2</v>
      </c>
      <c r="E380" s="9">
        <v>2</v>
      </c>
      <c r="F380" s="30">
        <f>G380-D380-E380</f>
        <v>5</v>
      </c>
      <c r="G380" s="29">
        <v>9</v>
      </c>
      <c r="H380">
        <v>100</v>
      </c>
      <c r="I380">
        <f>K380/J380</f>
        <v>0.4</v>
      </c>
      <c r="J380">
        <v>50</v>
      </c>
      <c r="K380">
        <v>20</v>
      </c>
      <c r="L380">
        <v>50</v>
      </c>
      <c r="U380"/>
      <c r="AD380"/>
    </row>
    <row r="381" spans="1:30">
      <c r="B381">
        <v>25</v>
      </c>
      <c r="C381">
        <f t="shared" ref="C381:C389" si="190">B381</f>
        <v>25</v>
      </c>
      <c r="D381">
        <f t="shared" ref="D381:D389" si="191">G381/100*B381</f>
        <v>5</v>
      </c>
      <c r="E381" s="9">
        <f t="shared" ref="E381:E389" si="192">D381</f>
        <v>5</v>
      </c>
      <c r="F381" s="30">
        <f t="shared" ref="F381:F389" si="193">G381-D381-E381</f>
        <v>10</v>
      </c>
      <c r="G381" s="29">
        <v>20</v>
      </c>
      <c r="H381">
        <v>100</v>
      </c>
      <c r="I381">
        <f t="shared" ref="I381:I384" si="194">K381/J381</f>
        <v>0.4</v>
      </c>
      <c r="J381">
        <v>50</v>
      </c>
      <c r="K381">
        <v>20</v>
      </c>
      <c r="L381">
        <v>50</v>
      </c>
      <c r="U381"/>
      <c r="AD381"/>
    </row>
    <row r="382" spans="1:30">
      <c r="B382">
        <v>25</v>
      </c>
      <c r="C382">
        <f t="shared" si="190"/>
        <v>25</v>
      </c>
      <c r="D382" s="9">
        <f t="shared" si="191"/>
        <v>7.5</v>
      </c>
      <c r="E382" s="9">
        <f t="shared" si="192"/>
        <v>7.5</v>
      </c>
      <c r="F382" s="30">
        <f t="shared" si="193"/>
        <v>15</v>
      </c>
      <c r="G382" s="29">
        <v>30</v>
      </c>
      <c r="H382">
        <v>100</v>
      </c>
      <c r="I382">
        <f t="shared" si="194"/>
        <v>0.4</v>
      </c>
      <c r="J382">
        <v>50</v>
      </c>
      <c r="K382">
        <v>20</v>
      </c>
      <c r="L382">
        <v>50</v>
      </c>
      <c r="U382"/>
      <c r="AD382"/>
    </row>
    <row r="383" spans="1:30">
      <c r="B383">
        <v>25</v>
      </c>
      <c r="C383">
        <f t="shared" si="190"/>
        <v>25</v>
      </c>
      <c r="D383" s="9">
        <f t="shared" si="191"/>
        <v>12.5</v>
      </c>
      <c r="E383" s="9">
        <f t="shared" si="192"/>
        <v>12.5</v>
      </c>
      <c r="F383" s="30">
        <f t="shared" si="193"/>
        <v>25</v>
      </c>
      <c r="G383" s="29">
        <v>50</v>
      </c>
      <c r="H383">
        <v>100</v>
      </c>
      <c r="I383">
        <f t="shared" si="194"/>
        <v>0.4</v>
      </c>
      <c r="J383">
        <v>50</v>
      </c>
      <c r="K383">
        <v>20</v>
      </c>
      <c r="L383">
        <v>50</v>
      </c>
      <c r="U383"/>
      <c r="AD383"/>
    </row>
    <row r="384" spans="1:30">
      <c r="B384">
        <v>25</v>
      </c>
      <c r="C384">
        <f t="shared" si="190"/>
        <v>25</v>
      </c>
      <c r="D384">
        <f t="shared" si="191"/>
        <v>25</v>
      </c>
      <c r="E384" s="9">
        <f t="shared" si="192"/>
        <v>25</v>
      </c>
      <c r="F384" s="30">
        <f t="shared" si="193"/>
        <v>50</v>
      </c>
      <c r="G384" s="29">
        <v>100</v>
      </c>
      <c r="H384">
        <v>100</v>
      </c>
      <c r="I384">
        <f t="shared" si="194"/>
        <v>0.4</v>
      </c>
      <c r="J384">
        <v>50</v>
      </c>
      <c r="K384">
        <v>20</v>
      </c>
      <c r="L384">
        <v>50</v>
      </c>
      <c r="U384"/>
      <c r="AD384"/>
    </row>
    <row r="385" spans="1:30">
      <c r="B385">
        <v>25</v>
      </c>
      <c r="C385">
        <f t="shared" si="190"/>
        <v>25</v>
      </c>
      <c r="D385">
        <f t="shared" si="191"/>
        <v>125</v>
      </c>
      <c r="E385" s="9">
        <f t="shared" si="192"/>
        <v>125</v>
      </c>
      <c r="F385" s="30">
        <f t="shared" si="193"/>
        <v>250</v>
      </c>
      <c r="G385" s="29">
        <v>500</v>
      </c>
      <c r="H385">
        <v>100</v>
      </c>
      <c r="I385">
        <f>K385/J385</f>
        <v>0.4</v>
      </c>
      <c r="J385">
        <v>50</v>
      </c>
      <c r="K385">
        <v>20</v>
      </c>
      <c r="L385">
        <v>50</v>
      </c>
      <c r="U385"/>
      <c r="AD385"/>
    </row>
    <row r="386" spans="1:30">
      <c r="B386">
        <v>25</v>
      </c>
      <c r="C386">
        <f t="shared" si="190"/>
        <v>25</v>
      </c>
      <c r="D386">
        <f t="shared" si="191"/>
        <v>225</v>
      </c>
      <c r="E386" s="9">
        <f t="shared" si="192"/>
        <v>225</v>
      </c>
      <c r="F386" s="30">
        <f t="shared" si="193"/>
        <v>450</v>
      </c>
      <c r="G386" s="29">
        <v>900</v>
      </c>
      <c r="H386">
        <v>100</v>
      </c>
      <c r="I386">
        <f t="shared" ref="I386:I389" si="195">K386/J386</f>
        <v>0.4</v>
      </c>
      <c r="J386">
        <v>50</v>
      </c>
      <c r="K386">
        <v>20</v>
      </c>
      <c r="L386">
        <v>50</v>
      </c>
      <c r="U386"/>
      <c r="AD386"/>
    </row>
    <row r="387" spans="1:30">
      <c r="B387">
        <v>25</v>
      </c>
      <c r="C387">
        <f t="shared" si="190"/>
        <v>25</v>
      </c>
      <c r="D387">
        <f t="shared" si="191"/>
        <v>250</v>
      </c>
      <c r="E387" s="9">
        <f t="shared" si="192"/>
        <v>250</v>
      </c>
      <c r="F387" s="30">
        <f t="shared" si="193"/>
        <v>500</v>
      </c>
      <c r="G387" s="29">
        <v>1000</v>
      </c>
      <c r="H387">
        <v>100</v>
      </c>
      <c r="I387">
        <f t="shared" si="195"/>
        <v>0.4</v>
      </c>
      <c r="J387">
        <v>50</v>
      </c>
      <c r="K387">
        <v>20</v>
      </c>
      <c r="L387">
        <v>50</v>
      </c>
      <c r="U387"/>
      <c r="AD387"/>
    </row>
    <row r="388" spans="1:30">
      <c r="B388">
        <v>25</v>
      </c>
      <c r="C388">
        <f t="shared" si="190"/>
        <v>25</v>
      </c>
      <c r="D388">
        <f t="shared" si="191"/>
        <v>375</v>
      </c>
      <c r="E388" s="9">
        <f t="shared" si="192"/>
        <v>375</v>
      </c>
      <c r="F388" s="30">
        <f t="shared" si="193"/>
        <v>750</v>
      </c>
      <c r="G388" s="29">
        <v>1500</v>
      </c>
      <c r="H388">
        <v>100</v>
      </c>
      <c r="I388">
        <f t="shared" si="195"/>
        <v>0.4</v>
      </c>
      <c r="J388">
        <v>50</v>
      </c>
      <c r="K388">
        <v>20</v>
      </c>
      <c r="L388">
        <v>50</v>
      </c>
      <c r="U388"/>
      <c r="AD388"/>
    </row>
    <row r="389" spans="1:30" ht="17" thickBot="1">
      <c r="B389">
        <v>25</v>
      </c>
      <c r="C389">
        <f t="shared" si="190"/>
        <v>25</v>
      </c>
      <c r="D389">
        <f t="shared" si="191"/>
        <v>750</v>
      </c>
      <c r="E389" s="9">
        <f t="shared" si="192"/>
        <v>750</v>
      </c>
      <c r="F389" s="30">
        <f t="shared" si="193"/>
        <v>1500</v>
      </c>
      <c r="G389" s="29">
        <v>3000</v>
      </c>
      <c r="H389">
        <v>100</v>
      </c>
      <c r="I389">
        <f t="shared" si="195"/>
        <v>0.4</v>
      </c>
      <c r="J389">
        <v>50</v>
      </c>
      <c r="K389">
        <v>20</v>
      </c>
      <c r="L389">
        <v>50</v>
      </c>
      <c r="U389"/>
      <c r="AD389"/>
    </row>
    <row r="390" spans="1:30" ht="17" thickBot="1">
      <c r="A390" s="24">
        <v>11</v>
      </c>
      <c r="B390" s="4" t="s">
        <v>83</v>
      </c>
      <c r="C390" s="2"/>
      <c r="D390" s="2"/>
      <c r="E390" s="2"/>
      <c r="F390" s="2"/>
      <c r="G390" s="16"/>
      <c r="H390" s="2"/>
      <c r="I390" s="2"/>
      <c r="J390" s="2"/>
      <c r="K390" s="2"/>
      <c r="L390" s="2"/>
      <c r="U390"/>
      <c r="AD390"/>
    </row>
    <row r="391" spans="1:30">
      <c r="B391">
        <f>C391</f>
        <v>12.5</v>
      </c>
      <c r="C391">
        <f t="shared" ref="C391:C393" si="196">E391/G391*100</f>
        <v>12.5</v>
      </c>
      <c r="D391">
        <f>E391</f>
        <v>125</v>
      </c>
      <c r="E391">
        <f>(G391-F391)/2</f>
        <v>125</v>
      </c>
      <c r="F391">
        <v>750</v>
      </c>
      <c r="G391">
        <v>1000</v>
      </c>
      <c r="H391" s="29">
        <v>6</v>
      </c>
      <c r="I391">
        <f>K391/J391</f>
        <v>0.4</v>
      </c>
      <c r="J391">
        <v>50</v>
      </c>
      <c r="K391">
        <v>20</v>
      </c>
      <c r="L391">
        <v>50</v>
      </c>
      <c r="U391"/>
      <c r="AD391"/>
    </row>
    <row r="392" spans="1:30">
      <c r="B392">
        <f t="shared" ref="B392:B400" si="197">C392</f>
        <v>12.5</v>
      </c>
      <c r="C392">
        <f t="shared" si="196"/>
        <v>12.5</v>
      </c>
      <c r="D392">
        <f t="shared" ref="D392:D400" si="198">E392</f>
        <v>125</v>
      </c>
      <c r="E392">
        <f t="shared" ref="E392:E400" si="199">(G392-F392)/2</f>
        <v>125</v>
      </c>
      <c r="F392">
        <v>750</v>
      </c>
      <c r="G392">
        <v>1000</v>
      </c>
      <c r="H392" s="29">
        <v>10</v>
      </c>
      <c r="I392">
        <f t="shared" ref="I392:I395" si="200">K392/J392</f>
        <v>0.4</v>
      </c>
      <c r="J392">
        <v>50</v>
      </c>
      <c r="K392">
        <v>20</v>
      </c>
      <c r="L392">
        <v>50</v>
      </c>
      <c r="U392"/>
      <c r="AD392"/>
    </row>
    <row r="393" spans="1:30">
      <c r="B393">
        <f t="shared" si="197"/>
        <v>12.5</v>
      </c>
      <c r="C393">
        <f t="shared" si="196"/>
        <v>12.5</v>
      </c>
      <c r="D393">
        <f t="shared" si="198"/>
        <v>125</v>
      </c>
      <c r="E393">
        <f t="shared" si="199"/>
        <v>125</v>
      </c>
      <c r="F393">
        <v>750</v>
      </c>
      <c r="G393">
        <v>1000</v>
      </c>
      <c r="H393" s="29">
        <v>20</v>
      </c>
      <c r="I393">
        <f t="shared" si="200"/>
        <v>0.4</v>
      </c>
      <c r="J393">
        <v>50</v>
      </c>
      <c r="K393">
        <v>20</v>
      </c>
      <c r="L393">
        <v>50</v>
      </c>
      <c r="U393"/>
      <c r="AD393"/>
    </row>
    <row r="394" spans="1:30">
      <c r="B394">
        <f t="shared" si="197"/>
        <v>12.5</v>
      </c>
      <c r="C394">
        <f>E394/G394*100</f>
        <v>12.5</v>
      </c>
      <c r="D394">
        <f t="shared" si="198"/>
        <v>125</v>
      </c>
      <c r="E394">
        <f t="shared" si="199"/>
        <v>125</v>
      </c>
      <c r="F394">
        <v>750</v>
      </c>
      <c r="G394">
        <v>1000</v>
      </c>
      <c r="H394" s="29">
        <v>50</v>
      </c>
      <c r="I394">
        <f t="shared" si="200"/>
        <v>0.4</v>
      </c>
      <c r="J394">
        <v>50</v>
      </c>
      <c r="K394">
        <v>20</v>
      </c>
      <c r="L394">
        <v>50</v>
      </c>
      <c r="U394"/>
      <c r="AD394"/>
    </row>
    <row r="395" spans="1:30">
      <c r="B395">
        <f t="shared" si="197"/>
        <v>12.5</v>
      </c>
      <c r="C395">
        <f t="shared" ref="C395:C400" si="201">E395/G395*100</f>
        <v>12.5</v>
      </c>
      <c r="D395">
        <f t="shared" si="198"/>
        <v>125</v>
      </c>
      <c r="E395">
        <f t="shared" si="199"/>
        <v>125</v>
      </c>
      <c r="F395">
        <v>750</v>
      </c>
      <c r="G395">
        <v>1000</v>
      </c>
      <c r="H395" s="29">
        <v>100</v>
      </c>
      <c r="I395">
        <f t="shared" si="200"/>
        <v>0.4</v>
      </c>
      <c r="J395">
        <v>50</v>
      </c>
      <c r="K395">
        <v>20</v>
      </c>
      <c r="L395">
        <v>50</v>
      </c>
      <c r="U395"/>
      <c r="AD395"/>
    </row>
    <row r="396" spans="1:30">
      <c r="B396">
        <f t="shared" si="197"/>
        <v>12.5</v>
      </c>
      <c r="C396">
        <f t="shared" si="201"/>
        <v>12.5</v>
      </c>
      <c r="D396">
        <f t="shared" si="198"/>
        <v>125</v>
      </c>
      <c r="E396">
        <f t="shared" si="199"/>
        <v>125</v>
      </c>
      <c r="F396">
        <v>750</v>
      </c>
      <c r="G396">
        <v>1000</v>
      </c>
      <c r="H396" s="29">
        <v>300</v>
      </c>
      <c r="I396">
        <f>K396/J396</f>
        <v>0.4</v>
      </c>
      <c r="J396">
        <v>50</v>
      </c>
      <c r="K396">
        <v>20</v>
      </c>
      <c r="L396">
        <v>50</v>
      </c>
      <c r="U396"/>
      <c r="AD396"/>
    </row>
    <row r="397" spans="1:30">
      <c r="B397">
        <f t="shared" si="197"/>
        <v>12.5</v>
      </c>
      <c r="C397">
        <f t="shared" si="201"/>
        <v>12.5</v>
      </c>
      <c r="D397">
        <f t="shared" si="198"/>
        <v>125</v>
      </c>
      <c r="E397">
        <f t="shared" si="199"/>
        <v>125</v>
      </c>
      <c r="F397">
        <v>750</v>
      </c>
      <c r="G397">
        <v>1000</v>
      </c>
      <c r="H397" s="29">
        <v>500</v>
      </c>
      <c r="I397">
        <f t="shared" ref="I397:I400" si="202">K397/J397</f>
        <v>0.4</v>
      </c>
      <c r="J397">
        <v>50</v>
      </c>
      <c r="K397">
        <v>20</v>
      </c>
      <c r="L397">
        <v>50</v>
      </c>
      <c r="U397"/>
      <c r="AD397"/>
    </row>
    <row r="398" spans="1:30">
      <c r="B398">
        <f t="shared" si="197"/>
        <v>12.5</v>
      </c>
      <c r="C398">
        <f t="shared" si="201"/>
        <v>12.5</v>
      </c>
      <c r="D398">
        <f t="shared" si="198"/>
        <v>125</v>
      </c>
      <c r="E398">
        <f t="shared" si="199"/>
        <v>125</v>
      </c>
      <c r="F398">
        <v>750</v>
      </c>
      <c r="G398">
        <v>1000</v>
      </c>
      <c r="H398" s="29">
        <v>700</v>
      </c>
      <c r="I398">
        <f t="shared" si="202"/>
        <v>0.4</v>
      </c>
      <c r="J398">
        <v>50</v>
      </c>
      <c r="K398">
        <v>20</v>
      </c>
      <c r="L398">
        <v>50</v>
      </c>
      <c r="U398"/>
      <c r="AD398"/>
    </row>
    <row r="399" spans="1:30">
      <c r="B399">
        <f t="shared" si="197"/>
        <v>12.5</v>
      </c>
      <c r="C399">
        <f t="shared" si="201"/>
        <v>12.5</v>
      </c>
      <c r="D399">
        <f t="shared" si="198"/>
        <v>125</v>
      </c>
      <c r="E399">
        <f t="shared" si="199"/>
        <v>125</v>
      </c>
      <c r="F399">
        <v>750</v>
      </c>
      <c r="G399">
        <v>1000</v>
      </c>
      <c r="H399" s="29">
        <v>800</v>
      </c>
      <c r="I399">
        <f t="shared" si="202"/>
        <v>0.4</v>
      </c>
      <c r="J399">
        <v>50</v>
      </c>
      <c r="K399">
        <v>20</v>
      </c>
      <c r="L399">
        <v>50</v>
      </c>
      <c r="U399"/>
      <c r="AD399"/>
    </row>
    <row r="400" spans="1:30" ht="17" thickBot="1">
      <c r="B400">
        <f t="shared" si="197"/>
        <v>12.5</v>
      </c>
      <c r="C400">
        <f t="shared" si="201"/>
        <v>12.5</v>
      </c>
      <c r="D400">
        <f t="shared" si="198"/>
        <v>125</v>
      </c>
      <c r="E400">
        <f t="shared" si="199"/>
        <v>125</v>
      </c>
      <c r="F400">
        <v>750</v>
      </c>
      <c r="G400">
        <v>1000</v>
      </c>
      <c r="H400" s="29">
        <v>1000</v>
      </c>
      <c r="I400">
        <f t="shared" si="202"/>
        <v>0.4</v>
      </c>
      <c r="J400">
        <v>50</v>
      </c>
      <c r="K400">
        <v>20</v>
      </c>
      <c r="L400">
        <v>50</v>
      </c>
      <c r="U400"/>
      <c r="AD400"/>
    </row>
    <row r="401" spans="1:30" ht="17" thickBot="1">
      <c r="A401" s="24">
        <v>12</v>
      </c>
      <c r="B401" s="4" t="s">
        <v>84</v>
      </c>
      <c r="C401" s="2"/>
      <c r="D401" s="2"/>
      <c r="E401" s="2"/>
      <c r="F401" s="2"/>
      <c r="G401" s="16"/>
      <c r="H401" s="2"/>
      <c r="I401" s="2"/>
      <c r="J401" s="2"/>
      <c r="K401" s="2"/>
      <c r="L401" s="3" t="s">
        <v>13</v>
      </c>
      <c r="U401"/>
      <c r="AD401"/>
    </row>
    <row r="402" spans="1:30">
      <c r="A402" s="26"/>
      <c r="B402">
        <f>D402*100/G402</f>
        <v>1</v>
      </c>
      <c r="C402">
        <f>E402/G402*100</f>
        <v>1</v>
      </c>
      <c r="D402">
        <f>E402</f>
        <v>10</v>
      </c>
      <c r="E402">
        <f>(G402-F402)/2</f>
        <v>10</v>
      </c>
      <c r="F402" s="29">
        <v>980</v>
      </c>
      <c r="G402">
        <v>1000</v>
      </c>
      <c r="H402">
        <v>100</v>
      </c>
      <c r="I402">
        <f t="shared" ref="I402:I411" si="203">K402/J402</f>
        <v>0.4</v>
      </c>
      <c r="J402">
        <v>50</v>
      </c>
      <c r="K402">
        <v>20</v>
      </c>
      <c r="L402" s="32" t="s">
        <v>16</v>
      </c>
      <c r="U402"/>
      <c r="AD402"/>
    </row>
    <row r="403" spans="1:30">
      <c r="A403" s="26"/>
      <c r="B403">
        <f t="shared" ref="B403:B411" si="204">D403*100/G403</f>
        <v>2.5</v>
      </c>
      <c r="C403">
        <f t="shared" ref="C403:C411" si="205">E403/G403*100</f>
        <v>2.5</v>
      </c>
      <c r="D403">
        <f t="shared" ref="D403:D411" si="206">E403</f>
        <v>25</v>
      </c>
      <c r="E403">
        <f t="shared" ref="E403:E411" si="207">(G403-F403)/2</f>
        <v>25</v>
      </c>
      <c r="F403" s="29">
        <v>950</v>
      </c>
      <c r="G403">
        <v>1000</v>
      </c>
      <c r="H403">
        <v>100</v>
      </c>
      <c r="I403">
        <f t="shared" si="203"/>
        <v>0.4</v>
      </c>
      <c r="J403">
        <v>50</v>
      </c>
      <c r="K403">
        <v>20</v>
      </c>
      <c r="L403" s="32" t="s">
        <v>16</v>
      </c>
      <c r="U403"/>
      <c r="AD403"/>
    </row>
    <row r="404" spans="1:30">
      <c r="A404" s="26"/>
      <c r="B404">
        <f t="shared" si="204"/>
        <v>12.5</v>
      </c>
      <c r="C404">
        <f t="shared" si="205"/>
        <v>12.5</v>
      </c>
      <c r="D404">
        <f t="shared" si="206"/>
        <v>125</v>
      </c>
      <c r="E404">
        <f t="shared" si="207"/>
        <v>125</v>
      </c>
      <c r="F404" s="29">
        <v>750</v>
      </c>
      <c r="G404">
        <v>1000</v>
      </c>
      <c r="H404">
        <v>100</v>
      </c>
      <c r="I404">
        <f t="shared" si="203"/>
        <v>0.4</v>
      </c>
      <c r="J404">
        <v>50</v>
      </c>
      <c r="K404">
        <v>20</v>
      </c>
      <c r="L404" s="32" t="s">
        <v>16</v>
      </c>
      <c r="U404"/>
      <c r="AD404"/>
    </row>
    <row r="405" spans="1:30">
      <c r="A405" s="26"/>
      <c r="B405">
        <f t="shared" si="204"/>
        <v>17.5</v>
      </c>
      <c r="C405">
        <f t="shared" si="205"/>
        <v>17.5</v>
      </c>
      <c r="D405">
        <f t="shared" si="206"/>
        <v>175</v>
      </c>
      <c r="E405">
        <f t="shared" si="207"/>
        <v>175</v>
      </c>
      <c r="F405" s="29">
        <v>650</v>
      </c>
      <c r="G405">
        <v>1000</v>
      </c>
      <c r="H405">
        <v>100</v>
      </c>
      <c r="I405">
        <f t="shared" si="203"/>
        <v>0.4</v>
      </c>
      <c r="J405">
        <v>50</v>
      </c>
      <c r="K405">
        <v>20</v>
      </c>
      <c r="L405" s="32" t="s">
        <v>16</v>
      </c>
      <c r="U405"/>
      <c r="AD405"/>
    </row>
    <row r="406" spans="1:30">
      <c r="A406" s="26"/>
      <c r="B406">
        <f t="shared" si="204"/>
        <v>22.5</v>
      </c>
      <c r="C406">
        <f t="shared" si="205"/>
        <v>22.5</v>
      </c>
      <c r="D406">
        <f t="shared" si="206"/>
        <v>225</v>
      </c>
      <c r="E406">
        <f t="shared" si="207"/>
        <v>225</v>
      </c>
      <c r="F406" s="29">
        <v>550</v>
      </c>
      <c r="G406">
        <v>1000</v>
      </c>
      <c r="H406">
        <v>100</v>
      </c>
      <c r="I406">
        <f t="shared" si="203"/>
        <v>0.4</v>
      </c>
      <c r="J406">
        <v>50</v>
      </c>
      <c r="K406">
        <v>20</v>
      </c>
      <c r="L406" s="32" t="s">
        <v>16</v>
      </c>
      <c r="U406"/>
      <c r="AD406"/>
    </row>
    <row r="407" spans="1:30">
      <c r="A407" s="26"/>
      <c r="B407">
        <f t="shared" si="204"/>
        <v>27.5</v>
      </c>
      <c r="C407">
        <f t="shared" si="205"/>
        <v>27.500000000000004</v>
      </c>
      <c r="D407">
        <f t="shared" si="206"/>
        <v>275</v>
      </c>
      <c r="E407">
        <f t="shared" si="207"/>
        <v>275</v>
      </c>
      <c r="F407" s="29">
        <v>450</v>
      </c>
      <c r="G407">
        <v>1000</v>
      </c>
      <c r="H407">
        <v>100</v>
      </c>
      <c r="I407">
        <f t="shared" si="203"/>
        <v>0.4</v>
      </c>
      <c r="J407">
        <v>50</v>
      </c>
      <c r="K407">
        <v>20</v>
      </c>
      <c r="L407" s="32" t="s">
        <v>45</v>
      </c>
      <c r="U407"/>
      <c r="AD407"/>
    </row>
    <row r="408" spans="1:30">
      <c r="A408" s="26"/>
      <c r="B408">
        <f t="shared" si="204"/>
        <v>32.5</v>
      </c>
      <c r="C408">
        <f t="shared" si="205"/>
        <v>32.5</v>
      </c>
      <c r="D408">
        <f t="shared" si="206"/>
        <v>325</v>
      </c>
      <c r="E408">
        <f t="shared" si="207"/>
        <v>325</v>
      </c>
      <c r="F408" s="29">
        <v>350</v>
      </c>
      <c r="G408">
        <v>1000</v>
      </c>
      <c r="H408">
        <v>100</v>
      </c>
      <c r="I408">
        <f t="shared" si="203"/>
        <v>0.4</v>
      </c>
      <c r="J408">
        <v>50</v>
      </c>
      <c r="K408">
        <v>20</v>
      </c>
      <c r="L408" s="32" t="s">
        <v>45</v>
      </c>
      <c r="U408"/>
      <c r="AD408"/>
    </row>
    <row r="409" spans="1:30">
      <c r="A409" s="26"/>
      <c r="B409">
        <f t="shared" si="204"/>
        <v>37.5</v>
      </c>
      <c r="C409">
        <f t="shared" si="205"/>
        <v>37.5</v>
      </c>
      <c r="D409">
        <f t="shared" si="206"/>
        <v>375</v>
      </c>
      <c r="E409">
        <f t="shared" si="207"/>
        <v>375</v>
      </c>
      <c r="F409" s="29">
        <v>250</v>
      </c>
      <c r="G409">
        <v>1000</v>
      </c>
      <c r="H409">
        <v>100</v>
      </c>
      <c r="I409">
        <f t="shared" si="203"/>
        <v>0.4</v>
      </c>
      <c r="J409">
        <v>50</v>
      </c>
      <c r="K409">
        <v>20</v>
      </c>
      <c r="L409" s="32" t="s">
        <v>45</v>
      </c>
      <c r="U409"/>
      <c r="AD409"/>
    </row>
    <row r="410" spans="1:30">
      <c r="A410" s="26"/>
      <c r="B410">
        <f t="shared" si="204"/>
        <v>42.5</v>
      </c>
      <c r="C410">
        <f t="shared" si="205"/>
        <v>42.5</v>
      </c>
      <c r="D410">
        <f t="shared" si="206"/>
        <v>425</v>
      </c>
      <c r="E410">
        <f t="shared" si="207"/>
        <v>425</v>
      </c>
      <c r="F410" s="29">
        <v>150</v>
      </c>
      <c r="G410">
        <v>1000</v>
      </c>
      <c r="H410">
        <v>100</v>
      </c>
      <c r="I410">
        <f t="shared" si="203"/>
        <v>0.4</v>
      </c>
      <c r="J410">
        <v>50</v>
      </c>
      <c r="K410">
        <v>20</v>
      </c>
      <c r="L410" s="32" t="s">
        <v>45</v>
      </c>
      <c r="U410"/>
      <c r="AD410"/>
    </row>
    <row r="411" spans="1:30" ht="17" thickBot="1">
      <c r="A411" s="26"/>
      <c r="B411">
        <f t="shared" si="204"/>
        <v>47.5</v>
      </c>
      <c r="C411">
        <f t="shared" si="205"/>
        <v>47.5</v>
      </c>
      <c r="D411">
        <f t="shared" si="206"/>
        <v>475</v>
      </c>
      <c r="E411">
        <f t="shared" si="207"/>
        <v>475</v>
      </c>
      <c r="F411" s="29">
        <v>50</v>
      </c>
      <c r="G411">
        <v>1000</v>
      </c>
      <c r="H411">
        <v>100</v>
      </c>
      <c r="I411">
        <f t="shared" si="203"/>
        <v>0.4</v>
      </c>
      <c r="J411">
        <v>50</v>
      </c>
      <c r="K411">
        <v>20</v>
      </c>
      <c r="L411" s="32" t="s">
        <v>45</v>
      </c>
      <c r="U411"/>
      <c r="AD411"/>
    </row>
    <row r="412" spans="1:30" ht="17" thickBot="1">
      <c r="A412" s="24">
        <v>13</v>
      </c>
      <c r="B412" s="4" t="s">
        <v>85</v>
      </c>
      <c r="C412" s="2"/>
      <c r="D412" s="2"/>
      <c r="E412" s="2"/>
      <c r="F412" s="2"/>
      <c r="G412" s="16"/>
      <c r="H412" s="3" t="s">
        <v>13</v>
      </c>
      <c r="I412" s="2"/>
      <c r="J412" s="2"/>
      <c r="K412" s="2"/>
      <c r="L412" s="2"/>
      <c r="U412"/>
      <c r="AD412"/>
    </row>
    <row r="413" spans="1:30">
      <c r="A413" s="26"/>
      <c r="B413">
        <f>D413*100/G413</f>
        <v>1</v>
      </c>
      <c r="C413">
        <f>E413/G413*100</f>
        <v>1</v>
      </c>
      <c r="D413">
        <f>E413</f>
        <v>10</v>
      </c>
      <c r="E413">
        <f>(G413-F413)/2</f>
        <v>10</v>
      </c>
      <c r="F413">
        <v>980</v>
      </c>
      <c r="G413">
        <v>1000</v>
      </c>
      <c r="H413" s="31" t="s">
        <v>14</v>
      </c>
      <c r="I413">
        <f>K413/J413</f>
        <v>0.4</v>
      </c>
      <c r="J413">
        <v>50</v>
      </c>
      <c r="K413">
        <v>20</v>
      </c>
      <c r="L413">
        <v>50</v>
      </c>
      <c r="U413"/>
      <c r="AD413"/>
    </row>
    <row r="414" spans="1:30">
      <c r="A414" s="26"/>
      <c r="B414">
        <f t="shared" ref="B414:B422" si="208">D414*100/G414</f>
        <v>2.5</v>
      </c>
      <c r="C414">
        <f t="shared" ref="C414:C422" si="209">E414/G414*100</f>
        <v>2.5</v>
      </c>
      <c r="D414">
        <f t="shared" ref="D414:D422" si="210">E414</f>
        <v>25</v>
      </c>
      <c r="E414">
        <f t="shared" ref="E414:E422" si="211">(G414-F414)/2</f>
        <v>25</v>
      </c>
      <c r="F414">
        <v>950</v>
      </c>
      <c r="G414">
        <v>1000</v>
      </c>
      <c r="H414" s="31" t="s">
        <v>14</v>
      </c>
      <c r="I414">
        <f t="shared" ref="I414:I422" si="212">K414/J414</f>
        <v>0.4</v>
      </c>
      <c r="J414">
        <v>50</v>
      </c>
      <c r="K414">
        <v>20</v>
      </c>
      <c r="L414">
        <v>50</v>
      </c>
      <c r="U414"/>
      <c r="AD414"/>
    </row>
    <row r="415" spans="1:30">
      <c r="A415" s="26"/>
      <c r="B415">
        <f t="shared" si="208"/>
        <v>12.5</v>
      </c>
      <c r="C415">
        <f t="shared" si="209"/>
        <v>12.5</v>
      </c>
      <c r="D415">
        <f t="shared" si="210"/>
        <v>125</v>
      </c>
      <c r="E415">
        <f t="shared" si="211"/>
        <v>125</v>
      </c>
      <c r="F415">
        <v>750</v>
      </c>
      <c r="G415">
        <v>1000</v>
      </c>
      <c r="H415" s="31" t="s">
        <v>14</v>
      </c>
      <c r="I415">
        <f t="shared" si="212"/>
        <v>0.4</v>
      </c>
      <c r="J415">
        <v>50</v>
      </c>
      <c r="K415">
        <v>20</v>
      </c>
      <c r="L415">
        <v>50</v>
      </c>
      <c r="U415"/>
      <c r="AD415"/>
    </row>
    <row r="416" spans="1:30">
      <c r="A416" s="26"/>
      <c r="B416">
        <f t="shared" si="208"/>
        <v>17.5</v>
      </c>
      <c r="C416">
        <f t="shared" si="209"/>
        <v>17.5</v>
      </c>
      <c r="D416">
        <f t="shared" si="210"/>
        <v>175</v>
      </c>
      <c r="E416">
        <f t="shared" si="211"/>
        <v>175</v>
      </c>
      <c r="F416">
        <v>650</v>
      </c>
      <c r="G416">
        <v>1000</v>
      </c>
      <c r="H416" s="31" t="s">
        <v>14</v>
      </c>
      <c r="I416">
        <f t="shared" si="212"/>
        <v>0.4</v>
      </c>
      <c r="J416">
        <v>50</v>
      </c>
      <c r="K416">
        <v>20</v>
      </c>
      <c r="L416">
        <v>50</v>
      </c>
      <c r="U416"/>
      <c r="AD416"/>
    </row>
    <row r="417" spans="1:30">
      <c r="A417" s="26"/>
      <c r="B417">
        <f t="shared" si="208"/>
        <v>22.5</v>
      </c>
      <c r="C417">
        <f t="shared" si="209"/>
        <v>22.5</v>
      </c>
      <c r="D417">
        <f t="shared" si="210"/>
        <v>225</v>
      </c>
      <c r="E417">
        <f t="shared" si="211"/>
        <v>225</v>
      </c>
      <c r="F417">
        <v>550</v>
      </c>
      <c r="G417">
        <v>1000</v>
      </c>
      <c r="H417" s="31" t="s">
        <v>14</v>
      </c>
      <c r="I417">
        <f t="shared" si="212"/>
        <v>0.4</v>
      </c>
      <c r="J417">
        <v>50</v>
      </c>
      <c r="K417">
        <v>20</v>
      </c>
      <c r="L417">
        <v>50</v>
      </c>
      <c r="U417"/>
      <c r="AD417"/>
    </row>
    <row r="418" spans="1:30">
      <c r="A418" s="26"/>
      <c r="B418">
        <f t="shared" si="208"/>
        <v>27.5</v>
      </c>
      <c r="C418">
        <f t="shared" si="209"/>
        <v>27.500000000000004</v>
      </c>
      <c r="D418">
        <f t="shared" si="210"/>
        <v>275</v>
      </c>
      <c r="E418">
        <f t="shared" si="211"/>
        <v>275</v>
      </c>
      <c r="F418">
        <v>450</v>
      </c>
      <c r="G418">
        <v>1000</v>
      </c>
      <c r="H418" s="32" t="s">
        <v>44</v>
      </c>
      <c r="I418">
        <f t="shared" si="212"/>
        <v>0.4</v>
      </c>
      <c r="J418">
        <v>50</v>
      </c>
      <c r="K418">
        <v>20</v>
      </c>
      <c r="L418">
        <v>50</v>
      </c>
      <c r="U418"/>
      <c r="AD418"/>
    </row>
    <row r="419" spans="1:30">
      <c r="A419" s="26"/>
      <c r="B419">
        <f t="shared" si="208"/>
        <v>32.5</v>
      </c>
      <c r="C419">
        <f t="shared" si="209"/>
        <v>32.5</v>
      </c>
      <c r="D419">
        <f t="shared" si="210"/>
        <v>325</v>
      </c>
      <c r="E419">
        <f t="shared" si="211"/>
        <v>325</v>
      </c>
      <c r="F419">
        <v>350</v>
      </c>
      <c r="G419">
        <v>1000</v>
      </c>
      <c r="H419" s="32" t="s">
        <v>44</v>
      </c>
      <c r="I419">
        <f t="shared" si="212"/>
        <v>0.4</v>
      </c>
      <c r="J419">
        <v>50</v>
      </c>
      <c r="K419">
        <v>20</v>
      </c>
      <c r="L419">
        <v>50</v>
      </c>
      <c r="U419"/>
      <c r="AD419"/>
    </row>
    <row r="420" spans="1:30">
      <c r="A420" s="26"/>
      <c r="B420">
        <f t="shared" si="208"/>
        <v>37.5</v>
      </c>
      <c r="C420">
        <f t="shared" si="209"/>
        <v>37.5</v>
      </c>
      <c r="D420">
        <f t="shared" si="210"/>
        <v>375</v>
      </c>
      <c r="E420">
        <f t="shared" si="211"/>
        <v>375</v>
      </c>
      <c r="F420">
        <v>250</v>
      </c>
      <c r="G420">
        <v>1000</v>
      </c>
      <c r="H420" s="32" t="s">
        <v>44</v>
      </c>
      <c r="I420">
        <f t="shared" si="212"/>
        <v>0.4</v>
      </c>
      <c r="J420">
        <v>50</v>
      </c>
      <c r="K420">
        <v>20</v>
      </c>
      <c r="L420">
        <v>50</v>
      </c>
      <c r="U420"/>
      <c r="AD420"/>
    </row>
    <row r="421" spans="1:30">
      <c r="A421" s="26"/>
      <c r="B421">
        <f t="shared" si="208"/>
        <v>42.5</v>
      </c>
      <c r="C421">
        <f t="shared" si="209"/>
        <v>42.5</v>
      </c>
      <c r="D421">
        <f t="shared" si="210"/>
        <v>425</v>
      </c>
      <c r="E421">
        <f t="shared" si="211"/>
        <v>425</v>
      </c>
      <c r="F421">
        <v>150</v>
      </c>
      <c r="G421">
        <v>1000</v>
      </c>
      <c r="H421" s="32" t="s">
        <v>44</v>
      </c>
      <c r="I421">
        <f t="shared" si="212"/>
        <v>0.4</v>
      </c>
      <c r="J421">
        <v>50</v>
      </c>
      <c r="K421">
        <v>20</v>
      </c>
      <c r="L421">
        <v>50</v>
      </c>
      <c r="U421"/>
      <c r="AD421"/>
    </row>
    <row r="422" spans="1:30">
      <c r="A422" s="26"/>
      <c r="B422">
        <f t="shared" si="208"/>
        <v>47.5</v>
      </c>
      <c r="C422">
        <f t="shared" si="209"/>
        <v>47.5</v>
      </c>
      <c r="D422">
        <f t="shared" si="210"/>
        <v>475</v>
      </c>
      <c r="E422">
        <f t="shared" si="211"/>
        <v>475</v>
      </c>
      <c r="F422">
        <v>50</v>
      </c>
      <c r="G422">
        <v>1000</v>
      </c>
      <c r="H422" s="32" t="s">
        <v>44</v>
      </c>
      <c r="I422">
        <f t="shared" si="212"/>
        <v>0.4</v>
      </c>
      <c r="J422">
        <v>50</v>
      </c>
      <c r="K422">
        <v>20</v>
      </c>
      <c r="L422">
        <v>50</v>
      </c>
      <c r="U422"/>
      <c r="AD422"/>
    </row>
    <row r="423" spans="1:30">
      <c r="A423" s="24">
        <v>14</v>
      </c>
      <c r="B423" s="83" t="s">
        <v>184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U423"/>
      <c r="AD423"/>
    </row>
    <row r="424" spans="1:30">
      <c r="B424">
        <v>25</v>
      </c>
      <c r="C424">
        <f>B424</f>
        <v>25</v>
      </c>
      <c r="D424" s="9">
        <v>2</v>
      </c>
      <c r="E424" s="9">
        <v>2</v>
      </c>
      <c r="F424" s="30">
        <v>5</v>
      </c>
      <c r="G424" s="29">
        <v>9</v>
      </c>
      <c r="H424" s="31" t="s">
        <v>14</v>
      </c>
      <c r="I424">
        <f>K424/J424</f>
        <v>0.4</v>
      </c>
      <c r="J424">
        <v>50</v>
      </c>
      <c r="K424">
        <v>20</v>
      </c>
      <c r="L424">
        <v>50</v>
      </c>
      <c r="U424"/>
      <c r="AD424"/>
    </row>
    <row r="425" spans="1:30">
      <c r="B425">
        <v>25</v>
      </c>
      <c r="C425">
        <f t="shared" ref="C425:C433" si="213">B425</f>
        <v>25</v>
      </c>
      <c r="D425">
        <f t="shared" ref="D425:D433" si="214">G425/100*B425</f>
        <v>5</v>
      </c>
      <c r="E425" s="9">
        <f t="shared" ref="E425:E433" si="215">D425</f>
        <v>5</v>
      </c>
      <c r="F425" s="30">
        <v>10</v>
      </c>
      <c r="G425" s="29">
        <v>20</v>
      </c>
      <c r="H425" s="31" t="s">
        <v>14</v>
      </c>
      <c r="I425">
        <f t="shared" ref="I425:I433" si="216">K425/J425</f>
        <v>0.4</v>
      </c>
      <c r="J425">
        <v>50</v>
      </c>
      <c r="K425">
        <v>20</v>
      </c>
      <c r="L425">
        <v>50</v>
      </c>
      <c r="U425"/>
      <c r="AD425"/>
    </row>
    <row r="426" spans="1:30">
      <c r="B426">
        <v>25</v>
      </c>
      <c r="C426">
        <f t="shared" si="213"/>
        <v>25</v>
      </c>
      <c r="D426" s="9">
        <f t="shared" si="214"/>
        <v>7.5</v>
      </c>
      <c r="E426" s="9">
        <f t="shared" si="215"/>
        <v>7.5</v>
      </c>
      <c r="F426" s="30">
        <v>15</v>
      </c>
      <c r="G426" s="29">
        <v>30</v>
      </c>
      <c r="H426" s="31" t="s">
        <v>14</v>
      </c>
      <c r="I426">
        <f t="shared" si="216"/>
        <v>0.4</v>
      </c>
      <c r="J426">
        <v>50</v>
      </c>
      <c r="K426">
        <v>20</v>
      </c>
      <c r="L426">
        <v>50</v>
      </c>
      <c r="U426"/>
      <c r="AD426"/>
    </row>
    <row r="427" spans="1:30">
      <c r="B427">
        <v>25</v>
      </c>
      <c r="C427">
        <f t="shared" si="213"/>
        <v>25</v>
      </c>
      <c r="D427" s="9">
        <f t="shared" si="214"/>
        <v>12.5</v>
      </c>
      <c r="E427" s="9">
        <f t="shared" si="215"/>
        <v>12.5</v>
      </c>
      <c r="F427" s="30">
        <v>25</v>
      </c>
      <c r="G427" s="29">
        <v>50</v>
      </c>
      <c r="H427" s="31" t="s">
        <v>14</v>
      </c>
      <c r="I427">
        <f t="shared" si="216"/>
        <v>0.4</v>
      </c>
      <c r="J427">
        <v>50</v>
      </c>
      <c r="K427">
        <v>20</v>
      </c>
      <c r="L427">
        <v>50</v>
      </c>
      <c r="U427"/>
      <c r="AD427"/>
    </row>
    <row r="428" spans="1:30">
      <c r="B428">
        <v>25</v>
      </c>
      <c r="C428">
        <f t="shared" si="213"/>
        <v>25</v>
      </c>
      <c r="D428">
        <f t="shared" si="214"/>
        <v>25</v>
      </c>
      <c r="E428" s="9">
        <f t="shared" si="215"/>
        <v>25</v>
      </c>
      <c r="F428" s="30">
        <v>50</v>
      </c>
      <c r="G428" s="29">
        <v>100</v>
      </c>
      <c r="H428" s="31" t="s">
        <v>14</v>
      </c>
      <c r="I428">
        <f t="shared" si="216"/>
        <v>0.4</v>
      </c>
      <c r="J428">
        <v>50</v>
      </c>
      <c r="K428">
        <v>20</v>
      </c>
      <c r="L428">
        <v>50</v>
      </c>
      <c r="U428"/>
      <c r="AD428"/>
    </row>
    <row r="429" spans="1:30">
      <c r="B429">
        <v>25</v>
      </c>
      <c r="C429">
        <f t="shared" si="213"/>
        <v>25</v>
      </c>
      <c r="D429">
        <f t="shared" si="214"/>
        <v>125</v>
      </c>
      <c r="E429" s="9">
        <f t="shared" si="215"/>
        <v>125</v>
      </c>
      <c r="F429" s="30">
        <v>250</v>
      </c>
      <c r="G429" s="29">
        <v>500</v>
      </c>
      <c r="H429" s="32" t="s">
        <v>44</v>
      </c>
      <c r="I429">
        <f t="shared" si="216"/>
        <v>0.4</v>
      </c>
      <c r="J429">
        <v>50</v>
      </c>
      <c r="K429">
        <v>20</v>
      </c>
      <c r="L429">
        <v>50</v>
      </c>
      <c r="U429"/>
      <c r="AD429"/>
    </row>
    <row r="430" spans="1:30">
      <c r="B430">
        <v>25</v>
      </c>
      <c r="C430">
        <f t="shared" si="213"/>
        <v>25</v>
      </c>
      <c r="D430">
        <f t="shared" si="214"/>
        <v>225</v>
      </c>
      <c r="E430" s="9">
        <f t="shared" si="215"/>
        <v>225</v>
      </c>
      <c r="F430" s="30">
        <v>450</v>
      </c>
      <c r="G430" s="29">
        <v>900</v>
      </c>
      <c r="H430" s="32" t="s">
        <v>44</v>
      </c>
      <c r="I430">
        <f t="shared" si="216"/>
        <v>0.4</v>
      </c>
      <c r="J430">
        <v>50</v>
      </c>
      <c r="K430">
        <v>20</v>
      </c>
      <c r="L430">
        <v>50</v>
      </c>
      <c r="U430"/>
      <c r="AD430"/>
    </row>
    <row r="431" spans="1:30">
      <c r="B431">
        <v>25</v>
      </c>
      <c r="C431">
        <f t="shared" si="213"/>
        <v>25</v>
      </c>
      <c r="D431">
        <f t="shared" si="214"/>
        <v>250</v>
      </c>
      <c r="E431" s="9">
        <f t="shared" si="215"/>
        <v>250</v>
      </c>
      <c r="F431" s="30">
        <v>500</v>
      </c>
      <c r="G431" s="29">
        <v>1000</v>
      </c>
      <c r="H431" s="32" t="s">
        <v>44</v>
      </c>
      <c r="I431">
        <f t="shared" si="216"/>
        <v>0.4</v>
      </c>
      <c r="J431">
        <v>50</v>
      </c>
      <c r="K431">
        <v>20</v>
      </c>
      <c r="L431">
        <v>50</v>
      </c>
      <c r="U431"/>
      <c r="AD431"/>
    </row>
    <row r="432" spans="1:30">
      <c r="B432">
        <v>25</v>
      </c>
      <c r="C432">
        <f t="shared" si="213"/>
        <v>25</v>
      </c>
      <c r="D432">
        <f t="shared" si="214"/>
        <v>375</v>
      </c>
      <c r="E432" s="9">
        <f t="shared" si="215"/>
        <v>375</v>
      </c>
      <c r="F432" s="30">
        <v>750</v>
      </c>
      <c r="G432" s="29">
        <v>1500</v>
      </c>
      <c r="H432" s="32" t="s">
        <v>44</v>
      </c>
      <c r="I432">
        <f t="shared" si="216"/>
        <v>0.4</v>
      </c>
      <c r="J432">
        <v>50</v>
      </c>
      <c r="K432">
        <v>20</v>
      </c>
      <c r="L432">
        <v>50</v>
      </c>
      <c r="U432"/>
      <c r="AD432"/>
    </row>
    <row r="433" spans="1:30">
      <c r="B433">
        <v>25</v>
      </c>
      <c r="C433">
        <f t="shared" si="213"/>
        <v>25</v>
      </c>
      <c r="D433">
        <f t="shared" si="214"/>
        <v>750</v>
      </c>
      <c r="E433" s="9">
        <f t="shared" si="215"/>
        <v>750</v>
      </c>
      <c r="F433" s="30">
        <v>1500</v>
      </c>
      <c r="G433" s="29">
        <v>3000</v>
      </c>
      <c r="H433" s="32" t="s">
        <v>44</v>
      </c>
      <c r="I433">
        <f t="shared" si="216"/>
        <v>0.4</v>
      </c>
      <c r="J433">
        <v>50</v>
      </c>
      <c r="K433">
        <v>20</v>
      </c>
      <c r="L433">
        <v>50</v>
      </c>
      <c r="U433"/>
      <c r="AD433"/>
    </row>
    <row r="434" spans="1:30">
      <c r="A434" s="10" t="s">
        <v>187</v>
      </c>
      <c r="B434" s="83" t="s">
        <v>189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U434"/>
      <c r="AD434"/>
    </row>
    <row r="435" spans="1:30">
      <c r="B435">
        <v>25</v>
      </c>
      <c r="C435">
        <v>0</v>
      </c>
      <c r="D435" s="9">
        <f>B435/100*G435</f>
        <v>2.25</v>
      </c>
      <c r="E435">
        <v>0</v>
      </c>
      <c r="F435" s="9">
        <f>G435-D435</f>
        <v>6.75</v>
      </c>
      <c r="G435" s="29">
        <v>9</v>
      </c>
      <c r="H435">
        <v>100</v>
      </c>
      <c r="I435">
        <f>K435/J435</f>
        <v>0.4</v>
      </c>
      <c r="J435">
        <v>50</v>
      </c>
      <c r="K435">
        <v>20</v>
      </c>
      <c r="L435">
        <v>50</v>
      </c>
      <c r="U435"/>
      <c r="AD435"/>
    </row>
    <row r="436" spans="1:30">
      <c r="B436">
        <v>25</v>
      </c>
      <c r="C436">
        <v>0</v>
      </c>
      <c r="D436" s="9">
        <f t="shared" ref="D436:D444" si="217">B436/100*G436</f>
        <v>5</v>
      </c>
      <c r="E436">
        <v>0</v>
      </c>
      <c r="F436" s="9">
        <f t="shared" ref="F436:F444" si="218">G436-D436</f>
        <v>15</v>
      </c>
      <c r="G436" s="29">
        <v>20</v>
      </c>
      <c r="H436">
        <v>100</v>
      </c>
      <c r="I436">
        <f t="shared" ref="I436:I444" si="219">K436/J436</f>
        <v>0.4</v>
      </c>
      <c r="J436">
        <v>50</v>
      </c>
      <c r="K436">
        <v>20</v>
      </c>
      <c r="L436">
        <v>50</v>
      </c>
      <c r="U436"/>
      <c r="AD436"/>
    </row>
    <row r="437" spans="1:30">
      <c r="B437">
        <v>25</v>
      </c>
      <c r="C437">
        <v>0</v>
      </c>
      <c r="D437" s="9">
        <f t="shared" si="217"/>
        <v>7.5</v>
      </c>
      <c r="E437">
        <v>0</v>
      </c>
      <c r="F437" s="9">
        <f t="shared" si="218"/>
        <v>22.5</v>
      </c>
      <c r="G437" s="29">
        <v>30</v>
      </c>
      <c r="H437">
        <v>100</v>
      </c>
      <c r="I437">
        <f t="shared" si="219"/>
        <v>0.4</v>
      </c>
      <c r="J437">
        <v>50</v>
      </c>
      <c r="K437">
        <v>20</v>
      </c>
      <c r="L437">
        <v>50</v>
      </c>
      <c r="U437"/>
      <c r="AD437"/>
    </row>
    <row r="438" spans="1:30">
      <c r="B438">
        <v>25</v>
      </c>
      <c r="C438">
        <v>0</v>
      </c>
      <c r="D438" s="9">
        <f t="shared" si="217"/>
        <v>12.5</v>
      </c>
      <c r="E438">
        <v>0</v>
      </c>
      <c r="F438" s="9">
        <f t="shared" si="218"/>
        <v>37.5</v>
      </c>
      <c r="G438" s="29">
        <v>50</v>
      </c>
      <c r="H438">
        <v>100</v>
      </c>
      <c r="I438">
        <f t="shared" si="219"/>
        <v>0.4</v>
      </c>
      <c r="J438">
        <v>50</v>
      </c>
      <c r="K438">
        <v>20</v>
      </c>
      <c r="L438">
        <v>50</v>
      </c>
      <c r="U438"/>
      <c r="AD438"/>
    </row>
    <row r="439" spans="1:30">
      <c r="B439">
        <v>25</v>
      </c>
      <c r="C439">
        <v>0</v>
      </c>
      <c r="D439" s="9">
        <f t="shared" si="217"/>
        <v>25</v>
      </c>
      <c r="E439">
        <v>0</v>
      </c>
      <c r="F439" s="9">
        <f t="shared" si="218"/>
        <v>75</v>
      </c>
      <c r="G439" s="29">
        <v>100</v>
      </c>
      <c r="H439">
        <v>100</v>
      </c>
      <c r="I439">
        <f t="shared" si="219"/>
        <v>0.4</v>
      </c>
      <c r="J439">
        <v>50</v>
      </c>
      <c r="K439">
        <v>20</v>
      </c>
      <c r="L439">
        <v>50</v>
      </c>
      <c r="U439"/>
      <c r="AD439"/>
    </row>
    <row r="440" spans="1:30">
      <c r="B440">
        <v>25</v>
      </c>
      <c r="C440">
        <v>0</v>
      </c>
      <c r="D440" s="9">
        <f t="shared" si="217"/>
        <v>125</v>
      </c>
      <c r="E440">
        <v>0</v>
      </c>
      <c r="F440" s="9">
        <f t="shared" si="218"/>
        <v>375</v>
      </c>
      <c r="G440" s="29">
        <v>500</v>
      </c>
      <c r="H440">
        <v>100</v>
      </c>
      <c r="I440">
        <f t="shared" si="219"/>
        <v>0.4</v>
      </c>
      <c r="J440">
        <v>50</v>
      </c>
      <c r="K440">
        <v>20</v>
      </c>
      <c r="L440">
        <v>50</v>
      </c>
      <c r="U440"/>
      <c r="AD440"/>
    </row>
    <row r="441" spans="1:30">
      <c r="B441">
        <v>25</v>
      </c>
      <c r="C441">
        <v>0</v>
      </c>
      <c r="D441" s="9">
        <f t="shared" si="217"/>
        <v>225</v>
      </c>
      <c r="E441">
        <v>0</v>
      </c>
      <c r="F441" s="9">
        <f t="shared" si="218"/>
        <v>675</v>
      </c>
      <c r="G441" s="29">
        <v>900</v>
      </c>
      <c r="H441">
        <v>100</v>
      </c>
      <c r="I441">
        <f t="shared" si="219"/>
        <v>0.4</v>
      </c>
      <c r="J441">
        <v>50</v>
      </c>
      <c r="K441">
        <v>20</v>
      </c>
      <c r="L441">
        <v>50</v>
      </c>
      <c r="U441"/>
      <c r="AD441"/>
    </row>
    <row r="442" spans="1:30">
      <c r="B442">
        <v>25</v>
      </c>
      <c r="C442">
        <v>0</v>
      </c>
      <c r="D442" s="9">
        <f t="shared" si="217"/>
        <v>250</v>
      </c>
      <c r="E442">
        <v>0</v>
      </c>
      <c r="F442" s="9">
        <f t="shared" si="218"/>
        <v>750</v>
      </c>
      <c r="G442" s="29">
        <v>1000</v>
      </c>
      <c r="H442">
        <v>100</v>
      </c>
      <c r="I442">
        <f t="shared" si="219"/>
        <v>0.4</v>
      </c>
      <c r="J442">
        <v>50</v>
      </c>
      <c r="K442">
        <v>20</v>
      </c>
      <c r="L442">
        <v>50</v>
      </c>
      <c r="U442"/>
      <c r="AD442"/>
    </row>
    <row r="443" spans="1:30">
      <c r="B443">
        <v>25</v>
      </c>
      <c r="C443">
        <v>0</v>
      </c>
      <c r="D443" s="9">
        <f t="shared" si="217"/>
        <v>375</v>
      </c>
      <c r="E443">
        <v>0</v>
      </c>
      <c r="F443" s="9">
        <f t="shared" si="218"/>
        <v>1125</v>
      </c>
      <c r="G443" s="29">
        <v>1500</v>
      </c>
      <c r="H443">
        <v>100</v>
      </c>
      <c r="I443">
        <f t="shared" si="219"/>
        <v>0.4</v>
      </c>
      <c r="J443">
        <v>50</v>
      </c>
      <c r="K443">
        <v>20</v>
      </c>
      <c r="L443">
        <v>50</v>
      </c>
      <c r="U443"/>
      <c r="AD443"/>
    </row>
    <row r="444" spans="1:30">
      <c r="B444">
        <v>25</v>
      </c>
      <c r="C444">
        <v>0</v>
      </c>
      <c r="D444" s="9">
        <f t="shared" si="217"/>
        <v>750</v>
      </c>
      <c r="E444">
        <v>0</v>
      </c>
      <c r="F444" s="9">
        <f t="shared" si="218"/>
        <v>2250</v>
      </c>
      <c r="G444" s="29">
        <v>3000</v>
      </c>
      <c r="H444">
        <v>100</v>
      </c>
      <c r="I444">
        <f t="shared" si="219"/>
        <v>0.4</v>
      </c>
      <c r="J444">
        <v>50</v>
      </c>
      <c r="K444">
        <v>20</v>
      </c>
      <c r="L444">
        <v>50</v>
      </c>
      <c r="U444"/>
      <c r="AD444"/>
    </row>
    <row r="445" spans="1:30">
      <c r="A445" s="10" t="s">
        <v>191</v>
      </c>
      <c r="B445" s="83" t="s">
        <v>190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U445"/>
      <c r="AD445"/>
    </row>
    <row r="446" spans="1:30">
      <c r="B446">
        <v>25</v>
      </c>
      <c r="C446">
        <v>0</v>
      </c>
      <c r="D446" s="9">
        <f>B446/100*G446</f>
        <v>2.25</v>
      </c>
      <c r="E446">
        <v>0</v>
      </c>
      <c r="F446" s="9">
        <f>G446-D446</f>
        <v>6.75</v>
      </c>
      <c r="G446" s="29">
        <v>9</v>
      </c>
      <c r="H446" s="31" t="s">
        <v>14</v>
      </c>
      <c r="I446">
        <f>K446/J446</f>
        <v>0.4</v>
      </c>
      <c r="J446">
        <v>50</v>
      </c>
      <c r="K446">
        <v>20</v>
      </c>
      <c r="L446">
        <v>50</v>
      </c>
      <c r="U446"/>
      <c r="AD446"/>
    </row>
    <row r="447" spans="1:30">
      <c r="B447">
        <v>25</v>
      </c>
      <c r="C447">
        <v>0</v>
      </c>
      <c r="D447" s="9">
        <f t="shared" ref="D447:D455" si="220">B447/100*G447</f>
        <v>5</v>
      </c>
      <c r="E447">
        <v>0</v>
      </c>
      <c r="F447" s="9">
        <f t="shared" ref="F447:F455" si="221">G447-D447</f>
        <v>15</v>
      </c>
      <c r="G447" s="29">
        <v>20</v>
      </c>
      <c r="H447" s="31" t="s">
        <v>14</v>
      </c>
      <c r="I447">
        <f t="shared" ref="I447:I455" si="222">K447/J447</f>
        <v>0.4</v>
      </c>
      <c r="J447">
        <v>50</v>
      </c>
      <c r="K447">
        <v>20</v>
      </c>
      <c r="L447">
        <v>50</v>
      </c>
      <c r="U447"/>
      <c r="AD447"/>
    </row>
    <row r="448" spans="1:30">
      <c r="B448">
        <v>25</v>
      </c>
      <c r="C448">
        <v>0</v>
      </c>
      <c r="D448" s="9">
        <f t="shared" si="220"/>
        <v>7.5</v>
      </c>
      <c r="E448">
        <v>0</v>
      </c>
      <c r="F448" s="9">
        <f t="shared" si="221"/>
        <v>22.5</v>
      </c>
      <c r="G448" s="29">
        <v>30</v>
      </c>
      <c r="H448" s="31" t="s">
        <v>14</v>
      </c>
      <c r="I448">
        <f t="shared" si="222"/>
        <v>0.4</v>
      </c>
      <c r="J448">
        <v>50</v>
      </c>
      <c r="K448">
        <v>20</v>
      </c>
      <c r="L448">
        <v>50</v>
      </c>
      <c r="U448"/>
      <c r="AD448"/>
    </row>
    <row r="449" spans="1:30">
      <c r="B449">
        <v>25</v>
      </c>
      <c r="C449">
        <v>0</v>
      </c>
      <c r="D449" s="9">
        <f t="shared" si="220"/>
        <v>12.5</v>
      </c>
      <c r="E449">
        <v>0</v>
      </c>
      <c r="F449" s="9">
        <f t="shared" si="221"/>
        <v>37.5</v>
      </c>
      <c r="G449" s="29">
        <v>50</v>
      </c>
      <c r="H449" s="31" t="s">
        <v>14</v>
      </c>
      <c r="I449">
        <f t="shared" si="222"/>
        <v>0.4</v>
      </c>
      <c r="J449">
        <v>50</v>
      </c>
      <c r="K449">
        <v>20</v>
      </c>
      <c r="L449">
        <v>50</v>
      </c>
      <c r="U449"/>
      <c r="AD449"/>
    </row>
    <row r="450" spans="1:30">
      <c r="B450">
        <v>25</v>
      </c>
      <c r="C450">
        <v>0</v>
      </c>
      <c r="D450" s="9">
        <f t="shared" si="220"/>
        <v>25</v>
      </c>
      <c r="E450">
        <v>0</v>
      </c>
      <c r="F450" s="9">
        <f t="shared" si="221"/>
        <v>75</v>
      </c>
      <c r="G450" s="29">
        <v>100</v>
      </c>
      <c r="H450" s="31" t="s">
        <v>14</v>
      </c>
      <c r="I450">
        <f t="shared" si="222"/>
        <v>0.4</v>
      </c>
      <c r="J450">
        <v>50</v>
      </c>
      <c r="K450">
        <v>20</v>
      </c>
      <c r="L450">
        <v>50</v>
      </c>
      <c r="U450"/>
      <c r="AD450"/>
    </row>
    <row r="451" spans="1:30">
      <c r="B451">
        <v>25</v>
      </c>
      <c r="C451">
        <v>0</v>
      </c>
      <c r="D451" s="9">
        <f t="shared" si="220"/>
        <v>125</v>
      </c>
      <c r="E451">
        <v>0</v>
      </c>
      <c r="F451" s="9">
        <f t="shared" si="221"/>
        <v>375</v>
      </c>
      <c r="G451" s="29">
        <v>500</v>
      </c>
      <c r="H451" s="32" t="s">
        <v>44</v>
      </c>
      <c r="I451">
        <f t="shared" si="222"/>
        <v>0.4</v>
      </c>
      <c r="J451">
        <v>50</v>
      </c>
      <c r="K451">
        <v>20</v>
      </c>
      <c r="L451">
        <v>50</v>
      </c>
      <c r="U451"/>
      <c r="AD451"/>
    </row>
    <row r="452" spans="1:30">
      <c r="A452" s="20"/>
      <c r="B452">
        <v>25</v>
      </c>
      <c r="C452">
        <v>0</v>
      </c>
      <c r="D452" s="9">
        <f t="shared" si="220"/>
        <v>225</v>
      </c>
      <c r="E452">
        <v>0</v>
      </c>
      <c r="F452" s="9">
        <f t="shared" si="221"/>
        <v>675</v>
      </c>
      <c r="G452" s="29">
        <v>900</v>
      </c>
      <c r="H452" s="32" t="s">
        <v>44</v>
      </c>
      <c r="I452">
        <f t="shared" si="222"/>
        <v>0.4</v>
      </c>
      <c r="J452">
        <v>50</v>
      </c>
      <c r="K452">
        <v>20</v>
      </c>
      <c r="L452">
        <v>50</v>
      </c>
      <c r="U452"/>
      <c r="AD452"/>
    </row>
    <row r="453" spans="1:30">
      <c r="A453" s="20"/>
      <c r="B453">
        <v>25</v>
      </c>
      <c r="C453">
        <v>0</v>
      </c>
      <c r="D453" s="9">
        <f t="shared" si="220"/>
        <v>250</v>
      </c>
      <c r="E453">
        <v>0</v>
      </c>
      <c r="F453" s="9">
        <f t="shared" si="221"/>
        <v>750</v>
      </c>
      <c r="G453" s="29">
        <v>1000</v>
      </c>
      <c r="H453" s="32" t="s">
        <v>44</v>
      </c>
      <c r="I453">
        <f t="shared" si="222"/>
        <v>0.4</v>
      </c>
      <c r="J453">
        <v>50</v>
      </c>
      <c r="K453">
        <v>20</v>
      </c>
      <c r="L453">
        <v>50</v>
      </c>
      <c r="U453"/>
      <c r="AD453"/>
    </row>
    <row r="454" spans="1:30">
      <c r="B454">
        <v>25</v>
      </c>
      <c r="C454">
        <v>0</v>
      </c>
      <c r="D454" s="9">
        <f t="shared" si="220"/>
        <v>375</v>
      </c>
      <c r="E454">
        <v>0</v>
      </c>
      <c r="F454" s="9">
        <f t="shared" si="221"/>
        <v>1125</v>
      </c>
      <c r="G454" s="29">
        <v>1500</v>
      </c>
      <c r="H454" s="32" t="s">
        <v>44</v>
      </c>
      <c r="I454">
        <f t="shared" si="222"/>
        <v>0.4</v>
      </c>
      <c r="J454">
        <v>50</v>
      </c>
      <c r="K454">
        <v>20</v>
      </c>
      <c r="L454">
        <v>50</v>
      </c>
      <c r="U454"/>
      <c r="AD454"/>
    </row>
    <row r="455" spans="1:30">
      <c r="B455">
        <v>25</v>
      </c>
      <c r="C455">
        <v>0</v>
      </c>
      <c r="D455" s="9">
        <f t="shared" si="220"/>
        <v>750</v>
      </c>
      <c r="E455">
        <v>0</v>
      </c>
      <c r="F455" s="9">
        <f t="shared" si="221"/>
        <v>2250</v>
      </c>
      <c r="G455" s="29">
        <v>3000</v>
      </c>
      <c r="H455" s="32" t="s">
        <v>44</v>
      </c>
      <c r="I455">
        <f t="shared" si="222"/>
        <v>0.4</v>
      </c>
      <c r="J455">
        <v>50</v>
      </c>
      <c r="K455">
        <v>20</v>
      </c>
      <c r="L455">
        <v>50</v>
      </c>
      <c r="U455"/>
      <c r="AD455"/>
    </row>
    <row r="456" spans="1:30" ht="34">
      <c r="A456" s="10" t="s">
        <v>192</v>
      </c>
      <c r="B456" s="90" t="s">
        <v>200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U456"/>
      <c r="AD456"/>
    </row>
    <row r="457" spans="1:30">
      <c r="B457">
        <v>2</v>
      </c>
      <c r="C457">
        <v>0</v>
      </c>
      <c r="D457" s="9">
        <f>B457/100*G457</f>
        <v>20</v>
      </c>
      <c r="E457">
        <v>0</v>
      </c>
      <c r="F457" s="9">
        <f>G457-D457</f>
        <v>980</v>
      </c>
      <c r="G457">
        <v>1000</v>
      </c>
      <c r="H457">
        <v>100</v>
      </c>
      <c r="I457">
        <v>0.2</v>
      </c>
      <c r="J457">
        <v>50</v>
      </c>
      <c r="K457">
        <v>10</v>
      </c>
      <c r="L457">
        <v>50</v>
      </c>
      <c r="U457"/>
      <c r="AD457"/>
    </row>
    <row r="458" spans="1:30">
      <c r="B458">
        <v>5</v>
      </c>
      <c r="C458">
        <v>0</v>
      </c>
      <c r="D458" s="9">
        <f t="shared" ref="D458:D466" si="223">B458/100*G458</f>
        <v>50</v>
      </c>
      <c r="E458">
        <v>0</v>
      </c>
      <c r="F458" s="9">
        <f t="shared" ref="F458:F466" si="224">G458-D458</f>
        <v>950</v>
      </c>
      <c r="G458">
        <v>1000</v>
      </c>
      <c r="H458">
        <v>100</v>
      </c>
      <c r="I458">
        <v>0.2</v>
      </c>
      <c r="J458">
        <v>50</v>
      </c>
      <c r="K458">
        <v>10</v>
      </c>
      <c r="L458">
        <v>50</v>
      </c>
      <c r="U458"/>
      <c r="AD458"/>
    </row>
    <row r="459" spans="1:30">
      <c r="B459">
        <f>B458+20</f>
        <v>25</v>
      </c>
      <c r="C459">
        <v>0</v>
      </c>
      <c r="D459" s="9">
        <f t="shared" si="223"/>
        <v>250</v>
      </c>
      <c r="E459">
        <v>0</v>
      </c>
      <c r="F459" s="9">
        <f t="shared" si="224"/>
        <v>750</v>
      </c>
      <c r="G459">
        <v>1000</v>
      </c>
      <c r="H459">
        <v>100</v>
      </c>
      <c r="I459">
        <v>0.2</v>
      </c>
      <c r="J459">
        <v>50</v>
      </c>
      <c r="K459">
        <v>10</v>
      </c>
      <c r="L459">
        <v>50</v>
      </c>
      <c r="U459"/>
      <c r="AD459"/>
    </row>
    <row r="460" spans="1:30">
      <c r="B460">
        <f>B459+10</f>
        <v>35</v>
      </c>
      <c r="C460">
        <v>0</v>
      </c>
      <c r="D460" s="9">
        <f t="shared" si="223"/>
        <v>350</v>
      </c>
      <c r="E460">
        <v>0</v>
      </c>
      <c r="F460" s="9">
        <f t="shared" si="224"/>
        <v>650</v>
      </c>
      <c r="G460">
        <v>1000</v>
      </c>
      <c r="H460">
        <v>100</v>
      </c>
      <c r="I460">
        <v>0.2</v>
      </c>
      <c r="J460">
        <v>50</v>
      </c>
      <c r="K460">
        <v>10</v>
      </c>
      <c r="L460">
        <v>50</v>
      </c>
      <c r="U460"/>
      <c r="AD460"/>
    </row>
    <row r="461" spans="1:30">
      <c r="B461">
        <f>B459+20</f>
        <v>45</v>
      </c>
      <c r="C461">
        <v>0</v>
      </c>
      <c r="D461" s="9">
        <f t="shared" si="223"/>
        <v>450</v>
      </c>
      <c r="E461">
        <v>0</v>
      </c>
      <c r="F461" s="9">
        <f t="shared" si="224"/>
        <v>550</v>
      </c>
      <c r="G461">
        <v>1000</v>
      </c>
      <c r="H461">
        <v>100</v>
      </c>
      <c r="I461">
        <v>0.2</v>
      </c>
      <c r="J461">
        <v>50</v>
      </c>
      <c r="K461">
        <v>10</v>
      </c>
      <c r="L461">
        <v>50</v>
      </c>
      <c r="U461"/>
      <c r="AD461"/>
    </row>
    <row r="462" spans="1:30">
      <c r="B462">
        <f>B461+10</f>
        <v>55</v>
      </c>
      <c r="C462">
        <v>0</v>
      </c>
      <c r="D462" s="9">
        <f t="shared" si="223"/>
        <v>550</v>
      </c>
      <c r="E462">
        <v>0</v>
      </c>
      <c r="F462" s="9">
        <f t="shared" si="224"/>
        <v>450</v>
      </c>
      <c r="G462">
        <v>1000</v>
      </c>
      <c r="H462">
        <v>100</v>
      </c>
      <c r="I462">
        <v>0.8</v>
      </c>
      <c r="J462">
        <v>50</v>
      </c>
      <c r="K462">
        <v>40</v>
      </c>
      <c r="L462">
        <v>50</v>
      </c>
      <c r="U462"/>
      <c r="AD462"/>
    </row>
    <row r="463" spans="1:30">
      <c r="B463">
        <f t="shared" ref="B463:B465" si="225">B462+10</f>
        <v>65</v>
      </c>
      <c r="C463">
        <v>0</v>
      </c>
      <c r="D463" s="9">
        <f t="shared" si="223"/>
        <v>650</v>
      </c>
      <c r="E463">
        <v>0</v>
      </c>
      <c r="F463" s="9">
        <f t="shared" si="224"/>
        <v>350</v>
      </c>
      <c r="G463">
        <v>1000</v>
      </c>
      <c r="H463">
        <v>100</v>
      </c>
      <c r="I463">
        <v>0.8</v>
      </c>
      <c r="J463">
        <v>50</v>
      </c>
      <c r="K463">
        <v>40</v>
      </c>
      <c r="L463">
        <v>50</v>
      </c>
      <c r="U463"/>
      <c r="AD463"/>
    </row>
    <row r="464" spans="1:30">
      <c r="B464">
        <f t="shared" si="225"/>
        <v>75</v>
      </c>
      <c r="C464">
        <v>0</v>
      </c>
      <c r="D464" s="9">
        <f t="shared" si="223"/>
        <v>750</v>
      </c>
      <c r="E464">
        <v>0</v>
      </c>
      <c r="F464" s="9">
        <f t="shared" si="224"/>
        <v>250</v>
      </c>
      <c r="G464">
        <v>1000</v>
      </c>
      <c r="H464">
        <v>100</v>
      </c>
      <c r="I464">
        <v>0.8</v>
      </c>
      <c r="J464">
        <v>50</v>
      </c>
      <c r="K464">
        <v>40</v>
      </c>
      <c r="L464">
        <v>50</v>
      </c>
      <c r="U464"/>
      <c r="AD464"/>
    </row>
    <row r="465" spans="1:30">
      <c r="B465">
        <f t="shared" si="225"/>
        <v>85</v>
      </c>
      <c r="C465">
        <v>0</v>
      </c>
      <c r="D465" s="9">
        <f t="shared" si="223"/>
        <v>850</v>
      </c>
      <c r="E465">
        <v>0</v>
      </c>
      <c r="F465" s="9">
        <f t="shared" si="224"/>
        <v>150</v>
      </c>
      <c r="G465">
        <v>1000</v>
      </c>
      <c r="H465">
        <v>100</v>
      </c>
      <c r="I465">
        <v>0.8</v>
      </c>
      <c r="J465">
        <v>50</v>
      </c>
      <c r="K465">
        <v>40</v>
      </c>
      <c r="L465">
        <v>50</v>
      </c>
      <c r="U465"/>
      <c r="AD465"/>
    </row>
    <row r="466" spans="1:30">
      <c r="B466">
        <f>B465+10</f>
        <v>95</v>
      </c>
      <c r="C466">
        <v>0</v>
      </c>
      <c r="D466" s="9">
        <f t="shared" si="223"/>
        <v>950</v>
      </c>
      <c r="E466">
        <v>0</v>
      </c>
      <c r="F466" s="9">
        <f t="shared" si="224"/>
        <v>50</v>
      </c>
      <c r="G466">
        <v>1000</v>
      </c>
      <c r="H466">
        <v>100</v>
      </c>
      <c r="I466">
        <v>0.8</v>
      </c>
      <c r="J466">
        <v>50</v>
      </c>
      <c r="K466">
        <v>40</v>
      </c>
      <c r="L466">
        <v>50</v>
      </c>
      <c r="U466"/>
      <c r="AD466"/>
    </row>
    <row r="467" spans="1:30" ht="34">
      <c r="A467" s="10" t="s">
        <v>193</v>
      </c>
      <c r="B467" s="90" t="s">
        <v>201</v>
      </c>
      <c r="C467" s="17"/>
      <c r="D467" s="16"/>
      <c r="E467" s="17"/>
      <c r="F467" s="16"/>
      <c r="G467" s="17"/>
      <c r="H467" s="17"/>
      <c r="I467" s="17"/>
      <c r="J467" s="17"/>
      <c r="K467" s="17"/>
      <c r="L467" s="17"/>
      <c r="U467"/>
      <c r="AD467"/>
    </row>
    <row r="468" spans="1:30">
      <c r="B468">
        <v>2</v>
      </c>
      <c r="C468">
        <v>0</v>
      </c>
      <c r="D468" s="9">
        <f t="shared" ref="D468:D477" si="226">B468/100*G468</f>
        <v>20</v>
      </c>
      <c r="E468">
        <v>0</v>
      </c>
      <c r="F468" s="9">
        <f t="shared" ref="F468:F477" si="227">G468-D468</f>
        <v>980</v>
      </c>
      <c r="G468">
        <v>1000</v>
      </c>
      <c r="H468" s="31" t="s">
        <v>14</v>
      </c>
      <c r="I468">
        <v>0.2</v>
      </c>
      <c r="J468">
        <v>50</v>
      </c>
      <c r="K468">
        <v>10</v>
      </c>
      <c r="L468">
        <v>50</v>
      </c>
      <c r="U468"/>
      <c r="AD468"/>
    </row>
    <row r="469" spans="1:30">
      <c r="B469">
        <v>5</v>
      </c>
      <c r="C469">
        <v>0</v>
      </c>
      <c r="D469" s="9">
        <f t="shared" si="226"/>
        <v>50</v>
      </c>
      <c r="E469">
        <v>0</v>
      </c>
      <c r="F469" s="9">
        <f t="shared" si="227"/>
        <v>950</v>
      </c>
      <c r="G469">
        <v>1000</v>
      </c>
      <c r="H469" s="31" t="s">
        <v>14</v>
      </c>
      <c r="I469">
        <v>0.2</v>
      </c>
      <c r="J469">
        <v>50</v>
      </c>
      <c r="K469">
        <v>10</v>
      </c>
      <c r="L469">
        <v>50</v>
      </c>
      <c r="U469"/>
      <c r="AD469"/>
    </row>
    <row r="470" spans="1:30">
      <c r="B470">
        <f>B469+20</f>
        <v>25</v>
      </c>
      <c r="C470">
        <v>0</v>
      </c>
      <c r="D470" s="9">
        <f t="shared" si="226"/>
        <v>250</v>
      </c>
      <c r="E470">
        <v>0</v>
      </c>
      <c r="F470" s="9">
        <f t="shared" si="227"/>
        <v>750</v>
      </c>
      <c r="G470">
        <v>1000</v>
      </c>
      <c r="H470" s="31" t="s">
        <v>14</v>
      </c>
      <c r="I470">
        <v>0.2</v>
      </c>
      <c r="J470">
        <v>50</v>
      </c>
      <c r="K470">
        <v>10</v>
      </c>
      <c r="L470">
        <v>50</v>
      </c>
      <c r="U470"/>
      <c r="AD470"/>
    </row>
    <row r="471" spans="1:30">
      <c r="B471">
        <f>B470+10</f>
        <v>35</v>
      </c>
      <c r="C471">
        <v>0</v>
      </c>
      <c r="D471" s="9">
        <f t="shared" si="226"/>
        <v>350</v>
      </c>
      <c r="E471">
        <v>0</v>
      </c>
      <c r="F471" s="9">
        <f t="shared" si="227"/>
        <v>650</v>
      </c>
      <c r="G471">
        <v>1000</v>
      </c>
      <c r="H471" s="31" t="s">
        <v>14</v>
      </c>
      <c r="I471">
        <v>0.2</v>
      </c>
      <c r="J471">
        <v>50</v>
      </c>
      <c r="K471">
        <v>10</v>
      </c>
      <c r="L471">
        <v>50</v>
      </c>
      <c r="U471"/>
      <c r="AD471"/>
    </row>
    <row r="472" spans="1:30">
      <c r="B472">
        <f>B470+20</f>
        <v>45</v>
      </c>
      <c r="C472">
        <v>0</v>
      </c>
      <c r="D472" s="9">
        <f t="shared" si="226"/>
        <v>450</v>
      </c>
      <c r="E472">
        <v>0</v>
      </c>
      <c r="F472" s="9">
        <f t="shared" si="227"/>
        <v>550</v>
      </c>
      <c r="G472">
        <v>1000</v>
      </c>
      <c r="H472" s="31" t="s">
        <v>14</v>
      </c>
      <c r="I472">
        <v>0.2</v>
      </c>
      <c r="J472">
        <v>50</v>
      </c>
      <c r="K472">
        <v>10</v>
      </c>
      <c r="L472">
        <v>50</v>
      </c>
      <c r="U472"/>
      <c r="AD472"/>
    </row>
    <row r="473" spans="1:30">
      <c r="B473">
        <f>B472+10</f>
        <v>55</v>
      </c>
      <c r="C473">
        <v>0</v>
      </c>
      <c r="D473" s="9">
        <f t="shared" si="226"/>
        <v>550</v>
      </c>
      <c r="E473">
        <v>0</v>
      </c>
      <c r="F473" s="9">
        <f t="shared" si="227"/>
        <v>450</v>
      </c>
      <c r="G473">
        <v>1000</v>
      </c>
      <c r="H473" s="32" t="s">
        <v>44</v>
      </c>
      <c r="I473">
        <v>0.8</v>
      </c>
      <c r="J473">
        <v>50</v>
      </c>
      <c r="K473">
        <v>40</v>
      </c>
      <c r="L473">
        <v>50</v>
      </c>
      <c r="U473"/>
      <c r="AD473"/>
    </row>
    <row r="474" spans="1:30">
      <c r="B474">
        <f t="shared" ref="B474:B476" si="228">B473+10</f>
        <v>65</v>
      </c>
      <c r="C474">
        <v>0</v>
      </c>
      <c r="D474" s="9">
        <f t="shared" si="226"/>
        <v>650</v>
      </c>
      <c r="E474">
        <v>0</v>
      </c>
      <c r="F474" s="9">
        <f t="shared" si="227"/>
        <v>350</v>
      </c>
      <c r="G474">
        <v>1000</v>
      </c>
      <c r="H474" s="32" t="s">
        <v>44</v>
      </c>
      <c r="I474">
        <v>0.8</v>
      </c>
      <c r="J474">
        <v>50</v>
      </c>
      <c r="K474">
        <v>40</v>
      </c>
      <c r="L474">
        <v>50</v>
      </c>
      <c r="U474"/>
      <c r="AD474"/>
    </row>
    <row r="475" spans="1:30">
      <c r="B475">
        <f t="shared" si="228"/>
        <v>75</v>
      </c>
      <c r="C475">
        <v>0</v>
      </c>
      <c r="D475" s="9">
        <f t="shared" si="226"/>
        <v>750</v>
      </c>
      <c r="E475">
        <v>0</v>
      </c>
      <c r="F475" s="9">
        <f t="shared" si="227"/>
        <v>250</v>
      </c>
      <c r="G475">
        <v>1000</v>
      </c>
      <c r="H475" s="32" t="s">
        <v>44</v>
      </c>
      <c r="I475">
        <v>0.8</v>
      </c>
      <c r="J475">
        <v>50</v>
      </c>
      <c r="K475">
        <v>40</v>
      </c>
      <c r="L475">
        <v>50</v>
      </c>
      <c r="U475"/>
      <c r="AD475"/>
    </row>
    <row r="476" spans="1:30">
      <c r="B476">
        <f t="shared" si="228"/>
        <v>85</v>
      </c>
      <c r="C476">
        <v>0</v>
      </c>
      <c r="D476" s="9">
        <f t="shared" si="226"/>
        <v>850</v>
      </c>
      <c r="E476">
        <v>0</v>
      </c>
      <c r="F476" s="9">
        <f t="shared" si="227"/>
        <v>150</v>
      </c>
      <c r="G476">
        <v>1000</v>
      </c>
      <c r="H476" s="32" t="s">
        <v>44</v>
      </c>
      <c r="I476">
        <v>0.8</v>
      </c>
      <c r="J476">
        <v>50</v>
      </c>
      <c r="K476">
        <v>40</v>
      </c>
      <c r="L476">
        <v>50</v>
      </c>
      <c r="U476"/>
      <c r="AD476"/>
    </row>
    <row r="477" spans="1:30">
      <c r="B477">
        <f>B476+10</f>
        <v>95</v>
      </c>
      <c r="C477">
        <v>0</v>
      </c>
      <c r="D477" s="9">
        <f t="shared" si="226"/>
        <v>950</v>
      </c>
      <c r="E477">
        <v>0</v>
      </c>
      <c r="F477" s="9">
        <f t="shared" si="227"/>
        <v>50</v>
      </c>
      <c r="G477">
        <v>1000</v>
      </c>
      <c r="H477" s="32" t="s">
        <v>44</v>
      </c>
      <c r="I477">
        <v>0.8</v>
      </c>
      <c r="J477">
        <v>50</v>
      </c>
      <c r="K477">
        <v>40</v>
      </c>
      <c r="L477">
        <v>50</v>
      </c>
      <c r="U477"/>
      <c r="AD477"/>
    </row>
    <row r="478" spans="1:30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U478"/>
      <c r="AD478"/>
    </row>
    <row r="479" spans="1:30">
      <c r="M479"/>
      <c r="U479"/>
      <c r="AD479"/>
    </row>
    <row r="480" spans="1:30">
      <c r="M480"/>
      <c r="U480"/>
      <c r="AD480"/>
    </row>
    <row r="481" spans="13:30">
      <c r="M481"/>
      <c r="U481"/>
      <c r="AD481"/>
    </row>
    <row r="482" spans="13:30">
      <c r="M482"/>
      <c r="U482"/>
      <c r="AD482"/>
    </row>
    <row r="483" spans="13:30">
      <c r="M483"/>
      <c r="U483"/>
      <c r="AD483"/>
    </row>
    <row r="484" spans="13:30">
      <c r="M484"/>
      <c r="U484"/>
      <c r="AD484"/>
    </row>
    <row r="485" spans="13:30">
      <c r="M485"/>
      <c r="U485"/>
      <c r="AD485"/>
    </row>
    <row r="486" spans="13:30">
      <c r="M486"/>
      <c r="U486"/>
      <c r="AD486"/>
    </row>
    <row r="487" spans="13:30">
      <c r="M487"/>
      <c r="U487"/>
      <c r="AD487"/>
    </row>
    <row r="488" spans="13:30">
      <c r="M488"/>
      <c r="U488"/>
      <c r="AD488"/>
    </row>
    <row r="489" spans="13:30">
      <c r="M489"/>
      <c r="U489"/>
      <c r="AD489"/>
    </row>
    <row r="490" spans="13:30">
      <c r="M490"/>
      <c r="U490"/>
      <c r="AD490"/>
    </row>
    <row r="491" spans="13:30">
      <c r="M491"/>
      <c r="U491"/>
      <c r="AD491"/>
    </row>
    <row r="492" spans="13:30">
      <c r="M492"/>
      <c r="U492"/>
      <c r="AD492"/>
    </row>
    <row r="493" spans="13:30">
      <c r="M493"/>
      <c r="U493"/>
      <c r="AD493"/>
    </row>
    <row r="494" spans="13:30">
      <c r="M494"/>
      <c r="U494"/>
      <c r="AD494"/>
    </row>
    <row r="495" spans="13:30">
      <c r="M495"/>
      <c r="U495"/>
      <c r="AD495"/>
    </row>
    <row r="496" spans="13:30">
      <c r="M496"/>
      <c r="U496"/>
      <c r="AD496"/>
    </row>
    <row r="497" spans="13:30">
      <c r="M497"/>
      <c r="U497"/>
      <c r="AD497"/>
    </row>
    <row r="498" spans="13:30">
      <c r="M498"/>
      <c r="U498"/>
      <c r="AD498"/>
    </row>
    <row r="499" spans="13:30">
      <c r="M499"/>
      <c r="U499"/>
      <c r="AD499"/>
    </row>
    <row r="500" spans="13:30">
      <c r="M500"/>
      <c r="U500"/>
      <c r="AD500"/>
    </row>
    <row r="501" spans="13:30">
      <c r="M501"/>
      <c r="U501"/>
      <c r="AD501"/>
    </row>
    <row r="502" spans="13:30">
      <c r="M502"/>
      <c r="U502"/>
      <c r="AD502"/>
    </row>
    <row r="503" spans="13:30">
      <c r="M503"/>
      <c r="U503"/>
      <c r="AD503"/>
    </row>
    <row r="504" spans="13:30">
      <c r="M504"/>
      <c r="U504"/>
      <c r="AD504"/>
    </row>
    <row r="505" spans="13:30">
      <c r="M505"/>
      <c r="U505"/>
      <c r="AD505"/>
    </row>
    <row r="506" spans="13:30">
      <c r="M506"/>
      <c r="U506"/>
      <c r="AD506"/>
    </row>
    <row r="507" spans="13:30">
      <c r="M507"/>
      <c r="U507"/>
      <c r="AD507"/>
    </row>
    <row r="508" spans="13:30">
      <c r="M508"/>
      <c r="U508"/>
      <c r="AD508"/>
    </row>
    <row r="509" spans="13:30">
      <c r="M509"/>
      <c r="U509"/>
      <c r="AD509"/>
    </row>
    <row r="510" spans="13:30">
      <c r="M510"/>
      <c r="U510"/>
      <c r="AD510"/>
    </row>
    <row r="511" spans="13:30">
      <c r="M511"/>
      <c r="U511"/>
      <c r="AD511"/>
    </row>
    <row r="512" spans="13:30">
      <c r="M512"/>
      <c r="U512"/>
      <c r="AD512"/>
    </row>
    <row r="513" spans="13:30">
      <c r="M513"/>
      <c r="U513"/>
      <c r="AD513"/>
    </row>
    <row r="514" spans="13:30">
      <c r="M514"/>
      <c r="U514"/>
      <c r="AD514"/>
    </row>
    <row r="515" spans="13:30">
      <c r="M515"/>
      <c r="U515"/>
      <c r="AD515"/>
    </row>
    <row r="516" spans="13:30">
      <c r="M516"/>
      <c r="U516"/>
      <c r="AD516"/>
    </row>
    <row r="517" spans="13:30">
      <c r="M517"/>
      <c r="U517"/>
      <c r="AD517"/>
    </row>
    <row r="518" spans="13:30">
      <c r="M518"/>
      <c r="U518"/>
      <c r="AD518"/>
    </row>
    <row r="519" spans="13:30">
      <c r="M519"/>
      <c r="U519"/>
      <c r="AD519"/>
    </row>
    <row r="520" spans="13:30">
      <c r="M520"/>
      <c r="U520"/>
      <c r="AD520"/>
    </row>
    <row r="521" spans="13:30">
      <c r="M521"/>
      <c r="U521"/>
      <c r="AD521"/>
    </row>
    <row r="522" spans="13:30">
      <c r="M522"/>
      <c r="U522"/>
      <c r="AD522"/>
    </row>
    <row r="523" spans="13:30">
      <c r="M523"/>
      <c r="U523"/>
      <c r="AD523"/>
    </row>
    <row r="524" spans="13:30">
      <c r="M524"/>
      <c r="U524"/>
      <c r="AD524"/>
    </row>
    <row r="525" spans="13:30">
      <c r="M525"/>
      <c r="U525"/>
      <c r="AD525"/>
    </row>
    <row r="526" spans="13:30">
      <c r="M526"/>
      <c r="U526"/>
      <c r="AD526"/>
    </row>
    <row r="527" spans="13:30">
      <c r="M527"/>
      <c r="U527"/>
      <c r="AD527"/>
    </row>
    <row r="528" spans="13:30">
      <c r="M528"/>
      <c r="U528"/>
      <c r="AD528"/>
    </row>
    <row r="529" spans="13:30">
      <c r="M529"/>
      <c r="U529"/>
      <c r="AD529"/>
    </row>
    <row r="530" spans="13:30">
      <c r="M530"/>
      <c r="U530"/>
      <c r="AD530"/>
    </row>
    <row r="531" spans="13:30">
      <c r="M531"/>
      <c r="U531"/>
      <c r="AD531"/>
    </row>
    <row r="532" spans="13:30">
      <c r="M532"/>
      <c r="U532"/>
      <c r="AD532"/>
    </row>
    <row r="533" spans="13:30">
      <c r="M533"/>
      <c r="U533"/>
      <c r="AD533"/>
    </row>
    <row r="534" spans="13:30">
      <c r="M534"/>
      <c r="U534"/>
      <c r="AD534"/>
    </row>
    <row r="535" spans="13:30">
      <c r="M535"/>
      <c r="U535"/>
      <c r="AD535"/>
    </row>
    <row r="536" spans="13:30">
      <c r="M536"/>
      <c r="U536"/>
      <c r="AD536"/>
    </row>
    <row r="537" spans="13:30">
      <c r="M537"/>
      <c r="U537"/>
      <c r="AD537"/>
    </row>
    <row r="538" spans="13:30">
      <c r="M538"/>
      <c r="U538"/>
      <c r="AD538"/>
    </row>
    <row r="539" spans="13:30">
      <c r="M539"/>
      <c r="U539"/>
      <c r="AD539"/>
    </row>
    <row r="540" spans="13:30">
      <c r="M540"/>
      <c r="U540"/>
      <c r="AD540"/>
    </row>
    <row r="541" spans="13:30">
      <c r="M541"/>
      <c r="U541"/>
      <c r="AD541"/>
    </row>
    <row r="542" spans="13:30">
      <c r="M542"/>
      <c r="U542"/>
      <c r="AD542"/>
    </row>
    <row r="543" spans="13:30">
      <c r="M543"/>
      <c r="U543"/>
      <c r="AD543"/>
    </row>
    <row r="544" spans="13:30">
      <c r="M544"/>
      <c r="U544"/>
      <c r="AD544"/>
    </row>
    <row r="545" spans="13:30">
      <c r="M545"/>
      <c r="U545"/>
      <c r="AD545"/>
    </row>
    <row r="546" spans="13:30">
      <c r="M546"/>
      <c r="U546"/>
      <c r="AD546"/>
    </row>
    <row r="547" spans="13:30">
      <c r="M547"/>
      <c r="U547"/>
      <c r="AD547"/>
    </row>
    <row r="548" spans="13:30">
      <c r="M548"/>
      <c r="U548"/>
      <c r="AD548"/>
    </row>
    <row r="549" spans="13:30">
      <c r="M549"/>
      <c r="U549"/>
      <c r="AD549"/>
    </row>
    <row r="550" spans="13:30">
      <c r="M550"/>
      <c r="U550"/>
      <c r="AD550"/>
    </row>
    <row r="551" spans="13:30">
      <c r="M551"/>
      <c r="U551"/>
      <c r="AD551"/>
    </row>
    <row r="552" spans="13:30">
      <c r="M552"/>
      <c r="U552"/>
      <c r="AD552"/>
    </row>
    <row r="553" spans="13:30">
      <c r="M553"/>
      <c r="U553"/>
      <c r="AD553"/>
    </row>
    <row r="554" spans="13:30">
      <c r="M554"/>
      <c r="U554"/>
      <c r="AD554"/>
    </row>
    <row r="555" spans="13:30">
      <c r="M555"/>
      <c r="U555"/>
      <c r="AD555"/>
    </row>
    <row r="556" spans="13:30">
      <c r="M556"/>
      <c r="U556"/>
      <c r="AD556"/>
    </row>
    <row r="557" spans="13:30">
      <c r="M557"/>
      <c r="U557"/>
      <c r="AD557"/>
    </row>
    <row r="558" spans="13:30">
      <c r="M558"/>
      <c r="U558"/>
      <c r="AD558"/>
    </row>
    <row r="559" spans="13:30">
      <c r="M559"/>
      <c r="U559"/>
      <c r="AD559"/>
    </row>
    <row r="560" spans="13:30">
      <c r="M560"/>
      <c r="U560"/>
      <c r="AD560"/>
    </row>
    <row r="561" spans="13:30">
      <c r="M561"/>
      <c r="U561"/>
      <c r="AD561"/>
    </row>
    <row r="562" spans="13:30">
      <c r="M562"/>
      <c r="U562"/>
      <c r="AD562"/>
    </row>
    <row r="563" spans="13:30">
      <c r="M563"/>
      <c r="U563"/>
      <c r="AD563"/>
    </row>
    <row r="564" spans="13:30">
      <c r="M564"/>
      <c r="U564"/>
      <c r="AD564"/>
    </row>
    <row r="565" spans="13:30">
      <c r="M565"/>
      <c r="U565"/>
      <c r="AD565"/>
    </row>
    <row r="566" spans="13:30">
      <c r="M566"/>
      <c r="U566"/>
      <c r="AD566"/>
    </row>
    <row r="567" spans="13:30">
      <c r="M567"/>
      <c r="U567"/>
      <c r="AD567"/>
    </row>
    <row r="568" spans="13:30">
      <c r="M568"/>
      <c r="U568"/>
      <c r="AD568"/>
    </row>
    <row r="569" spans="13:30">
      <c r="M569"/>
      <c r="U569"/>
      <c r="AD569"/>
    </row>
    <row r="570" spans="13:30">
      <c r="M570"/>
      <c r="U570"/>
      <c r="AD570"/>
    </row>
    <row r="571" spans="13:30">
      <c r="M571"/>
      <c r="U571"/>
      <c r="AD571"/>
    </row>
    <row r="572" spans="13:30">
      <c r="M572"/>
      <c r="U572"/>
      <c r="AD572"/>
    </row>
    <row r="573" spans="13:30">
      <c r="M573"/>
      <c r="U573"/>
      <c r="AD573"/>
    </row>
    <row r="574" spans="13:30">
      <c r="M574"/>
      <c r="U574"/>
      <c r="AD574"/>
    </row>
    <row r="575" spans="13:30">
      <c r="M575"/>
      <c r="U575"/>
      <c r="AD575"/>
    </row>
    <row r="576" spans="13:30">
      <c r="M576"/>
      <c r="U576"/>
      <c r="AD576"/>
    </row>
    <row r="577" spans="13:30">
      <c r="M577"/>
      <c r="U577"/>
      <c r="AD577"/>
    </row>
    <row r="578" spans="13:30">
      <c r="M578"/>
      <c r="U578"/>
      <c r="AD578"/>
    </row>
    <row r="579" spans="13:30">
      <c r="M579"/>
      <c r="U579"/>
      <c r="AD579"/>
    </row>
    <row r="580" spans="13:30">
      <c r="M580"/>
      <c r="U580"/>
      <c r="AD580"/>
    </row>
    <row r="581" spans="13:30">
      <c r="M581"/>
      <c r="U581"/>
      <c r="AD581"/>
    </row>
    <row r="582" spans="13:30">
      <c r="M582"/>
      <c r="U582"/>
      <c r="AD582"/>
    </row>
    <row r="583" spans="13:30">
      <c r="M583"/>
      <c r="U583"/>
      <c r="AD583"/>
    </row>
    <row r="584" spans="13:30">
      <c r="M584"/>
      <c r="U584"/>
      <c r="AD584"/>
    </row>
    <row r="585" spans="13:30">
      <c r="M585"/>
      <c r="U585"/>
      <c r="AD585"/>
    </row>
    <row r="586" spans="13:30">
      <c r="M586"/>
      <c r="U586"/>
      <c r="AD586"/>
    </row>
    <row r="587" spans="13:30">
      <c r="M587"/>
      <c r="U587"/>
      <c r="AD587"/>
    </row>
    <row r="588" spans="13:30">
      <c r="M588"/>
      <c r="U588"/>
      <c r="AD588"/>
    </row>
    <row r="589" spans="13:30">
      <c r="M589"/>
      <c r="U589"/>
      <c r="AD589"/>
    </row>
    <row r="590" spans="13:30">
      <c r="M590"/>
      <c r="U590"/>
      <c r="AD590"/>
    </row>
    <row r="591" spans="13:30">
      <c r="M591"/>
      <c r="U591"/>
      <c r="AD591"/>
    </row>
    <row r="592" spans="13:30">
      <c r="M592"/>
      <c r="U592"/>
      <c r="AD592"/>
    </row>
    <row r="593" spans="13:30">
      <c r="M593"/>
      <c r="U593"/>
      <c r="AD593"/>
    </row>
    <row r="594" spans="13:30">
      <c r="M594"/>
      <c r="U594"/>
      <c r="AD594"/>
    </row>
    <row r="595" spans="13:30">
      <c r="M595"/>
      <c r="U595"/>
      <c r="AD595"/>
    </row>
    <row r="596" spans="13:30">
      <c r="M596"/>
      <c r="U596"/>
      <c r="AD596"/>
    </row>
    <row r="597" spans="13:30">
      <c r="M597"/>
      <c r="U597"/>
      <c r="AD597"/>
    </row>
    <row r="598" spans="13:30">
      <c r="M598"/>
      <c r="U598"/>
      <c r="AD598"/>
    </row>
    <row r="599" spans="13:30">
      <c r="M599"/>
      <c r="U599"/>
      <c r="AD599"/>
    </row>
    <row r="600" spans="13:30">
      <c r="M600"/>
      <c r="U600"/>
      <c r="AD600"/>
    </row>
    <row r="601" spans="13:30">
      <c r="M601"/>
      <c r="U601"/>
      <c r="AD601"/>
    </row>
    <row r="602" spans="13:30">
      <c r="M602"/>
      <c r="U602"/>
      <c r="AD602"/>
    </row>
    <row r="603" spans="13:30">
      <c r="M603"/>
      <c r="U603"/>
      <c r="AD603"/>
    </row>
    <row r="604" spans="13:30">
      <c r="M604"/>
      <c r="U604"/>
      <c r="AD604"/>
    </row>
    <row r="605" spans="13:30">
      <c r="M605"/>
      <c r="U605"/>
      <c r="AD605"/>
    </row>
    <row r="606" spans="13:30">
      <c r="M606"/>
      <c r="U606"/>
      <c r="AD606"/>
    </row>
    <row r="607" spans="13:30">
      <c r="M607"/>
      <c r="U607"/>
      <c r="AD607"/>
    </row>
    <row r="608" spans="13:30">
      <c r="M608"/>
      <c r="U608"/>
      <c r="AD608"/>
    </row>
    <row r="609" spans="13:30">
      <c r="M609"/>
      <c r="U609"/>
      <c r="AD609"/>
    </row>
    <row r="610" spans="13:30">
      <c r="M610"/>
      <c r="U610"/>
      <c r="AD610"/>
    </row>
    <row r="611" spans="13:30">
      <c r="M611"/>
      <c r="U611"/>
      <c r="AD611"/>
    </row>
    <row r="612" spans="13:30">
      <c r="M612"/>
      <c r="U612"/>
      <c r="AD612"/>
    </row>
    <row r="613" spans="13:30">
      <c r="M613"/>
      <c r="U613"/>
      <c r="AD613"/>
    </row>
    <row r="614" spans="13:30">
      <c r="M614"/>
      <c r="U614"/>
      <c r="AD614"/>
    </row>
    <row r="615" spans="13:30">
      <c r="M615"/>
      <c r="U615"/>
      <c r="AD615"/>
    </row>
    <row r="616" spans="13:30">
      <c r="M616"/>
      <c r="U616"/>
      <c r="AD616"/>
    </row>
    <row r="617" spans="13:30">
      <c r="M617"/>
      <c r="U617"/>
      <c r="AD617"/>
    </row>
    <row r="618" spans="13:30">
      <c r="M618"/>
      <c r="U618"/>
      <c r="AD618"/>
    </row>
    <row r="619" spans="13:30">
      <c r="M619"/>
      <c r="U619"/>
      <c r="AD619"/>
    </row>
    <row r="620" spans="13:30">
      <c r="M620"/>
      <c r="U620"/>
      <c r="AD620"/>
    </row>
    <row r="621" spans="13:30">
      <c r="M621"/>
      <c r="U621"/>
      <c r="AD621"/>
    </row>
    <row r="622" spans="13:30">
      <c r="M622"/>
      <c r="U622"/>
      <c r="AD622"/>
    </row>
    <row r="623" spans="13:30">
      <c r="M623"/>
      <c r="U623"/>
      <c r="AD623"/>
    </row>
    <row r="624" spans="13:30">
      <c r="M624"/>
      <c r="U624"/>
      <c r="AD624"/>
    </row>
    <row r="625" spans="13:30">
      <c r="M625"/>
      <c r="U625"/>
      <c r="AD625"/>
    </row>
    <row r="626" spans="13:30">
      <c r="M626"/>
      <c r="U626"/>
      <c r="AD626"/>
    </row>
    <row r="627" spans="13:30">
      <c r="M627"/>
      <c r="U627"/>
      <c r="AD627"/>
    </row>
    <row r="628" spans="13:30">
      <c r="M628"/>
      <c r="U628"/>
      <c r="AD628"/>
    </row>
    <row r="629" spans="13:30">
      <c r="M629"/>
      <c r="U629"/>
      <c r="AD629"/>
    </row>
    <row r="630" spans="13:30">
      <c r="M630"/>
      <c r="U630"/>
      <c r="AD630"/>
    </row>
    <row r="631" spans="13:30">
      <c r="M631"/>
      <c r="U631"/>
      <c r="AD631"/>
    </row>
    <row r="632" spans="13:30">
      <c r="M632"/>
      <c r="U632"/>
      <c r="AD632"/>
    </row>
    <row r="633" spans="13:30">
      <c r="M633"/>
      <c r="U633"/>
      <c r="AD633"/>
    </row>
    <row r="634" spans="13:30">
      <c r="M634"/>
      <c r="U634"/>
      <c r="AD634"/>
    </row>
    <row r="635" spans="13:30">
      <c r="M635"/>
      <c r="U635"/>
      <c r="AD635"/>
    </row>
    <row r="636" spans="13:30">
      <c r="M636"/>
      <c r="U636"/>
      <c r="AD636"/>
    </row>
    <row r="637" spans="13:30">
      <c r="M637"/>
      <c r="U637"/>
      <c r="AD637"/>
    </row>
    <row r="638" spans="13:30">
      <c r="M638"/>
      <c r="U638"/>
      <c r="AD638"/>
    </row>
    <row r="639" spans="13:30">
      <c r="M639"/>
      <c r="U639"/>
      <c r="AD639"/>
    </row>
    <row r="640" spans="13:30">
      <c r="M640"/>
      <c r="U640"/>
      <c r="AD640"/>
    </row>
    <row r="641" spans="13:30">
      <c r="M641"/>
      <c r="U641"/>
      <c r="AD641"/>
    </row>
    <row r="642" spans="13:30">
      <c r="M642"/>
      <c r="U642"/>
      <c r="AD642"/>
    </row>
    <row r="643" spans="13:30">
      <c r="M643"/>
      <c r="U643"/>
      <c r="AD643"/>
    </row>
    <row r="644" spans="13:30">
      <c r="M644"/>
      <c r="U644"/>
      <c r="AD644"/>
    </row>
    <row r="645" spans="13:30">
      <c r="M645"/>
      <c r="U645"/>
      <c r="AD645"/>
    </row>
    <row r="646" spans="13:30">
      <c r="M646"/>
      <c r="U646"/>
      <c r="AD646"/>
    </row>
    <row r="647" spans="13:30">
      <c r="M647"/>
      <c r="U647"/>
      <c r="AD647"/>
    </row>
    <row r="648" spans="13:30">
      <c r="M648"/>
      <c r="U648"/>
      <c r="AD648"/>
    </row>
    <row r="649" spans="13:30">
      <c r="M649"/>
      <c r="U649"/>
      <c r="AD649"/>
    </row>
    <row r="650" spans="13:30">
      <c r="M650"/>
      <c r="U650"/>
      <c r="AD650"/>
    </row>
    <row r="651" spans="13:30">
      <c r="M651"/>
      <c r="U651"/>
      <c r="AD651"/>
    </row>
    <row r="652" spans="13:30">
      <c r="M652"/>
      <c r="U652"/>
      <c r="AD652"/>
    </row>
    <row r="653" spans="13:30">
      <c r="M653"/>
      <c r="U653"/>
      <c r="AD653"/>
    </row>
    <row r="654" spans="13:30">
      <c r="M654"/>
      <c r="U654"/>
      <c r="AD654"/>
    </row>
    <row r="655" spans="13:30">
      <c r="M655"/>
      <c r="U655"/>
      <c r="AD655"/>
    </row>
    <row r="656" spans="13:30">
      <c r="M656"/>
      <c r="U656"/>
      <c r="AD656"/>
    </row>
    <row r="657" spans="13:30">
      <c r="M657"/>
      <c r="U657"/>
      <c r="AD657"/>
    </row>
    <row r="658" spans="13:30">
      <c r="M658"/>
      <c r="U658"/>
      <c r="AD658"/>
    </row>
    <row r="659" spans="13:30">
      <c r="M659"/>
      <c r="U659"/>
      <c r="AD659"/>
    </row>
    <row r="660" spans="13:30">
      <c r="M660"/>
      <c r="U660"/>
      <c r="AD660"/>
    </row>
    <row r="661" spans="13:30">
      <c r="M661"/>
      <c r="U661"/>
      <c r="AD661"/>
    </row>
    <row r="662" spans="13:30">
      <c r="M662"/>
      <c r="U662"/>
      <c r="AD662"/>
    </row>
    <row r="663" spans="13:30">
      <c r="M663"/>
      <c r="U663"/>
      <c r="AD663"/>
    </row>
    <row r="664" spans="13:30">
      <c r="M664"/>
      <c r="U664"/>
      <c r="AD664"/>
    </row>
    <row r="665" spans="13:30">
      <c r="M665"/>
      <c r="U665"/>
      <c r="AD665"/>
    </row>
    <row r="666" spans="13:30">
      <c r="M666"/>
      <c r="U666"/>
      <c r="AD666"/>
    </row>
    <row r="667" spans="13:30">
      <c r="M667"/>
      <c r="U667"/>
      <c r="AD667"/>
    </row>
    <row r="668" spans="13:30">
      <c r="M668"/>
      <c r="U668"/>
      <c r="AD668"/>
    </row>
    <row r="669" spans="13:30">
      <c r="M669"/>
      <c r="U669"/>
      <c r="AD669"/>
    </row>
    <row r="670" spans="13:30">
      <c r="M670"/>
      <c r="U670"/>
      <c r="AD670"/>
    </row>
    <row r="671" spans="13:30">
      <c r="M671"/>
      <c r="U671"/>
      <c r="AD671"/>
    </row>
    <row r="672" spans="13:30">
      <c r="M672"/>
      <c r="U672"/>
      <c r="AD672"/>
    </row>
    <row r="673" spans="13:30">
      <c r="M673"/>
      <c r="U673"/>
      <c r="AD673"/>
    </row>
    <row r="674" spans="13:30">
      <c r="M674"/>
      <c r="U674"/>
      <c r="AD674"/>
    </row>
    <row r="675" spans="13:30">
      <c r="M675"/>
      <c r="U675"/>
      <c r="AD675"/>
    </row>
    <row r="676" spans="13:30">
      <c r="M676"/>
      <c r="U676"/>
      <c r="AD676"/>
    </row>
    <row r="677" spans="13:30">
      <c r="M677"/>
      <c r="U677"/>
      <c r="AD677"/>
    </row>
    <row r="678" spans="13:30">
      <c r="M678"/>
      <c r="U678"/>
      <c r="AD678"/>
    </row>
    <row r="679" spans="13:30">
      <c r="M679"/>
      <c r="U679"/>
      <c r="AD679"/>
    </row>
    <row r="680" spans="13:30">
      <c r="M680"/>
      <c r="U680"/>
      <c r="AD680"/>
    </row>
    <row r="681" spans="13:30">
      <c r="M681"/>
      <c r="U681"/>
      <c r="AD681"/>
    </row>
    <row r="682" spans="13:30">
      <c r="M682"/>
      <c r="U682"/>
      <c r="AD682"/>
    </row>
    <row r="683" spans="13:30">
      <c r="M683"/>
      <c r="U683"/>
      <c r="AD683"/>
    </row>
    <row r="684" spans="13:30">
      <c r="M684"/>
      <c r="U684"/>
      <c r="AD684"/>
    </row>
    <row r="685" spans="13:30">
      <c r="M685"/>
      <c r="U685"/>
      <c r="AD685"/>
    </row>
    <row r="686" spans="13:30">
      <c r="M686"/>
      <c r="U686"/>
      <c r="AD686"/>
    </row>
    <row r="687" spans="13:30">
      <c r="M687"/>
      <c r="U687"/>
      <c r="AD687"/>
    </row>
    <row r="688" spans="13:30">
      <c r="M688"/>
      <c r="U688"/>
      <c r="AD688"/>
    </row>
    <row r="689" spans="13:30">
      <c r="M689"/>
      <c r="U689"/>
      <c r="AD689"/>
    </row>
    <row r="690" spans="13:30">
      <c r="U690"/>
      <c r="AD690"/>
    </row>
    <row r="691" spans="13:30">
      <c r="U691"/>
      <c r="AD691"/>
    </row>
    <row r="692" spans="13:30">
      <c r="U692"/>
      <c r="AD692"/>
    </row>
    <row r="693" spans="13:30">
      <c r="U693"/>
      <c r="AD693"/>
    </row>
    <row r="694" spans="13:30">
      <c r="U694"/>
      <c r="AD694"/>
    </row>
    <row r="695" spans="13:30">
      <c r="U695"/>
      <c r="AD695"/>
    </row>
    <row r="696" spans="13:30">
      <c r="U696"/>
      <c r="AD696"/>
    </row>
    <row r="697" spans="13:30">
      <c r="U697"/>
      <c r="AD697"/>
    </row>
    <row r="698" spans="13:30">
      <c r="U698"/>
      <c r="AD698"/>
    </row>
    <row r="699" spans="13:30">
      <c r="U699"/>
      <c r="AD699"/>
    </row>
    <row r="700" spans="13:30">
      <c r="U700"/>
      <c r="AD700"/>
    </row>
    <row r="701" spans="13:30">
      <c r="U701"/>
      <c r="AD701"/>
    </row>
    <row r="702" spans="13:30">
      <c r="U702"/>
      <c r="AD702"/>
    </row>
    <row r="703" spans="13:30">
      <c r="U703"/>
      <c r="AD703"/>
    </row>
    <row r="704" spans="13:30">
      <c r="U704"/>
      <c r="AD704"/>
    </row>
    <row r="705" spans="21:30">
      <c r="U705"/>
      <c r="AD705"/>
    </row>
    <row r="706" spans="21:30">
      <c r="U706"/>
      <c r="AD706"/>
    </row>
    <row r="707" spans="21:30">
      <c r="U707"/>
      <c r="AD707"/>
    </row>
    <row r="708" spans="21:30">
      <c r="U708"/>
      <c r="AD708"/>
    </row>
    <row r="709" spans="21:30">
      <c r="U709"/>
      <c r="AD709"/>
    </row>
    <row r="710" spans="21:30">
      <c r="U710"/>
      <c r="AD710"/>
    </row>
    <row r="711" spans="21:30">
      <c r="U711"/>
      <c r="AD711"/>
    </row>
    <row r="712" spans="21:30">
      <c r="U712"/>
      <c r="AD712"/>
    </row>
    <row r="713" spans="21:30">
      <c r="U713"/>
      <c r="AD713"/>
    </row>
    <row r="714" spans="21:30">
      <c r="U714"/>
      <c r="AD714"/>
    </row>
    <row r="715" spans="21:30">
      <c r="U715"/>
      <c r="AD715"/>
    </row>
    <row r="716" spans="21:30">
      <c r="U716"/>
      <c r="AD716"/>
    </row>
    <row r="717" spans="21:30">
      <c r="U717"/>
      <c r="AD717"/>
    </row>
    <row r="718" spans="21:30">
      <c r="U718"/>
      <c r="AD718"/>
    </row>
    <row r="719" spans="21:30">
      <c r="U719"/>
      <c r="AD719"/>
    </row>
    <row r="720" spans="21:30">
      <c r="U720"/>
      <c r="AD720"/>
    </row>
    <row r="721" spans="21:30">
      <c r="U721"/>
      <c r="AD721"/>
    </row>
    <row r="722" spans="21:30">
      <c r="U722"/>
      <c r="AD722"/>
    </row>
    <row r="723" spans="21:30">
      <c r="U723"/>
      <c r="AD723"/>
    </row>
    <row r="724" spans="21:30">
      <c r="U724"/>
      <c r="AD724"/>
    </row>
    <row r="725" spans="21:30">
      <c r="U725"/>
      <c r="AD725"/>
    </row>
    <row r="726" spans="21:30">
      <c r="U726"/>
      <c r="AD726"/>
    </row>
    <row r="727" spans="21:30">
      <c r="U727"/>
      <c r="AD727"/>
    </row>
    <row r="728" spans="21:30">
      <c r="U728"/>
      <c r="AD728"/>
    </row>
    <row r="729" spans="21:30">
      <c r="U729"/>
      <c r="AD729"/>
    </row>
    <row r="730" spans="21:30">
      <c r="U730"/>
      <c r="AD730"/>
    </row>
    <row r="731" spans="21:30">
      <c r="U731"/>
      <c r="AD731"/>
    </row>
    <row r="732" spans="21:30">
      <c r="U732"/>
      <c r="AD732"/>
    </row>
    <row r="733" spans="21:30">
      <c r="U733"/>
      <c r="AD733"/>
    </row>
    <row r="734" spans="21:30">
      <c r="U734"/>
      <c r="AD734"/>
    </row>
    <row r="735" spans="21:30">
      <c r="U735"/>
      <c r="AD735"/>
    </row>
    <row r="736" spans="21:30">
      <c r="U736"/>
      <c r="AD736"/>
    </row>
    <row r="737" spans="21:30">
      <c r="U737"/>
      <c r="AD737"/>
    </row>
    <row r="738" spans="21:30">
      <c r="U738"/>
      <c r="AD738"/>
    </row>
    <row r="739" spans="21:30">
      <c r="U739"/>
      <c r="AD739"/>
    </row>
    <row r="740" spans="21:30">
      <c r="U740"/>
      <c r="AD740"/>
    </row>
    <row r="741" spans="21:30">
      <c r="U741"/>
      <c r="AD741"/>
    </row>
    <row r="742" spans="21:30">
      <c r="U742"/>
      <c r="AD742"/>
    </row>
    <row r="743" spans="21:30">
      <c r="U743"/>
      <c r="AD743"/>
    </row>
    <row r="744" spans="21:30">
      <c r="U744"/>
      <c r="AD744"/>
    </row>
    <row r="745" spans="21:30">
      <c r="U745"/>
      <c r="AD745"/>
    </row>
    <row r="746" spans="21:30">
      <c r="U746"/>
      <c r="AD746"/>
    </row>
    <row r="747" spans="21:30">
      <c r="U747"/>
      <c r="AD747"/>
    </row>
    <row r="748" spans="21:30">
      <c r="U748"/>
      <c r="AD748"/>
    </row>
    <row r="749" spans="21:30">
      <c r="U749"/>
      <c r="AD749"/>
    </row>
    <row r="750" spans="21:30">
      <c r="U750"/>
      <c r="AD750"/>
    </row>
    <row r="751" spans="21:30">
      <c r="U751"/>
      <c r="AD751"/>
    </row>
    <row r="752" spans="21:30">
      <c r="U752"/>
      <c r="AD752"/>
    </row>
    <row r="753" spans="21:30">
      <c r="U753"/>
      <c r="AD753"/>
    </row>
    <row r="754" spans="21:30">
      <c r="U754"/>
      <c r="AD754"/>
    </row>
    <row r="755" spans="21:30">
      <c r="U755"/>
      <c r="AD755"/>
    </row>
    <row r="756" spans="21:30">
      <c r="U756"/>
      <c r="AD756"/>
    </row>
    <row r="757" spans="21:30">
      <c r="U757"/>
      <c r="AD757"/>
    </row>
    <row r="758" spans="21:30">
      <c r="U758"/>
      <c r="AD758"/>
    </row>
    <row r="759" spans="21:30">
      <c r="U759"/>
      <c r="AD759"/>
    </row>
    <row r="760" spans="21:30">
      <c r="U760"/>
      <c r="AD760"/>
    </row>
    <row r="761" spans="21:30">
      <c r="U761"/>
      <c r="AD761"/>
    </row>
    <row r="762" spans="21:30">
      <c r="U762"/>
      <c r="AD762"/>
    </row>
    <row r="763" spans="21:30">
      <c r="U763"/>
      <c r="AD763"/>
    </row>
    <row r="764" spans="21:30">
      <c r="U764"/>
      <c r="AD764"/>
    </row>
    <row r="765" spans="21:30">
      <c r="U765"/>
      <c r="AD765"/>
    </row>
    <row r="766" spans="21:30">
      <c r="U766"/>
      <c r="AD766"/>
    </row>
    <row r="767" spans="21:30">
      <c r="U767"/>
      <c r="AD767"/>
    </row>
    <row r="768" spans="21:30">
      <c r="U768"/>
      <c r="AD768"/>
    </row>
    <row r="769" spans="21:30">
      <c r="U769"/>
      <c r="AD769"/>
    </row>
    <row r="770" spans="21:30">
      <c r="U770"/>
      <c r="AD770"/>
    </row>
    <row r="771" spans="21:30">
      <c r="U771"/>
      <c r="AD771"/>
    </row>
    <row r="772" spans="21:30">
      <c r="U772"/>
      <c r="AD772"/>
    </row>
    <row r="773" spans="21:30">
      <c r="U773"/>
      <c r="AD773"/>
    </row>
    <row r="774" spans="21:30">
      <c r="U774"/>
      <c r="AD774"/>
    </row>
    <row r="775" spans="21:30">
      <c r="U775"/>
      <c r="AD775"/>
    </row>
    <row r="776" spans="21:30">
      <c r="U776"/>
      <c r="AD776"/>
    </row>
    <row r="777" spans="21:30">
      <c r="U777"/>
      <c r="AD777"/>
    </row>
    <row r="778" spans="21:30">
      <c r="U778"/>
      <c r="AD778"/>
    </row>
    <row r="779" spans="21:30">
      <c r="U779"/>
      <c r="AD779"/>
    </row>
    <row r="780" spans="21:30">
      <c r="U780"/>
      <c r="AD780"/>
    </row>
    <row r="781" spans="21:30">
      <c r="U781"/>
      <c r="AD781"/>
    </row>
    <row r="782" spans="21:30">
      <c r="U782"/>
      <c r="AD782"/>
    </row>
    <row r="783" spans="21:30">
      <c r="U783"/>
      <c r="AD783"/>
    </row>
    <row r="784" spans="21:30">
      <c r="U784"/>
      <c r="AD784"/>
    </row>
    <row r="785" spans="21:30">
      <c r="U785"/>
      <c r="AD785"/>
    </row>
    <row r="786" spans="21:30">
      <c r="U786"/>
      <c r="AD786"/>
    </row>
    <row r="787" spans="21:30">
      <c r="U787"/>
      <c r="AD787"/>
    </row>
    <row r="788" spans="21:30">
      <c r="U788"/>
      <c r="AD788"/>
    </row>
    <row r="789" spans="21:30">
      <c r="U789"/>
      <c r="AD789"/>
    </row>
    <row r="790" spans="21:30">
      <c r="U790"/>
      <c r="AD790"/>
    </row>
    <row r="791" spans="21:30">
      <c r="U791"/>
      <c r="AD791"/>
    </row>
    <row r="792" spans="21:30">
      <c r="U792"/>
      <c r="AD792"/>
    </row>
    <row r="793" spans="21:30">
      <c r="U793"/>
      <c r="AD793"/>
    </row>
    <row r="794" spans="21:30">
      <c r="U794"/>
      <c r="AD794"/>
    </row>
    <row r="795" spans="21:30">
      <c r="U795"/>
      <c r="AD795"/>
    </row>
    <row r="796" spans="21:30">
      <c r="U796"/>
      <c r="AD796"/>
    </row>
    <row r="797" spans="21:30">
      <c r="U797"/>
      <c r="AD797"/>
    </row>
    <row r="798" spans="21:30">
      <c r="U798"/>
      <c r="AD798"/>
    </row>
    <row r="799" spans="21:30">
      <c r="U799"/>
      <c r="AD799"/>
    </row>
    <row r="800" spans="21:30">
      <c r="U800"/>
      <c r="AD800"/>
    </row>
    <row r="801" spans="21:30">
      <c r="U801"/>
      <c r="AD801"/>
    </row>
    <row r="802" spans="21:30">
      <c r="U802"/>
      <c r="AD802"/>
    </row>
    <row r="803" spans="21:30">
      <c r="U803"/>
      <c r="AD803"/>
    </row>
    <row r="804" spans="21:30">
      <c r="U804"/>
      <c r="AD804"/>
    </row>
    <row r="805" spans="21:30">
      <c r="U805"/>
      <c r="AD805"/>
    </row>
    <row r="806" spans="21:30">
      <c r="U806"/>
      <c r="AD806"/>
    </row>
    <row r="807" spans="21:30">
      <c r="U807"/>
      <c r="AD807"/>
    </row>
    <row r="808" spans="21:30">
      <c r="U808"/>
      <c r="AD808"/>
    </row>
    <row r="809" spans="21:30">
      <c r="U809"/>
      <c r="AD809"/>
    </row>
    <row r="810" spans="21:30">
      <c r="U810"/>
      <c r="AD810"/>
    </row>
    <row r="811" spans="21:30">
      <c r="U811"/>
      <c r="AD811"/>
    </row>
    <row r="812" spans="21:30">
      <c r="U812"/>
      <c r="AD812"/>
    </row>
    <row r="813" spans="21:30">
      <c r="U813"/>
      <c r="AD813"/>
    </row>
    <row r="814" spans="21:30">
      <c r="U814"/>
      <c r="AD814"/>
    </row>
    <row r="815" spans="21:30">
      <c r="U815"/>
      <c r="AD815"/>
    </row>
    <row r="816" spans="21:30">
      <c r="U816"/>
      <c r="AD816"/>
    </row>
    <row r="817" spans="21:30">
      <c r="U817"/>
      <c r="AD817"/>
    </row>
    <row r="818" spans="21:30">
      <c r="U818"/>
      <c r="AD818"/>
    </row>
    <row r="819" spans="21:30">
      <c r="U819"/>
      <c r="AD819"/>
    </row>
    <row r="820" spans="21:30">
      <c r="U820"/>
      <c r="AD820"/>
    </row>
    <row r="821" spans="21:30">
      <c r="U821"/>
      <c r="AD821"/>
    </row>
    <row r="822" spans="21:30">
      <c r="U822"/>
      <c r="AD822"/>
    </row>
    <row r="823" spans="21:30">
      <c r="U823"/>
      <c r="AD823"/>
    </row>
    <row r="824" spans="21:30">
      <c r="U824"/>
      <c r="AD824"/>
    </row>
    <row r="825" spans="21:30">
      <c r="U825"/>
      <c r="AD825"/>
    </row>
    <row r="826" spans="21:30">
      <c r="U826"/>
      <c r="AD826"/>
    </row>
    <row r="827" spans="21:30">
      <c r="U827"/>
      <c r="AD827"/>
    </row>
    <row r="828" spans="21:30">
      <c r="U828"/>
      <c r="AD828"/>
    </row>
    <row r="829" spans="21:30">
      <c r="U829"/>
      <c r="AD829"/>
    </row>
    <row r="830" spans="21:30">
      <c r="U830"/>
      <c r="AD830"/>
    </row>
    <row r="831" spans="21:30">
      <c r="U831"/>
      <c r="AD831"/>
    </row>
    <row r="832" spans="21:30">
      <c r="U832"/>
      <c r="AD832"/>
    </row>
    <row r="833" spans="21:30">
      <c r="U833"/>
      <c r="AD833"/>
    </row>
    <row r="834" spans="21:30">
      <c r="U834"/>
      <c r="AD834"/>
    </row>
    <row r="835" spans="21:30">
      <c r="U835"/>
      <c r="AD835"/>
    </row>
    <row r="836" spans="21:30">
      <c r="U836"/>
      <c r="AD836"/>
    </row>
    <row r="837" spans="21:30">
      <c r="U837"/>
      <c r="AD837"/>
    </row>
    <row r="838" spans="21:30">
      <c r="U838"/>
      <c r="AD838"/>
    </row>
    <row r="839" spans="21:30">
      <c r="U839"/>
      <c r="AD839"/>
    </row>
    <row r="840" spans="21:30">
      <c r="U840"/>
      <c r="AD840"/>
    </row>
    <row r="841" spans="21:30">
      <c r="U841"/>
      <c r="AD841"/>
    </row>
    <row r="842" spans="21:30">
      <c r="U842"/>
      <c r="AD842"/>
    </row>
    <row r="843" spans="21:30">
      <c r="U843"/>
      <c r="AD843"/>
    </row>
    <row r="844" spans="21:30">
      <c r="U844"/>
      <c r="AD844"/>
    </row>
    <row r="845" spans="21:30">
      <c r="U845"/>
      <c r="AD845"/>
    </row>
    <row r="846" spans="21:30">
      <c r="U846"/>
      <c r="AD846"/>
    </row>
    <row r="847" spans="21:30">
      <c r="U847"/>
      <c r="AD847"/>
    </row>
    <row r="848" spans="21:30">
      <c r="U848"/>
      <c r="AD848"/>
    </row>
    <row r="849" spans="21:30">
      <c r="U849"/>
      <c r="AD849"/>
    </row>
    <row r="850" spans="21:30">
      <c r="U850"/>
      <c r="AD850"/>
    </row>
    <row r="851" spans="21:30">
      <c r="U851"/>
      <c r="AD851"/>
    </row>
    <row r="852" spans="21:30">
      <c r="U852"/>
      <c r="AD852"/>
    </row>
    <row r="853" spans="21:30">
      <c r="U853"/>
      <c r="AD853"/>
    </row>
    <row r="854" spans="21:30">
      <c r="U854"/>
      <c r="AD854"/>
    </row>
    <row r="855" spans="21:30">
      <c r="U855"/>
      <c r="AD855"/>
    </row>
    <row r="856" spans="21:30">
      <c r="U856"/>
      <c r="AD856"/>
    </row>
    <row r="857" spans="21:30">
      <c r="U857"/>
      <c r="AD857"/>
    </row>
    <row r="858" spans="21:30">
      <c r="U858"/>
      <c r="AD858"/>
    </row>
    <row r="859" spans="21:30">
      <c r="U859"/>
      <c r="AD859"/>
    </row>
    <row r="860" spans="21:30">
      <c r="U860"/>
      <c r="AD860"/>
    </row>
    <row r="861" spans="21:30">
      <c r="U861"/>
      <c r="AD861"/>
    </row>
    <row r="862" spans="21:30">
      <c r="U862"/>
      <c r="AD862"/>
    </row>
    <row r="863" spans="21:30">
      <c r="U863"/>
      <c r="AD863"/>
    </row>
    <row r="864" spans="21:30">
      <c r="U864"/>
      <c r="AD864"/>
    </row>
    <row r="865" spans="21:30">
      <c r="U865"/>
      <c r="AD865"/>
    </row>
    <row r="866" spans="21:30">
      <c r="U866"/>
      <c r="AD866"/>
    </row>
    <row r="867" spans="21:30">
      <c r="U867"/>
      <c r="AD867"/>
    </row>
    <row r="868" spans="21:30">
      <c r="U868"/>
      <c r="AD868"/>
    </row>
    <row r="869" spans="21:30">
      <c r="U869"/>
      <c r="AD869"/>
    </row>
    <row r="870" spans="21:30">
      <c r="U870"/>
      <c r="AD870"/>
    </row>
    <row r="871" spans="21:30">
      <c r="U871"/>
      <c r="AD871"/>
    </row>
    <row r="872" spans="21:30">
      <c r="U872"/>
      <c r="AD872"/>
    </row>
    <row r="873" spans="21:30">
      <c r="U873"/>
      <c r="AD873"/>
    </row>
    <row r="874" spans="21:30">
      <c r="U874"/>
      <c r="AD874"/>
    </row>
    <row r="875" spans="21:30">
      <c r="U875"/>
      <c r="AD875"/>
    </row>
    <row r="876" spans="21:30">
      <c r="U876"/>
      <c r="AD876"/>
    </row>
    <row r="877" spans="21:30">
      <c r="U877"/>
      <c r="AD877"/>
    </row>
    <row r="878" spans="21:30">
      <c r="U878"/>
      <c r="AD878"/>
    </row>
    <row r="879" spans="21:30">
      <c r="U879"/>
      <c r="AD879"/>
    </row>
    <row r="880" spans="21:30">
      <c r="U880"/>
      <c r="AD880"/>
    </row>
    <row r="881" spans="21:30">
      <c r="U881"/>
      <c r="AD881"/>
    </row>
    <row r="882" spans="21:30">
      <c r="U882"/>
      <c r="AD882"/>
    </row>
    <row r="883" spans="21:30">
      <c r="U883"/>
      <c r="AD883"/>
    </row>
    <row r="884" spans="21:30">
      <c r="U884"/>
      <c r="AD884"/>
    </row>
    <row r="885" spans="21:30">
      <c r="U885"/>
      <c r="AD885"/>
    </row>
    <row r="886" spans="21:30">
      <c r="U886"/>
      <c r="AD886"/>
    </row>
    <row r="887" spans="21:30">
      <c r="U887"/>
      <c r="AD887"/>
    </row>
    <row r="888" spans="21:30">
      <c r="U888"/>
      <c r="AD888"/>
    </row>
    <row r="889" spans="21:30">
      <c r="U889"/>
      <c r="AD889"/>
    </row>
    <row r="890" spans="21:30">
      <c r="U890"/>
      <c r="AD890"/>
    </row>
    <row r="891" spans="21:30">
      <c r="U891"/>
      <c r="AD891"/>
    </row>
    <row r="892" spans="21:30">
      <c r="U892"/>
      <c r="AD892"/>
    </row>
    <row r="893" spans="21:30">
      <c r="U893"/>
      <c r="AD893"/>
    </row>
    <row r="894" spans="21:30">
      <c r="U894"/>
      <c r="AD894"/>
    </row>
    <row r="895" spans="21:30">
      <c r="U895"/>
      <c r="AD895"/>
    </row>
    <row r="896" spans="21:30">
      <c r="U896"/>
      <c r="AD896"/>
    </row>
    <row r="897" spans="21:30">
      <c r="U897"/>
      <c r="AD897"/>
    </row>
    <row r="898" spans="21:30">
      <c r="U898"/>
      <c r="AD898"/>
    </row>
    <row r="899" spans="21:30">
      <c r="U899"/>
      <c r="AD899"/>
    </row>
    <row r="900" spans="21:30">
      <c r="U900"/>
      <c r="AD900"/>
    </row>
    <row r="901" spans="21:30">
      <c r="U901"/>
      <c r="AD901"/>
    </row>
    <row r="902" spans="21:30">
      <c r="U902"/>
      <c r="AD902"/>
    </row>
    <row r="903" spans="21:30">
      <c r="U903"/>
      <c r="AD903"/>
    </row>
    <row r="904" spans="21:30">
      <c r="U904"/>
      <c r="AD904"/>
    </row>
    <row r="905" spans="21:30">
      <c r="U905"/>
      <c r="AD905"/>
    </row>
    <row r="906" spans="21:30">
      <c r="U906"/>
      <c r="AD906"/>
    </row>
    <row r="907" spans="21:30">
      <c r="U907"/>
      <c r="AD907"/>
    </row>
    <row r="908" spans="21:30">
      <c r="U908"/>
      <c r="AD908"/>
    </row>
    <row r="909" spans="21:30">
      <c r="U909"/>
      <c r="AD909"/>
    </row>
    <row r="910" spans="21:30">
      <c r="U910"/>
      <c r="AD910"/>
    </row>
    <row r="911" spans="21:30">
      <c r="U911"/>
      <c r="AD911"/>
    </row>
    <row r="912" spans="21:30">
      <c r="U912"/>
      <c r="AD912"/>
    </row>
    <row r="913" spans="21:30">
      <c r="U913"/>
      <c r="AD913"/>
    </row>
    <row r="914" spans="21:30">
      <c r="U914"/>
      <c r="AD914"/>
    </row>
    <row r="915" spans="21:30">
      <c r="U915"/>
      <c r="AD915"/>
    </row>
    <row r="916" spans="21:30">
      <c r="U916"/>
      <c r="AD916"/>
    </row>
    <row r="917" spans="21:30">
      <c r="U917"/>
      <c r="AD917"/>
    </row>
    <row r="918" spans="21:30">
      <c r="U918"/>
      <c r="AD918"/>
    </row>
    <row r="919" spans="21:30">
      <c r="U919"/>
      <c r="AD919"/>
    </row>
    <row r="920" spans="21:30">
      <c r="U920"/>
      <c r="AD920"/>
    </row>
    <row r="921" spans="21:30">
      <c r="U921"/>
      <c r="AD921"/>
    </row>
    <row r="922" spans="21:30">
      <c r="U922"/>
      <c r="AD922"/>
    </row>
    <row r="923" spans="21:30">
      <c r="U923"/>
      <c r="AD923"/>
    </row>
    <row r="924" spans="21:30">
      <c r="U924"/>
      <c r="AD924"/>
    </row>
    <row r="925" spans="21:30">
      <c r="U925"/>
      <c r="AD925"/>
    </row>
    <row r="926" spans="21:30">
      <c r="U926"/>
      <c r="AD926"/>
    </row>
    <row r="927" spans="21:30">
      <c r="U927"/>
      <c r="AD927"/>
    </row>
    <row r="928" spans="21:30">
      <c r="U928"/>
      <c r="AD928"/>
    </row>
    <row r="929" spans="21:30">
      <c r="U929"/>
      <c r="AD929"/>
    </row>
    <row r="930" spans="21:30">
      <c r="U930"/>
      <c r="AD930"/>
    </row>
    <row r="931" spans="21:30">
      <c r="U931"/>
      <c r="AD931"/>
    </row>
    <row r="932" spans="21:30">
      <c r="U932"/>
      <c r="AD932"/>
    </row>
    <row r="933" spans="21:30">
      <c r="U933"/>
      <c r="AD933"/>
    </row>
    <row r="934" spans="21:30">
      <c r="U934"/>
      <c r="AD934"/>
    </row>
    <row r="935" spans="21:30">
      <c r="U935"/>
      <c r="AD935"/>
    </row>
    <row r="936" spans="21:30">
      <c r="U936"/>
      <c r="AD936"/>
    </row>
    <row r="937" spans="21:30">
      <c r="U937"/>
      <c r="AD937"/>
    </row>
    <row r="938" spans="21:30">
      <c r="U938"/>
      <c r="AD938"/>
    </row>
    <row r="939" spans="21:30">
      <c r="U939"/>
      <c r="AD939"/>
    </row>
    <row r="940" spans="21:30">
      <c r="U940"/>
      <c r="AD940"/>
    </row>
    <row r="941" spans="21:30">
      <c r="U941"/>
      <c r="AD941"/>
    </row>
    <row r="942" spans="21:30">
      <c r="U942"/>
      <c r="AD942"/>
    </row>
    <row r="943" spans="21:30">
      <c r="U943"/>
      <c r="AD943"/>
    </row>
    <row r="944" spans="21:30">
      <c r="U944"/>
      <c r="AD944"/>
    </row>
    <row r="945" spans="21:30">
      <c r="U945"/>
      <c r="AD945"/>
    </row>
    <row r="946" spans="21:30">
      <c r="U946"/>
      <c r="AD946"/>
    </row>
    <row r="947" spans="21:30">
      <c r="U947"/>
      <c r="AD947"/>
    </row>
    <row r="948" spans="21:30">
      <c r="U948"/>
      <c r="AD948"/>
    </row>
    <row r="949" spans="21:30">
      <c r="U949"/>
      <c r="AD949"/>
    </row>
    <row r="950" spans="21:30">
      <c r="U950"/>
      <c r="AD950"/>
    </row>
    <row r="951" spans="21:30">
      <c r="U951"/>
      <c r="AD951"/>
    </row>
    <row r="952" spans="21:30">
      <c r="U952"/>
      <c r="AD952"/>
    </row>
    <row r="953" spans="21:30">
      <c r="U953"/>
      <c r="AD953"/>
    </row>
    <row r="954" spans="21:30">
      <c r="U954"/>
      <c r="AD954"/>
    </row>
    <row r="955" spans="21:30">
      <c r="U955"/>
      <c r="AD955"/>
    </row>
    <row r="956" spans="21:30">
      <c r="U956"/>
      <c r="AD956"/>
    </row>
    <row r="957" spans="21:30">
      <c r="U957"/>
      <c r="AD957"/>
    </row>
    <row r="958" spans="21:30">
      <c r="U958"/>
      <c r="AD958"/>
    </row>
    <row r="959" spans="21:30">
      <c r="U959"/>
      <c r="AD959"/>
    </row>
    <row r="960" spans="21:30">
      <c r="U960"/>
      <c r="AD960"/>
    </row>
    <row r="961" spans="21:30">
      <c r="U961"/>
      <c r="AD961"/>
    </row>
    <row r="962" spans="21:30">
      <c r="U962"/>
      <c r="AD962"/>
    </row>
    <row r="963" spans="21:30">
      <c r="U963"/>
      <c r="AD963"/>
    </row>
    <row r="964" spans="21:30">
      <c r="U964"/>
      <c r="AD964"/>
    </row>
    <row r="965" spans="21:30">
      <c r="U965"/>
      <c r="AD965"/>
    </row>
    <row r="966" spans="21:30">
      <c r="U966"/>
      <c r="AD966"/>
    </row>
    <row r="967" spans="21:30">
      <c r="U967"/>
      <c r="AD967"/>
    </row>
    <row r="968" spans="21:30">
      <c r="U968"/>
      <c r="AD968"/>
    </row>
    <row r="969" spans="21:30">
      <c r="U969"/>
      <c r="AD969"/>
    </row>
    <row r="970" spans="21:30">
      <c r="U970"/>
      <c r="AD970"/>
    </row>
    <row r="971" spans="21:30">
      <c r="U971"/>
      <c r="AD971"/>
    </row>
    <row r="972" spans="21:30">
      <c r="U972"/>
      <c r="AD972"/>
    </row>
    <row r="973" spans="21:30">
      <c r="U973"/>
      <c r="AD973"/>
    </row>
    <row r="974" spans="21:30">
      <c r="U974"/>
      <c r="AD974"/>
    </row>
    <row r="975" spans="21:30">
      <c r="U975"/>
      <c r="AD975"/>
    </row>
    <row r="976" spans="21:30">
      <c r="U976"/>
      <c r="AD976"/>
    </row>
    <row r="977" spans="21:30">
      <c r="U977"/>
      <c r="AD977"/>
    </row>
    <row r="978" spans="21:30">
      <c r="U978"/>
      <c r="AD978"/>
    </row>
    <row r="979" spans="21:30">
      <c r="U979"/>
      <c r="AD979"/>
    </row>
    <row r="980" spans="21:30">
      <c r="U980"/>
      <c r="AD980"/>
    </row>
    <row r="981" spans="21:30">
      <c r="U981"/>
      <c r="AD981"/>
    </row>
    <row r="982" spans="21:30">
      <c r="U982"/>
      <c r="AD982"/>
    </row>
    <row r="983" spans="21:30">
      <c r="U983"/>
      <c r="AD983"/>
    </row>
    <row r="984" spans="21:30">
      <c r="U984"/>
      <c r="AD984"/>
    </row>
    <row r="985" spans="21:30">
      <c r="U985"/>
      <c r="AD985"/>
    </row>
    <row r="986" spans="21:30">
      <c r="U986"/>
      <c r="AD986"/>
    </row>
    <row r="987" spans="21:30">
      <c r="U987"/>
      <c r="AD987"/>
    </row>
    <row r="988" spans="21:30">
      <c r="U988"/>
      <c r="AD988"/>
    </row>
    <row r="989" spans="21:30">
      <c r="U989"/>
      <c r="AD989"/>
    </row>
    <row r="990" spans="21:30">
      <c r="U990"/>
      <c r="AD990"/>
    </row>
    <row r="991" spans="21:30">
      <c r="U991"/>
      <c r="AD991"/>
    </row>
    <row r="992" spans="21:30">
      <c r="U992"/>
      <c r="AD992"/>
    </row>
    <row r="993" spans="21:30">
      <c r="U993"/>
      <c r="AD993"/>
    </row>
    <row r="994" spans="21:30">
      <c r="U994"/>
      <c r="AD994"/>
    </row>
    <row r="995" spans="21:30">
      <c r="U995"/>
      <c r="AD995"/>
    </row>
    <row r="996" spans="21:30">
      <c r="U996"/>
      <c r="AD996"/>
    </row>
    <row r="997" spans="21:30">
      <c r="U997"/>
      <c r="AD997"/>
    </row>
    <row r="998" spans="21:30">
      <c r="U998"/>
      <c r="AD998"/>
    </row>
    <row r="999" spans="21:30">
      <c r="U999"/>
      <c r="AD999"/>
    </row>
    <row r="1000" spans="21:30">
      <c r="U1000"/>
      <c r="AD1000"/>
    </row>
    <row r="1001" spans="21:30">
      <c r="U1001"/>
      <c r="AD1001"/>
    </row>
    <row r="1002" spans="21:30">
      <c r="U1002"/>
      <c r="AD1002"/>
    </row>
    <row r="1003" spans="21:30">
      <c r="U1003"/>
      <c r="AD1003"/>
    </row>
    <row r="1004" spans="21:30">
      <c r="U1004"/>
      <c r="AD1004"/>
    </row>
    <row r="1005" spans="21:30">
      <c r="U1005"/>
      <c r="AD1005"/>
    </row>
    <row r="1006" spans="21:30">
      <c r="U1006"/>
      <c r="AD1006"/>
    </row>
    <row r="1007" spans="21:30">
      <c r="U1007"/>
      <c r="AD1007"/>
    </row>
    <row r="1008" spans="21:30">
      <c r="U1008"/>
      <c r="AD1008"/>
    </row>
    <row r="1009" spans="21:30">
      <c r="U1009"/>
      <c r="AD1009"/>
    </row>
    <row r="1010" spans="21:30">
      <c r="U1010"/>
      <c r="AD1010"/>
    </row>
    <row r="1011" spans="21:30">
      <c r="U1011"/>
      <c r="AD1011"/>
    </row>
    <row r="1012" spans="21:30">
      <c r="U1012"/>
      <c r="AD1012"/>
    </row>
    <row r="1013" spans="21:30">
      <c r="U1013"/>
      <c r="AD1013"/>
    </row>
    <row r="1014" spans="21:30">
      <c r="U1014"/>
      <c r="AD1014"/>
    </row>
    <row r="1015" spans="21:30">
      <c r="U1015"/>
      <c r="AD1015"/>
    </row>
    <row r="1016" spans="21:30">
      <c r="U1016"/>
      <c r="AD1016"/>
    </row>
    <row r="1017" spans="21:30">
      <c r="U1017"/>
      <c r="AD1017"/>
    </row>
    <row r="1018" spans="21:30">
      <c r="U1018"/>
      <c r="AD1018"/>
    </row>
    <row r="1019" spans="21:30">
      <c r="U1019"/>
      <c r="AD1019"/>
    </row>
    <row r="1020" spans="21:30">
      <c r="U1020"/>
      <c r="AD1020"/>
    </row>
    <row r="1021" spans="21:30">
      <c r="U1021"/>
      <c r="AD1021"/>
    </row>
    <row r="1022" spans="21:30">
      <c r="U1022"/>
      <c r="AD1022"/>
    </row>
    <row r="1023" spans="21:30">
      <c r="U1023"/>
      <c r="AD1023"/>
    </row>
    <row r="1024" spans="21:30">
      <c r="U1024"/>
      <c r="AD1024"/>
    </row>
    <row r="1025" spans="21:30">
      <c r="U1025"/>
      <c r="AD1025"/>
    </row>
    <row r="1026" spans="21:30">
      <c r="U1026"/>
      <c r="AD1026"/>
    </row>
    <row r="1027" spans="21:30">
      <c r="U1027"/>
      <c r="AD1027"/>
    </row>
    <row r="1028" spans="21:30">
      <c r="U1028"/>
      <c r="AD1028"/>
    </row>
    <row r="1029" spans="21:30">
      <c r="U1029"/>
      <c r="AD1029"/>
    </row>
    <row r="1030" spans="21:30">
      <c r="U1030"/>
      <c r="AD1030"/>
    </row>
    <row r="1031" spans="21:30">
      <c r="U1031"/>
      <c r="AD1031"/>
    </row>
    <row r="1032" spans="21:30">
      <c r="U1032"/>
      <c r="AD1032"/>
    </row>
    <row r="1033" spans="21:30">
      <c r="U1033"/>
      <c r="AD1033"/>
    </row>
    <row r="1034" spans="21:30">
      <c r="U1034"/>
      <c r="AD1034"/>
    </row>
    <row r="1035" spans="21:30">
      <c r="U1035"/>
      <c r="AD1035"/>
    </row>
    <row r="1036" spans="21:30">
      <c r="U1036"/>
      <c r="AD1036"/>
    </row>
    <row r="1037" spans="21:30">
      <c r="U1037"/>
      <c r="AD1037"/>
    </row>
    <row r="1038" spans="21:30">
      <c r="U1038"/>
      <c r="AD1038"/>
    </row>
    <row r="1039" spans="21:30">
      <c r="U1039"/>
      <c r="AD1039"/>
    </row>
    <row r="1040" spans="21:30">
      <c r="U1040"/>
      <c r="AD1040"/>
    </row>
    <row r="1041" spans="21:30">
      <c r="U1041"/>
      <c r="AD1041"/>
    </row>
    <row r="1042" spans="21:30">
      <c r="U1042"/>
      <c r="AD1042"/>
    </row>
    <row r="1043" spans="21:30">
      <c r="U1043"/>
      <c r="AD1043"/>
    </row>
    <row r="1044" spans="21:30">
      <c r="U1044"/>
      <c r="AD1044"/>
    </row>
    <row r="1045" spans="21:30">
      <c r="U1045"/>
      <c r="AD1045"/>
    </row>
    <row r="1046" spans="21:30">
      <c r="U1046"/>
      <c r="AD1046"/>
    </row>
    <row r="1047" spans="21:30">
      <c r="U1047"/>
      <c r="AD1047"/>
    </row>
    <row r="1048" spans="21:30">
      <c r="U1048"/>
      <c r="AD1048"/>
    </row>
    <row r="1049" spans="21:30">
      <c r="U1049"/>
      <c r="AD1049"/>
    </row>
    <row r="1050" spans="21:30">
      <c r="U1050"/>
      <c r="AD1050"/>
    </row>
    <row r="1051" spans="21:30">
      <c r="U1051"/>
      <c r="AD1051"/>
    </row>
    <row r="1052" spans="21:30">
      <c r="U1052"/>
      <c r="AD1052"/>
    </row>
    <row r="1053" spans="21:30">
      <c r="U1053"/>
      <c r="AD1053"/>
    </row>
    <row r="1054" spans="21:30">
      <c r="U1054"/>
      <c r="AD1054"/>
    </row>
    <row r="1055" spans="21:30">
      <c r="U1055"/>
      <c r="AD1055"/>
    </row>
    <row r="1056" spans="21:30">
      <c r="U1056"/>
      <c r="AD1056"/>
    </row>
    <row r="1057" spans="21:30">
      <c r="U1057"/>
      <c r="AD1057"/>
    </row>
    <row r="1058" spans="21:30">
      <c r="U1058"/>
      <c r="AD1058"/>
    </row>
    <row r="1059" spans="21:30">
      <c r="U1059"/>
      <c r="AD1059"/>
    </row>
    <row r="1060" spans="21:30">
      <c r="U1060"/>
      <c r="AD1060"/>
    </row>
    <row r="1061" spans="21:30">
      <c r="U1061"/>
      <c r="AD1061"/>
    </row>
    <row r="1062" spans="21:30">
      <c r="U1062"/>
      <c r="AD1062"/>
    </row>
    <row r="1063" spans="21:30">
      <c r="U1063"/>
      <c r="AD1063"/>
    </row>
    <row r="1064" spans="21:30">
      <c r="U1064"/>
      <c r="AD1064"/>
    </row>
    <row r="1065" spans="21:30">
      <c r="U1065"/>
      <c r="AD1065"/>
    </row>
    <row r="1066" spans="21:30">
      <c r="U1066"/>
      <c r="AD1066"/>
    </row>
    <row r="1067" spans="21:30">
      <c r="U1067"/>
      <c r="AD1067"/>
    </row>
    <row r="1068" spans="21:30">
      <c r="U1068"/>
      <c r="AD1068"/>
    </row>
    <row r="1069" spans="21:30">
      <c r="U1069"/>
      <c r="AD1069"/>
    </row>
    <row r="1070" spans="21:30">
      <c r="U1070"/>
      <c r="AD1070"/>
    </row>
    <row r="1071" spans="21:30">
      <c r="U1071"/>
      <c r="AD1071"/>
    </row>
    <row r="1072" spans="21:30">
      <c r="U1072"/>
      <c r="AD1072"/>
    </row>
    <row r="1073" spans="21:30">
      <c r="U1073"/>
      <c r="AD1073"/>
    </row>
    <row r="1074" spans="21:30">
      <c r="U1074"/>
      <c r="AD1074"/>
    </row>
    <row r="1075" spans="21:30">
      <c r="U1075"/>
      <c r="AD1075"/>
    </row>
    <row r="1076" spans="21:30">
      <c r="U1076"/>
      <c r="AD1076"/>
    </row>
    <row r="1077" spans="21:30">
      <c r="U1077"/>
      <c r="AD1077"/>
    </row>
    <row r="1078" spans="21:30">
      <c r="U1078"/>
      <c r="AD1078"/>
    </row>
    <row r="1079" spans="21:30">
      <c r="U1079"/>
      <c r="AD1079"/>
    </row>
    <row r="1080" spans="21:30">
      <c r="U1080"/>
      <c r="AD1080"/>
    </row>
    <row r="1081" spans="21:30">
      <c r="U1081"/>
      <c r="AD1081"/>
    </row>
    <row r="1082" spans="21:30">
      <c r="U1082"/>
      <c r="AD1082"/>
    </row>
    <row r="1083" spans="21:30">
      <c r="U1083"/>
      <c r="AD1083"/>
    </row>
    <row r="1084" spans="21:30">
      <c r="U1084"/>
      <c r="AD1084"/>
    </row>
    <row r="1085" spans="21:30">
      <c r="U1085"/>
      <c r="AD1085"/>
    </row>
    <row r="1086" spans="21:30">
      <c r="U1086"/>
      <c r="AD1086"/>
    </row>
    <row r="1087" spans="21:30">
      <c r="U1087"/>
      <c r="AD1087"/>
    </row>
    <row r="1088" spans="21:30">
      <c r="U1088"/>
      <c r="AD1088"/>
    </row>
    <row r="1089" spans="21:30">
      <c r="U1089"/>
      <c r="AD1089"/>
    </row>
    <row r="1090" spans="21:30">
      <c r="U1090"/>
      <c r="AD1090"/>
    </row>
    <row r="1091" spans="21:30">
      <c r="U1091"/>
      <c r="AD1091"/>
    </row>
    <row r="1092" spans="21:30">
      <c r="U1092"/>
      <c r="AD1092"/>
    </row>
    <row r="1093" spans="21:30">
      <c r="U1093"/>
      <c r="AD1093"/>
    </row>
    <row r="1094" spans="21:30">
      <c r="U1094"/>
      <c r="AD1094"/>
    </row>
    <row r="1095" spans="21:30">
      <c r="U1095"/>
      <c r="AD1095"/>
    </row>
    <row r="1096" spans="21:30">
      <c r="U1096"/>
      <c r="AD1096"/>
    </row>
    <row r="1097" spans="21:30">
      <c r="U1097"/>
      <c r="AD1097"/>
    </row>
    <row r="1098" spans="21:30">
      <c r="U1098"/>
      <c r="AD1098"/>
    </row>
    <row r="1099" spans="21:30">
      <c r="U1099"/>
      <c r="AD1099"/>
    </row>
    <row r="1100" spans="21:30">
      <c r="U1100"/>
      <c r="AD1100"/>
    </row>
    <row r="1101" spans="21:30">
      <c r="U1101"/>
      <c r="AD1101"/>
    </row>
    <row r="1102" spans="21:30">
      <c r="U1102"/>
      <c r="AD1102"/>
    </row>
    <row r="1103" spans="21:30">
      <c r="U1103"/>
      <c r="AD1103"/>
    </row>
    <row r="1104" spans="21:30">
      <c r="U1104"/>
      <c r="AD1104"/>
    </row>
    <row r="1105" spans="21:30">
      <c r="U1105"/>
      <c r="AD1105"/>
    </row>
    <row r="1106" spans="21:30">
      <c r="U1106"/>
      <c r="AD1106"/>
    </row>
    <row r="1107" spans="21:30">
      <c r="U1107"/>
      <c r="AD1107"/>
    </row>
    <row r="1108" spans="21:30">
      <c r="U1108"/>
      <c r="AD1108"/>
    </row>
    <row r="1109" spans="21:30">
      <c r="U1109"/>
      <c r="AD1109"/>
    </row>
    <row r="1110" spans="21:30">
      <c r="U1110"/>
      <c r="AD1110"/>
    </row>
    <row r="1111" spans="21:30">
      <c r="U1111"/>
      <c r="AD1111"/>
    </row>
    <row r="1112" spans="21:30">
      <c r="U1112"/>
      <c r="AD1112"/>
    </row>
    <row r="1113" spans="21:30">
      <c r="U1113"/>
      <c r="AD1113"/>
    </row>
    <row r="1114" spans="21:30">
      <c r="U1114"/>
      <c r="AD1114"/>
    </row>
    <row r="1115" spans="21:30">
      <c r="U1115"/>
      <c r="AD1115"/>
    </row>
    <row r="1116" spans="21:30">
      <c r="U1116"/>
      <c r="AD1116"/>
    </row>
    <row r="1117" spans="21:30">
      <c r="U1117"/>
      <c r="AD1117"/>
    </row>
    <row r="1118" spans="21:30">
      <c r="U1118"/>
      <c r="AD1118"/>
    </row>
    <row r="1119" spans="21:30">
      <c r="U1119"/>
      <c r="AD1119"/>
    </row>
    <row r="1120" spans="21:30">
      <c r="U1120"/>
      <c r="AD1120"/>
    </row>
    <row r="1121" spans="21:30">
      <c r="U1121"/>
      <c r="AD1121"/>
    </row>
    <row r="1122" spans="21:30">
      <c r="U1122"/>
      <c r="AD1122"/>
    </row>
    <row r="1123" spans="21:30">
      <c r="U1123"/>
      <c r="AD1123"/>
    </row>
    <row r="1124" spans="21:30">
      <c r="U1124"/>
      <c r="AD1124"/>
    </row>
    <row r="1125" spans="21:30">
      <c r="U1125"/>
      <c r="AD1125"/>
    </row>
    <row r="1126" spans="21:30">
      <c r="U1126"/>
      <c r="AD1126"/>
    </row>
    <row r="1127" spans="21:30">
      <c r="U1127"/>
      <c r="AD1127"/>
    </row>
    <row r="1128" spans="21:30">
      <c r="U1128"/>
      <c r="AD1128"/>
    </row>
    <row r="1129" spans="21:30">
      <c r="U1129"/>
      <c r="AD1129"/>
    </row>
    <row r="1130" spans="21:30">
      <c r="U1130"/>
      <c r="AD1130"/>
    </row>
    <row r="1131" spans="21:30">
      <c r="U1131"/>
      <c r="AD1131"/>
    </row>
    <row r="1132" spans="21:30">
      <c r="U1132"/>
      <c r="AD1132"/>
    </row>
    <row r="1133" spans="21:30">
      <c r="U1133"/>
      <c r="AD1133"/>
    </row>
    <row r="1134" spans="21:30">
      <c r="U1134"/>
      <c r="AD1134"/>
    </row>
    <row r="1135" spans="21:30">
      <c r="U1135"/>
      <c r="AD1135"/>
    </row>
    <row r="1136" spans="21:30">
      <c r="U1136"/>
      <c r="AD1136"/>
    </row>
    <row r="1137" spans="21:30">
      <c r="U1137"/>
      <c r="AD1137"/>
    </row>
    <row r="1138" spans="21:30">
      <c r="U1138"/>
      <c r="AD1138"/>
    </row>
    <row r="1139" spans="21:30">
      <c r="U1139"/>
      <c r="AD1139"/>
    </row>
    <row r="1140" spans="21:30">
      <c r="U1140"/>
      <c r="AD1140"/>
    </row>
    <row r="1141" spans="21:30">
      <c r="U1141"/>
      <c r="AD1141"/>
    </row>
    <row r="1142" spans="21:30">
      <c r="U1142"/>
      <c r="AD1142"/>
    </row>
    <row r="1143" spans="21:30">
      <c r="U1143"/>
      <c r="AD1143"/>
    </row>
    <row r="1144" spans="21:30">
      <c r="U1144"/>
      <c r="AD1144"/>
    </row>
    <row r="1145" spans="21:30">
      <c r="U1145"/>
      <c r="AD1145"/>
    </row>
    <row r="1146" spans="21:30">
      <c r="U1146"/>
      <c r="AD1146"/>
    </row>
    <row r="1147" spans="21:30">
      <c r="U1147"/>
      <c r="AD1147"/>
    </row>
    <row r="1148" spans="21:30">
      <c r="U1148"/>
      <c r="AD1148"/>
    </row>
    <row r="1149" spans="21:30">
      <c r="U1149"/>
      <c r="AD1149"/>
    </row>
    <row r="1150" spans="21:30">
      <c r="U1150"/>
      <c r="AD1150"/>
    </row>
    <row r="1151" spans="21:30">
      <c r="U1151"/>
      <c r="AD1151"/>
    </row>
    <row r="1152" spans="21:30">
      <c r="U1152"/>
      <c r="AD1152"/>
    </row>
    <row r="1153" spans="21:30">
      <c r="U1153"/>
      <c r="AD1153"/>
    </row>
    <row r="1154" spans="21:30">
      <c r="U1154"/>
      <c r="AD1154"/>
    </row>
    <row r="1155" spans="21:30">
      <c r="U1155"/>
      <c r="AD1155"/>
    </row>
    <row r="1156" spans="21:30">
      <c r="U1156"/>
      <c r="AD1156"/>
    </row>
    <row r="1157" spans="21:30">
      <c r="U1157"/>
      <c r="AD1157"/>
    </row>
    <row r="1158" spans="21:30">
      <c r="U1158"/>
      <c r="AD1158"/>
    </row>
    <row r="1159" spans="21:30">
      <c r="U1159"/>
      <c r="AD1159"/>
    </row>
    <row r="1160" spans="21:30">
      <c r="U1160"/>
      <c r="AD1160"/>
    </row>
    <row r="1161" spans="21:30">
      <c r="U1161"/>
      <c r="AD1161"/>
    </row>
    <row r="1162" spans="21:30">
      <c r="U1162"/>
      <c r="AD1162"/>
    </row>
    <row r="1163" spans="21:30">
      <c r="U1163"/>
      <c r="AD1163"/>
    </row>
    <row r="1164" spans="21:30">
      <c r="U1164"/>
      <c r="AD1164"/>
    </row>
    <row r="1165" spans="21:30">
      <c r="U1165"/>
      <c r="AD1165"/>
    </row>
    <row r="1166" spans="21:30">
      <c r="U1166"/>
      <c r="AD1166"/>
    </row>
    <row r="1167" spans="21:30">
      <c r="U1167"/>
      <c r="AD1167"/>
    </row>
    <row r="1168" spans="21:30">
      <c r="U1168"/>
      <c r="AD1168"/>
    </row>
    <row r="1169" spans="21:30">
      <c r="U1169"/>
      <c r="AD1169"/>
    </row>
    <row r="1170" spans="21:30">
      <c r="U1170"/>
      <c r="AD1170"/>
    </row>
    <row r="1171" spans="21:30">
      <c r="U1171"/>
      <c r="AD1171"/>
    </row>
    <row r="1172" spans="21:30">
      <c r="U1172"/>
      <c r="AD1172"/>
    </row>
    <row r="1173" spans="21:30">
      <c r="U1173"/>
      <c r="AD1173"/>
    </row>
    <row r="1174" spans="21:30">
      <c r="U1174"/>
      <c r="AD1174"/>
    </row>
    <row r="1175" spans="21:30">
      <c r="U1175"/>
      <c r="AD1175"/>
    </row>
    <row r="1176" spans="21:30">
      <c r="U1176"/>
      <c r="AD1176"/>
    </row>
    <row r="1177" spans="21:30">
      <c r="U1177"/>
      <c r="AD1177"/>
    </row>
    <row r="1178" spans="21:30">
      <c r="U1178"/>
      <c r="AD1178"/>
    </row>
    <row r="1179" spans="21:30">
      <c r="U1179"/>
      <c r="AD1179"/>
    </row>
    <row r="1180" spans="21:30">
      <c r="U1180"/>
      <c r="AD1180"/>
    </row>
    <row r="1181" spans="21:30">
      <c r="U1181"/>
      <c r="AD1181"/>
    </row>
    <row r="1182" spans="21:30">
      <c r="U1182"/>
      <c r="AD1182"/>
    </row>
    <row r="1183" spans="21:30">
      <c r="U1183"/>
      <c r="AD1183"/>
    </row>
    <row r="1184" spans="21:30">
      <c r="U1184"/>
      <c r="AD1184"/>
    </row>
    <row r="1185" spans="21:30">
      <c r="U1185"/>
      <c r="AD1185"/>
    </row>
    <row r="1186" spans="21:30">
      <c r="U1186"/>
      <c r="AD1186"/>
    </row>
    <row r="1187" spans="21:30">
      <c r="U1187"/>
      <c r="AD1187"/>
    </row>
    <row r="1188" spans="21:30">
      <c r="U1188"/>
      <c r="AD1188"/>
    </row>
    <row r="1189" spans="21:30">
      <c r="U1189"/>
      <c r="AD1189"/>
    </row>
    <row r="1190" spans="21:30">
      <c r="U1190"/>
      <c r="AD1190"/>
    </row>
    <row r="1191" spans="21:30">
      <c r="U1191"/>
      <c r="AD1191"/>
    </row>
    <row r="1192" spans="21:30">
      <c r="U1192"/>
      <c r="AD1192"/>
    </row>
    <row r="1193" spans="21:30">
      <c r="U1193"/>
      <c r="AD1193"/>
    </row>
    <row r="1194" spans="21:30">
      <c r="U1194"/>
      <c r="AD1194"/>
    </row>
    <row r="1195" spans="21:30">
      <c r="U1195"/>
      <c r="AD1195"/>
    </row>
    <row r="1196" spans="21:30">
      <c r="U1196"/>
      <c r="AD1196"/>
    </row>
    <row r="1197" spans="21:30">
      <c r="U1197"/>
      <c r="AD1197"/>
    </row>
    <row r="1198" spans="21:30">
      <c r="U1198"/>
      <c r="AD1198"/>
    </row>
    <row r="1199" spans="21:30">
      <c r="U1199"/>
      <c r="AD1199"/>
    </row>
    <row r="1200" spans="21:30">
      <c r="U1200"/>
      <c r="AD1200"/>
    </row>
    <row r="1201" spans="21:30">
      <c r="U1201"/>
      <c r="AD1201"/>
    </row>
    <row r="1202" spans="21:30">
      <c r="U1202"/>
      <c r="AD1202"/>
    </row>
    <row r="1203" spans="21:30">
      <c r="U1203"/>
      <c r="AD1203"/>
    </row>
    <row r="1204" spans="21:30">
      <c r="U1204"/>
      <c r="AD1204"/>
    </row>
    <row r="1205" spans="21:30">
      <c r="U1205"/>
      <c r="AD1205"/>
    </row>
    <row r="1206" spans="21:30">
      <c r="U1206"/>
      <c r="AD1206"/>
    </row>
    <row r="1207" spans="21:30">
      <c r="U1207"/>
      <c r="AD1207"/>
    </row>
    <row r="1208" spans="21:30">
      <c r="U1208"/>
      <c r="AD1208"/>
    </row>
    <row r="1209" spans="21:30">
      <c r="U1209"/>
      <c r="AD1209"/>
    </row>
    <row r="1210" spans="21:30">
      <c r="U1210"/>
      <c r="AD1210"/>
    </row>
    <row r="1211" spans="21:30">
      <c r="U1211"/>
      <c r="AD1211"/>
    </row>
    <row r="1212" spans="21:30">
      <c r="U1212"/>
      <c r="AD1212"/>
    </row>
    <row r="1213" spans="21:30">
      <c r="U1213"/>
      <c r="AD1213"/>
    </row>
    <row r="1214" spans="21:30">
      <c r="U1214"/>
      <c r="AD1214"/>
    </row>
    <row r="1215" spans="21:30">
      <c r="U1215"/>
      <c r="AD1215"/>
    </row>
    <row r="1216" spans="21:30">
      <c r="U1216"/>
      <c r="AD1216"/>
    </row>
    <row r="1217" spans="21:30">
      <c r="U1217"/>
      <c r="AD1217"/>
    </row>
    <row r="1218" spans="21:30">
      <c r="U1218"/>
      <c r="AD1218"/>
    </row>
    <row r="1219" spans="21:30">
      <c r="U1219"/>
      <c r="AD1219"/>
    </row>
    <row r="1220" spans="21:30">
      <c r="U1220"/>
      <c r="AD1220"/>
    </row>
    <row r="1221" spans="21:30">
      <c r="U1221"/>
      <c r="AD1221"/>
    </row>
    <row r="1222" spans="21:30">
      <c r="U1222"/>
      <c r="AD1222"/>
    </row>
    <row r="1223" spans="21:30">
      <c r="U1223"/>
      <c r="AD1223"/>
    </row>
    <row r="1224" spans="21:30">
      <c r="U1224"/>
      <c r="AD1224"/>
    </row>
    <row r="1225" spans="21:30">
      <c r="U1225"/>
      <c r="AD1225"/>
    </row>
    <row r="1226" spans="21:30">
      <c r="U1226"/>
      <c r="AD1226"/>
    </row>
    <row r="1227" spans="21:30">
      <c r="U1227"/>
      <c r="AD1227"/>
    </row>
    <row r="1228" spans="21:30">
      <c r="U1228"/>
      <c r="AD1228"/>
    </row>
    <row r="1229" spans="21:30">
      <c r="U1229"/>
      <c r="AD1229"/>
    </row>
    <row r="1230" spans="21:30">
      <c r="U1230"/>
      <c r="AD1230"/>
    </row>
    <row r="1231" spans="21:30">
      <c r="U1231"/>
      <c r="AD1231"/>
    </row>
    <row r="1232" spans="21:30">
      <c r="U1232"/>
      <c r="AD1232"/>
    </row>
    <row r="1233" spans="21:30">
      <c r="U1233"/>
      <c r="AD1233"/>
    </row>
    <row r="1234" spans="21:30">
      <c r="U1234"/>
      <c r="AD1234"/>
    </row>
    <row r="1235" spans="21:30">
      <c r="U1235"/>
      <c r="AD1235"/>
    </row>
    <row r="1236" spans="21:30">
      <c r="U1236"/>
      <c r="AD1236"/>
    </row>
    <row r="1237" spans="21:30">
      <c r="U1237"/>
      <c r="AD1237"/>
    </row>
    <row r="1238" spans="21:30">
      <c r="U1238"/>
      <c r="AD1238"/>
    </row>
    <row r="1239" spans="21:30">
      <c r="U1239"/>
      <c r="AD1239"/>
    </row>
    <row r="1240" spans="21:30">
      <c r="U1240"/>
      <c r="AD1240"/>
    </row>
    <row r="1241" spans="21:30">
      <c r="U1241"/>
      <c r="AD1241"/>
    </row>
    <row r="1242" spans="21:30">
      <c r="U1242"/>
      <c r="AD1242"/>
    </row>
    <row r="1243" spans="21:30">
      <c r="U1243"/>
      <c r="AD1243"/>
    </row>
    <row r="1244" spans="21:30">
      <c r="U1244"/>
      <c r="AD1244"/>
    </row>
    <row r="1245" spans="21:30">
      <c r="U1245"/>
      <c r="AD1245"/>
    </row>
    <row r="1246" spans="21:30">
      <c r="U1246"/>
      <c r="AD1246"/>
    </row>
    <row r="1247" spans="21:30">
      <c r="U1247"/>
      <c r="AD1247"/>
    </row>
    <row r="1248" spans="21:30">
      <c r="U1248"/>
      <c r="AD1248"/>
    </row>
    <row r="1249" spans="21:30">
      <c r="U1249"/>
      <c r="AD1249"/>
    </row>
    <row r="1250" spans="21:30">
      <c r="U1250"/>
      <c r="AD1250"/>
    </row>
    <row r="1251" spans="21:30">
      <c r="U1251"/>
      <c r="AD1251"/>
    </row>
    <row r="1252" spans="21:30">
      <c r="U1252"/>
      <c r="AD1252"/>
    </row>
    <row r="1253" spans="21:30">
      <c r="U1253"/>
      <c r="AD1253"/>
    </row>
    <row r="1254" spans="21:30">
      <c r="U1254"/>
      <c r="AD1254"/>
    </row>
    <row r="1255" spans="21:30">
      <c r="U1255"/>
      <c r="AD1255"/>
    </row>
    <row r="1256" spans="21:30">
      <c r="U1256"/>
      <c r="AD1256"/>
    </row>
    <row r="1257" spans="21:30">
      <c r="U1257"/>
      <c r="AD1257"/>
    </row>
    <row r="1258" spans="21:30">
      <c r="U1258"/>
      <c r="AD1258"/>
    </row>
    <row r="1259" spans="21:30">
      <c r="U1259"/>
      <c r="AD1259"/>
    </row>
    <row r="1260" spans="21:30">
      <c r="U1260"/>
      <c r="AD1260"/>
    </row>
    <row r="1261" spans="21:30">
      <c r="U1261"/>
      <c r="AD1261"/>
    </row>
    <row r="1262" spans="21:30">
      <c r="U1262"/>
      <c r="AD1262"/>
    </row>
    <row r="1263" spans="21:30">
      <c r="U1263"/>
      <c r="AD1263"/>
    </row>
    <row r="1264" spans="21:30">
      <c r="U1264"/>
      <c r="AD1264"/>
    </row>
    <row r="1265" spans="21:30">
      <c r="U1265"/>
      <c r="AD1265"/>
    </row>
    <row r="1266" spans="21:30">
      <c r="U1266"/>
      <c r="AD1266"/>
    </row>
    <row r="1267" spans="21:30">
      <c r="U1267"/>
      <c r="AD1267"/>
    </row>
    <row r="1268" spans="21:30">
      <c r="U1268"/>
      <c r="AD1268"/>
    </row>
    <row r="1269" spans="21:30">
      <c r="U1269"/>
      <c r="AD1269"/>
    </row>
    <row r="1270" spans="21:30">
      <c r="U1270"/>
      <c r="AD1270"/>
    </row>
    <row r="1271" spans="21:30">
      <c r="U1271"/>
      <c r="AD1271"/>
    </row>
    <row r="1272" spans="21:30">
      <c r="U1272"/>
      <c r="AD1272"/>
    </row>
    <row r="1273" spans="21:30">
      <c r="U1273"/>
      <c r="AD1273"/>
    </row>
    <row r="1274" spans="21:30">
      <c r="U1274"/>
      <c r="AD1274"/>
    </row>
    <row r="1275" spans="21:30">
      <c r="U1275"/>
      <c r="AD1275"/>
    </row>
    <row r="1276" spans="21:30">
      <c r="U1276"/>
      <c r="AD1276"/>
    </row>
    <row r="1277" spans="21:30">
      <c r="U1277"/>
      <c r="AD1277"/>
    </row>
    <row r="1278" spans="21:30">
      <c r="U1278"/>
      <c r="AD1278"/>
    </row>
    <row r="1279" spans="21:30">
      <c r="U1279"/>
      <c r="AD1279"/>
    </row>
    <row r="1280" spans="21:30">
      <c r="U1280"/>
      <c r="AD1280"/>
    </row>
    <row r="1281" spans="21:30">
      <c r="U1281"/>
      <c r="AD1281"/>
    </row>
    <row r="1282" spans="21:30">
      <c r="U1282"/>
      <c r="AD1282"/>
    </row>
    <row r="1283" spans="21:30">
      <c r="U1283"/>
      <c r="AD1283"/>
    </row>
    <row r="1284" spans="21:30">
      <c r="U1284"/>
      <c r="AD1284"/>
    </row>
    <row r="1285" spans="21:30">
      <c r="U1285"/>
      <c r="AD1285"/>
    </row>
    <row r="1286" spans="21:30">
      <c r="U1286"/>
      <c r="AD1286"/>
    </row>
    <row r="1287" spans="21:30">
      <c r="U1287"/>
      <c r="AD1287"/>
    </row>
    <row r="1288" spans="21:30">
      <c r="U1288"/>
      <c r="AD1288"/>
    </row>
    <row r="1289" spans="21:30">
      <c r="U1289"/>
      <c r="AD1289"/>
    </row>
    <row r="1290" spans="21:30">
      <c r="U1290"/>
      <c r="AD1290"/>
    </row>
    <row r="1291" spans="21:30">
      <c r="U1291"/>
      <c r="AD1291"/>
    </row>
    <row r="1292" spans="21:30">
      <c r="U1292"/>
      <c r="AD1292"/>
    </row>
    <row r="1293" spans="21:30">
      <c r="U1293"/>
      <c r="AD1293"/>
    </row>
    <row r="1294" spans="21:30">
      <c r="U1294"/>
      <c r="AD1294"/>
    </row>
    <row r="1295" spans="21:30">
      <c r="U1295"/>
      <c r="AD1295"/>
    </row>
    <row r="1296" spans="21:30">
      <c r="U1296"/>
      <c r="AD1296"/>
    </row>
    <row r="1297" spans="21:30">
      <c r="U1297"/>
      <c r="AD1297"/>
    </row>
    <row r="1298" spans="21:30">
      <c r="U1298"/>
      <c r="AD1298"/>
    </row>
    <row r="1299" spans="21:30">
      <c r="U1299"/>
      <c r="AD1299"/>
    </row>
    <row r="1300" spans="21:30">
      <c r="U1300"/>
      <c r="AD1300"/>
    </row>
    <row r="1301" spans="21:30">
      <c r="U1301"/>
      <c r="AD1301"/>
    </row>
    <row r="1302" spans="21:30">
      <c r="U1302"/>
      <c r="AD1302"/>
    </row>
    <row r="1303" spans="21:30">
      <c r="U1303"/>
      <c r="AD1303"/>
    </row>
    <row r="1304" spans="21:30">
      <c r="U1304"/>
      <c r="AD1304"/>
    </row>
    <row r="1305" spans="21:30">
      <c r="U1305"/>
      <c r="AD1305"/>
    </row>
    <row r="1306" spans="21:30">
      <c r="U1306"/>
      <c r="AD1306"/>
    </row>
    <row r="1307" spans="21:30">
      <c r="U1307"/>
      <c r="AD1307"/>
    </row>
    <row r="1308" spans="21:30">
      <c r="U1308"/>
      <c r="AD1308"/>
    </row>
    <row r="1309" spans="21:30">
      <c r="U1309"/>
      <c r="AD1309"/>
    </row>
    <row r="1310" spans="21:30">
      <c r="U1310"/>
      <c r="AD1310"/>
    </row>
    <row r="1311" spans="21:30">
      <c r="U1311"/>
      <c r="AD1311"/>
    </row>
    <row r="1312" spans="21:30">
      <c r="U1312"/>
      <c r="AD1312"/>
    </row>
    <row r="1313" spans="21:30">
      <c r="U1313"/>
      <c r="AD1313"/>
    </row>
    <row r="1314" spans="21:30">
      <c r="U1314"/>
      <c r="AD1314"/>
    </row>
    <row r="1315" spans="21:30">
      <c r="U1315"/>
      <c r="AD1315"/>
    </row>
    <row r="1316" spans="21:30">
      <c r="U1316"/>
      <c r="AD1316"/>
    </row>
    <row r="1317" spans="21:30">
      <c r="U1317"/>
      <c r="AD1317"/>
    </row>
    <row r="1318" spans="21:30">
      <c r="U1318"/>
      <c r="AD1318"/>
    </row>
    <row r="1319" spans="21:30">
      <c r="U1319"/>
      <c r="AD1319"/>
    </row>
    <row r="1320" spans="21:30">
      <c r="U1320"/>
      <c r="AD1320"/>
    </row>
    <row r="1321" spans="21:30">
      <c r="U1321"/>
      <c r="AD1321"/>
    </row>
    <row r="1322" spans="21:30">
      <c r="U1322"/>
      <c r="AD1322"/>
    </row>
    <row r="1323" spans="21:30">
      <c r="U1323"/>
      <c r="AD1323"/>
    </row>
    <row r="1324" spans="21:30">
      <c r="U1324"/>
      <c r="AD1324"/>
    </row>
    <row r="1325" spans="21:30">
      <c r="U1325"/>
      <c r="AD1325"/>
    </row>
    <row r="1326" spans="21:30">
      <c r="U1326"/>
      <c r="AD1326"/>
    </row>
    <row r="1327" spans="21:30">
      <c r="U1327"/>
      <c r="AD1327"/>
    </row>
    <row r="1328" spans="21:30">
      <c r="U1328"/>
      <c r="AD1328"/>
    </row>
    <row r="1329" spans="21:30">
      <c r="U1329"/>
      <c r="AD1329"/>
    </row>
    <row r="1330" spans="21:30">
      <c r="U1330"/>
      <c r="AD1330"/>
    </row>
    <row r="1331" spans="21:30">
      <c r="U1331"/>
      <c r="AD1331"/>
    </row>
    <row r="1332" spans="21:30">
      <c r="U1332"/>
      <c r="AD1332"/>
    </row>
    <row r="1333" spans="21:30">
      <c r="U1333"/>
      <c r="AD1333"/>
    </row>
    <row r="1334" spans="21:30">
      <c r="U1334"/>
      <c r="AD1334"/>
    </row>
    <row r="1335" spans="21:30">
      <c r="U1335"/>
      <c r="AD1335"/>
    </row>
    <row r="1336" spans="21:30">
      <c r="U1336"/>
      <c r="AD1336"/>
    </row>
    <row r="1337" spans="21:30">
      <c r="U1337"/>
      <c r="AD1337"/>
    </row>
    <row r="1338" spans="21:30">
      <c r="U1338"/>
      <c r="AD1338"/>
    </row>
    <row r="1339" spans="21:30">
      <c r="U1339"/>
      <c r="AD1339"/>
    </row>
    <row r="1340" spans="21:30">
      <c r="U1340"/>
      <c r="AD1340"/>
    </row>
    <row r="1341" spans="21:30">
      <c r="U1341"/>
      <c r="AD1341"/>
    </row>
    <row r="1342" spans="21:30">
      <c r="U1342"/>
      <c r="AD1342"/>
    </row>
    <row r="1343" spans="21:30">
      <c r="U1343"/>
      <c r="AD1343"/>
    </row>
    <row r="1344" spans="21:30">
      <c r="U1344"/>
      <c r="AD1344"/>
    </row>
    <row r="1345" spans="21:30">
      <c r="U1345"/>
      <c r="AD1345"/>
    </row>
    <row r="1346" spans="21:30">
      <c r="U1346"/>
      <c r="AD1346"/>
    </row>
    <row r="1347" spans="21:30">
      <c r="U1347"/>
      <c r="AD1347"/>
    </row>
    <row r="1348" spans="21:30">
      <c r="U1348"/>
      <c r="AD1348"/>
    </row>
    <row r="1349" spans="21:30">
      <c r="U1349"/>
      <c r="AD1349"/>
    </row>
    <row r="1350" spans="21:30">
      <c r="U1350"/>
      <c r="AD1350"/>
    </row>
    <row r="1351" spans="21:30">
      <c r="U1351"/>
      <c r="AD1351"/>
    </row>
    <row r="1352" spans="21:30">
      <c r="U1352"/>
      <c r="AD1352"/>
    </row>
    <row r="1353" spans="21:30">
      <c r="U1353"/>
      <c r="AD1353"/>
    </row>
    <row r="1354" spans="21:30">
      <c r="U1354"/>
      <c r="AD1354"/>
    </row>
    <row r="1355" spans="21:30">
      <c r="U1355"/>
      <c r="AD1355"/>
    </row>
    <row r="1356" spans="21:30">
      <c r="U1356"/>
      <c r="AD1356"/>
    </row>
    <row r="1357" spans="21:30">
      <c r="U1357"/>
      <c r="AD1357"/>
    </row>
    <row r="1358" spans="21:30">
      <c r="U1358"/>
      <c r="AD1358"/>
    </row>
    <row r="1359" spans="21:30">
      <c r="U1359"/>
      <c r="AD1359"/>
    </row>
    <row r="1360" spans="21:30">
      <c r="U1360"/>
      <c r="AD1360"/>
    </row>
    <row r="1361" spans="21:30">
      <c r="U1361"/>
      <c r="AD1361"/>
    </row>
    <row r="1362" spans="21:30">
      <c r="U1362"/>
      <c r="AD1362"/>
    </row>
    <row r="1363" spans="21:30">
      <c r="U1363"/>
      <c r="AD1363"/>
    </row>
    <row r="1364" spans="21:30">
      <c r="U1364"/>
      <c r="AD1364"/>
    </row>
    <row r="1365" spans="21:30">
      <c r="U1365"/>
      <c r="AD1365"/>
    </row>
    <row r="1366" spans="21:30">
      <c r="U1366"/>
      <c r="AD1366"/>
    </row>
    <row r="1367" spans="21:30">
      <c r="U1367"/>
      <c r="AD1367"/>
    </row>
    <row r="1368" spans="21:30">
      <c r="U1368"/>
      <c r="AD1368"/>
    </row>
    <row r="1369" spans="21:30">
      <c r="U1369"/>
      <c r="AD1369"/>
    </row>
    <row r="1370" spans="21:30">
      <c r="U1370"/>
      <c r="AD1370"/>
    </row>
    <row r="1371" spans="21:30">
      <c r="U1371"/>
      <c r="AD1371"/>
    </row>
    <row r="1372" spans="21:30">
      <c r="U1372"/>
      <c r="AD1372"/>
    </row>
    <row r="1373" spans="21:30">
      <c r="U1373"/>
      <c r="AD1373"/>
    </row>
    <row r="1374" spans="21:30">
      <c r="U1374"/>
      <c r="AD1374"/>
    </row>
    <row r="1375" spans="21:30">
      <c r="U1375"/>
      <c r="AD1375"/>
    </row>
    <row r="1376" spans="21:30">
      <c r="U1376"/>
      <c r="AD1376"/>
    </row>
    <row r="1377" spans="21:30">
      <c r="U1377"/>
      <c r="AD1377"/>
    </row>
    <row r="1378" spans="21:30">
      <c r="U1378"/>
      <c r="AD1378"/>
    </row>
    <row r="1379" spans="21:30">
      <c r="U1379"/>
      <c r="AD1379"/>
    </row>
    <row r="1380" spans="21:30">
      <c r="U1380"/>
      <c r="AD1380"/>
    </row>
    <row r="1381" spans="21:30">
      <c r="U1381"/>
      <c r="AD1381"/>
    </row>
    <row r="1382" spans="21:30">
      <c r="U1382"/>
      <c r="AD1382"/>
    </row>
    <row r="1383" spans="21:30">
      <c r="U1383"/>
      <c r="AD1383"/>
    </row>
    <row r="1384" spans="21:30">
      <c r="U1384"/>
      <c r="AD1384"/>
    </row>
    <row r="1385" spans="21:30">
      <c r="U1385"/>
      <c r="AD1385"/>
    </row>
    <row r="1386" spans="21:30">
      <c r="U1386"/>
      <c r="AD1386"/>
    </row>
    <row r="1387" spans="21:30">
      <c r="U1387"/>
      <c r="AD1387"/>
    </row>
    <row r="1388" spans="21:30">
      <c r="U1388"/>
      <c r="AD1388"/>
    </row>
    <row r="1389" spans="21:30">
      <c r="U1389"/>
      <c r="AD1389"/>
    </row>
    <row r="1390" spans="21:30">
      <c r="U1390"/>
      <c r="AD1390"/>
    </row>
    <row r="1391" spans="21:30">
      <c r="U1391"/>
      <c r="AD1391"/>
    </row>
    <row r="1392" spans="21:30">
      <c r="U1392"/>
      <c r="AD1392"/>
    </row>
    <row r="1393" spans="21:30">
      <c r="U1393"/>
      <c r="AD1393"/>
    </row>
    <row r="1394" spans="21:30">
      <c r="U1394"/>
      <c r="AD1394"/>
    </row>
    <row r="1395" spans="21:30">
      <c r="U1395"/>
      <c r="AD1395"/>
    </row>
    <row r="1396" spans="21:30">
      <c r="U1396"/>
      <c r="AD1396"/>
    </row>
    <row r="1397" spans="21:30">
      <c r="U1397"/>
      <c r="AD1397"/>
    </row>
    <row r="1398" spans="21:30">
      <c r="U1398"/>
      <c r="AD1398"/>
    </row>
    <row r="1399" spans="21:30">
      <c r="U1399"/>
      <c r="AD1399"/>
    </row>
    <row r="1400" spans="21:30">
      <c r="U1400"/>
      <c r="AD1400"/>
    </row>
    <row r="1401" spans="21:30">
      <c r="U1401"/>
      <c r="AD1401"/>
    </row>
    <row r="1402" spans="21:30">
      <c r="U1402"/>
      <c r="AD1402"/>
    </row>
    <row r="1403" spans="21:30">
      <c r="U1403"/>
      <c r="AD1403"/>
    </row>
    <row r="1404" spans="21:30">
      <c r="U1404"/>
      <c r="AD1404"/>
    </row>
    <row r="1405" spans="21:30">
      <c r="U1405"/>
      <c r="AD1405"/>
    </row>
    <row r="1406" spans="21:30">
      <c r="U1406"/>
      <c r="AD1406"/>
    </row>
    <row r="1407" spans="21:30">
      <c r="U1407"/>
      <c r="AD1407"/>
    </row>
    <row r="1408" spans="21:30">
      <c r="U1408"/>
      <c r="AD1408"/>
    </row>
    <row r="1409" spans="21:30">
      <c r="U1409"/>
      <c r="AD1409"/>
    </row>
    <row r="1410" spans="21:30">
      <c r="U1410"/>
      <c r="AD1410"/>
    </row>
    <row r="1411" spans="21:30">
      <c r="U1411"/>
      <c r="AD1411"/>
    </row>
    <row r="1412" spans="21:30">
      <c r="U1412"/>
      <c r="AD1412"/>
    </row>
    <row r="1413" spans="21:30">
      <c r="U1413"/>
      <c r="AD1413"/>
    </row>
    <row r="1414" spans="21:30">
      <c r="U1414"/>
      <c r="AD1414"/>
    </row>
    <row r="1415" spans="21:30">
      <c r="U1415"/>
      <c r="AD1415"/>
    </row>
    <row r="1416" spans="21:30">
      <c r="U1416"/>
      <c r="AD1416"/>
    </row>
    <row r="1417" spans="21:30">
      <c r="U1417"/>
      <c r="AD1417"/>
    </row>
    <row r="1418" spans="21:30">
      <c r="U1418"/>
      <c r="AD1418"/>
    </row>
    <row r="1419" spans="21:30">
      <c r="U1419"/>
      <c r="AD1419"/>
    </row>
    <row r="1420" spans="21:30">
      <c r="U1420"/>
      <c r="AD1420"/>
    </row>
    <row r="1421" spans="21:30">
      <c r="U1421"/>
      <c r="AD1421"/>
    </row>
    <row r="1422" spans="21:30">
      <c r="U1422"/>
      <c r="AD1422"/>
    </row>
    <row r="1423" spans="21:30">
      <c r="U1423"/>
      <c r="AD1423"/>
    </row>
    <row r="1424" spans="21:30">
      <c r="U1424"/>
      <c r="AD1424"/>
    </row>
    <row r="1425" spans="21:30">
      <c r="U1425"/>
      <c r="AD1425"/>
    </row>
    <row r="1426" spans="21:30">
      <c r="U1426"/>
      <c r="AD1426"/>
    </row>
    <row r="1427" spans="21:30">
      <c r="U1427"/>
      <c r="AD1427"/>
    </row>
    <row r="1428" spans="21:30">
      <c r="U1428"/>
      <c r="AD1428"/>
    </row>
    <row r="1429" spans="21:30">
      <c r="U1429"/>
      <c r="AD1429"/>
    </row>
    <row r="1430" spans="21:30">
      <c r="U1430"/>
      <c r="AD1430"/>
    </row>
    <row r="1431" spans="21:30">
      <c r="U1431"/>
      <c r="AD1431"/>
    </row>
    <row r="1432" spans="21:30">
      <c r="U1432"/>
      <c r="AD1432"/>
    </row>
    <row r="1433" spans="21:30">
      <c r="U1433"/>
      <c r="AD1433"/>
    </row>
    <row r="1434" spans="21:30">
      <c r="U1434"/>
      <c r="AD1434"/>
    </row>
    <row r="1435" spans="21:30">
      <c r="U1435"/>
      <c r="AD1435"/>
    </row>
    <row r="1436" spans="21:30">
      <c r="U1436"/>
      <c r="AD1436"/>
    </row>
    <row r="1437" spans="21:30">
      <c r="U1437"/>
      <c r="AD1437"/>
    </row>
    <row r="1438" spans="21:30">
      <c r="U1438"/>
      <c r="AD1438"/>
    </row>
    <row r="1439" spans="21:30">
      <c r="U1439"/>
      <c r="AD1439"/>
    </row>
    <row r="1440" spans="21:30">
      <c r="U1440"/>
      <c r="AD1440"/>
    </row>
    <row r="1441" spans="21:30">
      <c r="U1441"/>
      <c r="AD1441"/>
    </row>
    <row r="1442" spans="21:30">
      <c r="U1442"/>
      <c r="AD1442"/>
    </row>
    <row r="1443" spans="21:30">
      <c r="U1443"/>
      <c r="AD1443"/>
    </row>
    <row r="1444" spans="21:30">
      <c r="U1444"/>
      <c r="AD1444"/>
    </row>
    <row r="1445" spans="21:30">
      <c r="U1445"/>
      <c r="AD1445"/>
    </row>
    <row r="1446" spans="21:30">
      <c r="U1446"/>
      <c r="AD1446"/>
    </row>
    <row r="1447" spans="21:30">
      <c r="U1447"/>
      <c r="AD1447"/>
    </row>
    <row r="1448" spans="21:30">
      <c r="U1448"/>
      <c r="AD1448"/>
    </row>
    <row r="1449" spans="21:30">
      <c r="U1449"/>
      <c r="AD1449"/>
    </row>
    <row r="1450" spans="21:30">
      <c r="U1450"/>
      <c r="AD1450"/>
    </row>
    <row r="1451" spans="21:30">
      <c r="U1451"/>
      <c r="AD1451"/>
    </row>
    <row r="1452" spans="21:30">
      <c r="U1452"/>
      <c r="AD1452"/>
    </row>
    <row r="1453" spans="21:30">
      <c r="U1453"/>
      <c r="AD1453"/>
    </row>
    <row r="1454" spans="21:30">
      <c r="U1454"/>
      <c r="AD1454"/>
    </row>
    <row r="1455" spans="21:30">
      <c r="U1455"/>
      <c r="AD1455"/>
    </row>
    <row r="1456" spans="21:30">
      <c r="U1456"/>
      <c r="AD1456"/>
    </row>
    <row r="1457" spans="21:30">
      <c r="U1457"/>
      <c r="AD1457"/>
    </row>
    <row r="1458" spans="21:30">
      <c r="U1458"/>
      <c r="AD1458"/>
    </row>
    <row r="1459" spans="21:30">
      <c r="U1459"/>
      <c r="AD1459"/>
    </row>
    <row r="1460" spans="21:30">
      <c r="U1460"/>
      <c r="AD1460"/>
    </row>
    <row r="1461" spans="21:30">
      <c r="U1461"/>
      <c r="AD1461"/>
    </row>
    <row r="1462" spans="21:30">
      <c r="U1462"/>
      <c r="AD1462"/>
    </row>
    <row r="1463" spans="21:30">
      <c r="U1463"/>
      <c r="AD1463"/>
    </row>
    <row r="1464" spans="21:30">
      <c r="U1464"/>
      <c r="AD1464"/>
    </row>
    <row r="1465" spans="21:30">
      <c r="U1465"/>
      <c r="AD1465"/>
    </row>
    <row r="1466" spans="21:30">
      <c r="U1466"/>
      <c r="AD1466"/>
    </row>
    <row r="1467" spans="21:30">
      <c r="U1467"/>
      <c r="AD1467"/>
    </row>
    <row r="1468" spans="21:30">
      <c r="U1468"/>
      <c r="AD1468"/>
    </row>
    <row r="1469" spans="21:30">
      <c r="U1469"/>
      <c r="AD1469"/>
    </row>
    <row r="1470" spans="21:30">
      <c r="U1470"/>
      <c r="AD1470"/>
    </row>
    <row r="1471" spans="21:30">
      <c r="U1471"/>
      <c r="AD1471"/>
    </row>
    <row r="1472" spans="21:30">
      <c r="U1472"/>
      <c r="AD1472"/>
    </row>
    <row r="1473" spans="21:30">
      <c r="U1473"/>
      <c r="AD1473"/>
    </row>
    <row r="1474" spans="21:30">
      <c r="U1474"/>
      <c r="AD1474"/>
    </row>
    <row r="1475" spans="21:30">
      <c r="U1475"/>
      <c r="AD1475"/>
    </row>
    <row r="1476" spans="21:30">
      <c r="U1476"/>
      <c r="AD1476"/>
    </row>
    <row r="1477" spans="21:30">
      <c r="U1477"/>
      <c r="AD1477"/>
    </row>
    <row r="1478" spans="21:30">
      <c r="U1478"/>
      <c r="AD1478"/>
    </row>
    <row r="1479" spans="21:30">
      <c r="U1479"/>
      <c r="AD1479"/>
    </row>
    <row r="1480" spans="21:30">
      <c r="U1480"/>
      <c r="AD1480"/>
    </row>
    <row r="1481" spans="21:30">
      <c r="U1481"/>
      <c r="AD1481"/>
    </row>
    <row r="1482" spans="21:30">
      <c r="U1482"/>
      <c r="AD1482"/>
    </row>
    <row r="1483" spans="21:30">
      <c r="U1483"/>
      <c r="AD1483"/>
    </row>
    <row r="1484" spans="21:30">
      <c r="U1484"/>
      <c r="AD1484"/>
    </row>
    <row r="1485" spans="21:30">
      <c r="U1485"/>
      <c r="AD1485"/>
    </row>
    <row r="1486" spans="21:30">
      <c r="U1486"/>
      <c r="AD1486"/>
    </row>
    <row r="1487" spans="21:30">
      <c r="U1487"/>
      <c r="AD1487"/>
    </row>
    <row r="1488" spans="21:30">
      <c r="U1488"/>
      <c r="AD1488"/>
    </row>
    <row r="1489" spans="21:30">
      <c r="U1489"/>
      <c r="AD1489"/>
    </row>
    <row r="1490" spans="21:30">
      <c r="U1490"/>
      <c r="AD1490"/>
    </row>
    <row r="1491" spans="21:30">
      <c r="U1491"/>
      <c r="AD1491"/>
    </row>
    <row r="1492" spans="21:30">
      <c r="U1492"/>
      <c r="AD1492"/>
    </row>
    <row r="1493" spans="21:30">
      <c r="U1493"/>
      <c r="AD1493"/>
    </row>
    <row r="1494" spans="21:30">
      <c r="U1494"/>
      <c r="AD1494"/>
    </row>
    <row r="1495" spans="21:30">
      <c r="U1495"/>
      <c r="AD1495"/>
    </row>
    <row r="1496" spans="21:30">
      <c r="U1496"/>
      <c r="AD1496"/>
    </row>
    <row r="1497" spans="21:30">
      <c r="U1497"/>
      <c r="AD1497"/>
    </row>
    <row r="1498" spans="21:30">
      <c r="U1498"/>
      <c r="AD1498"/>
    </row>
    <row r="1499" spans="21:30">
      <c r="U1499"/>
      <c r="AD1499"/>
    </row>
    <row r="1500" spans="21:30">
      <c r="U1500"/>
      <c r="AD1500"/>
    </row>
    <row r="1501" spans="21:30">
      <c r="U1501"/>
      <c r="AD1501"/>
    </row>
    <row r="1502" spans="21:30">
      <c r="U1502"/>
      <c r="AD1502"/>
    </row>
    <row r="1503" spans="21:30">
      <c r="U1503"/>
      <c r="AD1503"/>
    </row>
    <row r="1504" spans="21:30">
      <c r="U1504"/>
      <c r="AD1504"/>
    </row>
    <row r="1505" spans="21:30">
      <c r="U1505"/>
      <c r="AD1505"/>
    </row>
    <row r="1506" spans="21:30">
      <c r="U1506"/>
      <c r="AD1506"/>
    </row>
    <row r="1507" spans="21:30">
      <c r="U1507"/>
      <c r="AD1507"/>
    </row>
    <row r="1508" spans="21:30">
      <c r="U1508"/>
      <c r="AD1508"/>
    </row>
    <row r="1509" spans="21:30">
      <c r="U1509"/>
      <c r="AD1509"/>
    </row>
    <row r="1510" spans="21:30">
      <c r="U1510"/>
      <c r="AD1510"/>
    </row>
    <row r="1511" spans="21:30">
      <c r="U1511"/>
      <c r="AD1511"/>
    </row>
    <row r="1512" spans="21:30">
      <c r="U1512"/>
      <c r="AD1512"/>
    </row>
    <row r="1513" spans="21:30">
      <c r="U1513"/>
      <c r="AD1513"/>
    </row>
    <row r="1514" spans="21:30">
      <c r="U1514"/>
      <c r="AD1514"/>
    </row>
    <row r="1515" spans="21:30">
      <c r="U1515"/>
      <c r="AD1515"/>
    </row>
    <row r="1516" spans="21:30">
      <c r="U1516"/>
      <c r="AD1516"/>
    </row>
    <row r="1517" spans="21:30">
      <c r="U1517"/>
      <c r="AD1517"/>
    </row>
    <row r="1518" spans="21:30">
      <c r="U1518"/>
      <c r="AD1518"/>
    </row>
    <row r="1519" spans="21:30">
      <c r="U1519"/>
      <c r="AD1519"/>
    </row>
    <row r="1520" spans="21:30">
      <c r="U1520"/>
      <c r="AD1520"/>
    </row>
    <row r="1521" spans="21:30">
      <c r="U1521"/>
      <c r="AD1521"/>
    </row>
    <row r="1522" spans="21:30">
      <c r="U1522"/>
      <c r="AD1522"/>
    </row>
    <row r="1523" spans="21:30">
      <c r="U1523"/>
      <c r="AD1523"/>
    </row>
    <row r="1524" spans="21:30">
      <c r="U1524"/>
      <c r="AD1524"/>
    </row>
    <row r="1525" spans="21:30">
      <c r="U1525"/>
      <c r="AD1525"/>
    </row>
    <row r="1526" spans="21:30">
      <c r="U1526"/>
      <c r="AD1526"/>
    </row>
    <row r="1527" spans="21:30">
      <c r="U1527"/>
      <c r="AD1527"/>
    </row>
    <row r="1528" spans="21:30">
      <c r="U1528"/>
      <c r="AD1528"/>
    </row>
    <row r="1529" spans="21:30">
      <c r="U1529"/>
      <c r="AD1529"/>
    </row>
    <row r="1530" spans="21:30">
      <c r="U1530"/>
      <c r="AD1530"/>
    </row>
    <row r="1531" spans="21:30">
      <c r="U1531"/>
      <c r="AD1531"/>
    </row>
    <row r="1532" spans="21:30">
      <c r="U1532"/>
      <c r="AD1532"/>
    </row>
    <row r="1533" spans="21:30">
      <c r="U1533"/>
      <c r="AD1533"/>
    </row>
    <row r="1534" spans="21:30">
      <c r="U1534"/>
      <c r="AD1534"/>
    </row>
    <row r="1535" spans="21:30">
      <c r="U1535"/>
      <c r="AD1535"/>
    </row>
    <row r="1536" spans="21:30">
      <c r="U1536"/>
      <c r="AD1536"/>
    </row>
    <row r="1537" spans="21:30">
      <c r="U1537"/>
      <c r="AD1537"/>
    </row>
    <row r="1538" spans="21:30">
      <c r="U1538"/>
      <c r="AD1538"/>
    </row>
    <row r="1539" spans="21:30">
      <c r="U1539"/>
      <c r="AD1539"/>
    </row>
    <row r="1540" spans="21:30">
      <c r="U1540"/>
      <c r="AD1540"/>
    </row>
    <row r="1541" spans="21:30">
      <c r="U1541"/>
      <c r="AD1541"/>
    </row>
    <row r="1542" spans="21:30">
      <c r="U1542"/>
      <c r="AD1542"/>
    </row>
    <row r="1543" spans="21:30">
      <c r="U1543"/>
      <c r="AD1543"/>
    </row>
    <row r="1544" spans="21:30">
      <c r="U1544"/>
      <c r="AD1544"/>
    </row>
    <row r="1545" spans="21:30">
      <c r="U1545"/>
      <c r="AD1545"/>
    </row>
    <row r="1546" spans="21:30">
      <c r="U1546"/>
      <c r="AD1546"/>
    </row>
    <row r="1547" spans="21:30">
      <c r="U1547"/>
      <c r="AD1547"/>
    </row>
    <row r="1548" spans="21:30">
      <c r="U1548"/>
      <c r="AD1548"/>
    </row>
    <row r="1549" spans="21:30">
      <c r="U1549"/>
      <c r="AD1549"/>
    </row>
    <row r="1550" spans="21:30">
      <c r="U1550"/>
      <c r="AD1550"/>
    </row>
    <row r="1551" spans="21:30">
      <c r="U1551"/>
      <c r="AD1551"/>
    </row>
    <row r="1552" spans="21:30">
      <c r="U1552"/>
      <c r="AD1552"/>
    </row>
    <row r="1553" spans="21:30">
      <c r="U1553"/>
      <c r="AD1553"/>
    </row>
    <row r="1554" spans="21:30">
      <c r="U1554"/>
      <c r="AD1554"/>
    </row>
    <row r="1555" spans="21:30">
      <c r="U1555"/>
      <c r="AD1555"/>
    </row>
    <row r="1556" spans="21:30">
      <c r="U1556"/>
      <c r="AD1556"/>
    </row>
    <row r="1557" spans="21:30">
      <c r="U1557"/>
      <c r="AD1557"/>
    </row>
    <row r="1558" spans="21:30">
      <c r="U1558"/>
      <c r="AD1558"/>
    </row>
    <row r="1559" spans="21:30">
      <c r="U1559"/>
      <c r="AD1559"/>
    </row>
    <row r="1560" spans="21:30">
      <c r="U1560"/>
      <c r="AD1560"/>
    </row>
    <row r="1561" spans="21:30">
      <c r="U1561"/>
      <c r="AD1561"/>
    </row>
    <row r="1562" spans="21:30">
      <c r="U1562"/>
      <c r="AD1562"/>
    </row>
    <row r="1563" spans="21:30">
      <c r="U1563"/>
      <c r="AD1563"/>
    </row>
    <row r="1564" spans="21:30">
      <c r="U1564"/>
      <c r="AD1564"/>
    </row>
    <row r="1565" spans="21:30">
      <c r="U1565"/>
      <c r="AD1565"/>
    </row>
    <row r="1566" spans="21:30">
      <c r="U1566"/>
      <c r="AD1566"/>
    </row>
    <row r="1567" spans="21:30">
      <c r="U1567"/>
      <c r="AD1567"/>
    </row>
    <row r="1568" spans="21:30">
      <c r="U1568"/>
      <c r="AD1568"/>
    </row>
    <row r="1569" spans="21:30">
      <c r="U1569"/>
      <c r="AD1569"/>
    </row>
    <row r="1570" spans="21:30">
      <c r="U1570"/>
      <c r="AD1570"/>
    </row>
    <row r="1571" spans="21:30">
      <c r="U1571"/>
      <c r="AD1571"/>
    </row>
    <row r="1572" spans="21:30">
      <c r="U1572"/>
      <c r="AD1572"/>
    </row>
    <row r="1573" spans="21:30">
      <c r="U1573"/>
      <c r="AD1573"/>
    </row>
    <row r="1574" spans="21:30">
      <c r="U1574"/>
      <c r="AD1574"/>
    </row>
    <row r="1575" spans="21:30">
      <c r="U1575"/>
      <c r="AD1575"/>
    </row>
    <row r="1576" spans="21:30">
      <c r="U1576"/>
      <c r="AD1576"/>
    </row>
    <row r="1577" spans="21:30">
      <c r="U1577"/>
      <c r="AD1577"/>
    </row>
    <row r="1578" spans="21:30">
      <c r="U1578"/>
      <c r="AD1578"/>
    </row>
    <row r="1579" spans="21:30">
      <c r="U1579"/>
      <c r="AD1579"/>
    </row>
    <row r="1580" spans="21:30">
      <c r="U1580"/>
      <c r="AD1580"/>
    </row>
    <row r="1581" spans="21:30">
      <c r="U1581"/>
      <c r="AD1581"/>
    </row>
    <row r="1582" spans="21:30">
      <c r="U1582"/>
      <c r="AD1582"/>
    </row>
    <row r="1583" spans="21:30">
      <c r="U1583"/>
      <c r="AD1583"/>
    </row>
    <row r="1584" spans="21:30">
      <c r="U1584"/>
      <c r="AD1584"/>
    </row>
    <row r="1585" spans="21:30">
      <c r="U1585"/>
      <c r="AD1585"/>
    </row>
    <row r="1586" spans="21:30">
      <c r="U1586"/>
      <c r="AD1586"/>
    </row>
    <row r="1587" spans="21:30">
      <c r="U1587"/>
      <c r="AD1587"/>
    </row>
    <row r="1588" spans="21:30">
      <c r="U1588"/>
      <c r="AD1588"/>
    </row>
    <row r="1589" spans="21:30">
      <c r="U1589"/>
      <c r="AD1589"/>
    </row>
    <row r="1590" spans="21:30">
      <c r="U1590"/>
      <c r="AD1590"/>
    </row>
    <row r="1591" spans="21:30">
      <c r="U1591"/>
      <c r="AD1591"/>
    </row>
    <row r="1592" spans="21:30">
      <c r="U1592"/>
      <c r="AD1592"/>
    </row>
    <row r="1593" spans="21:30">
      <c r="U1593"/>
      <c r="AD1593"/>
    </row>
    <row r="1594" spans="21:30">
      <c r="U1594"/>
      <c r="AD1594"/>
    </row>
    <row r="1595" spans="21:30">
      <c r="U1595"/>
      <c r="AD1595"/>
    </row>
    <row r="1596" spans="21:30">
      <c r="U1596"/>
      <c r="AD1596"/>
    </row>
    <row r="1597" spans="21:30">
      <c r="U1597"/>
      <c r="AD1597"/>
    </row>
    <row r="1598" spans="21:30">
      <c r="U1598"/>
      <c r="AD1598"/>
    </row>
    <row r="1599" spans="21:30">
      <c r="U1599"/>
      <c r="AD1599"/>
    </row>
    <row r="1600" spans="21:30">
      <c r="U1600"/>
      <c r="AD1600"/>
    </row>
    <row r="1601" spans="21:30">
      <c r="U1601"/>
      <c r="AD1601"/>
    </row>
    <row r="1602" spans="21:30">
      <c r="U1602"/>
      <c r="AD1602"/>
    </row>
    <row r="1603" spans="21:30">
      <c r="U1603"/>
      <c r="AD1603"/>
    </row>
    <row r="1604" spans="21:30">
      <c r="U1604"/>
      <c r="AD1604"/>
    </row>
    <row r="1605" spans="21:30">
      <c r="U1605"/>
      <c r="AD1605"/>
    </row>
    <row r="1606" spans="21:30">
      <c r="U1606"/>
      <c r="AD1606"/>
    </row>
    <row r="1607" spans="21:30">
      <c r="U1607"/>
      <c r="AD1607"/>
    </row>
    <row r="1608" spans="21:30">
      <c r="U1608"/>
      <c r="AD1608"/>
    </row>
    <row r="1609" spans="21:30">
      <c r="U1609"/>
      <c r="AD1609"/>
    </row>
    <row r="1610" spans="21:30">
      <c r="U1610"/>
      <c r="AD1610"/>
    </row>
    <row r="1611" spans="21:30">
      <c r="U1611"/>
      <c r="AD1611"/>
    </row>
    <row r="1612" spans="21:30">
      <c r="U1612"/>
      <c r="AD1612"/>
    </row>
    <row r="1613" spans="21:30">
      <c r="U1613"/>
      <c r="AD1613"/>
    </row>
    <row r="1614" spans="21:30">
      <c r="U1614"/>
      <c r="AD1614"/>
    </row>
    <row r="1615" spans="21:30">
      <c r="U1615"/>
      <c r="AD1615"/>
    </row>
    <row r="1616" spans="21:30">
      <c r="U1616"/>
      <c r="AD1616"/>
    </row>
    <row r="1617" spans="21:30">
      <c r="U1617"/>
      <c r="AD1617"/>
    </row>
    <row r="1618" spans="21:30">
      <c r="U1618"/>
      <c r="AD1618"/>
    </row>
    <row r="1619" spans="21:30">
      <c r="U1619"/>
      <c r="AD1619"/>
    </row>
    <row r="1620" spans="21:30">
      <c r="U1620"/>
      <c r="AD1620"/>
    </row>
    <row r="1621" spans="21:30">
      <c r="U1621"/>
      <c r="AD1621"/>
    </row>
    <row r="1622" spans="21:30">
      <c r="U1622"/>
      <c r="AD1622"/>
    </row>
    <row r="1623" spans="21:30">
      <c r="U1623"/>
      <c r="AD1623"/>
    </row>
    <row r="1624" spans="21:30">
      <c r="U1624"/>
      <c r="AD1624"/>
    </row>
    <row r="1625" spans="21:30">
      <c r="U1625"/>
      <c r="AD1625"/>
    </row>
    <row r="1626" spans="21:30">
      <c r="U1626"/>
      <c r="AD1626"/>
    </row>
    <row r="1627" spans="21:30">
      <c r="U1627"/>
      <c r="AD1627"/>
    </row>
    <row r="1628" spans="21:30">
      <c r="U1628"/>
      <c r="AD1628"/>
    </row>
    <row r="1629" spans="21:30">
      <c r="U1629"/>
      <c r="AD1629"/>
    </row>
    <row r="1630" spans="21:30">
      <c r="U1630"/>
      <c r="AD1630"/>
    </row>
    <row r="1631" spans="21:30">
      <c r="U1631"/>
      <c r="AD1631"/>
    </row>
    <row r="1632" spans="21:30">
      <c r="U1632"/>
      <c r="AD1632"/>
    </row>
    <row r="1633" spans="21:30">
      <c r="U1633"/>
      <c r="AD1633"/>
    </row>
    <row r="1634" spans="21:30">
      <c r="U1634"/>
      <c r="AD1634"/>
    </row>
    <row r="1635" spans="21:30">
      <c r="U1635"/>
      <c r="AD1635"/>
    </row>
    <row r="1636" spans="21:30">
      <c r="U1636"/>
      <c r="AD1636"/>
    </row>
    <row r="1637" spans="21:30">
      <c r="U1637"/>
      <c r="AD1637"/>
    </row>
    <row r="1638" spans="21:30">
      <c r="U1638"/>
      <c r="AD1638"/>
    </row>
    <row r="1639" spans="21:30">
      <c r="U1639"/>
      <c r="AD1639"/>
    </row>
    <row r="1640" spans="21:30">
      <c r="U1640"/>
      <c r="AD1640"/>
    </row>
    <row r="1641" spans="21:30">
      <c r="U1641"/>
      <c r="AD1641"/>
    </row>
    <row r="1642" spans="21:30">
      <c r="U1642"/>
      <c r="AD1642"/>
    </row>
    <row r="1643" spans="21:30">
      <c r="U1643"/>
      <c r="AD1643"/>
    </row>
    <row r="1644" spans="21:30">
      <c r="U1644"/>
      <c r="AD1644"/>
    </row>
    <row r="1645" spans="21:30">
      <c r="U1645"/>
      <c r="AD1645"/>
    </row>
    <row r="1646" spans="21:30">
      <c r="U1646"/>
      <c r="AD1646"/>
    </row>
    <row r="1647" spans="21:30">
      <c r="U1647"/>
      <c r="AD1647"/>
    </row>
    <row r="1648" spans="21:30">
      <c r="U1648"/>
      <c r="AD1648"/>
    </row>
    <row r="1649" spans="21:30">
      <c r="U1649"/>
      <c r="AD1649"/>
    </row>
    <row r="1650" spans="21:30">
      <c r="U1650"/>
      <c r="AD1650"/>
    </row>
    <row r="1651" spans="21:30">
      <c r="U1651"/>
      <c r="AD1651"/>
    </row>
    <row r="1652" spans="21:30">
      <c r="U1652"/>
      <c r="AD1652"/>
    </row>
    <row r="1653" spans="21:30">
      <c r="U1653"/>
      <c r="AD1653"/>
    </row>
    <row r="1654" spans="21:30">
      <c r="U1654"/>
      <c r="AD1654"/>
    </row>
    <row r="1655" spans="21:30">
      <c r="U1655"/>
      <c r="AD1655"/>
    </row>
    <row r="1656" spans="21:30">
      <c r="U1656"/>
      <c r="AD1656"/>
    </row>
    <row r="1657" spans="21:30">
      <c r="U1657"/>
      <c r="AD1657"/>
    </row>
    <row r="1658" spans="21:30">
      <c r="U1658"/>
      <c r="AD1658"/>
    </row>
    <row r="1659" spans="21:30">
      <c r="U1659"/>
      <c r="AD1659"/>
    </row>
    <row r="1660" spans="21:30">
      <c r="U1660"/>
      <c r="AD1660"/>
    </row>
    <row r="1661" spans="21:30">
      <c r="U1661"/>
      <c r="AD1661"/>
    </row>
    <row r="1662" spans="21:30">
      <c r="U1662"/>
      <c r="AD1662"/>
    </row>
    <row r="1663" spans="21:30">
      <c r="U1663"/>
      <c r="AD1663"/>
    </row>
    <row r="1664" spans="21:30">
      <c r="U1664"/>
      <c r="AD1664"/>
    </row>
    <row r="1665" spans="21:30">
      <c r="U1665"/>
      <c r="AD1665"/>
    </row>
    <row r="1666" spans="21:30">
      <c r="U1666"/>
      <c r="AD1666"/>
    </row>
    <row r="1667" spans="21:30">
      <c r="U1667"/>
      <c r="AD1667"/>
    </row>
    <row r="1668" spans="21:30">
      <c r="U1668"/>
      <c r="AD1668"/>
    </row>
    <row r="1669" spans="21:30">
      <c r="U1669"/>
      <c r="AD1669"/>
    </row>
    <row r="1670" spans="21:30">
      <c r="U1670"/>
      <c r="AD1670"/>
    </row>
    <row r="1671" spans="21:30">
      <c r="U1671"/>
      <c r="AD1671"/>
    </row>
    <row r="1672" spans="21:30">
      <c r="U1672"/>
      <c r="AD1672"/>
    </row>
    <row r="1673" spans="21:30">
      <c r="U1673"/>
      <c r="AD1673"/>
    </row>
    <row r="1674" spans="21:30">
      <c r="U1674"/>
      <c r="AD1674"/>
    </row>
    <row r="1675" spans="21:30">
      <c r="U1675"/>
      <c r="AD1675"/>
    </row>
    <row r="1676" spans="21:30">
      <c r="U1676"/>
      <c r="AD1676"/>
    </row>
    <row r="1677" spans="21:30">
      <c r="U1677"/>
      <c r="AD1677"/>
    </row>
    <row r="1678" spans="21:30">
      <c r="U1678"/>
      <c r="AD1678"/>
    </row>
    <row r="1679" spans="21:30">
      <c r="U1679"/>
      <c r="AD1679"/>
    </row>
    <row r="1680" spans="21:30">
      <c r="U1680"/>
      <c r="AD1680"/>
    </row>
    <row r="1681" spans="21:30">
      <c r="U1681"/>
      <c r="AD1681"/>
    </row>
    <row r="1682" spans="21:30">
      <c r="U1682"/>
      <c r="AD1682"/>
    </row>
    <row r="1683" spans="21:30">
      <c r="U1683"/>
      <c r="AD1683"/>
    </row>
    <row r="1684" spans="21:30">
      <c r="U1684"/>
      <c r="AD1684"/>
    </row>
    <row r="1685" spans="21:30">
      <c r="U1685"/>
      <c r="AD1685"/>
    </row>
    <row r="1686" spans="21:30">
      <c r="U1686"/>
      <c r="AD1686"/>
    </row>
    <row r="1687" spans="21:30">
      <c r="U1687"/>
      <c r="AD1687"/>
    </row>
    <row r="1688" spans="21:30">
      <c r="U1688"/>
      <c r="AD1688"/>
    </row>
    <row r="1689" spans="21:30">
      <c r="U1689"/>
      <c r="AD1689"/>
    </row>
    <row r="1690" spans="21:30">
      <c r="U1690"/>
      <c r="AD1690"/>
    </row>
    <row r="1691" spans="21:30">
      <c r="U1691"/>
      <c r="AD1691"/>
    </row>
    <row r="1692" spans="21:30">
      <c r="U1692"/>
      <c r="AD1692"/>
    </row>
    <row r="1693" spans="21:30">
      <c r="U1693"/>
      <c r="AD1693"/>
    </row>
    <row r="1694" spans="21:30">
      <c r="U1694"/>
      <c r="AD1694"/>
    </row>
    <row r="1695" spans="21:30">
      <c r="U1695"/>
      <c r="AD1695"/>
    </row>
    <row r="1696" spans="21:30">
      <c r="U1696"/>
      <c r="AD1696"/>
    </row>
    <row r="1697" spans="21:30">
      <c r="U1697"/>
      <c r="AD1697"/>
    </row>
    <row r="1698" spans="21:30">
      <c r="U1698"/>
      <c r="AD1698"/>
    </row>
    <row r="1699" spans="21:30">
      <c r="U1699"/>
      <c r="AD1699"/>
    </row>
    <row r="1700" spans="21:30">
      <c r="U1700"/>
      <c r="AD1700"/>
    </row>
    <row r="1701" spans="21:30">
      <c r="U1701"/>
      <c r="AD1701"/>
    </row>
    <row r="1702" spans="21:30">
      <c r="U1702"/>
      <c r="AD1702"/>
    </row>
    <row r="1703" spans="21:30">
      <c r="U1703"/>
      <c r="AD1703"/>
    </row>
    <row r="1704" spans="21:30">
      <c r="U1704"/>
      <c r="AD1704"/>
    </row>
    <row r="1705" spans="21:30">
      <c r="U1705"/>
      <c r="AD1705"/>
    </row>
    <row r="1706" spans="21:30">
      <c r="U1706"/>
      <c r="AD1706"/>
    </row>
    <row r="1707" spans="21:30">
      <c r="U1707"/>
      <c r="AD1707"/>
    </row>
    <row r="1708" spans="21:30">
      <c r="U1708"/>
      <c r="AD1708"/>
    </row>
    <row r="1709" spans="21:30">
      <c r="U1709"/>
      <c r="AD1709"/>
    </row>
    <row r="1710" spans="21:30">
      <c r="U1710"/>
      <c r="AD1710"/>
    </row>
    <row r="1711" spans="21:30">
      <c r="U1711"/>
      <c r="AD1711"/>
    </row>
    <row r="1712" spans="21:30">
      <c r="U1712"/>
      <c r="AD1712"/>
    </row>
    <row r="1713" spans="21:30">
      <c r="U1713"/>
      <c r="AD1713"/>
    </row>
    <row r="1714" spans="21:30">
      <c r="U1714"/>
      <c r="AD1714"/>
    </row>
    <row r="1715" spans="21:30">
      <c r="U1715"/>
      <c r="AD1715"/>
    </row>
    <row r="1716" spans="21:30">
      <c r="U1716"/>
      <c r="AD1716"/>
    </row>
    <row r="1717" spans="21:30">
      <c r="U1717"/>
      <c r="AD1717"/>
    </row>
    <row r="1718" spans="21:30">
      <c r="U1718"/>
      <c r="AD1718"/>
    </row>
    <row r="1719" spans="21:30">
      <c r="U1719"/>
      <c r="AD1719"/>
    </row>
    <row r="1720" spans="21:30">
      <c r="U1720"/>
      <c r="AD1720"/>
    </row>
    <row r="1721" spans="21:30">
      <c r="U1721"/>
      <c r="AD1721"/>
    </row>
    <row r="1722" spans="21:30">
      <c r="U1722"/>
      <c r="AD1722"/>
    </row>
    <row r="1723" spans="21:30">
      <c r="U1723"/>
      <c r="AD1723"/>
    </row>
    <row r="1724" spans="21:30">
      <c r="U1724"/>
      <c r="AD1724"/>
    </row>
    <row r="1725" spans="21:30">
      <c r="U1725"/>
      <c r="AD1725"/>
    </row>
    <row r="1726" spans="21:30">
      <c r="U1726"/>
      <c r="AD1726"/>
    </row>
    <row r="1727" spans="21:30">
      <c r="U1727"/>
      <c r="AD1727"/>
    </row>
    <row r="1728" spans="21:30">
      <c r="U1728"/>
      <c r="AD1728"/>
    </row>
    <row r="1729" spans="21:30">
      <c r="U1729"/>
      <c r="AD1729"/>
    </row>
    <row r="1730" spans="21:30">
      <c r="U1730"/>
      <c r="AD1730"/>
    </row>
    <row r="1731" spans="21:30">
      <c r="U1731"/>
      <c r="AD1731"/>
    </row>
    <row r="1732" spans="21:30">
      <c r="U1732"/>
      <c r="AD1732"/>
    </row>
    <row r="1733" spans="21:30">
      <c r="U1733"/>
      <c r="AD1733"/>
    </row>
    <row r="1734" spans="21:30">
      <c r="U1734"/>
      <c r="AD1734"/>
    </row>
    <row r="1735" spans="21:30">
      <c r="U1735"/>
      <c r="AD1735"/>
    </row>
    <row r="1736" spans="21:30">
      <c r="U1736"/>
      <c r="AD1736"/>
    </row>
    <row r="1737" spans="21:30">
      <c r="U1737"/>
      <c r="AD1737"/>
    </row>
    <row r="1738" spans="21:30">
      <c r="U1738"/>
      <c r="AD1738"/>
    </row>
    <row r="1739" spans="21:30">
      <c r="U1739"/>
      <c r="AD1739"/>
    </row>
    <row r="1740" spans="21:30">
      <c r="U1740"/>
      <c r="AD1740"/>
    </row>
    <row r="1741" spans="21:30">
      <c r="U1741"/>
      <c r="AD1741"/>
    </row>
    <row r="1742" spans="21:30">
      <c r="U1742"/>
      <c r="AD1742"/>
    </row>
    <row r="1743" spans="21:30">
      <c r="U1743"/>
      <c r="AD1743"/>
    </row>
    <row r="1744" spans="21:30">
      <c r="U1744"/>
      <c r="AD1744"/>
    </row>
    <row r="1745" spans="21:30">
      <c r="U1745"/>
      <c r="AD1745"/>
    </row>
    <row r="1746" spans="21:30">
      <c r="U1746"/>
      <c r="AD1746"/>
    </row>
    <row r="1747" spans="21:30">
      <c r="U1747"/>
      <c r="AD1747"/>
    </row>
    <row r="1748" spans="21:30">
      <c r="U1748"/>
      <c r="AD1748"/>
    </row>
    <row r="1749" spans="21:30">
      <c r="U1749"/>
      <c r="AD1749"/>
    </row>
    <row r="1750" spans="21:30">
      <c r="U1750"/>
      <c r="AD1750"/>
    </row>
    <row r="1751" spans="21:30">
      <c r="U1751"/>
      <c r="AD1751"/>
    </row>
    <row r="1752" spans="21:30">
      <c r="U1752"/>
      <c r="AD1752"/>
    </row>
    <row r="1753" spans="21:30">
      <c r="U1753"/>
      <c r="AD1753"/>
    </row>
    <row r="1754" spans="21:30">
      <c r="U1754"/>
      <c r="AD1754"/>
    </row>
    <row r="1755" spans="21:30">
      <c r="U1755"/>
      <c r="AD1755"/>
    </row>
    <row r="1756" spans="21:30">
      <c r="U1756"/>
      <c r="AD1756"/>
    </row>
    <row r="1757" spans="21:30">
      <c r="U1757"/>
      <c r="AD1757"/>
    </row>
    <row r="1758" spans="21:30">
      <c r="U1758"/>
      <c r="AD1758"/>
    </row>
    <row r="1759" spans="21:30">
      <c r="U1759"/>
      <c r="AD1759"/>
    </row>
    <row r="1760" spans="21:30">
      <c r="U1760"/>
      <c r="AD1760"/>
    </row>
    <row r="1761" spans="21:30">
      <c r="U1761"/>
      <c r="AD1761"/>
    </row>
    <row r="1762" spans="21:30">
      <c r="U1762"/>
      <c r="AD1762"/>
    </row>
    <row r="1763" spans="21:30">
      <c r="U1763"/>
      <c r="AD1763"/>
    </row>
    <row r="1764" spans="21:30">
      <c r="U1764"/>
      <c r="AD1764"/>
    </row>
    <row r="1765" spans="21:30">
      <c r="U1765"/>
      <c r="AD1765"/>
    </row>
    <row r="1766" spans="21:30">
      <c r="U1766"/>
      <c r="AD1766"/>
    </row>
    <row r="1767" spans="21:30">
      <c r="U1767"/>
      <c r="AD1767"/>
    </row>
    <row r="1768" spans="21:30">
      <c r="U1768"/>
      <c r="AD1768"/>
    </row>
    <row r="1769" spans="21:30">
      <c r="U1769"/>
      <c r="AD1769"/>
    </row>
    <row r="1770" spans="21:30">
      <c r="U1770"/>
      <c r="AD1770"/>
    </row>
    <row r="1771" spans="21:30">
      <c r="U1771"/>
      <c r="AD1771"/>
    </row>
    <row r="1772" spans="21:30">
      <c r="U1772"/>
      <c r="AD1772"/>
    </row>
    <row r="1773" spans="21:30">
      <c r="U1773"/>
      <c r="AD1773"/>
    </row>
    <row r="1774" spans="21:30">
      <c r="U1774"/>
      <c r="AD1774"/>
    </row>
    <row r="1775" spans="21:30">
      <c r="U1775"/>
      <c r="AD1775"/>
    </row>
    <row r="1776" spans="21:30">
      <c r="U1776"/>
      <c r="AD1776"/>
    </row>
    <row r="1777" spans="21:30">
      <c r="U1777"/>
      <c r="AD1777"/>
    </row>
    <row r="1778" spans="21:30">
      <c r="U1778"/>
      <c r="AD1778"/>
    </row>
    <row r="1779" spans="21:30">
      <c r="U1779"/>
      <c r="AD1779"/>
    </row>
    <row r="1780" spans="21:30">
      <c r="U1780"/>
      <c r="AD1780"/>
    </row>
    <row r="1781" spans="21:30">
      <c r="U1781"/>
      <c r="AD1781"/>
    </row>
    <row r="1782" spans="21:30">
      <c r="U1782"/>
      <c r="AD1782"/>
    </row>
    <row r="1783" spans="21:30">
      <c r="U1783"/>
      <c r="AD1783"/>
    </row>
    <row r="1784" spans="21:30">
      <c r="U1784"/>
      <c r="AD1784"/>
    </row>
    <row r="1785" spans="21:30">
      <c r="U1785"/>
      <c r="AD1785"/>
    </row>
    <row r="1786" spans="21:30">
      <c r="U1786"/>
      <c r="AD1786"/>
    </row>
    <row r="1787" spans="21:30">
      <c r="U1787"/>
      <c r="AD1787"/>
    </row>
    <row r="1788" spans="21:30">
      <c r="U1788"/>
      <c r="AD1788"/>
    </row>
    <row r="1789" spans="21:30">
      <c r="U1789"/>
      <c r="AD1789"/>
    </row>
    <row r="1790" spans="21:30">
      <c r="U1790"/>
      <c r="AD1790"/>
    </row>
    <row r="1791" spans="21:30">
      <c r="U1791"/>
      <c r="AD1791"/>
    </row>
    <row r="1792" spans="21:30">
      <c r="U1792"/>
      <c r="AD1792"/>
    </row>
    <row r="1793" spans="21:30">
      <c r="U1793"/>
      <c r="AD1793"/>
    </row>
    <row r="1794" spans="21:30">
      <c r="U1794"/>
      <c r="AD1794"/>
    </row>
    <row r="1795" spans="21:30">
      <c r="U1795"/>
      <c r="AD1795"/>
    </row>
    <row r="1796" spans="21:30">
      <c r="U1796"/>
      <c r="AD1796"/>
    </row>
    <row r="1797" spans="21:30">
      <c r="U1797"/>
      <c r="AD1797"/>
    </row>
    <row r="1798" spans="21:30">
      <c r="U1798"/>
      <c r="AD1798"/>
    </row>
    <row r="1799" spans="21:30">
      <c r="U1799"/>
      <c r="AD1799"/>
    </row>
    <row r="1800" spans="21:30">
      <c r="U1800"/>
      <c r="AD1800"/>
    </row>
    <row r="1801" spans="21:30">
      <c r="U1801"/>
      <c r="AD1801"/>
    </row>
    <row r="1802" spans="21:30">
      <c r="U1802"/>
      <c r="AD1802"/>
    </row>
    <row r="1803" spans="21:30">
      <c r="U1803"/>
      <c r="AD1803"/>
    </row>
    <row r="1804" spans="21:30">
      <c r="U1804"/>
      <c r="AD1804"/>
    </row>
    <row r="1805" spans="21:30">
      <c r="U1805"/>
      <c r="AD1805"/>
    </row>
    <row r="1806" spans="21:30">
      <c r="U1806"/>
      <c r="AD1806"/>
    </row>
    <row r="1807" spans="21:30">
      <c r="U1807"/>
      <c r="AD1807"/>
    </row>
    <row r="1808" spans="21:30">
      <c r="U1808"/>
      <c r="AD1808"/>
    </row>
    <row r="1809" spans="21:30">
      <c r="U1809"/>
      <c r="AD1809"/>
    </row>
    <row r="1810" spans="21:30">
      <c r="U1810"/>
      <c r="AD1810"/>
    </row>
    <row r="1811" spans="21:30">
      <c r="U1811"/>
      <c r="AD1811"/>
    </row>
    <row r="1812" spans="21:30">
      <c r="U1812"/>
      <c r="AD1812"/>
    </row>
    <row r="1813" spans="21:30">
      <c r="U1813"/>
      <c r="AD1813"/>
    </row>
    <row r="1814" spans="21:30">
      <c r="U1814"/>
      <c r="AD1814"/>
    </row>
    <row r="1815" spans="21:30">
      <c r="U1815"/>
      <c r="AD1815"/>
    </row>
    <row r="1816" spans="21:30">
      <c r="U1816"/>
      <c r="AD1816"/>
    </row>
    <row r="1817" spans="21:30">
      <c r="U1817"/>
      <c r="AD1817"/>
    </row>
    <row r="1818" spans="21:30">
      <c r="U1818"/>
      <c r="AD1818"/>
    </row>
    <row r="1819" spans="21:30">
      <c r="U1819"/>
      <c r="AD1819"/>
    </row>
    <row r="1820" spans="21:30">
      <c r="U1820"/>
      <c r="AD1820"/>
    </row>
    <row r="1821" spans="21:30">
      <c r="U1821"/>
      <c r="AD1821"/>
    </row>
    <row r="1822" spans="21:30">
      <c r="U1822"/>
      <c r="AD1822"/>
    </row>
    <row r="1823" spans="21:30">
      <c r="U1823"/>
      <c r="AD1823"/>
    </row>
    <row r="1824" spans="21:30">
      <c r="U1824"/>
      <c r="AD1824"/>
    </row>
    <row r="1825" spans="21:30">
      <c r="U1825"/>
      <c r="AD1825"/>
    </row>
    <row r="1826" spans="21:30">
      <c r="U1826"/>
      <c r="AD1826"/>
    </row>
    <row r="1827" spans="21:30">
      <c r="U1827"/>
      <c r="AD1827"/>
    </row>
    <row r="1828" spans="21:30">
      <c r="U1828"/>
      <c r="AD1828"/>
    </row>
    <row r="1829" spans="21:30">
      <c r="U1829"/>
      <c r="AD1829"/>
    </row>
    <row r="1830" spans="21:30">
      <c r="U1830"/>
      <c r="AD1830"/>
    </row>
    <row r="1831" spans="21:30">
      <c r="U1831"/>
      <c r="AD1831"/>
    </row>
    <row r="1832" spans="21:30">
      <c r="U1832"/>
      <c r="AD1832"/>
    </row>
    <row r="1833" spans="21:30">
      <c r="U1833"/>
      <c r="AD1833"/>
    </row>
    <row r="1834" spans="21:30">
      <c r="U1834"/>
      <c r="AD1834"/>
    </row>
    <row r="1835" spans="21:30">
      <c r="U1835"/>
      <c r="AD1835"/>
    </row>
    <row r="1836" spans="21:30">
      <c r="U1836"/>
      <c r="AD1836"/>
    </row>
    <row r="1837" spans="21:30">
      <c r="U1837"/>
      <c r="AD1837"/>
    </row>
    <row r="1838" spans="21:30">
      <c r="U1838"/>
      <c r="AD1838"/>
    </row>
    <row r="1839" spans="21:30">
      <c r="U1839"/>
      <c r="AD1839"/>
    </row>
    <row r="1840" spans="21:30">
      <c r="U1840"/>
      <c r="AD1840"/>
    </row>
    <row r="1841" spans="21:30">
      <c r="U1841"/>
      <c r="AD1841"/>
    </row>
    <row r="1842" spans="21:30">
      <c r="U1842"/>
      <c r="AD1842"/>
    </row>
    <row r="1843" spans="21:30">
      <c r="U1843"/>
      <c r="AD1843"/>
    </row>
    <row r="1844" spans="21:30">
      <c r="U1844"/>
      <c r="AD1844"/>
    </row>
    <row r="1845" spans="21:30">
      <c r="U1845"/>
      <c r="AD1845"/>
    </row>
    <row r="1846" spans="21:30">
      <c r="U1846"/>
      <c r="AD1846"/>
    </row>
    <row r="1847" spans="21:30">
      <c r="U1847"/>
      <c r="AD1847"/>
    </row>
    <row r="1848" spans="21:30">
      <c r="U1848"/>
      <c r="AD1848"/>
    </row>
    <row r="1849" spans="21:30">
      <c r="U1849"/>
      <c r="AD1849"/>
    </row>
    <row r="1850" spans="21:30">
      <c r="U1850"/>
      <c r="AD1850"/>
    </row>
    <row r="1851" spans="21:30">
      <c r="U1851"/>
      <c r="AD1851"/>
    </row>
    <row r="1852" spans="21:30">
      <c r="U1852"/>
      <c r="AD1852"/>
    </row>
    <row r="1853" spans="21:30">
      <c r="U1853"/>
      <c r="AD1853"/>
    </row>
    <row r="1854" spans="21:30">
      <c r="U1854"/>
      <c r="AD1854"/>
    </row>
    <row r="1855" spans="21:30">
      <c r="U1855"/>
      <c r="AD1855"/>
    </row>
    <row r="1856" spans="21:30">
      <c r="U1856"/>
      <c r="AD1856"/>
    </row>
    <row r="1857" spans="21:30">
      <c r="U1857"/>
      <c r="AD1857"/>
    </row>
    <row r="1858" spans="21:30">
      <c r="U1858"/>
      <c r="AD1858"/>
    </row>
    <row r="1859" spans="21:30">
      <c r="U1859"/>
      <c r="AD1859"/>
    </row>
    <row r="1860" spans="21:30">
      <c r="U1860"/>
      <c r="AD1860"/>
    </row>
    <row r="1861" spans="21:30">
      <c r="U1861"/>
      <c r="AD1861"/>
    </row>
    <row r="1862" spans="21:30">
      <c r="U1862"/>
      <c r="AD1862"/>
    </row>
    <row r="1863" spans="21:30">
      <c r="U1863"/>
      <c r="AD1863"/>
    </row>
    <row r="1864" spans="21:30">
      <c r="U1864"/>
      <c r="AD1864"/>
    </row>
    <row r="1865" spans="21:30">
      <c r="U1865"/>
      <c r="AD1865"/>
    </row>
    <row r="1866" spans="21:30">
      <c r="U1866"/>
      <c r="AD1866"/>
    </row>
    <row r="1867" spans="21:30">
      <c r="U1867"/>
      <c r="AD1867"/>
    </row>
    <row r="1868" spans="21:30">
      <c r="U1868"/>
      <c r="AD1868"/>
    </row>
    <row r="1869" spans="21:30">
      <c r="U1869"/>
      <c r="AD1869"/>
    </row>
    <row r="1870" spans="21:30">
      <c r="U1870"/>
      <c r="AD1870"/>
    </row>
    <row r="1871" spans="21:30">
      <c r="U1871"/>
      <c r="AD1871"/>
    </row>
    <row r="1872" spans="21:30">
      <c r="U1872"/>
      <c r="AD1872"/>
    </row>
    <row r="1873" spans="21:30">
      <c r="U1873"/>
      <c r="AD1873"/>
    </row>
    <row r="1874" spans="21:30">
      <c r="U1874"/>
      <c r="AD1874"/>
    </row>
    <row r="1875" spans="21:30">
      <c r="U1875"/>
      <c r="AD1875"/>
    </row>
    <row r="1876" spans="21:30">
      <c r="U1876"/>
      <c r="AD1876"/>
    </row>
    <row r="1877" spans="21:30">
      <c r="U1877"/>
      <c r="AD1877"/>
    </row>
    <row r="1878" spans="21:30">
      <c r="U1878"/>
      <c r="AD1878"/>
    </row>
    <row r="1879" spans="21:30">
      <c r="U1879"/>
      <c r="AD1879"/>
    </row>
    <row r="1880" spans="21:30">
      <c r="U1880"/>
      <c r="AD1880"/>
    </row>
    <row r="1881" spans="21:30">
      <c r="U1881"/>
      <c r="AD1881"/>
    </row>
    <row r="1882" spans="21:30">
      <c r="U1882"/>
      <c r="AD1882"/>
    </row>
    <row r="1883" spans="21:30">
      <c r="U1883"/>
      <c r="AD1883"/>
    </row>
    <row r="1884" spans="21:30">
      <c r="U1884"/>
      <c r="AD1884"/>
    </row>
    <row r="1885" spans="21:30">
      <c r="U1885"/>
      <c r="AD1885"/>
    </row>
    <row r="1886" spans="21:30">
      <c r="U1886"/>
      <c r="AD1886"/>
    </row>
    <row r="1887" spans="21:30">
      <c r="U1887"/>
      <c r="AD1887"/>
    </row>
    <row r="1888" spans="21:30">
      <c r="U1888"/>
      <c r="AD1888"/>
    </row>
    <row r="1889" spans="21:30">
      <c r="U1889"/>
      <c r="AD1889"/>
    </row>
    <row r="1890" spans="21:30">
      <c r="U1890"/>
      <c r="AD1890"/>
    </row>
    <row r="1891" spans="21:30">
      <c r="U1891"/>
      <c r="AD1891"/>
    </row>
    <row r="1892" spans="21:30">
      <c r="U1892"/>
      <c r="AD1892"/>
    </row>
    <row r="1893" spans="21:30">
      <c r="U1893"/>
      <c r="AD1893"/>
    </row>
    <row r="1894" spans="21:30">
      <c r="U1894"/>
      <c r="AD1894"/>
    </row>
    <row r="1895" spans="21:30">
      <c r="U1895"/>
      <c r="AD1895"/>
    </row>
    <row r="1896" spans="21:30">
      <c r="U1896"/>
      <c r="AD1896"/>
    </row>
    <row r="1897" spans="21:30">
      <c r="U1897"/>
      <c r="AD1897"/>
    </row>
    <row r="1898" spans="21:30">
      <c r="U1898"/>
      <c r="AD1898"/>
    </row>
    <row r="1899" spans="21:30">
      <c r="U1899"/>
      <c r="AD1899"/>
    </row>
    <row r="1900" spans="21:30">
      <c r="U1900"/>
      <c r="AD1900"/>
    </row>
    <row r="1901" spans="21:30">
      <c r="U1901"/>
      <c r="AD1901"/>
    </row>
    <row r="1902" spans="21:30">
      <c r="U1902"/>
      <c r="AD1902"/>
    </row>
    <row r="1903" spans="21:30">
      <c r="U1903"/>
      <c r="AD1903"/>
    </row>
    <row r="1904" spans="21:30">
      <c r="U1904"/>
      <c r="AD1904"/>
    </row>
    <row r="1905" spans="21:30">
      <c r="U1905"/>
      <c r="AD1905"/>
    </row>
    <row r="1906" spans="21:30">
      <c r="U1906"/>
      <c r="AD1906"/>
    </row>
    <row r="1907" spans="21:30">
      <c r="U1907"/>
      <c r="AD1907"/>
    </row>
    <row r="1908" spans="21:30">
      <c r="U1908"/>
      <c r="AD1908"/>
    </row>
    <row r="1909" spans="21:30">
      <c r="U1909"/>
      <c r="AD1909"/>
    </row>
    <row r="1910" spans="21:30">
      <c r="U1910"/>
      <c r="AD1910"/>
    </row>
    <row r="1911" spans="21:30">
      <c r="U1911"/>
      <c r="AD1911"/>
    </row>
    <row r="1912" spans="21:30">
      <c r="U1912"/>
      <c r="AD1912"/>
    </row>
    <row r="1913" spans="21:30">
      <c r="U1913"/>
      <c r="AD1913"/>
    </row>
    <row r="1914" spans="21:30">
      <c r="U1914"/>
      <c r="AD1914"/>
    </row>
    <row r="1915" spans="21:30">
      <c r="U1915"/>
      <c r="AD1915"/>
    </row>
    <row r="1916" spans="21:30">
      <c r="U1916"/>
      <c r="AD1916"/>
    </row>
    <row r="1917" spans="21:30">
      <c r="U1917"/>
      <c r="AD1917"/>
    </row>
    <row r="1918" spans="21:30">
      <c r="U1918"/>
      <c r="AD1918"/>
    </row>
    <row r="1919" spans="21:30">
      <c r="U1919"/>
      <c r="AD1919"/>
    </row>
    <row r="1920" spans="21:30">
      <c r="U1920"/>
      <c r="AD1920"/>
    </row>
    <row r="1921" spans="21:30">
      <c r="U1921"/>
      <c r="AD1921"/>
    </row>
    <row r="1922" spans="21:30">
      <c r="U1922"/>
      <c r="AD1922"/>
    </row>
    <row r="1923" spans="21:30">
      <c r="U1923"/>
      <c r="AD1923"/>
    </row>
    <row r="1924" spans="21:30">
      <c r="U1924"/>
      <c r="AD1924"/>
    </row>
    <row r="1925" spans="21:30">
      <c r="U1925"/>
      <c r="AD1925"/>
    </row>
    <row r="1926" spans="21:30">
      <c r="U1926"/>
      <c r="AD1926"/>
    </row>
    <row r="1927" spans="21:30">
      <c r="U1927"/>
      <c r="AD1927"/>
    </row>
    <row r="1928" spans="21:30">
      <c r="U1928"/>
      <c r="AD1928"/>
    </row>
    <row r="1929" spans="21:30">
      <c r="U1929"/>
      <c r="AD1929"/>
    </row>
    <row r="1930" spans="21:30">
      <c r="U1930"/>
      <c r="AD1930"/>
    </row>
    <row r="1931" spans="21:30">
      <c r="U1931"/>
      <c r="AD1931"/>
    </row>
    <row r="1932" spans="21:30">
      <c r="U1932"/>
      <c r="AD1932"/>
    </row>
    <row r="1933" spans="21:30">
      <c r="U1933"/>
      <c r="AD1933"/>
    </row>
    <row r="1934" spans="21:30">
      <c r="U1934"/>
      <c r="AD1934"/>
    </row>
    <row r="1935" spans="21:30">
      <c r="U1935"/>
      <c r="AD1935"/>
    </row>
    <row r="1936" spans="21:30">
      <c r="U1936"/>
      <c r="AD1936"/>
    </row>
    <row r="1937" spans="21:30">
      <c r="U1937"/>
      <c r="AD1937"/>
    </row>
    <row r="1938" spans="21:30">
      <c r="U1938"/>
      <c r="AD1938"/>
    </row>
    <row r="1939" spans="21:30">
      <c r="U1939"/>
      <c r="AD1939"/>
    </row>
    <row r="1940" spans="21:30">
      <c r="U1940"/>
      <c r="AD1940"/>
    </row>
    <row r="1941" spans="21:30">
      <c r="U1941"/>
      <c r="AD1941"/>
    </row>
    <row r="1942" spans="21:30">
      <c r="U1942"/>
      <c r="AD1942"/>
    </row>
    <row r="1943" spans="21:30">
      <c r="U1943"/>
      <c r="AD1943"/>
    </row>
    <row r="1944" spans="21:30">
      <c r="U1944"/>
      <c r="AD1944"/>
    </row>
    <row r="1945" spans="21:30">
      <c r="U1945"/>
      <c r="AD1945"/>
    </row>
    <row r="1946" spans="21:30">
      <c r="U1946"/>
      <c r="AD1946"/>
    </row>
    <row r="1947" spans="21:30">
      <c r="U1947"/>
      <c r="AD1947"/>
    </row>
    <row r="1948" spans="21:30">
      <c r="U1948"/>
      <c r="AD1948"/>
    </row>
    <row r="1949" spans="21:30">
      <c r="U1949"/>
      <c r="AD1949"/>
    </row>
    <row r="1950" spans="21:30">
      <c r="U1950"/>
      <c r="AD1950"/>
    </row>
    <row r="1951" spans="21:30">
      <c r="U1951"/>
      <c r="AD1951"/>
    </row>
    <row r="1952" spans="21:30">
      <c r="U1952"/>
      <c r="AD1952"/>
    </row>
    <row r="1953" spans="21:30">
      <c r="U1953"/>
      <c r="AD1953"/>
    </row>
    <row r="1954" spans="21:30">
      <c r="U1954"/>
      <c r="AD1954"/>
    </row>
    <row r="1955" spans="21:30">
      <c r="U1955"/>
      <c r="AD1955"/>
    </row>
    <row r="1956" spans="21:30">
      <c r="U1956"/>
      <c r="AD1956"/>
    </row>
    <row r="1957" spans="21:30">
      <c r="U1957"/>
      <c r="AD1957"/>
    </row>
    <row r="1958" spans="21:30">
      <c r="U1958"/>
      <c r="AD1958"/>
    </row>
    <row r="1959" spans="21:30">
      <c r="U1959"/>
      <c r="AD1959"/>
    </row>
    <row r="1960" spans="21:30">
      <c r="U1960"/>
      <c r="AD1960"/>
    </row>
    <row r="1961" spans="21:30">
      <c r="U1961"/>
      <c r="AD1961"/>
    </row>
    <row r="1962" spans="21:30">
      <c r="U1962"/>
      <c r="AD1962"/>
    </row>
    <row r="1963" spans="21:30">
      <c r="U1963"/>
      <c r="AD1963"/>
    </row>
    <row r="1964" spans="21:30">
      <c r="U1964"/>
      <c r="AD1964"/>
    </row>
    <row r="1965" spans="21:30">
      <c r="U1965"/>
      <c r="AD1965"/>
    </row>
    <row r="1966" spans="21:30">
      <c r="U1966"/>
      <c r="AD1966"/>
    </row>
    <row r="1967" spans="21:30">
      <c r="U1967"/>
      <c r="AD1967"/>
    </row>
    <row r="1968" spans="21:30">
      <c r="U1968"/>
      <c r="AD1968"/>
    </row>
    <row r="1969" spans="21:30">
      <c r="U1969"/>
      <c r="AD1969"/>
    </row>
    <row r="1970" spans="21:30">
      <c r="U1970"/>
      <c r="AD1970"/>
    </row>
    <row r="1971" spans="21:30">
      <c r="U1971"/>
      <c r="AD1971"/>
    </row>
    <row r="1972" spans="21:30">
      <c r="U1972"/>
      <c r="AD1972"/>
    </row>
    <row r="1973" spans="21:30">
      <c r="U1973"/>
      <c r="AD1973"/>
    </row>
    <row r="1974" spans="21:30">
      <c r="U1974"/>
      <c r="AD1974"/>
    </row>
    <row r="1975" spans="21:30">
      <c r="U1975"/>
      <c r="AD1975"/>
    </row>
    <row r="1976" spans="21:30">
      <c r="U1976"/>
      <c r="AD1976"/>
    </row>
    <row r="1977" spans="21:30">
      <c r="U1977"/>
      <c r="AD1977"/>
    </row>
    <row r="1978" spans="21:30">
      <c r="U1978"/>
      <c r="AD1978"/>
    </row>
    <row r="1979" spans="21:30">
      <c r="U1979"/>
      <c r="AD1979"/>
    </row>
    <row r="1980" spans="21:30">
      <c r="U1980"/>
      <c r="AD1980"/>
    </row>
    <row r="1981" spans="21:30">
      <c r="U1981"/>
      <c r="AD1981"/>
    </row>
    <row r="1982" spans="21:30">
      <c r="U1982"/>
      <c r="AD1982"/>
    </row>
    <row r="1983" spans="21:30">
      <c r="U1983"/>
      <c r="AD1983"/>
    </row>
    <row r="1984" spans="21:30">
      <c r="U1984"/>
      <c r="AD1984"/>
    </row>
    <row r="1985" spans="21:30">
      <c r="U1985"/>
      <c r="AD1985"/>
    </row>
    <row r="1986" spans="21:30">
      <c r="U1986"/>
      <c r="AD1986"/>
    </row>
    <row r="1987" spans="21:30">
      <c r="U1987"/>
      <c r="AD1987"/>
    </row>
    <row r="1988" spans="21:30">
      <c r="U1988"/>
      <c r="AD1988"/>
    </row>
    <row r="1989" spans="21:30">
      <c r="U1989"/>
      <c r="AD1989"/>
    </row>
    <row r="1990" spans="21:30">
      <c r="U1990"/>
      <c r="AD1990"/>
    </row>
    <row r="1991" spans="21:30">
      <c r="U1991"/>
      <c r="AD1991"/>
    </row>
    <row r="1992" spans="21:30">
      <c r="U1992"/>
      <c r="AD1992"/>
    </row>
    <row r="1993" spans="21:30">
      <c r="U1993"/>
      <c r="AD1993"/>
    </row>
    <row r="1994" spans="21:30">
      <c r="U1994"/>
      <c r="AD1994"/>
    </row>
    <row r="1995" spans="21:30">
      <c r="U1995"/>
      <c r="AD1995"/>
    </row>
    <row r="1996" spans="21:30">
      <c r="U1996"/>
      <c r="AD1996"/>
    </row>
    <row r="1997" spans="21:30">
      <c r="U1997"/>
      <c r="AD1997"/>
    </row>
    <row r="1998" spans="21:30">
      <c r="U1998"/>
      <c r="AD1998"/>
    </row>
    <row r="1999" spans="21:30">
      <c r="U1999"/>
      <c r="AD1999"/>
    </row>
    <row r="2000" spans="21:30">
      <c r="U2000"/>
      <c r="AD2000"/>
    </row>
    <row r="2001" spans="21:30">
      <c r="U2001"/>
      <c r="AD2001"/>
    </row>
    <row r="2002" spans="21:30">
      <c r="U2002"/>
      <c r="AD2002"/>
    </row>
    <row r="2003" spans="21:30">
      <c r="U2003"/>
      <c r="AD2003"/>
    </row>
    <row r="2004" spans="21:30">
      <c r="U2004"/>
      <c r="AD2004"/>
    </row>
    <row r="2005" spans="21:30">
      <c r="U2005"/>
      <c r="AD2005"/>
    </row>
    <row r="2006" spans="21:30">
      <c r="U2006"/>
      <c r="AD2006"/>
    </row>
    <row r="2007" spans="21:30">
      <c r="U2007"/>
      <c r="AD2007"/>
    </row>
    <row r="2008" spans="21:30">
      <c r="U2008"/>
      <c r="AD2008"/>
    </row>
    <row r="2009" spans="21:30">
      <c r="U2009"/>
      <c r="AD2009"/>
    </row>
    <row r="2010" spans="21:30">
      <c r="U2010"/>
      <c r="AD2010"/>
    </row>
    <row r="2011" spans="21:30">
      <c r="U2011"/>
      <c r="AD2011"/>
    </row>
    <row r="2012" spans="21:30">
      <c r="U2012"/>
      <c r="AD2012"/>
    </row>
    <row r="2013" spans="21:30">
      <c r="U2013"/>
      <c r="AD2013"/>
    </row>
    <row r="2014" spans="21:30">
      <c r="U2014"/>
      <c r="AD2014"/>
    </row>
    <row r="2015" spans="21:30">
      <c r="U2015"/>
      <c r="AD2015"/>
    </row>
    <row r="2016" spans="21:30">
      <c r="U2016"/>
      <c r="AD2016"/>
    </row>
    <row r="2017" spans="21:30">
      <c r="U2017"/>
      <c r="AD2017"/>
    </row>
    <row r="2018" spans="21:30">
      <c r="U2018"/>
      <c r="AD2018"/>
    </row>
    <row r="2019" spans="21:30">
      <c r="U2019"/>
      <c r="AD2019"/>
    </row>
    <row r="2020" spans="21:30">
      <c r="U2020"/>
      <c r="AD2020"/>
    </row>
    <row r="2021" spans="21:30">
      <c r="U2021"/>
      <c r="AD2021"/>
    </row>
    <row r="2022" spans="21:30">
      <c r="U2022"/>
      <c r="AD2022"/>
    </row>
    <row r="2023" spans="21:30">
      <c r="U2023"/>
      <c r="AD2023"/>
    </row>
    <row r="2024" spans="21:30">
      <c r="U2024"/>
      <c r="AD2024"/>
    </row>
    <row r="2025" spans="21:30">
      <c r="U2025"/>
      <c r="AD2025"/>
    </row>
    <row r="2026" spans="21:30">
      <c r="U2026"/>
      <c r="AD2026"/>
    </row>
    <row r="2027" spans="21:30">
      <c r="U2027"/>
      <c r="AD2027"/>
    </row>
    <row r="2028" spans="21:30">
      <c r="U2028"/>
      <c r="AD2028"/>
    </row>
    <row r="2029" spans="21:30">
      <c r="U2029"/>
      <c r="AD2029"/>
    </row>
    <row r="2030" spans="21:30">
      <c r="U2030"/>
      <c r="AD2030"/>
    </row>
    <row r="2031" spans="21:30">
      <c r="U2031"/>
      <c r="AD2031"/>
    </row>
    <row r="2032" spans="21:30">
      <c r="U2032"/>
      <c r="AD2032"/>
    </row>
    <row r="2033" spans="21:30">
      <c r="U2033"/>
      <c r="AD2033"/>
    </row>
    <row r="2034" spans="21:30">
      <c r="U2034"/>
      <c r="AD2034"/>
    </row>
    <row r="2035" spans="21:30">
      <c r="U2035"/>
      <c r="AD2035"/>
    </row>
    <row r="2036" spans="21:30">
      <c r="U2036"/>
      <c r="AD2036"/>
    </row>
    <row r="2037" spans="21:30">
      <c r="U2037"/>
      <c r="AD2037"/>
    </row>
    <row r="2038" spans="21:30">
      <c r="U2038"/>
      <c r="AD2038"/>
    </row>
    <row r="2039" spans="21:30">
      <c r="U2039"/>
      <c r="AD2039"/>
    </row>
    <row r="2040" spans="21:30">
      <c r="U2040"/>
      <c r="AD2040"/>
    </row>
    <row r="2041" spans="21:30">
      <c r="U2041"/>
      <c r="AD2041"/>
    </row>
    <row r="2042" spans="21:30">
      <c r="U2042"/>
      <c r="AD2042"/>
    </row>
    <row r="2043" spans="21:30">
      <c r="U2043"/>
      <c r="AD2043"/>
    </row>
    <row r="2044" spans="21:30">
      <c r="U2044"/>
      <c r="AD2044"/>
    </row>
    <row r="2045" spans="21:30">
      <c r="U2045"/>
      <c r="AD2045"/>
    </row>
    <row r="2046" spans="21:30">
      <c r="U2046"/>
      <c r="AD2046"/>
    </row>
    <row r="2047" spans="21:30">
      <c r="U2047"/>
      <c r="AD2047"/>
    </row>
    <row r="2048" spans="21:30">
      <c r="U2048"/>
      <c r="AD2048"/>
    </row>
    <row r="2049" spans="21:30">
      <c r="U2049"/>
      <c r="AD2049"/>
    </row>
    <row r="2050" spans="21:30">
      <c r="U2050"/>
      <c r="AD2050"/>
    </row>
    <row r="2051" spans="21:30">
      <c r="U2051"/>
      <c r="AD2051"/>
    </row>
    <row r="2052" spans="21:30">
      <c r="U2052"/>
      <c r="AD2052"/>
    </row>
    <row r="2053" spans="21:30">
      <c r="U2053"/>
      <c r="AD2053"/>
    </row>
    <row r="2054" spans="21:30">
      <c r="U2054"/>
      <c r="AD2054"/>
    </row>
    <row r="2055" spans="21:30">
      <c r="U2055"/>
      <c r="AD2055"/>
    </row>
    <row r="2056" spans="21:30">
      <c r="U2056"/>
      <c r="AD2056"/>
    </row>
    <row r="2057" spans="21:30">
      <c r="U2057"/>
      <c r="AD2057"/>
    </row>
    <row r="2058" spans="21:30">
      <c r="U2058"/>
      <c r="AD2058"/>
    </row>
    <row r="2059" spans="21:30">
      <c r="U2059"/>
      <c r="AD2059"/>
    </row>
    <row r="2060" spans="21:30">
      <c r="U2060"/>
      <c r="AD2060"/>
    </row>
    <row r="2061" spans="21:30">
      <c r="U2061"/>
      <c r="AD2061"/>
    </row>
    <row r="2062" spans="21:30">
      <c r="U2062"/>
      <c r="AD2062"/>
    </row>
    <row r="2063" spans="21:30">
      <c r="U2063"/>
      <c r="AD2063"/>
    </row>
    <row r="2064" spans="21:30">
      <c r="U2064"/>
      <c r="AD2064"/>
    </row>
    <row r="2065" spans="21:30">
      <c r="U2065"/>
      <c r="AD2065"/>
    </row>
    <row r="2066" spans="21:30">
      <c r="U2066"/>
      <c r="AD2066"/>
    </row>
    <row r="2067" spans="21:30">
      <c r="U2067"/>
      <c r="AD2067"/>
    </row>
    <row r="2068" spans="21:30">
      <c r="U2068"/>
      <c r="AD2068"/>
    </row>
    <row r="2069" spans="21:30">
      <c r="U2069"/>
      <c r="AD2069"/>
    </row>
    <row r="2070" spans="21:30">
      <c r="U2070"/>
      <c r="AD2070"/>
    </row>
    <row r="2071" spans="21:30">
      <c r="U2071"/>
      <c r="AD2071"/>
    </row>
    <row r="2072" spans="21:30">
      <c r="U2072"/>
      <c r="AD2072"/>
    </row>
    <row r="2073" spans="21:30">
      <c r="U2073"/>
      <c r="AD2073"/>
    </row>
    <row r="2074" spans="21:30">
      <c r="U2074"/>
      <c r="AD2074"/>
    </row>
    <row r="2075" spans="21:30">
      <c r="U2075"/>
      <c r="AD2075"/>
    </row>
    <row r="2076" spans="21:30">
      <c r="U2076"/>
      <c r="AD2076"/>
    </row>
    <row r="2077" spans="21:30">
      <c r="U2077"/>
      <c r="AD2077"/>
    </row>
    <row r="2078" spans="21:30">
      <c r="U2078"/>
      <c r="AD2078"/>
    </row>
    <row r="2079" spans="21:30">
      <c r="U2079"/>
      <c r="AD2079"/>
    </row>
    <row r="2080" spans="21:30">
      <c r="U2080"/>
      <c r="AD2080"/>
    </row>
    <row r="2081" spans="21:30">
      <c r="U2081"/>
      <c r="AD2081"/>
    </row>
    <row r="2082" spans="21:30">
      <c r="U2082"/>
      <c r="AD2082"/>
    </row>
    <row r="2083" spans="21:30">
      <c r="U2083"/>
      <c r="AD2083"/>
    </row>
    <row r="2084" spans="21:30">
      <c r="U2084"/>
      <c r="AD2084"/>
    </row>
    <row r="2085" spans="21:30">
      <c r="U2085"/>
      <c r="AD2085"/>
    </row>
    <row r="2086" spans="21:30">
      <c r="U2086"/>
      <c r="AD2086"/>
    </row>
    <row r="2087" spans="21:30">
      <c r="U2087"/>
      <c r="AD2087"/>
    </row>
    <row r="2088" spans="21:30">
      <c r="U2088"/>
      <c r="AD2088"/>
    </row>
    <row r="2089" spans="21:30">
      <c r="U2089"/>
      <c r="AD2089"/>
    </row>
    <row r="2090" spans="21:30">
      <c r="U2090"/>
      <c r="AD2090"/>
    </row>
    <row r="2091" spans="21:30">
      <c r="U2091"/>
      <c r="AD2091"/>
    </row>
    <row r="2092" spans="21:30">
      <c r="U2092"/>
      <c r="AD2092"/>
    </row>
    <row r="2093" spans="21:30">
      <c r="U2093"/>
      <c r="AD2093"/>
    </row>
    <row r="2094" spans="21:30">
      <c r="U2094"/>
      <c r="AD2094"/>
    </row>
    <row r="2095" spans="21:30">
      <c r="U2095"/>
      <c r="AD2095"/>
    </row>
    <row r="2096" spans="21:30">
      <c r="U2096"/>
      <c r="AD2096"/>
    </row>
    <row r="2097" spans="21:30">
      <c r="U2097"/>
      <c r="AD2097"/>
    </row>
    <row r="2098" spans="21:30">
      <c r="U2098"/>
      <c r="AD2098"/>
    </row>
    <row r="2099" spans="21:30">
      <c r="U2099"/>
      <c r="AD2099"/>
    </row>
    <row r="2100" spans="21:30">
      <c r="U2100"/>
      <c r="AD2100"/>
    </row>
    <row r="2101" spans="21:30">
      <c r="U2101"/>
      <c r="AD2101"/>
    </row>
    <row r="2102" spans="21:30">
      <c r="U2102"/>
      <c r="AD2102"/>
    </row>
    <row r="2103" spans="21:30">
      <c r="U2103"/>
      <c r="AD2103"/>
    </row>
    <row r="2104" spans="21:30">
      <c r="U2104"/>
      <c r="AD2104"/>
    </row>
    <row r="2105" spans="21:30">
      <c r="U2105"/>
      <c r="AD2105"/>
    </row>
    <row r="2106" spans="21:30">
      <c r="U2106"/>
      <c r="AD2106"/>
    </row>
    <row r="2107" spans="21:30">
      <c r="U2107"/>
      <c r="AD2107"/>
    </row>
    <row r="2108" spans="21:30">
      <c r="U2108"/>
      <c r="AD2108"/>
    </row>
    <row r="2109" spans="21:30">
      <c r="U2109"/>
      <c r="AD2109"/>
    </row>
    <row r="2110" spans="21:30">
      <c r="U2110"/>
      <c r="AD2110"/>
    </row>
    <row r="2111" spans="21:30">
      <c r="U2111"/>
      <c r="AD2111"/>
    </row>
    <row r="2112" spans="21:30">
      <c r="U2112"/>
      <c r="AD2112"/>
    </row>
    <row r="2113" spans="21:30">
      <c r="U2113"/>
      <c r="AD2113"/>
    </row>
    <row r="2114" spans="21:30">
      <c r="U2114"/>
      <c r="AD2114"/>
    </row>
    <row r="2115" spans="21:30">
      <c r="U2115"/>
      <c r="AD2115"/>
    </row>
    <row r="2116" spans="21:30">
      <c r="U2116"/>
      <c r="AD2116"/>
    </row>
    <row r="2117" spans="21:30">
      <c r="U2117"/>
      <c r="AD2117"/>
    </row>
    <row r="2118" spans="21:30">
      <c r="U2118"/>
      <c r="AD2118"/>
    </row>
    <row r="2119" spans="21:30">
      <c r="U2119"/>
      <c r="AD2119"/>
    </row>
    <row r="2120" spans="21:30">
      <c r="U2120"/>
      <c r="AD2120"/>
    </row>
    <row r="2121" spans="21:30">
      <c r="U2121"/>
      <c r="AD2121"/>
    </row>
    <row r="2122" spans="21:30">
      <c r="U2122"/>
      <c r="AD2122"/>
    </row>
    <row r="2123" spans="21:30">
      <c r="U2123"/>
      <c r="AD2123"/>
    </row>
    <row r="2124" spans="21:30">
      <c r="U2124"/>
      <c r="AD2124"/>
    </row>
    <row r="2125" spans="21:30">
      <c r="U2125"/>
      <c r="AD2125"/>
    </row>
    <row r="2126" spans="21:30">
      <c r="U2126"/>
      <c r="AD2126"/>
    </row>
    <row r="2127" spans="21:30">
      <c r="U2127"/>
      <c r="AD2127"/>
    </row>
    <row r="2128" spans="21:30">
      <c r="U2128"/>
      <c r="AD2128"/>
    </row>
    <row r="2129" spans="21:30">
      <c r="U2129"/>
      <c r="AD2129"/>
    </row>
    <row r="2130" spans="21:30">
      <c r="U2130"/>
      <c r="AD2130"/>
    </row>
    <row r="2131" spans="21:30">
      <c r="U2131"/>
      <c r="AD2131"/>
    </row>
    <row r="2132" spans="21:30">
      <c r="U2132"/>
      <c r="AD2132"/>
    </row>
    <row r="2133" spans="21:30">
      <c r="U2133"/>
      <c r="AD2133"/>
    </row>
    <row r="2134" spans="21:30">
      <c r="U2134"/>
      <c r="AD2134"/>
    </row>
    <row r="2135" spans="21:30">
      <c r="U2135"/>
      <c r="AD2135"/>
    </row>
    <row r="2136" spans="21:30">
      <c r="U2136"/>
      <c r="AD2136"/>
    </row>
    <row r="2137" spans="21:30">
      <c r="U2137"/>
      <c r="AD2137"/>
    </row>
    <row r="2138" spans="21:30">
      <c r="U2138"/>
      <c r="AD2138"/>
    </row>
    <row r="2139" spans="21:30">
      <c r="U2139"/>
      <c r="AD2139"/>
    </row>
    <row r="2140" spans="21:30">
      <c r="U2140"/>
      <c r="AD2140"/>
    </row>
    <row r="2141" spans="21:30">
      <c r="U2141"/>
      <c r="AD2141"/>
    </row>
    <row r="2142" spans="21:30">
      <c r="U2142"/>
      <c r="AD2142"/>
    </row>
    <row r="2143" spans="21:30">
      <c r="U2143"/>
      <c r="AD2143"/>
    </row>
    <row r="2144" spans="21:30">
      <c r="U2144"/>
      <c r="AD2144"/>
    </row>
    <row r="2145" spans="21:30">
      <c r="U2145"/>
      <c r="AD2145"/>
    </row>
    <row r="2146" spans="21:30">
      <c r="U2146"/>
      <c r="AD2146"/>
    </row>
    <row r="2147" spans="21:30">
      <c r="U2147"/>
      <c r="AD2147"/>
    </row>
    <row r="2148" spans="21:30">
      <c r="U2148"/>
      <c r="AD2148"/>
    </row>
    <row r="2149" spans="21:30">
      <c r="U2149"/>
      <c r="AD2149"/>
    </row>
    <row r="2150" spans="21:30">
      <c r="U2150"/>
      <c r="AD2150"/>
    </row>
    <row r="2151" spans="21:30">
      <c r="U2151"/>
      <c r="AD2151"/>
    </row>
    <row r="2152" spans="21:30">
      <c r="U2152"/>
      <c r="AD2152"/>
    </row>
    <row r="2153" spans="21:30">
      <c r="U2153"/>
      <c r="AD2153"/>
    </row>
    <row r="2154" spans="21:30">
      <c r="U2154"/>
      <c r="AD2154"/>
    </row>
    <row r="2155" spans="21:30">
      <c r="U2155"/>
      <c r="AD2155"/>
    </row>
    <row r="2156" spans="21:30">
      <c r="U2156"/>
      <c r="AD2156"/>
    </row>
    <row r="2157" spans="21:30">
      <c r="U2157"/>
      <c r="AD2157"/>
    </row>
    <row r="2158" spans="21:30">
      <c r="U2158"/>
      <c r="AD2158"/>
    </row>
    <row r="2159" spans="21:30">
      <c r="U2159"/>
      <c r="AD2159"/>
    </row>
    <row r="2160" spans="21:30">
      <c r="U2160"/>
      <c r="AD2160"/>
    </row>
    <row r="2161" spans="21:30">
      <c r="U2161"/>
      <c r="AD2161"/>
    </row>
    <row r="2162" spans="21:30">
      <c r="U2162"/>
      <c r="AD2162"/>
    </row>
    <row r="2163" spans="21:30">
      <c r="U2163"/>
      <c r="AD2163"/>
    </row>
    <row r="2164" spans="21:30">
      <c r="U2164"/>
      <c r="AD2164"/>
    </row>
    <row r="2165" spans="21:30">
      <c r="U2165"/>
      <c r="AD2165"/>
    </row>
    <row r="2166" spans="21:30">
      <c r="U2166"/>
      <c r="AD2166"/>
    </row>
    <row r="2167" spans="21:30">
      <c r="U2167"/>
      <c r="AD2167"/>
    </row>
    <row r="2168" spans="21:30">
      <c r="U2168"/>
      <c r="AD2168"/>
    </row>
    <row r="2169" spans="21:30">
      <c r="U2169"/>
      <c r="AD2169"/>
    </row>
    <row r="2170" spans="21:30">
      <c r="U2170"/>
      <c r="AD2170"/>
    </row>
    <row r="2171" spans="21:30">
      <c r="U2171"/>
      <c r="AD2171"/>
    </row>
    <row r="2172" spans="21:30">
      <c r="U2172"/>
      <c r="AD2172"/>
    </row>
    <row r="2173" spans="21:30">
      <c r="U2173"/>
      <c r="AD2173"/>
    </row>
    <row r="2174" spans="21:30">
      <c r="U2174"/>
      <c r="AD2174"/>
    </row>
    <row r="2175" spans="21:30">
      <c r="U2175"/>
      <c r="AD2175"/>
    </row>
    <row r="2176" spans="21:30">
      <c r="U2176"/>
      <c r="AD2176"/>
    </row>
    <row r="2177" spans="21:30">
      <c r="U2177"/>
      <c r="AD2177"/>
    </row>
    <row r="2178" spans="21:30">
      <c r="U2178"/>
      <c r="AD2178"/>
    </row>
    <row r="2179" spans="21:30">
      <c r="U2179"/>
      <c r="AD2179"/>
    </row>
    <row r="2180" spans="21:30">
      <c r="U2180"/>
      <c r="AD2180"/>
    </row>
    <row r="2181" spans="21:30">
      <c r="U2181"/>
      <c r="AD2181"/>
    </row>
    <row r="2182" spans="21:30">
      <c r="U2182"/>
      <c r="AD2182"/>
    </row>
    <row r="2183" spans="21:30">
      <c r="U2183"/>
      <c r="AD2183"/>
    </row>
    <row r="2184" spans="21:30">
      <c r="U2184"/>
      <c r="AD2184"/>
    </row>
    <row r="2185" spans="21:30">
      <c r="U2185"/>
      <c r="AD2185"/>
    </row>
    <row r="2186" spans="21:30">
      <c r="U2186"/>
      <c r="AD2186"/>
    </row>
    <row r="2187" spans="21:30">
      <c r="U2187"/>
      <c r="AD2187"/>
    </row>
    <row r="2188" spans="21:30">
      <c r="U2188"/>
      <c r="AD2188"/>
    </row>
    <row r="2189" spans="21:30">
      <c r="U2189"/>
      <c r="AD2189"/>
    </row>
    <row r="2190" spans="21:30">
      <c r="U2190"/>
      <c r="AD2190"/>
    </row>
    <row r="2191" spans="21:30">
      <c r="U2191"/>
      <c r="AD2191"/>
    </row>
    <row r="2192" spans="21:30">
      <c r="U2192"/>
      <c r="AD2192"/>
    </row>
    <row r="2193" spans="21:30">
      <c r="U2193"/>
      <c r="AD2193"/>
    </row>
    <row r="2194" spans="21:30">
      <c r="U2194"/>
      <c r="AD2194"/>
    </row>
    <row r="2195" spans="21:30">
      <c r="U2195"/>
      <c r="AD2195"/>
    </row>
    <row r="2196" spans="21:30">
      <c r="U2196"/>
      <c r="AD2196"/>
    </row>
    <row r="2197" spans="21:30">
      <c r="U2197"/>
      <c r="AD2197"/>
    </row>
    <row r="2198" spans="21:30">
      <c r="U2198"/>
      <c r="AD2198"/>
    </row>
    <row r="2199" spans="21:30">
      <c r="U2199"/>
      <c r="AD2199"/>
    </row>
    <row r="2200" spans="21:30">
      <c r="U2200"/>
      <c r="AD2200"/>
    </row>
    <row r="2201" spans="21:30">
      <c r="U2201"/>
      <c r="AD2201"/>
    </row>
    <row r="2202" spans="21:30">
      <c r="U2202"/>
      <c r="AD2202"/>
    </row>
    <row r="2203" spans="21:30">
      <c r="U2203"/>
      <c r="AD2203"/>
    </row>
    <row r="2204" spans="21:30">
      <c r="U2204"/>
      <c r="AD2204"/>
    </row>
    <row r="2205" spans="21:30">
      <c r="U2205"/>
      <c r="AD2205"/>
    </row>
    <row r="2206" spans="21:30">
      <c r="U2206"/>
      <c r="AD2206"/>
    </row>
    <row r="2207" spans="21:30">
      <c r="U2207"/>
      <c r="AD2207"/>
    </row>
    <row r="2208" spans="21:30">
      <c r="U2208"/>
      <c r="AD2208"/>
    </row>
    <row r="2209" spans="21:30">
      <c r="U2209"/>
      <c r="AD2209"/>
    </row>
    <row r="2210" spans="21:30">
      <c r="U2210"/>
      <c r="AD2210"/>
    </row>
    <row r="2211" spans="21:30">
      <c r="U2211"/>
      <c r="AD2211"/>
    </row>
    <row r="2212" spans="21:30">
      <c r="U2212"/>
      <c r="AD2212"/>
    </row>
    <row r="2213" spans="21:30">
      <c r="U2213"/>
      <c r="AD2213"/>
    </row>
    <row r="2214" spans="21:30">
      <c r="U2214"/>
      <c r="AD2214"/>
    </row>
    <row r="2215" spans="21:30">
      <c r="U2215"/>
      <c r="AD2215"/>
    </row>
    <row r="2216" spans="21:30">
      <c r="U2216"/>
      <c r="AD2216"/>
    </row>
    <row r="2217" spans="21:30">
      <c r="U2217"/>
      <c r="AD2217"/>
    </row>
    <row r="2218" spans="21:30">
      <c r="U2218"/>
      <c r="AD2218"/>
    </row>
    <row r="2219" spans="21:30">
      <c r="U2219"/>
      <c r="AD2219"/>
    </row>
    <row r="2220" spans="21:30">
      <c r="U2220"/>
      <c r="AD2220"/>
    </row>
    <row r="2221" spans="21:30">
      <c r="U2221"/>
      <c r="AD2221"/>
    </row>
    <row r="2222" spans="21:30">
      <c r="U2222"/>
      <c r="AD2222"/>
    </row>
    <row r="2223" spans="21:30">
      <c r="U2223"/>
      <c r="AD2223"/>
    </row>
    <row r="2224" spans="21:30">
      <c r="U2224"/>
      <c r="AD2224"/>
    </row>
    <row r="2225" spans="21:30">
      <c r="U2225"/>
      <c r="AD2225"/>
    </row>
    <row r="2226" spans="21:30">
      <c r="U2226"/>
      <c r="AD2226"/>
    </row>
    <row r="2227" spans="21:30">
      <c r="U2227"/>
      <c r="AD2227"/>
    </row>
    <row r="2228" spans="21:30">
      <c r="U2228"/>
      <c r="AD2228"/>
    </row>
    <row r="2229" spans="21:30">
      <c r="U2229"/>
      <c r="AD2229"/>
    </row>
    <row r="2230" spans="21:30">
      <c r="U2230"/>
      <c r="AD2230"/>
    </row>
    <row r="2231" spans="21:30">
      <c r="U2231"/>
      <c r="AD2231"/>
    </row>
    <row r="2232" spans="21:30">
      <c r="U2232"/>
      <c r="AD2232"/>
    </row>
    <row r="2233" spans="21:30">
      <c r="U2233"/>
      <c r="AD2233"/>
    </row>
    <row r="2234" spans="21:30">
      <c r="U2234"/>
      <c r="AD2234"/>
    </row>
    <row r="2235" spans="21:30">
      <c r="U2235"/>
      <c r="AD2235"/>
    </row>
    <row r="2236" spans="21:30">
      <c r="U2236"/>
      <c r="AD2236"/>
    </row>
    <row r="2237" spans="21:30">
      <c r="U2237"/>
      <c r="AD2237"/>
    </row>
    <row r="2238" spans="21:30">
      <c r="U2238"/>
      <c r="AD2238"/>
    </row>
    <row r="2239" spans="21:30">
      <c r="U2239"/>
      <c r="AD2239"/>
    </row>
    <row r="2240" spans="21:30">
      <c r="U2240"/>
      <c r="AD2240"/>
    </row>
    <row r="2241" spans="21:30">
      <c r="U2241"/>
      <c r="AD2241"/>
    </row>
    <row r="2242" spans="21:30">
      <c r="U2242"/>
      <c r="AD2242"/>
    </row>
    <row r="2243" spans="21:30">
      <c r="U2243"/>
      <c r="AD2243"/>
    </row>
    <row r="2244" spans="21:30">
      <c r="U2244"/>
      <c r="AD2244"/>
    </row>
    <row r="2245" spans="21:30">
      <c r="U2245"/>
      <c r="AD2245"/>
    </row>
    <row r="2246" spans="21:30">
      <c r="U2246"/>
      <c r="AD2246"/>
    </row>
    <row r="2247" spans="21:30">
      <c r="U2247"/>
      <c r="AD2247"/>
    </row>
    <row r="2248" spans="21:30">
      <c r="U2248"/>
      <c r="AD2248"/>
    </row>
    <row r="2249" spans="21:30">
      <c r="U2249"/>
      <c r="AD2249"/>
    </row>
    <row r="2250" spans="21:30">
      <c r="U2250"/>
      <c r="AD2250"/>
    </row>
    <row r="2251" spans="21:30">
      <c r="U2251"/>
      <c r="AD2251"/>
    </row>
    <row r="2252" spans="21:30">
      <c r="U2252"/>
      <c r="AD2252"/>
    </row>
    <row r="2253" spans="21:30">
      <c r="U2253"/>
      <c r="AD2253"/>
    </row>
    <row r="2254" spans="21:30">
      <c r="U2254"/>
      <c r="AD2254"/>
    </row>
    <row r="2255" spans="21:30">
      <c r="U2255"/>
      <c r="AD2255"/>
    </row>
    <row r="2256" spans="21:30">
      <c r="U2256"/>
      <c r="AD2256"/>
    </row>
    <row r="2257" spans="21:30">
      <c r="U2257"/>
      <c r="AD2257"/>
    </row>
    <row r="2258" spans="21:30">
      <c r="U2258"/>
      <c r="AD2258"/>
    </row>
    <row r="2259" spans="21:30">
      <c r="U2259"/>
      <c r="AD2259"/>
    </row>
    <row r="2260" spans="21:30">
      <c r="U2260"/>
      <c r="AD2260"/>
    </row>
    <row r="2261" spans="21:30">
      <c r="U2261"/>
      <c r="AD2261"/>
    </row>
    <row r="2262" spans="21:30">
      <c r="U2262"/>
      <c r="AD2262"/>
    </row>
    <row r="2263" spans="21:30">
      <c r="U2263"/>
      <c r="AD2263"/>
    </row>
    <row r="2264" spans="21:30">
      <c r="U2264"/>
      <c r="AD2264"/>
    </row>
    <row r="2265" spans="21:30">
      <c r="U2265"/>
      <c r="AD2265"/>
    </row>
    <row r="2266" spans="21:30">
      <c r="U2266"/>
      <c r="AD2266"/>
    </row>
    <row r="2267" spans="21:30">
      <c r="U2267"/>
      <c r="AD2267"/>
    </row>
    <row r="2268" spans="21:30">
      <c r="U2268"/>
      <c r="AD2268"/>
    </row>
    <row r="2269" spans="21:30">
      <c r="U2269"/>
      <c r="AD2269"/>
    </row>
    <row r="2270" spans="21:30">
      <c r="U2270"/>
      <c r="AD2270"/>
    </row>
    <row r="2271" spans="21:30">
      <c r="U2271"/>
      <c r="AD2271"/>
    </row>
    <row r="2272" spans="21:30">
      <c r="U2272"/>
      <c r="AD2272"/>
    </row>
    <row r="2273" spans="21:30">
      <c r="U2273"/>
      <c r="AD2273"/>
    </row>
    <row r="2274" spans="21:30">
      <c r="U2274"/>
      <c r="AD2274"/>
    </row>
    <row r="2275" spans="21:30">
      <c r="U2275"/>
      <c r="AD2275"/>
    </row>
    <row r="2276" spans="21:30">
      <c r="U2276"/>
      <c r="AD2276"/>
    </row>
    <row r="2277" spans="21:30">
      <c r="U2277"/>
      <c r="AD2277"/>
    </row>
    <row r="2278" spans="21:30">
      <c r="U2278"/>
      <c r="AD2278"/>
    </row>
    <row r="2279" spans="21:30">
      <c r="U2279"/>
      <c r="AD2279"/>
    </row>
    <row r="2280" spans="21:30">
      <c r="U2280"/>
      <c r="AD2280"/>
    </row>
    <row r="2281" spans="21:30">
      <c r="U2281"/>
      <c r="AD2281"/>
    </row>
    <row r="2282" spans="21:30">
      <c r="U2282"/>
      <c r="AD2282"/>
    </row>
    <row r="2283" spans="21:30">
      <c r="U2283"/>
      <c r="AD2283"/>
    </row>
    <row r="2284" spans="21:30">
      <c r="U2284"/>
      <c r="AD2284"/>
    </row>
    <row r="2285" spans="21:30">
      <c r="U2285"/>
      <c r="AD2285"/>
    </row>
    <row r="2286" spans="21:30">
      <c r="U2286"/>
      <c r="AD2286"/>
    </row>
    <row r="2287" spans="21:30">
      <c r="U2287"/>
      <c r="AD2287"/>
    </row>
    <row r="2288" spans="21:30">
      <c r="U2288"/>
      <c r="AD2288"/>
    </row>
    <row r="2289" spans="21:30">
      <c r="U2289"/>
      <c r="AD2289"/>
    </row>
    <row r="2290" spans="21:30">
      <c r="U2290"/>
      <c r="AD2290"/>
    </row>
    <row r="2291" spans="21:30">
      <c r="U2291"/>
      <c r="AD2291"/>
    </row>
    <row r="2292" spans="21:30">
      <c r="U2292"/>
      <c r="AD2292"/>
    </row>
    <row r="2293" spans="21:30">
      <c r="U2293"/>
      <c r="AD2293"/>
    </row>
    <row r="2294" spans="21:30">
      <c r="U2294"/>
      <c r="AD2294"/>
    </row>
    <row r="2295" spans="21:30">
      <c r="U2295"/>
      <c r="AD2295"/>
    </row>
    <row r="2296" spans="21:30">
      <c r="U2296"/>
      <c r="AD2296"/>
    </row>
    <row r="2297" spans="21:30">
      <c r="U2297"/>
      <c r="AD2297"/>
    </row>
    <row r="2298" spans="21:30">
      <c r="U2298"/>
      <c r="AD2298"/>
    </row>
    <row r="2299" spans="21:30">
      <c r="U2299"/>
      <c r="AD2299"/>
    </row>
    <row r="2300" spans="21:30">
      <c r="U2300"/>
      <c r="AD2300"/>
    </row>
    <row r="2301" spans="21:30">
      <c r="U2301"/>
      <c r="AD2301"/>
    </row>
    <row r="2302" spans="21:30">
      <c r="U2302"/>
      <c r="AD2302"/>
    </row>
    <row r="2303" spans="21:30">
      <c r="U2303"/>
      <c r="AD2303"/>
    </row>
    <row r="2304" spans="21:30">
      <c r="U2304"/>
      <c r="AD2304"/>
    </row>
    <row r="2305" spans="21:30">
      <c r="U2305"/>
      <c r="AD2305"/>
    </row>
    <row r="2306" spans="21:30">
      <c r="U2306"/>
      <c r="AD2306"/>
    </row>
    <row r="2307" spans="21:30">
      <c r="U2307"/>
      <c r="AD2307"/>
    </row>
    <row r="2308" spans="21:30">
      <c r="U2308"/>
      <c r="AD2308"/>
    </row>
    <row r="2309" spans="21:30">
      <c r="U2309"/>
      <c r="AD2309"/>
    </row>
    <row r="2310" spans="21:30">
      <c r="U2310"/>
      <c r="AD2310"/>
    </row>
    <row r="2311" spans="21:30">
      <c r="U2311"/>
      <c r="AD2311"/>
    </row>
    <row r="2312" spans="21:30">
      <c r="U2312"/>
      <c r="AD2312"/>
    </row>
    <row r="2313" spans="21:30">
      <c r="U2313"/>
      <c r="AD2313"/>
    </row>
    <row r="2314" spans="21:30">
      <c r="U2314"/>
      <c r="AD2314"/>
    </row>
    <row r="2315" spans="21:30">
      <c r="U2315"/>
      <c r="AD2315"/>
    </row>
    <row r="2316" spans="21:30">
      <c r="U2316"/>
      <c r="AD2316"/>
    </row>
    <row r="2317" spans="21:30">
      <c r="U2317"/>
      <c r="AD2317"/>
    </row>
    <row r="2318" spans="21:30">
      <c r="U2318"/>
      <c r="AD2318"/>
    </row>
    <row r="2319" spans="21:30">
      <c r="U2319"/>
      <c r="AD2319"/>
    </row>
    <row r="2320" spans="21:30">
      <c r="U2320"/>
      <c r="AD2320"/>
    </row>
    <row r="2321" spans="21:30">
      <c r="U2321"/>
      <c r="AD2321"/>
    </row>
    <row r="2322" spans="21:30">
      <c r="U2322"/>
      <c r="AD2322"/>
    </row>
    <row r="2323" spans="21:30">
      <c r="U2323"/>
      <c r="AD2323"/>
    </row>
    <row r="2324" spans="21:30">
      <c r="U2324"/>
      <c r="AD2324"/>
    </row>
    <row r="2325" spans="21:30">
      <c r="U2325"/>
      <c r="AD2325"/>
    </row>
    <row r="2326" spans="21:30">
      <c r="U2326"/>
      <c r="AD2326"/>
    </row>
    <row r="2327" spans="21:30">
      <c r="U2327"/>
      <c r="AD2327"/>
    </row>
    <row r="2328" spans="21:30">
      <c r="U2328"/>
      <c r="AD2328"/>
    </row>
    <row r="2329" spans="21:30">
      <c r="U2329"/>
      <c r="AD2329"/>
    </row>
    <row r="2330" spans="21:30">
      <c r="U2330"/>
      <c r="AD2330"/>
    </row>
    <row r="2331" spans="21:30">
      <c r="U2331"/>
      <c r="AD2331"/>
    </row>
    <row r="2332" spans="21:30">
      <c r="U2332"/>
      <c r="AD2332"/>
    </row>
    <row r="2333" spans="21:30">
      <c r="U2333"/>
      <c r="AD2333"/>
    </row>
    <row r="2334" spans="21:30">
      <c r="U2334"/>
      <c r="AD2334"/>
    </row>
    <row r="2335" spans="21:30">
      <c r="U2335"/>
      <c r="AD2335"/>
    </row>
    <row r="2336" spans="21:30">
      <c r="U2336"/>
      <c r="AD2336"/>
    </row>
    <row r="2337" spans="21:30">
      <c r="U2337"/>
      <c r="AD2337"/>
    </row>
    <row r="2338" spans="21:30">
      <c r="U2338"/>
      <c r="AD2338"/>
    </row>
    <row r="2339" spans="21:30">
      <c r="U2339"/>
      <c r="AD2339"/>
    </row>
    <row r="2340" spans="21:30">
      <c r="U2340"/>
      <c r="AD2340"/>
    </row>
    <row r="2341" spans="21:30">
      <c r="U2341"/>
      <c r="AD2341"/>
    </row>
    <row r="2342" spans="21:30">
      <c r="U2342"/>
      <c r="AD2342"/>
    </row>
    <row r="2343" spans="21:30">
      <c r="U2343"/>
      <c r="AD2343"/>
    </row>
    <row r="2344" spans="21:30">
      <c r="U2344"/>
      <c r="AD2344"/>
    </row>
    <row r="2345" spans="21:30">
      <c r="U2345"/>
      <c r="AD2345"/>
    </row>
    <row r="2346" spans="21:30">
      <c r="U2346"/>
      <c r="AD2346"/>
    </row>
    <row r="2347" spans="21:30">
      <c r="U2347"/>
      <c r="AD2347"/>
    </row>
    <row r="2348" spans="21:30">
      <c r="U2348"/>
      <c r="AD2348"/>
    </row>
    <row r="2349" spans="21:30">
      <c r="U2349"/>
      <c r="AD2349"/>
    </row>
    <row r="2350" spans="21:30">
      <c r="U2350"/>
      <c r="AD2350"/>
    </row>
    <row r="2351" spans="21:30">
      <c r="U2351"/>
      <c r="AD2351"/>
    </row>
    <row r="2352" spans="21:30">
      <c r="U2352"/>
      <c r="AD2352"/>
    </row>
    <row r="2353" spans="21:30">
      <c r="U2353"/>
      <c r="AD2353"/>
    </row>
    <row r="2354" spans="21:30">
      <c r="U2354"/>
      <c r="AD2354"/>
    </row>
    <row r="2355" spans="21:30">
      <c r="U2355"/>
      <c r="AD2355"/>
    </row>
    <row r="2356" spans="21:30">
      <c r="U2356"/>
      <c r="AD2356"/>
    </row>
    <row r="2357" spans="21:30">
      <c r="U2357"/>
      <c r="AD2357"/>
    </row>
    <row r="2358" spans="21:30">
      <c r="U2358"/>
      <c r="AD2358"/>
    </row>
    <row r="2359" spans="21:30">
      <c r="U2359"/>
      <c r="AD2359"/>
    </row>
    <row r="2360" spans="21:30">
      <c r="U2360"/>
      <c r="AD2360"/>
    </row>
    <row r="2361" spans="21:30">
      <c r="U2361"/>
      <c r="AD2361"/>
    </row>
    <row r="2362" spans="21:30">
      <c r="U2362"/>
      <c r="AD2362"/>
    </row>
    <row r="2363" spans="21:30">
      <c r="U2363"/>
      <c r="AD2363"/>
    </row>
    <row r="2364" spans="21:30">
      <c r="U2364"/>
      <c r="AD2364"/>
    </row>
    <row r="2365" spans="21:30">
      <c r="U2365"/>
      <c r="AD2365"/>
    </row>
    <row r="2366" spans="21:30">
      <c r="U2366"/>
      <c r="AD2366"/>
    </row>
    <row r="2367" spans="21:30">
      <c r="U2367"/>
      <c r="AD2367"/>
    </row>
    <row r="2368" spans="21:30">
      <c r="U2368"/>
      <c r="AD2368"/>
    </row>
    <row r="2369" spans="21:30">
      <c r="U2369"/>
      <c r="AD2369"/>
    </row>
    <row r="2370" spans="21:30">
      <c r="U2370"/>
      <c r="AD2370"/>
    </row>
    <row r="2371" spans="21:30">
      <c r="U2371"/>
      <c r="AD2371"/>
    </row>
    <row r="2372" spans="21:30">
      <c r="U2372"/>
      <c r="AD2372"/>
    </row>
    <row r="2373" spans="21:30">
      <c r="U2373"/>
      <c r="AD2373"/>
    </row>
    <row r="2374" spans="21:30">
      <c r="U2374"/>
      <c r="AD2374"/>
    </row>
    <row r="2375" spans="21:30">
      <c r="U2375"/>
      <c r="AD2375"/>
    </row>
    <row r="2376" spans="21:30">
      <c r="U2376"/>
      <c r="AD2376"/>
    </row>
    <row r="2377" spans="21:30">
      <c r="U2377"/>
      <c r="AD2377"/>
    </row>
    <row r="2378" spans="21:30">
      <c r="U2378"/>
      <c r="AD2378"/>
    </row>
    <row r="2379" spans="21:30">
      <c r="U2379"/>
      <c r="AD2379"/>
    </row>
    <row r="2380" spans="21:30">
      <c r="U2380"/>
      <c r="AD2380"/>
    </row>
    <row r="2381" spans="21:30">
      <c r="U2381"/>
      <c r="AD2381"/>
    </row>
    <row r="2382" spans="21:30">
      <c r="U2382"/>
      <c r="AD2382"/>
    </row>
    <row r="2383" spans="21:30">
      <c r="U2383"/>
      <c r="AD2383"/>
    </row>
    <row r="2384" spans="21:30">
      <c r="U2384"/>
      <c r="AD2384"/>
    </row>
    <row r="2385" spans="21:30">
      <c r="U2385"/>
      <c r="AD2385"/>
    </row>
    <row r="2386" spans="21:30">
      <c r="U2386"/>
      <c r="AD2386"/>
    </row>
    <row r="2387" spans="21:30">
      <c r="U2387"/>
      <c r="AD2387"/>
    </row>
    <row r="2388" spans="21:30">
      <c r="U2388"/>
      <c r="AD2388"/>
    </row>
    <row r="2389" spans="21:30">
      <c r="U2389"/>
      <c r="AD2389"/>
    </row>
    <row r="2390" spans="21:30">
      <c r="U2390"/>
      <c r="AD2390"/>
    </row>
    <row r="2391" spans="21:30">
      <c r="U2391"/>
      <c r="AD2391"/>
    </row>
    <row r="2392" spans="21:30">
      <c r="U2392"/>
      <c r="AD2392"/>
    </row>
    <row r="2393" spans="21:30">
      <c r="U2393"/>
      <c r="AD2393"/>
    </row>
    <row r="2394" spans="21:30">
      <c r="U2394"/>
      <c r="AD2394"/>
    </row>
    <row r="2395" spans="21:30">
      <c r="U2395"/>
      <c r="AD2395"/>
    </row>
    <row r="2396" spans="21:30">
      <c r="U2396"/>
      <c r="AD2396"/>
    </row>
    <row r="2397" spans="21:30">
      <c r="U2397"/>
      <c r="AD2397"/>
    </row>
    <row r="2398" spans="21:30">
      <c r="U2398"/>
      <c r="AD2398"/>
    </row>
    <row r="2399" spans="21:30">
      <c r="U2399"/>
      <c r="AD2399"/>
    </row>
    <row r="2400" spans="21:30">
      <c r="U2400"/>
      <c r="AD2400"/>
    </row>
    <row r="2401" spans="21:30">
      <c r="U2401"/>
      <c r="AD2401"/>
    </row>
    <row r="2402" spans="21:30">
      <c r="U2402"/>
      <c r="AD2402"/>
    </row>
    <row r="2403" spans="21:30">
      <c r="U2403"/>
      <c r="AD2403"/>
    </row>
    <row r="2404" spans="21:30">
      <c r="U2404"/>
      <c r="AD2404"/>
    </row>
    <row r="2405" spans="21:30">
      <c r="U2405"/>
      <c r="AD2405"/>
    </row>
    <row r="2406" spans="21:30">
      <c r="U2406"/>
      <c r="AD2406"/>
    </row>
    <row r="2407" spans="21:30">
      <c r="U2407"/>
      <c r="AD2407"/>
    </row>
    <row r="2408" spans="21:30">
      <c r="U2408"/>
      <c r="AD2408"/>
    </row>
    <row r="2409" spans="21:30">
      <c r="U2409"/>
      <c r="AD2409"/>
    </row>
    <row r="2410" spans="21:30">
      <c r="U2410"/>
      <c r="AD2410"/>
    </row>
    <row r="2411" spans="21:30">
      <c r="U2411"/>
      <c r="AD2411"/>
    </row>
    <row r="2412" spans="21:30">
      <c r="U2412"/>
      <c r="AD2412"/>
    </row>
    <row r="2413" spans="21:30">
      <c r="U2413"/>
      <c r="AD2413"/>
    </row>
    <row r="2414" spans="21:30">
      <c r="U2414"/>
      <c r="AD2414"/>
    </row>
    <row r="2415" spans="21:30">
      <c r="U2415"/>
      <c r="AD2415"/>
    </row>
    <row r="2416" spans="21:30">
      <c r="U2416"/>
      <c r="AD2416"/>
    </row>
    <row r="2417" spans="21:30">
      <c r="U2417"/>
      <c r="AD2417"/>
    </row>
    <row r="2418" spans="21:30">
      <c r="U2418"/>
      <c r="AD2418"/>
    </row>
    <row r="2419" spans="21:30">
      <c r="U2419"/>
      <c r="AD2419"/>
    </row>
    <row r="2420" spans="21:30">
      <c r="U2420"/>
      <c r="AD2420"/>
    </row>
    <row r="2421" spans="21:30">
      <c r="U2421"/>
      <c r="AD2421"/>
    </row>
    <row r="2422" spans="21:30">
      <c r="U2422"/>
      <c r="AD2422"/>
    </row>
    <row r="2423" spans="21:30">
      <c r="U2423"/>
      <c r="AD2423"/>
    </row>
    <row r="2424" spans="21:30">
      <c r="U2424"/>
      <c r="AD2424"/>
    </row>
    <row r="2425" spans="21:30">
      <c r="U2425"/>
      <c r="AD2425"/>
    </row>
    <row r="2426" spans="21:30">
      <c r="U2426"/>
      <c r="AD2426"/>
    </row>
    <row r="2427" spans="21:30">
      <c r="U2427"/>
      <c r="AD2427"/>
    </row>
    <row r="2428" spans="21:30">
      <c r="U2428"/>
      <c r="AD2428"/>
    </row>
    <row r="2429" spans="21:30">
      <c r="U2429"/>
      <c r="AD2429"/>
    </row>
    <row r="2430" spans="21:30">
      <c r="U2430"/>
      <c r="AD2430"/>
    </row>
    <row r="2431" spans="21:30">
      <c r="U2431"/>
      <c r="AD2431"/>
    </row>
    <row r="2432" spans="21:30">
      <c r="U2432"/>
      <c r="AD2432"/>
    </row>
    <row r="2433" spans="21:30">
      <c r="U2433"/>
      <c r="AD2433"/>
    </row>
    <row r="2434" spans="21:30">
      <c r="U2434"/>
      <c r="AD2434"/>
    </row>
    <row r="2435" spans="21:30">
      <c r="U2435"/>
      <c r="AD2435"/>
    </row>
    <row r="2436" spans="21:30">
      <c r="U2436"/>
      <c r="AD2436"/>
    </row>
    <row r="2437" spans="21:30">
      <c r="U2437"/>
      <c r="AD2437"/>
    </row>
    <row r="2438" spans="21:30">
      <c r="U2438"/>
      <c r="AD2438"/>
    </row>
    <row r="2439" spans="21:30">
      <c r="U2439"/>
      <c r="AD2439"/>
    </row>
    <row r="2440" spans="21:30">
      <c r="U2440"/>
      <c r="AD2440"/>
    </row>
    <row r="2441" spans="21:30">
      <c r="U2441"/>
      <c r="AD2441"/>
    </row>
    <row r="2442" spans="21:30">
      <c r="U2442"/>
      <c r="AD2442"/>
    </row>
    <row r="2443" spans="21:30">
      <c r="U2443"/>
      <c r="AD2443"/>
    </row>
    <row r="2444" spans="21:30">
      <c r="U2444"/>
      <c r="AD2444"/>
    </row>
    <row r="2445" spans="21:30">
      <c r="U2445"/>
      <c r="AD2445"/>
    </row>
    <row r="2446" spans="21:30">
      <c r="U2446"/>
      <c r="AD2446"/>
    </row>
    <row r="2447" spans="21:30">
      <c r="U2447"/>
      <c r="AD2447"/>
    </row>
    <row r="2448" spans="21:30">
      <c r="U2448"/>
      <c r="AD2448"/>
    </row>
    <row r="2449" spans="21:30">
      <c r="U2449"/>
      <c r="AD2449"/>
    </row>
    <row r="2450" spans="21:30">
      <c r="U2450"/>
      <c r="AD2450"/>
    </row>
    <row r="2451" spans="21:30">
      <c r="U2451"/>
      <c r="AD2451"/>
    </row>
    <row r="2452" spans="21:30">
      <c r="U2452"/>
      <c r="AD2452"/>
    </row>
    <row r="2453" spans="21:30">
      <c r="U2453"/>
      <c r="AD2453"/>
    </row>
    <row r="2454" spans="21:30">
      <c r="U2454"/>
      <c r="AD2454"/>
    </row>
    <row r="2455" spans="21:30">
      <c r="U2455"/>
      <c r="AD2455"/>
    </row>
    <row r="2456" spans="21:30">
      <c r="U2456"/>
      <c r="AD2456"/>
    </row>
    <row r="2457" spans="21:30">
      <c r="U2457"/>
      <c r="AD2457"/>
    </row>
    <row r="2458" spans="21:30">
      <c r="U2458"/>
      <c r="AD2458"/>
    </row>
    <row r="2459" spans="21:30">
      <c r="U2459"/>
      <c r="AD2459"/>
    </row>
    <row r="2460" spans="21:30">
      <c r="U2460"/>
      <c r="AD2460"/>
    </row>
    <row r="2461" spans="21:30">
      <c r="U2461"/>
      <c r="AD2461"/>
    </row>
    <row r="2462" spans="21:30">
      <c r="U2462"/>
      <c r="AD2462"/>
    </row>
    <row r="2463" spans="21:30">
      <c r="U2463"/>
      <c r="AD2463"/>
    </row>
    <row r="2464" spans="21:30">
      <c r="U2464"/>
      <c r="AD2464"/>
    </row>
    <row r="2465" spans="21:30">
      <c r="U2465"/>
      <c r="AD2465"/>
    </row>
    <row r="2466" spans="21:30">
      <c r="U2466"/>
      <c r="AD2466"/>
    </row>
    <row r="2467" spans="21:30">
      <c r="U2467"/>
      <c r="AD2467"/>
    </row>
    <row r="2468" spans="21:30">
      <c r="U2468"/>
      <c r="AD2468"/>
    </row>
    <row r="2469" spans="21:30">
      <c r="U2469"/>
      <c r="AD2469"/>
    </row>
    <row r="2470" spans="21:30">
      <c r="U2470"/>
      <c r="AD2470"/>
    </row>
    <row r="2471" spans="21:30">
      <c r="U2471"/>
      <c r="AD2471"/>
    </row>
    <row r="2472" spans="21:30">
      <c r="U2472"/>
      <c r="AD2472"/>
    </row>
    <row r="2473" spans="21:30">
      <c r="U2473"/>
      <c r="AD2473"/>
    </row>
    <row r="2474" spans="21:30">
      <c r="U2474"/>
      <c r="AD2474"/>
    </row>
    <row r="2475" spans="21:30">
      <c r="U2475"/>
      <c r="AD2475"/>
    </row>
    <row r="2476" spans="21:30">
      <c r="U2476"/>
      <c r="AD2476"/>
    </row>
    <row r="2477" spans="21:30">
      <c r="U2477"/>
      <c r="AD2477"/>
    </row>
    <row r="2478" spans="21:30">
      <c r="U2478"/>
      <c r="AD2478"/>
    </row>
    <row r="2479" spans="21:30">
      <c r="U2479"/>
      <c r="AD2479"/>
    </row>
    <row r="2480" spans="21:30">
      <c r="U2480"/>
      <c r="AD2480"/>
    </row>
    <row r="2481" spans="21:30">
      <c r="U2481"/>
      <c r="AD2481"/>
    </row>
    <row r="2482" spans="21:30">
      <c r="U2482"/>
      <c r="AD2482"/>
    </row>
    <row r="2483" spans="21:30">
      <c r="U2483"/>
      <c r="AD2483"/>
    </row>
    <row r="2484" spans="21:30">
      <c r="U2484"/>
      <c r="AD2484"/>
    </row>
    <row r="2485" spans="21:30">
      <c r="U2485"/>
      <c r="AD2485"/>
    </row>
    <row r="2486" spans="21:30">
      <c r="U2486"/>
      <c r="AD2486"/>
    </row>
    <row r="2487" spans="21:30">
      <c r="U2487"/>
      <c r="AD2487"/>
    </row>
    <row r="2488" spans="21:30">
      <c r="U2488"/>
      <c r="AD2488"/>
    </row>
    <row r="2489" spans="21:30">
      <c r="U2489"/>
      <c r="AD2489"/>
    </row>
    <row r="2490" spans="21:30">
      <c r="U2490"/>
      <c r="AD2490"/>
    </row>
    <row r="2491" spans="21:30">
      <c r="U2491"/>
      <c r="AD2491"/>
    </row>
    <row r="2492" spans="21:30">
      <c r="U2492"/>
      <c r="AD2492"/>
    </row>
    <row r="2493" spans="21:30">
      <c r="U2493"/>
      <c r="AD2493"/>
    </row>
    <row r="2494" spans="21:30">
      <c r="U2494"/>
      <c r="AD2494"/>
    </row>
    <row r="2495" spans="21:30">
      <c r="U2495"/>
      <c r="AD2495"/>
    </row>
    <row r="2496" spans="21:30">
      <c r="U2496"/>
      <c r="AD2496"/>
    </row>
    <row r="2497" spans="21:30">
      <c r="U2497"/>
      <c r="AD2497"/>
    </row>
    <row r="2498" spans="21:30">
      <c r="U2498"/>
      <c r="AD2498"/>
    </row>
    <row r="2499" spans="21:30">
      <c r="U2499"/>
      <c r="AD2499"/>
    </row>
    <row r="2500" spans="21:30">
      <c r="U2500"/>
      <c r="AD2500"/>
    </row>
    <row r="2501" spans="21:30">
      <c r="U2501"/>
      <c r="AD2501"/>
    </row>
    <row r="2502" spans="21:30">
      <c r="U2502"/>
      <c r="AD2502"/>
    </row>
    <row r="2503" spans="21:30">
      <c r="U2503"/>
      <c r="AD2503"/>
    </row>
    <row r="2504" spans="21:30">
      <c r="U2504"/>
      <c r="AD2504"/>
    </row>
    <row r="2505" spans="21:30">
      <c r="U2505"/>
      <c r="AD2505"/>
    </row>
    <row r="2506" spans="21:30">
      <c r="U2506"/>
      <c r="AD2506"/>
    </row>
    <row r="2507" spans="21:30">
      <c r="U2507"/>
      <c r="AD2507"/>
    </row>
    <row r="2508" spans="21:30">
      <c r="U2508"/>
      <c r="AD2508"/>
    </row>
    <row r="2509" spans="21:30">
      <c r="U2509"/>
      <c r="AD2509"/>
    </row>
    <row r="2510" spans="21:30">
      <c r="U2510"/>
      <c r="AD2510"/>
    </row>
    <row r="2511" spans="21:30">
      <c r="U2511"/>
      <c r="AD2511"/>
    </row>
    <row r="2512" spans="21:30">
      <c r="U2512"/>
      <c r="AD2512"/>
    </row>
    <row r="2513" spans="21:30">
      <c r="U2513"/>
      <c r="AD2513"/>
    </row>
    <row r="2514" spans="21:30">
      <c r="U2514"/>
      <c r="AD2514"/>
    </row>
    <row r="2515" spans="21:30">
      <c r="U2515"/>
      <c r="AD2515"/>
    </row>
    <row r="2516" spans="21:30">
      <c r="U2516"/>
      <c r="AD2516"/>
    </row>
    <row r="2517" spans="21:30">
      <c r="U2517"/>
      <c r="AD2517"/>
    </row>
    <row r="2518" spans="21:30">
      <c r="U2518"/>
      <c r="AD2518"/>
    </row>
    <row r="2519" spans="21:30">
      <c r="U2519"/>
      <c r="AD2519"/>
    </row>
    <row r="2520" spans="21:30">
      <c r="U2520"/>
      <c r="AD2520"/>
    </row>
    <row r="2521" spans="21:30">
      <c r="U2521"/>
      <c r="AD2521"/>
    </row>
    <row r="2522" spans="21:30">
      <c r="U2522"/>
      <c r="AD2522"/>
    </row>
    <row r="2523" spans="21:30">
      <c r="U2523"/>
      <c r="AD2523"/>
    </row>
    <row r="2524" spans="21:30">
      <c r="U2524"/>
      <c r="AD2524"/>
    </row>
    <row r="2525" spans="21:30">
      <c r="U2525"/>
      <c r="AD2525"/>
    </row>
    <row r="2526" spans="21:30">
      <c r="U2526"/>
      <c r="AD2526"/>
    </row>
    <row r="2527" spans="21:30">
      <c r="U2527"/>
      <c r="AD2527"/>
    </row>
    <row r="2528" spans="21:30">
      <c r="U2528"/>
      <c r="AD2528"/>
    </row>
    <row r="2529" spans="21:30">
      <c r="U2529"/>
      <c r="AD2529"/>
    </row>
    <row r="2530" spans="21:30">
      <c r="U2530"/>
      <c r="AD2530"/>
    </row>
    <row r="2531" spans="21:30">
      <c r="U2531"/>
      <c r="AD2531"/>
    </row>
    <row r="2532" spans="21:30">
      <c r="U2532"/>
      <c r="AD2532"/>
    </row>
    <row r="2533" spans="21:30">
      <c r="U2533"/>
      <c r="AD2533"/>
    </row>
    <row r="2534" spans="21:30">
      <c r="U2534"/>
      <c r="AD2534"/>
    </row>
    <row r="2535" spans="21:30">
      <c r="U2535"/>
      <c r="AD2535"/>
    </row>
    <row r="2536" spans="21:30">
      <c r="U2536"/>
      <c r="AD2536"/>
    </row>
    <row r="2537" spans="21:30">
      <c r="U2537"/>
      <c r="AD2537"/>
    </row>
    <row r="2538" spans="21:30">
      <c r="U2538"/>
      <c r="AD2538"/>
    </row>
    <row r="2539" spans="21:30">
      <c r="U2539"/>
      <c r="AD2539"/>
    </row>
    <row r="2540" spans="21:30">
      <c r="U2540"/>
      <c r="AD2540"/>
    </row>
    <row r="2541" spans="21:30">
      <c r="U2541"/>
      <c r="AD2541"/>
    </row>
    <row r="2542" spans="21:30">
      <c r="U2542"/>
      <c r="AD2542"/>
    </row>
    <row r="2543" spans="21:30">
      <c r="U2543"/>
      <c r="AD2543"/>
    </row>
    <row r="2544" spans="21:30">
      <c r="U2544"/>
      <c r="AD2544"/>
    </row>
    <row r="2545" spans="21:30">
      <c r="U2545"/>
      <c r="AD2545"/>
    </row>
    <row r="2546" spans="21:30">
      <c r="U2546"/>
      <c r="AD2546"/>
    </row>
    <row r="2547" spans="21:30">
      <c r="U2547"/>
      <c r="AD2547"/>
    </row>
    <row r="2548" spans="21:30">
      <c r="U2548"/>
      <c r="AD2548"/>
    </row>
    <row r="2549" spans="21:30">
      <c r="U2549"/>
      <c r="AD2549"/>
    </row>
    <row r="2550" spans="21:30">
      <c r="U2550"/>
      <c r="AD2550"/>
    </row>
    <row r="2551" spans="21:30">
      <c r="U2551"/>
      <c r="AD2551"/>
    </row>
    <row r="2552" spans="21:30">
      <c r="U2552"/>
      <c r="AD2552"/>
    </row>
    <row r="2553" spans="21:30">
      <c r="U2553"/>
      <c r="AD2553"/>
    </row>
    <row r="2554" spans="21:30">
      <c r="U2554"/>
      <c r="AD2554"/>
    </row>
    <row r="2555" spans="21:30">
      <c r="U2555"/>
      <c r="AD2555"/>
    </row>
    <row r="2556" spans="21:30">
      <c r="U2556"/>
      <c r="AD2556"/>
    </row>
    <row r="2557" spans="21:30">
      <c r="U2557"/>
      <c r="AD2557"/>
    </row>
    <row r="2558" spans="21:30">
      <c r="U2558"/>
      <c r="AD2558"/>
    </row>
    <row r="2559" spans="21:30">
      <c r="U2559"/>
      <c r="AD2559"/>
    </row>
    <row r="2560" spans="21:30">
      <c r="U2560"/>
      <c r="AD2560"/>
    </row>
    <row r="2561" spans="21:30">
      <c r="U2561"/>
      <c r="AD2561"/>
    </row>
    <row r="2562" spans="21:30">
      <c r="U2562"/>
      <c r="AD2562"/>
    </row>
    <row r="2563" spans="21:30">
      <c r="U2563"/>
      <c r="AD2563"/>
    </row>
    <row r="2564" spans="21:30">
      <c r="U2564"/>
      <c r="AD2564"/>
    </row>
    <row r="2565" spans="21:30">
      <c r="U2565"/>
      <c r="AD2565"/>
    </row>
    <row r="2566" spans="21:30">
      <c r="U2566"/>
      <c r="AD2566"/>
    </row>
    <row r="2567" spans="21:30">
      <c r="U2567"/>
      <c r="AD2567"/>
    </row>
    <row r="2568" spans="21:30">
      <c r="U2568"/>
      <c r="AD2568"/>
    </row>
    <row r="2569" spans="21:30">
      <c r="U2569"/>
      <c r="AD2569"/>
    </row>
    <row r="2570" spans="21:30">
      <c r="U2570"/>
      <c r="AD2570"/>
    </row>
    <row r="2571" spans="21:30">
      <c r="U2571"/>
      <c r="AD2571"/>
    </row>
    <row r="2572" spans="21:30">
      <c r="U2572"/>
      <c r="AD2572"/>
    </row>
    <row r="2573" spans="21:30">
      <c r="U2573"/>
      <c r="AD2573"/>
    </row>
    <row r="2574" spans="21:30">
      <c r="U2574"/>
      <c r="AD2574"/>
    </row>
    <row r="2575" spans="21:30">
      <c r="U2575"/>
      <c r="AD2575"/>
    </row>
    <row r="2576" spans="21:30">
      <c r="U2576"/>
      <c r="AD2576"/>
    </row>
    <row r="2577" spans="21:30">
      <c r="U2577"/>
      <c r="AD2577"/>
    </row>
    <row r="2578" spans="21:30">
      <c r="U2578"/>
      <c r="AD2578"/>
    </row>
    <row r="2579" spans="21:30">
      <c r="U2579"/>
      <c r="AD2579"/>
    </row>
    <row r="2580" spans="21:30">
      <c r="U2580"/>
      <c r="AD2580"/>
    </row>
    <row r="2581" spans="21:30">
      <c r="U2581"/>
      <c r="AD2581"/>
    </row>
    <row r="2582" spans="21:30">
      <c r="U2582"/>
      <c r="AD2582"/>
    </row>
    <row r="2583" spans="21:30">
      <c r="U2583"/>
      <c r="AD2583"/>
    </row>
    <row r="2584" spans="21:30">
      <c r="U2584"/>
      <c r="AD2584"/>
    </row>
    <row r="2585" spans="21:30">
      <c r="U2585"/>
      <c r="AD2585"/>
    </row>
    <row r="2586" spans="21:30">
      <c r="U2586"/>
      <c r="AD2586"/>
    </row>
    <row r="2587" spans="21:30">
      <c r="U2587"/>
      <c r="AD2587"/>
    </row>
    <row r="2588" spans="21:30">
      <c r="U2588"/>
      <c r="AD2588"/>
    </row>
    <row r="2589" spans="21:30">
      <c r="U2589"/>
      <c r="AD2589"/>
    </row>
    <row r="2590" spans="21:30">
      <c r="U2590"/>
      <c r="AD2590"/>
    </row>
    <row r="2591" spans="21:30">
      <c r="U2591"/>
      <c r="AD2591"/>
    </row>
    <row r="2592" spans="21:30">
      <c r="U2592"/>
      <c r="AD2592"/>
    </row>
    <row r="2593" spans="21:30">
      <c r="U2593"/>
      <c r="AD2593"/>
    </row>
    <row r="2594" spans="21:30">
      <c r="U2594"/>
      <c r="AD2594"/>
    </row>
    <row r="2595" spans="21:30">
      <c r="U2595"/>
      <c r="AD2595"/>
    </row>
    <row r="2596" spans="21:30">
      <c r="U2596"/>
      <c r="AD2596"/>
    </row>
    <row r="2597" spans="21:30">
      <c r="U2597"/>
      <c r="AD2597"/>
    </row>
    <row r="2598" spans="21:30">
      <c r="U2598"/>
      <c r="AD2598"/>
    </row>
    <row r="2599" spans="21:30">
      <c r="U2599"/>
      <c r="AD2599"/>
    </row>
    <row r="2600" spans="21:30">
      <c r="U2600"/>
      <c r="AD2600"/>
    </row>
    <row r="2601" spans="21:30">
      <c r="U2601"/>
      <c r="AD2601"/>
    </row>
    <row r="2602" spans="21:30">
      <c r="U2602"/>
      <c r="AD2602"/>
    </row>
    <row r="2603" spans="21:30">
      <c r="U2603"/>
      <c r="AD2603"/>
    </row>
    <row r="2604" spans="21:30">
      <c r="U2604"/>
      <c r="AD2604"/>
    </row>
    <row r="2605" spans="21:30">
      <c r="U2605"/>
      <c r="AD2605"/>
    </row>
    <row r="2606" spans="21:30">
      <c r="U2606"/>
      <c r="AD2606"/>
    </row>
    <row r="2607" spans="21:30">
      <c r="U2607"/>
      <c r="AD2607"/>
    </row>
    <row r="2608" spans="21:30">
      <c r="U2608"/>
      <c r="AD2608"/>
    </row>
    <row r="2609" spans="21:30">
      <c r="U2609"/>
      <c r="AD2609"/>
    </row>
    <row r="2610" spans="21:30">
      <c r="U2610"/>
      <c r="AD2610"/>
    </row>
    <row r="2611" spans="21:30">
      <c r="U2611"/>
      <c r="AD2611"/>
    </row>
    <row r="2612" spans="21:30">
      <c r="U2612"/>
      <c r="AD2612"/>
    </row>
    <row r="2613" spans="21:30">
      <c r="U2613"/>
      <c r="AD2613"/>
    </row>
    <row r="2614" spans="21:30">
      <c r="U2614"/>
      <c r="AD2614"/>
    </row>
    <row r="2615" spans="21:30">
      <c r="U2615"/>
      <c r="AD2615"/>
    </row>
    <row r="2616" spans="21:30">
      <c r="U2616"/>
      <c r="AD2616"/>
    </row>
    <row r="2617" spans="21:30">
      <c r="U2617"/>
      <c r="AD2617"/>
    </row>
    <row r="2618" spans="21:30">
      <c r="U2618"/>
      <c r="AD2618"/>
    </row>
    <row r="2619" spans="21:30">
      <c r="U2619"/>
      <c r="AD2619"/>
    </row>
    <row r="2620" spans="21:30">
      <c r="U2620"/>
      <c r="AD2620"/>
    </row>
    <row r="2621" spans="21:30">
      <c r="U2621"/>
      <c r="AD2621"/>
    </row>
    <row r="2622" spans="21:30">
      <c r="U2622"/>
      <c r="AD2622"/>
    </row>
    <row r="2623" spans="21:30">
      <c r="U2623"/>
      <c r="AD2623"/>
    </row>
    <row r="2624" spans="21:30">
      <c r="U2624"/>
      <c r="AD2624"/>
    </row>
    <row r="2625" spans="21:30">
      <c r="U2625"/>
      <c r="AD2625"/>
    </row>
    <row r="2626" spans="21:30">
      <c r="U2626"/>
      <c r="AD2626"/>
    </row>
    <row r="2627" spans="21:30">
      <c r="U2627"/>
      <c r="AD2627"/>
    </row>
    <row r="2628" spans="21:30">
      <c r="U2628"/>
      <c r="AD2628"/>
    </row>
    <row r="2629" spans="21:30">
      <c r="U2629"/>
      <c r="AD2629"/>
    </row>
    <row r="2630" spans="21:30">
      <c r="U2630"/>
      <c r="AD2630"/>
    </row>
    <row r="2631" spans="21:30">
      <c r="U2631"/>
      <c r="AD2631"/>
    </row>
    <row r="2632" spans="21:30">
      <c r="U2632"/>
      <c r="AD2632"/>
    </row>
    <row r="2633" spans="21:30">
      <c r="U2633"/>
      <c r="AD2633"/>
    </row>
    <row r="2634" spans="21:30">
      <c r="U2634"/>
      <c r="AD2634"/>
    </row>
    <row r="2635" spans="21:30">
      <c r="U2635"/>
      <c r="AD2635"/>
    </row>
    <row r="2636" spans="21:30">
      <c r="U2636"/>
      <c r="AD2636"/>
    </row>
    <row r="2637" spans="21:30">
      <c r="U2637"/>
      <c r="AD2637"/>
    </row>
    <row r="2638" spans="21:30">
      <c r="U2638"/>
      <c r="AD2638"/>
    </row>
    <row r="2639" spans="21:30">
      <c r="U2639"/>
      <c r="AD2639"/>
    </row>
    <row r="2640" spans="21:30">
      <c r="U2640"/>
      <c r="AD2640"/>
    </row>
    <row r="2641" spans="21:30">
      <c r="U2641"/>
      <c r="AD2641"/>
    </row>
    <row r="2642" spans="21:30">
      <c r="U2642"/>
      <c r="AD2642"/>
    </row>
    <row r="2643" spans="21:30">
      <c r="U2643"/>
      <c r="AD2643"/>
    </row>
    <row r="2644" spans="21:30">
      <c r="U2644"/>
      <c r="AD2644"/>
    </row>
    <row r="2645" spans="21:30">
      <c r="U2645"/>
      <c r="AD2645"/>
    </row>
    <row r="2646" spans="21:30">
      <c r="U2646"/>
      <c r="AD2646"/>
    </row>
    <row r="2647" spans="21:30">
      <c r="U2647"/>
      <c r="AD2647"/>
    </row>
    <row r="2648" spans="21:30">
      <c r="U2648"/>
      <c r="AD2648"/>
    </row>
    <row r="2649" spans="21:30">
      <c r="U2649"/>
      <c r="AD2649"/>
    </row>
    <row r="2650" spans="21:30">
      <c r="U2650"/>
      <c r="AD2650"/>
    </row>
    <row r="2651" spans="21:30">
      <c r="U2651"/>
      <c r="AD2651"/>
    </row>
    <row r="2652" spans="21:30">
      <c r="U2652"/>
      <c r="AD2652"/>
    </row>
    <row r="2653" spans="21:30">
      <c r="U2653"/>
      <c r="AD2653"/>
    </row>
    <row r="2654" spans="21:30">
      <c r="U2654"/>
      <c r="AD2654"/>
    </row>
    <row r="2655" spans="21:30">
      <c r="U2655"/>
      <c r="AD2655"/>
    </row>
    <row r="2656" spans="21:30">
      <c r="U2656"/>
      <c r="AD2656"/>
    </row>
    <row r="2657" spans="21:30">
      <c r="U2657"/>
      <c r="AD2657"/>
    </row>
    <row r="2658" spans="21:30">
      <c r="U2658"/>
      <c r="AD2658"/>
    </row>
    <row r="2659" spans="21:30">
      <c r="U2659"/>
      <c r="AD2659"/>
    </row>
    <row r="2660" spans="21:30">
      <c r="U2660"/>
      <c r="AD2660"/>
    </row>
    <row r="2661" spans="21:30">
      <c r="U2661"/>
      <c r="AD2661"/>
    </row>
    <row r="2662" spans="21:30">
      <c r="U2662"/>
      <c r="AD2662"/>
    </row>
    <row r="2663" spans="21:30">
      <c r="U2663"/>
      <c r="AD2663"/>
    </row>
    <row r="2664" spans="21:30">
      <c r="U2664"/>
      <c r="AD2664"/>
    </row>
    <row r="2665" spans="21:30">
      <c r="U2665"/>
      <c r="AD2665"/>
    </row>
    <row r="2666" spans="21:30">
      <c r="U2666"/>
      <c r="AD2666"/>
    </row>
    <row r="2667" spans="21:30">
      <c r="U2667"/>
      <c r="AD2667"/>
    </row>
    <row r="2668" spans="21:30">
      <c r="U2668"/>
      <c r="AD2668"/>
    </row>
    <row r="2669" spans="21:30">
      <c r="U2669"/>
      <c r="AD2669"/>
    </row>
    <row r="2670" spans="21:30">
      <c r="U2670"/>
      <c r="AD2670"/>
    </row>
    <row r="2671" spans="21:30">
      <c r="U2671"/>
      <c r="AD2671"/>
    </row>
    <row r="2672" spans="21:30">
      <c r="U2672"/>
      <c r="AD2672"/>
    </row>
    <row r="2673" spans="21:30">
      <c r="U2673"/>
      <c r="AD2673"/>
    </row>
    <row r="2674" spans="21:30">
      <c r="U2674"/>
      <c r="AD2674"/>
    </row>
    <row r="2675" spans="21:30">
      <c r="U2675"/>
      <c r="AD2675"/>
    </row>
    <row r="2676" spans="21:30">
      <c r="U2676"/>
      <c r="AD2676"/>
    </row>
    <row r="2677" spans="21:30">
      <c r="U2677"/>
      <c r="AD2677"/>
    </row>
    <row r="2678" spans="21:30">
      <c r="U2678"/>
      <c r="AD2678"/>
    </row>
    <row r="2679" spans="21:30">
      <c r="U2679"/>
      <c r="AD2679"/>
    </row>
    <row r="2680" spans="21:30">
      <c r="U2680"/>
      <c r="AD2680"/>
    </row>
    <row r="2681" spans="21:30">
      <c r="U2681"/>
      <c r="AD2681"/>
    </row>
    <row r="2682" spans="21:30">
      <c r="U2682"/>
      <c r="AD2682"/>
    </row>
    <row r="2683" spans="21:30">
      <c r="U2683"/>
      <c r="AD2683"/>
    </row>
    <row r="2684" spans="21:30">
      <c r="U2684"/>
      <c r="AD2684"/>
    </row>
    <row r="2685" spans="21:30">
      <c r="U2685"/>
      <c r="AD2685"/>
    </row>
    <row r="2686" spans="21:30">
      <c r="U2686"/>
      <c r="AD2686"/>
    </row>
    <row r="2687" spans="21:30">
      <c r="U2687"/>
      <c r="AD2687"/>
    </row>
    <row r="2688" spans="21:30">
      <c r="U2688"/>
      <c r="AD2688"/>
    </row>
    <row r="2689" spans="21:30">
      <c r="U2689"/>
      <c r="AD2689"/>
    </row>
    <row r="2690" spans="21:30">
      <c r="U2690"/>
      <c r="AD2690"/>
    </row>
    <row r="2691" spans="21:30">
      <c r="U2691"/>
      <c r="AD2691"/>
    </row>
    <row r="2692" spans="21:30">
      <c r="U2692"/>
      <c r="AD2692"/>
    </row>
    <row r="2693" spans="21:30">
      <c r="U2693"/>
      <c r="AD2693"/>
    </row>
    <row r="2694" spans="21:30">
      <c r="U2694"/>
      <c r="AD2694"/>
    </row>
    <row r="2695" spans="21:30">
      <c r="U2695"/>
      <c r="AD2695"/>
    </row>
    <row r="2696" spans="21:30">
      <c r="U2696"/>
      <c r="AD2696"/>
    </row>
    <row r="2697" spans="21:30">
      <c r="U2697"/>
      <c r="AD2697"/>
    </row>
    <row r="2698" spans="21:30">
      <c r="U2698"/>
      <c r="AD2698"/>
    </row>
    <row r="2699" spans="21:30">
      <c r="U2699"/>
      <c r="AD2699"/>
    </row>
    <row r="2700" spans="21:30">
      <c r="U2700"/>
      <c r="AD2700"/>
    </row>
    <row r="2701" spans="21:30">
      <c r="U2701"/>
      <c r="AD2701"/>
    </row>
    <row r="2702" spans="21:30">
      <c r="U2702"/>
      <c r="AD2702"/>
    </row>
    <row r="2703" spans="21:30">
      <c r="U2703"/>
      <c r="AD2703"/>
    </row>
    <row r="2704" spans="21:30">
      <c r="U2704"/>
      <c r="AD2704"/>
    </row>
    <row r="2705" spans="21:30">
      <c r="U2705"/>
      <c r="AD2705"/>
    </row>
    <row r="2706" spans="21:30">
      <c r="U2706"/>
      <c r="AD2706"/>
    </row>
    <row r="2707" spans="21:30">
      <c r="U2707"/>
      <c r="AD2707"/>
    </row>
    <row r="2708" spans="21:30">
      <c r="U2708"/>
      <c r="AD2708"/>
    </row>
    <row r="2709" spans="21:30">
      <c r="U2709"/>
      <c r="AD2709"/>
    </row>
    <row r="2710" spans="21:30">
      <c r="U2710"/>
      <c r="AD2710"/>
    </row>
    <row r="2711" spans="21:30">
      <c r="U2711"/>
      <c r="AD2711"/>
    </row>
    <row r="2712" spans="21:30">
      <c r="U2712"/>
      <c r="AD2712"/>
    </row>
    <row r="2713" spans="21:30">
      <c r="U2713"/>
      <c r="AD2713"/>
    </row>
    <row r="2714" spans="21:30">
      <c r="U2714"/>
      <c r="AD2714"/>
    </row>
    <row r="2715" spans="21:30">
      <c r="U2715"/>
      <c r="AD2715"/>
    </row>
    <row r="2716" spans="21:30">
      <c r="U2716"/>
      <c r="AD2716"/>
    </row>
    <row r="2717" spans="21:30">
      <c r="U2717"/>
      <c r="AD2717"/>
    </row>
    <row r="2718" spans="21:30">
      <c r="U2718"/>
      <c r="AD2718"/>
    </row>
    <row r="2719" spans="21:30">
      <c r="U2719"/>
      <c r="AD2719"/>
    </row>
    <row r="2720" spans="21:30">
      <c r="U2720"/>
      <c r="AD2720"/>
    </row>
    <row r="2721" spans="21:30">
      <c r="U2721"/>
      <c r="AD2721"/>
    </row>
    <row r="2722" spans="21:30">
      <c r="U2722"/>
      <c r="AD2722"/>
    </row>
    <row r="2723" spans="21:30">
      <c r="U2723"/>
      <c r="AD2723"/>
    </row>
    <row r="2724" spans="21:30">
      <c r="U2724"/>
      <c r="AD2724"/>
    </row>
    <row r="2725" spans="21:30">
      <c r="U2725"/>
      <c r="AD2725"/>
    </row>
    <row r="2726" spans="21:30">
      <c r="U2726"/>
      <c r="AD2726"/>
    </row>
    <row r="2727" spans="21:30">
      <c r="U2727"/>
      <c r="AD2727"/>
    </row>
    <row r="2728" spans="21:30">
      <c r="U2728"/>
      <c r="AD2728"/>
    </row>
    <row r="2729" spans="21:30">
      <c r="U2729"/>
      <c r="AD2729"/>
    </row>
    <row r="2730" spans="21:30">
      <c r="U2730"/>
      <c r="AD2730"/>
    </row>
    <row r="2731" spans="21:30">
      <c r="U2731"/>
      <c r="AD2731"/>
    </row>
    <row r="2732" spans="21:30">
      <c r="U2732"/>
      <c r="AD2732"/>
    </row>
    <row r="2733" spans="21:30">
      <c r="U2733"/>
      <c r="AD2733"/>
    </row>
    <row r="2734" spans="21:30">
      <c r="U2734"/>
      <c r="AD2734"/>
    </row>
    <row r="2735" spans="21:30">
      <c r="U2735"/>
      <c r="AD2735"/>
    </row>
    <row r="2736" spans="21:30">
      <c r="U2736"/>
      <c r="AD2736"/>
    </row>
    <row r="2737" spans="21:30">
      <c r="U2737"/>
      <c r="AD2737"/>
    </row>
    <row r="2738" spans="21:30">
      <c r="U2738"/>
      <c r="AD2738"/>
    </row>
    <row r="2739" spans="21:30">
      <c r="U2739"/>
      <c r="AD2739"/>
    </row>
    <row r="2740" spans="21:30">
      <c r="U2740"/>
      <c r="AD2740"/>
    </row>
    <row r="2741" spans="21:30">
      <c r="U2741"/>
      <c r="AD2741"/>
    </row>
    <row r="2742" spans="21:30">
      <c r="U2742"/>
      <c r="AD2742"/>
    </row>
    <row r="2743" spans="21:30">
      <c r="U2743"/>
      <c r="AD2743"/>
    </row>
    <row r="2744" spans="21:30">
      <c r="U2744"/>
      <c r="AD2744"/>
    </row>
    <row r="2745" spans="21:30">
      <c r="U2745"/>
      <c r="AD2745"/>
    </row>
    <row r="2746" spans="21:30">
      <c r="U2746"/>
      <c r="AD2746"/>
    </row>
    <row r="2747" spans="21:30">
      <c r="U2747"/>
      <c r="AD2747"/>
    </row>
    <row r="2748" spans="21:30">
      <c r="U2748"/>
      <c r="AD2748"/>
    </row>
    <row r="2749" spans="21:30">
      <c r="U2749"/>
      <c r="AD2749"/>
    </row>
    <row r="2750" spans="21:30">
      <c r="U2750"/>
      <c r="AD2750"/>
    </row>
    <row r="2751" spans="21:30">
      <c r="U2751"/>
      <c r="AD2751"/>
    </row>
    <row r="2752" spans="21:30">
      <c r="U2752"/>
      <c r="AD2752"/>
    </row>
    <row r="2753" spans="21:30">
      <c r="U2753"/>
      <c r="AD2753"/>
    </row>
    <row r="2754" spans="21:30">
      <c r="U2754"/>
      <c r="AD2754"/>
    </row>
    <row r="2755" spans="21:30">
      <c r="U2755"/>
      <c r="AD2755"/>
    </row>
    <row r="2756" spans="21:30">
      <c r="U2756"/>
      <c r="AD2756"/>
    </row>
    <row r="2757" spans="21:30">
      <c r="U2757"/>
      <c r="AD2757"/>
    </row>
    <row r="2758" spans="21:30">
      <c r="U2758"/>
      <c r="AD2758"/>
    </row>
    <row r="2759" spans="21:30">
      <c r="U2759"/>
      <c r="AD2759"/>
    </row>
    <row r="2760" spans="21:30">
      <c r="U2760"/>
      <c r="AD2760"/>
    </row>
    <row r="2761" spans="21:30">
      <c r="U2761"/>
      <c r="AD2761"/>
    </row>
    <row r="2762" spans="21:30">
      <c r="U2762"/>
      <c r="AD2762"/>
    </row>
    <row r="2763" spans="21:30">
      <c r="U2763"/>
      <c r="AD2763"/>
    </row>
    <row r="2764" spans="21:30">
      <c r="U2764"/>
      <c r="AD2764"/>
    </row>
    <row r="2765" spans="21:30">
      <c r="U2765"/>
      <c r="AD2765"/>
    </row>
    <row r="2766" spans="21:30">
      <c r="U2766"/>
      <c r="AD2766"/>
    </row>
    <row r="2767" spans="21:30">
      <c r="U2767"/>
      <c r="AD2767"/>
    </row>
    <row r="2768" spans="21:30">
      <c r="U2768"/>
      <c r="AD2768"/>
    </row>
    <row r="2769" spans="21:30">
      <c r="U2769"/>
      <c r="AD2769"/>
    </row>
    <row r="2770" spans="21:30">
      <c r="U2770"/>
      <c r="AD2770"/>
    </row>
    <row r="2771" spans="21:30">
      <c r="U2771"/>
      <c r="AD2771"/>
    </row>
    <row r="2772" spans="21:30">
      <c r="U2772"/>
      <c r="AD2772"/>
    </row>
    <row r="2773" spans="21:30">
      <c r="U2773"/>
      <c r="AD2773"/>
    </row>
    <row r="2774" spans="21:30">
      <c r="U2774"/>
      <c r="AD2774"/>
    </row>
    <row r="2775" spans="21:30">
      <c r="U2775"/>
      <c r="AD2775"/>
    </row>
    <row r="2776" spans="21:30">
      <c r="U2776"/>
      <c r="AD2776"/>
    </row>
    <row r="2777" spans="21:30">
      <c r="U2777"/>
      <c r="AD2777"/>
    </row>
    <row r="2778" spans="21:30">
      <c r="U2778"/>
      <c r="AD2778"/>
    </row>
    <row r="2779" spans="21:30">
      <c r="U2779"/>
      <c r="AD2779"/>
    </row>
    <row r="2780" spans="21:30">
      <c r="U2780"/>
      <c r="AD2780"/>
    </row>
    <row r="2781" spans="21:30">
      <c r="U2781"/>
      <c r="AD2781"/>
    </row>
    <row r="2782" spans="21:30">
      <c r="U2782"/>
      <c r="AD2782"/>
    </row>
    <row r="2783" spans="21:30">
      <c r="U2783"/>
      <c r="AD2783"/>
    </row>
    <row r="2784" spans="21:30">
      <c r="U2784"/>
      <c r="AD2784"/>
    </row>
    <row r="2785" spans="21:30">
      <c r="U2785"/>
      <c r="AD2785"/>
    </row>
    <row r="2786" spans="21:30">
      <c r="U2786"/>
      <c r="AD2786"/>
    </row>
    <row r="2787" spans="21:30">
      <c r="U2787"/>
      <c r="AD2787"/>
    </row>
    <row r="2788" spans="21:30">
      <c r="U2788"/>
      <c r="AD2788"/>
    </row>
    <row r="2789" spans="21:30">
      <c r="U2789"/>
      <c r="AD2789"/>
    </row>
    <row r="2790" spans="21:30">
      <c r="U2790"/>
      <c r="AD2790"/>
    </row>
    <row r="2791" spans="21:30">
      <c r="U2791"/>
      <c r="AD2791"/>
    </row>
    <row r="2792" spans="21:30">
      <c r="U2792"/>
      <c r="AD2792"/>
    </row>
    <row r="2793" spans="21:30">
      <c r="U2793"/>
      <c r="AD2793"/>
    </row>
    <row r="2794" spans="21:30">
      <c r="U2794"/>
      <c r="AD2794"/>
    </row>
    <row r="2795" spans="21:30">
      <c r="U2795"/>
      <c r="AD2795"/>
    </row>
    <row r="2796" spans="21:30">
      <c r="U2796"/>
      <c r="AD2796"/>
    </row>
    <row r="2797" spans="21:30">
      <c r="U2797"/>
      <c r="AD2797"/>
    </row>
    <row r="2798" spans="21:30">
      <c r="U2798"/>
      <c r="AD2798"/>
    </row>
    <row r="2799" spans="21:30">
      <c r="U2799"/>
      <c r="AD2799"/>
    </row>
    <row r="2800" spans="21:30">
      <c r="U2800"/>
      <c r="AD2800"/>
    </row>
    <row r="2801" spans="21:30">
      <c r="U2801"/>
      <c r="AD2801"/>
    </row>
    <row r="2802" spans="21:30">
      <c r="U2802"/>
      <c r="AD2802"/>
    </row>
    <row r="2803" spans="21:30">
      <c r="U2803"/>
      <c r="AD2803"/>
    </row>
    <row r="2804" spans="21:30">
      <c r="U2804"/>
      <c r="AD2804"/>
    </row>
    <row r="2805" spans="21:30">
      <c r="U2805"/>
      <c r="AD2805"/>
    </row>
    <row r="2806" spans="21:30">
      <c r="U2806"/>
      <c r="AD2806"/>
    </row>
    <row r="2807" spans="21:30">
      <c r="U2807"/>
      <c r="AD2807"/>
    </row>
    <row r="2808" spans="21:30">
      <c r="U2808"/>
      <c r="AD2808"/>
    </row>
    <row r="2809" spans="21:30">
      <c r="U2809"/>
      <c r="AD2809"/>
    </row>
    <row r="2810" spans="21:30">
      <c r="U2810"/>
      <c r="AD2810"/>
    </row>
    <row r="2811" spans="21:30">
      <c r="U2811"/>
      <c r="AD2811"/>
    </row>
    <row r="2812" spans="21:30">
      <c r="U2812"/>
      <c r="AD2812"/>
    </row>
    <row r="2813" spans="21:30">
      <c r="U2813"/>
      <c r="AD2813"/>
    </row>
    <row r="2814" spans="21:30">
      <c r="U2814"/>
      <c r="AD2814"/>
    </row>
    <row r="2815" spans="21:30">
      <c r="U2815"/>
      <c r="AD2815"/>
    </row>
    <row r="2816" spans="21:30">
      <c r="U2816"/>
      <c r="AD2816"/>
    </row>
    <row r="2817" spans="21:30">
      <c r="U2817"/>
      <c r="AD2817"/>
    </row>
    <row r="2818" spans="21:30">
      <c r="U2818"/>
      <c r="AD2818"/>
    </row>
    <row r="2819" spans="21:30">
      <c r="U2819"/>
      <c r="AD2819"/>
    </row>
    <row r="2820" spans="21:30">
      <c r="U2820"/>
      <c r="AD2820"/>
    </row>
    <row r="2821" spans="21:30">
      <c r="U2821"/>
      <c r="AD2821"/>
    </row>
    <row r="2822" spans="21:30">
      <c r="U2822"/>
      <c r="AD2822"/>
    </row>
    <row r="2823" spans="21:30">
      <c r="U2823"/>
      <c r="AD2823"/>
    </row>
    <row r="2824" spans="21:30">
      <c r="U2824"/>
      <c r="AD2824"/>
    </row>
    <row r="2825" spans="21:30">
      <c r="U2825"/>
      <c r="AD2825"/>
    </row>
    <row r="2826" spans="21:30">
      <c r="U2826"/>
      <c r="AD2826"/>
    </row>
    <row r="2827" spans="21:30">
      <c r="U2827"/>
      <c r="AD2827"/>
    </row>
    <row r="2828" spans="21:30">
      <c r="U2828"/>
      <c r="AD2828"/>
    </row>
    <row r="2829" spans="21:30">
      <c r="U2829"/>
      <c r="AD2829"/>
    </row>
    <row r="2830" spans="21:30">
      <c r="U2830"/>
      <c r="AD2830"/>
    </row>
    <row r="2831" spans="21:30">
      <c r="U2831"/>
      <c r="AD2831"/>
    </row>
    <row r="2832" spans="21:30">
      <c r="U2832"/>
      <c r="AD2832"/>
    </row>
    <row r="2833" spans="21:30">
      <c r="U2833"/>
      <c r="AD2833"/>
    </row>
    <row r="2834" spans="21:30">
      <c r="U2834"/>
      <c r="AD2834"/>
    </row>
    <row r="2835" spans="21:30">
      <c r="U2835"/>
      <c r="AD2835"/>
    </row>
    <row r="2836" spans="21:30">
      <c r="U2836"/>
      <c r="AD2836"/>
    </row>
    <row r="2837" spans="21:30">
      <c r="U2837"/>
      <c r="AD2837"/>
    </row>
    <row r="2838" spans="21:30">
      <c r="U2838"/>
      <c r="AD2838"/>
    </row>
    <row r="2839" spans="21:30">
      <c r="U2839"/>
      <c r="AD2839"/>
    </row>
    <row r="2840" spans="21:30">
      <c r="U2840"/>
      <c r="AD2840"/>
    </row>
    <row r="2841" spans="21:30">
      <c r="U2841"/>
      <c r="AD2841"/>
    </row>
    <row r="2842" spans="21:30">
      <c r="U2842"/>
      <c r="AD2842"/>
    </row>
    <row r="2843" spans="21:30">
      <c r="U2843"/>
      <c r="AD2843"/>
    </row>
    <row r="2844" spans="21:30">
      <c r="U2844"/>
      <c r="AD2844"/>
    </row>
    <row r="2845" spans="21:30">
      <c r="U2845"/>
      <c r="AD2845"/>
    </row>
    <row r="2846" spans="21:30">
      <c r="U2846"/>
      <c r="AD2846"/>
    </row>
    <row r="2847" spans="21:30">
      <c r="U2847"/>
      <c r="AD2847"/>
    </row>
    <row r="2848" spans="21:30">
      <c r="U2848"/>
      <c r="AD2848"/>
    </row>
    <row r="2849" spans="21:30">
      <c r="U2849"/>
      <c r="AD2849"/>
    </row>
    <row r="2850" spans="21:30">
      <c r="U2850"/>
      <c r="AD2850"/>
    </row>
    <row r="2851" spans="21:30">
      <c r="U2851"/>
      <c r="AD2851"/>
    </row>
    <row r="2852" spans="21:30">
      <c r="U2852"/>
      <c r="AD2852"/>
    </row>
    <row r="2853" spans="21:30">
      <c r="U2853"/>
      <c r="AD2853"/>
    </row>
    <row r="2854" spans="21:30">
      <c r="U2854"/>
      <c r="AD2854"/>
    </row>
    <row r="2855" spans="21:30">
      <c r="U2855"/>
      <c r="AD2855"/>
    </row>
    <row r="2856" spans="21:30">
      <c r="U2856"/>
      <c r="AD2856"/>
    </row>
    <row r="2857" spans="21:30">
      <c r="U2857"/>
      <c r="AD2857"/>
    </row>
    <row r="2858" spans="21:30">
      <c r="U2858"/>
      <c r="AD2858"/>
    </row>
    <row r="2859" spans="21:30">
      <c r="U2859"/>
      <c r="AD2859"/>
    </row>
    <row r="2860" spans="21:30">
      <c r="U2860"/>
      <c r="AD2860"/>
    </row>
    <row r="2861" spans="21:30">
      <c r="U2861"/>
      <c r="AD2861"/>
    </row>
    <row r="2862" spans="21:30">
      <c r="U2862"/>
      <c r="AD2862"/>
    </row>
    <row r="2863" spans="21:30">
      <c r="U2863"/>
      <c r="AD2863"/>
    </row>
    <row r="2864" spans="21:30">
      <c r="U2864"/>
      <c r="AD2864"/>
    </row>
    <row r="2865" spans="21:30">
      <c r="U2865"/>
      <c r="AD2865"/>
    </row>
    <row r="2866" spans="21:30">
      <c r="U2866"/>
      <c r="AD2866"/>
    </row>
    <row r="2867" spans="21:30">
      <c r="U2867"/>
      <c r="AD2867"/>
    </row>
    <row r="2868" spans="21:30">
      <c r="U2868"/>
      <c r="AD2868"/>
    </row>
    <row r="2869" spans="21:30">
      <c r="U2869"/>
      <c r="AD2869"/>
    </row>
    <row r="2870" spans="21:30">
      <c r="U2870"/>
      <c r="AD2870"/>
    </row>
    <row r="2871" spans="21:30">
      <c r="U2871"/>
      <c r="AD2871"/>
    </row>
    <row r="2872" spans="21:30">
      <c r="U2872"/>
      <c r="AD2872"/>
    </row>
    <row r="2873" spans="21:30">
      <c r="U2873"/>
      <c r="AD2873"/>
    </row>
    <row r="2874" spans="21:30">
      <c r="U2874"/>
      <c r="AD2874"/>
    </row>
    <row r="2875" spans="21:30">
      <c r="U2875"/>
      <c r="AD2875"/>
    </row>
    <row r="2876" spans="21:30">
      <c r="U2876"/>
      <c r="AD2876"/>
    </row>
    <row r="2877" spans="21:30">
      <c r="U2877"/>
      <c r="AD2877"/>
    </row>
    <row r="2878" spans="21:30">
      <c r="U2878"/>
      <c r="AD2878"/>
    </row>
    <row r="2879" spans="21:30">
      <c r="U2879"/>
      <c r="AD2879"/>
    </row>
    <row r="2880" spans="21:30">
      <c r="U2880"/>
      <c r="AD2880"/>
    </row>
    <row r="2881" spans="21:30">
      <c r="U2881"/>
      <c r="AD2881"/>
    </row>
    <row r="2882" spans="21:30">
      <c r="U2882"/>
      <c r="AD2882"/>
    </row>
    <row r="2883" spans="21:30">
      <c r="U2883"/>
      <c r="AD2883"/>
    </row>
    <row r="2884" spans="21:30">
      <c r="U2884"/>
      <c r="AD2884"/>
    </row>
    <row r="2885" spans="21:30">
      <c r="U2885"/>
      <c r="AD2885"/>
    </row>
    <row r="2886" spans="21:30">
      <c r="U2886"/>
      <c r="AD2886"/>
    </row>
    <row r="2887" spans="21:30">
      <c r="U2887"/>
      <c r="AD2887"/>
    </row>
    <row r="2888" spans="21:30">
      <c r="U2888"/>
      <c r="AD2888"/>
    </row>
    <row r="2889" spans="21:30">
      <c r="U2889"/>
      <c r="AD2889"/>
    </row>
    <row r="2890" spans="21:30">
      <c r="U2890"/>
      <c r="AD2890"/>
    </row>
    <row r="2891" spans="21:30">
      <c r="U2891"/>
      <c r="AD2891"/>
    </row>
    <row r="2892" spans="21:30">
      <c r="U2892"/>
      <c r="AD2892"/>
    </row>
    <row r="2893" spans="21:30">
      <c r="U2893"/>
      <c r="AD2893"/>
    </row>
    <row r="2894" spans="21:30">
      <c r="U2894"/>
      <c r="AD2894"/>
    </row>
    <row r="2895" spans="21:30">
      <c r="U2895"/>
      <c r="AD2895"/>
    </row>
    <row r="2896" spans="21:30">
      <c r="U2896"/>
      <c r="AD2896"/>
    </row>
    <row r="2897" spans="21:30">
      <c r="U2897"/>
      <c r="AD2897"/>
    </row>
    <row r="2898" spans="21:30">
      <c r="U2898"/>
      <c r="AD2898"/>
    </row>
    <row r="2899" spans="21:30">
      <c r="U2899"/>
      <c r="AD2899"/>
    </row>
    <row r="2900" spans="21:30">
      <c r="U2900"/>
      <c r="AD2900"/>
    </row>
    <row r="2901" spans="21:30">
      <c r="U2901"/>
      <c r="AD2901"/>
    </row>
    <row r="2902" spans="21:30">
      <c r="U2902"/>
      <c r="AD2902"/>
    </row>
    <row r="2903" spans="21:30">
      <c r="U2903"/>
      <c r="AD2903"/>
    </row>
    <row r="2904" spans="21:30">
      <c r="U2904"/>
      <c r="AD2904"/>
    </row>
    <row r="2905" spans="21:30">
      <c r="U2905"/>
      <c r="AD2905"/>
    </row>
    <row r="2906" spans="21:30">
      <c r="U2906"/>
      <c r="AD2906"/>
    </row>
    <row r="2907" spans="21:30">
      <c r="U2907"/>
      <c r="AD2907"/>
    </row>
    <row r="2908" spans="21:30">
      <c r="U2908"/>
      <c r="AD2908"/>
    </row>
    <row r="2909" spans="21:30">
      <c r="U2909"/>
      <c r="AD2909"/>
    </row>
    <row r="2910" spans="21:30">
      <c r="U2910"/>
      <c r="AD2910"/>
    </row>
    <row r="2911" spans="21:30">
      <c r="U2911"/>
      <c r="AD2911"/>
    </row>
    <row r="2912" spans="21:30">
      <c r="U2912"/>
      <c r="AD2912"/>
    </row>
    <row r="2913" spans="21:30">
      <c r="U2913"/>
      <c r="AD2913"/>
    </row>
    <row r="2914" spans="21:30">
      <c r="U2914"/>
      <c r="AD2914"/>
    </row>
    <row r="2915" spans="21:30">
      <c r="U2915"/>
      <c r="AD2915"/>
    </row>
    <row r="2916" spans="21:30">
      <c r="U2916"/>
      <c r="AD2916"/>
    </row>
    <row r="2917" spans="21:30">
      <c r="U2917"/>
      <c r="AD2917"/>
    </row>
    <row r="2918" spans="21:30">
      <c r="U2918"/>
      <c r="AD2918"/>
    </row>
    <row r="2919" spans="21:30">
      <c r="U2919"/>
      <c r="AD2919"/>
    </row>
    <row r="2920" spans="21:30">
      <c r="U2920"/>
      <c r="AD2920"/>
    </row>
    <row r="2921" spans="21:30">
      <c r="U2921"/>
      <c r="AD2921"/>
    </row>
    <row r="2922" spans="21:30">
      <c r="U2922"/>
      <c r="AD2922"/>
    </row>
    <row r="2923" spans="21:30">
      <c r="U2923"/>
      <c r="AD2923"/>
    </row>
    <row r="2924" spans="21:30">
      <c r="U2924"/>
      <c r="AD2924"/>
    </row>
    <row r="2925" spans="21:30">
      <c r="U2925"/>
      <c r="AD2925"/>
    </row>
    <row r="2926" spans="21:30">
      <c r="U2926"/>
      <c r="AD2926"/>
    </row>
    <row r="2927" spans="21:30">
      <c r="U2927"/>
      <c r="AD2927"/>
    </row>
    <row r="2928" spans="21:30">
      <c r="U2928"/>
      <c r="AD2928"/>
    </row>
    <row r="2929" spans="21:30">
      <c r="U2929"/>
      <c r="AD2929"/>
    </row>
    <row r="2930" spans="21:30">
      <c r="U2930"/>
      <c r="AD2930"/>
    </row>
    <row r="2931" spans="21:30">
      <c r="U2931"/>
      <c r="AD2931"/>
    </row>
    <row r="2932" spans="21:30">
      <c r="U2932"/>
      <c r="AD2932"/>
    </row>
    <row r="2933" spans="21:30">
      <c r="U2933"/>
      <c r="AD2933"/>
    </row>
    <row r="2934" spans="21:30">
      <c r="U2934"/>
      <c r="AD2934"/>
    </row>
    <row r="2935" spans="21:30">
      <c r="U2935"/>
      <c r="AD2935"/>
    </row>
    <row r="2936" spans="21:30">
      <c r="U2936"/>
      <c r="AD2936"/>
    </row>
    <row r="2937" spans="21:30">
      <c r="U2937"/>
      <c r="AD2937"/>
    </row>
    <row r="2938" spans="21:30">
      <c r="U2938"/>
      <c r="AD2938"/>
    </row>
    <row r="2939" spans="21:30">
      <c r="U2939"/>
      <c r="AD2939"/>
    </row>
    <row r="2940" spans="21:30">
      <c r="U2940"/>
      <c r="AD2940"/>
    </row>
    <row r="2941" spans="21:30">
      <c r="U2941"/>
      <c r="AD2941"/>
    </row>
    <row r="2942" spans="21:30">
      <c r="U2942"/>
      <c r="AD2942"/>
    </row>
    <row r="2943" spans="21:30">
      <c r="U2943"/>
      <c r="AD2943"/>
    </row>
    <row r="2944" spans="21:30">
      <c r="U2944"/>
      <c r="AD2944"/>
    </row>
    <row r="2945" spans="21:30">
      <c r="U2945"/>
      <c r="AD2945"/>
    </row>
    <row r="2946" spans="21:30">
      <c r="U2946"/>
      <c r="AD2946"/>
    </row>
    <row r="2947" spans="21:30">
      <c r="U2947"/>
      <c r="AD2947"/>
    </row>
    <row r="2948" spans="21:30">
      <c r="U2948"/>
      <c r="AD2948"/>
    </row>
    <row r="2949" spans="21:30">
      <c r="U2949"/>
      <c r="AD2949"/>
    </row>
    <row r="2950" spans="21:30">
      <c r="U2950"/>
      <c r="AD2950"/>
    </row>
    <row r="2951" spans="21:30">
      <c r="U2951"/>
      <c r="AD2951"/>
    </row>
    <row r="2952" spans="21:30">
      <c r="U2952"/>
      <c r="AD2952"/>
    </row>
    <row r="2953" spans="21:30">
      <c r="U2953"/>
      <c r="AD2953"/>
    </row>
    <row r="2954" spans="21:30">
      <c r="U2954"/>
      <c r="AD2954"/>
    </row>
    <row r="2955" spans="21:30">
      <c r="U2955"/>
      <c r="AD2955"/>
    </row>
    <row r="2956" spans="21:30">
      <c r="U2956"/>
      <c r="AD2956"/>
    </row>
    <row r="2957" spans="21:30">
      <c r="U2957"/>
      <c r="AD2957"/>
    </row>
    <row r="2958" spans="21:30">
      <c r="U2958"/>
      <c r="AD2958"/>
    </row>
    <row r="2959" spans="21:30">
      <c r="U2959"/>
      <c r="AD2959"/>
    </row>
    <row r="2960" spans="21:30">
      <c r="U2960"/>
      <c r="AD2960"/>
    </row>
    <row r="2961" spans="21:30">
      <c r="U2961"/>
      <c r="AD2961"/>
    </row>
    <row r="2962" spans="21:30">
      <c r="U2962"/>
      <c r="AD2962"/>
    </row>
    <row r="2963" spans="21:30">
      <c r="U2963"/>
      <c r="AD2963"/>
    </row>
    <row r="2964" spans="21:30">
      <c r="U2964"/>
      <c r="AD2964"/>
    </row>
    <row r="2965" spans="21:30">
      <c r="U2965"/>
      <c r="AD2965"/>
    </row>
    <row r="2966" spans="21:30">
      <c r="U2966"/>
      <c r="AD2966"/>
    </row>
    <row r="2967" spans="21:30">
      <c r="U2967"/>
      <c r="AD2967"/>
    </row>
    <row r="2968" spans="21:30">
      <c r="U2968"/>
      <c r="AD2968"/>
    </row>
    <row r="2969" spans="21:30">
      <c r="U2969"/>
      <c r="AD2969"/>
    </row>
    <row r="2970" spans="21:30">
      <c r="U2970"/>
      <c r="AD2970"/>
    </row>
    <row r="2971" spans="21:30">
      <c r="U2971"/>
      <c r="AD2971"/>
    </row>
    <row r="2972" spans="21:30">
      <c r="U2972"/>
      <c r="AD2972"/>
    </row>
    <row r="2973" spans="21:30">
      <c r="U2973"/>
      <c r="AD2973"/>
    </row>
    <row r="2974" spans="21:30">
      <c r="U2974"/>
      <c r="AD2974"/>
    </row>
    <row r="2975" spans="21:30">
      <c r="U2975"/>
      <c r="AD2975"/>
    </row>
    <row r="2976" spans="21:30">
      <c r="U2976"/>
      <c r="AD2976"/>
    </row>
    <row r="2977" spans="21:30">
      <c r="U2977"/>
      <c r="AD2977"/>
    </row>
    <row r="2978" spans="21:30">
      <c r="U2978"/>
      <c r="AD2978"/>
    </row>
    <row r="2979" spans="21:30">
      <c r="U2979"/>
      <c r="AD2979"/>
    </row>
    <row r="2980" spans="21:30">
      <c r="U2980"/>
      <c r="AD2980"/>
    </row>
    <row r="2981" spans="21:30">
      <c r="U2981"/>
      <c r="AD2981"/>
    </row>
    <row r="2982" spans="21:30">
      <c r="U2982"/>
      <c r="AD2982"/>
    </row>
    <row r="2983" spans="21:30">
      <c r="U2983"/>
      <c r="AD2983"/>
    </row>
    <row r="2984" spans="21:30">
      <c r="U2984"/>
      <c r="AD2984"/>
    </row>
    <row r="2985" spans="21:30">
      <c r="U2985"/>
      <c r="AD2985"/>
    </row>
    <row r="2986" spans="21:30">
      <c r="U2986"/>
      <c r="AD2986"/>
    </row>
    <row r="2987" spans="21:30">
      <c r="U2987"/>
      <c r="AD2987"/>
    </row>
    <row r="2988" spans="21:30">
      <c r="U2988"/>
      <c r="AD2988"/>
    </row>
    <row r="2989" spans="21:30">
      <c r="U2989"/>
      <c r="AD2989"/>
    </row>
    <row r="2990" spans="21:30">
      <c r="U2990"/>
      <c r="AD2990"/>
    </row>
    <row r="2991" spans="21:30">
      <c r="U2991"/>
      <c r="AD2991"/>
    </row>
    <row r="2992" spans="21:30">
      <c r="U2992"/>
      <c r="AD2992"/>
    </row>
    <row r="2993" spans="21:30">
      <c r="U2993"/>
      <c r="AD2993"/>
    </row>
    <row r="2994" spans="21:30">
      <c r="U2994"/>
      <c r="AD2994"/>
    </row>
    <row r="2995" spans="21:30">
      <c r="U2995"/>
      <c r="AD2995"/>
    </row>
    <row r="2996" spans="21:30">
      <c r="U2996"/>
      <c r="AD2996"/>
    </row>
    <row r="2997" spans="21:30">
      <c r="U2997"/>
      <c r="AD2997"/>
    </row>
    <row r="2998" spans="21:30">
      <c r="U2998"/>
      <c r="AD2998"/>
    </row>
    <row r="2999" spans="21:30">
      <c r="U2999"/>
      <c r="AD2999"/>
    </row>
    <row r="3000" spans="21:30">
      <c r="U3000"/>
      <c r="AD3000"/>
    </row>
    <row r="3001" spans="21:30">
      <c r="U3001"/>
      <c r="AD3001"/>
    </row>
    <row r="3002" spans="21:30">
      <c r="U3002"/>
      <c r="AD3002"/>
    </row>
    <row r="3003" spans="21:30">
      <c r="U3003"/>
      <c r="AD3003"/>
    </row>
    <row r="3004" spans="21:30">
      <c r="U3004"/>
      <c r="AD3004"/>
    </row>
    <row r="3005" spans="21:30">
      <c r="U3005"/>
      <c r="AD3005"/>
    </row>
    <row r="3006" spans="21:30">
      <c r="U3006"/>
      <c r="AD3006"/>
    </row>
    <row r="3007" spans="21:30">
      <c r="U3007"/>
      <c r="AD3007"/>
    </row>
    <row r="3008" spans="21:30">
      <c r="U3008"/>
      <c r="AD3008"/>
    </row>
    <row r="3009" spans="21:30">
      <c r="U3009"/>
      <c r="AD3009"/>
    </row>
    <row r="3010" spans="21:30">
      <c r="U3010"/>
      <c r="AD3010"/>
    </row>
    <row r="3011" spans="21:30">
      <c r="U3011"/>
      <c r="AD3011"/>
    </row>
    <row r="3012" spans="21:30">
      <c r="U3012"/>
      <c r="AD3012"/>
    </row>
    <row r="3013" spans="21:30">
      <c r="U3013"/>
      <c r="AD3013"/>
    </row>
    <row r="3014" spans="21:30">
      <c r="U3014"/>
      <c r="AD3014"/>
    </row>
    <row r="3015" spans="21:30">
      <c r="U3015"/>
      <c r="AD3015"/>
    </row>
    <row r="3016" spans="21:30">
      <c r="U3016"/>
      <c r="AD3016"/>
    </row>
    <row r="3017" spans="21:30">
      <c r="U3017"/>
      <c r="AD3017"/>
    </row>
    <row r="3018" spans="21:30">
      <c r="U3018"/>
      <c r="AD3018"/>
    </row>
    <row r="3019" spans="21:30">
      <c r="U3019"/>
      <c r="AD3019"/>
    </row>
    <row r="3020" spans="21:30">
      <c r="U3020"/>
      <c r="AD3020"/>
    </row>
    <row r="3021" spans="21:30">
      <c r="U3021"/>
      <c r="AD3021"/>
    </row>
    <row r="3022" spans="21:30">
      <c r="U3022"/>
      <c r="AD3022"/>
    </row>
    <row r="3023" spans="21:30">
      <c r="U3023"/>
      <c r="AD3023"/>
    </row>
    <row r="3024" spans="21:30">
      <c r="U3024"/>
      <c r="AD3024"/>
    </row>
    <row r="3025" spans="21:30">
      <c r="U3025"/>
      <c r="AD3025"/>
    </row>
    <row r="3026" spans="21:30">
      <c r="U3026"/>
      <c r="AD3026"/>
    </row>
    <row r="3027" spans="21:30">
      <c r="U3027"/>
      <c r="AD3027"/>
    </row>
    <row r="3028" spans="21:30">
      <c r="U3028"/>
      <c r="AD3028"/>
    </row>
    <row r="3029" spans="21:30">
      <c r="U3029"/>
      <c r="AD3029"/>
    </row>
    <row r="3030" spans="21:30">
      <c r="U3030"/>
      <c r="AD3030"/>
    </row>
    <row r="3031" spans="21:30">
      <c r="U3031"/>
      <c r="AD3031"/>
    </row>
    <row r="3032" spans="21:30">
      <c r="U3032"/>
      <c r="AD3032"/>
    </row>
    <row r="3033" spans="21:30">
      <c r="U3033"/>
      <c r="AD3033"/>
    </row>
    <row r="3034" spans="21:30">
      <c r="U3034"/>
      <c r="AD3034"/>
    </row>
    <row r="3035" spans="21:30">
      <c r="U3035"/>
      <c r="AD3035"/>
    </row>
    <row r="3036" spans="21:30">
      <c r="U3036"/>
      <c r="AD3036"/>
    </row>
    <row r="3037" spans="21:30">
      <c r="U3037"/>
      <c r="AD3037"/>
    </row>
    <row r="3038" spans="21:30">
      <c r="U3038"/>
      <c r="AD3038"/>
    </row>
    <row r="3039" spans="21:30">
      <c r="U3039"/>
      <c r="AD3039"/>
    </row>
    <row r="3040" spans="21:30">
      <c r="U3040"/>
      <c r="AD3040"/>
    </row>
    <row r="3041" spans="21:30">
      <c r="U3041"/>
      <c r="AD3041"/>
    </row>
    <row r="3042" spans="21:30">
      <c r="U3042"/>
      <c r="AD3042"/>
    </row>
    <row r="3043" spans="21:30">
      <c r="U3043"/>
      <c r="AD3043"/>
    </row>
    <row r="3044" spans="21:30">
      <c r="U3044"/>
      <c r="AD3044"/>
    </row>
    <row r="3045" spans="21:30">
      <c r="U3045"/>
      <c r="AD3045"/>
    </row>
    <row r="3046" spans="21:30">
      <c r="U3046"/>
      <c r="AD3046"/>
    </row>
    <row r="3047" spans="21:30">
      <c r="U3047"/>
      <c r="AD3047"/>
    </row>
    <row r="3048" spans="21:30">
      <c r="U3048"/>
      <c r="AD3048"/>
    </row>
    <row r="3049" spans="21:30">
      <c r="U3049"/>
      <c r="AD3049"/>
    </row>
    <row r="3050" spans="21:30">
      <c r="U3050"/>
      <c r="AD3050"/>
    </row>
    <row r="3051" spans="21:30">
      <c r="U3051"/>
      <c r="AD3051"/>
    </row>
    <row r="3052" spans="21:30">
      <c r="U3052"/>
      <c r="AD3052"/>
    </row>
    <row r="3053" spans="21:30">
      <c r="U3053"/>
      <c r="AD3053"/>
    </row>
    <row r="3054" spans="21:30">
      <c r="U3054"/>
      <c r="AD3054"/>
    </row>
    <row r="3055" spans="21:30">
      <c r="U3055"/>
      <c r="AD3055"/>
    </row>
    <row r="3056" spans="21:30">
      <c r="U3056"/>
      <c r="AD3056"/>
    </row>
    <row r="3057" spans="21:30">
      <c r="U3057"/>
      <c r="AD3057"/>
    </row>
    <row r="3058" spans="21:30">
      <c r="U3058"/>
      <c r="AD3058"/>
    </row>
    <row r="3059" spans="21:30">
      <c r="U3059"/>
      <c r="AD3059"/>
    </row>
    <row r="3060" spans="21:30">
      <c r="U3060"/>
      <c r="AD3060"/>
    </row>
    <row r="3061" spans="21:30">
      <c r="U3061"/>
      <c r="AD3061"/>
    </row>
    <row r="3062" spans="21:30">
      <c r="U3062"/>
      <c r="AD3062"/>
    </row>
    <row r="3063" spans="21:30">
      <c r="U3063"/>
      <c r="AD3063"/>
    </row>
    <row r="3064" spans="21:30">
      <c r="U3064"/>
      <c r="AD3064"/>
    </row>
    <row r="3065" spans="21:30">
      <c r="U3065"/>
      <c r="AD3065"/>
    </row>
    <row r="3066" spans="21:30">
      <c r="U3066"/>
      <c r="AD3066"/>
    </row>
    <row r="3067" spans="21:30">
      <c r="U3067"/>
      <c r="AD3067"/>
    </row>
    <row r="3068" spans="21:30">
      <c r="U3068"/>
      <c r="AD3068"/>
    </row>
    <row r="3069" spans="21:30">
      <c r="U3069"/>
      <c r="AD3069"/>
    </row>
    <row r="3070" spans="21:30">
      <c r="U3070"/>
      <c r="AD3070"/>
    </row>
    <row r="3071" spans="21:30">
      <c r="U3071"/>
      <c r="AD3071"/>
    </row>
    <row r="3072" spans="21:30">
      <c r="U3072"/>
      <c r="AD3072"/>
    </row>
    <row r="3073" spans="21:30">
      <c r="U3073"/>
      <c r="AD3073"/>
    </row>
    <row r="3074" spans="21:30">
      <c r="U3074"/>
      <c r="AD3074"/>
    </row>
    <row r="3075" spans="21:30">
      <c r="U3075"/>
      <c r="AD3075"/>
    </row>
    <row r="3076" spans="21:30">
      <c r="U3076"/>
      <c r="AD3076"/>
    </row>
    <row r="3077" spans="21:30">
      <c r="U3077"/>
      <c r="AD3077"/>
    </row>
    <row r="3078" spans="21:30">
      <c r="U3078"/>
      <c r="AD3078"/>
    </row>
    <row r="3079" spans="21:30">
      <c r="U3079"/>
      <c r="AD3079"/>
    </row>
    <row r="3080" spans="21:30">
      <c r="U3080"/>
      <c r="AD3080"/>
    </row>
    <row r="3081" spans="21:30">
      <c r="U3081"/>
      <c r="AD3081"/>
    </row>
    <row r="3082" spans="21:30">
      <c r="U3082"/>
      <c r="AD3082"/>
    </row>
    <row r="3083" spans="21:30">
      <c r="U3083"/>
      <c r="AD3083"/>
    </row>
    <row r="3084" spans="21:30">
      <c r="U3084"/>
      <c r="AD3084"/>
    </row>
    <row r="3085" spans="21:30">
      <c r="U3085"/>
      <c r="AD3085"/>
    </row>
    <row r="3086" spans="21:30">
      <c r="U3086"/>
      <c r="AD3086"/>
    </row>
    <row r="3087" spans="21:30">
      <c r="U3087"/>
      <c r="AD3087"/>
    </row>
    <row r="3088" spans="21:30">
      <c r="U3088"/>
      <c r="AD3088"/>
    </row>
    <row r="3089" spans="21:30">
      <c r="U3089"/>
      <c r="AD3089"/>
    </row>
    <row r="3090" spans="21:30">
      <c r="U3090"/>
      <c r="AD3090"/>
    </row>
    <row r="3091" spans="21:30">
      <c r="U3091"/>
      <c r="AD3091"/>
    </row>
    <row r="3092" spans="21:30">
      <c r="U3092"/>
      <c r="AD3092"/>
    </row>
    <row r="3093" spans="21:30">
      <c r="U3093"/>
      <c r="AD3093"/>
    </row>
    <row r="3094" spans="21:30">
      <c r="U3094"/>
      <c r="AD3094"/>
    </row>
    <row r="3095" spans="21:30">
      <c r="U3095"/>
      <c r="AD3095"/>
    </row>
    <row r="3096" spans="21:30">
      <c r="U3096"/>
      <c r="AD3096"/>
    </row>
    <row r="3097" spans="21:30">
      <c r="U3097"/>
      <c r="AD3097"/>
    </row>
    <row r="3098" spans="21:30">
      <c r="U3098"/>
      <c r="AD3098"/>
    </row>
    <row r="3099" spans="21:30">
      <c r="U3099"/>
      <c r="AD3099"/>
    </row>
    <row r="3100" spans="21:30">
      <c r="U3100"/>
      <c r="AD3100"/>
    </row>
    <row r="3101" spans="21:30">
      <c r="U3101"/>
      <c r="AD3101"/>
    </row>
    <row r="3102" spans="21:30">
      <c r="U3102"/>
      <c r="AD3102"/>
    </row>
    <row r="3103" spans="21:30">
      <c r="U3103"/>
      <c r="AD3103"/>
    </row>
    <row r="3104" spans="21:30">
      <c r="U3104"/>
      <c r="AD3104"/>
    </row>
    <row r="3105" spans="21:30">
      <c r="U3105"/>
      <c r="AD3105"/>
    </row>
    <row r="3106" spans="21:30">
      <c r="U3106"/>
      <c r="AD3106"/>
    </row>
    <row r="3107" spans="21:30">
      <c r="U3107"/>
      <c r="AD3107"/>
    </row>
    <row r="3108" spans="21:30">
      <c r="U3108"/>
      <c r="AD3108"/>
    </row>
    <row r="3109" spans="21:30">
      <c r="U3109"/>
      <c r="AD3109"/>
    </row>
    <row r="3110" spans="21:30">
      <c r="U3110"/>
      <c r="AD3110"/>
    </row>
    <row r="3111" spans="21:30">
      <c r="U3111"/>
      <c r="AD3111"/>
    </row>
    <row r="3112" spans="21:30">
      <c r="U3112"/>
      <c r="AD3112"/>
    </row>
    <row r="3113" spans="21:30">
      <c r="U3113"/>
      <c r="AD3113"/>
    </row>
    <row r="3114" spans="21:30">
      <c r="U3114"/>
      <c r="AD3114"/>
    </row>
    <row r="3115" spans="21:30">
      <c r="U3115"/>
      <c r="AD3115"/>
    </row>
    <row r="3116" spans="21:30">
      <c r="U3116"/>
      <c r="AD3116"/>
    </row>
    <row r="3117" spans="21:30">
      <c r="U3117"/>
      <c r="AD3117"/>
    </row>
    <row r="3118" spans="21:30">
      <c r="U3118"/>
      <c r="AD3118"/>
    </row>
    <row r="3119" spans="21:30">
      <c r="U3119"/>
      <c r="AD3119"/>
    </row>
    <row r="3120" spans="21:30">
      <c r="U3120"/>
      <c r="AD3120"/>
    </row>
    <row r="3121" spans="21:30">
      <c r="U3121"/>
      <c r="AD3121"/>
    </row>
    <row r="3122" spans="21:30">
      <c r="U3122"/>
      <c r="AD3122"/>
    </row>
    <row r="3123" spans="21:30">
      <c r="U3123"/>
      <c r="AD3123"/>
    </row>
    <row r="3124" spans="21:30">
      <c r="U3124"/>
      <c r="AD3124"/>
    </row>
    <row r="3125" spans="21:30">
      <c r="U3125"/>
      <c r="AD3125"/>
    </row>
    <row r="3126" spans="21:30">
      <c r="U3126"/>
      <c r="AD3126"/>
    </row>
    <row r="3127" spans="21:30">
      <c r="U3127"/>
      <c r="AD3127"/>
    </row>
    <row r="3128" spans="21:30">
      <c r="U3128"/>
      <c r="AD3128"/>
    </row>
    <row r="3129" spans="21:30">
      <c r="U3129"/>
      <c r="AD3129"/>
    </row>
    <row r="3130" spans="21:30">
      <c r="U3130"/>
      <c r="AD3130"/>
    </row>
    <row r="3131" spans="21:30">
      <c r="U3131"/>
      <c r="AD3131"/>
    </row>
    <row r="3132" spans="21:30">
      <c r="U3132"/>
      <c r="AD3132"/>
    </row>
    <row r="3133" spans="21:30">
      <c r="U3133"/>
      <c r="AD3133"/>
    </row>
    <row r="3134" spans="21:30">
      <c r="U3134"/>
      <c r="AD3134"/>
    </row>
    <row r="3135" spans="21:30">
      <c r="U3135"/>
      <c r="AD3135"/>
    </row>
    <row r="3136" spans="21:30">
      <c r="U3136"/>
      <c r="AD3136"/>
    </row>
    <row r="3137" spans="21:30">
      <c r="U3137"/>
      <c r="AD3137"/>
    </row>
    <row r="3138" spans="21:30">
      <c r="U3138"/>
      <c r="AD3138"/>
    </row>
    <row r="3139" spans="21:30">
      <c r="U3139"/>
      <c r="AD3139"/>
    </row>
    <row r="3140" spans="21:30">
      <c r="U3140"/>
      <c r="AD3140"/>
    </row>
    <row r="3141" spans="21:30">
      <c r="U3141"/>
      <c r="AD3141"/>
    </row>
    <row r="3142" spans="21:30">
      <c r="U3142"/>
      <c r="AD3142"/>
    </row>
    <row r="3143" spans="21:30">
      <c r="U3143"/>
      <c r="AD3143"/>
    </row>
    <row r="3144" spans="21:30">
      <c r="U3144"/>
      <c r="AD3144"/>
    </row>
    <row r="3145" spans="21:30">
      <c r="U3145"/>
      <c r="AD3145"/>
    </row>
    <row r="3146" spans="21:30">
      <c r="U3146"/>
      <c r="AD3146"/>
    </row>
    <row r="3147" spans="21:30">
      <c r="U3147"/>
      <c r="AD3147"/>
    </row>
    <row r="3148" spans="21:30">
      <c r="U3148"/>
      <c r="AD3148"/>
    </row>
    <row r="3149" spans="21:30">
      <c r="U3149"/>
      <c r="AD3149"/>
    </row>
    <row r="3150" spans="21:30">
      <c r="U3150"/>
      <c r="AD3150"/>
    </row>
    <row r="3151" spans="21:30">
      <c r="U3151"/>
      <c r="AD3151"/>
    </row>
    <row r="3152" spans="21:30">
      <c r="U3152"/>
      <c r="AD3152"/>
    </row>
    <row r="3153" spans="21:30">
      <c r="U3153"/>
      <c r="AD3153"/>
    </row>
    <row r="3154" spans="21:30">
      <c r="U3154"/>
      <c r="AD3154"/>
    </row>
    <row r="3155" spans="21:30">
      <c r="U3155"/>
      <c r="AD3155"/>
    </row>
    <row r="3156" spans="21:30">
      <c r="U3156"/>
      <c r="AD3156"/>
    </row>
    <row r="3157" spans="21:30">
      <c r="U3157"/>
      <c r="AD3157"/>
    </row>
    <row r="3158" spans="21:30">
      <c r="U3158"/>
      <c r="AD3158"/>
    </row>
    <row r="3159" spans="21:30">
      <c r="U3159"/>
      <c r="AD3159"/>
    </row>
    <row r="3160" spans="21:30">
      <c r="U3160"/>
      <c r="AD3160"/>
    </row>
    <row r="3161" spans="21:30">
      <c r="U3161"/>
      <c r="AD3161"/>
    </row>
    <row r="3162" spans="21:30">
      <c r="U3162"/>
      <c r="AD3162"/>
    </row>
    <row r="3163" spans="21:30">
      <c r="U3163"/>
      <c r="AD3163"/>
    </row>
    <row r="3164" spans="21:30">
      <c r="U3164"/>
      <c r="AD3164"/>
    </row>
    <row r="3165" spans="21:30">
      <c r="U3165"/>
      <c r="AD3165"/>
    </row>
    <row r="3166" spans="21:30">
      <c r="U3166"/>
      <c r="AD3166"/>
    </row>
    <row r="3167" spans="21:30">
      <c r="U3167"/>
      <c r="AD3167"/>
    </row>
    <row r="3168" spans="21:30">
      <c r="U3168"/>
      <c r="AD3168"/>
    </row>
    <row r="3169" spans="21:30">
      <c r="U3169"/>
      <c r="AD3169"/>
    </row>
    <row r="3170" spans="21:30">
      <c r="U3170"/>
      <c r="AD3170"/>
    </row>
    <row r="3171" spans="21:30">
      <c r="U3171"/>
      <c r="AD3171"/>
    </row>
    <row r="3172" spans="21:30">
      <c r="U3172"/>
      <c r="AD3172"/>
    </row>
    <row r="3173" spans="21:30">
      <c r="U3173"/>
      <c r="AD3173"/>
    </row>
    <row r="3174" spans="21:30">
      <c r="U3174"/>
      <c r="AD3174"/>
    </row>
    <row r="3175" spans="21:30">
      <c r="U3175"/>
      <c r="AD3175"/>
    </row>
    <row r="3176" spans="21:30">
      <c r="U3176"/>
      <c r="AD3176"/>
    </row>
    <row r="3177" spans="21:30">
      <c r="U3177"/>
      <c r="AD3177"/>
    </row>
    <row r="3178" spans="21:30">
      <c r="U3178"/>
      <c r="AD3178"/>
    </row>
    <row r="3179" spans="21:30">
      <c r="U3179"/>
      <c r="AD3179"/>
    </row>
    <row r="3180" spans="21:30">
      <c r="U3180"/>
      <c r="AD3180"/>
    </row>
    <row r="3181" spans="21:30">
      <c r="U3181"/>
      <c r="AD3181"/>
    </row>
    <row r="3182" spans="21:30">
      <c r="U3182"/>
      <c r="AD3182"/>
    </row>
    <row r="3183" spans="21:30">
      <c r="U3183"/>
      <c r="AD3183"/>
    </row>
    <row r="3184" spans="21:30">
      <c r="U3184"/>
      <c r="AD3184"/>
    </row>
    <row r="3185" spans="21:30">
      <c r="U3185"/>
      <c r="AD3185"/>
    </row>
    <row r="3186" spans="21:30">
      <c r="U3186"/>
      <c r="AD3186"/>
    </row>
    <row r="3187" spans="21:30">
      <c r="U3187"/>
      <c r="AD3187"/>
    </row>
    <row r="3188" spans="21:30">
      <c r="U3188"/>
      <c r="AD3188"/>
    </row>
    <row r="3189" spans="21:30">
      <c r="U3189"/>
      <c r="AD3189"/>
    </row>
    <row r="3190" spans="21:30">
      <c r="U3190"/>
      <c r="AD3190"/>
    </row>
    <row r="3191" spans="21:30">
      <c r="U3191"/>
      <c r="AD3191"/>
    </row>
    <row r="3192" spans="21:30">
      <c r="U3192"/>
      <c r="AD3192"/>
    </row>
    <row r="3193" spans="21:30">
      <c r="U3193"/>
      <c r="AD3193"/>
    </row>
    <row r="3194" spans="21:30">
      <c r="U3194"/>
      <c r="AD3194"/>
    </row>
    <row r="3195" spans="21:30">
      <c r="U3195"/>
      <c r="AD3195"/>
    </row>
    <row r="3196" spans="21:30">
      <c r="U3196"/>
      <c r="AD3196"/>
    </row>
    <row r="3197" spans="21:30">
      <c r="U3197"/>
      <c r="AD3197"/>
    </row>
    <row r="3198" spans="21:30">
      <c r="U3198"/>
      <c r="AD3198"/>
    </row>
    <row r="3199" spans="21:30">
      <c r="U3199"/>
      <c r="AD3199"/>
    </row>
    <row r="3200" spans="21:30">
      <c r="U3200"/>
      <c r="AD3200"/>
    </row>
    <row r="3201" spans="21:30">
      <c r="U3201"/>
      <c r="AD3201"/>
    </row>
    <row r="3202" spans="21:30">
      <c r="U3202"/>
      <c r="AD3202"/>
    </row>
    <row r="3203" spans="21:30">
      <c r="U3203"/>
      <c r="AD3203"/>
    </row>
    <row r="3204" spans="21:30">
      <c r="U3204"/>
      <c r="AD3204"/>
    </row>
    <row r="3205" spans="21:30">
      <c r="U3205"/>
      <c r="AD3205"/>
    </row>
    <row r="3206" spans="21:30">
      <c r="U3206"/>
      <c r="AD3206"/>
    </row>
    <row r="3207" spans="21:30">
      <c r="U3207"/>
      <c r="AD3207"/>
    </row>
    <row r="3208" spans="21:30">
      <c r="U3208"/>
      <c r="AD3208"/>
    </row>
    <row r="3209" spans="21:30">
      <c r="U3209"/>
      <c r="AD3209"/>
    </row>
    <row r="3210" spans="21:30">
      <c r="U3210"/>
      <c r="AD3210"/>
    </row>
    <row r="3211" spans="21:30">
      <c r="U3211"/>
      <c r="AD3211"/>
    </row>
    <row r="3212" spans="21:30">
      <c r="U3212"/>
      <c r="AD3212"/>
    </row>
    <row r="3213" spans="21:30">
      <c r="U3213"/>
      <c r="AD3213"/>
    </row>
    <row r="3214" spans="21:30">
      <c r="U3214"/>
      <c r="AD3214"/>
    </row>
    <row r="3215" spans="21:30">
      <c r="U3215"/>
      <c r="AD3215"/>
    </row>
    <row r="3216" spans="21:30">
      <c r="U3216"/>
      <c r="AD3216"/>
    </row>
    <row r="3217" spans="21:30">
      <c r="U3217"/>
      <c r="AD3217"/>
    </row>
    <row r="3218" spans="21:30">
      <c r="U3218"/>
      <c r="AD3218"/>
    </row>
    <row r="3219" spans="21:30">
      <c r="U3219"/>
      <c r="AD3219"/>
    </row>
    <row r="3220" spans="21:30">
      <c r="U3220"/>
      <c r="AD3220"/>
    </row>
    <row r="3221" spans="21:30">
      <c r="U3221"/>
      <c r="AD3221"/>
    </row>
    <row r="3222" spans="21:30">
      <c r="U3222"/>
      <c r="AD3222"/>
    </row>
    <row r="3223" spans="21:30">
      <c r="U3223"/>
      <c r="AD3223"/>
    </row>
    <row r="3224" spans="21:30">
      <c r="U3224"/>
      <c r="AD3224"/>
    </row>
    <row r="3225" spans="21:30">
      <c r="U3225"/>
      <c r="AD3225"/>
    </row>
    <row r="3226" spans="21:30">
      <c r="U3226"/>
      <c r="AD3226"/>
    </row>
    <row r="3227" spans="21:30">
      <c r="U3227"/>
      <c r="AD3227"/>
    </row>
    <row r="3228" spans="21:30">
      <c r="U3228"/>
      <c r="AD3228"/>
    </row>
    <row r="3229" spans="21:30">
      <c r="U3229"/>
      <c r="AD3229"/>
    </row>
    <row r="3230" spans="21:30">
      <c r="U3230"/>
      <c r="AD3230"/>
    </row>
    <row r="3231" spans="21:30">
      <c r="U3231"/>
      <c r="AD3231"/>
    </row>
    <row r="3232" spans="21:30">
      <c r="U3232"/>
      <c r="AD3232"/>
    </row>
    <row r="3233" spans="21:30">
      <c r="U3233"/>
      <c r="AD3233"/>
    </row>
    <row r="3234" spans="21:30">
      <c r="U3234"/>
      <c r="AD3234"/>
    </row>
    <row r="3235" spans="21:30">
      <c r="U3235"/>
      <c r="AD3235"/>
    </row>
    <row r="3236" spans="21:30">
      <c r="U3236"/>
      <c r="AD3236"/>
    </row>
    <row r="3237" spans="21:30">
      <c r="U3237"/>
      <c r="AD3237"/>
    </row>
    <row r="3238" spans="21:30">
      <c r="U3238"/>
      <c r="AD3238"/>
    </row>
    <row r="3239" spans="21:30">
      <c r="U3239"/>
      <c r="AD3239"/>
    </row>
    <row r="3240" spans="21:30">
      <c r="U3240"/>
      <c r="AD3240"/>
    </row>
    <row r="3241" spans="21:30">
      <c r="U3241"/>
      <c r="AD3241"/>
    </row>
    <row r="3242" spans="21:30">
      <c r="U3242"/>
      <c r="AD3242"/>
    </row>
    <row r="3243" spans="21:30">
      <c r="U3243"/>
      <c r="AD3243"/>
    </row>
    <row r="3244" spans="21:30">
      <c r="U3244"/>
      <c r="AD3244"/>
    </row>
    <row r="3245" spans="21:30">
      <c r="U3245"/>
      <c r="AD3245"/>
    </row>
    <row r="3246" spans="21:30">
      <c r="U3246"/>
      <c r="AD3246"/>
    </row>
    <row r="3247" spans="21:30">
      <c r="U3247"/>
      <c r="AD3247"/>
    </row>
    <row r="3248" spans="21:30">
      <c r="U3248"/>
      <c r="AD3248"/>
    </row>
    <row r="3249" spans="21:30">
      <c r="U3249"/>
      <c r="AD3249"/>
    </row>
    <row r="3250" spans="21:30">
      <c r="U3250"/>
      <c r="AD3250"/>
    </row>
    <row r="3251" spans="21:30">
      <c r="U3251"/>
      <c r="AD3251"/>
    </row>
    <row r="3252" spans="21:30">
      <c r="U3252"/>
      <c r="AD3252"/>
    </row>
    <row r="3253" spans="21:30">
      <c r="U3253"/>
      <c r="AD3253"/>
    </row>
    <row r="3254" spans="21:30">
      <c r="U3254"/>
      <c r="AD3254"/>
    </row>
    <row r="3255" spans="21:30">
      <c r="U3255"/>
      <c r="AD3255"/>
    </row>
    <row r="3256" spans="21:30">
      <c r="U3256"/>
      <c r="AD3256"/>
    </row>
    <row r="3257" spans="21:30">
      <c r="U3257"/>
      <c r="AD3257"/>
    </row>
    <row r="3258" spans="21:30">
      <c r="U3258"/>
      <c r="AD3258"/>
    </row>
    <row r="3259" spans="21:30">
      <c r="U3259"/>
      <c r="AD3259"/>
    </row>
    <row r="3260" spans="21:30">
      <c r="U3260"/>
      <c r="AD3260"/>
    </row>
    <row r="3261" spans="21:30">
      <c r="U3261"/>
      <c r="AD3261"/>
    </row>
    <row r="3262" spans="21:30">
      <c r="U3262"/>
      <c r="AD3262"/>
    </row>
    <row r="3263" spans="21:30">
      <c r="U3263"/>
      <c r="AD3263"/>
    </row>
    <row r="3264" spans="21:30">
      <c r="U3264"/>
      <c r="AD3264"/>
    </row>
    <row r="3265" spans="21:30">
      <c r="U3265"/>
      <c r="AD3265"/>
    </row>
    <row r="3266" spans="21:30">
      <c r="U3266"/>
      <c r="AD3266"/>
    </row>
    <row r="3267" spans="21:30">
      <c r="U3267"/>
      <c r="AD3267"/>
    </row>
    <row r="3268" spans="21:30">
      <c r="U3268"/>
      <c r="AD3268"/>
    </row>
    <row r="3269" spans="21:30">
      <c r="U3269"/>
      <c r="AD3269"/>
    </row>
    <row r="3270" spans="21:30">
      <c r="U3270"/>
      <c r="AD3270"/>
    </row>
    <row r="3271" spans="21:30">
      <c r="U3271"/>
      <c r="AD3271"/>
    </row>
    <row r="3272" spans="21:30">
      <c r="U3272"/>
      <c r="AD3272"/>
    </row>
    <row r="3273" spans="21:30">
      <c r="U3273"/>
      <c r="AD3273"/>
    </row>
    <row r="3274" spans="21:30">
      <c r="U3274"/>
      <c r="AD3274"/>
    </row>
    <row r="3275" spans="21:30">
      <c r="U3275"/>
      <c r="AD3275"/>
    </row>
    <row r="3276" spans="21:30">
      <c r="U3276"/>
      <c r="AD3276"/>
    </row>
    <row r="3277" spans="21:30">
      <c r="U3277"/>
      <c r="AD3277"/>
    </row>
    <row r="3278" spans="21:30">
      <c r="U3278"/>
      <c r="AD3278"/>
    </row>
    <row r="3279" spans="21:30">
      <c r="U3279"/>
      <c r="AD3279"/>
    </row>
    <row r="3280" spans="21:30">
      <c r="U3280"/>
      <c r="AD3280"/>
    </row>
    <row r="3281" spans="21:30">
      <c r="U3281"/>
      <c r="AD3281"/>
    </row>
    <row r="3282" spans="21:30">
      <c r="U3282"/>
      <c r="AD3282"/>
    </row>
    <row r="3283" spans="21:30">
      <c r="U3283"/>
      <c r="AD3283"/>
    </row>
    <row r="3284" spans="21:30">
      <c r="U3284"/>
      <c r="AD3284"/>
    </row>
    <row r="3285" spans="21:30">
      <c r="U3285"/>
      <c r="AD3285"/>
    </row>
    <row r="3286" spans="21:30">
      <c r="U3286"/>
      <c r="AD3286"/>
    </row>
    <row r="3287" spans="21:30">
      <c r="U3287"/>
      <c r="AD3287"/>
    </row>
    <row r="3288" spans="21:30">
      <c r="U3288"/>
      <c r="AD3288"/>
    </row>
    <row r="3289" spans="21:30">
      <c r="U3289"/>
      <c r="AD3289"/>
    </row>
    <row r="3290" spans="21:30">
      <c r="U3290"/>
      <c r="AD3290"/>
    </row>
    <row r="3291" spans="21:30">
      <c r="U3291"/>
      <c r="AD3291"/>
    </row>
    <row r="3292" spans="21:30">
      <c r="U3292"/>
      <c r="AD3292"/>
    </row>
    <row r="3293" spans="21:30">
      <c r="U3293"/>
      <c r="AD3293"/>
    </row>
    <row r="3294" spans="21:30">
      <c r="U3294"/>
      <c r="AD3294"/>
    </row>
    <row r="3295" spans="21:30">
      <c r="U3295"/>
      <c r="AD3295"/>
    </row>
    <row r="3296" spans="21:30">
      <c r="U3296"/>
      <c r="AD3296"/>
    </row>
    <row r="3297" spans="21:30">
      <c r="U3297"/>
      <c r="AD3297"/>
    </row>
    <row r="3298" spans="21:30">
      <c r="U3298"/>
      <c r="AD3298"/>
    </row>
    <row r="3299" spans="21:30">
      <c r="U3299"/>
      <c r="AD3299"/>
    </row>
    <row r="3300" spans="21:30">
      <c r="U3300"/>
      <c r="AD3300"/>
    </row>
    <row r="3301" spans="21:30">
      <c r="U3301"/>
      <c r="AD3301"/>
    </row>
    <row r="3302" spans="21:30">
      <c r="U3302"/>
      <c r="AD3302"/>
    </row>
    <row r="3303" spans="21:30">
      <c r="U3303"/>
      <c r="AD3303"/>
    </row>
    <row r="3304" spans="21:30">
      <c r="U3304"/>
      <c r="AD3304"/>
    </row>
    <row r="3305" spans="21:30">
      <c r="U3305"/>
      <c r="AD3305"/>
    </row>
    <row r="3306" spans="21:30">
      <c r="U3306"/>
      <c r="AD3306"/>
    </row>
    <row r="3307" spans="21:30">
      <c r="U3307"/>
      <c r="AD3307"/>
    </row>
    <row r="3308" spans="21:30">
      <c r="U3308"/>
      <c r="AD3308"/>
    </row>
    <row r="3309" spans="21:30">
      <c r="U3309"/>
      <c r="AD3309"/>
    </row>
    <row r="3310" spans="21:30">
      <c r="U3310"/>
      <c r="AD3310"/>
    </row>
    <row r="3311" spans="21:30">
      <c r="U3311"/>
      <c r="AD3311"/>
    </row>
    <row r="3312" spans="21:30">
      <c r="U3312"/>
      <c r="AD3312"/>
    </row>
    <row r="3313" spans="21:30">
      <c r="U3313"/>
      <c r="AD3313"/>
    </row>
    <row r="3314" spans="21:30">
      <c r="U3314"/>
      <c r="AD3314"/>
    </row>
    <row r="3315" spans="21:30">
      <c r="U3315"/>
      <c r="AD3315"/>
    </row>
    <row r="3316" spans="21:30">
      <c r="U3316"/>
      <c r="AD3316"/>
    </row>
    <row r="3317" spans="21:30">
      <c r="U3317"/>
      <c r="AD3317"/>
    </row>
    <row r="3318" spans="21:30">
      <c r="U3318"/>
      <c r="AD3318"/>
    </row>
    <row r="3319" spans="21:30">
      <c r="U3319"/>
      <c r="AD3319"/>
    </row>
    <row r="3320" spans="21:30">
      <c r="U3320"/>
      <c r="AD3320"/>
    </row>
    <row r="3321" spans="21:30">
      <c r="U3321"/>
      <c r="AD3321"/>
    </row>
    <row r="3322" spans="21:30">
      <c r="U3322"/>
      <c r="AD3322"/>
    </row>
    <row r="3323" spans="21:30">
      <c r="U3323"/>
      <c r="AD3323"/>
    </row>
    <row r="3324" spans="21:30">
      <c r="U3324"/>
      <c r="AD3324"/>
    </row>
    <row r="3325" spans="21:30">
      <c r="U3325"/>
      <c r="AD3325"/>
    </row>
    <row r="3326" spans="21:30">
      <c r="U3326"/>
      <c r="AD3326"/>
    </row>
    <row r="3327" spans="21:30">
      <c r="U3327"/>
      <c r="AD3327"/>
    </row>
    <row r="3328" spans="21:30">
      <c r="U3328"/>
      <c r="AD3328"/>
    </row>
    <row r="3329" spans="21:30">
      <c r="U3329"/>
      <c r="AD3329"/>
    </row>
    <row r="3330" spans="21:30">
      <c r="U3330"/>
      <c r="AD3330"/>
    </row>
    <row r="3331" spans="21:30">
      <c r="U3331"/>
      <c r="AD3331"/>
    </row>
    <row r="3332" spans="21:30">
      <c r="U3332"/>
      <c r="AD3332"/>
    </row>
    <row r="3333" spans="21:30">
      <c r="U3333"/>
      <c r="AD3333"/>
    </row>
    <row r="3334" spans="21:30">
      <c r="U3334"/>
      <c r="AD3334"/>
    </row>
    <row r="3335" spans="21:30">
      <c r="U3335"/>
      <c r="AD3335"/>
    </row>
    <row r="3336" spans="21:30">
      <c r="U3336"/>
      <c r="AD3336"/>
    </row>
    <row r="3337" spans="21:30">
      <c r="U3337"/>
      <c r="AD3337"/>
    </row>
    <row r="3338" spans="21:30">
      <c r="U3338"/>
      <c r="AD3338"/>
    </row>
    <row r="3339" spans="21:30">
      <c r="U3339"/>
      <c r="AD3339"/>
    </row>
    <row r="3340" spans="21:30">
      <c r="U3340"/>
      <c r="AD3340"/>
    </row>
    <row r="3341" spans="21:30">
      <c r="U3341"/>
      <c r="AD3341"/>
    </row>
    <row r="3342" spans="21:30">
      <c r="U3342"/>
      <c r="AD3342"/>
    </row>
    <row r="3343" spans="21:30">
      <c r="U3343"/>
      <c r="AD3343"/>
    </row>
    <row r="3344" spans="21:30">
      <c r="U3344"/>
      <c r="AD3344"/>
    </row>
    <row r="3345" spans="21:30">
      <c r="U3345"/>
      <c r="AD3345"/>
    </row>
    <row r="3346" spans="21:30">
      <c r="U3346"/>
      <c r="AD3346"/>
    </row>
    <row r="3347" spans="21:30">
      <c r="U3347"/>
      <c r="AD3347"/>
    </row>
    <row r="3348" spans="21:30">
      <c r="U3348"/>
      <c r="AD3348"/>
    </row>
    <row r="3349" spans="21:30">
      <c r="U3349"/>
      <c r="AD3349"/>
    </row>
    <row r="3350" spans="21:30">
      <c r="U3350"/>
      <c r="AD3350"/>
    </row>
    <row r="3351" spans="21:30">
      <c r="U3351"/>
      <c r="AD3351"/>
    </row>
    <row r="3352" spans="21:30">
      <c r="U3352"/>
      <c r="AD3352"/>
    </row>
    <row r="3353" spans="21:30">
      <c r="U3353"/>
      <c r="AD3353"/>
    </row>
    <row r="3354" spans="21:30">
      <c r="U3354"/>
      <c r="AD3354"/>
    </row>
    <row r="3355" spans="21:30">
      <c r="U3355"/>
      <c r="AD3355"/>
    </row>
    <row r="3356" spans="21:30">
      <c r="U3356"/>
      <c r="AD3356"/>
    </row>
    <row r="3357" spans="21:30">
      <c r="U3357"/>
      <c r="AD3357"/>
    </row>
    <row r="3358" spans="21:30">
      <c r="U3358"/>
      <c r="AD3358"/>
    </row>
    <row r="3359" spans="21:30">
      <c r="U3359"/>
      <c r="AD3359"/>
    </row>
    <row r="3360" spans="21:30">
      <c r="U3360"/>
      <c r="AD3360"/>
    </row>
    <row r="3361" spans="21:30">
      <c r="U3361"/>
      <c r="AD3361"/>
    </row>
    <row r="3362" spans="21:30">
      <c r="U3362"/>
      <c r="AD3362"/>
    </row>
    <row r="3363" spans="21:30">
      <c r="U3363"/>
      <c r="AD3363"/>
    </row>
    <row r="3364" spans="21:30">
      <c r="U3364"/>
      <c r="AD3364"/>
    </row>
    <row r="3365" spans="21:30">
      <c r="U3365"/>
      <c r="AD3365"/>
    </row>
    <row r="3366" spans="21:30">
      <c r="U3366"/>
      <c r="AD3366"/>
    </row>
    <row r="3367" spans="21:30">
      <c r="U3367"/>
      <c r="AD3367"/>
    </row>
    <row r="3368" spans="21:30">
      <c r="U3368"/>
      <c r="AD3368"/>
    </row>
    <row r="3369" spans="21:30">
      <c r="U3369"/>
      <c r="AD3369"/>
    </row>
    <row r="3370" spans="21:30">
      <c r="U3370"/>
      <c r="AD3370"/>
    </row>
    <row r="3371" spans="21:30">
      <c r="U3371"/>
      <c r="AD3371"/>
    </row>
    <row r="3372" spans="21:30">
      <c r="U3372"/>
      <c r="AD3372"/>
    </row>
    <row r="3373" spans="21:30">
      <c r="U3373"/>
      <c r="AD3373"/>
    </row>
    <row r="3374" spans="21:30">
      <c r="U3374"/>
      <c r="AD3374"/>
    </row>
    <row r="3375" spans="21:30">
      <c r="U3375"/>
      <c r="AD3375"/>
    </row>
    <row r="3376" spans="21:30">
      <c r="U3376"/>
      <c r="AD3376"/>
    </row>
    <row r="3377" spans="21:30">
      <c r="U3377"/>
      <c r="AD3377"/>
    </row>
    <row r="3378" spans="21:30">
      <c r="U3378"/>
      <c r="AD3378"/>
    </row>
    <row r="3379" spans="21:30">
      <c r="U3379"/>
      <c r="AD3379"/>
    </row>
    <row r="3380" spans="21:30">
      <c r="U3380"/>
      <c r="AD3380"/>
    </row>
    <row r="3381" spans="21:30">
      <c r="U3381"/>
      <c r="AD3381"/>
    </row>
    <row r="3382" spans="21:30">
      <c r="U3382"/>
      <c r="AD3382"/>
    </row>
    <row r="3383" spans="21:30">
      <c r="U3383"/>
      <c r="AD3383"/>
    </row>
    <row r="3384" spans="21:30">
      <c r="U3384"/>
      <c r="AD3384"/>
    </row>
    <row r="3385" spans="21:30">
      <c r="U3385"/>
      <c r="AD3385"/>
    </row>
    <row r="3386" spans="21:30">
      <c r="U3386"/>
      <c r="AD3386"/>
    </row>
    <row r="3387" spans="21:30">
      <c r="U3387"/>
      <c r="AD3387"/>
    </row>
    <row r="3388" spans="21:30">
      <c r="U3388"/>
      <c r="AD3388"/>
    </row>
    <row r="3389" spans="21:30">
      <c r="U3389"/>
      <c r="AD3389"/>
    </row>
    <row r="3390" spans="21:30">
      <c r="U3390"/>
      <c r="AD3390"/>
    </row>
    <row r="3391" spans="21:30">
      <c r="U3391"/>
      <c r="AD3391"/>
    </row>
    <row r="3392" spans="21:30">
      <c r="U3392"/>
      <c r="AD3392"/>
    </row>
    <row r="3393" spans="21:30">
      <c r="U3393"/>
      <c r="AD3393"/>
    </row>
    <row r="3394" spans="21:30">
      <c r="U3394"/>
      <c r="AD3394"/>
    </row>
    <row r="3395" spans="21:30">
      <c r="U3395"/>
      <c r="AD3395"/>
    </row>
    <row r="3396" spans="21:30">
      <c r="U3396"/>
      <c r="AD3396"/>
    </row>
    <row r="3397" spans="21:30">
      <c r="U3397"/>
      <c r="AD3397"/>
    </row>
    <row r="3398" spans="21:30">
      <c r="U3398"/>
      <c r="AD3398"/>
    </row>
  </sheetData>
  <mergeCells count="5">
    <mergeCell ref="AA1:AB1"/>
    <mergeCell ref="S257:T257"/>
    <mergeCell ref="D223:D229"/>
    <mergeCell ref="D231:D236"/>
    <mergeCell ref="A277:L277"/>
  </mergeCells>
  <phoneticPr fontId="3" type="noConversion"/>
  <pageMargins left="0.7" right="0.7" top="0.75" bottom="0.75" header="0.3" footer="0.3"/>
  <ignoredErrors>
    <ignoredError sqref="D103:D1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22CA-3484-154C-80C1-39A7C03D467D}">
  <dimension ref="A1:Q354"/>
  <sheetViews>
    <sheetView zoomScale="75" workbookViewId="0">
      <pane ySplit="1" topLeftCell="A91" activePane="bottomLeft" state="frozen"/>
      <selection pane="bottomLeft" activeCell="P196" sqref="P196:R209"/>
    </sheetView>
  </sheetViews>
  <sheetFormatPr baseColWidth="10" defaultRowHeight="16"/>
  <cols>
    <col min="2" max="2" width="20.1640625" bestFit="1" customWidth="1"/>
    <col min="5" max="5" width="14.1640625" customWidth="1"/>
    <col min="6" max="7" width="14.5" customWidth="1"/>
    <col min="8" max="8" width="21.6640625" bestFit="1" customWidth="1"/>
    <col min="11" max="11" width="22.33203125" bestFit="1" customWidth="1"/>
    <col min="12" max="12" width="16.1640625" bestFit="1" customWidth="1"/>
  </cols>
  <sheetData>
    <row r="1" spans="1:13" ht="68">
      <c r="A1" t="s">
        <v>121</v>
      </c>
      <c r="B1" s="39" t="s">
        <v>42</v>
      </c>
      <c r="C1" s="39" t="s">
        <v>122</v>
      </c>
      <c r="D1" s="39" t="s">
        <v>131</v>
      </c>
      <c r="E1" s="8" t="s">
        <v>46</v>
      </c>
      <c r="F1" s="8" t="s">
        <v>161</v>
      </c>
      <c r="G1" s="8" t="s">
        <v>210</v>
      </c>
      <c r="H1" t="s">
        <v>1</v>
      </c>
      <c r="I1" s="8" t="s">
        <v>159</v>
      </c>
      <c r="J1" s="8" t="s">
        <v>160</v>
      </c>
      <c r="K1" s="39" t="s">
        <v>166</v>
      </c>
      <c r="L1" s="8" t="s">
        <v>169</v>
      </c>
    </row>
    <row r="2" spans="1:13">
      <c r="A2">
        <v>0.4</v>
      </c>
      <c r="B2">
        <v>20</v>
      </c>
      <c r="C2">
        <v>1</v>
      </c>
      <c r="D2" t="s">
        <v>131</v>
      </c>
      <c r="E2">
        <v>0</v>
      </c>
      <c r="F2">
        <v>1000</v>
      </c>
      <c r="G2">
        <v>1000</v>
      </c>
      <c r="H2">
        <v>100</v>
      </c>
      <c r="I2">
        <v>0</v>
      </c>
      <c r="J2">
        <v>0</v>
      </c>
      <c r="K2" s="61">
        <v>0.57077699999999998</v>
      </c>
      <c r="L2" s="61">
        <v>0.28058379999999999</v>
      </c>
      <c r="M2" s="108">
        <v>1</v>
      </c>
    </row>
    <row r="3" spans="1:13">
      <c r="A3">
        <v>0.4</v>
      </c>
      <c r="B3">
        <v>20</v>
      </c>
      <c r="C3">
        <v>1</v>
      </c>
      <c r="D3" t="s">
        <v>131</v>
      </c>
      <c r="E3">
        <v>0</v>
      </c>
      <c r="F3">
        <v>1000</v>
      </c>
      <c r="G3">
        <v>1000</v>
      </c>
      <c r="H3">
        <v>100</v>
      </c>
      <c r="I3">
        <v>0</v>
      </c>
      <c r="J3">
        <v>0</v>
      </c>
      <c r="K3" s="61">
        <v>1.134513E-2</v>
      </c>
      <c r="L3" s="61">
        <v>1</v>
      </c>
      <c r="M3" s="108"/>
    </row>
    <row r="4" spans="1:13">
      <c r="A4">
        <v>0.4</v>
      </c>
      <c r="B4">
        <v>20</v>
      </c>
      <c r="C4">
        <v>1</v>
      </c>
      <c r="D4" t="s">
        <v>131</v>
      </c>
      <c r="E4">
        <v>0</v>
      </c>
      <c r="F4">
        <v>1000</v>
      </c>
      <c r="G4">
        <v>1000</v>
      </c>
      <c r="H4">
        <v>100</v>
      </c>
      <c r="I4">
        <v>0</v>
      </c>
      <c r="J4">
        <v>0</v>
      </c>
      <c r="K4" s="63">
        <v>2.3277539999999999E-12</v>
      </c>
      <c r="L4" s="61">
        <v>1</v>
      </c>
      <c r="M4" s="108"/>
    </row>
    <row r="5" spans="1:13">
      <c r="A5">
        <v>0.4</v>
      </c>
      <c r="B5">
        <v>20</v>
      </c>
      <c r="C5">
        <v>1</v>
      </c>
      <c r="D5" t="s">
        <v>131</v>
      </c>
      <c r="E5">
        <v>0</v>
      </c>
      <c r="F5">
        <v>1000</v>
      </c>
      <c r="G5">
        <v>1000</v>
      </c>
      <c r="H5">
        <v>100</v>
      </c>
      <c r="I5">
        <v>0</v>
      </c>
      <c r="J5">
        <v>0</v>
      </c>
      <c r="K5" s="63">
        <v>7.3213150000000001E-25</v>
      </c>
      <c r="L5" s="61">
        <v>0.77600219999999998</v>
      </c>
      <c r="M5" s="108"/>
    </row>
    <row r="6" spans="1:13">
      <c r="A6">
        <v>0.4</v>
      </c>
      <c r="B6">
        <v>20</v>
      </c>
      <c r="C6">
        <v>1</v>
      </c>
      <c r="D6" t="s">
        <v>131</v>
      </c>
      <c r="E6">
        <v>0</v>
      </c>
      <c r="F6">
        <v>1000</v>
      </c>
      <c r="G6">
        <v>1000</v>
      </c>
      <c r="H6">
        <v>100</v>
      </c>
      <c r="I6">
        <v>0</v>
      </c>
      <c r="J6">
        <v>0</v>
      </c>
      <c r="K6" s="63">
        <v>3.906197E-40</v>
      </c>
      <c r="L6" s="61">
        <v>0.19819680000000001</v>
      </c>
      <c r="M6" s="108"/>
    </row>
    <row r="7" spans="1:13">
      <c r="A7">
        <v>0.4</v>
      </c>
      <c r="B7">
        <v>20</v>
      </c>
      <c r="C7">
        <v>1</v>
      </c>
      <c r="D7" t="s">
        <v>131</v>
      </c>
      <c r="E7">
        <v>0</v>
      </c>
      <c r="F7">
        <v>1000</v>
      </c>
      <c r="G7">
        <v>1000</v>
      </c>
      <c r="H7">
        <v>100</v>
      </c>
      <c r="I7">
        <v>0</v>
      </c>
      <c r="J7">
        <v>0</v>
      </c>
      <c r="K7" s="63">
        <v>3.8006989999999997E-48</v>
      </c>
      <c r="L7" s="61">
        <v>0.49974649999999998</v>
      </c>
      <c r="M7" s="108"/>
    </row>
    <row r="8" spans="1:13">
      <c r="A8">
        <v>0.4</v>
      </c>
      <c r="B8">
        <v>20</v>
      </c>
      <c r="C8">
        <v>1</v>
      </c>
      <c r="D8" t="s">
        <v>131</v>
      </c>
      <c r="E8">
        <v>0</v>
      </c>
      <c r="F8">
        <v>1000</v>
      </c>
      <c r="G8">
        <v>1000</v>
      </c>
      <c r="H8">
        <v>100</v>
      </c>
      <c r="I8">
        <v>0</v>
      </c>
      <c r="J8">
        <v>0</v>
      </c>
      <c r="K8" s="63">
        <v>1.4785530000000001E-64</v>
      </c>
      <c r="L8" s="61">
        <v>0.1082925</v>
      </c>
      <c r="M8" s="108"/>
    </row>
    <row r="9" spans="1:13">
      <c r="A9">
        <v>0.4</v>
      </c>
      <c r="B9">
        <v>20</v>
      </c>
      <c r="C9">
        <v>1</v>
      </c>
      <c r="D9" t="s">
        <v>131</v>
      </c>
      <c r="E9">
        <v>0</v>
      </c>
      <c r="F9">
        <v>1000</v>
      </c>
      <c r="G9">
        <v>1000</v>
      </c>
      <c r="H9">
        <v>100</v>
      </c>
      <c r="I9">
        <v>0</v>
      </c>
      <c r="J9">
        <v>0</v>
      </c>
      <c r="K9" s="63">
        <v>1.1961109999999999E-77</v>
      </c>
      <c r="L9" s="61">
        <v>0.46977370000000002</v>
      </c>
      <c r="M9" s="108"/>
    </row>
    <row r="10" spans="1:13">
      <c r="A10">
        <v>0.4</v>
      </c>
      <c r="B10">
        <v>20</v>
      </c>
      <c r="C10">
        <v>1</v>
      </c>
      <c r="D10" t="s">
        <v>131</v>
      </c>
      <c r="E10">
        <v>0</v>
      </c>
      <c r="F10">
        <v>1000</v>
      </c>
      <c r="G10">
        <v>1000</v>
      </c>
      <c r="H10">
        <v>100</v>
      </c>
      <c r="I10">
        <v>0</v>
      </c>
      <c r="J10">
        <v>0</v>
      </c>
      <c r="K10" s="63">
        <v>2.4186890000000001E-103</v>
      </c>
      <c r="L10" s="61">
        <v>6.8122459999999996E-2</v>
      </c>
      <c r="M10" s="108"/>
    </row>
    <row r="11" spans="1:13">
      <c r="A11">
        <v>0.4</v>
      </c>
      <c r="B11">
        <v>20</v>
      </c>
      <c r="C11">
        <v>1</v>
      </c>
      <c r="D11" t="s">
        <v>131</v>
      </c>
      <c r="E11">
        <v>0</v>
      </c>
      <c r="F11">
        <v>1000</v>
      </c>
      <c r="G11">
        <v>1000</v>
      </c>
      <c r="H11">
        <v>100</v>
      </c>
      <c r="I11">
        <v>0</v>
      </c>
      <c r="J11">
        <v>0</v>
      </c>
      <c r="K11" s="63">
        <v>1.9097450000000002E-114</v>
      </c>
      <c r="L11" s="61">
        <v>0.38149919999999998</v>
      </c>
      <c r="M11" s="108"/>
    </row>
    <row r="12" spans="1:13">
      <c r="A12">
        <f>B12/50</f>
        <v>0.1</v>
      </c>
      <c r="B12" s="29">
        <v>5</v>
      </c>
      <c r="C12">
        <v>1</v>
      </c>
      <c r="D12" t="s">
        <v>131</v>
      </c>
      <c r="E12">
        <v>0</v>
      </c>
      <c r="F12">
        <v>1000</v>
      </c>
      <c r="G12">
        <v>1000</v>
      </c>
      <c r="H12">
        <v>100</v>
      </c>
      <c r="I12">
        <v>0</v>
      </c>
      <c r="J12">
        <v>0</v>
      </c>
      <c r="K12" s="62">
        <v>9.2093670000000002E-2</v>
      </c>
      <c r="L12" s="61">
        <v>0.91834369999999999</v>
      </c>
      <c r="M12" s="108">
        <v>2</v>
      </c>
    </row>
    <row r="13" spans="1:13">
      <c r="A13">
        <f t="shared" ref="A13:A21" si="0">B13/50</f>
        <v>0.2</v>
      </c>
      <c r="B13">
        <v>10</v>
      </c>
      <c r="C13">
        <v>1</v>
      </c>
      <c r="D13" t="s">
        <v>131</v>
      </c>
      <c r="E13">
        <v>0</v>
      </c>
      <c r="F13">
        <v>1000</v>
      </c>
      <c r="G13">
        <v>1000</v>
      </c>
      <c r="H13">
        <v>100</v>
      </c>
      <c r="I13">
        <v>0</v>
      </c>
      <c r="J13">
        <v>0</v>
      </c>
      <c r="K13" s="62">
        <v>1.8682810000000001E-3</v>
      </c>
      <c r="L13" s="61">
        <v>0.62102120000000005</v>
      </c>
      <c r="M13" s="108"/>
    </row>
    <row r="14" spans="1:13">
      <c r="A14">
        <f t="shared" si="0"/>
        <v>0.3</v>
      </c>
      <c r="B14">
        <v>15</v>
      </c>
      <c r="C14">
        <v>1</v>
      </c>
      <c r="D14" t="s">
        <v>131</v>
      </c>
      <c r="E14">
        <v>0</v>
      </c>
      <c r="F14">
        <v>1000</v>
      </c>
      <c r="G14">
        <v>1000</v>
      </c>
      <c r="H14">
        <v>100</v>
      </c>
      <c r="I14">
        <v>0</v>
      </c>
      <c r="J14">
        <v>0</v>
      </c>
      <c r="K14" s="91">
        <v>1.7513829999999999E-7</v>
      </c>
      <c r="L14" s="61">
        <v>0.39568959999999997</v>
      </c>
      <c r="M14" s="108"/>
    </row>
    <row r="15" spans="1:13">
      <c r="A15">
        <f t="shared" si="0"/>
        <v>0.4</v>
      </c>
      <c r="B15">
        <v>20</v>
      </c>
      <c r="C15">
        <v>1</v>
      </c>
      <c r="D15" t="s">
        <v>131</v>
      </c>
      <c r="E15">
        <v>0</v>
      </c>
      <c r="F15">
        <v>1000</v>
      </c>
      <c r="G15">
        <v>1000</v>
      </c>
      <c r="H15">
        <v>100</v>
      </c>
      <c r="I15">
        <v>0</v>
      </c>
      <c r="J15">
        <v>0</v>
      </c>
      <c r="K15" s="91">
        <v>1.4486070000000001E-14</v>
      </c>
      <c r="L15" s="61">
        <v>0.6773458</v>
      </c>
      <c r="M15" s="108"/>
    </row>
    <row r="16" spans="1:13">
      <c r="A16">
        <f t="shared" si="0"/>
        <v>0.6</v>
      </c>
      <c r="B16">
        <v>30</v>
      </c>
      <c r="C16">
        <v>1</v>
      </c>
      <c r="D16" t="s">
        <v>131</v>
      </c>
      <c r="E16">
        <v>0</v>
      </c>
      <c r="F16">
        <v>1000</v>
      </c>
      <c r="G16">
        <v>1000</v>
      </c>
      <c r="H16">
        <v>100</v>
      </c>
      <c r="I16">
        <v>0</v>
      </c>
      <c r="J16">
        <v>0</v>
      </c>
      <c r="K16" s="91">
        <v>2.3299260000000001E-48</v>
      </c>
      <c r="L16" s="61">
        <v>0.2352667</v>
      </c>
      <c r="M16" s="108"/>
    </row>
    <row r="17" spans="1:13">
      <c r="A17">
        <f t="shared" si="0"/>
        <v>0.8</v>
      </c>
      <c r="B17">
        <v>40</v>
      </c>
      <c r="C17">
        <v>1</v>
      </c>
      <c r="D17" t="s">
        <v>131</v>
      </c>
      <c r="E17">
        <v>0</v>
      </c>
      <c r="F17">
        <v>1000</v>
      </c>
      <c r="G17">
        <v>1000</v>
      </c>
      <c r="H17">
        <v>100</v>
      </c>
      <c r="I17">
        <v>0</v>
      </c>
      <c r="J17">
        <v>0</v>
      </c>
      <c r="K17" s="91">
        <v>2.1667129999999999E-46</v>
      </c>
      <c r="L17" s="61">
        <v>0.91834369999999999</v>
      </c>
      <c r="M17" s="108"/>
    </row>
    <row r="18" spans="1:13">
      <c r="A18">
        <f t="shared" si="0"/>
        <v>1</v>
      </c>
      <c r="B18">
        <v>50</v>
      </c>
      <c r="C18">
        <v>1</v>
      </c>
      <c r="D18" t="s">
        <v>131</v>
      </c>
      <c r="E18">
        <v>0</v>
      </c>
      <c r="F18">
        <v>1000</v>
      </c>
      <c r="G18">
        <v>1000</v>
      </c>
      <c r="H18">
        <v>100</v>
      </c>
      <c r="I18">
        <v>0</v>
      </c>
      <c r="J18">
        <v>0</v>
      </c>
      <c r="K18" s="91">
        <v>2.1727560000000001E-50</v>
      </c>
      <c r="L18" s="61">
        <v>0.52840739999999997</v>
      </c>
      <c r="M18" s="108"/>
    </row>
    <row r="19" spans="1:13">
      <c r="A19">
        <f t="shared" si="0"/>
        <v>1.4</v>
      </c>
      <c r="B19">
        <v>70</v>
      </c>
      <c r="C19">
        <v>1</v>
      </c>
      <c r="D19" t="s">
        <v>131</v>
      </c>
      <c r="E19">
        <v>0</v>
      </c>
      <c r="F19">
        <v>1000</v>
      </c>
      <c r="G19">
        <v>1000</v>
      </c>
      <c r="H19">
        <v>100</v>
      </c>
      <c r="I19">
        <v>0</v>
      </c>
      <c r="J19">
        <v>0</v>
      </c>
      <c r="K19" s="91">
        <v>2.2570309999999999E-55</v>
      </c>
      <c r="L19" s="61">
        <v>0.91983729999999997</v>
      </c>
      <c r="M19" s="108"/>
    </row>
    <row r="20" spans="1:13">
      <c r="A20">
        <f t="shared" si="0"/>
        <v>2</v>
      </c>
      <c r="B20">
        <v>100</v>
      </c>
      <c r="C20">
        <v>1</v>
      </c>
      <c r="D20" t="s">
        <v>131</v>
      </c>
      <c r="E20">
        <v>0</v>
      </c>
      <c r="F20">
        <v>1000</v>
      </c>
      <c r="G20">
        <v>1000</v>
      </c>
      <c r="H20">
        <v>100</v>
      </c>
      <c r="I20">
        <v>0</v>
      </c>
      <c r="J20">
        <v>0</v>
      </c>
      <c r="K20" s="91">
        <v>8.0663590000000002E-50</v>
      </c>
      <c r="L20" s="61">
        <v>0.91834369999999999</v>
      </c>
      <c r="M20" s="108"/>
    </row>
    <row r="21" spans="1:13">
      <c r="A21">
        <f t="shared" si="0"/>
        <v>3</v>
      </c>
      <c r="B21">
        <v>150</v>
      </c>
      <c r="C21">
        <v>1</v>
      </c>
      <c r="D21" t="s">
        <v>131</v>
      </c>
      <c r="E21">
        <v>0</v>
      </c>
      <c r="F21">
        <v>1000</v>
      </c>
      <c r="G21">
        <v>1000</v>
      </c>
      <c r="H21">
        <v>100</v>
      </c>
      <c r="I21">
        <v>0</v>
      </c>
      <c r="J21">
        <v>0</v>
      </c>
      <c r="K21" s="91">
        <v>1.5178850000000001E-44</v>
      </c>
      <c r="L21" s="61">
        <v>0.55468249999999997</v>
      </c>
      <c r="M21" s="108"/>
    </row>
    <row r="22" spans="1:13">
      <c r="A22">
        <v>0.4</v>
      </c>
      <c r="B22">
        <v>20</v>
      </c>
      <c r="C22">
        <v>1</v>
      </c>
      <c r="D22" t="s">
        <v>131</v>
      </c>
      <c r="E22">
        <v>0</v>
      </c>
      <c r="F22">
        <v>1000</v>
      </c>
      <c r="G22">
        <v>1000</v>
      </c>
      <c r="H22">
        <v>6</v>
      </c>
      <c r="I22">
        <v>0</v>
      </c>
      <c r="J22">
        <v>0</v>
      </c>
      <c r="K22" s="62">
        <v>0.90326709999999999</v>
      </c>
      <c r="L22" s="61">
        <v>0.35896139999999999</v>
      </c>
      <c r="M22" s="108">
        <v>3</v>
      </c>
    </row>
    <row r="23" spans="1:13">
      <c r="A23">
        <v>0.4</v>
      </c>
      <c r="B23">
        <v>20</v>
      </c>
      <c r="C23">
        <v>1</v>
      </c>
      <c r="D23" t="s">
        <v>131</v>
      </c>
      <c r="E23">
        <v>0</v>
      </c>
      <c r="F23">
        <v>1000</v>
      </c>
      <c r="G23">
        <v>1000</v>
      </c>
      <c r="H23">
        <v>10</v>
      </c>
      <c r="I23">
        <v>0</v>
      </c>
      <c r="J23">
        <v>0</v>
      </c>
      <c r="K23" s="62">
        <v>0.10186439999999999</v>
      </c>
      <c r="L23" s="61">
        <v>6.5281949999999997E-3</v>
      </c>
      <c r="M23" s="108"/>
    </row>
    <row r="24" spans="1:13">
      <c r="A24">
        <v>0.4</v>
      </c>
      <c r="B24">
        <v>20</v>
      </c>
      <c r="C24">
        <v>1</v>
      </c>
      <c r="D24" t="s">
        <v>131</v>
      </c>
      <c r="E24">
        <v>0</v>
      </c>
      <c r="F24">
        <v>1000</v>
      </c>
      <c r="G24">
        <v>1000</v>
      </c>
      <c r="H24">
        <v>20</v>
      </c>
      <c r="I24">
        <v>0</v>
      </c>
      <c r="J24">
        <v>0</v>
      </c>
      <c r="K24" s="62">
        <v>9.9992710000000005E-3</v>
      </c>
      <c r="L24" s="62">
        <v>1</v>
      </c>
      <c r="M24" s="108"/>
    </row>
    <row r="25" spans="1:13">
      <c r="A25">
        <v>0.4</v>
      </c>
      <c r="B25">
        <v>20</v>
      </c>
      <c r="C25">
        <v>1</v>
      </c>
      <c r="D25" t="s">
        <v>131</v>
      </c>
      <c r="E25">
        <v>0</v>
      </c>
      <c r="F25">
        <v>1000</v>
      </c>
      <c r="G25">
        <v>1000</v>
      </c>
      <c r="H25">
        <v>50</v>
      </c>
      <c r="I25">
        <v>0</v>
      </c>
      <c r="J25">
        <v>0</v>
      </c>
      <c r="K25" s="91">
        <v>4.723888E-7</v>
      </c>
      <c r="L25" s="61">
        <v>0.67432570000000003</v>
      </c>
      <c r="M25" s="108"/>
    </row>
    <row r="26" spans="1:13">
      <c r="A26">
        <v>0.4</v>
      </c>
      <c r="B26">
        <v>20</v>
      </c>
      <c r="C26">
        <v>1</v>
      </c>
      <c r="D26" t="s">
        <v>131</v>
      </c>
      <c r="E26">
        <v>0</v>
      </c>
      <c r="F26">
        <v>1000</v>
      </c>
      <c r="G26">
        <v>1000</v>
      </c>
      <c r="H26">
        <v>100</v>
      </c>
      <c r="I26">
        <v>0</v>
      </c>
      <c r="J26">
        <v>0</v>
      </c>
      <c r="K26" s="91">
        <v>5.9700630000000003E-26</v>
      </c>
      <c r="L26" s="61">
        <v>0.41314610000000002</v>
      </c>
      <c r="M26" s="108"/>
    </row>
    <row r="27" spans="1:13">
      <c r="A27">
        <v>0.4</v>
      </c>
      <c r="B27">
        <v>20</v>
      </c>
      <c r="C27">
        <v>1</v>
      </c>
      <c r="D27" t="s">
        <v>131</v>
      </c>
      <c r="E27">
        <v>0</v>
      </c>
      <c r="F27">
        <v>1000</v>
      </c>
      <c r="G27">
        <v>1000</v>
      </c>
      <c r="H27">
        <v>300</v>
      </c>
      <c r="I27">
        <v>0</v>
      </c>
      <c r="J27">
        <v>0</v>
      </c>
      <c r="K27" s="91">
        <v>1.329791E-45</v>
      </c>
      <c r="L27" s="61">
        <v>0.12342640000000001</v>
      </c>
      <c r="M27" s="108"/>
    </row>
    <row r="28" spans="1:13">
      <c r="A28">
        <v>0.4</v>
      </c>
      <c r="B28">
        <v>20</v>
      </c>
      <c r="C28">
        <v>1</v>
      </c>
      <c r="D28" t="s">
        <v>131</v>
      </c>
      <c r="E28">
        <v>0</v>
      </c>
      <c r="F28">
        <v>1000</v>
      </c>
      <c r="G28">
        <v>1000</v>
      </c>
      <c r="H28">
        <v>500</v>
      </c>
      <c r="I28">
        <v>0</v>
      </c>
      <c r="J28">
        <v>0</v>
      </c>
      <c r="K28" s="91">
        <v>1.6056130000000001E-49</v>
      </c>
      <c r="L28" s="61">
        <v>0.76476200000000005</v>
      </c>
      <c r="M28" s="108"/>
    </row>
    <row r="29" spans="1:13">
      <c r="A29">
        <v>0.4</v>
      </c>
      <c r="B29">
        <v>20</v>
      </c>
      <c r="C29">
        <v>1</v>
      </c>
      <c r="D29" t="s">
        <v>131</v>
      </c>
      <c r="E29">
        <v>0</v>
      </c>
      <c r="F29">
        <v>1000</v>
      </c>
      <c r="G29">
        <v>1000</v>
      </c>
      <c r="H29">
        <v>700</v>
      </c>
      <c r="I29">
        <v>0</v>
      </c>
      <c r="J29">
        <v>0</v>
      </c>
      <c r="K29" s="91">
        <v>9.2932279999999996E-56</v>
      </c>
      <c r="L29" s="61">
        <v>0.84118709999999997</v>
      </c>
      <c r="M29" s="108"/>
    </row>
    <row r="30" spans="1:13">
      <c r="A30">
        <v>0.4</v>
      </c>
      <c r="B30">
        <v>20</v>
      </c>
      <c r="C30">
        <v>1</v>
      </c>
      <c r="D30" t="s">
        <v>131</v>
      </c>
      <c r="E30">
        <v>0</v>
      </c>
      <c r="F30">
        <v>1000</v>
      </c>
      <c r="G30">
        <v>1000</v>
      </c>
      <c r="H30">
        <v>800</v>
      </c>
      <c r="I30">
        <v>0</v>
      </c>
      <c r="J30">
        <v>0</v>
      </c>
      <c r="K30" s="91">
        <v>2.2593629999999998E-50</v>
      </c>
      <c r="L30" s="61">
        <v>0.48492249999999998</v>
      </c>
      <c r="M30" s="108"/>
    </row>
    <row r="31" spans="1:13">
      <c r="A31">
        <v>0.4</v>
      </c>
      <c r="B31">
        <v>20</v>
      </c>
      <c r="C31">
        <v>1</v>
      </c>
      <c r="D31" t="s">
        <v>131</v>
      </c>
      <c r="E31">
        <v>0</v>
      </c>
      <c r="F31">
        <v>1000</v>
      </c>
      <c r="G31">
        <v>1000</v>
      </c>
      <c r="H31">
        <v>1000</v>
      </c>
      <c r="I31">
        <v>0</v>
      </c>
      <c r="J31">
        <v>0</v>
      </c>
      <c r="K31" s="91">
        <v>1.1764700000000001E-44</v>
      </c>
      <c r="L31" s="61">
        <v>0.53642529999999999</v>
      </c>
      <c r="M31" s="108"/>
    </row>
    <row r="32" spans="1:13">
      <c r="A32">
        <v>0.4</v>
      </c>
      <c r="B32">
        <v>20</v>
      </c>
      <c r="C32">
        <v>1</v>
      </c>
      <c r="D32" t="s">
        <v>211</v>
      </c>
      <c r="E32">
        <v>0</v>
      </c>
      <c r="F32">
        <v>1000</v>
      </c>
      <c r="G32">
        <v>1000</v>
      </c>
      <c r="H32">
        <v>100</v>
      </c>
      <c r="I32">
        <v>0</v>
      </c>
      <c r="J32">
        <v>0</v>
      </c>
      <c r="K32" s="62">
        <v>2.7404250000000002E-2</v>
      </c>
      <c r="L32" s="61">
        <v>0.19423879999999999</v>
      </c>
      <c r="M32" s="108">
        <v>4</v>
      </c>
    </row>
    <row r="33" spans="1:13">
      <c r="A33">
        <v>0.4</v>
      </c>
      <c r="B33">
        <v>20</v>
      </c>
      <c r="C33">
        <v>1</v>
      </c>
      <c r="D33" t="s">
        <v>211</v>
      </c>
      <c r="E33">
        <v>0</v>
      </c>
      <c r="F33">
        <v>1000</v>
      </c>
      <c r="G33">
        <v>1000</v>
      </c>
      <c r="H33">
        <v>100</v>
      </c>
      <c r="I33">
        <v>0</v>
      </c>
      <c r="J33">
        <v>0</v>
      </c>
      <c r="K33" s="62">
        <v>4.0768370000000001E-4</v>
      </c>
      <c r="L33" s="61">
        <v>8.3554610000000001E-2</v>
      </c>
      <c r="M33" s="108"/>
    </row>
    <row r="34" spans="1:13">
      <c r="A34">
        <v>0.4</v>
      </c>
      <c r="B34">
        <v>20</v>
      </c>
      <c r="C34">
        <v>1</v>
      </c>
      <c r="D34" t="s">
        <v>211</v>
      </c>
      <c r="E34">
        <v>0</v>
      </c>
      <c r="F34">
        <v>1000</v>
      </c>
      <c r="G34">
        <v>1000</v>
      </c>
      <c r="H34">
        <v>100</v>
      </c>
      <c r="I34">
        <v>0</v>
      </c>
      <c r="J34">
        <v>0</v>
      </c>
      <c r="K34" s="91">
        <v>1.7136809999999999E-13</v>
      </c>
      <c r="L34" s="61">
        <v>0.70098050000000001</v>
      </c>
      <c r="M34" s="108"/>
    </row>
    <row r="35" spans="1:13">
      <c r="A35">
        <v>0.4</v>
      </c>
      <c r="B35">
        <v>20</v>
      </c>
      <c r="C35">
        <v>1</v>
      </c>
      <c r="D35" t="s">
        <v>211</v>
      </c>
      <c r="E35">
        <v>0</v>
      </c>
      <c r="F35">
        <v>1000</v>
      </c>
      <c r="G35">
        <v>1000</v>
      </c>
      <c r="H35">
        <v>100</v>
      </c>
      <c r="I35">
        <v>0</v>
      </c>
      <c r="J35">
        <v>0</v>
      </c>
      <c r="K35" s="91">
        <v>1.669577E-26</v>
      </c>
      <c r="L35" s="61">
        <v>0.19423879999999999</v>
      </c>
      <c r="M35" s="108"/>
    </row>
    <row r="36" spans="1:13">
      <c r="A36">
        <v>0.4</v>
      </c>
      <c r="B36">
        <v>20</v>
      </c>
      <c r="C36">
        <v>1</v>
      </c>
      <c r="D36" t="s">
        <v>211</v>
      </c>
      <c r="E36">
        <v>0</v>
      </c>
      <c r="F36">
        <v>1000</v>
      </c>
      <c r="G36">
        <v>1000</v>
      </c>
      <c r="H36">
        <v>100</v>
      </c>
      <c r="I36">
        <v>0</v>
      </c>
      <c r="J36">
        <v>0</v>
      </c>
      <c r="K36" s="91">
        <v>1.6533090000000002E-33</v>
      </c>
      <c r="L36" s="61">
        <v>0.4961718</v>
      </c>
      <c r="M36" s="108"/>
    </row>
    <row r="37" spans="1:13">
      <c r="A37">
        <v>0.4</v>
      </c>
      <c r="B37">
        <v>20</v>
      </c>
      <c r="C37">
        <v>1</v>
      </c>
      <c r="D37" t="s">
        <v>211</v>
      </c>
      <c r="E37">
        <v>0</v>
      </c>
      <c r="F37">
        <v>1000</v>
      </c>
      <c r="G37">
        <v>1000</v>
      </c>
      <c r="H37">
        <v>100</v>
      </c>
      <c r="I37">
        <v>0</v>
      </c>
      <c r="J37">
        <v>0</v>
      </c>
      <c r="K37" s="91">
        <v>1.5819629999999999E-38</v>
      </c>
      <c r="L37" s="61">
        <v>0.1692911</v>
      </c>
      <c r="M37" s="108"/>
    </row>
    <row r="38" spans="1:13">
      <c r="A38">
        <v>0.4</v>
      </c>
      <c r="B38">
        <v>20</v>
      </c>
      <c r="C38">
        <v>1</v>
      </c>
      <c r="D38" t="s">
        <v>211</v>
      </c>
      <c r="E38">
        <v>0</v>
      </c>
      <c r="F38">
        <v>1000</v>
      </c>
      <c r="G38">
        <v>1000</v>
      </c>
      <c r="H38">
        <v>100</v>
      </c>
      <c r="I38">
        <v>0</v>
      </c>
      <c r="J38">
        <v>0</v>
      </c>
      <c r="K38" s="91">
        <v>4.2964820000000001E-58</v>
      </c>
      <c r="L38" s="62">
        <v>0.84118709999999997</v>
      </c>
      <c r="M38" s="108"/>
    </row>
    <row r="39" spans="1:13">
      <c r="A39">
        <v>0.4</v>
      </c>
      <c r="B39">
        <v>20</v>
      </c>
      <c r="C39">
        <v>1</v>
      </c>
      <c r="D39" t="s">
        <v>211</v>
      </c>
      <c r="E39">
        <v>0</v>
      </c>
      <c r="F39">
        <v>1000</v>
      </c>
      <c r="G39">
        <v>1000</v>
      </c>
      <c r="H39">
        <v>100</v>
      </c>
      <c r="I39">
        <v>0</v>
      </c>
      <c r="J39">
        <v>0</v>
      </c>
      <c r="K39" s="91">
        <v>3.9468259999999998E-70</v>
      </c>
      <c r="L39" s="61">
        <v>0.13670579999999999</v>
      </c>
      <c r="M39" s="108"/>
    </row>
    <row r="40" spans="1:13">
      <c r="A40">
        <v>0.4</v>
      </c>
      <c r="B40">
        <v>20</v>
      </c>
      <c r="C40">
        <v>1</v>
      </c>
      <c r="D40" t="s">
        <v>211</v>
      </c>
      <c r="E40">
        <v>0</v>
      </c>
      <c r="F40">
        <v>1000</v>
      </c>
      <c r="G40">
        <v>1000</v>
      </c>
      <c r="H40">
        <v>100</v>
      </c>
      <c r="I40">
        <v>0</v>
      </c>
      <c r="J40">
        <v>0</v>
      </c>
      <c r="K40" s="91">
        <v>6.5046930000000001E-76</v>
      </c>
      <c r="L40" s="61">
        <v>0.7706073</v>
      </c>
      <c r="M40" s="108"/>
    </row>
    <row r="41" spans="1:13">
      <c r="A41">
        <v>0.4</v>
      </c>
      <c r="B41">
        <v>20</v>
      </c>
      <c r="C41">
        <v>1</v>
      </c>
      <c r="D41" t="s">
        <v>211</v>
      </c>
      <c r="E41">
        <v>0</v>
      </c>
      <c r="F41">
        <v>1000</v>
      </c>
      <c r="G41">
        <v>1000</v>
      </c>
      <c r="H41">
        <v>100</v>
      </c>
      <c r="I41">
        <v>0</v>
      </c>
      <c r="J41">
        <v>0</v>
      </c>
      <c r="K41" s="91">
        <v>2.8099750000000001E-100</v>
      </c>
      <c r="L41" s="61">
        <v>0.92192039999999997</v>
      </c>
      <c r="M41" s="108"/>
    </row>
    <row r="42" spans="1:13">
      <c r="A42" s="15">
        <v>0.36209999999999998</v>
      </c>
      <c r="B42">
        <v>20</v>
      </c>
      <c r="C42">
        <v>1</v>
      </c>
      <c r="D42" t="s">
        <v>211</v>
      </c>
      <c r="E42">
        <v>0</v>
      </c>
      <c r="F42">
        <v>1000</v>
      </c>
      <c r="G42">
        <v>1000</v>
      </c>
      <c r="H42">
        <v>100</v>
      </c>
      <c r="I42">
        <v>0</v>
      </c>
      <c r="J42">
        <v>0</v>
      </c>
      <c r="K42" s="91">
        <v>1.6676189999999999E-130</v>
      </c>
      <c r="L42" s="61">
        <v>0.59752660000000002</v>
      </c>
      <c r="M42" s="108">
        <v>5</v>
      </c>
    </row>
    <row r="43" spans="1:13">
      <c r="A43" s="15">
        <v>0.36209999999999998</v>
      </c>
      <c r="B43">
        <v>20</v>
      </c>
      <c r="C43">
        <v>1</v>
      </c>
      <c r="D43" t="s">
        <v>211</v>
      </c>
      <c r="E43">
        <v>0</v>
      </c>
      <c r="F43">
        <v>1000</v>
      </c>
      <c r="G43">
        <v>1000</v>
      </c>
      <c r="H43">
        <v>100</v>
      </c>
      <c r="I43">
        <v>0</v>
      </c>
      <c r="J43">
        <v>0</v>
      </c>
      <c r="K43" s="91">
        <v>9.6376460000000003E-8</v>
      </c>
      <c r="L43" s="61">
        <v>0.32876329999999998</v>
      </c>
      <c r="M43" s="108"/>
    </row>
    <row r="44" spans="1:13">
      <c r="A44" s="15">
        <v>0.36209999999999998</v>
      </c>
      <c r="B44">
        <v>20</v>
      </c>
      <c r="C44">
        <v>1</v>
      </c>
      <c r="D44" t="s">
        <v>211</v>
      </c>
      <c r="E44">
        <v>0</v>
      </c>
      <c r="F44">
        <v>1000</v>
      </c>
      <c r="G44">
        <v>1000</v>
      </c>
      <c r="H44">
        <v>100</v>
      </c>
      <c r="I44">
        <v>0</v>
      </c>
      <c r="J44">
        <v>0</v>
      </c>
      <c r="K44" s="91">
        <v>3.7914679999999998E-22</v>
      </c>
      <c r="L44" s="61">
        <v>0.68857849999999998</v>
      </c>
      <c r="M44" s="108"/>
    </row>
    <row r="45" spans="1:13">
      <c r="A45" s="15">
        <v>0.36209999999999998</v>
      </c>
      <c r="B45">
        <v>20</v>
      </c>
      <c r="C45">
        <v>1</v>
      </c>
      <c r="D45" t="s">
        <v>211</v>
      </c>
      <c r="E45">
        <v>0</v>
      </c>
      <c r="F45">
        <v>1000</v>
      </c>
      <c r="G45">
        <v>1000</v>
      </c>
      <c r="H45">
        <v>100</v>
      </c>
      <c r="I45">
        <v>0</v>
      </c>
      <c r="J45">
        <v>0</v>
      </c>
      <c r="K45" s="91">
        <v>8.1031370000000003E-37</v>
      </c>
      <c r="L45" s="61">
        <v>0.5512184</v>
      </c>
      <c r="M45" s="108"/>
    </row>
    <row r="46" spans="1:13">
      <c r="A46" s="15">
        <v>0.36209999999999998</v>
      </c>
      <c r="B46">
        <v>20</v>
      </c>
      <c r="C46">
        <v>1</v>
      </c>
      <c r="D46" t="s">
        <v>211</v>
      </c>
      <c r="E46">
        <v>0</v>
      </c>
      <c r="F46">
        <v>1000</v>
      </c>
      <c r="G46">
        <v>1000</v>
      </c>
      <c r="H46">
        <v>100</v>
      </c>
      <c r="I46">
        <v>0</v>
      </c>
      <c r="J46">
        <v>0</v>
      </c>
      <c r="K46" s="91">
        <v>5.9372409999999997E-53</v>
      </c>
      <c r="L46" s="62">
        <v>0.83521109999999998</v>
      </c>
      <c r="M46" s="108"/>
    </row>
    <row r="47" spans="1:13">
      <c r="A47" s="15">
        <v>0.30680000000000002</v>
      </c>
      <c r="B47">
        <v>20</v>
      </c>
      <c r="C47">
        <v>1</v>
      </c>
      <c r="D47" t="s">
        <v>211</v>
      </c>
      <c r="E47">
        <v>0</v>
      </c>
      <c r="F47">
        <v>1000</v>
      </c>
      <c r="G47">
        <v>1000</v>
      </c>
      <c r="H47">
        <v>100</v>
      </c>
      <c r="I47">
        <v>0</v>
      </c>
      <c r="J47">
        <v>0</v>
      </c>
      <c r="K47" s="91">
        <v>7.4646189999999997E-44</v>
      </c>
      <c r="L47" s="61">
        <v>4.0691560000000002E-2</v>
      </c>
      <c r="M47" s="108"/>
    </row>
    <row r="48" spans="1:13">
      <c r="A48" s="15">
        <v>0.30680000000000002</v>
      </c>
      <c r="B48">
        <v>20</v>
      </c>
      <c r="C48">
        <v>1</v>
      </c>
      <c r="D48" t="s">
        <v>211</v>
      </c>
      <c r="E48">
        <v>0</v>
      </c>
      <c r="F48">
        <v>1000</v>
      </c>
      <c r="G48">
        <v>1000</v>
      </c>
      <c r="H48">
        <v>100</v>
      </c>
      <c r="I48">
        <v>0</v>
      </c>
      <c r="J48">
        <v>0</v>
      </c>
      <c r="K48" s="91">
        <v>3.255088E-62</v>
      </c>
      <c r="L48" s="61">
        <v>0.53247199999999995</v>
      </c>
      <c r="M48" s="108"/>
    </row>
    <row r="49" spans="1:13">
      <c r="A49" s="15">
        <v>0.30680000000000002</v>
      </c>
      <c r="B49">
        <v>20</v>
      </c>
      <c r="C49">
        <v>1</v>
      </c>
      <c r="D49" t="s">
        <v>211</v>
      </c>
      <c r="E49">
        <v>0</v>
      </c>
      <c r="F49">
        <v>1000</v>
      </c>
      <c r="G49">
        <v>1000</v>
      </c>
      <c r="H49">
        <v>100</v>
      </c>
      <c r="I49">
        <v>0</v>
      </c>
      <c r="J49">
        <v>0</v>
      </c>
      <c r="K49" s="91">
        <v>1.01905E-67</v>
      </c>
      <c r="L49" s="61">
        <v>0.91506449999999995</v>
      </c>
      <c r="M49" s="108"/>
    </row>
    <row r="50" spans="1:13">
      <c r="A50" s="15">
        <v>0.30680000000000002</v>
      </c>
      <c r="B50">
        <v>20</v>
      </c>
      <c r="C50">
        <v>1</v>
      </c>
      <c r="D50" t="s">
        <v>211</v>
      </c>
      <c r="E50">
        <v>0</v>
      </c>
      <c r="F50">
        <v>1000</v>
      </c>
      <c r="G50">
        <v>1000</v>
      </c>
      <c r="H50">
        <v>100</v>
      </c>
      <c r="I50">
        <v>0</v>
      </c>
      <c r="J50">
        <v>0</v>
      </c>
      <c r="K50" s="91">
        <v>6.7384389999999999E-96</v>
      </c>
      <c r="L50" s="61">
        <v>0.35586760000000001</v>
      </c>
      <c r="M50" s="108"/>
    </row>
    <row r="51" spans="1:13">
      <c r="A51" s="15">
        <v>0.30680000000000002</v>
      </c>
      <c r="B51">
        <v>20</v>
      </c>
      <c r="C51">
        <v>1</v>
      </c>
      <c r="D51" t="s">
        <v>211</v>
      </c>
      <c r="E51">
        <v>0</v>
      </c>
      <c r="F51">
        <v>1000</v>
      </c>
      <c r="G51">
        <v>1000</v>
      </c>
      <c r="H51">
        <v>100</v>
      </c>
      <c r="I51">
        <v>0</v>
      </c>
      <c r="J51">
        <v>0</v>
      </c>
      <c r="K51" s="91">
        <v>1.199477E-110</v>
      </c>
      <c r="L51" s="61">
        <v>0.2245646</v>
      </c>
      <c r="M51" s="108"/>
    </row>
    <row r="52" spans="1:13">
      <c r="A52">
        <v>0.4</v>
      </c>
      <c r="B52">
        <v>20</v>
      </c>
      <c r="C52">
        <v>1</v>
      </c>
      <c r="D52" t="s">
        <v>131</v>
      </c>
      <c r="E52">
        <v>10</v>
      </c>
      <c r="F52">
        <v>1000</v>
      </c>
      <c r="G52">
        <v>1000</v>
      </c>
      <c r="H52">
        <v>100</v>
      </c>
      <c r="I52">
        <v>0</v>
      </c>
      <c r="J52">
        <v>0</v>
      </c>
      <c r="K52" s="62">
        <v>0.85859730000000001</v>
      </c>
      <c r="L52" s="61">
        <v>0.19819680000000001</v>
      </c>
      <c r="M52" s="108">
        <v>6</v>
      </c>
    </row>
    <row r="53" spans="1:13">
      <c r="A53">
        <v>0.4</v>
      </c>
      <c r="B53">
        <v>20</v>
      </c>
      <c r="C53">
        <v>1</v>
      </c>
      <c r="D53" t="s">
        <v>131</v>
      </c>
      <c r="E53">
        <v>25</v>
      </c>
      <c r="F53">
        <v>1000</v>
      </c>
      <c r="G53">
        <v>1000</v>
      </c>
      <c r="H53">
        <v>100</v>
      </c>
      <c r="I53">
        <v>0</v>
      </c>
      <c r="J53">
        <v>0</v>
      </c>
      <c r="K53" s="62">
        <v>0.65926359999999995</v>
      </c>
      <c r="L53" s="62">
        <v>1</v>
      </c>
      <c r="M53" s="108"/>
    </row>
    <row r="54" spans="1:13">
      <c r="A54">
        <v>0.4</v>
      </c>
      <c r="B54">
        <v>20</v>
      </c>
      <c r="C54">
        <v>1</v>
      </c>
      <c r="D54" t="s">
        <v>131</v>
      </c>
      <c r="E54">
        <v>125</v>
      </c>
      <c r="F54">
        <v>1000</v>
      </c>
      <c r="G54">
        <v>1000</v>
      </c>
      <c r="H54">
        <v>100</v>
      </c>
      <c r="I54">
        <v>0</v>
      </c>
      <c r="J54">
        <v>0</v>
      </c>
      <c r="K54" s="91">
        <v>1.2542999999999999E-11</v>
      </c>
      <c r="L54" s="62">
        <v>1</v>
      </c>
      <c r="M54" s="108"/>
    </row>
    <row r="55" spans="1:13">
      <c r="A55">
        <v>0.4</v>
      </c>
      <c r="B55">
        <v>20</v>
      </c>
      <c r="C55">
        <v>1</v>
      </c>
      <c r="D55" t="s">
        <v>131</v>
      </c>
      <c r="E55">
        <v>175</v>
      </c>
      <c r="F55">
        <v>1000</v>
      </c>
      <c r="G55">
        <v>1000</v>
      </c>
      <c r="H55">
        <v>100</v>
      </c>
      <c r="I55">
        <v>0</v>
      </c>
      <c r="J55">
        <v>0</v>
      </c>
      <c r="K55" s="91">
        <v>9.5924809999999994E-20</v>
      </c>
      <c r="L55" s="62">
        <v>0.19819680000000001</v>
      </c>
      <c r="M55" s="108"/>
    </row>
    <row r="56" spans="1:13">
      <c r="A56">
        <v>0.4</v>
      </c>
      <c r="B56">
        <v>20</v>
      </c>
      <c r="C56">
        <v>1</v>
      </c>
      <c r="D56" t="s">
        <v>131</v>
      </c>
      <c r="E56">
        <v>225</v>
      </c>
      <c r="F56">
        <v>1000</v>
      </c>
      <c r="G56">
        <v>1000</v>
      </c>
      <c r="H56">
        <v>100</v>
      </c>
      <c r="I56">
        <v>0</v>
      </c>
      <c r="J56">
        <v>0</v>
      </c>
      <c r="K56" s="91">
        <v>3.1470940000000001E-32</v>
      </c>
      <c r="L56" s="61">
        <v>0.74643539999999997</v>
      </c>
      <c r="M56" s="108"/>
    </row>
    <row r="57" spans="1:13">
      <c r="A57">
        <v>0.4</v>
      </c>
      <c r="B57">
        <v>20</v>
      </c>
      <c r="C57">
        <v>1</v>
      </c>
      <c r="D57" t="s">
        <v>131</v>
      </c>
      <c r="E57">
        <v>275</v>
      </c>
      <c r="F57">
        <v>1000</v>
      </c>
      <c r="G57">
        <v>1000</v>
      </c>
      <c r="H57">
        <v>100</v>
      </c>
      <c r="I57">
        <v>0</v>
      </c>
      <c r="J57">
        <v>0</v>
      </c>
      <c r="K57" s="91">
        <v>2.58849E-46</v>
      </c>
      <c r="L57" s="61">
        <v>0.2721808</v>
      </c>
      <c r="M57" s="108"/>
    </row>
    <row r="58" spans="1:13">
      <c r="A58">
        <v>0.4</v>
      </c>
      <c r="B58">
        <v>20</v>
      </c>
      <c r="C58">
        <v>1</v>
      </c>
      <c r="D58" t="s">
        <v>131</v>
      </c>
      <c r="E58">
        <v>325</v>
      </c>
      <c r="F58">
        <v>1000</v>
      </c>
      <c r="G58">
        <v>1000</v>
      </c>
      <c r="H58">
        <v>100</v>
      </c>
      <c r="I58">
        <v>0</v>
      </c>
      <c r="J58">
        <v>0</v>
      </c>
      <c r="K58" s="91">
        <v>5.5943489999999995E-54</v>
      </c>
      <c r="L58" s="61">
        <v>0.44052210000000003</v>
      </c>
      <c r="M58" s="108"/>
    </row>
    <row r="59" spans="1:13">
      <c r="A59">
        <v>0.4</v>
      </c>
      <c r="B59">
        <v>20</v>
      </c>
      <c r="C59">
        <v>1</v>
      </c>
      <c r="D59" t="s">
        <v>131</v>
      </c>
      <c r="E59">
        <v>375</v>
      </c>
      <c r="F59">
        <v>1000</v>
      </c>
      <c r="G59">
        <v>1000</v>
      </c>
      <c r="H59">
        <v>100</v>
      </c>
      <c r="I59">
        <v>0</v>
      </c>
      <c r="J59">
        <v>0</v>
      </c>
      <c r="K59" s="91">
        <v>1.609841E-68</v>
      </c>
      <c r="L59" s="62">
        <v>1</v>
      </c>
      <c r="M59" s="108"/>
    </row>
    <row r="60" spans="1:13">
      <c r="A60">
        <v>0.4</v>
      </c>
      <c r="B60">
        <v>20</v>
      </c>
      <c r="C60">
        <v>1</v>
      </c>
      <c r="D60" t="s">
        <v>131</v>
      </c>
      <c r="E60">
        <v>425</v>
      </c>
      <c r="F60">
        <v>1000</v>
      </c>
      <c r="G60">
        <v>1000</v>
      </c>
      <c r="H60">
        <v>100</v>
      </c>
      <c r="I60">
        <v>0</v>
      </c>
      <c r="J60">
        <v>0</v>
      </c>
      <c r="K60" s="91">
        <v>5.4307930000000003E-101</v>
      </c>
      <c r="L60" s="61">
        <v>0.54027219999999998</v>
      </c>
      <c r="M60" s="108"/>
    </row>
    <row r="61" spans="1:13">
      <c r="A61">
        <v>0.4</v>
      </c>
      <c r="B61">
        <v>20</v>
      </c>
      <c r="C61">
        <v>1</v>
      </c>
      <c r="D61" t="s">
        <v>131</v>
      </c>
      <c r="E61">
        <v>475</v>
      </c>
      <c r="F61">
        <v>1000</v>
      </c>
      <c r="G61">
        <v>1000</v>
      </c>
      <c r="H61">
        <v>100</v>
      </c>
      <c r="I61">
        <v>0</v>
      </c>
      <c r="J61">
        <v>0</v>
      </c>
      <c r="K61" s="91">
        <v>4.327186E-104</v>
      </c>
      <c r="L61" s="62">
        <v>1</v>
      </c>
      <c r="M61" s="108"/>
    </row>
    <row r="62" spans="1:13">
      <c r="A62">
        <f>B62/50</f>
        <v>0.1</v>
      </c>
      <c r="B62" s="29">
        <v>5</v>
      </c>
      <c r="C62">
        <v>1</v>
      </c>
      <c r="D62" t="s">
        <v>131</v>
      </c>
      <c r="E62">
        <v>125</v>
      </c>
      <c r="F62">
        <v>1000</v>
      </c>
      <c r="G62">
        <v>1000</v>
      </c>
      <c r="H62">
        <v>100</v>
      </c>
      <c r="I62">
        <v>0</v>
      </c>
      <c r="J62">
        <v>0</v>
      </c>
      <c r="K62" s="62">
        <v>1</v>
      </c>
      <c r="L62" s="61">
        <v>0.2497654</v>
      </c>
      <c r="M62" s="108">
        <v>7</v>
      </c>
    </row>
    <row r="63" spans="1:13">
      <c r="A63">
        <f t="shared" ref="A63:A91" si="1">B63/50</f>
        <v>0.2</v>
      </c>
      <c r="B63" s="29">
        <v>10</v>
      </c>
      <c r="C63">
        <v>1</v>
      </c>
      <c r="D63" t="s">
        <v>131</v>
      </c>
      <c r="E63">
        <v>125</v>
      </c>
      <c r="F63">
        <v>1000</v>
      </c>
      <c r="G63">
        <v>1000</v>
      </c>
      <c r="H63">
        <v>100</v>
      </c>
      <c r="I63">
        <v>0</v>
      </c>
      <c r="J63">
        <v>0</v>
      </c>
      <c r="K63" s="62">
        <v>1.002808E-3</v>
      </c>
      <c r="L63" s="61">
        <v>0.664686</v>
      </c>
      <c r="M63" s="108"/>
    </row>
    <row r="64" spans="1:13">
      <c r="A64">
        <f t="shared" si="1"/>
        <v>0.3</v>
      </c>
      <c r="B64" s="29">
        <v>15</v>
      </c>
      <c r="C64">
        <v>1</v>
      </c>
      <c r="D64" t="s">
        <v>131</v>
      </c>
      <c r="E64">
        <v>125</v>
      </c>
      <c r="F64">
        <v>1000</v>
      </c>
      <c r="G64">
        <v>1000</v>
      </c>
      <c r="H64">
        <v>100</v>
      </c>
      <c r="I64">
        <v>0</v>
      </c>
      <c r="J64">
        <v>0</v>
      </c>
      <c r="K64" s="91">
        <v>8.5890539999999996E-6</v>
      </c>
      <c r="L64" s="61">
        <v>0.45512049999999998</v>
      </c>
      <c r="M64" s="108"/>
    </row>
    <row r="65" spans="1:13">
      <c r="A65">
        <f t="shared" si="1"/>
        <v>0.4</v>
      </c>
      <c r="B65" s="29">
        <v>20</v>
      </c>
      <c r="C65">
        <v>1</v>
      </c>
      <c r="D65" t="s">
        <v>131</v>
      </c>
      <c r="E65">
        <v>125</v>
      </c>
      <c r="F65">
        <v>1000</v>
      </c>
      <c r="G65">
        <v>1000</v>
      </c>
      <c r="H65">
        <v>100</v>
      </c>
      <c r="I65">
        <v>0</v>
      </c>
      <c r="J65">
        <v>0</v>
      </c>
      <c r="K65" s="91">
        <v>8.5933650000000005E-28</v>
      </c>
      <c r="L65" s="61">
        <v>0.664686</v>
      </c>
      <c r="M65" s="108"/>
    </row>
    <row r="66" spans="1:13">
      <c r="A66">
        <f t="shared" si="1"/>
        <v>0.6</v>
      </c>
      <c r="B66" s="29">
        <v>30</v>
      </c>
      <c r="C66">
        <v>1</v>
      </c>
      <c r="D66" t="s">
        <v>131</v>
      </c>
      <c r="E66">
        <v>125</v>
      </c>
      <c r="F66">
        <v>1000</v>
      </c>
      <c r="G66">
        <v>1000</v>
      </c>
      <c r="H66">
        <v>100</v>
      </c>
      <c r="I66">
        <v>0</v>
      </c>
      <c r="J66">
        <v>0</v>
      </c>
      <c r="K66" s="91">
        <v>4.020273E-31</v>
      </c>
      <c r="L66" s="61">
        <v>0.21143989999999999</v>
      </c>
      <c r="M66" s="108"/>
    </row>
    <row r="67" spans="1:13">
      <c r="A67">
        <f t="shared" si="1"/>
        <v>0.8</v>
      </c>
      <c r="B67" s="29">
        <v>40</v>
      </c>
      <c r="C67">
        <v>1</v>
      </c>
      <c r="D67" t="s">
        <v>131</v>
      </c>
      <c r="E67">
        <v>125</v>
      </c>
      <c r="F67">
        <v>1000</v>
      </c>
      <c r="G67">
        <v>1000</v>
      </c>
      <c r="H67">
        <v>100</v>
      </c>
      <c r="I67">
        <v>0</v>
      </c>
      <c r="J67">
        <v>0</v>
      </c>
      <c r="K67" s="91">
        <v>1.861962E-52</v>
      </c>
      <c r="L67" s="61">
        <v>1</v>
      </c>
      <c r="M67" s="108"/>
    </row>
    <row r="68" spans="1:13">
      <c r="A68">
        <f t="shared" si="1"/>
        <v>1</v>
      </c>
      <c r="B68" s="29">
        <v>50</v>
      </c>
      <c r="C68">
        <v>1</v>
      </c>
      <c r="D68" t="s">
        <v>131</v>
      </c>
      <c r="E68">
        <v>125</v>
      </c>
      <c r="F68">
        <v>1000</v>
      </c>
      <c r="G68">
        <v>1000</v>
      </c>
      <c r="H68">
        <v>100</v>
      </c>
      <c r="I68">
        <v>0</v>
      </c>
      <c r="J68">
        <v>0</v>
      </c>
      <c r="K68" s="91">
        <v>6.6146029999999999E-49</v>
      </c>
      <c r="L68" s="61">
        <v>0.39568959999999997</v>
      </c>
      <c r="M68" s="108"/>
    </row>
    <row r="69" spans="1:13">
      <c r="A69">
        <f t="shared" si="1"/>
        <v>1.4</v>
      </c>
      <c r="B69" s="29">
        <v>70</v>
      </c>
      <c r="C69">
        <v>1</v>
      </c>
      <c r="D69" t="s">
        <v>131</v>
      </c>
      <c r="E69">
        <v>125</v>
      </c>
      <c r="F69">
        <v>1000</v>
      </c>
      <c r="G69">
        <v>1000</v>
      </c>
      <c r="H69">
        <v>100</v>
      </c>
      <c r="I69">
        <v>0</v>
      </c>
      <c r="J69">
        <v>0</v>
      </c>
      <c r="K69" s="91">
        <v>3.123797E-45</v>
      </c>
      <c r="L69" s="61">
        <v>8.3554610000000001E-2</v>
      </c>
      <c r="M69" s="108"/>
    </row>
    <row r="70" spans="1:13">
      <c r="A70">
        <f t="shared" si="1"/>
        <v>2</v>
      </c>
      <c r="B70" s="29">
        <v>100</v>
      </c>
      <c r="C70">
        <v>1</v>
      </c>
      <c r="D70" t="s">
        <v>131</v>
      </c>
      <c r="E70">
        <v>125</v>
      </c>
      <c r="F70">
        <v>1000</v>
      </c>
      <c r="G70">
        <v>1000</v>
      </c>
      <c r="H70">
        <v>100</v>
      </c>
      <c r="I70">
        <v>0</v>
      </c>
      <c r="J70">
        <v>0</v>
      </c>
      <c r="K70" s="91">
        <v>3.9919769999999999E-43</v>
      </c>
      <c r="L70" s="62">
        <v>0.29310930000000002</v>
      </c>
      <c r="M70" s="108"/>
    </row>
    <row r="71" spans="1:13">
      <c r="A71">
        <f t="shared" si="1"/>
        <v>3</v>
      </c>
      <c r="B71" s="29">
        <v>150</v>
      </c>
      <c r="C71">
        <v>1</v>
      </c>
      <c r="D71" t="s">
        <v>131</v>
      </c>
      <c r="E71">
        <v>125</v>
      </c>
      <c r="F71">
        <v>1000</v>
      </c>
      <c r="G71">
        <v>1000</v>
      </c>
      <c r="H71">
        <v>100</v>
      </c>
      <c r="I71">
        <v>0</v>
      </c>
      <c r="J71">
        <v>0</v>
      </c>
      <c r="K71" s="91">
        <v>6.9797819999999999E-53</v>
      </c>
      <c r="L71" s="61">
        <v>0.10186439999999999</v>
      </c>
      <c r="M71" s="108"/>
    </row>
    <row r="72" spans="1:13">
      <c r="A72">
        <f>B72/50</f>
        <v>0.1</v>
      </c>
      <c r="B72" s="29">
        <v>5</v>
      </c>
      <c r="C72">
        <v>1</v>
      </c>
      <c r="D72" t="s">
        <v>211</v>
      </c>
      <c r="E72">
        <v>125</v>
      </c>
      <c r="F72">
        <v>1000</v>
      </c>
      <c r="G72">
        <v>1000</v>
      </c>
      <c r="H72">
        <v>100</v>
      </c>
      <c r="I72">
        <v>0</v>
      </c>
      <c r="J72">
        <v>0</v>
      </c>
      <c r="K72" s="62">
        <v>0.91592399999999996</v>
      </c>
      <c r="L72" s="62">
        <v>1</v>
      </c>
      <c r="M72" s="108">
        <v>8</v>
      </c>
    </row>
    <row r="73" spans="1:13">
      <c r="A73">
        <f t="shared" si="1"/>
        <v>0.2</v>
      </c>
      <c r="B73" s="29">
        <v>10</v>
      </c>
      <c r="C73">
        <v>1</v>
      </c>
      <c r="D73" t="s">
        <v>211</v>
      </c>
      <c r="E73">
        <v>125</v>
      </c>
      <c r="F73">
        <v>1000</v>
      </c>
      <c r="G73">
        <v>1000</v>
      </c>
      <c r="H73">
        <v>100</v>
      </c>
      <c r="I73">
        <v>0</v>
      </c>
      <c r="J73">
        <v>0</v>
      </c>
      <c r="K73" s="62">
        <v>4.3292539999999997E-2</v>
      </c>
      <c r="L73" s="61">
        <v>0.5512184</v>
      </c>
      <c r="M73" s="108"/>
    </row>
    <row r="74" spans="1:13">
      <c r="A74">
        <f t="shared" si="1"/>
        <v>0.3</v>
      </c>
      <c r="B74" s="29">
        <v>15</v>
      </c>
      <c r="C74">
        <v>1</v>
      </c>
      <c r="D74" t="s">
        <v>211</v>
      </c>
      <c r="E74">
        <v>125</v>
      </c>
      <c r="F74">
        <v>1000</v>
      </c>
      <c r="G74">
        <v>1000</v>
      </c>
      <c r="H74">
        <v>100</v>
      </c>
      <c r="I74">
        <v>0</v>
      </c>
      <c r="J74">
        <v>0</v>
      </c>
      <c r="K74" s="62">
        <v>2.5116579999999999E-3</v>
      </c>
      <c r="L74" s="61">
        <v>0.52422630000000003</v>
      </c>
      <c r="M74" s="108"/>
    </row>
    <row r="75" spans="1:13">
      <c r="A75">
        <f t="shared" si="1"/>
        <v>0.4</v>
      </c>
      <c r="B75" s="29">
        <v>20</v>
      </c>
      <c r="C75">
        <v>1</v>
      </c>
      <c r="D75" t="s">
        <v>211</v>
      </c>
      <c r="E75">
        <v>125</v>
      </c>
      <c r="F75">
        <v>1000</v>
      </c>
      <c r="G75">
        <v>1000</v>
      </c>
      <c r="H75">
        <v>100</v>
      </c>
      <c r="I75">
        <v>0</v>
      </c>
      <c r="J75">
        <v>0</v>
      </c>
      <c r="K75" s="91">
        <v>1.034774E-9</v>
      </c>
      <c r="L75" s="62">
        <v>1</v>
      </c>
      <c r="M75" s="108"/>
    </row>
    <row r="76" spans="1:13">
      <c r="A76">
        <f t="shared" si="1"/>
        <v>0.6</v>
      </c>
      <c r="B76" s="29">
        <v>30</v>
      </c>
      <c r="C76">
        <v>1</v>
      </c>
      <c r="D76" t="s">
        <v>211</v>
      </c>
      <c r="E76">
        <v>125</v>
      </c>
      <c r="F76">
        <v>1000</v>
      </c>
      <c r="G76">
        <v>1000</v>
      </c>
      <c r="H76">
        <v>100</v>
      </c>
      <c r="I76">
        <v>0</v>
      </c>
      <c r="J76">
        <v>0</v>
      </c>
      <c r="K76" s="91">
        <v>7.9320629999999999E-32</v>
      </c>
      <c r="L76" s="62">
        <v>0.39079140000000001</v>
      </c>
      <c r="M76" s="108"/>
    </row>
    <row r="77" spans="1:13">
      <c r="A77">
        <f t="shared" si="1"/>
        <v>0.8</v>
      </c>
      <c r="B77" s="29">
        <v>40</v>
      </c>
      <c r="C77">
        <v>1</v>
      </c>
      <c r="D77" t="s">
        <v>211</v>
      </c>
      <c r="E77">
        <v>125</v>
      </c>
      <c r="F77">
        <v>1000</v>
      </c>
      <c r="G77">
        <v>1000</v>
      </c>
      <c r="H77">
        <v>100</v>
      </c>
      <c r="I77">
        <v>0</v>
      </c>
      <c r="J77">
        <v>0</v>
      </c>
      <c r="K77" s="91">
        <v>1.360397E-48</v>
      </c>
      <c r="L77" s="61">
        <v>0.29789510000000002</v>
      </c>
      <c r="M77" s="108"/>
    </row>
    <row r="78" spans="1:13">
      <c r="A78">
        <f t="shared" si="1"/>
        <v>1</v>
      </c>
      <c r="B78" s="29">
        <v>50</v>
      </c>
      <c r="C78">
        <v>1</v>
      </c>
      <c r="D78" t="s">
        <v>211</v>
      </c>
      <c r="E78">
        <v>125</v>
      </c>
      <c r="F78">
        <v>1000</v>
      </c>
      <c r="G78">
        <v>1000</v>
      </c>
      <c r="H78">
        <v>100</v>
      </c>
      <c r="I78">
        <v>0</v>
      </c>
      <c r="J78">
        <v>0</v>
      </c>
      <c r="K78" s="91">
        <v>1.565494E-52</v>
      </c>
      <c r="L78" s="61">
        <v>0.3512538</v>
      </c>
      <c r="M78" s="108"/>
    </row>
    <row r="79" spans="1:13">
      <c r="A79">
        <f t="shared" si="1"/>
        <v>1.4</v>
      </c>
      <c r="B79" s="29">
        <v>70</v>
      </c>
      <c r="C79">
        <v>1</v>
      </c>
      <c r="D79" t="s">
        <v>211</v>
      </c>
      <c r="E79">
        <v>125</v>
      </c>
      <c r="F79">
        <v>1000</v>
      </c>
      <c r="G79">
        <v>1000</v>
      </c>
      <c r="H79">
        <v>100</v>
      </c>
      <c r="I79">
        <v>0</v>
      </c>
      <c r="J79">
        <v>0</v>
      </c>
      <c r="K79" s="91">
        <v>3.7731219999999998E-47</v>
      </c>
      <c r="L79" s="62">
        <v>1</v>
      </c>
      <c r="M79" s="108"/>
    </row>
    <row r="80" spans="1:13">
      <c r="A80">
        <f t="shared" si="1"/>
        <v>2</v>
      </c>
      <c r="B80" s="29">
        <v>100</v>
      </c>
      <c r="C80">
        <v>1</v>
      </c>
      <c r="D80" t="s">
        <v>211</v>
      </c>
      <c r="E80">
        <v>125</v>
      </c>
      <c r="F80">
        <v>1000</v>
      </c>
      <c r="G80">
        <v>1000</v>
      </c>
      <c r="H80">
        <v>100</v>
      </c>
      <c r="I80">
        <v>0</v>
      </c>
      <c r="J80">
        <v>0</v>
      </c>
      <c r="K80" s="91">
        <v>3.567848E-47</v>
      </c>
      <c r="L80" s="61">
        <v>0.4728098</v>
      </c>
      <c r="M80" s="108"/>
    </row>
    <row r="81" spans="1:13">
      <c r="A81">
        <f t="shared" si="1"/>
        <v>3</v>
      </c>
      <c r="B81" s="29">
        <v>150</v>
      </c>
      <c r="C81">
        <v>1</v>
      </c>
      <c r="D81" t="s">
        <v>211</v>
      </c>
      <c r="E81">
        <v>125</v>
      </c>
      <c r="F81">
        <v>1000</v>
      </c>
      <c r="G81">
        <v>1000</v>
      </c>
      <c r="H81">
        <v>100</v>
      </c>
      <c r="I81">
        <v>0</v>
      </c>
      <c r="J81">
        <v>0</v>
      </c>
      <c r="K81" s="91">
        <v>6.5754739999999995E-47</v>
      </c>
      <c r="L81" s="61">
        <v>0.92055169999999997</v>
      </c>
      <c r="M81" s="108"/>
    </row>
    <row r="82" spans="1:13">
      <c r="A82">
        <f>B82/50</f>
        <v>0.1</v>
      </c>
      <c r="B82" s="29">
        <v>5</v>
      </c>
      <c r="C82">
        <v>1</v>
      </c>
      <c r="D82" t="s">
        <v>211</v>
      </c>
      <c r="E82">
        <v>125</v>
      </c>
      <c r="F82">
        <v>1000</v>
      </c>
      <c r="G82">
        <v>1000</v>
      </c>
      <c r="H82">
        <v>100</v>
      </c>
      <c r="I82">
        <v>0</v>
      </c>
      <c r="J82">
        <v>0</v>
      </c>
      <c r="K82" s="62">
        <v>9.7881350000000006E-2</v>
      </c>
      <c r="L82" s="61">
        <v>0.31607010000000002</v>
      </c>
      <c r="M82" s="108">
        <v>9</v>
      </c>
    </row>
    <row r="83" spans="1:13">
      <c r="A83">
        <f t="shared" si="1"/>
        <v>0.2</v>
      </c>
      <c r="B83" s="29">
        <v>10</v>
      </c>
      <c r="C83">
        <v>1</v>
      </c>
      <c r="D83" t="s">
        <v>211</v>
      </c>
      <c r="E83">
        <v>125</v>
      </c>
      <c r="F83">
        <v>1000</v>
      </c>
      <c r="G83">
        <v>1000</v>
      </c>
      <c r="H83">
        <v>100</v>
      </c>
      <c r="I83">
        <v>0</v>
      </c>
      <c r="J83">
        <v>0</v>
      </c>
      <c r="K83" s="62">
        <v>1.964705E-4</v>
      </c>
      <c r="L83" s="61">
        <v>0.2245646</v>
      </c>
      <c r="M83" s="108"/>
    </row>
    <row r="84" spans="1:13">
      <c r="A84">
        <f t="shared" si="1"/>
        <v>0.3</v>
      </c>
      <c r="B84" s="29">
        <v>15</v>
      </c>
      <c r="C84">
        <v>1</v>
      </c>
      <c r="D84" t="s">
        <v>211</v>
      </c>
      <c r="E84">
        <v>125</v>
      </c>
      <c r="F84">
        <v>1000</v>
      </c>
      <c r="G84">
        <v>1000</v>
      </c>
      <c r="H84">
        <v>100</v>
      </c>
      <c r="I84">
        <v>0</v>
      </c>
      <c r="J84">
        <v>0</v>
      </c>
      <c r="K84" s="91">
        <v>3.7887569999999997E-5</v>
      </c>
      <c r="L84" s="61">
        <v>0.84651140000000002</v>
      </c>
      <c r="M84" s="108"/>
    </row>
    <row r="85" spans="1:13">
      <c r="A85">
        <f t="shared" si="1"/>
        <v>0.4</v>
      </c>
      <c r="B85" s="29">
        <v>20</v>
      </c>
      <c r="C85">
        <v>1</v>
      </c>
      <c r="D85" t="s">
        <v>211</v>
      </c>
      <c r="E85">
        <v>125</v>
      </c>
      <c r="F85">
        <v>1000</v>
      </c>
      <c r="G85">
        <v>1000</v>
      </c>
      <c r="H85">
        <v>100</v>
      </c>
      <c r="I85">
        <v>0</v>
      </c>
      <c r="J85">
        <v>0</v>
      </c>
      <c r="K85" s="91">
        <v>1.707191E-14</v>
      </c>
      <c r="L85" s="61">
        <v>0.85014319999999999</v>
      </c>
      <c r="M85" s="108"/>
    </row>
    <row r="86" spans="1:13">
      <c r="A86">
        <f t="shared" si="1"/>
        <v>0.6</v>
      </c>
      <c r="B86" s="29">
        <v>30</v>
      </c>
      <c r="C86">
        <v>1</v>
      </c>
      <c r="D86" t="s">
        <v>211</v>
      </c>
      <c r="E86">
        <v>125</v>
      </c>
      <c r="F86">
        <v>1000</v>
      </c>
      <c r="G86">
        <v>1000</v>
      </c>
      <c r="H86">
        <v>100</v>
      </c>
      <c r="I86">
        <v>0</v>
      </c>
      <c r="J86">
        <v>0</v>
      </c>
      <c r="K86" s="91">
        <v>9.4034910000000004E-27</v>
      </c>
      <c r="L86" s="61">
        <v>0.92444199999999999</v>
      </c>
      <c r="M86" s="108"/>
    </row>
    <row r="87" spans="1:13">
      <c r="A87">
        <f t="shared" si="1"/>
        <v>0.8</v>
      </c>
      <c r="B87" s="29">
        <v>40</v>
      </c>
      <c r="C87">
        <v>1</v>
      </c>
      <c r="D87" t="s">
        <v>211</v>
      </c>
      <c r="E87">
        <v>125</v>
      </c>
      <c r="F87">
        <v>1000</v>
      </c>
      <c r="G87">
        <v>1000</v>
      </c>
      <c r="H87">
        <v>100</v>
      </c>
      <c r="I87">
        <v>0</v>
      </c>
      <c r="J87">
        <v>0</v>
      </c>
      <c r="K87" s="91">
        <v>7.2261909999999996E-49</v>
      </c>
      <c r="L87" s="61">
        <v>0.31607010000000002</v>
      </c>
      <c r="M87" s="108"/>
    </row>
    <row r="88" spans="1:13">
      <c r="A88">
        <f t="shared" si="1"/>
        <v>1</v>
      </c>
      <c r="B88" s="29">
        <v>50</v>
      </c>
      <c r="C88">
        <v>1</v>
      </c>
      <c r="D88" t="s">
        <v>211</v>
      </c>
      <c r="E88">
        <v>125</v>
      </c>
      <c r="F88">
        <v>1000</v>
      </c>
      <c r="G88">
        <v>1000</v>
      </c>
      <c r="H88">
        <v>100</v>
      </c>
      <c r="I88">
        <v>0</v>
      </c>
      <c r="J88">
        <v>0</v>
      </c>
      <c r="K88" s="91">
        <v>2.7762929999999999E-48</v>
      </c>
      <c r="L88" s="62">
        <v>1</v>
      </c>
      <c r="M88" s="108"/>
    </row>
    <row r="89" spans="1:13">
      <c r="A89">
        <f t="shared" si="1"/>
        <v>1.4</v>
      </c>
      <c r="B89" s="29">
        <v>70</v>
      </c>
      <c r="C89">
        <v>1</v>
      </c>
      <c r="D89" t="s">
        <v>211</v>
      </c>
      <c r="E89">
        <v>125</v>
      </c>
      <c r="F89">
        <v>1000</v>
      </c>
      <c r="G89">
        <v>1000</v>
      </c>
      <c r="H89">
        <v>100</v>
      </c>
      <c r="I89">
        <v>0</v>
      </c>
      <c r="J89">
        <v>0</v>
      </c>
      <c r="K89" s="91">
        <v>2.3889970000000001E-43</v>
      </c>
      <c r="L89" s="61">
        <v>0.83021789999999995</v>
      </c>
      <c r="M89" s="108"/>
    </row>
    <row r="90" spans="1:13">
      <c r="A90">
        <f t="shared" si="1"/>
        <v>2</v>
      </c>
      <c r="B90" s="29">
        <v>100</v>
      </c>
      <c r="C90">
        <v>1</v>
      </c>
      <c r="D90" t="s">
        <v>211</v>
      </c>
      <c r="E90">
        <v>125</v>
      </c>
      <c r="F90">
        <v>1000</v>
      </c>
      <c r="G90">
        <v>1000</v>
      </c>
      <c r="H90">
        <v>100</v>
      </c>
      <c r="I90">
        <v>0</v>
      </c>
      <c r="J90">
        <v>0</v>
      </c>
      <c r="K90" s="91">
        <v>1.38007E-51</v>
      </c>
      <c r="L90" s="61">
        <v>0.68027709999999997</v>
      </c>
      <c r="M90" s="108"/>
    </row>
    <row r="91" spans="1:13">
      <c r="A91">
        <f t="shared" si="1"/>
        <v>3</v>
      </c>
      <c r="B91" s="29">
        <v>150</v>
      </c>
      <c r="C91">
        <v>1</v>
      </c>
      <c r="D91" t="s">
        <v>211</v>
      </c>
      <c r="E91">
        <v>125</v>
      </c>
      <c r="F91">
        <v>1000</v>
      </c>
      <c r="G91">
        <v>1000</v>
      </c>
      <c r="H91">
        <v>100</v>
      </c>
      <c r="I91">
        <v>0</v>
      </c>
      <c r="J91">
        <v>0</v>
      </c>
      <c r="K91" s="91">
        <v>1.208996E-45</v>
      </c>
      <c r="L91" s="61">
        <v>0.47694979999999998</v>
      </c>
      <c r="M91" s="108"/>
    </row>
    <row r="92" spans="1:13">
      <c r="A92">
        <v>0.4</v>
      </c>
      <c r="B92">
        <v>20</v>
      </c>
      <c r="C92">
        <v>1</v>
      </c>
      <c r="D92" t="s">
        <v>131</v>
      </c>
      <c r="E92" s="9">
        <v>2</v>
      </c>
      <c r="F92" s="29">
        <v>9</v>
      </c>
      <c r="G92">
        <v>1000</v>
      </c>
      <c r="H92">
        <v>100</v>
      </c>
      <c r="I92">
        <v>0</v>
      </c>
      <c r="J92">
        <v>0</v>
      </c>
      <c r="K92" s="91">
        <v>2.6200840000000002E-12</v>
      </c>
      <c r="L92" s="91">
        <v>1.6347320000000001E-19</v>
      </c>
      <c r="M92" s="108">
        <v>10</v>
      </c>
    </row>
    <row r="93" spans="1:13">
      <c r="A93">
        <v>0.4</v>
      </c>
      <c r="B93">
        <v>20</v>
      </c>
      <c r="C93">
        <v>1</v>
      </c>
      <c r="D93" t="s">
        <v>131</v>
      </c>
      <c r="E93" s="9">
        <v>5</v>
      </c>
      <c r="F93" s="29">
        <v>20</v>
      </c>
      <c r="G93">
        <v>1000</v>
      </c>
      <c r="H93">
        <v>100</v>
      </c>
      <c r="I93">
        <v>0</v>
      </c>
      <c r="J93">
        <v>0</v>
      </c>
      <c r="K93" s="91">
        <v>2.6200840000000002E-12</v>
      </c>
      <c r="L93" s="91">
        <v>1.6347320000000001E-19</v>
      </c>
      <c r="M93" s="108"/>
    </row>
    <row r="94" spans="1:13">
      <c r="A94">
        <v>0.4</v>
      </c>
      <c r="B94">
        <v>20</v>
      </c>
      <c r="C94">
        <v>1</v>
      </c>
      <c r="D94" t="s">
        <v>131</v>
      </c>
      <c r="E94" s="9">
        <v>13</v>
      </c>
      <c r="F94" s="29">
        <v>30</v>
      </c>
      <c r="G94">
        <v>1000</v>
      </c>
      <c r="H94">
        <v>100</v>
      </c>
      <c r="I94">
        <v>0</v>
      </c>
      <c r="J94">
        <v>0</v>
      </c>
      <c r="K94" s="91">
        <v>1.5176870000000001E-10</v>
      </c>
      <c r="L94" s="91">
        <v>1.6347320000000001E-19</v>
      </c>
      <c r="M94" s="108"/>
    </row>
    <row r="95" spans="1:13">
      <c r="A95">
        <v>0.4</v>
      </c>
      <c r="B95">
        <v>20</v>
      </c>
      <c r="C95">
        <v>1</v>
      </c>
      <c r="D95" t="s">
        <v>131</v>
      </c>
      <c r="E95" s="9">
        <v>25</v>
      </c>
      <c r="F95" s="29">
        <v>50</v>
      </c>
      <c r="G95">
        <v>1000</v>
      </c>
      <c r="H95">
        <v>100</v>
      </c>
      <c r="I95">
        <v>0</v>
      </c>
      <c r="J95">
        <v>0</v>
      </c>
      <c r="K95" s="91">
        <v>5.492426E-8</v>
      </c>
      <c r="L95" s="91">
        <v>9.0356450000000001E-17</v>
      </c>
      <c r="M95" s="108"/>
    </row>
    <row r="96" spans="1:13">
      <c r="A96">
        <v>0.4</v>
      </c>
      <c r="B96">
        <v>20</v>
      </c>
      <c r="C96">
        <v>1</v>
      </c>
      <c r="D96" t="s">
        <v>131</v>
      </c>
      <c r="E96" s="9">
        <v>50</v>
      </c>
      <c r="F96" s="29">
        <v>100</v>
      </c>
      <c r="G96">
        <v>1000</v>
      </c>
      <c r="H96">
        <v>100</v>
      </c>
      <c r="I96">
        <v>0</v>
      </c>
      <c r="J96">
        <v>0</v>
      </c>
      <c r="K96" s="62">
        <v>1.7993800000000001E-4</v>
      </c>
      <c r="L96" s="91">
        <v>1.024717E-15</v>
      </c>
      <c r="M96" s="108"/>
    </row>
    <row r="97" spans="1:13">
      <c r="A97">
        <v>0.4</v>
      </c>
      <c r="B97">
        <v>20</v>
      </c>
      <c r="C97">
        <v>1</v>
      </c>
      <c r="D97" t="s">
        <v>131</v>
      </c>
      <c r="E97" s="9">
        <v>250</v>
      </c>
      <c r="F97" s="29">
        <v>500</v>
      </c>
      <c r="G97">
        <v>1000</v>
      </c>
      <c r="H97">
        <v>100</v>
      </c>
      <c r="I97">
        <v>0</v>
      </c>
      <c r="J97">
        <v>0</v>
      </c>
      <c r="K97" s="62">
        <v>1.4168360000000001E-3</v>
      </c>
      <c r="L97" s="91">
        <v>9.6611880000000004E-6</v>
      </c>
      <c r="M97" s="108"/>
    </row>
    <row r="98" spans="1:13">
      <c r="A98">
        <v>0.4</v>
      </c>
      <c r="B98">
        <v>20</v>
      </c>
      <c r="C98">
        <v>1</v>
      </c>
      <c r="D98" t="s">
        <v>131</v>
      </c>
      <c r="E98" s="9">
        <v>450</v>
      </c>
      <c r="F98" s="29">
        <v>900</v>
      </c>
      <c r="G98">
        <v>1000</v>
      </c>
      <c r="H98">
        <v>100</v>
      </c>
      <c r="I98">
        <v>0</v>
      </c>
      <c r="J98">
        <v>0</v>
      </c>
      <c r="K98" s="91">
        <v>3.1826889999999998E-15</v>
      </c>
      <c r="L98" s="62">
        <v>7.0676740000000002E-2</v>
      </c>
      <c r="M98" s="108"/>
    </row>
    <row r="99" spans="1:13">
      <c r="A99">
        <v>0.4</v>
      </c>
      <c r="B99">
        <v>20</v>
      </c>
      <c r="C99">
        <v>1</v>
      </c>
      <c r="D99" t="s">
        <v>131</v>
      </c>
      <c r="E99" s="9">
        <v>500</v>
      </c>
      <c r="F99" s="29">
        <v>1000</v>
      </c>
      <c r="G99">
        <v>1000</v>
      </c>
      <c r="H99">
        <v>100</v>
      </c>
      <c r="I99">
        <v>0</v>
      </c>
      <c r="J99">
        <v>0</v>
      </c>
      <c r="K99" s="91">
        <v>2.92578E-18</v>
      </c>
      <c r="L99" s="62">
        <v>0.24109240000000001</v>
      </c>
      <c r="M99" s="108"/>
    </row>
    <row r="100" spans="1:13">
      <c r="A100">
        <v>0.4</v>
      </c>
      <c r="B100">
        <v>20</v>
      </c>
      <c r="C100">
        <v>1</v>
      </c>
      <c r="D100" t="s">
        <v>131</v>
      </c>
      <c r="E100" s="9">
        <v>750</v>
      </c>
      <c r="F100" s="29">
        <v>1500</v>
      </c>
      <c r="G100">
        <v>1000</v>
      </c>
      <c r="H100">
        <v>100</v>
      </c>
      <c r="I100">
        <v>0</v>
      </c>
      <c r="J100">
        <v>0</v>
      </c>
      <c r="K100" s="91">
        <v>3.0402460000000002E-36</v>
      </c>
      <c r="L100" s="62">
        <v>0.37284070000000002</v>
      </c>
      <c r="M100" s="108"/>
    </row>
    <row r="101" spans="1:13">
      <c r="A101">
        <v>0.4</v>
      </c>
      <c r="B101">
        <v>20</v>
      </c>
      <c r="C101">
        <v>1</v>
      </c>
      <c r="D101" t="s">
        <v>131</v>
      </c>
      <c r="E101" s="9">
        <v>1500</v>
      </c>
      <c r="F101" s="29">
        <v>3000</v>
      </c>
      <c r="G101">
        <v>1000</v>
      </c>
      <c r="H101">
        <v>100</v>
      </c>
      <c r="I101">
        <v>0</v>
      </c>
      <c r="J101">
        <v>0</v>
      </c>
      <c r="K101" s="91">
        <v>3.0768909999999998E-125</v>
      </c>
      <c r="L101" s="91">
        <v>1.6000540000000001E-8</v>
      </c>
      <c r="M101" s="108"/>
    </row>
    <row r="102" spans="1:13">
      <c r="A102">
        <v>0.4</v>
      </c>
      <c r="B102">
        <v>20</v>
      </c>
      <c r="C102">
        <v>1</v>
      </c>
      <c r="D102" t="s">
        <v>131</v>
      </c>
      <c r="E102">
        <v>125</v>
      </c>
      <c r="F102">
        <v>1000</v>
      </c>
      <c r="G102">
        <v>1000</v>
      </c>
      <c r="H102" s="29">
        <v>6</v>
      </c>
      <c r="I102">
        <v>0</v>
      </c>
      <c r="J102">
        <v>0</v>
      </c>
      <c r="K102" s="62">
        <v>0.51919760000000004</v>
      </c>
      <c r="L102" s="61">
        <v>7.8324699999999994E-3</v>
      </c>
      <c r="M102" s="108">
        <v>11</v>
      </c>
    </row>
    <row r="103" spans="1:13">
      <c r="A103">
        <v>0.4</v>
      </c>
      <c r="B103">
        <v>20</v>
      </c>
      <c r="C103">
        <v>1</v>
      </c>
      <c r="D103" t="s">
        <v>131</v>
      </c>
      <c r="E103">
        <v>125</v>
      </c>
      <c r="F103">
        <v>1000</v>
      </c>
      <c r="G103">
        <v>1000</v>
      </c>
      <c r="H103" s="29">
        <v>10</v>
      </c>
      <c r="I103">
        <v>0</v>
      </c>
      <c r="J103">
        <v>0</v>
      </c>
      <c r="K103" s="62">
        <v>0.57311630000000002</v>
      </c>
      <c r="L103" s="61">
        <v>0.34170139999999999</v>
      </c>
      <c r="M103" s="108"/>
    </row>
    <row r="104" spans="1:13">
      <c r="A104">
        <v>0.4</v>
      </c>
      <c r="B104">
        <v>20</v>
      </c>
      <c r="C104">
        <v>1</v>
      </c>
      <c r="D104" t="s">
        <v>131</v>
      </c>
      <c r="E104">
        <v>125</v>
      </c>
      <c r="F104">
        <v>1000</v>
      </c>
      <c r="G104">
        <v>1000</v>
      </c>
      <c r="H104" s="29">
        <v>20</v>
      </c>
      <c r="I104">
        <v>0</v>
      </c>
      <c r="J104">
        <v>0</v>
      </c>
      <c r="K104" s="62">
        <v>0.69119379999999997</v>
      </c>
      <c r="L104" s="61">
        <v>0.16083700000000001</v>
      </c>
      <c r="M104" s="108"/>
    </row>
    <row r="105" spans="1:13">
      <c r="A105">
        <v>0.4</v>
      </c>
      <c r="B105">
        <v>20</v>
      </c>
      <c r="C105">
        <v>1</v>
      </c>
      <c r="D105" t="s">
        <v>131</v>
      </c>
      <c r="E105">
        <v>125</v>
      </c>
      <c r="F105">
        <v>1000</v>
      </c>
      <c r="G105">
        <v>1000</v>
      </c>
      <c r="H105" s="29">
        <v>50</v>
      </c>
      <c r="I105">
        <v>0</v>
      </c>
      <c r="J105">
        <v>0</v>
      </c>
      <c r="K105" s="91">
        <v>4.7437739999999998E-5</v>
      </c>
      <c r="L105" s="61">
        <v>0.1114773</v>
      </c>
      <c r="M105" s="108"/>
    </row>
    <row r="106" spans="1:13">
      <c r="A106">
        <v>0.4</v>
      </c>
      <c r="B106">
        <v>20</v>
      </c>
      <c r="C106">
        <v>1</v>
      </c>
      <c r="D106" t="s">
        <v>131</v>
      </c>
      <c r="E106">
        <v>125</v>
      </c>
      <c r="F106">
        <v>1000</v>
      </c>
      <c r="G106">
        <v>1000</v>
      </c>
      <c r="H106" s="29">
        <v>100</v>
      </c>
      <c r="I106">
        <v>0</v>
      </c>
      <c r="J106">
        <v>0</v>
      </c>
      <c r="K106" s="91">
        <v>3.6804439999999997E-17</v>
      </c>
      <c r="L106" s="61">
        <v>1</v>
      </c>
      <c r="M106" s="108"/>
    </row>
    <row r="107" spans="1:13">
      <c r="A107">
        <v>0.4</v>
      </c>
      <c r="B107">
        <v>20</v>
      </c>
      <c r="C107">
        <v>1</v>
      </c>
      <c r="D107" t="s">
        <v>131</v>
      </c>
      <c r="E107">
        <v>125</v>
      </c>
      <c r="F107">
        <v>1000</v>
      </c>
      <c r="G107">
        <v>1000</v>
      </c>
      <c r="H107" s="29">
        <v>300</v>
      </c>
      <c r="I107">
        <v>0</v>
      </c>
      <c r="J107">
        <v>0</v>
      </c>
      <c r="K107" s="91">
        <v>1.8165989999999999E-42</v>
      </c>
      <c r="L107" s="61">
        <v>1.148247E-2</v>
      </c>
      <c r="M107" s="108"/>
    </row>
    <row r="108" spans="1:13">
      <c r="A108">
        <v>0.4</v>
      </c>
      <c r="B108">
        <v>20</v>
      </c>
      <c r="C108">
        <v>1</v>
      </c>
      <c r="D108" t="s">
        <v>131</v>
      </c>
      <c r="E108">
        <v>125</v>
      </c>
      <c r="F108">
        <v>1000</v>
      </c>
      <c r="G108">
        <v>1000</v>
      </c>
      <c r="H108" s="29">
        <v>500</v>
      </c>
      <c r="I108">
        <v>0</v>
      </c>
      <c r="J108">
        <v>0</v>
      </c>
      <c r="K108" s="91">
        <v>6.3710869999999998E-57</v>
      </c>
      <c r="L108" s="61">
        <v>0.44052210000000003</v>
      </c>
      <c r="M108" s="108"/>
    </row>
    <row r="109" spans="1:13">
      <c r="A109">
        <v>0.4</v>
      </c>
      <c r="B109">
        <v>20</v>
      </c>
      <c r="C109">
        <v>1</v>
      </c>
      <c r="D109" t="s">
        <v>131</v>
      </c>
      <c r="E109">
        <v>125</v>
      </c>
      <c r="F109">
        <v>1000</v>
      </c>
      <c r="G109">
        <v>1000</v>
      </c>
      <c r="H109" s="29">
        <v>700</v>
      </c>
      <c r="I109">
        <v>0</v>
      </c>
      <c r="J109">
        <v>0</v>
      </c>
      <c r="K109" s="91">
        <v>1.5773279999999999E-47</v>
      </c>
      <c r="L109" s="61">
        <v>0.9081378</v>
      </c>
      <c r="M109" s="108"/>
    </row>
    <row r="110" spans="1:13">
      <c r="A110">
        <v>0.4</v>
      </c>
      <c r="B110">
        <v>20</v>
      </c>
      <c r="C110">
        <v>1</v>
      </c>
      <c r="D110" t="s">
        <v>131</v>
      </c>
      <c r="E110">
        <v>125</v>
      </c>
      <c r="F110">
        <v>1000</v>
      </c>
      <c r="G110">
        <v>1000</v>
      </c>
      <c r="H110" s="29">
        <v>800</v>
      </c>
      <c r="I110">
        <v>0</v>
      </c>
      <c r="J110">
        <v>0</v>
      </c>
      <c r="K110" s="91">
        <v>4.4138910000000001E-45</v>
      </c>
      <c r="L110" s="61">
        <v>0.66126240000000003</v>
      </c>
      <c r="M110" s="108"/>
    </row>
    <row r="111" spans="1:13">
      <c r="A111">
        <v>0.4</v>
      </c>
      <c r="B111">
        <v>20</v>
      </c>
      <c r="C111">
        <v>1</v>
      </c>
      <c r="D111" t="s">
        <v>131</v>
      </c>
      <c r="E111">
        <v>125</v>
      </c>
      <c r="F111">
        <v>1000</v>
      </c>
      <c r="G111">
        <v>1000</v>
      </c>
      <c r="H111" s="29">
        <v>1000</v>
      </c>
      <c r="I111">
        <v>0</v>
      </c>
      <c r="J111">
        <v>0</v>
      </c>
      <c r="K111" s="91">
        <v>1.2948680000000001E-42</v>
      </c>
      <c r="L111" s="61">
        <v>0.28058379999999999</v>
      </c>
      <c r="M111" s="108"/>
    </row>
    <row r="112" spans="1:13">
      <c r="A112">
        <v>0.4</v>
      </c>
      <c r="B112">
        <v>20</v>
      </c>
      <c r="C112">
        <v>1</v>
      </c>
      <c r="D112" t="s">
        <v>211</v>
      </c>
      <c r="E112">
        <v>10</v>
      </c>
      <c r="F112">
        <v>1000</v>
      </c>
      <c r="G112">
        <v>1000</v>
      </c>
      <c r="H112">
        <v>100</v>
      </c>
      <c r="I112">
        <v>0</v>
      </c>
      <c r="J112">
        <v>0</v>
      </c>
      <c r="K112" s="62">
        <v>0.70550749999999995</v>
      </c>
      <c r="L112" s="61">
        <v>0.43474000000000002</v>
      </c>
      <c r="M112" s="108">
        <v>12</v>
      </c>
    </row>
    <row r="113" spans="1:13">
      <c r="A113">
        <v>0.4</v>
      </c>
      <c r="B113">
        <v>20</v>
      </c>
      <c r="C113">
        <v>1</v>
      </c>
      <c r="D113" t="s">
        <v>211</v>
      </c>
      <c r="E113">
        <v>25</v>
      </c>
      <c r="F113">
        <v>1000</v>
      </c>
      <c r="G113">
        <v>1000</v>
      </c>
      <c r="H113">
        <v>100</v>
      </c>
      <c r="I113">
        <v>0</v>
      </c>
      <c r="J113">
        <v>0</v>
      </c>
      <c r="K113" s="62">
        <v>0.70550749999999995</v>
      </c>
      <c r="L113" s="61">
        <v>2.1580599999999998E-2</v>
      </c>
      <c r="M113" s="108"/>
    </row>
    <row r="114" spans="1:13">
      <c r="A114">
        <v>0.4</v>
      </c>
      <c r="B114">
        <v>20</v>
      </c>
      <c r="C114">
        <v>1</v>
      </c>
      <c r="D114" t="s">
        <v>211</v>
      </c>
      <c r="E114">
        <v>125</v>
      </c>
      <c r="F114">
        <v>1000</v>
      </c>
      <c r="G114">
        <v>1000</v>
      </c>
      <c r="H114">
        <v>100</v>
      </c>
      <c r="I114">
        <v>0</v>
      </c>
      <c r="J114">
        <v>0</v>
      </c>
      <c r="K114" s="91">
        <v>2.1330669999999999E-15</v>
      </c>
      <c r="L114" s="61">
        <v>8.3554610000000001E-2</v>
      </c>
      <c r="M114" s="108"/>
    </row>
    <row r="115" spans="1:13">
      <c r="A115">
        <v>0.4</v>
      </c>
      <c r="B115">
        <v>20</v>
      </c>
      <c r="C115">
        <v>1</v>
      </c>
      <c r="D115" t="s">
        <v>211</v>
      </c>
      <c r="E115">
        <v>175</v>
      </c>
      <c r="F115">
        <v>1000</v>
      </c>
      <c r="G115">
        <v>1000</v>
      </c>
      <c r="H115">
        <v>100</v>
      </c>
      <c r="I115">
        <v>0</v>
      </c>
      <c r="J115">
        <v>0</v>
      </c>
      <c r="K115" s="91">
        <v>7.6481720000000003E-28</v>
      </c>
      <c r="L115" s="61">
        <v>0.58235820000000005</v>
      </c>
      <c r="M115" s="108"/>
    </row>
    <row r="116" spans="1:13">
      <c r="A116">
        <v>0.4</v>
      </c>
      <c r="B116">
        <v>20</v>
      </c>
      <c r="C116">
        <v>1</v>
      </c>
      <c r="D116" t="s">
        <v>211</v>
      </c>
      <c r="E116">
        <v>225</v>
      </c>
      <c r="F116">
        <v>1000</v>
      </c>
      <c r="G116">
        <v>1000</v>
      </c>
      <c r="H116">
        <v>100</v>
      </c>
      <c r="I116">
        <v>0</v>
      </c>
      <c r="J116">
        <v>0</v>
      </c>
      <c r="K116" s="91">
        <v>1.856948E-40</v>
      </c>
      <c r="L116" s="61">
        <v>6.5569699999999995E-2</v>
      </c>
      <c r="M116" s="108"/>
    </row>
    <row r="117" spans="1:13">
      <c r="A117">
        <v>0.4</v>
      </c>
      <c r="B117">
        <v>20</v>
      </c>
      <c r="C117">
        <v>1</v>
      </c>
      <c r="D117" t="s">
        <v>211</v>
      </c>
      <c r="E117">
        <v>275</v>
      </c>
      <c r="F117">
        <v>1000</v>
      </c>
      <c r="G117">
        <v>1000</v>
      </c>
      <c r="H117">
        <v>100</v>
      </c>
      <c r="I117">
        <v>0</v>
      </c>
      <c r="J117">
        <v>0</v>
      </c>
      <c r="K117" s="91">
        <v>1.8798290000000001E-58</v>
      </c>
      <c r="L117" s="61">
        <v>0.39568959999999997</v>
      </c>
      <c r="M117" s="108"/>
    </row>
    <row r="118" spans="1:13">
      <c r="A118">
        <v>0.4</v>
      </c>
      <c r="B118">
        <v>20</v>
      </c>
      <c r="C118">
        <v>1</v>
      </c>
      <c r="D118" t="s">
        <v>211</v>
      </c>
      <c r="E118">
        <v>325</v>
      </c>
      <c r="F118">
        <v>1000</v>
      </c>
      <c r="G118">
        <v>1000</v>
      </c>
      <c r="H118">
        <v>100</v>
      </c>
      <c r="I118">
        <v>0</v>
      </c>
      <c r="J118">
        <v>0</v>
      </c>
      <c r="K118" s="91">
        <v>9.9427769999999997E-77</v>
      </c>
      <c r="L118" s="62">
        <v>0.28868870000000002</v>
      </c>
      <c r="M118" s="108"/>
    </row>
    <row r="119" spans="1:13">
      <c r="A119">
        <v>0.4</v>
      </c>
      <c r="B119">
        <v>20</v>
      </c>
      <c r="C119">
        <v>1</v>
      </c>
      <c r="D119" t="s">
        <v>211</v>
      </c>
      <c r="E119">
        <v>375</v>
      </c>
      <c r="F119">
        <v>1000</v>
      </c>
      <c r="G119">
        <v>1000</v>
      </c>
      <c r="H119">
        <v>100</v>
      </c>
      <c r="I119">
        <v>0</v>
      </c>
      <c r="J119">
        <v>0</v>
      </c>
      <c r="K119" s="91">
        <v>9.4967299999999995E-88</v>
      </c>
      <c r="L119" s="61">
        <v>0.39568959999999997</v>
      </c>
      <c r="M119" s="108"/>
    </row>
    <row r="120" spans="1:13">
      <c r="A120">
        <v>0.4</v>
      </c>
      <c r="B120">
        <v>20</v>
      </c>
      <c r="C120">
        <v>1</v>
      </c>
      <c r="D120" t="s">
        <v>211</v>
      </c>
      <c r="E120">
        <v>425</v>
      </c>
      <c r="F120">
        <v>1000</v>
      </c>
      <c r="G120">
        <v>1000</v>
      </c>
      <c r="H120">
        <v>100</v>
      </c>
      <c r="I120">
        <v>0</v>
      </c>
      <c r="J120">
        <v>0</v>
      </c>
      <c r="K120" s="91">
        <v>2.9746600000000001E-106</v>
      </c>
      <c r="L120" s="61">
        <v>0.60117500000000001</v>
      </c>
      <c r="M120" s="108"/>
    </row>
    <row r="121" spans="1:13">
      <c r="A121">
        <v>0.4</v>
      </c>
      <c r="B121">
        <v>20</v>
      </c>
      <c r="C121">
        <v>1</v>
      </c>
      <c r="D121" t="s">
        <v>211</v>
      </c>
      <c r="E121">
        <v>475</v>
      </c>
      <c r="F121">
        <v>1000</v>
      </c>
      <c r="G121">
        <v>1000</v>
      </c>
      <c r="H121">
        <v>100</v>
      </c>
      <c r="I121">
        <v>0</v>
      </c>
      <c r="J121">
        <v>0</v>
      </c>
      <c r="K121" s="91">
        <v>2.945271E-131</v>
      </c>
      <c r="L121" s="61">
        <v>0.52840739999999997</v>
      </c>
      <c r="M121" s="108"/>
    </row>
    <row r="122" spans="1:13">
      <c r="A122">
        <v>0.4</v>
      </c>
      <c r="B122">
        <v>20</v>
      </c>
      <c r="C122">
        <v>1</v>
      </c>
      <c r="D122" t="s">
        <v>211</v>
      </c>
      <c r="E122">
        <v>10</v>
      </c>
      <c r="F122">
        <v>1000</v>
      </c>
      <c r="G122">
        <v>1000</v>
      </c>
      <c r="H122">
        <v>100</v>
      </c>
      <c r="I122">
        <v>0</v>
      </c>
      <c r="J122">
        <v>0</v>
      </c>
      <c r="K122" s="62">
        <v>0.26786270000000001</v>
      </c>
      <c r="L122" s="61">
        <v>0.61476640000000005</v>
      </c>
      <c r="M122" s="108">
        <v>13</v>
      </c>
    </row>
    <row r="123" spans="1:13">
      <c r="A123">
        <v>0.4</v>
      </c>
      <c r="B123">
        <v>20</v>
      </c>
      <c r="C123">
        <v>1</v>
      </c>
      <c r="D123" t="s">
        <v>211</v>
      </c>
      <c r="E123">
        <v>25</v>
      </c>
      <c r="F123">
        <v>1000</v>
      </c>
      <c r="G123">
        <v>1000</v>
      </c>
      <c r="H123">
        <v>100</v>
      </c>
      <c r="I123">
        <v>0</v>
      </c>
      <c r="J123">
        <v>0</v>
      </c>
      <c r="K123" s="62">
        <v>6.5275389999999997E-3</v>
      </c>
      <c r="L123" s="61">
        <v>0.30258119999999999</v>
      </c>
      <c r="M123" s="108"/>
    </row>
    <row r="124" spans="1:13">
      <c r="A124">
        <v>0.4</v>
      </c>
      <c r="B124">
        <v>20</v>
      </c>
      <c r="C124">
        <v>1</v>
      </c>
      <c r="D124" t="s">
        <v>211</v>
      </c>
      <c r="E124">
        <v>125</v>
      </c>
      <c r="F124">
        <v>1000</v>
      </c>
      <c r="G124">
        <v>1000</v>
      </c>
      <c r="H124">
        <v>100</v>
      </c>
      <c r="I124">
        <v>0</v>
      </c>
      <c r="J124">
        <v>0</v>
      </c>
      <c r="K124" s="91">
        <v>3.2209539999999999E-16</v>
      </c>
      <c r="L124" s="61">
        <v>0.84257459999999995</v>
      </c>
      <c r="M124" s="108"/>
    </row>
    <row r="125" spans="1:13">
      <c r="A125">
        <v>0.4</v>
      </c>
      <c r="B125">
        <v>20</v>
      </c>
      <c r="C125">
        <v>1</v>
      </c>
      <c r="D125" t="s">
        <v>211</v>
      </c>
      <c r="E125">
        <v>175</v>
      </c>
      <c r="F125">
        <v>1000</v>
      </c>
      <c r="G125">
        <v>1000</v>
      </c>
      <c r="H125">
        <v>100</v>
      </c>
      <c r="I125">
        <v>0</v>
      </c>
      <c r="J125">
        <v>0</v>
      </c>
      <c r="K125" s="91">
        <v>1.2027909999999999E-31</v>
      </c>
      <c r="L125" s="62">
        <v>1</v>
      </c>
      <c r="M125" s="108"/>
    </row>
    <row r="126" spans="1:13">
      <c r="A126">
        <v>0.4</v>
      </c>
      <c r="B126">
        <v>20</v>
      </c>
      <c r="C126">
        <v>1</v>
      </c>
      <c r="D126" t="s">
        <v>211</v>
      </c>
      <c r="E126">
        <v>225</v>
      </c>
      <c r="F126">
        <v>1000</v>
      </c>
      <c r="G126">
        <v>1000</v>
      </c>
      <c r="H126">
        <v>100</v>
      </c>
      <c r="I126">
        <v>0</v>
      </c>
      <c r="J126">
        <v>0</v>
      </c>
      <c r="K126" s="91">
        <v>6.0152859999999997E-36</v>
      </c>
      <c r="L126" s="61">
        <v>0.1125685</v>
      </c>
      <c r="M126" s="108"/>
    </row>
    <row r="127" spans="1:13">
      <c r="A127">
        <v>0.4</v>
      </c>
      <c r="B127">
        <v>20</v>
      </c>
      <c r="C127">
        <v>1</v>
      </c>
      <c r="D127" t="s">
        <v>211</v>
      </c>
      <c r="E127">
        <v>275</v>
      </c>
      <c r="F127">
        <v>1000</v>
      </c>
      <c r="G127">
        <v>1000</v>
      </c>
      <c r="H127">
        <v>100</v>
      </c>
      <c r="I127">
        <v>0</v>
      </c>
      <c r="J127">
        <v>0</v>
      </c>
      <c r="K127" s="91">
        <v>7.7038249999999992E-40</v>
      </c>
      <c r="L127" s="61">
        <v>5.0346580000000002E-2</v>
      </c>
      <c r="M127" s="108"/>
    </row>
    <row r="128" spans="1:13">
      <c r="A128">
        <v>0.4</v>
      </c>
      <c r="B128">
        <v>20</v>
      </c>
      <c r="C128">
        <v>1</v>
      </c>
      <c r="D128" t="s">
        <v>211</v>
      </c>
      <c r="E128">
        <v>325</v>
      </c>
      <c r="F128">
        <v>1000</v>
      </c>
      <c r="G128">
        <v>1000</v>
      </c>
      <c r="H128">
        <v>100</v>
      </c>
      <c r="I128">
        <v>0</v>
      </c>
      <c r="J128">
        <v>0</v>
      </c>
      <c r="K128" s="91">
        <v>1.975547E-53</v>
      </c>
      <c r="L128" s="61">
        <v>0.7514478</v>
      </c>
      <c r="M128" s="108"/>
    </row>
    <row r="129" spans="1:13">
      <c r="A129">
        <v>0.4</v>
      </c>
      <c r="B129">
        <v>20</v>
      </c>
      <c r="C129">
        <v>1</v>
      </c>
      <c r="D129" t="s">
        <v>211</v>
      </c>
      <c r="E129">
        <v>375</v>
      </c>
      <c r="F129">
        <v>1000</v>
      </c>
      <c r="G129">
        <v>1000</v>
      </c>
      <c r="H129">
        <v>100</v>
      </c>
      <c r="I129">
        <v>0</v>
      </c>
      <c r="J129">
        <v>0</v>
      </c>
      <c r="K129" s="91">
        <v>1.4317869999999999E-72</v>
      </c>
      <c r="L129" s="61">
        <v>0.91506449999999995</v>
      </c>
      <c r="M129" s="108"/>
    </row>
    <row r="130" spans="1:13">
      <c r="A130">
        <v>0.4</v>
      </c>
      <c r="B130">
        <v>20</v>
      </c>
      <c r="C130">
        <v>1</v>
      </c>
      <c r="D130" t="s">
        <v>211</v>
      </c>
      <c r="E130">
        <v>425</v>
      </c>
      <c r="F130">
        <v>1000</v>
      </c>
      <c r="G130">
        <v>1000</v>
      </c>
      <c r="H130">
        <v>100</v>
      </c>
      <c r="I130">
        <v>0</v>
      </c>
      <c r="J130">
        <v>0</v>
      </c>
      <c r="K130" s="91">
        <v>5.8783679999999996E-82</v>
      </c>
      <c r="L130" s="61">
        <v>0.7514478</v>
      </c>
      <c r="M130" s="108"/>
    </row>
    <row r="131" spans="1:13">
      <c r="A131">
        <v>0.4</v>
      </c>
      <c r="B131">
        <v>20</v>
      </c>
      <c r="C131">
        <v>1</v>
      </c>
      <c r="D131" t="s">
        <v>211</v>
      </c>
      <c r="E131">
        <v>475</v>
      </c>
      <c r="F131">
        <v>1000</v>
      </c>
      <c r="G131">
        <v>1000</v>
      </c>
      <c r="H131">
        <v>100</v>
      </c>
      <c r="I131">
        <v>0</v>
      </c>
      <c r="J131">
        <v>0</v>
      </c>
      <c r="K131" s="91">
        <v>2.5941269999999999E-82</v>
      </c>
      <c r="L131" s="61">
        <v>0.26346419999999998</v>
      </c>
      <c r="M131" s="108"/>
    </row>
    <row r="132" spans="1:13">
      <c r="A132">
        <v>0.4</v>
      </c>
      <c r="B132">
        <v>20</v>
      </c>
      <c r="C132">
        <v>1</v>
      </c>
      <c r="D132" t="s">
        <v>211</v>
      </c>
      <c r="E132" s="9">
        <v>2</v>
      </c>
      <c r="F132">
        <v>1000</v>
      </c>
      <c r="G132">
        <v>1000</v>
      </c>
      <c r="H132">
        <v>100</v>
      </c>
      <c r="I132">
        <v>0</v>
      </c>
      <c r="J132">
        <v>0</v>
      </c>
      <c r="K132" s="91">
        <v>2.2243439999999999E-17</v>
      </c>
      <c r="L132" s="91">
        <v>2.5872590000000001E-17</v>
      </c>
      <c r="M132" s="108">
        <v>14</v>
      </c>
    </row>
    <row r="133" spans="1:13">
      <c r="A133">
        <v>0.4</v>
      </c>
      <c r="B133">
        <v>20</v>
      </c>
      <c r="C133">
        <v>1</v>
      </c>
      <c r="D133" t="s">
        <v>211</v>
      </c>
      <c r="E133" s="9">
        <v>5</v>
      </c>
      <c r="F133">
        <v>1000</v>
      </c>
      <c r="G133">
        <v>1000</v>
      </c>
      <c r="H133">
        <v>100</v>
      </c>
      <c r="I133">
        <v>0</v>
      </c>
      <c r="J133">
        <v>0</v>
      </c>
      <c r="K133" s="91">
        <v>1.2971379999999999E-12</v>
      </c>
      <c r="L133" s="91">
        <v>2.5872590000000001E-17</v>
      </c>
      <c r="M133" s="108"/>
    </row>
    <row r="134" spans="1:13">
      <c r="A134">
        <v>0.4</v>
      </c>
      <c r="B134">
        <v>20</v>
      </c>
      <c r="C134">
        <v>1</v>
      </c>
      <c r="D134" t="s">
        <v>211</v>
      </c>
      <c r="E134" s="9">
        <v>13</v>
      </c>
      <c r="F134">
        <v>1000</v>
      </c>
      <c r="G134">
        <v>1000</v>
      </c>
      <c r="H134">
        <v>100</v>
      </c>
      <c r="I134">
        <v>0</v>
      </c>
      <c r="J134">
        <v>0</v>
      </c>
      <c r="K134" s="91">
        <v>4.2242030000000002E-10</v>
      </c>
      <c r="L134" s="91">
        <v>1.1402040000000001E-13</v>
      </c>
      <c r="M134" s="108"/>
    </row>
    <row r="135" spans="1:13">
      <c r="A135">
        <v>0.4</v>
      </c>
      <c r="B135">
        <v>20</v>
      </c>
      <c r="C135">
        <v>1</v>
      </c>
      <c r="D135" t="s">
        <v>211</v>
      </c>
      <c r="E135" s="9">
        <v>25</v>
      </c>
      <c r="F135">
        <v>1000</v>
      </c>
      <c r="G135">
        <v>1000</v>
      </c>
      <c r="H135">
        <v>100</v>
      </c>
      <c r="I135">
        <v>0</v>
      </c>
      <c r="J135">
        <v>0</v>
      </c>
      <c r="K135" s="91">
        <v>3.6125250000000001E-8</v>
      </c>
      <c r="L135" s="91">
        <v>1.1402040000000001E-13</v>
      </c>
      <c r="M135" s="108"/>
    </row>
    <row r="136" spans="1:13">
      <c r="A136">
        <v>0.4</v>
      </c>
      <c r="B136">
        <v>20</v>
      </c>
      <c r="C136">
        <v>1</v>
      </c>
      <c r="D136" t="s">
        <v>211</v>
      </c>
      <c r="E136" s="9">
        <v>50</v>
      </c>
      <c r="F136">
        <v>1000</v>
      </c>
      <c r="G136">
        <v>1000</v>
      </c>
      <c r="H136">
        <v>100</v>
      </c>
      <c r="I136">
        <v>0</v>
      </c>
      <c r="J136">
        <v>0</v>
      </c>
      <c r="K136" s="62">
        <v>2.3387399999999999E-4</v>
      </c>
      <c r="L136" s="91">
        <v>8.7879870000000001E-13</v>
      </c>
      <c r="M136" s="108"/>
    </row>
    <row r="137" spans="1:13">
      <c r="A137">
        <v>0.4</v>
      </c>
      <c r="B137">
        <v>20</v>
      </c>
      <c r="C137">
        <v>1</v>
      </c>
      <c r="D137" t="s">
        <v>211</v>
      </c>
      <c r="E137" s="9">
        <v>250</v>
      </c>
      <c r="F137">
        <v>1000</v>
      </c>
      <c r="G137">
        <v>1000</v>
      </c>
      <c r="H137">
        <v>100</v>
      </c>
      <c r="I137">
        <v>0</v>
      </c>
      <c r="J137">
        <v>0</v>
      </c>
      <c r="K137" s="91">
        <v>2.3417619999999998E-9</v>
      </c>
      <c r="L137" s="61">
        <v>4.334843E-2</v>
      </c>
      <c r="M137" s="108"/>
    </row>
    <row r="138" spans="1:13">
      <c r="A138">
        <v>0.4</v>
      </c>
      <c r="B138">
        <v>20</v>
      </c>
      <c r="C138">
        <v>1</v>
      </c>
      <c r="D138" t="s">
        <v>211</v>
      </c>
      <c r="E138" s="9">
        <v>450</v>
      </c>
      <c r="F138">
        <v>1000</v>
      </c>
      <c r="G138">
        <v>1000</v>
      </c>
      <c r="H138">
        <v>100</v>
      </c>
      <c r="I138">
        <v>0</v>
      </c>
      <c r="J138">
        <v>0</v>
      </c>
      <c r="K138" s="91">
        <v>1.4326400000000001E-38</v>
      </c>
      <c r="L138" s="61">
        <v>0.91592399999999996</v>
      </c>
      <c r="M138" s="108"/>
    </row>
    <row r="139" spans="1:13">
      <c r="A139">
        <v>0.4</v>
      </c>
      <c r="B139">
        <v>20</v>
      </c>
      <c r="C139">
        <v>1</v>
      </c>
      <c r="D139" t="s">
        <v>211</v>
      </c>
      <c r="E139" s="9">
        <v>500</v>
      </c>
      <c r="F139">
        <v>1000</v>
      </c>
      <c r="G139">
        <v>1000</v>
      </c>
      <c r="H139">
        <v>100</v>
      </c>
      <c r="I139">
        <v>0</v>
      </c>
      <c r="J139">
        <v>0</v>
      </c>
      <c r="K139" s="91">
        <v>2.9836540000000001E-43</v>
      </c>
      <c r="L139" s="61">
        <v>0.31166579999999999</v>
      </c>
      <c r="M139" s="108"/>
    </row>
    <row r="140" spans="1:13">
      <c r="A140">
        <v>0.4</v>
      </c>
      <c r="B140">
        <v>20</v>
      </c>
      <c r="C140">
        <v>1</v>
      </c>
      <c r="D140" t="s">
        <v>211</v>
      </c>
      <c r="E140" s="9">
        <v>750</v>
      </c>
      <c r="F140">
        <v>1000</v>
      </c>
      <c r="G140">
        <v>1000</v>
      </c>
      <c r="H140">
        <v>100</v>
      </c>
      <c r="I140">
        <v>0</v>
      </c>
      <c r="J140">
        <v>0</v>
      </c>
      <c r="K140" s="91">
        <v>4.0332729999999998E-85</v>
      </c>
      <c r="L140" s="61">
        <v>4.0768370000000001E-4</v>
      </c>
      <c r="M140" s="108"/>
    </row>
    <row r="141" spans="1:13">
      <c r="A141">
        <v>0.4</v>
      </c>
      <c r="B141">
        <v>20</v>
      </c>
      <c r="C141">
        <v>1</v>
      </c>
      <c r="D141" t="s">
        <v>211</v>
      </c>
      <c r="E141" s="9">
        <v>1500</v>
      </c>
      <c r="F141">
        <v>1000</v>
      </c>
      <c r="G141">
        <v>1000</v>
      </c>
      <c r="H141">
        <v>100</v>
      </c>
      <c r="I141">
        <v>0</v>
      </c>
      <c r="J141">
        <v>0</v>
      </c>
      <c r="K141" s="91">
        <v>3.0132730000000002E-261</v>
      </c>
      <c r="L141" s="91">
        <v>2.5840079999999998E-14</v>
      </c>
      <c r="M141" s="108"/>
    </row>
    <row r="142" spans="1:13">
      <c r="A142">
        <v>0.4</v>
      </c>
      <c r="B142">
        <v>20</v>
      </c>
      <c r="C142">
        <v>1</v>
      </c>
      <c r="D142" t="s">
        <v>131</v>
      </c>
      <c r="E142" s="9">
        <v>0</v>
      </c>
      <c r="F142" s="29">
        <v>9</v>
      </c>
      <c r="G142">
        <v>1000</v>
      </c>
      <c r="H142">
        <v>100</v>
      </c>
      <c r="I142">
        <v>0</v>
      </c>
      <c r="J142">
        <v>0</v>
      </c>
      <c r="K142" s="91">
        <v>2.6200840000000002E-12</v>
      </c>
      <c r="L142" s="63">
        <v>1.6347320000000001E-19</v>
      </c>
      <c r="M142" s="108">
        <v>15</v>
      </c>
    </row>
    <row r="143" spans="1:13">
      <c r="A143">
        <v>0.4</v>
      </c>
      <c r="B143">
        <v>20</v>
      </c>
      <c r="C143">
        <v>1</v>
      </c>
      <c r="D143" t="s">
        <v>131</v>
      </c>
      <c r="E143" s="9">
        <v>0</v>
      </c>
      <c r="F143" s="29">
        <v>20</v>
      </c>
      <c r="G143">
        <v>1000</v>
      </c>
      <c r="H143">
        <v>100</v>
      </c>
      <c r="I143">
        <v>0</v>
      </c>
      <c r="J143">
        <v>0</v>
      </c>
      <c r="K143" s="91">
        <v>2.6200840000000002E-12</v>
      </c>
      <c r="L143" s="91">
        <v>5.3932649999999998E-18</v>
      </c>
      <c r="M143" s="108"/>
    </row>
    <row r="144" spans="1:13">
      <c r="A144">
        <v>0.4</v>
      </c>
      <c r="B144">
        <v>20</v>
      </c>
      <c r="C144">
        <v>1</v>
      </c>
      <c r="D144" t="s">
        <v>131</v>
      </c>
      <c r="E144" s="9">
        <v>0</v>
      </c>
      <c r="F144" s="29">
        <v>30</v>
      </c>
      <c r="G144">
        <v>1000</v>
      </c>
      <c r="H144">
        <v>100</v>
      </c>
      <c r="I144">
        <v>0</v>
      </c>
      <c r="J144">
        <v>0</v>
      </c>
      <c r="K144" s="91">
        <v>3.7999250000000002E-9</v>
      </c>
      <c r="L144" s="91">
        <v>1.024717E-15</v>
      </c>
      <c r="M144" s="108"/>
    </row>
    <row r="145" spans="1:13">
      <c r="A145">
        <v>0.4</v>
      </c>
      <c r="B145">
        <v>20</v>
      </c>
      <c r="C145">
        <v>1</v>
      </c>
      <c r="D145" t="s">
        <v>131</v>
      </c>
      <c r="E145" s="9">
        <v>0</v>
      </c>
      <c r="F145" s="29">
        <v>50</v>
      </c>
      <c r="G145">
        <v>1000</v>
      </c>
      <c r="H145">
        <v>100</v>
      </c>
      <c r="I145">
        <v>0</v>
      </c>
      <c r="J145">
        <v>0</v>
      </c>
      <c r="K145" s="91">
        <v>1.530309E-8</v>
      </c>
      <c r="L145" s="91">
        <v>1.024717E-15</v>
      </c>
      <c r="M145" s="108"/>
    </row>
    <row r="146" spans="1:13">
      <c r="A146">
        <v>0.4</v>
      </c>
      <c r="B146">
        <v>20</v>
      </c>
      <c r="C146">
        <v>1</v>
      </c>
      <c r="D146" t="s">
        <v>131</v>
      </c>
      <c r="E146" s="9">
        <v>0</v>
      </c>
      <c r="F146" s="29">
        <v>100</v>
      </c>
      <c r="G146">
        <v>1000</v>
      </c>
      <c r="H146">
        <v>100</v>
      </c>
      <c r="I146">
        <v>0</v>
      </c>
      <c r="J146">
        <v>0</v>
      </c>
      <c r="K146" s="91">
        <v>4.4450950000000002E-5</v>
      </c>
      <c r="L146" s="63">
        <v>9.0356450000000001E-17</v>
      </c>
      <c r="M146" s="108"/>
    </row>
    <row r="147" spans="1:13">
      <c r="A147">
        <v>0.4</v>
      </c>
      <c r="B147">
        <v>20</v>
      </c>
      <c r="C147">
        <v>1</v>
      </c>
      <c r="D147" t="s">
        <v>131</v>
      </c>
      <c r="E147" s="9">
        <v>0</v>
      </c>
      <c r="F147" s="29">
        <v>500</v>
      </c>
      <c r="G147">
        <v>1000</v>
      </c>
      <c r="H147">
        <v>100</v>
      </c>
      <c r="I147">
        <v>0</v>
      </c>
      <c r="J147">
        <v>0</v>
      </c>
      <c r="K147" s="62">
        <v>8.9160850000000007E-3</v>
      </c>
      <c r="L147" s="91">
        <v>4.8482940000000001E-6</v>
      </c>
      <c r="M147" s="108"/>
    </row>
    <row r="148" spans="1:13">
      <c r="A148">
        <v>0.4</v>
      </c>
      <c r="B148">
        <v>20</v>
      </c>
      <c r="C148">
        <v>1</v>
      </c>
      <c r="D148" t="s">
        <v>131</v>
      </c>
      <c r="E148" s="9">
        <v>0</v>
      </c>
      <c r="F148" s="29">
        <v>900</v>
      </c>
      <c r="G148">
        <v>1000</v>
      </c>
      <c r="H148">
        <v>100</v>
      </c>
      <c r="I148">
        <v>0</v>
      </c>
      <c r="J148">
        <v>0</v>
      </c>
      <c r="K148" s="91">
        <v>2.1268479999999999E-11</v>
      </c>
      <c r="L148" s="61">
        <v>0.3328294</v>
      </c>
      <c r="M148" s="108"/>
    </row>
    <row r="149" spans="1:13">
      <c r="A149">
        <v>0.4</v>
      </c>
      <c r="B149">
        <v>20</v>
      </c>
      <c r="C149">
        <v>1</v>
      </c>
      <c r="D149" t="s">
        <v>131</v>
      </c>
      <c r="E149" s="9">
        <v>0</v>
      </c>
      <c r="F149" s="29">
        <v>1000</v>
      </c>
      <c r="G149">
        <v>1000</v>
      </c>
      <c r="H149">
        <v>100</v>
      </c>
      <c r="I149">
        <v>0</v>
      </c>
      <c r="J149">
        <v>0</v>
      </c>
      <c r="K149" s="91">
        <v>6.9907880000000001E-23</v>
      </c>
      <c r="L149" s="61">
        <v>0.85129250000000001</v>
      </c>
      <c r="M149" s="108"/>
    </row>
    <row r="150" spans="1:13">
      <c r="A150">
        <v>0.4</v>
      </c>
      <c r="B150">
        <v>20</v>
      </c>
      <c r="C150">
        <v>1</v>
      </c>
      <c r="D150" t="s">
        <v>131</v>
      </c>
      <c r="E150" s="9">
        <v>0</v>
      </c>
      <c r="F150" s="29">
        <v>1500</v>
      </c>
      <c r="G150">
        <v>1000</v>
      </c>
      <c r="H150">
        <v>100</v>
      </c>
      <c r="I150">
        <v>0</v>
      </c>
      <c r="J150">
        <v>0</v>
      </c>
      <c r="K150" s="91">
        <v>7.6740969999999999E-42</v>
      </c>
      <c r="L150" s="61">
        <v>9.9968950000000001E-2</v>
      </c>
      <c r="M150" s="108"/>
    </row>
    <row r="151" spans="1:13">
      <c r="A151">
        <v>0.4</v>
      </c>
      <c r="B151">
        <v>20</v>
      </c>
      <c r="C151">
        <v>1</v>
      </c>
      <c r="D151" t="s">
        <v>131</v>
      </c>
      <c r="E151" s="9">
        <v>0</v>
      </c>
      <c r="F151" s="29">
        <v>3000</v>
      </c>
      <c r="G151">
        <v>1000</v>
      </c>
      <c r="H151">
        <v>100</v>
      </c>
      <c r="I151">
        <v>0</v>
      </c>
      <c r="J151">
        <v>0</v>
      </c>
      <c r="K151" s="91">
        <v>1.025752E-113</v>
      </c>
      <c r="L151" s="91">
        <v>3.0003540000000001E-11</v>
      </c>
      <c r="M151" s="108"/>
    </row>
    <row r="152" spans="1:13">
      <c r="A152">
        <v>0.4</v>
      </c>
      <c r="B152">
        <v>20</v>
      </c>
      <c r="C152">
        <v>1</v>
      </c>
      <c r="D152" t="s">
        <v>211</v>
      </c>
      <c r="E152" s="9">
        <v>0</v>
      </c>
      <c r="F152" s="29">
        <v>9</v>
      </c>
      <c r="G152">
        <v>1000</v>
      </c>
      <c r="H152">
        <v>100</v>
      </c>
      <c r="I152">
        <v>0</v>
      </c>
      <c r="J152">
        <v>0</v>
      </c>
      <c r="K152" s="91">
        <v>1.035756E-10</v>
      </c>
      <c r="L152" s="91">
        <v>2.2484759999999998E-16</v>
      </c>
      <c r="M152" s="108">
        <v>16</v>
      </c>
    </row>
    <row r="153" spans="1:13">
      <c r="A153">
        <v>0.4</v>
      </c>
      <c r="B153">
        <v>20</v>
      </c>
      <c r="C153">
        <v>1</v>
      </c>
      <c r="D153" t="s">
        <v>211</v>
      </c>
      <c r="E153" s="9">
        <v>0</v>
      </c>
      <c r="F153" s="29">
        <v>20</v>
      </c>
      <c r="G153">
        <v>1000</v>
      </c>
      <c r="H153">
        <v>100</v>
      </c>
      <c r="I153">
        <v>0</v>
      </c>
      <c r="J153">
        <v>0</v>
      </c>
      <c r="K153" s="91">
        <v>2.453237E-6</v>
      </c>
      <c r="L153" s="91">
        <v>6.2269390000000003E-15</v>
      </c>
      <c r="M153" s="108"/>
    </row>
    <row r="154" spans="1:13">
      <c r="A154">
        <v>0.4</v>
      </c>
      <c r="B154">
        <v>20</v>
      </c>
      <c r="C154">
        <v>1</v>
      </c>
      <c r="D154" t="s">
        <v>211</v>
      </c>
      <c r="E154" s="9">
        <v>0</v>
      </c>
      <c r="F154" s="29">
        <v>30</v>
      </c>
      <c r="G154">
        <v>1000</v>
      </c>
      <c r="H154">
        <v>100</v>
      </c>
      <c r="I154">
        <v>0</v>
      </c>
      <c r="J154">
        <v>0</v>
      </c>
      <c r="K154" s="91">
        <v>7.3768820000000004E-6</v>
      </c>
      <c r="L154" s="91">
        <v>2.2484759999999998E-16</v>
      </c>
      <c r="M154" s="108"/>
    </row>
    <row r="155" spans="1:13">
      <c r="A155">
        <v>0.4</v>
      </c>
      <c r="B155">
        <v>20</v>
      </c>
      <c r="C155">
        <v>1</v>
      </c>
      <c r="D155" t="s">
        <v>211</v>
      </c>
      <c r="E155" s="9">
        <v>0</v>
      </c>
      <c r="F155" s="29">
        <v>50</v>
      </c>
      <c r="G155">
        <v>1000</v>
      </c>
      <c r="H155">
        <v>100</v>
      </c>
      <c r="I155">
        <v>0</v>
      </c>
      <c r="J155">
        <v>0</v>
      </c>
      <c r="K155" s="91">
        <v>7.2993369999999995E-7</v>
      </c>
      <c r="L155" s="63">
        <v>6.1511099999999996E-12</v>
      </c>
      <c r="M155" s="108"/>
    </row>
    <row r="156" spans="1:13">
      <c r="A156">
        <v>0.4</v>
      </c>
      <c r="B156">
        <v>20</v>
      </c>
      <c r="C156">
        <v>1</v>
      </c>
      <c r="D156" t="s">
        <v>211</v>
      </c>
      <c r="E156" s="9">
        <v>0</v>
      </c>
      <c r="F156" s="29">
        <v>100</v>
      </c>
      <c r="G156">
        <v>1000</v>
      </c>
      <c r="H156">
        <v>100</v>
      </c>
      <c r="I156">
        <v>0</v>
      </c>
      <c r="J156">
        <v>0</v>
      </c>
      <c r="K156" s="62">
        <v>2.2706670000000002E-2</v>
      </c>
      <c r="L156" s="91">
        <v>6.1511099999999996E-12</v>
      </c>
      <c r="M156" s="108"/>
    </row>
    <row r="157" spans="1:13">
      <c r="A157">
        <v>0.4</v>
      </c>
      <c r="B157">
        <v>20</v>
      </c>
      <c r="C157">
        <v>1</v>
      </c>
      <c r="D157" t="s">
        <v>211</v>
      </c>
      <c r="E157" s="9">
        <v>0</v>
      </c>
      <c r="F157" s="29">
        <v>500</v>
      </c>
      <c r="G157">
        <v>1000</v>
      </c>
      <c r="H157">
        <v>100</v>
      </c>
      <c r="I157">
        <v>0</v>
      </c>
      <c r="J157">
        <v>0</v>
      </c>
      <c r="K157" s="91">
        <v>6.8900230000000003E-19</v>
      </c>
      <c r="L157" s="61">
        <v>0.62438870000000002</v>
      </c>
      <c r="M157" s="108"/>
    </row>
    <row r="158" spans="1:13">
      <c r="A158">
        <v>0.4</v>
      </c>
      <c r="B158">
        <v>20</v>
      </c>
      <c r="C158">
        <v>1</v>
      </c>
      <c r="D158" t="s">
        <v>211</v>
      </c>
      <c r="E158" s="9">
        <v>0</v>
      </c>
      <c r="F158" s="29">
        <v>900</v>
      </c>
      <c r="G158">
        <v>1000</v>
      </c>
      <c r="H158">
        <v>100</v>
      </c>
      <c r="I158">
        <v>0</v>
      </c>
      <c r="J158">
        <v>0</v>
      </c>
      <c r="K158" s="91">
        <v>2.400065E-7</v>
      </c>
      <c r="L158" s="61">
        <v>3.5005300000000003E-2</v>
      </c>
      <c r="M158" s="108"/>
    </row>
    <row r="159" spans="1:13">
      <c r="A159">
        <v>0.4</v>
      </c>
      <c r="B159">
        <v>20</v>
      </c>
      <c r="C159">
        <v>1</v>
      </c>
      <c r="D159" t="s">
        <v>211</v>
      </c>
      <c r="E159" s="9">
        <v>0</v>
      </c>
      <c r="F159" s="29">
        <v>1000</v>
      </c>
      <c r="G159">
        <v>1000</v>
      </c>
      <c r="H159">
        <v>100</v>
      </c>
      <c r="I159">
        <v>0</v>
      </c>
      <c r="J159">
        <v>0</v>
      </c>
      <c r="K159" s="91">
        <v>9.6530000000000005E-9</v>
      </c>
      <c r="L159" s="61">
        <v>0.26757009999999998</v>
      </c>
      <c r="M159" s="108"/>
    </row>
    <row r="160" spans="1:13">
      <c r="A160">
        <v>0.4</v>
      </c>
      <c r="B160">
        <v>20</v>
      </c>
      <c r="C160">
        <v>1</v>
      </c>
      <c r="D160" t="s">
        <v>211</v>
      </c>
      <c r="E160" s="9">
        <v>0</v>
      </c>
      <c r="F160" s="29">
        <v>1500</v>
      </c>
      <c r="G160">
        <v>1000</v>
      </c>
      <c r="H160">
        <v>100</v>
      </c>
      <c r="I160">
        <v>0</v>
      </c>
      <c r="J160">
        <v>0</v>
      </c>
      <c r="K160" s="91">
        <v>1.2942920000000001E-25</v>
      </c>
      <c r="L160" s="91">
        <v>2.6300579999999999E-5</v>
      </c>
      <c r="M160" s="108"/>
    </row>
    <row r="161" spans="1:13">
      <c r="A161">
        <v>0.4</v>
      </c>
      <c r="B161">
        <v>20</v>
      </c>
      <c r="C161">
        <v>1</v>
      </c>
      <c r="D161" t="s">
        <v>211</v>
      </c>
      <c r="E161" s="9">
        <v>0</v>
      </c>
      <c r="F161" s="29">
        <v>3000</v>
      </c>
      <c r="G161">
        <v>1000</v>
      </c>
      <c r="H161">
        <v>100</v>
      </c>
      <c r="I161">
        <v>0</v>
      </c>
      <c r="J161">
        <v>0</v>
      </c>
      <c r="K161" s="91">
        <v>3.4946159999999998E-87</v>
      </c>
      <c r="L161" s="91">
        <v>2.7878489999999998E-20</v>
      </c>
      <c r="M161" s="108"/>
    </row>
    <row r="162" spans="1:13">
      <c r="A162">
        <f>B162/50</f>
        <v>0.2</v>
      </c>
      <c r="B162">
        <v>10</v>
      </c>
      <c r="C162">
        <v>1</v>
      </c>
      <c r="D162" t="s">
        <v>131</v>
      </c>
      <c r="E162">
        <v>0</v>
      </c>
      <c r="F162">
        <v>1000</v>
      </c>
      <c r="G162">
        <v>1000</v>
      </c>
      <c r="H162">
        <v>100</v>
      </c>
      <c r="I162">
        <v>0</v>
      </c>
      <c r="J162">
        <v>0</v>
      </c>
      <c r="K162" s="62">
        <v>1.8717170000000002E-2</v>
      </c>
      <c r="L162" s="62">
        <v>0.91592399999999996</v>
      </c>
      <c r="M162" s="108">
        <v>17</v>
      </c>
    </row>
    <row r="163" spans="1:13">
      <c r="A163">
        <f t="shared" ref="A163:A181" si="2">B163/50</f>
        <v>0.2</v>
      </c>
      <c r="B163">
        <v>10</v>
      </c>
      <c r="C163">
        <v>1</v>
      </c>
      <c r="D163" t="s">
        <v>131</v>
      </c>
      <c r="E163">
        <v>0</v>
      </c>
      <c r="F163">
        <v>1000</v>
      </c>
      <c r="G163">
        <v>1000</v>
      </c>
      <c r="H163">
        <v>100</v>
      </c>
      <c r="I163">
        <v>0</v>
      </c>
      <c r="J163">
        <v>0</v>
      </c>
      <c r="K163" s="62">
        <v>4.087095E-4</v>
      </c>
      <c r="L163" s="61">
        <v>5.2320989999999998E-2</v>
      </c>
      <c r="M163" s="108"/>
    </row>
    <row r="164" spans="1:13">
      <c r="A164">
        <f t="shared" si="2"/>
        <v>0.2</v>
      </c>
      <c r="B164">
        <v>10</v>
      </c>
      <c r="C164">
        <v>1</v>
      </c>
      <c r="D164" t="s">
        <v>131</v>
      </c>
      <c r="E164">
        <v>0</v>
      </c>
      <c r="F164">
        <v>1000</v>
      </c>
      <c r="G164">
        <v>1000</v>
      </c>
      <c r="H164">
        <v>100</v>
      </c>
      <c r="I164">
        <v>0</v>
      </c>
      <c r="J164">
        <v>0</v>
      </c>
      <c r="K164" s="91">
        <v>1.1005310000000001E-22</v>
      </c>
      <c r="L164" s="61">
        <v>0.50622100000000003</v>
      </c>
      <c r="M164" s="108"/>
    </row>
    <row r="165" spans="1:13">
      <c r="A165">
        <f t="shared" si="2"/>
        <v>0.2</v>
      </c>
      <c r="B165">
        <v>10</v>
      </c>
      <c r="C165">
        <v>1</v>
      </c>
      <c r="D165" t="s">
        <v>131</v>
      </c>
      <c r="E165">
        <v>0</v>
      </c>
      <c r="F165">
        <v>1000</v>
      </c>
      <c r="G165">
        <v>1000</v>
      </c>
      <c r="H165">
        <v>100</v>
      </c>
      <c r="I165">
        <v>0</v>
      </c>
      <c r="J165">
        <v>0</v>
      </c>
      <c r="K165" s="91">
        <v>6.6307900000000002E-33</v>
      </c>
      <c r="L165" s="61">
        <v>0.82844200000000001</v>
      </c>
      <c r="M165" s="108"/>
    </row>
    <row r="166" spans="1:13">
      <c r="A166">
        <f t="shared" si="2"/>
        <v>0.2</v>
      </c>
      <c r="B166">
        <v>10</v>
      </c>
      <c r="C166">
        <v>1</v>
      </c>
      <c r="D166" t="s">
        <v>131</v>
      </c>
      <c r="E166">
        <v>0</v>
      </c>
      <c r="F166">
        <v>1000</v>
      </c>
      <c r="G166">
        <v>1000</v>
      </c>
      <c r="H166">
        <v>100</v>
      </c>
      <c r="I166">
        <v>0</v>
      </c>
      <c r="J166">
        <v>0</v>
      </c>
      <c r="K166" s="91">
        <v>3.349137E-46</v>
      </c>
      <c r="L166" s="61">
        <v>0.8335996</v>
      </c>
      <c r="M166" s="108"/>
    </row>
    <row r="167" spans="1:13">
      <c r="A167">
        <f t="shared" si="2"/>
        <v>0.8</v>
      </c>
      <c r="B167">
        <v>40</v>
      </c>
      <c r="C167">
        <v>1</v>
      </c>
      <c r="D167" t="s">
        <v>131</v>
      </c>
      <c r="E167">
        <v>0</v>
      </c>
      <c r="F167">
        <v>1000</v>
      </c>
      <c r="G167">
        <v>1000</v>
      </c>
      <c r="H167">
        <v>100</v>
      </c>
      <c r="I167">
        <v>0</v>
      </c>
      <c r="J167">
        <v>0</v>
      </c>
      <c r="K167" s="91">
        <v>1.1694310000000001E-55</v>
      </c>
      <c r="L167" s="61">
        <v>0.58177469999999998</v>
      </c>
      <c r="M167" s="108"/>
    </row>
    <row r="168" spans="1:13">
      <c r="A168">
        <f t="shared" si="2"/>
        <v>0.8</v>
      </c>
      <c r="B168">
        <v>40</v>
      </c>
      <c r="C168">
        <v>1</v>
      </c>
      <c r="D168" t="s">
        <v>131</v>
      </c>
      <c r="E168">
        <v>0</v>
      </c>
      <c r="F168">
        <v>1000</v>
      </c>
      <c r="G168">
        <v>1000</v>
      </c>
      <c r="H168">
        <v>100</v>
      </c>
      <c r="I168">
        <v>0</v>
      </c>
      <c r="J168">
        <v>0</v>
      </c>
      <c r="K168" s="91">
        <v>2.2890100000000001E-73</v>
      </c>
      <c r="L168" s="61">
        <v>0.6773458</v>
      </c>
      <c r="M168" s="108"/>
    </row>
    <row r="169" spans="1:13">
      <c r="A169">
        <f t="shared" si="2"/>
        <v>0.8</v>
      </c>
      <c r="B169">
        <v>40</v>
      </c>
      <c r="C169">
        <v>1</v>
      </c>
      <c r="D169" t="s">
        <v>131</v>
      </c>
      <c r="E169">
        <v>0</v>
      </c>
      <c r="F169">
        <v>1000</v>
      </c>
      <c r="G169">
        <v>1000</v>
      </c>
      <c r="H169">
        <v>100</v>
      </c>
      <c r="I169">
        <v>0</v>
      </c>
      <c r="J169">
        <v>0</v>
      </c>
      <c r="K169" s="91">
        <v>8.8055800000000005E-91</v>
      </c>
      <c r="L169" s="61">
        <v>0.75383719999999999</v>
      </c>
      <c r="M169" s="108"/>
    </row>
    <row r="170" spans="1:13">
      <c r="A170">
        <f t="shared" si="2"/>
        <v>0.8</v>
      </c>
      <c r="B170">
        <v>40</v>
      </c>
      <c r="C170">
        <v>1</v>
      </c>
      <c r="D170" t="s">
        <v>131</v>
      </c>
      <c r="E170">
        <v>0</v>
      </c>
      <c r="F170">
        <v>1000</v>
      </c>
      <c r="G170">
        <v>1000</v>
      </c>
      <c r="H170">
        <v>100</v>
      </c>
      <c r="I170">
        <v>0</v>
      </c>
      <c r="J170">
        <v>0</v>
      </c>
      <c r="K170" s="91">
        <v>8.4056170000000007E-105</v>
      </c>
      <c r="L170" s="61">
        <v>0.36037809999999998</v>
      </c>
      <c r="M170" s="108"/>
    </row>
    <row r="171" spans="1:13">
      <c r="A171">
        <f t="shared" si="2"/>
        <v>0.8</v>
      </c>
      <c r="B171">
        <v>40</v>
      </c>
      <c r="C171">
        <v>1</v>
      </c>
      <c r="D171" t="s">
        <v>131</v>
      </c>
      <c r="E171">
        <v>0</v>
      </c>
      <c r="F171">
        <v>1000</v>
      </c>
      <c r="G171">
        <v>1000</v>
      </c>
      <c r="H171">
        <v>100</v>
      </c>
      <c r="I171">
        <v>0</v>
      </c>
      <c r="J171">
        <v>0</v>
      </c>
      <c r="K171" s="91">
        <v>2.2504720000000001E-128</v>
      </c>
      <c r="L171" s="61">
        <v>0.8335996</v>
      </c>
      <c r="M171" s="108"/>
    </row>
    <row r="172" spans="1:13">
      <c r="A172">
        <f>B172/50</f>
        <v>0.2</v>
      </c>
      <c r="B172">
        <v>10</v>
      </c>
      <c r="C172">
        <v>1</v>
      </c>
      <c r="D172" t="s">
        <v>211</v>
      </c>
      <c r="E172">
        <v>0</v>
      </c>
      <c r="F172">
        <v>1000</v>
      </c>
      <c r="G172">
        <v>1000</v>
      </c>
      <c r="H172">
        <v>100</v>
      </c>
      <c r="I172">
        <v>0</v>
      </c>
      <c r="J172">
        <v>0</v>
      </c>
      <c r="K172" s="62">
        <v>2.7404250000000002E-2</v>
      </c>
      <c r="L172" s="61">
        <v>0.91756230000000005</v>
      </c>
      <c r="M172" s="108">
        <v>18</v>
      </c>
    </row>
    <row r="173" spans="1:13">
      <c r="A173">
        <f t="shared" si="2"/>
        <v>0.2</v>
      </c>
      <c r="B173">
        <v>10</v>
      </c>
      <c r="C173">
        <v>1</v>
      </c>
      <c r="D173" t="s">
        <v>211</v>
      </c>
      <c r="E173">
        <v>0</v>
      </c>
      <c r="F173">
        <v>1000</v>
      </c>
      <c r="G173">
        <v>1000</v>
      </c>
      <c r="H173">
        <v>100</v>
      </c>
      <c r="I173">
        <v>0</v>
      </c>
      <c r="J173">
        <v>0</v>
      </c>
      <c r="K173" s="62">
        <v>0.75383719999999999</v>
      </c>
      <c r="L173" s="61">
        <v>0.32118279999999999</v>
      </c>
      <c r="M173" s="108"/>
    </row>
    <row r="174" spans="1:13">
      <c r="A174">
        <f t="shared" si="2"/>
        <v>0.2</v>
      </c>
      <c r="B174">
        <v>10</v>
      </c>
      <c r="C174">
        <v>1</v>
      </c>
      <c r="D174" t="s">
        <v>211</v>
      </c>
      <c r="E174">
        <v>0</v>
      </c>
      <c r="F174">
        <v>1000</v>
      </c>
      <c r="G174">
        <v>1000</v>
      </c>
      <c r="H174">
        <v>100</v>
      </c>
      <c r="I174">
        <v>0</v>
      </c>
      <c r="J174">
        <v>0</v>
      </c>
      <c r="K174" s="62">
        <v>1.726284E-3</v>
      </c>
      <c r="L174" s="61">
        <v>0.54401710000000003</v>
      </c>
      <c r="M174" s="108"/>
    </row>
    <row r="175" spans="1:13">
      <c r="A175">
        <f t="shared" si="2"/>
        <v>0.2</v>
      </c>
      <c r="B175">
        <v>10</v>
      </c>
      <c r="C175">
        <v>1</v>
      </c>
      <c r="D175" t="s">
        <v>211</v>
      </c>
      <c r="E175">
        <v>0</v>
      </c>
      <c r="F175">
        <v>1000</v>
      </c>
      <c r="G175">
        <v>1000</v>
      </c>
      <c r="H175">
        <v>100</v>
      </c>
      <c r="I175">
        <v>0</v>
      </c>
      <c r="J175">
        <v>0</v>
      </c>
      <c r="K175" s="62">
        <v>2.2213189999999999E-4</v>
      </c>
      <c r="L175" s="61">
        <v>0.6831237</v>
      </c>
      <c r="M175" s="108"/>
    </row>
    <row r="176" spans="1:13">
      <c r="A176">
        <f t="shared" si="2"/>
        <v>0.2</v>
      </c>
      <c r="B176">
        <v>10</v>
      </c>
      <c r="C176">
        <v>1</v>
      </c>
      <c r="D176" t="s">
        <v>211</v>
      </c>
      <c r="E176">
        <v>0</v>
      </c>
      <c r="F176">
        <v>1000</v>
      </c>
      <c r="G176">
        <v>1000</v>
      </c>
      <c r="H176">
        <v>100</v>
      </c>
      <c r="I176">
        <v>0</v>
      </c>
      <c r="J176">
        <v>0</v>
      </c>
      <c r="K176" s="91">
        <v>2.0487980000000001E-6</v>
      </c>
      <c r="L176" s="61">
        <v>0.26757009999999998</v>
      </c>
      <c r="M176" s="108"/>
    </row>
    <row r="177" spans="1:13">
      <c r="A177">
        <f t="shared" si="2"/>
        <v>0.8</v>
      </c>
      <c r="B177">
        <v>40</v>
      </c>
      <c r="C177">
        <v>1</v>
      </c>
      <c r="D177" t="s">
        <v>211</v>
      </c>
      <c r="E177">
        <v>0</v>
      </c>
      <c r="F177">
        <v>1000</v>
      </c>
      <c r="G177">
        <v>1000</v>
      </c>
      <c r="H177">
        <v>100</v>
      </c>
      <c r="I177">
        <v>0</v>
      </c>
      <c r="J177">
        <v>0</v>
      </c>
      <c r="K177" s="91">
        <v>3.1664569999999999E-148</v>
      </c>
      <c r="L177" s="61">
        <v>0.55468249999999997</v>
      </c>
      <c r="M177" s="108"/>
    </row>
    <row r="178" spans="1:13">
      <c r="A178">
        <f t="shared" si="2"/>
        <v>0.8</v>
      </c>
      <c r="B178">
        <v>40</v>
      </c>
      <c r="C178">
        <v>1</v>
      </c>
      <c r="D178" t="s">
        <v>211</v>
      </c>
      <c r="E178">
        <v>0</v>
      </c>
      <c r="F178">
        <v>1000</v>
      </c>
      <c r="G178">
        <v>1000</v>
      </c>
      <c r="H178">
        <v>100</v>
      </c>
      <c r="I178">
        <v>0</v>
      </c>
      <c r="J178">
        <v>0</v>
      </c>
      <c r="K178" s="91">
        <v>3.7021220000000002E-203</v>
      </c>
      <c r="L178" s="62">
        <v>1</v>
      </c>
      <c r="M178" s="108"/>
    </row>
    <row r="179" spans="1:13">
      <c r="A179">
        <f t="shared" si="2"/>
        <v>0.8</v>
      </c>
      <c r="B179">
        <v>40</v>
      </c>
      <c r="C179">
        <v>1</v>
      </c>
      <c r="D179" t="s">
        <v>211</v>
      </c>
      <c r="E179">
        <v>0</v>
      </c>
      <c r="F179">
        <v>1000</v>
      </c>
      <c r="G179">
        <v>1000</v>
      </c>
      <c r="H179">
        <v>100</v>
      </c>
      <c r="I179">
        <v>0</v>
      </c>
      <c r="J179">
        <v>0</v>
      </c>
      <c r="K179" s="91">
        <v>2.3344490000000001E-257</v>
      </c>
      <c r="L179" s="61">
        <v>0.62402670000000005</v>
      </c>
      <c r="M179" s="108"/>
    </row>
    <row r="180" spans="1:13">
      <c r="A180">
        <f t="shared" si="2"/>
        <v>0.8</v>
      </c>
      <c r="B180">
        <v>40</v>
      </c>
      <c r="C180">
        <v>1</v>
      </c>
      <c r="D180" t="s">
        <v>211</v>
      </c>
      <c r="E180">
        <v>0</v>
      </c>
      <c r="F180">
        <v>1000</v>
      </c>
      <c r="G180">
        <v>1000</v>
      </c>
      <c r="H180">
        <v>100</v>
      </c>
      <c r="I180">
        <v>0</v>
      </c>
      <c r="J180">
        <v>0</v>
      </c>
      <c r="K180" s="91">
        <v>5.2664940000000001E-306</v>
      </c>
      <c r="L180" s="61">
        <v>0.2245646</v>
      </c>
      <c r="M180" s="108"/>
    </row>
    <row r="181" spans="1:13">
      <c r="A181">
        <f t="shared" si="2"/>
        <v>0.8</v>
      </c>
      <c r="B181">
        <v>40</v>
      </c>
      <c r="C181">
        <v>1</v>
      </c>
      <c r="D181" t="s">
        <v>211</v>
      </c>
      <c r="E181">
        <v>0</v>
      </c>
      <c r="F181">
        <v>1000</v>
      </c>
      <c r="G181">
        <v>1000</v>
      </c>
      <c r="H181">
        <v>100</v>
      </c>
      <c r="I181">
        <v>0</v>
      </c>
      <c r="J181">
        <v>0</v>
      </c>
      <c r="K181" s="62">
        <v>0</v>
      </c>
      <c r="L181" s="61">
        <v>0.92321500000000001</v>
      </c>
      <c r="M181" s="108"/>
    </row>
    <row r="182" spans="1:13">
      <c r="A182" s="49">
        <v>0.4</v>
      </c>
      <c r="B182" s="49">
        <v>20</v>
      </c>
      <c r="C182" s="49">
        <v>2</v>
      </c>
      <c r="D182" s="49" t="s">
        <v>131</v>
      </c>
      <c r="E182" s="49">
        <v>0</v>
      </c>
      <c r="F182" s="49">
        <v>1000</v>
      </c>
      <c r="G182" s="49">
        <v>1000</v>
      </c>
      <c r="H182" s="49">
        <v>100</v>
      </c>
      <c r="I182" s="60">
        <v>45</v>
      </c>
      <c r="J182" s="60">
        <v>5</v>
      </c>
      <c r="K182" s="93">
        <v>6.9179490000000001E-4</v>
      </c>
      <c r="L182" s="93">
        <v>0.1082925</v>
      </c>
      <c r="M182" s="108">
        <v>1</v>
      </c>
    </row>
    <row r="183" spans="1:13">
      <c r="A183">
        <v>0.4</v>
      </c>
      <c r="B183">
        <v>20</v>
      </c>
      <c r="C183">
        <v>2</v>
      </c>
      <c r="D183" t="s">
        <v>131</v>
      </c>
      <c r="E183">
        <v>0</v>
      </c>
      <c r="F183">
        <v>1000</v>
      </c>
      <c r="G183">
        <v>1000</v>
      </c>
      <c r="H183">
        <v>100</v>
      </c>
      <c r="I183" s="9">
        <v>90</v>
      </c>
      <c r="J183" s="30">
        <v>10</v>
      </c>
      <c r="K183" s="61">
        <v>2.4849569999999999E-3</v>
      </c>
      <c r="L183" s="61">
        <v>0.22026129999999999</v>
      </c>
      <c r="M183" s="108"/>
    </row>
    <row r="184" spans="1:13">
      <c r="A184">
        <v>0.4</v>
      </c>
      <c r="B184">
        <v>20</v>
      </c>
      <c r="C184">
        <v>2</v>
      </c>
      <c r="D184" t="s">
        <v>131</v>
      </c>
      <c r="E184">
        <v>0</v>
      </c>
      <c r="F184">
        <v>1000</v>
      </c>
      <c r="G184">
        <v>1000</v>
      </c>
      <c r="H184">
        <v>100</v>
      </c>
      <c r="I184" s="9">
        <v>225</v>
      </c>
      <c r="J184" s="30">
        <v>25</v>
      </c>
      <c r="K184" s="61">
        <v>8.1702660000000007E-3</v>
      </c>
      <c r="L184" s="62">
        <v>1</v>
      </c>
      <c r="M184" s="108"/>
    </row>
    <row r="185" spans="1:13">
      <c r="A185">
        <v>0.4</v>
      </c>
      <c r="B185">
        <v>20</v>
      </c>
      <c r="C185">
        <v>2</v>
      </c>
      <c r="D185" t="s">
        <v>131</v>
      </c>
      <c r="E185">
        <v>0</v>
      </c>
      <c r="F185">
        <v>1000</v>
      </c>
      <c r="G185">
        <v>1000</v>
      </c>
      <c r="H185">
        <v>100</v>
      </c>
      <c r="I185" s="9">
        <v>450</v>
      </c>
      <c r="J185" s="30">
        <v>50</v>
      </c>
      <c r="K185" s="91">
        <v>4.3065659999999999E-6</v>
      </c>
      <c r="L185" s="61">
        <v>0.3512538</v>
      </c>
      <c r="M185" s="108"/>
    </row>
    <row r="186" spans="1:13">
      <c r="A186">
        <v>0.4</v>
      </c>
      <c r="B186">
        <v>20</v>
      </c>
      <c r="C186">
        <v>2</v>
      </c>
      <c r="D186" t="s">
        <v>131</v>
      </c>
      <c r="E186">
        <v>0</v>
      </c>
      <c r="F186">
        <v>1000</v>
      </c>
      <c r="G186">
        <v>1000</v>
      </c>
      <c r="H186">
        <v>100</v>
      </c>
      <c r="I186" s="9">
        <v>675</v>
      </c>
      <c r="J186" s="30">
        <v>75</v>
      </c>
      <c r="K186" s="91">
        <v>1.9160510000000001E-8</v>
      </c>
      <c r="L186" s="61">
        <v>0.52840739999999997</v>
      </c>
      <c r="M186" s="108"/>
    </row>
    <row r="187" spans="1:13">
      <c r="A187">
        <v>0.4</v>
      </c>
      <c r="B187">
        <v>20</v>
      </c>
      <c r="C187">
        <v>2</v>
      </c>
      <c r="D187" t="s">
        <v>131</v>
      </c>
      <c r="E187">
        <v>0</v>
      </c>
      <c r="F187">
        <v>1000</v>
      </c>
      <c r="G187">
        <v>1000</v>
      </c>
      <c r="H187">
        <v>100</v>
      </c>
      <c r="I187" s="9">
        <v>765</v>
      </c>
      <c r="J187" s="30">
        <v>85</v>
      </c>
      <c r="K187" s="91">
        <v>3.8111019999999999E-7</v>
      </c>
      <c r="L187" s="61">
        <v>3.8991169999999999E-2</v>
      </c>
      <c r="M187" s="108"/>
    </row>
    <row r="188" spans="1:13">
      <c r="A188">
        <v>0.4</v>
      </c>
      <c r="B188">
        <v>20</v>
      </c>
      <c r="C188">
        <v>2</v>
      </c>
      <c r="D188" t="s">
        <v>131</v>
      </c>
      <c r="E188">
        <v>0</v>
      </c>
      <c r="F188">
        <v>1000</v>
      </c>
      <c r="G188">
        <v>1000</v>
      </c>
      <c r="H188">
        <v>100</v>
      </c>
      <c r="I188" s="9">
        <v>899</v>
      </c>
      <c r="J188" s="30">
        <v>100</v>
      </c>
      <c r="K188" s="91">
        <v>8.2337269999999995E-10</v>
      </c>
      <c r="L188" s="61">
        <v>91534</v>
      </c>
      <c r="M188" s="108"/>
    </row>
    <row r="189" spans="1:13">
      <c r="A189">
        <v>0.4</v>
      </c>
      <c r="B189">
        <v>20</v>
      </c>
      <c r="C189">
        <v>2</v>
      </c>
      <c r="D189" s="49" t="s">
        <v>131</v>
      </c>
      <c r="E189">
        <v>0</v>
      </c>
      <c r="F189">
        <v>1000</v>
      </c>
      <c r="G189">
        <v>1000</v>
      </c>
      <c r="H189">
        <v>100</v>
      </c>
      <c r="I189">
        <v>500</v>
      </c>
      <c r="J189" s="9">
        <v>75</v>
      </c>
      <c r="K189" s="63">
        <v>9.4724300000000004E-5</v>
      </c>
      <c r="L189" s="61">
        <v>0.69373870000000004</v>
      </c>
      <c r="M189" s="108">
        <v>2</v>
      </c>
    </row>
    <row r="190" spans="1:13">
      <c r="A190">
        <v>0.4</v>
      </c>
      <c r="B190">
        <v>20</v>
      </c>
      <c r="C190">
        <v>2</v>
      </c>
      <c r="D190" t="s">
        <v>131</v>
      </c>
      <c r="E190">
        <v>0</v>
      </c>
      <c r="F190">
        <v>1000</v>
      </c>
      <c r="G190">
        <v>1000</v>
      </c>
      <c r="H190">
        <v>100</v>
      </c>
      <c r="I190">
        <v>500</v>
      </c>
      <c r="J190" s="9">
        <v>100</v>
      </c>
      <c r="K190" s="61">
        <v>4.5234190000000002E-4</v>
      </c>
      <c r="L190" s="61">
        <v>0.36478880000000002</v>
      </c>
      <c r="M190" s="108"/>
    </row>
    <row r="191" spans="1:13">
      <c r="A191">
        <v>0.4</v>
      </c>
      <c r="B191">
        <v>20</v>
      </c>
      <c r="C191">
        <v>2</v>
      </c>
      <c r="D191" t="s">
        <v>131</v>
      </c>
      <c r="E191">
        <v>0</v>
      </c>
      <c r="F191">
        <v>1000</v>
      </c>
      <c r="G191">
        <v>1000</v>
      </c>
      <c r="H191">
        <v>100</v>
      </c>
      <c r="I191">
        <v>500</v>
      </c>
      <c r="J191" s="9">
        <v>175</v>
      </c>
      <c r="K191" s="91">
        <v>1.562635E-12</v>
      </c>
      <c r="L191" s="61">
        <v>0.5512184</v>
      </c>
      <c r="M191" s="108"/>
    </row>
    <row r="192" spans="1:13">
      <c r="A192">
        <v>0.4</v>
      </c>
      <c r="B192">
        <v>20</v>
      </c>
      <c r="C192">
        <v>2</v>
      </c>
      <c r="D192" t="s">
        <v>131</v>
      </c>
      <c r="E192">
        <v>0</v>
      </c>
      <c r="F192">
        <v>1000</v>
      </c>
      <c r="G192">
        <v>1000</v>
      </c>
      <c r="H192">
        <v>100</v>
      </c>
      <c r="I192">
        <v>500</v>
      </c>
      <c r="J192" s="9">
        <v>250</v>
      </c>
      <c r="K192" s="91">
        <v>8.4711600000000002E-15</v>
      </c>
      <c r="L192" s="62">
        <v>1</v>
      </c>
      <c r="M192" s="108"/>
    </row>
    <row r="193" spans="1:17">
      <c r="A193">
        <v>0.4</v>
      </c>
      <c r="B193">
        <v>20</v>
      </c>
      <c r="C193">
        <v>2</v>
      </c>
      <c r="D193" t="s">
        <v>131</v>
      </c>
      <c r="E193">
        <v>0</v>
      </c>
      <c r="F193">
        <v>1000</v>
      </c>
      <c r="G193">
        <v>1000</v>
      </c>
      <c r="H193">
        <v>100</v>
      </c>
      <c r="I193">
        <v>500</v>
      </c>
      <c r="J193" s="9">
        <v>350</v>
      </c>
      <c r="K193" s="91">
        <v>8.4494759999999996E-31</v>
      </c>
      <c r="L193" s="61">
        <v>0.63796319999999995</v>
      </c>
      <c r="M193" s="108"/>
    </row>
    <row r="194" spans="1:17">
      <c r="A194">
        <v>0.4</v>
      </c>
      <c r="B194">
        <v>20</v>
      </c>
      <c r="C194">
        <v>2</v>
      </c>
      <c r="D194" t="s">
        <v>131</v>
      </c>
      <c r="E194">
        <v>0</v>
      </c>
      <c r="F194">
        <v>1000</v>
      </c>
      <c r="G194">
        <v>1000</v>
      </c>
      <c r="H194">
        <v>100</v>
      </c>
      <c r="I194">
        <v>500</v>
      </c>
      <c r="J194" s="9">
        <v>450</v>
      </c>
      <c r="K194" s="91">
        <v>1.013414E-44</v>
      </c>
      <c r="L194" s="61">
        <v>0.36478880000000002</v>
      </c>
      <c r="M194" s="108"/>
    </row>
    <row r="195" spans="1:17">
      <c r="A195">
        <v>0.4</v>
      </c>
      <c r="B195">
        <v>20</v>
      </c>
      <c r="C195">
        <v>2</v>
      </c>
      <c r="D195" t="s">
        <v>131</v>
      </c>
      <c r="E195">
        <v>0</v>
      </c>
      <c r="F195">
        <v>1000</v>
      </c>
      <c r="G195">
        <v>1000</v>
      </c>
      <c r="H195">
        <v>100</v>
      </c>
      <c r="I195">
        <v>500</v>
      </c>
      <c r="J195" s="9">
        <v>495</v>
      </c>
      <c r="K195" s="91">
        <v>4.3453609999999998E-50</v>
      </c>
      <c r="L195" s="62">
        <v>1</v>
      </c>
      <c r="M195" s="108"/>
    </row>
    <row r="196" spans="1:17">
      <c r="A196">
        <v>0.5</v>
      </c>
      <c r="B196" s="10">
        <v>25</v>
      </c>
      <c r="C196">
        <v>2</v>
      </c>
      <c r="D196" s="49" t="s">
        <v>131</v>
      </c>
      <c r="E196">
        <v>0</v>
      </c>
      <c r="F196">
        <v>1000</v>
      </c>
      <c r="G196">
        <v>1000</v>
      </c>
      <c r="H196">
        <v>100</v>
      </c>
      <c r="I196">
        <v>500</v>
      </c>
      <c r="J196" s="9">
        <v>100</v>
      </c>
      <c r="K196" s="91">
        <v>5.1119639999999999E-11</v>
      </c>
      <c r="L196" s="61">
        <v>0.25441770000000002</v>
      </c>
      <c r="M196" s="107">
        <v>3</v>
      </c>
    </row>
    <row r="197" spans="1:17">
      <c r="A197">
        <v>1</v>
      </c>
      <c r="B197" s="10">
        <v>50</v>
      </c>
      <c r="C197">
        <v>2</v>
      </c>
      <c r="D197" t="s">
        <v>131</v>
      </c>
      <c r="E197">
        <v>0</v>
      </c>
      <c r="F197">
        <v>1000</v>
      </c>
      <c r="G197">
        <v>1000</v>
      </c>
      <c r="H197">
        <v>100</v>
      </c>
      <c r="I197">
        <v>500</v>
      </c>
      <c r="J197" s="9">
        <v>100</v>
      </c>
      <c r="K197" s="63">
        <v>1.4375060000000001E-9</v>
      </c>
      <c r="L197" s="61">
        <v>0.47694979999999998</v>
      </c>
      <c r="M197" s="107"/>
    </row>
    <row r="198" spans="1:17">
      <c r="A198">
        <v>2</v>
      </c>
      <c r="B198" s="10">
        <v>100</v>
      </c>
      <c r="C198">
        <v>2</v>
      </c>
      <c r="D198" t="s">
        <v>131</v>
      </c>
      <c r="E198">
        <v>0</v>
      </c>
      <c r="F198">
        <v>1000</v>
      </c>
      <c r="G198">
        <v>1000</v>
      </c>
      <c r="H198">
        <v>100</v>
      </c>
      <c r="I198">
        <v>500</v>
      </c>
      <c r="J198" s="9">
        <v>100</v>
      </c>
      <c r="K198" s="91">
        <v>1.1596029999999999E-14</v>
      </c>
      <c r="L198" s="61">
        <v>0.92124569999999995</v>
      </c>
      <c r="M198" s="107"/>
    </row>
    <row r="199" spans="1:17">
      <c r="A199">
        <v>3</v>
      </c>
      <c r="B199" s="10">
        <v>150</v>
      </c>
      <c r="C199">
        <v>2</v>
      </c>
      <c r="D199" t="s">
        <v>131</v>
      </c>
      <c r="E199">
        <v>0</v>
      </c>
      <c r="F199">
        <v>1000</v>
      </c>
      <c r="G199">
        <v>1000</v>
      </c>
      <c r="H199">
        <v>100</v>
      </c>
      <c r="I199">
        <v>500</v>
      </c>
      <c r="J199" s="9">
        <v>100</v>
      </c>
      <c r="K199" s="91">
        <v>4.4706410000000002E-10</v>
      </c>
      <c r="L199" s="61">
        <v>0.54401710000000003</v>
      </c>
      <c r="M199" s="107"/>
    </row>
    <row r="200" spans="1:17">
      <c r="A200">
        <v>4</v>
      </c>
      <c r="B200" s="10">
        <v>200</v>
      </c>
      <c r="C200">
        <v>2</v>
      </c>
      <c r="D200" t="s">
        <v>131</v>
      </c>
      <c r="E200">
        <v>0</v>
      </c>
      <c r="F200">
        <v>1000</v>
      </c>
      <c r="G200">
        <v>1000</v>
      </c>
      <c r="H200">
        <v>100</v>
      </c>
      <c r="I200">
        <v>500</v>
      </c>
      <c r="J200" s="9">
        <v>100</v>
      </c>
      <c r="K200" s="91">
        <v>2.381484E-12</v>
      </c>
      <c r="L200" s="61">
        <v>0.35586760000000001</v>
      </c>
      <c r="M200" s="107"/>
      <c r="Q200" s="61"/>
    </row>
    <row r="201" spans="1:17">
      <c r="A201">
        <v>5</v>
      </c>
      <c r="B201" s="10">
        <v>250</v>
      </c>
      <c r="C201">
        <v>2</v>
      </c>
      <c r="D201" t="s">
        <v>131</v>
      </c>
      <c r="E201">
        <v>0</v>
      </c>
      <c r="F201">
        <v>1000</v>
      </c>
      <c r="G201">
        <v>1000</v>
      </c>
      <c r="H201">
        <v>100</v>
      </c>
      <c r="I201">
        <v>500</v>
      </c>
      <c r="J201" s="9">
        <v>100</v>
      </c>
      <c r="K201" s="91">
        <v>3.1156180000000002E-8</v>
      </c>
      <c r="L201" s="61">
        <v>0.70098050000000001</v>
      </c>
      <c r="M201" s="107"/>
      <c r="Q201" s="61"/>
    </row>
    <row r="202" spans="1:17">
      <c r="A202">
        <v>6</v>
      </c>
      <c r="B202" s="10">
        <v>300</v>
      </c>
      <c r="C202">
        <v>2</v>
      </c>
      <c r="D202" t="s">
        <v>131</v>
      </c>
      <c r="E202">
        <v>0</v>
      </c>
      <c r="F202">
        <v>1000</v>
      </c>
      <c r="G202">
        <v>1000</v>
      </c>
      <c r="H202">
        <v>100</v>
      </c>
      <c r="I202">
        <v>500</v>
      </c>
      <c r="J202" s="9">
        <v>100</v>
      </c>
      <c r="K202" s="91">
        <v>5.0391350000000003E-18</v>
      </c>
      <c r="L202" s="61">
        <v>0.84257459999999995</v>
      </c>
      <c r="M202" s="107"/>
      <c r="Q202" s="61"/>
    </row>
    <row r="203" spans="1:17">
      <c r="A203">
        <v>0.5</v>
      </c>
      <c r="B203" s="10">
        <v>25</v>
      </c>
      <c r="C203">
        <v>2</v>
      </c>
      <c r="D203" t="s">
        <v>211</v>
      </c>
      <c r="E203">
        <v>0</v>
      </c>
      <c r="F203">
        <v>1000</v>
      </c>
      <c r="G203">
        <v>1000</v>
      </c>
      <c r="H203">
        <v>100</v>
      </c>
      <c r="I203">
        <v>500</v>
      </c>
      <c r="J203" s="9">
        <v>100</v>
      </c>
      <c r="K203" s="91">
        <v>3.48251E-5</v>
      </c>
      <c r="L203" s="61">
        <v>0.50323899999999999</v>
      </c>
      <c r="M203" s="107">
        <v>4</v>
      </c>
      <c r="Q203" s="61"/>
    </row>
    <row r="204" spans="1:17">
      <c r="A204">
        <v>1</v>
      </c>
      <c r="B204" s="10">
        <v>50</v>
      </c>
      <c r="C204">
        <v>2</v>
      </c>
      <c r="D204" t="s">
        <v>211</v>
      </c>
      <c r="E204">
        <v>0</v>
      </c>
      <c r="F204">
        <v>1000</v>
      </c>
      <c r="G204">
        <v>1000</v>
      </c>
      <c r="H204">
        <v>100</v>
      </c>
      <c r="I204">
        <v>500</v>
      </c>
      <c r="J204" s="9">
        <v>100</v>
      </c>
      <c r="K204" s="91">
        <v>6.1954409999999996E-16</v>
      </c>
      <c r="L204" s="61">
        <v>0.92192039999999997</v>
      </c>
      <c r="M204" s="107"/>
      <c r="Q204" s="61"/>
    </row>
    <row r="205" spans="1:17">
      <c r="A205">
        <v>2</v>
      </c>
      <c r="B205" s="10">
        <v>100</v>
      </c>
      <c r="C205">
        <v>2</v>
      </c>
      <c r="D205" t="s">
        <v>211</v>
      </c>
      <c r="E205">
        <v>0</v>
      </c>
      <c r="F205">
        <v>1000</v>
      </c>
      <c r="G205">
        <v>1000</v>
      </c>
      <c r="H205">
        <v>100</v>
      </c>
      <c r="I205">
        <v>500</v>
      </c>
      <c r="J205" s="9">
        <v>100</v>
      </c>
      <c r="K205" s="63">
        <v>6.6845070000000004E-14</v>
      </c>
      <c r="L205" s="61">
        <v>0.54027219999999998</v>
      </c>
      <c r="M205" s="107"/>
      <c r="Q205" s="61"/>
    </row>
    <row r="206" spans="1:17">
      <c r="A206">
        <v>3</v>
      </c>
      <c r="B206" s="10">
        <v>150</v>
      </c>
      <c r="C206">
        <v>2</v>
      </c>
      <c r="D206" t="s">
        <v>211</v>
      </c>
      <c r="E206">
        <v>0</v>
      </c>
      <c r="F206">
        <v>1000</v>
      </c>
      <c r="G206">
        <v>1000</v>
      </c>
      <c r="H206">
        <v>100</v>
      </c>
      <c r="I206">
        <v>500</v>
      </c>
      <c r="J206" s="9">
        <v>100</v>
      </c>
      <c r="K206" s="91">
        <v>8.3797829999999997E-17</v>
      </c>
      <c r="L206" s="61">
        <v>0.84523510000000002</v>
      </c>
      <c r="M206" s="107"/>
      <c r="Q206" s="61"/>
    </row>
    <row r="207" spans="1:17">
      <c r="A207">
        <v>4</v>
      </c>
      <c r="B207" s="10">
        <v>200</v>
      </c>
      <c r="C207">
        <v>2</v>
      </c>
      <c r="D207" t="s">
        <v>211</v>
      </c>
      <c r="E207">
        <v>0</v>
      </c>
      <c r="F207">
        <v>1000</v>
      </c>
      <c r="G207">
        <v>1000</v>
      </c>
      <c r="H207">
        <v>100</v>
      </c>
      <c r="I207">
        <v>500</v>
      </c>
      <c r="J207" s="9">
        <v>100</v>
      </c>
      <c r="K207" s="91">
        <v>3.9332200000000003E-14</v>
      </c>
      <c r="L207" s="61">
        <v>0.91910170000000002</v>
      </c>
      <c r="M207" s="107"/>
    </row>
    <row r="208" spans="1:17">
      <c r="A208">
        <v>5</v>
      </c>
      <c r="B208" s="10">
        <v>250</v>
      </c>
      <c r="C208">
        <v>2</v>
      </c>
      <c r="D208" t="s">
        <v>211</v>
      </c>
      <c r="E208">
        <v>0</v>
      </c>
      <c r="F208">
        <v>1000</v>
      </c>
      <c r="G208">
        <v>1000</v>
      </c>
      <c r="H208">
        <v>100</v>
      </c>
      <c r="I208">
        <v>500</v>
      </c>
      <c r="J208" s="9">
        <v>100</v>
      </c>
      <c r="K208" s="91">
        <v>5.8311480000000005E-14</v>
      </c>
      <c r="L208" s="61">
        <v>0.59752660000000002</v>
      </c>
      <c r="M208" s="107"/>
    </row>
    <row r="209" spans="1:13">
      <c r="A209">
        <v>6</v>
      </c>
      <c r="B209" s="10">
        <v>300</v>
      </c>
      <c r="C209">
        <v>2</v>
      </c>
      <c r="D209" t="s">
        <v>211</v>
      </c>
      <c r="E209">
        <v>0</v>
      </c>
      <c r="F209">
        <v>1000</v>
      </c>
      <c r="G209">
        <v>1000</v>
      </c>
      <c r="H209">
        <v>100</v>
      </c>
      <c r="I209">
        <v>500</v>
      </c>
      <c r="J209" s="9">
        <v>100</v>
      </c>
      <c r="K209" s="91">
        <v>3.9755639999999997E-18</v>
      </c>
      <c r="L209" s="61">
        <v>0.32876329999999998</v>
      </c>
      <c r="M209" s="107"/>
    </row>
    <row r="210" spans="1:13">
      <c r="A210">
        <v>0.45265</v>
      </c>
      <c r="B210" s="10">
        <v>25</v>
      </c>
      <c r="C210">
        <v>2</v>
      </c>
      <c r="D210" t="s">
        <v>211</v>
      </c>
      <c r="E210">
        <v>0</v>
      </c>
      <c r="F210">
        <v>1000</v>
      </c>
      <c r="G210">
        <v>1000</v>
      </c>
      <c r="H210">
        <v>100</v>
      </c>
      <c r="I210">
        <v>500</v>
      </c>
      <c r="J210" s="9">
        <v>100</v>
      </c>
      <c r="K210" s="91">
        <v>2.5848400000000001E-6</v>
      </c>
      <c r="L210" s="61">
        <v>0.83677330000000005</v>
      </c>
      <c r="M210" s="107">
        <v>5</v>
      </c>
    </row>
    <row r="211" spans="1:13">
      <c r="A211">
        <v>0.90530999999999995</v>
      </c>
      <c r="B211" s="10">
        <v>50</v>
      </c>
      <c r="C211">
        <v>2</v>
      </c>
      <c r="D211" t="s">
        <v>211</v>
      </c>
      <c r="E211">
        <v>0</v>
      </c>
      <c r="F211">
        <v>1000</v>
      </c>
      <c r="G211">
        <v>1000</v>
      </c>
      <c r="H211">
        <v>100</v>
      </c>
      <c r="I211">
        <v>500</v>
      </c>
      <c r="J211" s="9">
        <v>100</v>
      </c>
      <c r="K211" s="91">
        <v>4.4706410000000002E-10</v>
      </c>
      <c r="L211" s="61">
        <v>0.74898189999999998</v>
      </c>
      <c r="M211" s="107"/>
    </row>
    <row r="212" spans="1:13">
      <c r="A212">
        <v>1.8106100000000001</v>
      </c>
      <c r="B212" s="10">
        <v>100</v>
      </c>
      <c r="C212">
        <v>2</v>
      </c>
      <c r="D212" t="s">
        <v>211</v>
      </c>
      <c r="E212">
        <v>0</v>
      </c>
      <c r="F212">
        <v>1000</v>
      </c>
      <c r="G212">
        <v>1000</v>
      </c>
      <c r="H212">
        <v>100</v>
      </c>
      <c r="I212">
        <v>500</v>
      </c>
      <c r="J212" s="9">
        <v>100</v>
      </c>
      <c r="K212" s="91">
        <v>6.5147689999999995E-10</v>
      </c>
      <c r="L212" s="61">
        <v>0.75840169999999996</v>
      </c>
      <c r="M212" s="107"/>
    </row>
    <row r="213" spans="1:13">
      <c r="A213">
        <v>2.7159200000000001</v>
      </c>
      <c r="B213" s="10">
        <v>150</v>
      </c>
      <c r="C213">
        <v>2</v>
      </c>
      <c r="D213" t="s">
        <v>211</v>
      </c>
      <c r="E213">
        <v>0</v>
      </c>
      <c r="F213">
        <v>1000</v>
      </c>
      <c r="G213">
        <v>1000</v>
      </c>
      <c r="H213">
        <v>100</v>
      </c>
      <c r="I213">
        <v>500</v>
      </c>
      <c r="J213" s="9">
        <v>100</v>
      </c>
      <c r="K213" s="91">
        <v>5.6189590000000002E-13</v>
      </c>
      <c r="L213" s="61">
        <v>0.6680007</v>
      </c>
      <c r="M213" s="107"/>
    </row>
    <row r="214" spans="1:13">
      <c r="A214">
        <v>3.7101999999999999</v>
      </c>
      <c r="B214" s="10">
        <v>200</v>
      </c>
      <c r="C214">
        <v>2</v>
      </c>
      <c r="D214" t="s">
        <v>211</v>
      </c>
      <c r="E214">
        <v>0</v>
      </c>
      <c r="F214">
        <v>1000</v>
      </c>
      <c r="G214">
        <v>1000</v>
      </c>
      <c r="H214">
        <v>100</v>
      </c>
      <c r="I214">
        <v>500</v>
      </c>
      <c r="J214" s="9">
        <v>100</v>
      </c>
      <c r="K214" s="91">
        <v>8.173547E-19</v>
      </c>
      <c r="L214" s="61">
        <v>0.3512538</v>
      </c>
      <c r="M214" s="107"/>
    </row>
    <row r="215" spans="1:13">
      <c r="A215">
        <v>4.6402999999999999</v>
      </c>
      <c r="B215" s="10">
        <v>250</v>
      </c>
      <c r="C215">
        <v>2</v>
      </c>
      <c r="D215" t="s">
        <v>211</v>
      </c>
      <c r="E215">
        <v>0</v>
      </c>
      <c r="F215">
        <v>1000</v>
      </c>
      <c r="G215">
        <v>1000</v>
      </c>
      <c r="H215">
        <v>100</v>
      </c>
      <c r="I215">
        <v>500</v>
      </c>
      <c r="J215" s="9">
        <v>100</v>
      </c>
      <c r="K215" s="91">
        <v>1.1883769999999999E-15</v>
      </c>
      <c r="L215" s="61">
        <v>0.52840739999999997</v>
      </c>
      <c r="M215" s="107"/>
    </row>
    <row r="216" spans="1:13">
      <c r="A216">
        <v>5.5710300000000004</v>
      </c>
      <c r="B216" s="10">
        <v>300</v>
      </c>
      <c r="C216">
        <v>2</v>
      </c>
      <c r="D216" t="s">
        <v>211</v>
      </c>
      <c r="E216">
        <v>0</v>
      </c>
      <c r="F216">
        <v>1000</v>
      </c>
      <c r="G216">
        <v>1000</v>
      </c>
      <c r="H216">
        <v>100</v>
      </c>
      <c r="I216">
        <v>500</v>
      </c>
      <c r="J216" s="9">
        <v>100</v>
      </c>
      <c r="K216" s="91">
        <v>1.3780789999999999E-12</v>
      </c>
      <c r="L216" s="61">
        <v>0.3512538</v>
      </c>
      <c r="M216" s="107"/>
    </row>
    <row r="217" spans="1:13">
      <c r="A217">
        <v>0.4</v>
      </c>
      <c r="B217">
        <v>20</v>
      </c>
      <c r="C217">
        <v>2</v>
      </c>
      <c r="D217" t="s">
        <v>211</v>
      </c>
      <c r="E217">
        <v>0</v>
      </c>
      <c r="F217">
        <v>1000</v>
      </c>
      <c r="G217">
        <v>1000</v>
      </c>
      <c r="H217">
        <v>100</v>
      </c>
      <c r="I217">
        <v>950</v>
      </c>
      <c r="J217" s="60">
        <v>5</v>
      </c>
      <c r="K217" s="61">
        <v>0.2450243</v>
      </c>
      <c r="L217" s="62">
        <v>1</v>
      </c>
      <c r="M217" s="107">
        <v>6</v>
      </c>
    </row>
    <row r="218" spans="1:13">
      <c r="A218">
        <v>0.4</v>
      </c>
      <c r="B218">
        <v>20</v>
      </c>
      <c r="C218">
        <v>2</v>
      </c>
      <c r="D218" t="s">
        <v>211</v>
      </c>
      <c r="E218">
        <v>0</v>
      </c>
      <c r="F218">
        <v>1000</v>
      </c>
      <c r="G218">
        <v>1000</v>
      </c>
      <c r="H218">
        <v>100</v>
      </c>
      <c r="I218">
        <v>900</v>
      </c>
      <c r="J218" s="30">
        <v>10</v>
      </c>
      <c r="K218" s="61">
        <v>0.39079140000000001</v>
      </c>
      <c r="L218" s="61">
        <v>0.22026129999999999</v>
      </c>
      <c r="M218" s="107"/>
    </row>
    <row r="219" spans="1:13">
      <c r="A219">
        <v>0.4</v>
      </c>
      <c r="B219">
        <v>20</v>
      </c>
      <c r="C219">
        <v>2</v>
      </c>
      <c r="D219" t="s">
        <v>211</v>
      </c>
      <c r="E219">
        <v>0</v>
      </c>
      <c r="F219">
        <v>1000</v>
      </c>
      <c r="G219">
        <v>1000</v>
      </c>
      <c r="H219">
        <v>100</v>
      </c>
      <c r="I219">
        <v>750</v>
      </c>
      <c r="J219" s="30">
        <v>25</v>
      </c>
      <c r="K219" s="61">
        <v>1.6721710000000001E-2</v>
      </c>
      <c r="L219" s="61">
        <v>0.62102120000000005</v>
      </c>
      <c r="M219" s="107"/>
    </row>
    <row r="220" spans="1:13">
      <c r="A220">
        <v>0.4</v>
      </c>
      <c r="B220">
        <v>20</v>
      </c>
      <c r="C220">
        <v>2</v>
      </c>
      <c r="D220" t="s">
        <v>211</v>
      </c>
      <c r="E220">
        <v>0</v>
      </c>
      <c r="F220">
        <v>1000</v>
      </c>
      <c r="G220">
        <v>1000</v>
      </c>
      <c r="H220">
        <v>100</v>
      </c>
      <c r="I220">
        <v>500</v>
      </c>
      <c r="J220" s="30">
        <v>50</v>
      </c>
      <c r="K220" s="61">
        <v>1</v>
      </c>
      <c r="L220" s="61">
        <v>1</v>
      </c>
      <c r="M220" s="107"/>
    </row>
    <row r="221" spans="1:13">
      <c r="A221">
        <v>0.4</v>
      </c>
      <c r="B221">
        <v>20</v>
      </c>
      <c r="C221">
        <v>2</v>
      </c>
      <c r="D221" t="s">
        <v>211</v>
      </c>
      <c r="E221">
        <v>0</v>
      </c>
      <c r="F221">
        <v>1000</v>
      </c>
      <c r="G221">
        <v>1000</v>
      </c>
      <c r="H221">
        <v>100</v>
      </c>
      <c r="I221">
        <v>250</v>
      </c>
      <c r="J221" s="30">
        <v>75</v>
      </c>
      <c r="K221" s="61">
        <v>0.19907240000000001</v>
      </c>
      <c r="L221" s="61">
        <v>0.59752660000000002</v>
      </c>
      <c r="M221" s="107"/>
    </row>
    <row r="222" spans="1:13">
      <c r="A222">
        <v>0.4</v>
      </c>
      <c r="B222">
        <v>20</v>
      </c>
      <c r="C222">
        <v>2</v>
      </c>
      <c r="D222" t="s">
        <v>211</v>
      </c>
      <c r="E222">
        <v>0</v>
      </c>
      <c r="F222">
        <v>1000</v>
      </c>
      <c r="G222">
        <v>1000</v>
      </c>
      <c r="H222">
        <v>100</v>
      </c>
      <c r="I222">
        <v>150</v>
      </c>
      <c r="J222" s="30">
        <v>85</v>
      </c>
      <c r="K222" s="62">
        <v>8.6713929999999995E-2</v>
      </c>
      <c r="L222" s="61">
        <v>0.68857849999999998</v>
      </c>
      <c r="M222" s="107"/>
    </row>
    <row r="223" spans="1:13">
      <c r="A223">
        <v>0.4</v>
      </c>
      <c r="B223">
        <v>20</v>
      </c>
      <c r="C223">
        <v>2</v>
      </c>
      <c r="D223" t="s">
        <v>211</v>
      </c>
      <c r="E223">
        <v>0</v>
      </c>
      <c r="F223">
        <v>1000</v>
      </c>
      <c r="G223">
        <v>1000</v>
      </c>
      <c r="H223">
        <v>100</v>
      </c>
      <c r="I223">
        <v>1</v>
      </c>
      <c r="J223" s="30">
        <v>100</v>
      </c>
      <c r="K223" s="61">
        <v>7.2054829999999999E-4</v>
      </c>
      <c r="L223" s="61">
        <v>0.83975909999999998</v>
      </c>
      <c r="M223" s="107"/>
    </row>
    <row r="224" spans="1:13">
      <c r="A224">
        <v>0.36212</v>
      </c>
      <c r="B224">
        <v>20</v>
      </c>
      <c r="C224">
        <v>2</v>
      </c>
      <c r="D224" t="s">
        <v>211</v>
      </c>
      <c r="E224">
        <v>0</v>
      </c>
      <c r="F224">
        <v>1000</v>
      </c>
      <c r="G224">
        <v>1000</v>
      </c>
      <c r="H224">
        <v>100</v>
      </c>
      <c r="I224">
        <v>950</v>
      </c>
      <c r="J224" s="60">
        <v>5</v>
      </c>
      <c r="K224" s="61">
        <v>0.84651140000000002</v>
      </c>
      <c r="L224" s="61">
        <v>0.1880751</v>
      </c>
      <c r="M224" s="107">
        <v>7</v>
      </c>
    </row>
    <row r="225" spans="1:13">
      <c r="A225">
        <v>0.36212</v>
      </c>
      <c r="B225">
        <v>20</v>
      </c>
      <c r="C225">
        <v>2</v>
      </c>
      <c r="D225" t="s">
        <v>211</v>
      </c>
      <c r="E225">
        <v>0</v>
      </c>
      <c r="F225">
        <v>1000</v>
      </c>
      <c r="G225">
        <v>1000</v>
      </c>
      <c r="H225">
        <v>100</v>
      </c>
      <c r="I225">
        <v>900</v>
      </c>
      <c r="J225" s="30">
        <v>10</v>
      </c>
      <c r="K225" s="62">
        <v>1</v>
      </c>
      <c r="L225" s="61">
        <v>0.45512049999999998</v>
      </c>
      <c r="M225" s="107"/>
    </row>
    <row r="226" spans="1:13">
      <c r="A226">
        <v>0.36212</v>
      </c>
      <c r="B226">
        <v>20</v>
      </c>
      <c r="C226">
        <v>2</v>
      </c>
      <c r="D226" t="s">
        <v>211</v>
      </c>
      <c r="E226">
        <v>0</v>
      </c>
      <c r="F226">
        <v>1000</v>
      </c>
      <c r="G226">
        <v>1000</v>
      </c>
      <c r="H226">
        <v>100</v>
      </c>
      <c r="I226">
        <v>750</v>
      </c>
      <c r="J226" s="30">
        <v>25</v>
      </c>
      <c r="K226" s="61">
        <v>0.77771000000000001</v>
      </c>
      <c r="L226" s="61">
        <v>0.37745529999999999</v>
      </c>
      <c r="M226" s="107"/>
    </row>
    <row r="227" spans="1:13">
      <c r="A227">
        <v>0.36212</v>
      </c>
      <c r="B227">
        <v>20</v>
      </c>
      <c r="C227">
        <v>2</v>
      </c>
      <c r="D227" t="s">
        <v>211</v>
      </c>
      <c r="E227">
        <v>0</v>
      </c>
      <c r="F227">
        <v>1000</v>
      </c>
      <c r="G227">
        <v>1000</v>
      </c>
      <c r="H227">
        <v>100</v>
      </c>
      <c r="I227">
        <v>500</v>
      </c>
      <c r="J227" s="30">
        <v>50</v>
      </c>
      <c r="K227" s="61">
        <v>0.1507829</v>
      </c>
      <c r="L227" s="61">
        <v>0.1202295</v>
      </c>
      <c r="M227" s="107"/>
    </row>
    <row r="228" spans="1:13">
      <c r="A228">
        <v>0.37140000000000001</v>
      </c>
      <c r="B228">
        <v>20</v>
      </c>
      <c r="C228">
        <v>2</v>
      </c>
      <c r="D228" t="s">
        <v>211</v>
      </c>
      <c r="E228">
        <v>0</v>
      </c>
      <c r="F228">
        <v>1000</v>
      </c>
      <c r="G228">
        <v>1000</v>
      </c>
      <c r="H228">
        <v>100</v>
      </c>
      <c r="I228">
        <v>250</v>
      </c>
      <c r="J228" s="30">
        <v>75</v>
      </c>
      <c r="K228" s="61">
        <v>2.3031840000000001E-2</v>
      </c>
      <c r="L228" s="61">
        <v>0.1146414</v>
      </c>
      <c r="M228" s="107"/>
    </row>
    <row r="229" spans="1:13">
      <c r="A229">
        <v>0.37140000000000001</v>
      </c>
      <c r="B229">
        <v>20</v>
      </c>
      <c r="C229">
        <v>2</v>
      </c>
      <c r="D229" t="s">
        <v>211</v>
      </c>
      <c r="E229">
        <v>0</v>
      </c>
      <c r="F229">
        <v>1000</v>
      </c>
      <c r="G229">
        <v>1000</v>
      </c>
      <c r="H229">
        <v>100</v>
      </c>
      <c r="I229">
        <v>150</v>
      </c>
      <c r="J229" s="30">
        <v>85</v>
      </c>
      <c r="K229" s="61">
        <v>9.2740159999999995E-3</v>
      </c>
      <c r="L229" s="61">
        <v>0.33681719999999998</v>
      </c>
      <c r="M229" s="107"/>
    </row>
    <row r="230" spans="1:13">
      <c r="A230">
        <v>0.37140000000000001</v>
      </c>
      <c r="B230">
        <v>20</v>
      </c>
      <c r="C230">
        <v>2</v>
      </c>
      <c r="D230" t="s">
        <v>211</v>
      </c>
      <c r="E230">
        <v>0</v>
      </c>
      <c r="F230">
        <v>1000</v>
      </c>
      <c r="G230">
        <v>1000</v>
      </c>
      <c r="H230">
        <v>100</v>
      </c>
      <c r="I230">
        <v>1</v>
      </c>
      <c r="J230" s="30">
        <v>100</v>
      </c>
      <c r="K230" s="91">
        <v>2.241682E-6</v>
      </c>
      <c r="L230" s="62"/>
      <c r="M230" s="107"/>
    </row>
    <row r="231" spans="1:13">
      <c r="A231">
        <v>0.4</v>
      </c>
      <c r="B231">
        <v>20</v>
      </c>
      <c r="C231">
        <v>2</v>
      </c>
      <c r="D231" s="49" t="s">
        <v>131</v>
      </c>
      <c r="E231">
        <v>0</v>
      </c>
      <c r="F231">
        <v>1000</v>
      </c>
      <c r="G231">
        <v>1000</v>
      </c>
      <c r="H231" s="29">
        <v>10</v>
      </c>
      <c r="I231">
        <v>500</v>
      </c>
      <c r="J231" s="9">
        <v>100</v>
      </c>
      <c r="K231" s="61">
        <v>7.486334E-2</v>
      </c>
      <c r="L231" s="61">
        <v>0.74380400000000002</v>
      </c>
      <c r="M231" s="107">
        <v>8</v>
      </c>
    </row>
    <row r="232" spans="1:13">
      <c r="A232">
        <v>0.4</v>
      </c>
      <c r="B232">
        <v>20</v>
      </c>
      <c r="C232">
        <v>2</v>
      </c>
      <c r="D232" t="s">
        <v>131</v>
      </c>
      <c r="E232">
        <v>0</v>
      </c>
      <c r="F232">
        <v>1000</v>
      </c>
      <c r="G232">
        <v>1000</v>
      </c>
      <c r="H232" s="29">
        <v>20</v>
      </c>
      <c r="I232">
        <v>500</v>
      </c>
      <c r="J232" s="9">
        <v>100</v>
      </c>
      <c r="K232" s="61">
        <v>2.4032609999999999E-2</v>
      </c>
      <c r="L232" s="61">
        <v>0.2245646</v>
      </c>
      <c r="M232" s="107"/>
    </row>
    <row r="233" spans="1:13">
      <c r="A233">
        <v>0.4</v>
      </c>
      <c r="B233">
        <v>20</v>
      </c>
      <c r="C233">
        <v>2</v>
      </c>
      <c r="D233" t="s">
        <v>131</v>
      </c>
      <c r="E233">
        <v>0</v>
      </c>
      <c r="F233">
        <v>1000</v>
      </c>
      <c r="G233">
        <v>1000</v>
      </c>
      <c r="H233" s="29">
        <v>50</v>
      </c>
      <c r="I233">
        <v>500</v>
      </c>
      <c r="J233" s="9">
        <v>100</v>
      </c>
      <c r="K233" s="61">
        <v>2.7404250000000002E-2</v>
      </c>
      <c r="L233" s="61">
        <v>0.91506449999999995</v>
      </c>
      <c r="M233" s="107"/>
    </row>
    <row r="234" spans="1:13">
      <c r="A234">
        <v>0.4</v>
      </c>
      <c r="B234">
        <v>20</v>
      </c>
      <c r="C234">
        <v>2</v>
      </c>
      <c r="D234" t="s">
        <v>131</v>
      </c>
      <c r="E234">
        <v>0</v>
      </c>
      <c r="F234">
        <v>1000</v>
      </c>
      <c r="G234">
        <v>1000</v>
      </c>
      <c r="H234" s="29">
        <v>500</v>
      </c>
      <c r="I234">
        <v>500</v>
      </c>
      <c r="J234" s="9">
        <v>100</v>
      </c>
      <c r="K234" s="91">
        <v>1.9496330000000001E-10</v>
      </c>
      <c r="L234" s="61">
        <v>0.84392330000000004</v>
      </c>
      <c r="M234" s="107"/>
    </row>
    <row r="235" spans="1:13">
      <c r="A235">
        <v>0.4</v>
      </c>
      <c r="B235">
        <v>20</v>
      </c>
      <c r="C235">
        <v>2</v>
      </c>
      <c r="D235" t="s">
        <v>131</v>
      </c>
      <c r="E235">
        <v>0</v>
      </c>
      <c r="F235">
        <v>1000</v>
      </c>
      <c r="G235">
        <v>1000</v>
      </c>
      <c r="H235" s="29">
        <v>800</v>
      </c>
      <c r="I235">
        <v>500</v>
      </c>
      <c r="J235" s="9">
        <v>100</v>
      </c>
      <c r="K235" s="63">
        <v>2.484246E-11</v>
      </c>
      <c r="L235" s="61">
        <v>0.53642529999999999</v>
      </c>
      <c r="M235" s="107"/>
    </row>
    <row r="236" spans="1:13">
      <c r="A236">
        <v>0.4</v>
      </c>
      <c r="B236">
        <v>20</v>
      </c>
      <c r="C236">
        <v>2</v>
      </c>
      <c r="D236" t="s">
        <v>131</v>
      </c>
      <c r="E236">
        <v>0</v>
      </c>
      <c r="F236">
        <v>1000</v>
      </c>
      <c r="G236">
        <v>1000</v>
      </c>
      <c r="H236" s="29">
        <v>900</v>
      </c>
      <c r="I236">
        <v>500</v>
      </c>
      <c r="J236" s="9">
        <v>100</v>
      </c>
      <c r="K236" s="91">
        <v>8.2577669999999995E-13</v>
      </c>
      <c r="L236" s="61">
        <v>0.23706060000000001</v>
      </c>
      <c r="M236" s="107"/>
    </row>
    <row r="237" spans="1:13">
      <c r="A237">
        <v>0.4</v>
      </c>
      <c r="B237">
        <v>20</v>
      </c>
      <c r="C237">
        <v>2</v>
      </c>
      <c r="D237" t="s">
        <v>131</v>
      </c>
      <c r="E237">
        <v>0</v>
      </c>
      <c r="F237">
        <v>1000</v>
      </c>
      <c r="G237">
        <v>1000</v>
      </c>
      <c r="H237" s="29">
        <v>1000</v>
      </c>
      <c r="I237">
        <v>500</v>
      </c>
      <c r="J237" s="9">
        <v>100</v>
      </c>
      <c r="K237" s="91">
        <v>1</v>
      </c>
      <c r="L237" s="61">
        <v>0.65406439999999999</v>
      </c>
      <c r="M237" s="107"/>
    </row>
    <row r="238" spans="1:13">
      <c r="A238">
        <v>0.4</v>
      </c>
      <c r="B238">
        <v>20</v>
      </c>
      <c r="C238">
        <v>2</v>
      </c>
      <c r="D238" s="49" t="s">
        <v>131</v>
      </c>
      <c r="E238">
        <v>0</v>
      </c>
      <c r="F238" s="10">
        <v>50</v>
      </c>
      <c r="G238">
        <v>1000</v>
      </c>
      <c r="H238">
        <v>100</v>
      </c>
      <c r="I238">
        <v>25</v>
      </c>
      <c r="J238" s="9">
        <v>3</v>
      </c>
      <c r="K238" s="91">
        <v>1.9517100000000001E-11</v>
      </c>
      <c r="L238" s="91">
        <v>7.0097800000000004E-14</v>
      </c>
      <c r="M238" s="107">
        <v>9</v>
      </c>
    </row>
    <row r="239" spans="1:13">
      <c r="A239">
        <v>0.4</v>
      </c>
      <c r="B239">
        <v>20</v>
      </c>
      <c r="C239">
        <v>2</v>
      </c>
      <c r="D239" t="s">
        <v>131</v>
      </c>
      <c r="E239">
        <v>0</v>
      </c>
      <c r="F239" s="10">
        <v>100</v>
      </c>
      <c r="G239">
        <v>1000</v>
      </c>
      <c r="H239">
        <v>100</v>
      </c>
      <c r="I239">
        <v>50</v>
      </c>
      <c r="J239" s="9">
        <v>5</v>
      </c>
      <c r="K239" s="91">
        <v>1.0022669999999999E-10</v>
      </c>
      <c r="L239" s="91">
        <v>1.6175819999999999E-10</v>
      </c>
      <c r="M239" s="107"/>
    </row>
    <row r="240" spans="1:13">
      <c r="A240">
        <v>0.4</v>
      </c>
      <c r="B240">
        <v>20</v>
      </c>
      <c r="C240">
        <v>2</v>
      </c>
      <c r="D240" t="s">
        <v>131</v>
      </c>
      <c r="E240">
        <v>0</v>
      </c>
      <c r="F240" s="10">
        <v>500</v>
      </c>
      <c r="G240">
        <v>1000</v>
      </c>
      <c r="H240">
        <v>100</v>
      </c>
      <c r="I240">
        <v>250</v>
      </c>
      <c r="J240" s="9">
        <v>25</v>
      </c>
      <c r="K240" s="62">
        <v>8.2204169999999993E-2</v>
      </c>
      <c r="L240" s="61">
        <v>7.109791E-2</v>
      </c>
      <c r="M240" s="107"/>
    </row>
    <row r="241" spans="1:13">
      <c r="A241">
        <v>0.4</v>
      </c>
      <c r="B241">
        <v>20</v>
      </c>
      <c r="C241">
        <v>2</v>
      </c>
      <c r="D241" t="s">
        <v>131</v>
      </c>
      <c r="E241">
        <v>0</v>
      </c>
      <c r="F241" s="10">
        <v>900</v>
      </c>
      <c r="G241">
        <v>1000</v>
      </c>
      <c r="H241">
        <v>100</v>
      </c>
      <c r="I241">
        <v>450</v>
      </c>
      <c r="J241" s="9">
        <v>45</v>
      </c>
      <c r="K241" s="61">
        <v>0.6269555</v>
      </c>
      <c r="L241" s="61">
        <v>0.52840739999999997</v>
      </c>
      <c r="M241" s="107"/>
    </row>
    <row r="242" spans="1:13">
      <c r="A242">
        <v>0.4</v>
      </c>
      <c r="B242">
        <v>20</v>
      </c>
      <c r="C242">
        <v>2</v>
      </c>
      <c r="D242" t="s">
        <v>131</v>
      </c>
      <c r="E242">
        <v>0</v>
      </c>
      <c r="F242" s="10">
        <v>1500</v>
      </c>
      <c r="G242">
        <v>1000</v>
      </c>
      <c r="H242">
        <v>100</v>
      </c>
      <c r="I242">
        <v>750</v>
      </c>
      <c r="J242" s="9">
        <v>75</v>
      </c>
      <c r="K242" s="63">
        <v>9.6841459999999993E-7</v>
      </c>
      <c r="L242" s="61">
        <v>1.4624270000000001E-3</v>
      </c>
      <c r="M242" s="107"/>
    </row>
    <row r="243" spans="1:13">
      <c r="A243">
        <v>0.4</v>
      </c>
      <c r="B243">
        <v>20</v>
      </c>
      <c r="C243">
        <v>2</v>
      </c>
      <c r="D243" t="s">
        <v>131</v>
      </c>
      <c r="E243">
        <v>0</v>
      </c>
      <c r="F243" s="10">
        <v>1800</v>
      </c>
      <c r="G243">
        <v>1000</v>
      </c>
      <c r="H243">
        <v>100</v>
      </c>
      <c r="I243">
        <v>900</v>
      </c>
      <c r="J243" s="9">
        <v>90</v>
      </c>
      <c r="K243" s="91">
        <v>3.5581269999999999E-8</v>
      </c>
      <c r="L243" s="61">
        <v>1.556926E-2</v>
      </c>
      <c r="M243" s="107"/>
    </row>
    <row r="244" spans="1:13">
      <c r="A244">
        <v>0.4</v>
      </c>
      <c r="B244">
        <v>20</v>
      </c>
      <c r="C244">
        <v>2</v>
      </c>
      <c r="D244" t="s">
        <v>131</v>
      </c>
      <c r="E244">
        <v>0</v>
      </c>
      <c r="F244" s="10">
        <v>3000</v>
      </c>
      <c r="G244">
        <v>1000</v>
      </c>
      <c r="H244">
        <v>100</v>
      </c>
      <c r="I244">
        <v>1500</v>
      </c>
      <c r="J244" s="9">
        <v>150</v>
      </c>
      <c r="K244" s="63">
        <v>3.1035680000000002E-33</v>
      </c>
      <c r="L244" s="63">
        <v>1.6116030000000001E-16</v>
      </c>
      <c r="M244" s="107"/>
    </row>
    <row r="245" spans="1:13">
      <c r="A245">
        <v>0.36212</v>
      </c>
      <c r="B245">
        <v>20</v>
      </c>
      <c r="C245">
        <v>2</v>
      </c>
      <c r="D245" t="s">
        <v>211</v>
      </c>
      <c r="E245">
        <v>0</v>
      </c>
      <c r="F245">
        <v>1000</v>
      </c>
      <c r="G245">
        <v>1000</v>
      </c>
      <c r="H245">
        <v>100</v>
      </c>
      <c r="I245">
        <v>500</v>
      </c>
      <c r="J245" s="9">
        <v>75</v>
      </c>
      <c r="K245" s="61">
        <v>0.1059093</v>
      </c>
      <c r="L245" s="61">
        <v>1</v>
      </c>
      <c r="M245" s="107">
        <v>10</v>
      </c>
    </row>
    <row r="246" spans="1:13">
      <c r="A246">
        <v>0.36212</v>
      </c>
      <c r="B246">
        <v>20</v>
      </c>
      <c r="C246">
        <v>2</v>
      </c>
      <c r="D246" t="s">
        <v>211</v>
      </c>
      <c r="E246">
        <v>0</v>
      </c>
      <c r="F246">
        <v>1000</v>
      </c>
      <c r="G246">
        <v>1000</v>
      </c>
      <c r="H246">
        <v>100</v>
      </c>
      <c r="I246">
        <v>500</v>
      </c>
      <c r="J246" s="9">
        <v>100</v>
      </c>
      <c r="K246" s="61">
        <v>1.4849609999999999E-2</v>
      </c>
      <c r="L246" s="61">
        <v>0.13670579999999999</v>
      </c>
      <c r="M246" s="107"/>
    </row>
    <row r="247" spans="1:13">
      <c r="A247">
        <v>0.36212</v>
      </c>
      <c r="B247">
        <v>20</v>
      </c>
      <c r="C247">
        <v>2</v>
      </c>
      <c r="D247" t="s">
        <v>211</v>
      </c>
      <c r="E247">
        <v>0</v>
      </c>
      <c r="F247">
        <v>1000</v>
      </c>
      <c r="G247">
        <v>1000</v>
      </c>
      <c r="H247">
        <v>100</v>
      </c>
      <c r="I247">
        <v>500</v>
      </c>
      <c r="J247" s="9">
        <v>175</v>
      </c>
      <c r="K247" s="91">
        <v>5.8926279999999996E-7</v>
      </c>
      <c r="L247" s="61">
        <v>0.84118709999999997</v>
      </c>
      <c r="M247" s="107"/>
    </row>
    <row r="248" spans="1:13">
      <c r="A248">
        <v>0.36212</v>
      </c>
      <c r="B248">
        <v>20</v>
      </c>
      <c r="C248">
        <v>2</v>
      </c>
      <c r="D248" t="s">
        <v>211</v>
      </c>
      <c r="E248">
        <v>0</v>
      </c>
      <c r="F248">
        <v>1000</v>
      </c>
      <c r="G248">
        <v>1000</v>
      </c>
      <c r="H248">
        <v>100</v>
      </c>
      <c r="I248">
        <v>500</v>
      </c>
      <c r="J248" s="9">
        <v>250</v>
      </c>
      <c r="K248" s="63">
        <v>8.7025510000000002E-11</v>
      </c>
      <c r="L248" s="61">
        <v>0.92192039999999997</v>
      </c>
      <c r="M248" s="107"/>
    </row>
    <row r="249" spans="1:13">
      <c r="A249">
        <v>0.37140000000000001</v>
      </c>
      <c r="B249">
        <v>20</v>
      </c>
      <c r="C249">
        <v>2</v>
      </c>
      <c r="D249" t="s">
        <v>211</v>
      </c>
      <c r="E249">
        <v>0</v>
      </c>
      <c r="F249">
        <v>1000</v>
      </c>
      <c r="G249">
        <v>1000</v>
      </c>
      <c r="H249">
        <v>100</v>
      </c>
      <c r="I249">
        <v>500</v>
      </c>
      <c r="J249" s="9">
        <v>350</v>
      </c>
      <c r="K249" s="63">
        <v>5.2316349999999996E-25</v>
      </c>
      <c r="L249" s="61">
        <v>0.70550749999999995</v>
      </c>
      <c r="M249" s="107"/>
    </row>
    <row r="250" spans="1:13">
      <c r="A250">
        <v>0.37140000000000001</v>
      </c>
      <c r="B250">
        <v>20</v>
      </c>
      <c r="C250">
        <v>2</v>
      </c>
      <c r="D250" t="s">
        <v>211</v>
      </c>
      <c r="E250">
        <v>0</v>
      </c>
      <c r="F250">
        <v>1000</v>
      </c>
      <c r="G250">
        <v>1000</v>
      </c>
      <c r="H250">
        <v>100</v>
      </c>
      <c r="I250">
        <v>500</v>
      </c>
      <c r="J250" s="9">
        <v>450</v>
      </c>
      <c r="K250" s="91">
        <v>6.9162349999999997E-36</v>
      </c>
      <c r="L250" s="61">
        <v>0.1114773</v>
      </c>
      <c r="M250" s="107"/>
    </row>
    <row r="251" spans="1:13">
      <c r="A251">
        <v>0.37140000000000001</v>
      </c>
      <c r="B251">
        <v>20</v>
      </c>
      <c r="C251">
        <v>2</v>
      </c>
      <c r="D251" t="s">
        <v>211</v>
      </c>
      <c r="E251">
        <v>0</v>
      </c>
      <c r="F251">
        <v>1000</v>
      </c>
      <c r="G251">
        <v>1000</v>
      </c>
      <c r="H251">
        <v>100</v>
      </c>
      <c r="I251">
        <v>500</v>
      </c>
      <c r="J251" s="9">
        <v>495</v>
      </c>
      <c r="K251" s="91">
        <v>1</v>
      </c>
      <c r="L251" s="62">
        <v>1</v>
      </c>
      <c r="M251" s="107"/>
    </row>
    <row r="252" spans="1:13">
      <c r="A252">
        <v>0.4</v>
      </c>
      <c r="B252">
        <v>20</v>
      </c>
      <c r="C252">
        <v>2</v>
      </c>
      <c r="D252" t="s">
        <v>211</v>
      </c>
      <c r="E252">
        <v>0</v>
      </c>
      <c r="F252">
        <v>1000</v>
      </c>
      <c r="G252">
        <v>1000</v>
      </c>
      <c r="H252">
        <v>100</v>
      </c>
      <c r="I252">
        <v>500</v>
      </c>
      <c r="J252" s="9">
        <v>75</v>
      </c>
      <c r="K252" s="61">
        <v>0.34743770000000002</v>
      </c>
      <c r="L252" s="61">
        <v>0.71189340000000001</v>
      </c>
      <c r="M252" s="107">
        <v>11</v>
      </c>
    </row>
    <row r="253" spans="1:13">
      <c r="A253">
        <v>0.4</v>
      </c>
      <c r="B253">
        <v>20</v>
      </c>
      <c r="C253">
        <v>2</v>
      </c>
      <c r="D253" t="s">
        <v>211</v>
      </c>
      <c r="E253">
        <v>0</v>
      </c>
      <c r="F253">
        <v>1000</v>
      </c>
      <c r="G253">
        <v>1000</v>
      </c>
      <c r="H253">
        <v>100</v>
      </c>
      <c r="I253">
        <v>500</v>
      </c>
      <c r="J253" s="9">
        <v>100</v>
      </c>
      <c r="K253" s="61">
        <v>2.2621220000000001E-2</v>
      </c>
      <c r="L253" s="61">
        <v>0.71189340000000001</v>
      </c>
      <c r="M253" s="107"/>
    </row>
    <row r="254" spans="1:13">
      <c r="A254">
        <v>0.4</v>
      </c>
      <c r="B254">
        <v>20</v>
      </c>
      <c r="C254">
        <v>2</v>
      </c>
      <c r="D254" t="s">
        <v>211</v>
      </c>
      <c r="E254">
        <v>0</v>
      </c>
      <c r="F254">
        <v>1000</v>
      </c>
      <c r="G254">
        <v>1000</v>
      </c>
      <c r="H254">
        <v>100</v>
      </c>
      <c r="I254">
        <v>500</v>
      </c>
      <c r="J254" s="9">
        <v>175</v>
      </c>
      <c r="K254" s="91">
        <v>4.808484E-5</v>
      </c>
      <c r="L254" s="61">
        <v>1.849079E-3</v>
      </c>
      <c r="M254" s="107"/>
    </row>
    <row r="255" spans="1:13">
      <c r="A255">
        <v>0.4</v>
      </c>
      <c r="B255">
        <v>20</v>
      </c>
      <c r="C255">
        <v>2</v>
      </c>
      <c r="D255" t="s">
        <v>211</v>
      </c>
      <c r="E255">
        <v>0</v>
      </c>
      <c r="F255">
        <v>1000</v>
      </c>
      <c r="G255">
        <v>1000</v>
      </c>
      <c r="H255">
        <v>100</v>
      </c>
      <c r="I255">
        <v>500</v>
      </c>
      <c r="J255" s="9">
        <v>250</v>
      </c>
      <c r="K255" s="91">
        <v>1.0009500000000001E-12</v>
      </c>
      <c r="L255" s="61">
        <v>0.1209042</v>
      </c>
      <c r="M255" s="107"/>
    </row>
    <row r="256" spans="1:13">
      <c r="A256">
        <v>0.4</v>
      </c>
      <c r="B256">
        <v>20</v>
      </c>
      <c r="C256">
        <v>2</v>
      </c>
      <c r="D256" t="s">
        <v>211</v>
      </c>
      <c r="E256">
        <v>0</v>
      </c>
      <c r="F256">
        <v>1000</v>
      </c>
      <c r="G256">
        <v>1000</v>
      </c>
      <c r="H256">
        <v>100</v>
      </c>
      <c r="I256">
        <v>500</v>
      </c>
      <c r="J256" s="9">
        <v>350</v>
      </c>
      <c r="K256" s="91">
        <v>1.310699E-26</v>
      </c>
      <c r="L256" s="61">
        <v>8.8808040000000005E-2</v>
      </c>
      <c r="M256" s="107"/>
    </row>
    <row r="257" spans="1:13">
      <c r="A257">
        <v>0.4</v>
      </c>
      <c r="B257">
        <v>20</v>
      </c>
      <c r="C257">
        <v>2</v>
      </c>
      <c r="D257" t="s">
        <v>211</v>
      </c>
      <c r="E257">
        <v>0</v>
      </c>
      <c r="F257">
        <v>1000</v>
      </c>
      <c r="G257">
        <v>1000</v>
      </c>
      <c r="H257">
        <v>100</v>
      </c>
      <c r="I257">
        <v>500</v>
      </c>
      <c r="J257" s="9">
        <v>450</v>
      </c>
      <c r="K257" s="91">
        <v>6.8614009999999999E-36</v>
      </c>
      <c r="L257" s="61">
        <v>0.27290389999999998</v>
      </c>
      <c r="M257" s="107"/>
    </row>
    <row r="258" spans="1:13">
      <c r="A258">
        <v>0.4</v>
      </c>
      <c r="B258">
        <v>20</v>
      </c>
      <c r="C258">
        <v>2</v>
      </c>
      <c r="D258" t="s">
        <v>211</v>
      </c>
      <c r="E258">
        <v>0</v>
      </c>
      <c r="F258">
        <v>1000</v>
      </c>
      <c r="G258">
        <v>1000</v>
      </c>
      <c r="H258">
        <v>100</v>
      </c>
      <c r="I258">
        <v>500</v>
      </c>
      <c r="J258" s="9">
        <v>495</v>
      </c>
      <c r="K258" s="91">
        <v>4.2280369999999999E-40</v>
      </c>
      <c r="L258" s="61">
        <v>0.13264790000000001</v>
      </c>
      <c r="M258" s="107"/>
    </row>
    <row r="259" spans="1:13">
      <c r="A259">
        <v>0.2</v>
      </c>
      <c r="B259" s="10">
        <v>10</v>
      </c>
      <c r="C259">
        <v>2</v>
      </c>
      <c r="D259" s="49" t="s">
        <v>131</v>
      </c>
      <c r="E259">
        <v>0</v>
      </c>
      <c r="F259">
        <v>1000</v>
      </c>
      <c r="G259">
        <v>1000</v>
      </c>
      <c r="H259">
        <v>100</v>
      </c>
      <c r="I259">
        <v>500</v>
      </c>
      <c r="J259" s="9">
        <v>75</v>
      </c>
      <c r="K259" s="61">
        <v>0.21197840000000001</v>
      </c>
      <c r="L259" s="61">
        <v>0.91417610000000005</v>
      </c>
      <c r="M259" s="107">
        <v>12</v>
      </c>
    </row>
    <row r="260" spans="1:13">
      <c r="A260">
        <v>0.2</v>
      </c>
      <c r="B260" s="10">
        <v>10</v>
      </c>
      <c r="C260">
        <v>2</v>
      </c>
      <c r="D260" t="s">
        <v>131</v>
      </c>
      <c r="E260">
        <v>0</v>
      </c>
      <c r="F260">
        <v>1000</v>
      </c>
      <c r="G260">
        <v>1000</v>
      </c>
      <c r="H260">
        <v>100</v>
      </c>
      <c r="I260">
        <v>500</v>
      </c>
      <c r="J260" s="9">
        <v>100</v>
      </c>
      <c r="K260" s="61">
        <v>0.2814603</v>
      </c>
      <c r="L260" s="61">
        <v>0.18615380000000001</v>
      </c>
      <c r="M260" s="107"/>
    </row>
    <row r="261" spans="1:13">
      <c r="A261">
        <v>0.2</v>
      </c>
      <c r="B261" s="10">
        <v>10</v>
      </c>
      <c r="C261">
        <v>2</v>
      </c>
      <c r="D261" t="s">
        <v>131</v>
      </c>
      <c r="E261">
        <v>0</v>
      </c>
      <c r="F261">
        <v>1000</v>
      </c>
      <c r="G261">
        <v>1000</v>
      </c>
      <c r="H261">
        <v>100</v>
      </c>
      <c r="I261">
        <v>500</v>
      </c>
      <c r="J261" s="9">
        <v>175</v>
      </c>
      <c r="K261" s="61">
        <v>0.85241330000000004</v>
      </c>
      <c r="L261" s="61">
        <v>0.74898189999999998</v>
      </c>
      <c r="M261" s="107"/>
    </row>
    <row r="262" spans="1:13">
      <c r="A262">
        <v>0.2</v>
      </c>
      <c r="B262" s="10">
        <v>10</v>
      </c>
      <c r="C262">
        <v>2</v>
      </c>
      <c r="D262" t="s">
        <v>131</v>
      </c>
      <c r="E262">
        <v>0</v>
      </c>
      <c r="F262">
        <v>1000</v>
      </c>
      <c r="G262">
        <v>1000</v>
      </c>
      <c r="H262">
        <v>100</v>
      </c>
      <c r="I262">
        <v>500</v>
      </c>
      <c r="J262" s="9">
        <v>250</v>
      </c>
      <c r="K262" s="61">
        <v>8.0317269999999996E-2</v>
      </c>
      <c r="L262" s="61">
        <v>0.46420070000000002</v>
      </c>
      <c r="M262" s="107"/>
    </row>
    <row r="263" spans="1:13">
      <c r="A263">
        <v>0.8</v>
      </c>
      <c r="B263" s="10">
        <v>40</v>
      </c>
      <c r="C263">
        <v>2</v>
      </c>
      <c r="D263" t="s">
        <v>131</v>
      </c>
      <c r="E263">
        <v>0</v>
      </c>
      <c r="F263">
        <v>1000</v>
      </c>
      <c r="G263">
        <v>1000</v>
      </c>
      <c r="H263">
        <v>100</v>
      </c>
      <c r="I263">
        <v>500</v>
      </c>
      <c r="J263" s="9">
        <v>350</v>
      </c>
      <c r="K263" s="91">
        <v>3.1889859999999998E-75</v>
      </c>
      <c r="L263" s="61">
        <v>0.74898189999999998</v>
      </c>
      <c r="M263" s="107"/>
    </row>
    <row r="264" spans="1:13">
      <c r="A264">
        <v>0.8</v>
      </c>
      <c r="B264" s="10">
        <v>40</v>
      </c>
      <c r="C264">
        <v>2</v>
      </c>
      <c r="D264" t="s">
        <v>131</v>
      </c>
      <c r="E264">
        <v>0</v>
      </c>
      <c r="F264">
        <v>1000</v>
      </c>
      <c r="G264">
        <v>1000</v>
      </c>
      <c r="H264">
        <v>100</v>
      </c>
      <c r="I264">
        <v>500</v>
      </c>
      <c r="J264" s="9">
        <v>450</v>
      </c>
      <c r="K264" s="91">
        <v>2.063945E-110</v>
      </c>
      <c r="L264" s="61">
        <v>0.59752660000000002</v>
      </c>
      <c r="M264" s="107"/>
    </row>
    <row r="265" spans="1:13">
      <c r="A265">
        <v>0.8</v>
      </c>
      <c r="B265" s="10">
        <v>40</v>
      </c>
      <c r="C265">
        <v>2</v>
      </c>
      <c r="D265" t="s">
        <v>131</v>
      </c>
      <c r="E265">
        <v>0</v>
      </c>
      <c r="F265">
        <v>1000</v>
      </c>
      <c r="G265">
        <v>1000</v>
      </c>
      <c r="H265">
        <v>100</v>
      </c>
      <c r="I265">
        <v>500</v>
      </c>
      <c r="J265" s="9">
        <v>495</v>
      </c>
      <c r="K265" s="91">
        <v>3.028595E-122</v>
      </c>
      <c r="L265" s="61">
        <v>0.22026129999999999</v>
      </c>
      <c r="M265" s="107"/>
    </row>
    <row r="266" spans="1:13">
      <c r="J266" s="9"/>
      <c r="K266" s="61"/>
      <c r="L266" s="61"/>
      <c r="M266" s="107"/>
    </row>
    <row r="267" spans="1:13">
      <c r="J267" s="9"/>
      <c r="K267" s="61"/>
      <c r="L267" s="61"/>
      <c r="M267" s="107"/>
    </row>
    <row r="268" spans="1:13">
      <c r="J268" s="9"/>
      <c r="K268" s="61"/>
      <c r="L268" s="61"/>
      <c r="M268" s="107"/>
    </row>
    <row r="269" spans="1:13">
      <c r="J269" s="9"/>
      <c r="K269" s="61"/>
      <c r="L269" s="61"/>
      <c r="M269" s="107"/>
    </row>
    <row r="270" spans="1:13">
      <c r="J270" s="9"/>
      <c r="K270" s="91"/>
      <c r="L270" s="61"/>
      <c r="M270" s="107"/>
    </row>
    <row r="271" spans="1:13">
      <c r="J271" s="9"/>
      <c r="K271" s="91"/>
      <c r="L271" s="61"/>
      <c r="M271" s="107"/>
    </row>
    <row r="272" spans="1:13">
      <c r="J272" s="9"/>
      <c r="K272" s="91"/>
      <c r="L272" s="61"/>
      <c r="M272" s="107"/>
    </row>
    <row r="273" spans="10:11">
      <c r="J273" s="9"/>
      <c r="K273" s="61"/>
    </row>
    <row r="274" spans="10:11">
      <c r="J274" s="9"/>
      <c r="K274" s="61"/>
    </row>
    <row r="275" spans="10:11">
      <c r="J275" s="9"/>
      <c r="K275" s="61"/>
    </row>
    <row r="276" spans="10:11">
      <c r="J276" s="9"/>
      <c r="K276" s="61"/>
    </row>
    <row r="277" spans="10:11">
      <c r="J277" s="9"/>
      <c r="K277" s="61"/>
    </row>
    <row r="278" spans="10:11">
      <c r="K278" s="61"/>
    </row>
    <row r="279" spans="10:11">
      <c r="K279" s="61"/>
    </row>
    <row r="280" spans="10:11">
      <c r="K280" s="61"/>
    </row>
    <row r="281" spans="10:11">
      <c r="K281" s="61"/>
    </row>
    <row r="282" spans="10:11">
      <c r="K282" s="61"/>
    </row>
    <row r="283" spans="10:11">
      <c r="K283" s="61"/>
    </row>
    <row r="284" spans="10:11">
      <c r="K284" s="61"/>
    </row>
    <row r="285" spans="10:11">
      <c r="K285" s="61"/>
    </row>
    <row r="286" spans="10:11">
      <c r="K286" s="61"/>
    </row>
    <row r="287" spans="10:11">
      <c r="K287" s="61"/>
    </row>
    <row r="288" spans="10:11">
      <c r="K288" s="61"/>
    </row>
    <row r="289" spans="8:11">
      <c r="K289" s="63"/>
    </row>
    <row r="290" spans="8:11">
      <c r="K290" s="63"/>
    </row>
    <row r="291" spans="8:11">
      <c r="K291" s="63"/>
    </row>
    <row r="292" spans="8:11">
      <c r="H292" s="15"/>
      <c r="K292" s="61"/>
    </row>
    <row r="293" spans="8:11">
      <c r="H293" s="15"/>
      <c r="K293" s="61"/>
    </row>
    <row r="294" spans="8:11">
      <c r="H294" s="15"/>
      <c r="K294" s="61"/>
    </row>
    <row r="295" spans="8:11">
      <c r="H295" s="15"/>
      <c r="K295" s="63"/>
    </row>
    <row r="296" spans="8:11">
      <c r="H296" s="15"/>
      <c r="K296" s="61"/>
    </row>
    <row r="297" spans="8:11">
      <c r="H297" s="15"/>
      <c r="K297" s="63"/>
    </row>
    <row r="298" spans="8:11">
      <c r="H298" s="15"/>
      <c r="K298" s="63"/>
    </row>
    <row r="299" spans="8:11" ht="17" customHeight="1">
      <c r="J299" s="9"/>
      <c r="K299" s="61"/>
    </row>
    <row r="300" spans="8:11">
      <c r="J300" s="9"/>
      <c r="K300" s="61"/>
    </row>
    <row r="301" spans="8:11">
      <c r="J301" s="9"/>
      <c r="K301" s="61"/>
    </row>
    <row r="302" spans="8:11">
      <c r="J302" s="9"/>
      <c r="K302" s="61"/>
    </row>
    <row r="303" spans="8:11">
      <c r="J303" s="9"/>
      <c r="K303" s="61"/>
    </row>
    <row r="304" spans="8:11">
      <c r="J304" s="9"/>
      <c r="K304" s="61"/>
    </row>
    <row r="305" spans="8:11">
      <c r="J305" s="9"/>
      <c r="K305" s="61"/>
    </row>
    <row r="306" spans="8:11">
      <c r="K306" s="61"/>
    </row>
    <row r="307" spans="8:11">
      <c r="K307" s="61"/>
    </row>
    <row r="308" spans="8:11">
      <c r="K308" s="61"/>
    </row>
    <row r="309" spans="8:11">
      <c r="K309" s="61"/>
    </row>
    <row r="310" spans="8:11">
      <c r="K310" s="61"/>
    </row>
    <row r="311" spans="8:11">
      <c r="K311" s="61"/>
    </row>
    <row r="312" spans="8:11">
      <c r="K312" s="61"/>
    </row>
    <row r="313" spans="8:11">
      <c r="H313" s="6"/>
      <c r="J313" s="9"/>
      <c r="K313" s="61"/>
    </row>
    <row r="314" spans="8:11">
      <c r="H314" s="6"/>
      <c r="J314" s="9"/>
      <c r="K314" s="61"/>
    </row>
    <row r="315" spans="8:11">
      <c r="H315" s="6"/>
      <c r="J315" s="9"/>
      <c r="K315" s="61"/>
    </row>
    <row r="316" spans="8:11">
      <c r="H316" s="6"/>
      <c r="J316" s="9"/>
      <c r="K316" s="61"/>
    </row>
    <row r="317" spans="8:11">
      <c r="H317" s="6"/>
      <c r="J317" s="9"/>
      <c r="K317" s="61"/>
    </row>
    <row r="318" spans="8:11">
      <c r="H318" s="6"/>
      <c r="J318" s="9"/>
      <c r="K318" s="61"/>
    </row>
    <row r="319" spans="8:11">
      <c r="H319" s="6"/>
      <c r="J319" s="9"/>
      <c r="K319" s="61"/>
    </row>
    <row r="320" spans="8:11">
      <c r="J320" s="9"/>
      <c r="K320" s="61"/>
    </row>
    <row r="321" spans="10:11">
      <c r="J321" s="9"/>
      <c r="K321" s="61"/>
    </row>
    <row r="322" spans="10:11">
      <c r="J322" s="9"/>
      <c r="K322" s="61"/>
    </row>
    <row r="323" spans="10:11">
      <c r="J323" s="9"/>
      <c r="K323" s="61"/>
    </row>
    <row r="324" spans="10:11">
      <c r="J324" s="9"/>
      <c r="K324" s="61"/>
    </row>
    <row r="325" spans="10:11">
      <c r="J325" s="9"/>
      <c r="K325" s="61"/>
    </row>
    <row r="326" spans="10:11">
      <c r="J326" s="9"/>
      <c r="K326" s="61"/>
    </row>
    <row r="327" spans="10:11">
      <c r="J327" s="9"/>
      <c r="K327" s="61"/>
    </row>
    <row r="328" spans="10:11">
      <c r="J328" s="9"/>
      <c r="K328" s="61"/>
    </row>
    <row r="329" spans="10:11">
      <c r="J329" s="9"/>
      <c r="K329" s="63"/>
    </row>
    <row r="330" spans="10:11">
      <c r="J330" s="9"/>
      <c r="K330" s="61"/>
    </row>
    <row r="331" spans="10:11">
      <c r="J331" s="9"/>
      <c r="K331" s="61"/>
    </row>
    <row r="332" spans="10:11">
      <c r="J332" s="9"/>
      <c r="K332" s="61"/>
    </row>
    <row r="333" spans="10:11">
      <c r="J333" s="9"/>
      <c r="K333" s="61"/>
    </row>
    <row r="334" spans="10:11">
      <c r="J334" s="9"/>
      <c r="K334" s="61"/>
    </row>
    <row r="335" spans="10:11">
      <c r="J335" s="9"/>
      <c r="K335" s="61"/>
    </row>
    <row r="336" spans="10:11">
      <c r="J336" s="9"/>
      <c r="K336" s="61"/>
    </row>
    <row r="337" spans="8:11">
      <c r="J337" s="9"/>
      <c r="K337" s="61"/>
    </row>
    <row r="338" spans="8:11">
      <c r="J338" s="9"/>
      <c r="K338" s="61"/>
    </row>
    <row r="339" spans="8:11">
      <c r="J339" s="9"/>
      <c r="K339" s="61"/>
    </row>
    <row r="340" spans="8:11">
      <c r="J340" s="9"/>
      <c r="K340" s="61"/>
    </row>
    <row r="341" spans="8:11">
      <c r="K341" s="61"/>
    </row>
    <row r="342" spans="8:11">
      <c r="K342" s="61"/>
    </row>
    <row r="343" spans="8:11">
      <c r="K343" s="61"/>
    </row>
    <row r="344" spans="8:11">
      <c r="K344" s="61"/>
    </row>
    <row r="345" spans="8:11">
      <c r="K345" s="61"/>
    </row>
    <row r="346" spans="8:11">
      <c r="K346" s="61"/>
    </row>
    <row r="347" spans="8:11">
      <c r="K347" s="61"/>
    </row>
    <row r="348" spans="8:11">
      <c r="H348" s="6"/>
      <c r="K348" s="61"/>
    </row>
    <row r="349" spans="8:11">
      <c r="H349" s="6"/>
      <c r="K349" s="61"/>
    </row>
    <row r="350" spans="8:11">
      <c r="H350" s="6"/>
      <c r="K350" s="61"/>
    </row>
    <row r="351" spans="8:11">
      <c r="H351" s="6"/>
      <c r="K351" s="61"/>
    </row>
    <row r="352" spans="8:11">
      <c r="H352" s="6"/>
      <c r="K352" s="61"/>
    </row>
    <row r="353" spans="8:11">
      <c r="H353" s="6"/>
      <c r="K353" s="61"/>
    </row>
    <row r="354" spans="8:11">
      <c r="H354" s="6"/>
      <c r="K354" s="61"/>
    </row>
  </sheetData>
  <mergeCells count="31">
    <mergeCell ref="M102:M111"/>
    <mergeCell ref="M2:M11"/>
    <mergeCell ref="M12:M21"/>
    <mergeCell ref="M22:M31"/>
    <mergeCell ref="M32:M41"/>
    <mergeCell ref="M42:M51"/>
    <mergeCell ref="M52:M61"/>
    <mergeCell ref="M62:M71"/>
    <mergeCell ref="M72:M81"/>
    <mergeCell ref="M82:M91"/>
    <mergeCell ref="M92:M101"/>
    <mergeCell ref="M210:M216"/>
    <mergeCell ref="M112:M121"/>
    <mergeCell ref="M122:M131"/>
    <mergeCell ref="M132:M141"/>
    <mergeCell ref="M142:M151"/>
    <mergeCell ref="M152:M161"/>
    <mergeCell ref="M162:M171"/>
    <mergeCell ref="M172:M181"/>
    <mergeCell ref="M182:M188"/>
    <mergeCell ref="M189:M195"/>
    <mergeCell ref="M196:M202"/>
    <mergeCell ref="M203:M209"/>
    <mergeCell ref="M259:M265"/>
    <mergeCell ref="M266:M272"/>
    <mergeCell ref="M217:M223"/>
    <mergeCell ref="M224:M230"/>
    <mergeCell ref="M231:M237"/>
    <mergeCell ref="M238:M244"/>
    <mergeCell ref="M245:M251"/>
    <mergeCell ref="M252:M25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7E35-E941-0642-99D5-09B10D4873C0}">
  <dimension ref="A1:AG98"/>
  <sheetViews>
    <sheetView topLeftCell="K1" zoomScale="68" workbookViewId="0">
      <pane ySplit="1" topLeftCell="A62" activePane="bottomLeft" state="frozen"/>
      <selection pane="bottomLeft" activeCell="AC91" sqref="AC91:AC97"/>
    </sheetView>
  </sheetViews>
  <sheetFormatPr baseColWidth="10" defaultRowHeight="16"/>
  <cols>
    <col min="2" max="2" width="46.83203125" customWidth="1"/>
    <col min="3" max="3" width="10.6640625" customWidth="1"/>
    <col min="4" max="4" width="12.83203125" customWidth="1"/>
    <col min="5" max="5" width="11.83203125" customWidth="1"/>
    <col min="15" max="15" width="3.83203125" customWidth="1"/>
    <col min="16" max="16" width="18.1640625" bestFit="1" customWidth="1"/>
    <col min="17" max="17" width="19" bestFit="1" customWidth="1"/>
    <col min="18" max="18" width="23.1640625" bestFit="1" customWidth="1"/>
    <col min="19" max="19" width="19" customWidth="1"/>
    <col min="20" max="20" width="12.33203125" customWidth="1"/>
    <col min="21" max="21" width="2.83203125" customWidth="1"/>
    <col min="29" max="29" width="15.83203125" bestFit="1" customWidth="1"/>
    <col min="33" max="33" width="2.83203125" customWidth="1"/>
  </cols>
  <sheetData>
    <row r="1" spans="1:33" s="8" customFormat="1" ht="86" thickBot="1">
      <c r="B1" s="47" t="s">
        <v>17</v>
      </c>
      <c r="C1" s="8" t="s">
        <v>18</v>
      </c>
      <c r="D1" s="8" t="s">
        <v>19</v>
      </c>
      <c r="E1" s="53" t="s">
        <v>37</v>
      </c>
      <c r="F1" s="8" t="s">
        <v>21</v>
      </c>
      <c r="G1" s="8" t="s">
        <v>57</v>
      </c>
      <c r="H1" s="53" t="s">
        <v>22</v>
      </c>
      <c r="I1" s="8" t="s">
        <v>0</v>
      </c>
      <c r="J1" s="8" t="s">
        <v>1</v>
      </c>
      <c r="K1" s="8" t="s">
        <v>41</v>
      </c>
      <c r="L1" s="8" t="s">
        <v>43</v>
      </c>
      <c r="M1" s="8" t="s">
        <v>2</v>
      </c>
      <c r="N1" s="8" t="s">
        <v>36</v>
      </c>
      <c r="O1" s="64"/>
      <c r="P1" t="s">
        <v>3</v>
      </c>
      <c r="Q1" t="s">
        <v>28</v>
      </c>
      <c r="R1" t="s">
        <v>29</v>
      </c>
      <c r="S1" s="8" t="s">
        <v>60</v>
      </c>
      <c r="T1" s="8" t="s">
        <v>30</v>
      </c>
      <c r="U1" s="64"/>
      <c r="V1" s="8" t="s">
        <v>139</v>
      </c>
      <c r="W1" s="42" t="s">
        <v>162</v>
      </c>
      <c r="X1" s="8" t="s">
        <v>163</v>
      </c>
      <c r="Y1" s="8" t="s">
        <v>164</v>
      </c>
      <c r="Z1" s="8" t="s">
        <v>165</v>
      </c>
      <c r="AA1" s="8" t="s">
        <v>134</v>
      </c>
      <c r="AB1" s="8" t="s">
        <v>150</v>
      </c>
      <c r="AC1" s="8" t="s">
        <v>144</v>
      </c>
      <c r="AD1" s="8" t="s">
        <v>140</v>
      </c>
      <c r="AE1" s="8" t="s">
        <v>141</v>
      </c>
      <c r="AF1" s="8" t="s">
        <v>143</v>
      </c>
      <c r="AG1" s="64"/>
    </row>
    <row r="2" spans="1:33" s="8" customFormat="1" ht="96" customHeight="1">
      <c r="A2" s="52">
        <v>1</v>
      </c>
      <c r="B2" s="8" t="s">
        <v>20</v>
      </c>
      <c r="C2" s="8" t="s">
        <v>18</v>
      </c>
      <c r="D2" s="8" t="s">
        <v>19</v>
      </c>
      <c r="E2" s="53" t="s">
        <v>37</v>
      </c>
      <c r="F2" s="8" t="s">
        <v>21</v>
      </c>
      <c r="G2" s="8" t="s">
        <v>57</v>
      </c>
      <c r="H2" s="53" t="s">
        <v>22</v>
      </c>
      <c r="I2" s="8" t="s">
        <v>0</v>
      </c>
      <c r="J2" s="8" t="s">
        <v>1</v>
      </c>
      <c r="K2" s="8" t="s">
        <v>41</v>
      </c>
      <c r="L2" s="8" t="s">
        <v>43</v>
      </c>
      <c r="M2" s="8" t="s">
        <v>2</v>
      </c>
      <c r="N2" s="8" t="s">
        <v>36</v>
      </c>
      <c r="O2" s="64"/>
      <c r="P2" t="s">
        <v>3</v>
      </c>
      <c r="Q2" t="s">
        <v>28</v>
      </c>
      <c r="R2" t="s">
        <v>29</v>
      </c>
      <c r="S2" s="8" t="s">
        <v>60</v>
      </c>
      <c r="T2" s="8" t="s">
        <v>30</v>
      </c>
      <c r="U2" s="64"/>
      <c r="V2" s="8" t="s">
        <v>139</v>
      </c>
      <c r="W2" s="42" t="s">
        <v>162</v>
      </c>
      <c r="X2" s="8" t="s">
        <v>163</v>
      </c>
      <c r="Y2" s="8" t="s">
        <v>164</v>
      </c>
      <c r="Z2" s="8" t="s">
        <v>165</v>
      </c>
      <c r="AA2" s="8" t="s">
        <v>134</v>
      </c>
      <c r="AB2" s="8" t="s">
        <v>150</v>
      </c>
      <c r="AC2" s="8" t="s">
        <v>207</v>
      </c>
      <c r="AD2" s="8" t="s">
        <v>140</v>
      </c>
      <c r="AE2" s="8" t="s">
        <v>141</v>
      </c>
      <c r="AF2" s="8" t="s">
        <v>143</v>
      </c>
      <c r="AG2" s="64"/>
    </row>
    <row r="3" spans="1:33">
      <c r="B3">
        <v>10</v>
      </c>
      <c r="C3">
        <v>5</v>
      </c>
      <c r="D3">
        <f>100-C3</f>
        <v>95</v>
      </c>
      <c r="E3" s="10">
        <f t="shared" ref="E3:E8" si="0">I3-F3</f>
        <v>950</v>
      </c>
      <c r="F3">
        <f>I3/100*C3</f>
        <v>50</v>
      </c>
      <c r="G3" s="9">
        <f>F3-H3</f>
        <v>45</v>
      </c>
      <c r="H3" s="18">
        <f>F3/100*B3</f>
        <v>5</v>
      </c>
      <c r="I3">
        <v>1000</v>
      </c>
      <c r="J3">
        <v>100</v>
      </c>
      <c r="K3">
        <f>M3/L3</f>
        <v>0</v>
      </c>
      <c r="L3">
        <v>50</v>
      </c>
      <c r="M3">
        <v>0</v>
      </c>
      <c r="N3">
        <v>50</v>
      </c>
      <c r="O3" s="17"/>
      <c r="P3" s="27">
        <v>0.97328029999999999</v>
      </c>
      <c r="Q3" s="27">
        <v>0.91513330000000004</v>
      </c>
      <c r="R3" s="27">
        <v>9.2517020000000005E-3</v>
      </c>
      <c r="S3" s="27">
        <v>915.91849999999999</v>
      </c>
      <c r="T3">
        <v>100000</v>
      </c>
      <c r="U3" s="17"/>
      <c r="V3" s="62">
        <v>105</v>
      </c>
      <c r="W3" s="62">
        <v>61</v>
      </c>
      <c r="X3">
        <f>V3-W3</f>
        <v>44</v>
      </c>
      <c r="Y3">
        <f>AA3-W3</f>
        <v>939</v>
      </c>
      <c r="Z3">
        <f>AB3-X3</f>
        <v>956</v>
      </c>
      <c r="AA3">
        <v>1000</v>
      </c>
      <c r="AB3">
        <v>1000</v>
      </c>
      <c r="AC3" s="61">
        <v>0.1082925</v>
      </c>
      <c r="AD3" s="62"/>
      <c r="AE3" s="62"/>
      <c r="AF3" s="62"/>
      <c r="AG3" s="17"/>
    </row>
    <row r="4" spans="1:33">
      <c r="B4">
        <v>10</v>
      </c>
      <c r="C4">
        <v>10</v>
      </c>
      <c r="D4">
        <f t="shared" ref="D4:D9" si="1">100-C4</f>
        <v>90</v>
      </c>
      <c r="E4" s="10">
        <f t="shared" si="0"/>
        <v>900</v>
      </c>
      <c r="F4">
        <f t="shared" ref="F4:F8" si="2">I4/100*C4</f>
        <v>100</v>
      </c>
      <c r="G4" s="9">
        <f t="shared" ref="G4:G57" si="3">F4-H4</f>
        <v>90</v>
      </c>
      <c r="H4" s="18">
        <f t="shared" ref="H4:H9" si="4">F4/100*B4</f>
        <v>10</v>
      </c>
      <c r="I4">
        <v>1000</v>
      </c>
      <c r="J4">
        <v>100</v>
      </c>
      <c r="K4">
        <f t="shared" ref="K4:K9" si="5">M4/L4</f>
        <v>0</v>
      </c>
      <c r="L4">
        <v>50</v>
      </c>
      <c r="M4">
        <v>0</v>
      </c>
      <c r="N4">
        <v>50</v>
      </c>
      <c r="O4" s="17"/>
      <c r="P4" s="27">
        <v>0.9646304</v>
      </c>
      <c r="Q4" s="27">
        <v>0.91820429999999997</v>
      </c>
      <c r="R4" s="27">
        <v>9.2824610000000005E-3</v>
      </c>
      <c r="S4" s="27">
        <v>918.96360000000004</v>
      </c>
      <c r="T4">
        <v>100000</v>
      </c>
      <c r="U4" s="17"/>
      <c r="V4" s="62">
        <v>101</v>
      </c>
      <c r="W4" s="62">
        <v>57</v>
      </c>
      <c r="X4">
        <f t="shared" ref="X4:X67" si="6">V4-W4</f>
        <v>44</v>
      </c>
      <c r="Y4">
        <f t="shared" ref="Y4:Y67" si="7">AA4-W4</f>
        <v>943</v>
      </c>
      <c r="Z4">
        <f t="shared" ref="Z4:Z67" si="8">AB4-X4</f>
        <v>956</v>
      </c>
      <c r="AA4">
        <v>1000</v>
      </c>
      <c r="AB4">
        <v>1000</v>
      </c>
      <c r="AC4" s="61">
        <v>0.22026129999999999</v>
      </c>
      <c r="AD4" s="62"/>
      <c r="AE4" s="62"/>
      <c r="AF4" s="62"/>
      <c r="AG4" s="17"/>
    </row>
    <row r="5" spans="1:33">
      <c r="B5">
        <v>10</v>
      </c>
      <c r="C5">
        <v>25</v>
      </c>
      <c r="D5">
        <f t="shared" si="1"/>
        <v>75</v>
      </c>
      <c r="E5" s="10">
        <f t="shared" si="0"/>
        <v>750</v>
      </c>
      <c r="F5">
        <f t="shared" si="2"/>
        <v>250</v>
      </c>
      <c r="G5" s="9">
        <f t="shared" si="3"/>
        <v>225</v>
      </c>
      <c r="H5" s="18">
        <f t="shared" si="4"/>
        <v>25</v>
      </c>
      <c r="I5">
        <v>1000</v>
      </c>
      <c r="J5">
        <v>100</v>
      </c>
      <c r="K5">
        <f t="shared" si="5"/>
        <v>0</v>
      </c>
      <c r="L5">
        <v>50</v>
      </c>
      <c r="M5">
        <v>0</v>
      </c>
      <c r="N5">
        <v>50</v>
      </c>
      <c r="O5" s="17"/>
      <c r="P5" s="27">
        <v>0.87833119999999998</v>
      </c>
      <c r="Q5" s="27">
        <v>0.94335760000000002</v>
      </c>
      <c r="R5" s="27">
        <v>9.5343200000000006E-3</v>
      </c>
      <c r="S5" s="27">
        <v>943.89769999999999</v>
      </c>
      <c r="T5">
        <v>100000</v>
      </c>
      <c r="U5" s="17"/>
      <c r="V5" s="62">
        <v>87</v>
      </c>
      <c r="W5" s="62">
        <v>43</v>
      </c>
      <c r="X5">
        <f t="shared" si="6"/>
        <v>44</v>
      </c>
      <c r="Y5">
        <f t="shared" si="7"/>
        <v>957</v>
      </c>
      <c r="Z5">
        <f t="shared" si="8"/>
        <v>956</v>
      </c>
      <c r="AA5">
        <v>1000</v>
      </c>
      <c r="AB5">
        <v>1000</v>
      </c>
      <c r="AC5" s="62">
        <v>1</v>
      </c>
      <c r="AD5" s="62"/>
      <c r="AE5" s="62"/>
      <c r="AF5" s="62"/>
      <c r="AG5" s="17"/>
    </row>
    <row r="6" spans="1:33">
      <c r="B6">
        <v>10</v>
      </c>
      <c r="C6">
        <v>50</v>
      </c>
      <c r="D6">
        <f t="shared" si="1"/>
        <v>50</v>
      </c>
      <c r="E6" s="10">
        <f t="shared" si="0"/>
        <v>500</v>
      </c>
      <c r="F6">
        <f t="shared" si="2"/>
        <v>500</v>
      </c>
      <c r="G6" s="9">
        <f t="shared" si="3"/>
        <v>450</v>
      </c>
      <c r="H6" s="18">
        <f t="shared" si="4"/>
        <v>50</v>
      </c>
      <c r="I6">
        <v>1000</v>
      </c>
      <c r="J6">
        <v>100</v>
      </c>
      <c r="K6">
        <f t="shared" si="5"/>
        <v>0</v>
      </c>
      <c r="L6">
        <v>50</v>
      </c>
      <c r="M6">
        <v>0</v>
      </c>
      <c r="N6">
        <v>50</v>
      </c>
      <c r="O6" s="17"/>
      <c r="P6" s="27">
        <v>0.24183760000000001</v>
      </c>
      <c r="Q6" s="27">
        <v>1.037099</v>
      </c>
      <c r="R6" s="27">
        <v>1.047183E-2</v>
      </c>
      <c r="S6" s="27">
        <v>1036.711</v>
      </c>
      <c r="T6">
        <v>100000</v>
      </c>
      <c r="U6" s="17"/>
      <c r="V6" s="62">
        <v>98</v>
      </c>
      <c r="W6" s="62">
        <v>54</v>
      </c>
      <c r="X6">
        <f t="shared" si="6"/>
        <v>44</v>
      </c>
      <c r="Y6">
        <f t="shared" si="7"/>
        <v>946</v>
      </c>
      <c r="Z6">
        <f t="shared" si="8"/>
        <v>956</v>
      </c>
      <c r="AA6">
        <v>1000</v>
      </c>
      <c r="AB6">
        <v>1000</v>
      </c>
      <c r="AC6" s="61">
        <v>0.3512538</v>
      </c>
      <c r="AD6" s="62"/>
      <c r="AE6" s="62"/>
      <c r="AF6" s="62"/>
      <c r="AG6" s="17"/>
    </row>
    <row r="7" spans="1:33">
      <c r="B7">
        <v>10</v>
      </c>
      <c r="C7">
        <v>75</v>
      </c>
      <c r="D7">
        <f t="shared" si="1"/>
        <v>25</v>
      </c>
      <c r="E7" s="10">
        <f t="shared" si="0"/>
        <v>250</v>
      </c>
      <c r="F7">
        <f t="shared" si="2"/>
        <v>750</v>
      </c>
      <c r="G7" s="9">
        <f t="shared" si="3"/>
        <v>675</v>
      </c>
      <c r="H7" s="18">
        <f t="shared" si="4"/>
        <v>75</v>
      </c>
      <c r="I7">
        <v>1000</v>
      </c>
      <c r="J7">
        <v>100</v>
      </c>
      <c r="K7">
        <f t="shared" si="5"/>
        <v>0</v>
      </c>
      <c r="L7">
        <v>50</v>
      </c>
      <c r="M7">
        <v>0</v>
      </c>
      <c r="N7">
        <v>50</v>
      </c>
      <c r="O7" s="17"/>
      <c r="P7" s="27">
        <v>0.63420370000000004</v>
      </c>
      <c r="Q7" s="27">
        <v>0.97919780000000001</v>
      </c>
      <c r="R7" s="27">
        <v>9.8929659999999996E-3</v>
      </c>
      <c r="S7" s="27">
        <v>979.40359999999998</v>
      </c>
      <c r="T7">
        <v>100000</v>
      </c>
      <c r="U7" s="17"/>
      <c r="V7" s="62">
        <v>95</v>
      </c>
      <c r="W7" s="62">
        <v>51</v>
      </c>
      <c r="X7">
        <f t="shared" si="6"/>
        <v>44</v>
      </c>
      <c r="Y7">
        <f t="shared" si="7"/>
        <v>949</v>
      </c>
      <c r="Z7">
        <f t="shared" si="8"/>
        <v>956</v>
      </c>
      <c r="AA7">
        <v>1000</v>
      </c>
      <c r="AB7">
        <v>1000</v>
      </c>
      <c r="AC7" s="61">
        <v>0.52840739999999997</v>
      </c>
      <c r="AD7" s="62"/>
      <c r="AE7" s="62"/>
      <c r="AF7" s="62"/>
      <c r="AG7" s="17"/>
    </row>
    <row r="8" spans="1:33">
      <c r="B8">
        <v>10</v>
      </c>
      <c r="C8">
        <v>85</v>
      </c>
      <c r="D8">
        <f t="shared" si="1"/>
        <v>15</v>
      </c>
      <c r="E8" s="10">
        <f t="shared" si="0"/>
        <v>150</v>
      </c>
      <c r="F8">
        <f t="shared" si="2"/>
        <v>850</v>
      </c>
      <c r="G8" s="9">
        <f t="shared" si="3"/>
        <v>765</v>
      </c>
      <c r="H8" s="18">
        <f t="shared" si="4"/>
        <v>85</v>
      </c>
      <c r="I8">
        <v>1000</v>
      </c>
      <c r="J8">
        <v>100</v>
      </c>
      <c r="K8">
        <f t="shared" si="5"/>
        <v>0</v>
      </c>
      <c r="L8">
        <v>50</v>
      </c>
      <c r="M8">
        <v>0</v>
      </c>
      <c r="N8">
        <v>50</v>
      </c>
      <c r="O8" s="17"/>
      <c r="P8" s="27">
        <v>8.1659179999999998E-2</v>
      </c>
      <c r="Q8" s="27">
        <v>1.0840449999999999</v>
      </c>
      <c r="R8" s="27">
        <v>1.094066E-2</v>
      </c>
      <c r="S8" s="27">
        <v>1083.125</v>
      </c>
      <c r="T8">
        <v>100000</v>
      </c>
      <c r="U8" s="17"/>
      <c r="V8" s="62">
        <v>110</v>
      </c>
      <c r="W8" s="62">
        <v>66</v>
      </c>
      <c r="X8">
        <f t="shared" si="6"/>
        <v>44</v>
      </c>
      <c r="Y8">
        <f t="shared" si="7"/>
        <v>934</v>
      </c>
      <c r="Z8">
        <f t="shared" si="8"/>
        <v>956</v>
      </c>
      <c r="AA8">
        <v>1000</v>
      </c>
      <c r="AB8">
        <v>1000</v>
      </c>
      <c r="AC8" s="61">
        <v>3.8991169999999999E-2</v>
      </c>
      <c r="AD8" s="62"/>
      <c r="AE8" s="62"/>
      <c r="AF8" s="62"/>
      <c r="AG8" s="17"/>
    </row>
    <row r="9" spans="1:33" ht="17" thickBot="1">
      <c r="B9">
        <v>10</v>
      </c>
      <c r="C9">
        <v>100</v>
      </c>
      <c r="D9">
        <f t="shared" si="1"/>
        <v>0</v>
      </c>
      <c r="E9" s="10">
        <v>1</v>
      </c>
      <c r="F9">
        <v>999</v>
      </c>
      <c r="G9" s="9">
        <f t="shared" si="3"/>
        <v>899.1</v>
      </c>
      <c r="H9" s="18">
        <f t="shared" si="4"/>
        <v>99.9</v>
      </c>
      <c r="I9">
        <v>1000</v>
      </c>
      <c r="J9">
        <v>100</v>
      </c>
      <c r="K9">
        <f t="shared" si="5"/>
        <v>0</v>
      </c>
      <c r="L9">
        <v>50</v>
      </c>
      <c r="M9">
        <v>0</v>
      </c>
      <c r="N9">
        <v>50</v>
      </c>
      <c r="O9" s="17"/>
      <c r="P9" s="27">
        <v>0.74111260000000001</v>
      </c>
      <c r="Q9" s="27">
        <v>0.95840519999999996</v>
      </c>
      <c r="R9" s="27">
        <v>9.6849290000000001E-3</v>
      </c>
      <c r="S9" s="27">
        <v>958.80799999999999</v>
      </c>
      <c r="T9">
        <v>100000</v>
      </c>
      <c r="U9" s="17"/>
      <c r="V9" s="62">
        <v>87</v>
      </c>
      <c r="W9" s="62">
        <v>43</v>
      </c>
      <c r="X9">
        <f t="shared" si="6"/>
        <v>44</v>
      </c>
      <c r="Y9">
        <f t="shared" si="7"/>
        <v>957</v>
      </c>
      <c r="Z9">
        <f t="shared" si="8"/>
        <v>956</v>
      </c>
      <c r="AA9">
        <v>1000</v>
      </c>
      <c r="AB9">
        <v>1000</v>
      </c>
      <c r="AC9" s="61">
        <v>91534</v>
      </c>
      <c r="AD9" s="62"/>
      <c r="AE9" s="62"/>
      <c r="AF9" s="62"/>
      <c r="AG9" s="17"/>
    </row>
    <row r="10" spans="1:33" ht="17" thickBot="1">
      <c r="A10" s="23">
        <v>2</v>
      </c>
      <c r="B10" s="4" t="s">
        <v>23</v>
      </c>
      <c r="C10" s="2" t="s">
        <v>24</v>
      </c>
      <c r="D10" s="2"/>
      <c r="E10" s="2"/>
      <c r="F10" s="2"/>
      <c r="G10" s="16"/>
      <c r="H10" s="2"/>
      <c r="I10" s="2"/>
      <c r="J10" s="2"/>
      <c r="K10" s="2"/>
      <c r="L10" s="2"/>
      <c r="M10" s="2"/>
      <c r="N10" s="2"/>
      <c r="O10" s="17"/>
      <c r="P10" s="17"/>
      <c r="Q10" s="17"/>
      <c r="R10" s="17"/>
      <c r="S10" s="17"/>
      <c r="T10" s="17"/>
      <c r="U10" s="17"/>
      <c r="V10" s="17"/>
      <c r="W10" s="17"/>
      <c r="X10" s="17">
        <f t="shared" si="6"/>
        <v>0</v>
      </c>
      <c r="Y10" s="17">
        <f t="shared" si="7"/>
        <v>1000</v>
      </c>
      <c r="Z10" s="17">
        <f t="shared" si="8"/>
        <v>1000</v>
      </c>
      <c r="AA10" s="17">
        <v>1000</v>
      </c>
      <c r="AB10" s="17">
        <v>1000</v>
      </c>
      <c r="AC10" s="17"/>
      <c r="AD10" s="17"/>
      <c r="AE10" s="17"/>
      <c r="AF10" s="17"/>
      <c r="AG10" s="17"/>
    </row>
    <row r="11" spans="1:33">
      <c r="B11">
        <v>15</v>
      </c>
      <c r="C11">
        <v>50</v>
      </c>
      <c r="D11">
        <f>100-C11</f>
        <v>50</v>
      </c>
      <c r="E11">
        <f t="shared" ref="E11:E17" si="9">I11-F11</f>
        <v>500</v>
      </c>
      <c r="F11">
        <f>I11/100*C11</f>
        <v>500</v>
      </c>
      <c r="G11" s="9">
        <f t="shared" si="3"/>
        <v>425</v>
      </c>
      <c r="H11" s="18">
        <f>F11/100*B11</f>
        <v>75</v>
      </c>
      <c r="I11">
        <v>1000</v>
      </c>
      <c r="J11">
        <v>100</v>
      </c>
      <c r="K11">
        <f>M11/L11</f>
        <v>0</v>
      </c>
      <c r="L11">
        <v>50</v>
      </c>
      <c r="M11">
        <v>0</v>
      </c>
      <c r="N11">
        <v>50</v>
      </c>
      <c r="O11" s="17"/>
      <c r="P11" s="27">
        <v>0.78517210000000004</v>
      </c>
      <c r="Q11" s="27">
        <v>0.95703780000000005</v>
      </c>
      <c r="R11" s="27">
        <v>9.6712450000000002E-3</v>
      </c>
      <c r="S11" s="27">
        <v>957.45330000000001</v>
      </c>
      <c r="T11">
        <v>100000</v>
      </c>
      <c r="U11" s="17"/>
      <c r="V11" s="62">
        <v>109</v>
      </c>
      <c r="W11" s="62">
        <v>52</v>
      </c>
      <c r="X11">
        <f t="shared" si="6"/>
        <v>57</v>
      </c>
      <c r="Y11">
        <f t="shared" si="7"/>
        <v>948</v>
      </c>
      <c r="Z11">
        <f t="shared" si="8"/>
        <v>943</v>
      </c>
      <c r="AA11">
        <v>1000</v>
      </c>
      <c r="AB11">
        <v>1000</v>
      </c>
      <c r="AC11" s="61">
        <v>0.69373870000000004</v>
      </c>
      <c r="AD11" s="62"/>
      <c r="AE11" s="62"/>
      <c r="AF11" s="62"/>
      <c r="AG11" s="17"/>
    </row>
    <row r="12" spans="1:33">
      <c r="B12">
        <v>20</v>
      </c>
      <c r="C12">
        <v>50</v>
      </c>
      <c r="D12">
        <f t="shared" ref="D12:D17" si="10">100-C12</f>
        <v>50</v>
      </c>
      <c r="E12">
        <f t="shared" si="9"/>
        <v>500</v>
      </c>
      <c r="F12">
        <f t="shared" ref="F12:F16" si="11">I12/100*C12</f>
        <v>500</v>
      </c>
      <c r="G12" s="9">
        <f t="shared" si="3"/>
        <v>400</v>
      </c>
      <c r="H12" s="18">
        <f t="shared" ref="H12:H17" si="12">F12/100*B12</f>
        <v>100</v>
      </c>
      <c r="I12">
        <v>1000</v>
      </c>
      <c r="J12">
        <v>100</v>
      </c>
      <c r="K12">
        <f t="shared" ref="K12:K17" si="13">M12/L12</f>
        <v>0</v>
      </c>
      <c r="L12">
        <v>50</v>
      </c>
      <c r="M12">
        <v>0</v>
      </c>
      <c r="N12">
        <v>50</v>
      </c>
      <c r="O12" s="17"/>
      <c r="P12" s="27">
        <v>0.86625129999999995</v>
      </c>
      <c r="Q12" s="27">
        <v>0.94106380000000001</v>
      </c>
      <c r="R12" s="27">
        <v>9.5113569999999998E-3</v>
      </c>
      <c r="S12" s="27">
        <v>941.62429999999995</v>
      </c>
      <c r="T12">
        <v>100000</v>
      </c>
      <c r="U12" s="17"/>
      <c r="V12" s="62">
        <v>104</v>
      </c>
      <c r="W12" s="62">
        <v>47</v>
      </c>
      <c r="X12">
        <f t="shared" si="6"/>
        <v>57</v>
      </c>
      <c r="Y12">
        <f t="shared" si="7"/>
        <v>953</v>
      </c>
      <c r="Z12">
        <f t="shared" si="8"/>
        <v>943</v>
      </c>
      <c r="AA12">
        <v>1000</v>
      </c>
      <c r="AB12">
        <v>1000</v>
      </c>
      <c r="AC12" s="61">
        <v>0.36478880000000002</v>
      </c>
      <c r="AD12" s="62"/>
      <c r="AE12" s="62"/>
      <c r="AF12" s="62"/>
      <c r="AG12" s="17"/>
    </row>
    <row r="13" spans="1:33">
      <c r="B13">
        <v>35</v>
      </c>
      <c r="C13">
        <v>50</v>
      </c>
      <c r="D13">
        <f t="shared" si="10"/>
        <v>50</v>
      </c>
      <c r="E13">
        <f t="shared" si="9"/>
        <v>500</v>
      </c>
      <c r="F13">
        <f t="shared" si="11"/>
        <v>500</v>
      </c>
      <c r="G13" s="9">
        <f t="shared" si="3"/>
        <v>325</v>
      </c>
      <c r="H13" s="18">
        <f t="shared" si="12"/>
        <v>175</v>
      </c>
      <c r="I13">
        <v>1000</v>
      </c>
      <c r="J13">
        <v>100</v>
      </c>
      <c r="K13">
        <f t="shared" si="13"/>
        <v>0</v>
      </c>
      <c r="L13">
        <v>50</v>
      </c>
      <c r="M13">
        <v>0</v>
      </c>
      <c r="N13">
        <v>50</v>
      </c>
      <c r="O13" s="17"/>
      <c r="P13" s="27">
        <v>0.70439300000000005</v>
      </c>
      <c r="Q13" s="27">
        <v>0.9702731</v>
      </c>
      <c r="R13" s="27">
        <v>9.8036819999999993E-3</v>
      </c>
      <c r="S13" s="27">
        <v>970.56449999999995</v>
      </c>
      <c r="T13">
        <v>100000</v>
      </c>
      <c r="U13" s="17"/>
      <c r="V13" s="62">
        <v>107</v>
      </c>
      <c r="W13" s="62">
        <v>50</v>
      </c>
      <c r="X13">
        <f t="shared" si="6"/>
        <v>57</v>
      </c>
      <c r="Y13">
        <f t="shared" si="7"/>
        <v>950</v>
      </c>
      <c r="Z13">
        <f t="shared" si="8"/>
        <v>943</v>
      </c>
      <c r="AA13">
        <v>1000</v>
      </c>
      <c r="AB13">
        <v>1000</v>
      </c>
      <c r="AC13" s="61">
        <v>0.5512184</v>
      </c>
      <c r="AD13" s="62"/>
      <c r="AE13" s="62"/>
      <c r="AF13" s="62"/>
      <c r="AG13" s="17"/>
    </row>
    <row r="14" spans="1:33">
      <c r="B14">
        <v>50</v>
      </c>
      <c r="C14">
        <v>50</v>
      </c>
      <c r="D14">
        <f t="shared" si="10"/>
        <v>50</v>
      </c>
      <c r="E14">
        <f t="shared" si="9"/>
        <v>500</v>
      </c>
      <c r="F14">
        <f t="shared" si="11"/>
        <v>500</v>
      </c>
      <c r="G14" s="9">
        <f t="shared" si="3"/>
        <v>250</v>
      </c>
      <c r="H14" s="18">
        <f t="shared" si="12"/>
        <v>250</v>
      </c>
      <c r="I14">
        <v>1000</v>
      </c>
      <c r="J14">
        <v>100</v>
      </c>
      <c r="K14">
        <f t="shared" si="13"/>
        <v>0</v>
      </c>
      <c r="L14">
        <v>50</v>
      </c>
      <c r="M14">
        <v>0</v>
      </c>
      <c r="N14">
        <v>50</v>
      </c>
      <c r="O14" s="17"/>
      <c r="P14" s="27">
        <v>0.5429446</v>
      </c>
      <c r="Q14" s="27">
        <v>0.992954</v>
      </c>
      <c r="R14" s="27">
        <v>1.0030549999999999E-2</v>
      </c>
      <c r="S14" s="27">
        <v>993.02470000000005</v>
      </c>
      <c r="T14">
        <v>100000</v>
      </c>
      <c r="U14" s="17"/>
      <c r="V14" s="62">
        <v>113</v>
      </c>
      <c r="W14" s="62">
        <v>56</v>
      </c>
      <c r="X14">
        <f t="shared" si="6"/>
        <v>57</v>
      </c>
      <c r="Y14">
        <f t="shared" si="7"/>
        <v>944</v>
      </c>
      <c r="Z14">
        <f t="shared" si="8"/>
        <v>943</v>
      </c>
      <c r="AA14">
        <v>1000</v>
      </c>
      <c r="AB14">
        <v>1000</v>
      </c>
      <c r="AC14" s="62">
        <v>1</v>
      </c>
      <c r="AD14" s="62"/>
      <c r="AE14" s="62"/>
      <c r="AF14" s="62"/>
      <c r="AG14" s="17"/>
    </row>
    <row r="15" spans="1:33">
      <c r="B15">
        <v>70</v>
      </c>
      <c r="C15">
        <v>50</v>
      </c>
      <c r="D15">
        <f t="shared" si="10"/>
        <v>50</v>
      </c>
      <c r="E15">
        <f t="shared" si="9"/>
        <v>500</v>
      </c>
      <c r="F15">
        <f t="shared" si="11"/>
        <v>500</v>
      </c>
      <c r="G15" s="9">
        <f t="shared" si="3"/>
        <v>150</v>
      </c>
      <c r="H15" s="18">
        <f t="shared" si="12"/>
        <v>350</v>
      </c>
      <c r="I15">
        <v>1000</v>
      </c>
      <c r="J15">
        <v>100</v>
      </c>
      <c r="K15">
        <f t="shared" si="13"/>
        <v>0</v>
      </c>
      <c r="L15">
        <v>50</v>
      </c>
      <c r="M15">
        <v>0</v>
      </c>
      <c r="N15">
        <v>50</v>
      </c>
      <c r="O15" s="17"/>
      <c r="P15" s="27">
        <v>0.51852480000000001</v>
      </c>
      <c r="Q15" s="27">
        <v>0.99625859999999999</v>
      </c>
      <c r="R15" s="27">
        <v>1.0063600000000001E-2</v>
      </c>
      <c r="S15" s="27">
        <v>996.2962</v>
      </c>
      <c r="T15">
        <v>100000</v>
      </c>
      <c r="U15" s="17"/>
      <c r="V15" s="62">
        <v>120</v>
      </c>
      <c r="W15" s="62">
        <v>63</v>
      </c>
      <c r="X15">
        <f t="shared" si="6"/>
        <v>57</v>
      </c>
      <c r="Y15">
        <f t="shared" si="7"/>
        <v>937</v>
      </c>
      <c r="Z15">
        <f t="shared" si="8"/>
        <v>943</v>
      </c>
      <c r="AA15">
        <v>1000</v>
      </c>
      <c r="AB15">
        <v>1000</v>
      </c>
      <c r="AC15" s="61">
        <v>0.63796319999999995</v>
      </c>
      <c r="AD15" s="62"/>
      <c r="AE15" s="62"/>
      <c r="AF15" s="62"/>
      <c r="AG15" s="17"/>
    </row>
    <row r="16" spans="1:33">
      <c r="B16">
        <v>90</v>
      </c>
      <c r="C16">
        <v>50</v>
      </c>
      <c r="D16">
        <f t="shared" si="10"/>
        <v>50</v>
      </c>
      <c r="E16">
        <f t="shared" si="9"/>
        <v>500</v>
      </c>
      <c r="F16">
        <f t="shared" si="11"/>
        <v>500</v>
      </c>
      <c r="G16" s="9">
        <f t="shared" si="3"/>
        <v>50</v>
      </c>
      <c r="H16" s="18">
        <f t="shared" si="12"/>
        <v>450</v>
      </c>
      <c r="I16">
        <v>1000</v>
      </c>
      <c r="J16">
        <v>100</v>
      </c>
      <c r="K16">
        <f t="shared" si="13"/>
        <v>0</v>
      </c>
      <c r="L16">
        <v>50</v>
      </c>
      <c r="M16">
        <v>0</v>
      </c>
      <c r="N16">
        <v>50</v>
      </c>
      <c r="O16" s="17"/>
      <c r="P16" s="27">
        <v>0.86759129999999995</v>
      </c>
      <c r="Q16" s="27">
        <v>0.94014529999999996</v>
      </c>
      <c r="R16" s="27">
        <v>9.5021619999999998E-3</v>
      </c>
      <c r="S16" s="27">
        <v>940.71400000000006</v>
      </c>
      <c r="T16">
        <v>100000</v>
      </c>
      <c r="U16" s="17"/>
      <c r="V16" s="62">
        <v>104</v>
      </c>
      <c r="W16" s="62">
        <v>47</v>
      </c>
      <c r="X16">
        <f t="shared" si="6"/>
        <v>57</v>
      </c>
      <c r="Y16">
        <f t="shared" si="7"/>
        <v>953</v>
      </c>
      <c r="Z16">
        <f t="shared" si="8"/>
        <v>943</v>
      </c>
      <c r="AA16">
        <v>1000</v>
      </c>
      <c r="AB16">
        <v>1000</v>
      </c>
      <c r="AC16" s="61">
        <v>0.36478880000000002</v>
      </c>
      <c r="AD16" s="62"/>
      <c r="AE16" s="62"/>
      <c r="AF16" s="62"/>
      <c r="AG16" s="17"/>
    </row>
    <row r="17" spans="1:33" ht="17" thickBot="1">
      <c r="B17">
        <v>100</v>
      </c>
      <c r="C17">
        <v>50</v>
      </c>
      <c r="D17">
        <f t="shared" si="10"/>
        <v>50</v>
      </c>
      <c r="E17">
        <f t="shared" si="9"/>
        <v>501</v>
      </c>
      <c r="F17">
        <v>499</v>
      </c>
      <c r="G17" s="9">
        <f t="shared" si="3"/>
        <v>0</v>
      </c>
      <c r="H17" s="18">
        <f t="shared" si="12"/>
        <v>499</v>
      </c>
      <c r="I17">
        <v>1000</v>
      </c>
      <c r="J17">
        <v>100</v>
      </c>
      <c r="K17">
        <f t="shared" si="13"/>
        <v>0</v>
      </c>
      <c r="L17">
        <v>50</v>
      </c>
      <c r="M17">
        <v>0</v>
      </c>
      <c r="N17">
        <v>50</v>
      </c>
      <c r="O17" s="17"/>
      <c r="P17" s="27">
        <v>0.9867901</v>
      </c>
      <c r="Q17" s="27">
        <v>0.8853472</v>
      </c>
      <c r="R17" s="27">
        <v>8.9532699999999993E-3</v>
      </c>
      <c r="S17" s="27">
        <v>886.37369999999999</v>
      </c>
      <c r="T17">
        <v>100000</v>
      </c>
      <c r="U17" s="17"/>
      <c r="V17" s="62">
        <v>113</v>
      </c>
      <c r="W17" s="62">
        <v>56</v>
      </c>
      <c r="X17">
        <f t="shared" si="6"/>
        <v>57</v>
      </c>
      <c r="Y17">
        <f t="shared" si="7"/>
        <v>944</v>
      </c>
      <c r="Z17">
        <f t="shared" si="8"/>
        <v>943</v>
      </c>
      <c r="AA17">
        <v>1000</v>
      </c>
      <c r="AB17">
        <v>1000</v>
      </c>
      <c r="AC17" s="62">
        <v>1</v>
      </c>
      <c r="AD17" s="62"/>
      <c r="AE17" s="62"/>
      <c r="AF17" s="62"/>
      <c r="AG17" s="17"/>
    </row>
    <row r="18" spans="1:33" ht="17" thickBot="1">
      <c r="A18" s="24">
        <v>3</v>
      </c>
      <c r="B18" s="4" t="s">
        <v>25</v>
      </c>
      <c r="C18" s="2" t="s">
        <v>24</v>
      </c>
      <c r="D18" s="2"/>
      <c r="E18" s="2"/>
      <c r="F18" s="2"/>
      <c r="G18" s="16"/>
      <c r="H18" s="2"/>
      <c r="I18" s="2"/>
      <c r="J18" s="2"/>
      <c r="K18" s="2"/>
      <c r="L18" s="2"/>
      <c r="M18" s="2"/>
      <c r="N18" s="2"/>
      <c r="O18" s="17"/>
      <c r="P18" s="69" t="s">
        <v>203</v>
      </c>
      <c r="Q18" s="69"/>
      <c r="R18" s="69"/>
      <c r="S18" s="69"/>
      <c r="T18" s="40"/>
      <c r="U18" s="40"/>
      <c r="V18" s="69"/>
      <c r="W18" s="69"/>
      <c r="X18" s="40">
        <f t="shared" si="6"/>
        <v>0</v>
      </c>
      <c r="Y18" s="40">
        <f t="shared" si="7"/>
        <v>0</v>
      </c>
      <c r="Z18" s="40">
        <f t="shared" si="8"/>
        <v>0</v>
      </c>
      <c r="AA18" s="69"/>
      <c r="AB18" s="69"/>
      <c r="AC18" s="69"/>
      <c r="AD18" s="69"/>
      <c r="AE18" s="40"/>
      <c r="AF18" s="40"/>
      <c r="AG18" s="17"/>
    </row>
    <row r="19" spans="1:33">
      <c r="B19">
        <v>20</v>
      </c>
      <c r="C19">
        <v>50</v>
      </c>
      <c r="D19">
        <f>100-C19</f>
        <v>50</v>
      </c>
      <c r="E19">
        <f t="shared" ref="E19:E25" si="14">I19-F19</f>
        <v>500</v>
      </c>
      <c r="F19">
        <f>I19/100*C19</f>
        <v>500</v>
      </c>
      <c r="G19" s="9">
        <f t="shared" ref="G19:G25" si="15">F19-H19</f>
        <v>400</v>
      </c>
      <c r="H19" s="9">
        <f>F19/100*B19</f>
        <v>100</v>
      </c>
      <c r="I19">
        <v>1000</v>
      </c>
      <c r="J19">
        <v>100</v>
      </c>
      <c r="K19">
        <f>M19/L19</f>
        <v>0</v>
      </c>
      <c r="L19">
        <v>50</v>
      </c>
      <c r="M19">
        <v>0</v>
      </c>
      <c r="N19">
        <v>50</v>
      </c>
      <c r="O19" s="17"/>
      <c r="P19" s="61">
        <v>0.45908539999999998</v>
      </c>
      <c r="Q19" s="61">
        <v>1.0040800000000001</v>
      </c>
      <c r="R19" s="61">
        <v>1.0141809999999999E-2</v>
      </c>
      <c r="S19" s="61">
        <v>1004.039</v>
      </c>
      <c r="T19">
        <v>100000</v>
      </c>
      <c r="U19" s="17"/>
      <c r="V19" s="62">
        <v>98</v>
      </c>
      <c r="W19" s="62">
        <v>43</v>
      </c>
      <c r="X19">
        <f t="shared" si="6"/>
        <v>55</v>
      </c>
      <c r="Y19">
        <f t="shared" si="7"/>
        <v>957</v>
      </c>
      <c r="Z19">
        <f t="shared" si="8"/>
        <v>945</v>
      </c>
      <c r="AA19">
        <v>1000</v>
      </c>
      <c r="AB19">
        <v>1000</v>
      </c>
      <c r="AC19" s="61">
        <v>0.25441770000000002</v>
      </c>
      <c r="AD19" s="62"/>
      <c r="AE19" s="62"/>
      <c r="AF19" s="62"/>
      <c r="AG19" s="17"/>
    </row>
    <row r="20" spans="1:33">
      <c r="B20">
        <v>20</v>
      </c>
      <c r="C20">
        <v>50</v>
      </c>
      <c r="D20">
        <f t="shared" ref="D20:D25" si="16">100-C20</f>
        <v>50</v>
      </c>
      <c r="E20">
        <f t="shared" si="14"/>
        <v>500</v>
      </c>
      <c r="F20">
        <f t="shared" ref="F20:F25" si="17">I20/100*C20</f>
        <v>500</v>
      </c>
      <c r="G20" s="9">
        <f t="shared" si="15"/>
        <v>400</v>
      </c>
      <c r="H20" s="9">
        <f t="shared" ref="H20:H25" si="18">F20/100*B20</f>
        <v>100</v>
      </c>
      <c r="I20">
        <v>1000</v>
      </c>
      <c r="J20">
        <v>100</v>
      </c>
      <c r="K20">
        <f t="shared" ref="K20:K25" si="19">M20/L20</f>
        <v>0</v>
      </c>
      <c r="L20">
        <v>50</v>
      </c>
      <c r="M20">
        <v>0</v>
      </c>
      <c r="N20">
        <v>50</v>
      </c>
      <c r="O20" s="17"/>
      <c r="P20" s="61">
        <v>0.81037190000000003</v>
      </c>
      <c r="Q20" s="61">
        <v>0.95246690000000001</v>
      </c>
      <c r="R20" s="61">
        <v>9.6254989999999992E-3</v>
      </c>
      <c r="S20" s="61">
        <v>952.92439999999999</v>
      </c>
      <c r="T20">
        <v>100000</v>
      </c>
      <c r="U20" s="17"/>
      <c r="V20" s="62">
        <v>102</v>
      </c>
      <c r="W20" s="62">
        <v>47</v>
      </c>
      <c r="X20">
        <f t="shared" si="6"/>
        <v>55</v>
      </c>
      <c r="Y20">
        <f t="shared" si="7"/>
        <v>953</v>
      </c>
      <c r="Z20">
        <f t="shared" si="8"/>
        <v>945</v>
      </c>
      <c r="AA20">
        <v>1000</v>
      </c>
      <c r="AB20">
        <v>1000</v>
      </c>
      <c r="AC20" s="61">
        <v>0.47694979999999998</v>
      </c>
      <c r="AD20" s="62"/>
      <c r="AE20" s="62"/>
      <c r="AF20" s="62"/>
      <c r="AG20" s="17"/>
    </row>
    <row r="21" spans="1:33">
      <c r="B21">
        <v>20</v>
      </c>
      <c r="C21">
        <v>50</v>
      </c>
      <c r="D21">
        <f t="shared" si="16"/>
        <v>50</v>
      </c>
      <c r="E21">
        <f t="shared" si="14"/>
        <v>500</v>
      </c>
      <c r="F21">
        <f t="shared" si="17"/>
        <v>500</v>
      </c>
      <c r="G21" s="9">
        <f t="shared" si="15"/>
        <v>400</v>
      </c>
      <c r="H21" s="9">
        <f t="shared" si="18"/>
        <v>100</v>
      </c>
      <c r="I21">
        <v>1000</v>
      </c>
      <c r="J21">
        <v>100</v>
      </c>
      <c r="K21">
        <f t="shared" si="19"/>
        <v>0</v>
      </c>
      <c r="L21">
        <v>50</v>
      </c>
      <c r="M21">
        <v>0</v>
      </c>
      <c r="N21">
        <v>50</v>
      </c>
      <c r="O21" s="17"/>
      <c r="P21" s="61">
        <v>0.36339640000000001</v>
      </c>
      <c r="Q21" s="61">
        <v>1.0178499999999999</v>
      </c>
      <c r="R21" s="61">
        <v>1.0279460000000001E-2</v>
      </c>
      <c r="S21" s="61">
        <v>1017.667</v>
      </c>
      <c r="T21">
        <v>100000</v>
      </c>
      <c r="U21" s="17"/>
      <c r="V21" s="62">
        <v>108</v>
      </c>
      <c r="W21" s="62">
        <v>53</v>
      </c>
      <c r="X21">
        <f t="shared" si="6"/>
        <v>55</v>
      </c>
      <c r="Y21">
        <f t="shared" si="7"/>
        <v>947</v>
      </c>
      <c r="Z21">
        <f t="shared" si="8"/>
        <v>945</v>
      </c>
      <c r="AA21">
        <v>1000</v>
      </c>
      <c r="AB21">
        <v>1000</v>
      </c>
      <c r="AC21" s="61">
        <v>0.92124569999999995</v>
      </c>
      <c r="AD21" s="62"/>
      <c r="AE21" s="62"/>
      <c r="AF21" s="62"/>
      <c r="AG21" s="17"/>
    </row>
    <row r="22" spans="1:33">
      <c r="B22">
        <v>20</v>
      </c>
      <c r="C22">
        <v>50</v>
      </c>
      <c r="D22">
        <f t="shared" si="16"/>
        <v>50</v>
      </c>
      <c r="E22">
        <f t="shared" si="14"/>
        <v>500</v>
      </c>
      <c r="F22">
        <f t="shared" si="17"/>
        <v>500</v>
      </c>
      <c r="G22" s="9">
        <f t="shared" si="15"/>
        <v>400</v>
      </c>
      <c r="H22" s="9">
        <f t="shared" si="18"/>
        <v>100</v>
      </c>
      <c r="I22">
        <v>1000</v>
      </c>
      <c r="J22">
        <v>100</v>
      </c>
      <c r="K22">
        <f t="shared" si="19"/>
        <v>0</v>
      </c>
      <c r="L22">
        <v>50</v>
      </c>
      <c r="M22">
        <v>0</v>
      </c>
      <c r="N22">
        <v>50</v>
      </c>
      <c r="O22" s="17"/>
      <c r="P22" s="61">
        <v>0.85989139999999997</v>
      </c>
      <c r="Q22" s="61">
        <v>0.94266070000000002</v>
      </c>
      <c r="R22" s="61">
        <v>9.5273430000000006E-3</v>
      </c>
      <c r="S22" s="61">
        <v>943.20699999999999</v>
      </c>
      <c r="T22">
        <v>100000</v>
      </c>
      <c r="U22" s="17"/>
      <c r="V22" s="62">
        <v>103</v>
      </c>
      <c r="W22" s="62">
        <v>48</v>
      </c>
      <c r="X22">
        <f t="shared" si="6"/>
        <v>55</v>
      </c>
      <c r="Y22">
        <f t="shared" si="7"/>
        <v>952</v>
      </c>
      <c r="Z22">
        <f t="shared" si="8"/>
        <v>945</v>
      </c>
      <c r="AA22">
        <v>1000</v>
      </c>
      <c r="AB22">
        <v>1000</v>
      </c>
      <c r="AC22" s="61">
        <v>0.54401710000000003</v>
      </c>
      <c r="AD22" s="62"/>
      <c r="AE22" s="62"/>
      <c r="AF22" s="62"/>
      <c r="AG22" s="17"/>
    </row>
    <row r="23" spans="1:33">
      <c r="B23">
        <v>20</v>
      </c>
      <c r="C23">
        <v>50</v>
      </c>
      <c r="D23">
        <f t="shared" si="16"/>
        <v>50</v>
      </c>
      <c r="E23">
        <f t="shared" si="14"/>
        <v>500</v>
      </c>
      <c r="F23">
        <f t="shared" si="17"/>
        <v>500</v>
      </c>
      <c r="G23" s="9">
        <f t="shared" si="15"/>
        <v>400</v>
      </c>
      <c r="H23" s="9">
        <f t="shared" si="18"/>
        <v>100</v>
      </c>
      <c r="I23">
        <v>1000</v>
      </c>
      <c r="J23">
        <v>100</v>
      </c>
      <c r="K23">
        <f t="shared" si="19"/>
        <v>0</v>
      </c>
      <c r="L23">
        <v>50</v>
      </c>
      <c r="M23">
        <v>0</v>
      </c>
      <c r="N23">
        <v>50</v>
      </c>
      <c r="O23" s="17"/>
      <c r="P23" s="61">
        <v>0.2814972</v>
      </c>
      <c r="Q23" s="61">
        <v>1.0303059999999999</v>
      </c>
      <c r="R23" s="61">
        <v>1.040394E-2</v>
      </c>
      <c r="S23" s="61">
        <v>1029.99</v>
      </c>
      <c r="T23">
        <v>100000</v>
      </c>
      <c r="U23" s="17"/>
      <c r="V23" s="62">
        <v>100</v>
      </c>
      <c r="W23" s="62">
        <v>45</v>
      </c>
      <c r="X23">
        <f t="shared" si="6"/>
        <v>55</v>
      </c>
      <c r="Y23">
        <f t="shared" si="7"/>
        <v>955</v>
      </c>
      <c r="Z23">
        <f t="shared" si="8"/>
        <v>945</v>
      </c>
      <c r="AA23">
        <v>1000</v>
      </c>
      <c r="AB23">
        <v>1000</v>
      </c>
      <c r="AC23" s="61">
        <v>0.35586760000000001</v>
      </c>
      <c r="AD23" s="62"/>
      <c r="AE23" s="62"/>
      <c r="AF23" s="62"/>
      <c r="AG23" s="17"/>
    </row>
    <row r="24" spans="1:33">
      <c r="B24">
        <v>20</v>
      </c>
      <c r="C24">
        <v>50</v>
      </c>
      <c r="D24">
        <f t="shared" si="16"/>
        <v>50</v>
      </c>
      <c r="E24">
        <f t="shared" si="14"/>
        <v>500</v>
      </c>
      <c r="F24">
        <f t="shared" si="17"/>
        <v>500</v>
      </c>
      <c r="G24" s="9">
        <f t="shared" si="15"/>
        <v>400</v>
      </c>
      <c r="H24" s="9">
        <f t="shared" si="18"/>
        <v>100</v>
      </c>
      <c r="I24">
        <v>1000</v>
      </c>
      <c r="J24">
        <v>100</v>
      </c>
      <c r="K24">
        <f t="shared" si="19"/>
        <v>0</v>
      </c>
      <c r="L24">
        <v>50</v>
      </c>
      <c r="M24">
        <v>0</v>
      </c>
      <c r="N24">
        <v>50</v>
      </c>
      <c r="O24" s="17"/>
      <c r="P24" s="61">
        <v>0.69260310000000003</v>
      </c>
      <c r="Q24" s="61">
        <v>0.97179749999999998</v>
      </c>
      <c r="R24" s="61">
        <v>9.8189339999999996E-3</v>
      </c>
      <c r="S24" s="61">
        <v>972.07439999999997</v>
      </c>
      <c r="T24">
        <v>100000</v>
      </c>
      <c r="U24" s="17"/>
      <c r="V24" s="62">
        <v>115</v>
      </c>
      <c r="W24" s="62">
        <v>60</v>
      </c>
      <c r="X24">
        <f t="shared" si="6"/>
        <v>55</v>
      </c>
      <c r="Y24">
        <f t="shared" si="7"/>
        <v>940</v>
      </c>
      <c r="Z24">
        <f t="shared" si="8"/>
        <v>945</v>
      </c>
      <c r="AA24">
        <v>1000</v>
      </c>
      <c r="AB24">
        <v>1000</v>
      </c>
      <c r="AC24" s="61">
        <v>0.70098050000000001</v>
      </c>
      <c r="AD24" s="62"/>
      <c r="AE24" s="62"/>
      <c r="AF24" s="62"/>
      <c r="AG24" s="17"/>
    </row>
    <row r="25" spans="1:33" ht="17" thickBot="1">
      <c r="B25">
        <v>20</v>
      </c>
      <c r="C25">
        <v>50</v>
      </c>
      <c r="D25">
        <f t="shared" si="16"/>
        <v>50</v>
      </c>
      <c r="E25">
        <f t="shared" si="14"/>
        <v>500</v>
      </c>
      <c r="F25">
        <f t="shared" si="17"/>
        <v>500</v>
      </c>
      <c r="G25" s="9">
        <f t="shared" si="15"/>
        <v>400</v>
      </c>
      <c r="H25" s="9">
        <f t="shared" si="18"/>
        <v>100</v>
      </c>
      <c r="I25">
        <v>1000</v>
      </c>
      <c r="J25">
        <v>100</v>
      </c>
      <c r="K25">
        <f t="shared" si="19"/>
        <v>0</v>
      </c>
      <c r="L25">
        <v>50</v>
      </c>
      <c r="M25">
        <v>0</v>
      </c>
      <c r="N25">
        <v>50</v>
      </c>
      <c r="O25" s="17"/>
      <c r="P25" s="61">
        <v>0.54348459999999998</v>
      </c>
      <c r="Q25" s="61">
        <v>0.99268080000000003</v>
      </c>
      <c r="R25" s="61">
        <v>1.002782E-2</v>
      </c>
      <c r="S25" s="61">
        <v>992.75419999999997</v>
      </c>
      <c r="T25">
        <v>100000</v>
      </c>
      <c r="U25" s="17"/>
      <c r="V25" s="62">
        <v>107</v>
      </c>
      <c r="W25" s="62">
        <v>52</v>
      </c>
      <c r="X25">
        <f t="shared" si="6"/>
        <v>55</v>
      </c>
      <c r="Y25">
        <f t="shared" si="7"/>
        <v>948</v>
      </c>
      <c r="Z25">
        <f t="shared" si="8"/>
        <v>945</v>
      </c>
      <c r="AA25">
        <v>1000</v>
      </c>
      <c r="AB25">
        <v>1000</v>
      </c>
      <c r="AC25" s="61">
        <v>0.84257459999999995</v>
      </c>
      <c r="AD25" s="62"/>
      <c r="AE25" s="62"/>
      <c r="AF25" s="62"/>
      <c r="AG25" s="17"/>
    </row>
    <row r="26" spans="1:33" ht="17" thickBot="1">
      <c r="A26" s="24">
        <v>4</v>
      </c>
      <c r="B26" s="4" t="s">
        <v>54</v>
      </c>
      <c r="C26" s="2"/>
      <c r="D26" s="2"/>
      <c r="E26" s="2"/>
      <c r="F26" s="2"/>
      <c r="G26" s="16"/>
      <c r="H26" s="2"/>
      <c r="I26" s="2"/>
      <c r="J26" s="2" t="s">
        <v>26</v>
      </c>
      <c r="K26" s="2"/>
      <c r="L26" s="2"/>
      <c r="M26" s="2"/>
      <c r="N26" s="2"/>
      <c r="O26" s="17"/>
      <c r="P26" s="69"/>
      <c r="Q26" s="69"/>
      <c r="R26" s="69"/>
      <c r="S26" s="69"/>
      <c r="T26" s="40"/>
      <c r="U26" s="40"/>
      <c r="V26" s="40"/>
      <c r="W26" s="40"/>
      <c r="X26" s="40">
        <f t="shared" si="6"/>
        <v>0</v>
      </c>
      <c r="Y26" s="40">
        <f t="shared" si="7"/>
        <v>0</v>
      </c>
      <c r="Z26" s="40">
        <f t="shared" si="8"/>
        <v>0</v>
      </c>
      <c r="AA26" s="40"/>
      <c r="AB26" s="40"/>
      <c r="AC26" s="40"/>
      <c r="AD26" s="40"/>
      <c r="AE26" s="40"/>
      <c r="AF26" s="40"/>
      <c r="AG26" s="17"/>
    </row>
    <row r="27" spans="1:33">
      <c r="B27">
        <v>20</v>
      </c>
      <c r="C27">
        <v>50</v>
      </c>
      <c r="D27">
        <f>100-C27</f>
        <v>50</v>
      </c>
      <c r="E27">
        <f t="shared" ref="E27:E33" si="20">I27-F27</f>
        <v>500</v>
      </c>
      <c r="F27">
        <f>I27/100*C27</f>
        <v>500</v>
      </c>
      <c r="G27" s="9">
        <f t="shared" ref="G27:G33" si="21">F27-H27</f>
        <v>400</v>
      </c>
      <c r="H27" s="9">
        <f>F27/100*B27</f>
        <v>100</v>
      </c>
      <c r="I27">
        <v>1000</v>
      </c>
      <c r="J27" s="13" t="s">
        <v>14</v>
      </c>
      <c r="K27">
        <f>M27/L27</f>
        <v>0</v>
      </c>
      <c r="L27">
        <v>50</v>
      </c>
      <c r="M27">
        <v>0</v>
      </c>
      <c r="N27">
        <v>50</v>
      </c>
      <c r="O27" s="17"/>
      <c r="P27" s="61">
        <v>5.3299469999999998E-3</v>
      </c>
      <c r="Q27" s="61">
        <v>1.14811</v>
      </c>
      <c r="R27" s="61">
        <v>1.157975E-2</v>
      </c>
      <c r="S27" s="61">
        <v>1146.395</v>
      </c>
      <c r="T27">
        <v>100000</v>
      </c>
      <c r="U27" s="17"/>
      <c r="V27" s="62">
        <v>116</v>
      </c>
      <c r="W27" s="62">
        <v>62</v>
      </c>
      <c r="X27">
        <f t="shared" si="6"/>
        <v>54</v>
      </c>
      <c r="Y27">
        <f t="shared" si="7"/>
        <v>938</v>
      </c>
      <c r="Z27">
        <f t="shared" si="8"/>
        <v>946</v>
      </c>
      <c r="AA27">
        <v>1000</v>
      </c>
      <c r="AB27">
        <v>1000</v>
      </c>
      <c r="AC27" s="61">
        <v>0.50323899999999999</v>
      </c>
      <c r="AD27" s="62"/>
      <c r="AE27" s="62"/>
      <c r="AF27" s="62"/>
      <c r="AG27" s="17"/>
    </row>
    <row r="28" spans="1:33">
      <c r="B28">
        <v>20</v>
      </c>
      <c r="C28">
        <v>50</v>
      </c>
      <c r="D28">
        <f t="shared" ref="D28:D33" si="22">100-C28</f>
        <v>50</v>
      </c>
      <c r="E28">
        <f t="shared" si="20"/>
        <v>500</v>
      </c>
      <c r="F28">
        <f t="shared" ref="F28:F33" si="23">I28/100*C28</f>
        <v>500</v>
      </c>
      <c r="G28" s="9">
        <f t="shared" si="21"/>
        <v>400</v>
      </c>
      <c r="H28" s="9">
        <f t="shared" ref="H28:H33" si="24">F28/100*B28</f>
        <v>100</v>
      </c>
      <c r="I28">
        <v>1000</v>
      </c>
      <c r="J28" s="13" t="s">
        <v>14</v>
      </c>
      <c r="K28">
        <f t="shared" ref="K28:K33" si="25">M28/L28</f>
        <v>0</v>
      </c>
      <c r="L28">
        <v>50</v>
      </c>
      <c r="M28">
        <v>0</v>
      </c>
      <c r="N28">
        <v>50</v>
      </c>
      <c r="O28" s="17"/>
      <c r="P28" s="61">
        <v>0.397926</v>
      </c>
      <c r="Q28" s="61">
        <v>1.012864</v>
      </c>
      <c r="R28" s="61">
        <v>1.022962E-2</v>
      </c>
      <c r="S28" s="61">
        <v>1012.732</v>
      </c>
      <c r="T28">
        <v>100000</v>
      </c>
      <c r="U28" s="17"/>
      <c r="V28" s="62">
        <v>110</v>
      </c>
      <c r="W28" s="62">
        <v>56</v>
      </c>
      <c r="X28">
        <f t="shared" si="6"/>
        <v>54</v>
      </c>
      <c r="Y28">
        <f t="shared" si="7"/>
        <v>944</v>
      </c>
      <c r="Z28">
        <f t="shared" si="8"/>
        <v>946</v>
      </c>
      <c r="AA28">
        <v>1000</v>
      </c>
      <c r="AB28">
        <v>1000</v>
      </c>
      <c r="AC28" s="61">
        <v>0.92192039999999997</v>
      </c>
      <c r="AD28" s="62"/>
      <c r="AE28" s="62"/>
      <c r="AF28" s="62"/>
      <c r="AG28" s="17"/>
    </row>
    <row r="29" spans="1:33">
      <c r="B29">
        <v>20</v>
      </c>
      <c r="C29">
        <v>50</v>
      </c>
      <c r="D29">
        <f t="shared" si="22"/>
        <v>50</v>
      </c>
      <c r="E29">
        <f t="shared" si="20"/>
        <v>500</v>
      </c>
      <c r="F29">
        <f t="shared" si="23"/>
        <v>500</v>
      </c>
      <c r="G29" s="9">
        <f t="shared" si="21"/>
        <v>400</v>
      </c>
      <c r="H29" s="9">
        <f t="shared" si="24"/>
        <v>100</v>
      </c>
      <c r="I29">
        <v>1000</v>
      </c>
      <c r="J29" s="13" t="s">
        <v>14</v>
      </c>
      <c r="K29">
        <f t="shared" si="25"/>
        <v>0</v>
      </c>
      <c r="L29">
        <v>50</v>
      </c>
      <c r="M29">
        <v>0</v>
      </c>
      <c r="N29">
        <v>50</v>
      </c>
      <c r="O29" s="17"/>
      <c r="P29" s="61">
        <v>0.83459170000000005</v>
      </c>
      <c r="Q29" s="61">
        <v>0.94647360000000003</v>
      </c>
      <c r="R29" s="61">
        <v>9.5655110000000005E-3</v>
      </c>
      <c r="S29" s="61">
        <v>946.98559999999998</v>
      </c>
      <c r="T29">
        <v>100000</v>
      </c>
      <c r="U29" s="17"/>
      <c r="V29" s="62">
        <v>101</v>
      </c>
      <c r="W29" s="62">
        <v>47</v>
      </c>
      <c r="X29">
        <f t="shared" si="6"/>
        <v>54</v>
      </c>
      <c r="Y29">
        <f t="shared" si="7"/>
        <v>953</v>
      </c>
      <c r="Z29">
        <f t="shared" si="8"/>
        <v>946</v>
      </c>
      <c r="AA29">
        <v>1000</v>
      </c>
      <c r="AB29">
        <v>1000</v>
      </c>
      <c r="AC29" s="61">
        <v>0.54027219999999998</v>
      </c>
      <c r="AD29" s="62"/>
      <c r="AE29" s="62"/>
      <c r="AF29" s="62"/>
      <c r="AG29" s="17"/>
    </row>
    <row r="30" spans="1:33">
      <c r="B30">
        <v>20</v>
      </c>
      <c r="C30">
        <v>50</v>
      </c>
      <c r="D30">
        <f t="shared" si="22"/>
        <v>50</v>
      </c>
      <c r="E30">
        <f t="shared" si="20"/>
        <v>500</v>
      </c>
      <c r="F30">
        <f t="shared" si="23"/>
        <v>500</v>
      </c>
      <c r="G30" s="9">
        <f t="shared" si="21"/>
        <v>400</v>
      </c>
      <c r="H30" s="9">
        <f t="shared" si="24"/>
        <v>100</v>
      </c>
      <c r="I30">
        <v>1000</v>
      </c>
      <c r="J30" s="13" t="s">
        <v>14</v>
      </c>
      <c r="K30">
        <f t="shared" si="25"/>
        <v>0</v>
      </c>
      <c r="L30">
        <v>50</v>
      </c>
      <c r="M30">
        <v>0</v>
      </c>
      <c r="N30">
        <v>50</v>
      </c>
      <c r="O30" s="17"/>
      <c r="P30" s="61">
        <v>0.87549120000000002</v>
      </c>
      <c r="Q30" s="61">
        <v>0.93840460000000003</v>
      </c>
      <c r="R30" s="61">
        <v>9.4847349999999993E-3</v>
      </c>
      <c r="S30" s="61">
        <v>938.98879999999997</v>
      </c>
      <c r="T30">
        <v>100000</v>
      </c>
      <c r="U30" s="17"/>
      <c r="V30" s="62">
        <v>111</v>
      </c>
      <c r="W30" s="62">
        <v>57</v>
      </c>
      <c r="X30">
        <f t="shared" si="6"/>
        <v>54</v>
      </c>
      <c r="Y30">
        <f t="shared" si="7"/>
        <v>943</v>
      </c>
      <c r="Z30">
        <f t="shared" si="8"/>
        <v>946</v>
      </c>
      <c r="AA30">
        <v>1000</v>
      </c>
      <c r="AB30">
        <v>1000</v>
      </c>
      <c r="AC30" s="61">
        <v>0.84523510000000002</v>
      </c>
      <c r="AD30" s="62"/>
      <c r="AE30" s="62"/>
      <c r="AF30" s="62"/>
      <c r="AG30" s="17"/>
    </row>
    <row r="31" spans="1:33">
      <c r="B31">
        <v>20</v>
      </c>
      <c r="C31">
        <v>50</v>
      </c>
      <c r="D31">
        <f t="shared" si="22"/>
        <v>50</v>
      </c>
      <c r="E31">
        <f t="shared" si="20"/>
        <v>500</v>
      </c>
      <c r="F31">
        <f t="shared" si="23"/>
        <v>500</v>
      </c>
      <c r="G31" s="9">
        <f t="shared" si="21"/>
        <v>400</v>
      </c>
      <c r="H31" s="9">
        <f t="shared" si="24"/>
        <v>100</v>
      </c>
      <c r="I31">
        <v>1000</v>
      </c>
      <c r="J31" s="13" t="s">
        <v>44</v>
      </c>
      <c r="K31">
        <f t="shared" si="25"/>
        <v>0</v>
      </c>
      <c r="L31">
        <v>50</v>
      </c>
      <c r="M31">
        <v>0</v>
      </c>
      <c r="N31">
        <v>50</v>
      </c>
      <c r="O31" s="17"/>
      <c r="P31" s="61">
        <v>0.93448070000000005</v>
      </c>
      <c r="Q31" s="61">
        <v>0.92036929999999995</v>
      </c>
      <c r="R31" s="61">
        <v>9.3041430000000008E-3</v>
      </c>
      <c r="S31" s="61">
        <v>921.11019999999996</v>
      </c>
      <c r="T31">
        <v>100000</v>
      </c>
      <c r="U31" s="17"/>
      <c r="V31" s="62">
        <v>102</v>
      </c>
      <c r="W31" s="62">
        <v>52</v>
      </c>
      <c r="X31">
        <f>V31-W31</f>
        <v>50</v>
      </c>
      <c r="Y31">
        <f>AA31-W31</f>
        <v>948</v>
      </c>
      <c r="Z31">
        <f t="shared" si="8"/>
        <v>950</v>
      </c>
      <c r="AA31">
        <v>1000</v>
      </c>
      <c r="AB31">
        <v>1000</v>
      </c>
      <c r="AC31" s="61">
        <v>0.91910170000000002</v>
      </c>
      <c r="AD31" s="62"/>
      <c r="AE31" s="62"/>
      <c r="AF31" s="62"/>
      <c r="AG31" s="17"/>
    </row>
    <row r="32" spans="1:33">
      <c r="B32">
        <v>20</v>
      </c>
      <c r="C32">
        <v>50</v>
      </c>
      <c r="D32">
        <f t="shared" si="22"/>
        <v>50</v>
      </c>
      <c r="E32">
        <f t="shared" si="20"/>
        <v>500</v>
      </c>
      <c r="F32">
        <f t="shared" si="23"/>
        <v>500</v>
      </c>
      <c r="G32" s="9">
        <f t="shared" si="21"/>
        <v>400</v>
      </c>
      <c r="H32" s="9">
        <f t="shared" si="24"/>
        <v>100</v>
      </c>
      <c r="I32">
        <v>1000</v>
      </c>
      <c r="J32" s="13" t="s">
        <v>44</v>
      </c>
      <c r="K32">
        <f t="shared" si="25"/>
        <v>0</v>
      </c>
      <c r="L32">
        <v>50</v>
      </c>
      <c r="M32">
        <v>0</v>
      </c>
      <c r="N32">
        <v>50</v>
      </c>
      <c r="O32" s="17"/>
      <c r="P32" s="61">
        <v>0.95694040000000002</v>
      </c>
      <c r="Q32" s="61">
        <v>0.90968199999999999</v>
      </c>
      <c r="R32" s="61">
        <v>9.1970980000000008E-3</v>
      </c>
      <c r="S32" s="61">
        <v>910.5127</v>
      </c>
      <c r="T32">
        <v>100000</v>
      </c>
      <c r="U32" s="17"/>
      <c r="V32" s="62">
        <v>94</v>
      </c>
      <c r="W32" s="62">
        <v>44</v>
      </c>
      <c r="X32">
        <f>V32-W32</f>
        <v>50</v>
      </c>
      <c r="Y32">
        <f>AA32-W32</f>
        <v>956</v>
      </c>
      <c r="Z32">
        <f t="shared" si="8"/>
        <v>950</v>
      </c>
      <c r="AA32">
        <v>1000</v>
      </c>
      <c r="AB32">
        <v>1000</v>
      </c>
      <c r="AC32" s="61">
        <v>0.59752660000000002</v>
      </c>
      <c r="AD32" s="62"/>
      <c r="AE32" s="62"/>
      <c r="AF32" s="62"/>
      <c r="AG32" s="17"/>
    </row>
    <row r="33" spans="1:33" ht="17" thickBot="1">
      <c r="B33">
        <v>20</v>
      </c>
      <c r="C33">
        <v>50</v>
      </c>
      <c r="D33">
        <f t="shared" si="22"/>
        <v>50</v>
      </c>
      <c r="E33">
        <f t="shared" si="20"/>
        <v>500</v>
      </c>
      <c r="F33">
        <f t="shared" si="23"/>
        <v>500</v>
      </c>
      <c r="G33" s="9">
        <f t="shared" si="21"/>
        <v>400</v>
      </c>
      <c r="H33" s="9">
        <f t="shared" si="24"/>
        <v>100</v>
      </c>
      <c r="I33">
        <v>1000</v>
      </c>
      <c r="J33" s="13" t="s">
        <v>44</v>
      </c>
      <c r="K33">
        <f t="shared" si="25"/>
        <v>0</v>
      </c>
      <c r="L33">
        <v>50</v>
      </c>
      <c r="M33">
        <v>0</v>
      </c>
      <c r="N33">
        <v>50</v>
      </c>
      <c r="O33" s="17"/>
      <c r="P33" s="61">
        <v>0.45857540000000002</v>
      </c>
      <c r="Q33" s="61">
        <v>1.004497</v>
      </c>
      <c r="R33" s="61">
        <v>1.0145970000000001E-2</v>
      </c>
      <c r="S33" s="61">
        <v>1004.451</v>
      </c>
      <c r="T33">
        <v>100000</v>
      </c>
      <c r="U33" s="17"/>
      <c r="V33" s="62">
        <v>111</v>
      </c>
      <c r="W33" s="62">
        <v>61</v>
      </c>
      <c r="X33">
        <f>V33-W33</f>
        <v>50</v>
      </c>
      <c r="Y33">
        <f>AA33-W33</f>
        <v>939</v>
      </c>
      <c r="Z33">
        <f t="shared" si="8"/>
        <v>950</v>
      </c>
      <c r="AA33">
        <v>1000</v>
      </c>
      <c r="AB33">
        <v>1000</v>
      </c>
      <c r="AC33" s="61">
        <v>0.32876329999999998</v>
      </c>
      <c r="AD33" s="62"/>
      <c r="AE33" s="62"/>
      <c r="AF33" s="62"/>
      <c r="AG33" s="17"/>
    </row>
    <row r="34" spans="1:33" ht="17" thickBot="1">
      <c r="A34" s="24">
        <v>5</v>
      </c>
      <c r="B34" s="73" t="s">
        <v>55</v>
      </c>
      <c r="C34" s="70"/>
      <c r="D34" s="70"/>
      <c r="E34" s="70"/>
      <c r="F34" s="70"/>
      <c r="G34" s="71"/>
      <c r="H34" s="70"/>
      <c r="I34" s="70"/>
      <c r="J34" s="70"/>
      <c r="K34" s="70"/>
      <c r="L34" s="70"/>
      <c r="M34" s="70"/>
      <c r="N34" s="70" t="s">
        <v>26</v>
      </c>
      <c r="O34" s="17"/>
      <c r="P34" s="69"/>
      <c r="Q34" s="69"/>
      <c r="R34" s="69"/>
      <c r="S34" s="69"/>
      <c r="T34" s="40"/>
      <c r="U34" s="40"/>
      <c r="V34" s="40"/>
      <c r="W34" s="40"/>
      <c r="X34" s="40">
        <f t="shared" si="6"/>
        <v>0</v>
      </c>
      <c r="Y34" s="40">
        <f t="shared" si="7"/>
        <v>0</v>
      </c>
      <c r="Z34" s="40">
        <f t="shared" si="8"/>
        <v>0</v>
      </c>
      <c r="AA34" s="40"/>
      <c r="AB34" s="40"/>
      <c r="AC34" s="40"/>
      <c r="AD34" s="40"/>
      <c r="AE34" s="40"/>
      <c r="AF34" s="40"/>
      <c r="AG34" s="17"/>
    </row>
    <row r="35" spans="1:33">
      <c r="A35" s="51"/>
      <c r="B35" s="51">
        <v>10</v>
      </c>
      <c r="C35" s="51">
        <v>50</v>
      </c>
      <c r="D35" s="51">
        <v>50</v>
      </c>
      <c r="E35" s="51">
        <v>500</v>
      </c>
      <c r="F35" s="51">
        <v>500</v>
      </c>
      <c r="G35" s="72">
        <v>400</v>
      </c>
      <c r="H35" s="72">
        <v>100</v>
      </c>
      <c r="I35" s="51">
        <v>1000</v>
      </c>
      <c r="J35" s="51">
        <v>100</v>
      </c>
      <c r="K35" s="51">
        <v>0</v>
      </c>
      <c r="L35" s="51">
        <v>55.23</v>
      </c>
      <c r="M35" s="51">
        <v>0</v>
      </c>
      <c r="N35" s="77" t="s">
        <v>16</v>
      </c>
      <c r="O35" s="17"/>
      <c r="P35" s="61">
        <v>0.54991449999999997</v>
      </c>
      <c r="Q35" s="61">
        <v>0.9915195</v>
      </c>
      <c r="R35" s="61">
        <v>1.0016209999999999E-2</v>
      </c>
      <c r="S35" s="61">
        <v>991.60440000000006</v>
      </c>
      <c r="T35">
        <v>100000</v>
      </c>
      <c r="U35" s="17"/>
      <c r="V35" s="62">
        <v>99</v>
      </c>
      <c r="W35" s="62">
        <v>51</v>
      </c>
      <c r="X35">
        <f t="shared" si="6"/>
        <v>48</v>
      </c>
      <c r="Y35">
        <f t="shared" si="7"/>
        <v>949</v>
      </c>
      <c r="Z35">
        <f t="shared" si="8"/>
        <v>952</v>
      </c>
      <c r="AA35">
        <v>1000</v>
      </c>
      <c r="AB35">
        <v>1000</v>
      </c>
      <c r="AC35" s="61">
        <v>0.83677330000000005</v>
      </c>
      <c r="AD35" s="62"/>
      <c r="AE35" s="62"/>
      <c r="AF35" s="62"/>
      <c r="AG35" s="17"/>
    </row>
    <row r="36" spans="1:33">
      <c r="A36" s="51"/>
      <c r="B36" s="51">
        <v>10</v>
      </c>
      <c r="C36" s="51">
        <v>50</v>
      </c>
      <c r="D36" s="51">
        <v>50</v>
      </c>
      <c r="E36" s="51">
        <v>500</v>
      </c>
      <c r="F36" s="51">
        <v>500</v>
      </c>
      <c r="G36" s="72">
        <v>400</v>
      </c>
      <c r="H36" s="72">
        <v>100</v>
      </c>
      <c r="I36" s="51">
        <v>1000</v>
      </c>
      <c r="J36" s="51">
        <v>100</v>
      </c>
      <c r="K36" s="51">
        <v>0</v>
      </c>
      <c r="L36" s="51">
        <v>55.23</v>
      </c>
      <c r="M36" s="51">
        <v>0</v>
      </c>
      <c r="N36" s="77" t="s">
        <v>16</v>
      </c>
      <c r="O36" s="17"/>
      <c r="P36" s="61">
        <v>0.71925280000000003</v>
      </c>
      <c r="Q36" s="61">
        <v>0.96773140000000002</v>
      </c>
      <c r="R36" s="61">
        <v>9.7782519999999994E-3</v>
      </c>
      <c r="S36" s="61">
        <v>968.04690000000005</v>
      </c>
      <c r="T36">
        <v>100000</v>
      </c>
      <c r="U36" s="17"/>
      <c r="V36" s="62">
        <v>92</v>
      </c>
      <c r="W36" s="62">
        <v>44</v>
      </c>
      <c r="X36">
        <f t="shared" si="6"/>
        <v>48</v>
      </c>
      <c r="Y36">
        <f t="shared" si="7"/>
        <v>956</v>
      </c>
      <c r="Z36">
        <f t="shared" si="8"/>
        <v>952</v>
      </c>
      <c r="AA36">
        <v>1000</v>
      </c>
      <c r="AB36">
        <v>1000</v>
      </c>
      <c r="AC36" s="61">
        <v>0.74898189999999998</v>
      </c>
      <c r="AD36" s="62"/>
      <c r="AE36" s="62"/>
      <c r="AF36" s="62"/>
      <c r="AG36" s="17"/>
    </row>
    <row r="37" spans="1:33">
      <c r="A37" s="51"/>
      <c r="B37" s="51">
        <v>10</v>
      </c>
      <c r="C37" s="51">
        <v>50</v>
      </c>
      <c r="D37" s="51">
        <v>50</v>
      </c>
      <c r="E37" s="51">
        <v>500</v>
      </c>
      <c r="F37" s="51">
        <v>500</v>
      </c>
      <c r="G37" s="72">
        <v>400</v>
      </c>
      <c r="H37" s="72">
        <v>100</v>
      </c>
      <c r="I37" s="51">
        <v>1000</v>
      </c>
      <c r="J37" s="51">
        <v>100</v>
      </c>
      <c r="K37" s="51">
        <v>0</v>
      </c>
      <c r="L37" s="51">
        <v>55.23</v>
      </c>
      <c r="M37" s="51">
        <v>0</v>
      </c>
      <c r="N37" s="77" t="s">
        <v>16</v>
      </c>
      <c r="O37" s="17"/>
      <c r="P37" s="61">
        <v>0.66788329999999996</v>
      </c>
      <c r="Q37" s="61">
        <v>0.97533559999999997</v>
      </c>
      <c r="R37" s="61">
        <v>9.8543299999999997E-3</v>
      </c>
      <c r="S37" s="61">
        <v>975.57860000000005</v>
      </c>
      <c r="T37">
        <v>100000</v>
      </c>
      <c r="U37" s="17"/>
      <c r="V37" s="62">
        <v>100</v>
      </c>
      <c r="W37" s="62">
        <v>52</v>
      </c>
      <c r="X37">
        <f t="shared" si="6"/>
        <v>48</v>
      </c>
      <c r="Y37">
        <f t="shared" si="7"/>
        <v>948</v>
      </c>
      <c r="Z37">
        <f t="shared" si="8"/>
        <v>952</v>
      </c>
      <c r="AA37">
        <v>1000</v>
      </c>
      <c r="AB37">
        <v>1000</v>
      </c>
      <c r="AC37" s="61">
        <v>0.75840169999999996</v>
      </c>
      <c r="AD37" s="62"/>
      <c r="AE37" s="62"/>
      <c r="AF37" s="62"/>
      <c r="AG37" s="17"/>
    </row>
    <row r="38" spans="1:33">
      <c r="A38" s="51"/>
      <c r="B38" s="51">
        <v>10</v>
      </c>
      <c r="C38" s="51">
        <v>50</v>
      </c>
      <c r="D38" s="51">
        <v>50</v>
      </c>
      <c r="E38" s="51">
        <v>500</v>
      </c>
      <c r="F38" s="51">
        <v>500</v>
      </c>
      <c r="G38" s="72">
        <v>400</v>
      </c>
      <c r="H38" s="72">
        <v>100</v>
      </c>
      <c r="I38" s="51">
        <v>1000</v>
      </c>
      <c r="J38" s="51">
        <v>100</v>
      </c>
      <c r="K38" s="51">
        <v>0</v>
      </c>
      <c r="L38" s="51">
        <v>55.23</v>
      </c>
      <c r="M38" s="51">
        <v>0</v>
      </c>
      <c r="N38" s="77" t="s">
        <v>16</v>
      </c>
      <c r="O38" s="17"/>
      <c r="P38" s="61">
        <v>0.77476230000000001</v>
      </c>
      <c r="Q38" s="61">
        <v>0.957457</v>
      </c>
      <c r="R38" s="61">
        <v>9.6754409999999999E-3</v>
      </c>
      <c r="S38" s="61">
        <v>957.86860000000001</v>
      </c>
      <c r="T38">
        <v>100000</v>
      </c>
      <c r="U38" s="17"/>
      <c r="V38" s="62">
        <v>91</v>
      </c>
      <c r="W38" s="62">
        <v>43</v>
      </c>
      <c r="X38">
        <f t="shared" si="6"/>
        <v>48</v>
      </c>
      <c r="Y38">
        <f t="shared" si="7"/>
        <v>957</v>
      </c>
      <c r="Z38">
        <f t="shared" si="8"/>
        <v>952</v>
      </c>
      <c r="AA38">
        <v>1000</v>
      </c>
      <c r="AB38">
        <v>1000</v>
      </c>
      <c r="AC38" s="61">
        <v>0.6680007</v>
      </c>
      <c r="AD38" s="62"/>
      <c r="AE38" s="62"/>
      <c r="AF38" s="62"/>
      <c r="AG38" s="17"/>
    </row>
    <row r="39" spans="1:33">
      <c r="A39" s="51"/>
      <c r="B39" s="51">
        <v>10</v>
      </c>
      <c r="C39" s="51">
        <v>50</v>
      </c>
      <c r="D39" s="51">
        <v>50</v>
      </c>
      <c r="E39" s="51">
        <v>500</v>
      </c>
      <c r="F39" s="51">
        <v>500</v>
      </c>
      <c r="G39" s="72">
        <v>400</v>
      </c>
      <c r="H39" s="72">
        <v>100</v>
      </c>
      <c r="I39" s="51">
        <v>1000</v>
      </c>
      <c r="J39" s="51">
        <v>100</v>
      </c>
      <c r="K39" s="51">
        <v>0</v>
      </c>
      <c r="L39" s="51">
        <v>53.85</v>
      </c>
      <c r="M39" s="51">
        <v>0</v>
      </c>
      <c r="N39" s="77" t="s">
        <v>45</v>
      </c>
      <c r="O39" s="17"/>
      <c r="P39" s="61">
        <v>0.42514570000000002</v>
      </c>
      <c r="Q39" s="61">
        <v>1.0086280000000001</v>
      </c>
      <c r="R39" s="61">
        <v>1.018727E-2</v>
      </c>
      <c r="S39" s="61">
        <v>1008.54</v>
      </c>
      <c r="T39">
        <v>100000</v>
      </c>
      <c r="U39" s="17"/>
      <c r="V39" s="62">
        <v>98</v>
      </c>
      <c r="W39" s="62">
        <v>54</v>
      </c>
      <c r="X39">
        <f>V39-W39</f>
        <v>44</v>
      </c>
      <c r="Y39">
        <f>AA39-W39</f>
        <v>946</v>
      </c>
      <c r="Z39">
        <f t="shared" si="8"/>
        <v>956</v>
      </c>
      <c r="AA39">
        <v>1000</v>
      </c>
      <c r="AB39">
        <v>1000</v>
      </c>
      <c r="AC39" s="61">
        <v>0.3512538</v>
      </c>
      <c r="AD39" s="62"/>
      <c r="AE39" s="62"/>
      <c r="AF39" s="62"/>
      <c r="AG39" s="17"/>
    </row>
    <row r="40" spans="1:33">
      <c r="A40" s="51"/>
      <c r="B40" s="51">
        <v>10</v>
      </c>
      <c r="C40" s="51">
        <v>50</v>
      </c>
      <c r="D40" s="51">
        <v>50</v>
      </c>
      <c r="E40" s="51">
        <v>500</v>
      </c>
      <c r="F40" s="51">
        <v>500</v>
      </c>
      <c r="G40" s="72">
        <v>400</v>
      </c>
      <c r="H40" s="72">
        <v>100</v>
      </c>
      <c r="I40" s="51">
        <v>1000</v>
      </c>
      <c r="J40" s="51">
        <v>100</v>
      </c>
      <c r="K40" s="51">
        <v>0</v>
      </c>
      <c r="L40" s="51">
        <v>53.85</v>
      </c>
      <c r="M40" s="51">
        <v>0</v>
      </c>
      <c r="N40" s="77" t="s">
        <v>45</v>
      </c>
      <c r="O40" s="17"/>
      <c r="P40" s="61">
        <v>0.75628240000000002</v>
      </c>
      <c r="Q40" s="61">
        <v>0.96131739999999999</v>
      </c>
      <c r="R40" s="61">
        <v>9.7140720000000007E-3</v>
      </c>
      <c r="S40" s="61">
        <v>961.69309999999996</v>
      </c>
      <c r="T40">
        <v>100000</v>
      </c>
      <c r="U40" s="17"/>
      <c r="V40" s="62">
        <v>95</v>
      </c>
      <c r="W40" s="62">
        <v>51</v>
      </c>
      <c r="X40">
        <f>V40-W40</f>
        <v>44</v>
      </c>
      <c r="Y40">
        <f>AA40-W40</f>
        <v>949</v>
      </c>
      <c r="Z40">
        <f t="shared" si="8"/>
        <v>956</v>
      </c>
      <c r="AA40">
        <v>1000</v>
      </c>
      <c r="AB40">
        <v>1000</v>
      </c>
      <c r="AC40" s="61">
        <v>0.52840739999999997</v>
      </c>
      <c r="AD40" s="62"/>
      <c r="AE40" s="62"/>
      <c r="AF40" s="62"/>
      <c r="AG40" s="17"/>
    </row>
    <row r="41" spans="1:33" ht="17" thickBot="1">
      <c r="A41" s="51"/>
      <c r="B41" s="51">
        <v>10</v>
      </c>
      <c r="C41" s="51">
        <v>50</v>
      </c>
      <c r="D41" s="51">
        <v>50</v>
      </c>
      <c r="E41" s="51">
        <v>500</v>
      </c>
      <c r="F41" s="51">
        <v>500</v>
      </c>
      <c r="G41" s="72">
        <v>400</v>
      </c>
      <c r="H41" s="72">
        <v>100</v>
      </c>
      <c r="I41" s="51">
        <v>1000</v>
      </c>
      <c r="J41" s="51">
        <v>100</v>
      </c>
      <c r="K41" s="51">
        <v>0</v>
      </c>
      <c r="L41" s="51">
        <v>53.85</v>
      </c>
      <c r="M41" s="51">
        <v>0</v>
      </c>
      <c r="N41" s="77" t="s">
        <v>45</v>
      </c>
      <c r="O41" s="17"/>
      <c r="P41" s="61">
        <v>0.48737510000000001</v>
      </c>
      <c r="Q41" s="61">
        <v>1.0003660000000001</v>
      </c>
      <c r="R41" s="61">
        <v>1.010467E-2</v>
      </c>
      <c r="S41" s="61">
        <v>1000.362</v>
      </c>
      <c r="T41">
        <v>100000</v>
      </c>
      <c r="U41" s="17"/>
      <c r="V41" s="62">
        <v>98</v>
      </c>
      <c r="W41" s="62">
        <v>54</v>
      </c>
      <c r="X41">
        <f>V41-W41</f>
        <v>44</v>
      </c>
      <c r="Y41">
        <f>AA41-W41</f>
        <v>946</v>
      </c>
      <c r="Z41">
        <f t="shared" si="8"/>
        <v>956</v>
      </c>
      <c r="AA41">
        <v>1000</v>
      </c>
      <c r="AB41">
        <v>1000</v>
      </c>
      <c r="AC41" s="61">
        <v>0.3512538</v>
      </c>
      <c r="AD41" s="62"/>
      <c r="AE41" s="62"/>
      <c r="AF41" s="62"/>
      <c r="AG41" s="17"/>
    </row>
    <row r="42" spans="1:33" ht="17" thickBot="1">
      <c r="A42" s="24">
        <v>6</v>
      </c>
      <c r="B42" s="4" t="s">
        <v>56</v>
      </c>
      <c r="C42" s="2"/>
      <c r="D42" s="2"/>
      <c r="E42" s="2"/>
      <c r="F42" s="2"/>
      <c r="G42" s="16"/>
      <c r="H42" s="2"/>
      <c r="I42" s="2"/>
      <c r="J42" s="2" t="s">
        <v>26</v>
      </c>
      <c r="K42" s="2"/>
      <c r="L42" s="2"/>
      <c r="M42" s="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>
        <f t="shared" si="6"/>
        <v>0</v>
      </c>
      <c r="Y42" s="17">
        <f t="shared" si="7"/>
        <v>0</v>
      </c>
      <c r="Z42" s="17">
        <f t="shared" si="8"/>
        <v>0</v>
      </c>
      <c r="AA42" s="17"/>
      <c r="AB42" s="17"/>
      <c r="AC42" s="17"/>
      <c r="AD42" s="17"/>
      <c r="AE42" s="17"/>
      <c r="AF42" s="17"/>
      <c r="AG42" s="17"/>
    </row>
    <row r="43" spans="1:33">
      <c r="B43">
        <v>10</v>
      </c>
      <c r="C43">
        <v>5</v>
      </c>
      <c r="D43">
        <f>100-C43</f>
        <v>95</v>
      </c>
      <c r="E43" s="10">
        <f>I43-F43</f>
        <v>950</v>
      </c>
      <c r="F43">
        <f>I43/100*C43</f>
        <v>50</v>
      </c>
      <c r="G43" s="9">
        <f t="shared" si="3"/>
        <v>45</v>
      </c>
      <c r="H43" s="18">
        <f>F43/100*B43</f>
        <v>5</v>
      </c>
      <c r="I43">
        <v>1000</v>
      </c>
      <c r="J43" s="13" t="s">
        <v>14</v>
      </c>
      <c r="K43">
        <f>M43/L43</f>
        <v>0</v>
      </c>
      <c r="L43">
        <v>50</v>
      </c>
      <c r="M43">
        <v>0</v>
      </c>
      <c r="N43">
        <v>50</v>
      </c>
      <c r="O43" s="17"/>
      <c r="P43" s="27">
        <v>0.98223020000000005</v>
      </c>
      <c r="Q43" s="27">
        <v>0.90776869999999998</v>
      </c>
      <c r="R43" s="27">
        <v>9.1779310000000003E-3</v>
      </c>
      <c r="S43" s="27">
        <v>908.61519999999996</v>
      </c>
      <c r="T43">
        <v>100000</v>
      </c>
      <c r="U43" s="17"/>
      <c r="V43" s="62">
        <v>114</v>
      </c>
      <c r="W43" s="62">
        <v>57</v>
      </c>
      <c r="X43">
        <f t="shared" si="6"/>
        <v>57</v>
      </c>
      <c r="Y43">
        <f t="shared" si="7"/>
        <v>943</v>
      </c>
      <c r="Z43">
        <f t="shared" si="8"/>
        <v>943</v>
      </c>
      <c r="AA43">
        <v>1000</v>
      </c>
      <c r="AB43">
        <v>1000</v>
      </c>
      <c r="AC43" s="62">
        <v>1</v>
      </c>
      <c r="AD43" s="62"/>
      <c r="AE43" s="62"/>
      <c r="AF43" s="62"/>
      <c r="AG43" s="17"/>
    </row>
    <row r="44" spans="1:33">
      <c r="B44">
        <v>10</v>
      </c>
      <c r="C44">
        <v>10</v>
      </c>
      <c r="D44">
        <f t="shared" ref="D44:D49" si="26">100-C44</f>
        <v>90</v>
      </c>
      <c r="E44" s="10">
        <f t="shared" ref="E44:E48" si="27">I44-F44</f>
        <v>900</v>
      </c>
      <c r="F44">
        <f t="shared" ref="F44:F48" si="28">I44/100*C44</f>
        <v>100</v>
      </c>
      <c r="G44" s="9">
        <f t="shared" si="3"/>
        <v>90</v>
      </c>
      <c r="H44" s="18">
        <f t="shared" ref="H44:H49" si="29">F44/100*B44</f>
        <v>10</v>
      </c>
      <c r="I44">
        <v>1000</v>
      </c>
      <c r="J44" s="13" t="s">
        <v>14</v>
      </c>
      <c r="K44">
        <f t="shared" ref="K44:K49" si="30">M44/L44</f>
        <v>0</v>
      </c>
      <c r="L44">
        <v>50</v>
      </c>
      <c r="M44">
        <v>0</v>
      </c>
      <c r="N44">
        <v>50</v>
      </c>
      <c r="O44" s="17"/>
      <c r="P44" s="27">
        <v>0.97913019999999995</v>
      </c>
      <c r="Q44" s="27">
        <v>0.90929760000000004</v>
      </c>
      <c r="R44" s="27">
        <v>9.1932469999999999E-3</v>
      </c>
      <c r="S44" s="27">
        <v>910.13139999999999</v>
      </c>
      <c r="T44">
        <v>100000</v>
      </c>
      <c r="U44" s="17"/>
      <c r="V44" s="62">
        <v>101</v>
      </c>
      <c r="W44" s="62">
        <v>44</v>
      </c>
      <c r="X44">
        <f t="shared" si="6"/>
        <v>57</v>
      </c>
      <c r="Y44">
        <f t="shared" si="7"/>
        <v>956</v>
      </c>
      <c r="Z44">
        <f t="shared" si="8"/>
        <v>943</v>
      </c>
      <c r="AA44">
        <v>1000</v>
      </c>
      <c r="AB44">
        <v>1000</v>
      </c>
      <c r="AC44" s="61">
        <v>0.22026129999999999</v>
      </c>
      <c r="AD44" s="62"/>
      <c r="AE44" s="62"/>
      <c r="AF44" s="62"/>
      <c r="AG44" s="17"/>
    </row>
    <row r="45" spans="1:33">
      <c r="B45">
        <v>10</v>
      </c>
      <c r="C45">
        <v>25</v>
      </c>
      <c r="D45">
        <f t="shared" si="26"/>
        <v>75</v>
      </c>
      <c r="E45" s="10">
        <f t="shared" si="27"/>
        <v>750</v>
      </c>
      <c r="F45">
        <f t="shared" si="28"/>
        <v>250</v>
      </c>
      <c r="G45" s="9">
        <f t="shared" si="3"/>
        <v>225</v>
      </c>
      <c r="H45" s="18">
        <f t="shared" si="29"/>
        <v>25</v>
      </c>
      <c r="I45">
        <v>1000</v>
      </c>
      <c r="J45" s="13" t="s">
        <v>14</v>
      </c>
      <c r="K45">
        <f t="shared" si="30"/>
        <v>0</v>
      </c>
      <c r="L45">
        <v>50</v>
      </c>
      <c r="M45">
        <v>0</v>
      </c>
      <c r="N45">
        <v>50</v>
      </c>
      <c r="O45" s="17"/>
      <c r="P45" s="27">
        <v>0.91910080000000005</v>
      </c>
      <c r="Q45" s="27">
        <v>0.93086670000000005</v>
      </c>
      <c r="R45" s="27">
        <v>9.409265E-3</v>
      </c>
      <c r="S45" s="27">
        <v>931.5172</v>
      </c>
      <c r="T45">
        <v>100000</v>
      </c>
      <c r="U45" s="17"/>
      <c r="V45" s="62">
        <v>108</v>
      </c>
      <c r="W45" s="62">
        <v>51</v>
      </c>
      <c r="X45">
        <f t="shared" si="6"/>
        <v>57</v>
      </c>
      <c r="Y45">
        <f t="shared" si="7"/>
        <v>949</v>
      </c>
      <c r="Z45">
        <f t="shared" si="8"/>
        <v>943</v>
      </c>
      <c r="AA45">
        <v>1000</v>
      </c>
      <c r="AB45">
        <v>1000</v>
      </c>
      <c r="AC45" s="61">
        <v>0.62102120000000005</v>
      </c>
      <c r="AD45" s="62"/>
      <c r="AE45" s="62"/>
      <c r="AF45" s="62"/>
      <c r="AG45" s="17"/>
    </row>
    <row r="46" spans="1:33">
      <c r="B46">
        <v>10</v>
      </c>
      <c r="C46">
        <v>50</v>
      </c>
      <c r="D46">
        <f t="shared" si="26"/>
        <v>50</v>
      </c>
      <c r="E46" s="10">
        <f t="shared" si="27"/>
        <v>500</v>
      </c>
      <c r="F46">
        <f t="shared" si="28"/>
        <v>500</v>
      </c>
      <c r="G46" s="9">
        <f t="shared" si="3"/>
        <v>450</v>
      </c>
      <c r="H46" s="18">
        <f t="shared" si="29"/>
        <v>50</v>
      </c>
      <c r="I46">
        <v>1000</v>
      </c>
      <c r="J46" s="13" t="s">
        <v>14</v>
      </c>
      <c r="K46">
        <f t="shared" si="30"/>
        <v>0</v>
      </c>
      <c r="L46">
        <v>50</v>
      </c>
      <c r="M46">
        <v>0</v>
      </c>
      <c r="N46">
        <v>50</v>
      </c>
      <c r="O46" s="17"/>
      <c r="P46" s="27">
        <v>0.63559359999999998</v>
      </c>
      <c r="Q46" s="27">
        <v>0.98031699999999999</v>
      </c>
      <c r="R46" s="27">
        <v>9.9041609999999999E-3</v>
      </c>
      <c r="S46" s="27">
        <v>980.51199999999994</v>
      </c>
      <c r="T46">
        <v>100000</v>
      </c>
      <c r="U46" s="17"/>
      <c r="V46" s="62">
        <v>113</v>
      </c>
      <c r="W46" s="62">
        <v>56</v>
      </c>
      <c r="X46">
        <f t="shared" si="6"/>
        <v>57</v>
      </c>
      <c r="Y46">
        <f t="shared" si="7"/>
        <v>944</v>
      </c>
      <c r="Z46">
        <f t="shared" si="8"/>
        <v>943</v>
      </c>
      <c r="AA46">
        <v>1000</v>
      </c>
      <c r="AB46">
        <v>1000</v>
      </c>
      <c r="AC46" s="61">
        <v>1</v>
      </c>
      <c r="AD46" s="62"/>
      <c r="AE46" s="62"/>
      <c r="AF46" s="62"/>
      <c r="AG46" s="17"/>
    </row>
    <row r="47" spans="1:33">
      <c r="B47">
        <v>10</v>
      </c>
      <c r="C47">
        <v>75</v>
      </c>
      <c r="D47">
        <f t="shared" si="26"/>
        <v>25</v>
      </c>
      <c r="E47" s="10">
        <f t="shared" si="27"/>
        <v>250</v>
      </c>
      <c r="F47">
        <f t="shared" si="28"/>
        <v>750</v>
      </c>
      <c r="G47" s="9">
        <f t="shared" si="3"/>
        <v>675</v>
      </c>
      <c r="H47" s="18">
        <f t="shared" si="29"/>
        <v>75</v>
      </c>
      <c r="I47">
        <v>1000</v>
      </c>
      <c r="J47" s="13" t="s">
        <v>44</v>
      </c>
      <c r="K47">
        <f t="shared" si="30"/>
        <v>0</v>
      </c>
      <c r="L47">
        <v>50</v>
      </c>
      <c r="M47">
        <v>0</v>
      </c>
      <c r="N47">
        <v>50</v>
      </c>
      <c r="O47" s="17"/>
      <c r="P47" s="27">
        <v>0.2407676</v>
      </c>
      <c r="Q47" s="27">
        <v>1.037674</v>
      </c>
      <c r="R47" s="27">
        <v>1.047757E-2</v>
      </c>
      <c r="S47" s="27">
        <v>1037.279</v>
      </c>
      <c r="T47">
        <v>100000</v>
      </c>
      <c r="U47" s="17"/>
      <c r="V47" s="62">
        <v>94</v>
      </c>
      <c r="W47" s="62">
        <v>44</v>
      </c>
      <c r="X47">
        <f t="shared" si="6"/>
        <v>50</v>
      </c>
      <c r="Y47">
        <f t="shared" si="7"/>
        <v>956</v>
      </c>
      <c r="Z47">
        <f t="shared" si="8"/>
        <v>950</v>
      </c>
      <c r="AA47">
        <v>1000</v>
      </c>
      <c r="AB47">
        <v>1000</v>
      </c>
      <c r="AC47" s="61">
        <v>0.59752660000000002</v>
      </c>
      <c r="AD47" s="62"/>
      <c r="AE47" s="62"/>
      <c r="AF47" s="62"/>
      <c r="AG47" s="17"/>
    </row>
    <row r="48" spans="1:33">
      <c r="B48">
        <v>10</v>
      </c>
      <c r="C48">
        <v>85</v>
      </c>
      <c r="D48">
        <f t="shared" si="26"/>
        <v>15</v>
      </c>
      <c r="E48" s="10">
        <f t="shared" si="27"/>
        <v>150</v>
      </c>
      <c r="F48">
        <f t="shared" si="28"/>
        <v>850</v>
      </c>
      <c r="G48" s="9">
        <f t="shared" si="3"/>
        <v>765</v>
      </c>
      <c r="H48" s="18">
        <f t="shared" si="29"/>
        <v>85</v>
      </c>
      <c r="I48">
        <v>1000</v>
      </c>
      <c r="J48" s="13" t="s">
        <v>44</v>
      </c>
      <c r="K48">
        <f t="shared" si="30"/>
        <v>0</v>
      </c>
      <c r="L48">
        <v>50</v>
      </c>
      <c r="M48">
        <v>0</v>
      </c>
      <c r="N48">
        <v>50</v>
      </c>
      <c r="O48" s="17"/>
      <c r="P48" s="27">
        <v>0.49293510000000001</v>
      </c>
      <c r="Q48" s="27">
        <v>0.999834</v>
      </c>
      <c r="R48" s="27">
        <v>1.009935E-2</v>
      </c>
      <c r="S48" s="27">
        <v>999.83569999999997</v>
      </c>
      <c r="T48">
        <v>100000</v>
      </c>
      <c r="U48" s="17"/>
      <c r="V48" s="62">
        <v>105</v>
      </c>
      <c r="W48" s="62">
        <v>55</v>
      </c>
      <c r="X48">
        <f t="shared" si="6"/>
        <v>50</v>
      </c>
      <c r="Y48">
        <f t="shared" si="7"/>
        <v>945</v>
      </c>
      <c r="Z48">
        <f t="shared" si="8"/>
        <v>950</v>
      </c>
      <c r="AA48">
        <v>1000</v>
      </c>
      <c r="AB48">
        <v>1000</v>
      </c>
      <c r="AC48" s="61">
        <v>0.68857849999999998</v>
      </c>
      <c r="AD48" s="62"/>
      <c r="AE48" s="62"/>
      <c r="AF48" s="62"/>
      <c r="AG48" s="17"/>
    </row>
    <row r="49" spans="1:33" ht="17" thickBot="1">
      <c r="B49">
        <v>10</v>
      </c>
      <c r="C49">
        <v>100</v>
      </c>
      <c r="D49">
        <f t="shared" si="26"/>
        <v>0</v>
      </c>
      <c r="E49" s="10">
        <v>1</v>
      </c>
      <c r="F49">
        <v>999</v>
      </c>
      <c r="G49" s="9">
        <f t="shared" si="3"/>
        <v>899.1</v>
      </c>
      <c r="H49" s="18">
        <f t="shared" si="29"/>
        <v>99.9</v>
      </c>
      <c r="I49">
        <v>1000</v>
      </c>
      <c r="J49" s="13" t="s">
        <v>44</v>
      </c>
      <c r="K49">
        <f t="shared" si="30"/>
        <v>0</v>
      </c>
      <c r="L49">
        <v>50</v>
      </c>
      <c r="M49">
        <v>0</v>
      </c>
      <c r="N49">
        <v>50</v>
      </c>
      <c r="O49" s="17"/>
      <c r="P49" s="27">
        <v>0.76263239999999999</v>
      </c>
      <c r="Q49" s="27">
        <v>0.95453379999999999</v>
      </c>
      <c r="R49" s="27">
        <v>9.6461859999999993E-3</v>
      </c>
      <c r="S49" s="27">
        <v>954.97239999999999</v>
      </c>
      <c r="T49">
        <v>100000</v>
      </c>
      <c r="U49" s="17"/>
      <c r="V49" s="62">
        <v>103</v>
      </c>
      <c r="W49" s="62">
        <v>53</v>
      </c>
      <c r="X49">
        <f t="shared" si="6"/>
        <v>50</v>
      </c>
      <c r="Y49">
        <f t="shared" si="7"/>
        <v>947</v>
      </c>
      <c r="Z49">
        <f t="shared" si="8"/>
        <v>950</v>
      </c>
      <c r="AA49">
        <v>1000</v>
      </c>
      <c r="AB49">
        <v>1000</v>
      </c>
      <c r="AC49" s="61">
        <v>0.83975909999999998</v>
      </c>
      <c r="AD49" s="62"/>
      <c r="AE49" s="62"/>
      <c r="AF49" s="62"/>
      <c r="AG49" s="17"/>
    </row>
    <row r="50" spans="1:33" ht="17" thickBot="1">
      <c r="A50" s="24">
        <v>7</v>
      </c>
      <c r="B50" s="4" t="s">
        <v>103</v>
      </c>
      <c r="C50" s="2"/>
      <c r="D50" s="2"/>
      <c r="E50" s="2"/>
      <c r="F50" s="2"/>
      <c r="G50" s="16"/>
      <c r="H50" s="2"/>
      <c r="I50" s="2"/>
      <c r="J50" s="17"/>
      <c r="K50" s="2"/>
      <c r="L50" s="2"/>
      <c r="M50" s="2"/>
      <c r="N50" s="2" t="s">
        <v>26</v>
      </c>
      <c r="O50" s="17"/>
      <c r="P50" s="17"/>
      <c r="Q50" s="17"/>
      <c r="R50" s="17"/>
      <c r="S50" s="17"/>
      <c r="T50" s="17"/>
      <c r="U50" s="17"/>
      <c r="V50" s="17"/>
      <c r="W50" s="17"/>
      <c r="X50" s="17">
        <f t="shared" si="6"/>
        <v>0</v>
      </c>
      <c r="Y50" s="17">
        <f t="shared" si="7"/>
        <v>0</v>
      </c>
      <c r="Z50" s="17">
        <f t="shared" si="8"/>
        <v>0</v>
      </c>
      <c r="AA50" s="17"/>
      <c r="AB50" s="17"/>
      <c r="AC50" s="17"/>
      <c r="AD50" s="17"/>
      <c r="AE50" s="17"/>
      <c r="AF50" s="17"/>
      <c r="AG50" s="17"/>
    </row>
    <row r="51" spans="1:33">
      <c r="B51">
        <v>10</v>
      </c>
      <c r="C51">
        <v>5</v>
      </c>
      <c r="D51">
        <f>100-C51</f>
        <v>95</v>
      </c>
      <c r="E51" s="10">
        <f>I51-F51</f>
        <v>950</v>
      </c>
      <c r="F51">
        <f>I51/100*C51</f>
        <v>50</v>
      </c>
      <c r="G51" s="9">
        <f t="shared" si="3"/>
        <v>45</v>
      </c>
      <c r="H51" s="18">
        <f>F51/100*B51</f>
        <v>5</v>
      </c>
      <c r="I51">
        <v>1000</v>
      </c>
      <c r="J51">
        <v>100</v>
      </c>
      <c r="K51">
        <f>M51/L51</f>
        <v>0</v>
      </c>
      <c r="L51">
        <v>55.23</v>
      </c>
      <c r="M51">
        <v>0</v>
      </c>
      <c r="N51" s="14" t="s">
        <v>16</v>
      </c>
      <c r="O51" s="76"/>
      <c r="P51" s="27">
        <v>0.99958999999999998</v>
      </c>
      <c r="Q51" s="27">
        <v>0.85169899999999998</v>
      </c>
      <c r="R51" s="27">
        <v>8.6159270000000007E-3</v>
      </c>
      <c r="S51" s="27">
        <v>852.97680000000003</v>
      </c>
      <c r="T51">
        <v>100000</v>
      </c>
      <c r="U51" s="17"/>
      <c r="V51" s="62">
        <v>87</v>
      </c>
      <c r="W51" s="62">
        <v>37</v>
      </c>
      <c r="X51">
        <f t="shared" si="6"/>
        <v>50</v>
      </c>
      <c r="Y51">
        <f t="shared" si="7"/>
        <v>963</v>
      </c>
      <c r="Z51">
        <f t="shared" si="8"/>
        <v>950</v>
      </c>
      <c r="AA51">
        <v>1000</v>
      </c>
      <c r="AB51">
        <v>1000</v>
      </c>
      <c r="AC51" s="61">
        <v>0.1880751</v>
      </c>
      <c r="AD51" s="62"/>
      <c r="AE51" s="62"/>
      <c r="AF51" s="62"/>
      <c r="AG51" s="17"/>
    </row>
    <row r="52" spans="1:33">
      <c r="B52">
        <v>10</v>
      </c>
      <c r="C52">
        <v>10</v>
      </c>
      <c r="D52">
        <f t="shared" ref="D52:D57" si="31">100-C52</f>
        <v>90</v>
      </c>
      <c r="E52" s="10">
        <f t="shared" ref="E52:E56" si="32">I52-F52</f>
        <v>900</v>
      </c>
      <c r="F52">
        <f t="shared" ref="F52:F56" si="33">I52/100*C52</f>
        <v>100</v>
      </c>
      <c r="G52" s="9">
        <f t="shared" si="3"/>
        <v>90</v>
      </c>
      <c r="H52" s="18">
        <f t="shared" ref="H52:H57" si="34">F52/100*B52</f>
        <v>10</v>
      </c>
      <c r="I52">
        <v>1000</v>
      </c>
      <c r="J52">
        <v>100</v>
      </c>
      <c r="K52">
        <f t="shared" ref="K52:K57" si="35">M52/L52</f>
        <v>0</v>
      </c>
      <c r="L52">
        <v>55.23</v>
      </c>
      <c r="M52">
        <v>0</v>
      </c>
      <c r="N52" s="14" t="s">
        <v>16</v>
      </c>
      <c r="O52" s="76"/>
      <c r="P52" s="27">
        <v>0.99965999999999999</v>
      </c>
      <c r="Q52" s="27">
        <v>0.84107549999999998</v>
      </c>
      <c r="R52" s="27">
        <v>8.5093719999999994E-3</v>
      </c>
      <c r="S52" s="27">
        <v>842.42790000000002</v>
      </c>
      <c r="T52">
        <v>100000</v>
      </c>
      <c r="U52" s="17"/>
      <c r="V52" s="62">
        <v>92</v>
      </c>
      <c r="W52" s="62">
        <v>42</v>
      </c>
      <c r="X52">
        <f t="shared" si="6"/>
        <v>50</v>
      </c>
      <c r="Y52">
        <f t="shared" si="7"/>
        <v>958</v>
      </c>
      <c r="Z52">
        <f t="shared" si="8"/>
        <v>950</v>
      </c>
      <c r="AA52">
        <v>1000</v>
      </c>
      <c r="AB52">
        <v>1000</v>
      </c>
      <c r="AC52" s="61">
        <v>0.45512049999999998</v>
      </c>
      <c r="AD52" s="62"/>
      <c r="AE52" s="62"/>
      <c r="AF52" s="62"/>
      <c r="AG52" s="17"/>
    </row>
    <row r="53" spans="1:33">
      <c r="B53">
        <v>10</v>
      </c>
      <c r="C53">
        <v>25</v>
      </c>
      <c r="D53">
        <f t="shared" si="31"/>
        <v>75</v>
      </c>
      <c r="E53" s="10">
        <f t="shared" si="32"/>
        <v>750</v>
      </c>
      <c r="F53">
        <f t="shared" si="33"/>
        <v>250</v>
      </c>
      <c r="G53" s="9">
        <f t="shared" si="3"/>
        <v>225</v>
      </c>
      <c r="H53" s="18">
        <f t="shared" si="34"/>
        <v>25</v>
      </c>
      <c r="I53">
        <v>1000</v>
      </c>
      <c r="J53">
        <v>100</v>
      </c>
      <c r="K53">
        <f t="shared" si="35"/>
        <v>0</v>
      </c>
      <c r="L53">
        <v>55.23</v>
      </c>
      <c r="M53">
        <v>0</v>
      </c>
      <c r="N53" s="14" t="s">
        <v>16</v>
      </c>
      <c r="O53" s="76"/>
      <c r="P53" s="27">
        <v>0.99359010000000003</v>
      </c>
      <c r="Q53" s="27">
        <v>0.87822520000000004</v>
      </c>
      <c r="R53" s="27">
        <v>8.8818860000000003E-3</v>
      </c>
      <c r="S53" s="27">
        <v>879.30679999999995</v>
      </c>
      <c r="T53">
        <v>100000</v>
      </c>
      <c r="U53" s="17"/>
      <c r="V53" s="62">
        <v>110</v>
      </c>
      <c r="W53" s="62">
        <v>60</v>
      </c>
      <c r="X53">
        <f t="shared" si="6"/>
        <v>50</v>
      </c>
      <c r="Y53">
        <f t="shared" si="7"/>
        <v>940</v>
      </c>
      <c r="Z53">
        <f t="shared" si="8"/>
        <v>950</v>
      </c>
      <c r="AA53">
        <v>1000</v>
      </c>
      <c r="AB53">
        <v>1000</v>
      </c>
      <c r="AC53" s="61">
        <v>0.37745529999999999</v>
      </c>
      <c r="AD53" s="62"/>
      <c r="AE53" s="62"/>
      <c r="AF53" s="62"/>
      <c r="AG53" s="17"/>
    </row>
    <row r="54" spans="1:33">
      <c r="B54">
        <v>10</v>
      </c>
      <c r="C54">
        <v>50</v>
      </c>
      <c r="D54">
        <f t="shared" si="31"/>
        <v>50</v>
      </c>
      <c r="E54" s="10">
        <f t="shared" si="32"/>
        <v>500</v>
      </c>
      <c r="F54">
        <f t="shared" si="33"/>
        <v>500</v>
      </c>
      <c r="G54" s="9">
        <f t="shared" si="3"/>
        <v>450</v>
      </c>
      <c r="H54" s="18">
        <f t="shared" si="34"/>
        <v>50</v>
      </c>
      <c r="I54">
        <v>1000</v>
      </c>
      <c r="J54">
        <v>100</v>
      </c>
      <c r="K54">
        <f t="shared" si="35"/>
        <v>0</v>
      </c>
      <c r="L54">
        <v>55.23</v>
      </c>
      <c r="M54">
        <v>0</v>
      </c>
      <c r="N54" s="14" t="s">
        <v>16</v>
      </c>
      <c r="O54" s="76"/>
      <c r="P54" s="27">
        <v>0.97404029999999997</v>
      </c>
      <c r="Q54" s="27">
        <v>0.89470179999999999</v>
      </c>
      <c r="R54" s="27">
        <v>9.0470150000000003E-3</v>
      </c>
      <c r="S54" s="27">
        <v>895.65449999999998</v>
      </c>
      <c r="T54">
        <v>100000</v>
      </c>
      <c r="U54" s="17"/>
      <c r="V54" s="62">
        <v>85</v>
      </c>
      <c r="W54" s="62">
        <v>35</v>
      </c>
      <c r="X54">
        <f t="shared" si="6"/>
        <v>50</v>
      </c>
      <c r="Y54">
        <f t="shared" si="7"/>
        <v>965</v>
      </c>
      <c r="Z54">
        <f t="shared" si="8"/>
        <v>950</v>
      </c>
      <c r="AA54">
        <v>1000</v>
      </c>
      <c r="AB54">
        <v>1000</v>
      </c>
      <c r="AC54" s="61">
        <v>0.1202295</v>
      </c>
      <c r="AD54" s="62"/>
      <c r="AE54" s="62"/>
      <c r="AF54" s="62"/>
      <c r="AG54" s="17"/>
    </row>
    <row r="55" spans="1:33">
      <c r="B55">
        <v>10</v>
      </c>
      <c r="C55">
        <v>75</v>
      </c>
      <c r="D55">
        <f t="shared" si="31"/>
        <v>25</v>
      </c>
      <c r="E55" s="10">
        <f t="shared" si="32"/>
        <v>250</v>
      </c>
      <c r="F55">
        <f t="shared" si="33"/>
        <v>750</v>
      </c>
      <c r="G55" s="9">
        <f t="shared" si="3"/>
        <v>675</v>
      </c>
      <c r="H55" s="18">
        <f t="shared" si="34"/>
        <v>75</v>
      </c>
      <c r="I55">
        <v>1000</v>
      </c>
      <c r="J55">
        <v>100</v>
      </c>
      <c r="K55">
        <f t="shared" si="35"/>
        <v>0</v>
      </c>
      <c r="L55">
        <v>53.85</v>
      </c>
      <c r="M55">
        <v>0</v>
      </c>
      <c r="N55" s="14" t="s">
        <v>45</v>
      </c>
      <c r="O55" s="76"/>
      <c r="P55" s="27">
        <v>0.52412479999999995</v>
      </c>
      <c r="Q55" s="27">
        <v>0.99599490000000002</v>
      </c>
      <c r="R55" s="27">
        <v>1.0060960000000001E-2</v>
      </c>
      <c r="S55" s="27">
        <v>996.03520000000003</v>
      </c>
      <c r="T55">
        <v>100000</v>
      </c>
      <c r="U55" s="17"/>
      <c r="V55" s="62">
        <v>109</v>
      </c>
      <c r="W55" s="62">
        <v>46</v>
      </c>
      <c r="X55">
        <f t="shared" si="6"/>
        <v>63</v>
      </c>
      <c r="Y55">
        <f t="shared" si="7"/>
        <v>954</v>
      </c>
      <c r="Z55">
        <f t="shared" si="8"/>
        <v>937</v>
      </c>
      <c r="AA55">
        <v>1000</v>
      </c>
      <c r="AB55">
        <v>1000</v>
      </c>
      <c r="AC55" s="61">
        <v>0.1146414</v>
      </c>
      <c r="AD55" s="62"/>
      <c r="AE55" s="62"/>
      <c r="AF55" s="62"/>
      <c r="AG55" s="17"/>
    </row>
    <row r="56" spans="1:33">
      <c r="B56">
        <v>10</v>
      </c>
      <c r="C56">
        <v>85</v>
      </c>
      <c r="D56">
        <f t="shared" si="31"/>
        <v>15</v>
      </c>
      <c r="E56" s="10">
        <f t="shared" si="32"/>
        <v>150</v>
      </c>
      <c r="F56">
        <f t="shared" si="33"/>
        <v>850</v>
      </c>
      <c r="G56" s="9">
        <f t="shared" si="3"/>
        <v>765</v>
      </c>
      <c r="H56" s="18">
        <f t="shared" si="34"/>
        <v>85</v>
      </c>
      <c r="I56">
        <v>1000</v>
      </c>
      <c r="J56">
        <v>100</v>
      </c>
      <c r="K56">
        <f t="shared" si="35"/>
        <v>0</v>
      </c>
      <c r="L56">
        <v>53.85</v>
      </c>
      <c r="M56">
        <v>0</v>
      </c>
      <c r="N56" s="14" t="s">
        <v>45</v>
      </c>
      <c r="O56" s="76"/>
      <c r="P56" s="27">
        <v>0.38332620000000001</v>
      </c>
      <c r="Q56" s="27">
        <v>1.0160640000000001</v>
      </c>
      <c r="R56" s="27">
        <v>1.0261609999999999E-2</v>
      </c>
      <c r="S56" s="27">
        <v>1015.899</v>
      </c>
      <c r="T56">
        <v>100000</v>
      </c>
      <c r="U56" s="17"/>
      <c r="V56" s="62">
        <v>115</v>
      </c>
      <c r="W56" s="62">
        <v>52</v>
      </c>
      <c r="X56">
        <f t="shared" si="6"/>
        <v>63</v>
      </c>
      <c r="Y56">
        <f t="shared" si="7"/>
        <v>948</v>
      </c>
      <c r="Z56">
        <f t="shared" si="8"/>
        <v>937</v>
      </c>
      <c r="AA56">
        <v>1000</v>
      </c>
      <c r="AB56">
        <v>1000</v>
      </c>
      <c r="AC56" s="61">
        <v>0.33681719999999998</v>
      </c>
      <c r="AD56" s="62"/>
      <c r="AE56" s="62"/>
      <c r="AF56" s="62"/>
      <c r="AG56" s="17"/>
    </row>
    <row r="57" spans="1:33" ht="17" thickBot="1">
      <c r="B57">
        <v>10</v>
      </c>
      <c r="C57">
        <v>100</v>
      </c>
      <c r="D57">
        <f t="shared" si="31"/>
        <v>0</v>
      </c>
      <c r="E57" s="10">
        <v>1</v>
      </c>
      <c r="F57">
        <v>999</v>
      </c>
      <c r="G57" s="9">
        <f t="shared" si="3"/>
        <v>899.1</v>
      </c>
      <c r="H57" s="18">
        <f t="shared" si="34"/>
        <v>99.9</v>
      </c>
      <c r="I57">
        <v>1000</v>
      </c>
      <c r="J57">
        <v>100</v>
      </c>
      <c r="K57">
        <f t="shared" si="35"/>
        <v>0</v>
      </c>
      <c r="L57">
        <v>53.85</v>
      </c>
      <c r="M57">
        <v>0</v>
      </c>
      <c r="N57" s="14" t="s">
        <v>45</v>
      </c>
      <c r="O57" s="76"/>
      <c r="P57" s="27">
        <v>0.44209559999999998</v>
      </c>
      <c r="Q57" s="27">
        <v>1.0075750000000001</v>
      </c>
      <c r="R57" s="27">
        <v>1.017675E-2</v>
      </c>
      <c r="S57" s="27">
        <v>1007.498</v>
      </c>
      <c r="T57">
        <v>100000</v>
      </c>
      <c r="U57" s="17"/>
      <c r="V57" s="62"/>
      <c r="W57" s="62"/>
      <c r="X57">
        <f t="shared" si="6"/>
        <v>0</v>
      </c>
      <c r="Y57">
        <f t="shared" si="7"/>
        <v>1000</v>
      </c>
      <c r="Z57">
        <f t="shared" si="8"/>
        <v>1000</v>
      </c>
      <c r="AA57">
        <v>1000</v>
      </c>
      <c r="AB57">
        <v>1000</v>
      </c>
      <c r="AC57" s="62"/>
      <c r="AD57" s="62"/>
      <c r="AE57" s="62"/>
      <c r="AF57" s="62"/>
      <c r="AG57" s="17"/>
    </row>
    <row r="58" spans="1:33" ht="17" thickBot="1">
      <c r="A58" s="24">
        <v>8</v>
      </c>
      <c r="B58" s="4" t="s">
        <v>58</v>
      </c>
      <c r="C58" s="2"/>
      <c r="D58" s="2"/>
      <c r="E58" s="2"/>
      <c r="F58" s="2"/>
      <c r="G58" s="16"/>
      <c r="H58" s="2"/>
      <c r="I58" s="2"/>
      <c r="J58" s="2"/>
      <c r="K58" s="2"/>
      <c r="L58" s="2"/>
      <c r="M58" s="2"/>
      <c r="N58" s="2"/>
      <c r="O58" s="17"/>
      <c r="P58" s="17"/>
      <c r="Q58" s="17"/>
      <c r="R58" s="17"/>
      <c r="S58" s="17"/>
      <c r="T58" s="17"/>
      <c r="U58" s="17"/>
      <c r="V58" s="17"/>
      <c r="W58" s="17"/>
      <c r="X58" s="49">
        <f t="shared" si="6"/>
        <v>0</v>
      </c>
      <c r="Y58" s="49">
        <f t="shared" si="7"/>
        <v>0</v>
      </c>
      <c r="Z58" s="49">
        <f t="shared" si="8"/>
        <v>0</v>
      </c>
      <c r="AA58" s="49"/>
      <c r="AB58" s="17"/>
      <c r="AC58" s="17"/>
      <c r="AD58" s="17"/>
      <c r="AE58" s="17"/>
      <c r="AF58" s="17"/>
      <c r="AG58" s="17"/>
    </row>
    <row r="59" spans="1:33">
      <c r="B59">
        <v>10</v>
      </c>
      <c r="C59">
        <v>50</v>
      </c>
      <c r="D59">
        <f>100-C59</f>
        <v>50</v>
      </c>
      <c r="E59">
        <f t="shared" ref="E59:E65" si="36">I59-F59</f>
        <v>500</v>
      </c>
      <c r="F59">
        <f>I59/100*C59</f>
        <v>500</v>
      </c>
      <c r="G59" s="9">
        <f t="shared" ref="G59:G65" si="37">F59-H59</f>
        <v>400</v>
      </c>
      <c r="H59" s="9">
        <v>100</v>
      </c>
      <c r="I59">
        <v>1000</v>
      </c>
      <c r="J59" s="10">
        <v>10</v>
      </c>
      <c r="K59">
        <f>M59/L59</f>
        <v>0</v>
      </c>
      <c r="L59">
        <v>50</v>
      </c>
      <c r="M59">
        <v>0</v>
      </c>
      <c r="N59">
        <v>50</v>
      </c>
      <c r="O59" s="17"/>
      <c r="P59" s="27">
        <v>0.73861259999999995</v>
      </c>
      <c r="Q59" s="27">
        <v>0.96766149999999995</v>
      </c>
      <c r="R59" s="27">
        <v>0.10790569999999999</v>
      </c>
      <c r="S59" s="27">
        <v>971.15099999999995</v>
      </c>
      <c r="T59">
        <v>100000</v>
      </c>
      <c r="U59" s="17"/>
      <c r="V59" s="62">
        <v>88</v>
      </c>
      <c r="W59" s="62">
        <v>42</v>
      </c>
      <c r="X59">
        <f t="shared" si="6"/>
        <v>46</v>
      </c>
      <c r="Y59">
        <f t="shared" si="7"/>
        <v>958</v>
      </c>
      <c r="Z59">
        <f t="shared" si="8"/>
        <v>954</v>
      </c>
      <c r="AA59">
        <v>1000</v>
      </c>
      <c r="AB59">
        <v>1000</v>
      </c>
      <c r="AC59" s="61">
        <v>0.74380400000000002</v>
      </c>
      <c r="AD59" s="62"/>
      <c r="AE59" s="62"/>
      <c r="AF59" s="62"/>
      <c r="AG59" s="17"/>
    </row>
    <row r="60" spans="1:33">
      <c r="B60">
        <v>10</v>
      </c>
      <c r="C60">
        <v>50</v>
      </c>
      <c r="D60">
        <f t="shared" ref="D60:D65" si="38">100-C60</f>
        <v>50</v>
      </c>
      <c r="E60">
        <f t="shared" si="36"/>
        <v>500</v>
      </c>
      <c r="F60">
        <f t="shared" ref="F60:F65" si="39">I60/100*C60</f>
        <v>500</v>
      </c>
      <c r="G60" s="9">
        <f t="shared" si="37"/>
        <v>400</v>
      </c>
      <c r="H60" s="9">
        <v>100</v>
      </c>
      <c r="I60">
        <v>1000</v>
      </c>
      <c r="J60" s="10">
        <v>20</v>
      </c>
      <c r="K60">
        <f t="shared" ref="K60:K65" si="40">M60/L60</f>
        <v>0</v>
      </c>
      <c r="L60">
        <v>50</v>
      </c>
      <c r="M60">
        <v>0</v>
      </c>
      <c r="N60">
        <v>50</v>
      </c>
      <c r="O60" s="17"/>
      <c r="P60" s="27">
        <v>0.1224688</v>
      </c>
      <c r="Q60" s="27">
        <v>1.067204</v>
      </c>
      <c r="R60" s="27">
        <v>5.597067E-2</v>
      </c>
      <c r="S60" s="27">
        <v>1063.443</v>
      </c>
      <c r="T60">
        <v>100000</v>
      </c>
      <c r="U60" s="17"/>
      <c r="V60" s="62">
        <v>103</v>
      </c>
      <c r="W60" s="62">
        <v>45</v>
      </c>
      <c r="X60">
        <f t="shared" si="6"/>
        <v>58</v>
      </c>
      <c r="Y60">
        <f t="shared" si="7"/>
        <v>955</v>
      </c>
      <c r="Z60">
        <f t="shared" si="8"/>
        <v>942</v>
      </c>
      <c r="AA60">
        <v>1000</v>
      </c>
      <c r="AB60">
        <v>1000</v>
      </c>
      <c r="AC60" s="61">
        <v>0.2245646</v>
      </c>
      <c r="AD60" s="62"/>
      <c r="AE60" s="62"/>
      <c r="AF60" s="62"/>
      <c r="AG60" s="17"/>
    </row>
    <row r="61" spans="1:33">
      <c r="B61">
        <v>10</v>
      </c>
      <c r="C61">
        <v>50</v>
      </c>
      <c r="D61">
        <f t="shared" si="38"/>
        <v>50</v>
      </c>
      <c r="E61">
        <f t="shared" si="36"/>
        <v>500</v>
      </c>
      <c r="F61">
        <f t="shared" si="39"/>
        <v>500</v>
      </c>
      <c r="G61" s="9">
        <f t="shared" si="37"/>
        <v>400</v>
      </c>
      <c r="H61" s="9">
        <v>100</v>
      </c>
      <c r="I61">
        <v>1000</v>
      </c>
      <c r="J61" s="10">
        <v>50</v>
      </c>
      <c r="K61">
        <f t="shared" si="40"/>
        <v>0</v>
      </c>
      <c r="L61">
        <v>50</v>
      </c>
      <c r="M61">
        <v>0</v>
      </c>
      <c r="N61">
        <v>50</v>
      </c>
      <c r="O61" s="17"/>
      <c r="P61" s="27">
        <v>0.66686330000000005</v>
      </c>
      <c r="Q61" s="27">
        <v>0.97448389999999996</v>
      </c>
      <c r="R61" s="27">
        <v>1.9897789999999999E-2</v>
      </c>
      <c r="S61" s="27">
        <v>974.99159999999995</v>
      </c>
      <c r="T61">
        <v>100000</v>
      </c>
      <c r="U61" s="17"/>
      <c r="V61" s="62">
        <v>92</v>
      </c>
      <c r="W61" s="62">
        <v>45</v>
      </c>
      <c r="X61">
        <f t="shared" si="6"/>
        <v>47</v>
      </c>
      <c r="Y61">
        <f t="shared" si="7"/>
        <v>955</v>
      </c>
      <c r="Z61">
        <f t="shared" si="8"/>
        <v>953</v>
      </c>
      <c r="AA61">
        <v>1000</v>
      </c>
      <c r="AB61">
        <v>1000</v>
      </c>
      <c r="AC61" s="61">
        <v>0.91506449999999995</v>
      </c>
      <c r="AD61" s="62"/>
      <c r="AE61" s="62"/>
      <c r="AF61" s="62"/>
      <c r="AG61" s="17"/>
    </row>
    <row r="62" spans="1:33">
      <c r="B62">
        <v>10</v>
      </c>
      <c r="C62">
        <v>50</v>
      </c>
      <c r="D62">
        <f t="shared" si="38"/>
        <v>50</v>
      </c>
      <c r="E62">
        <f t="shared" si="36"/>
        <v>500</v>
      </c>
      <c r="F62">
        <f t="shared" si="39"/>
        <v>500</v>
      </c>
      <c r="G62" s="9">
        <f t="shared" si="37"/>
        <v>400</v>
      </c>
      <c r="H62" s="9">
        <v>100</v>
      </c>
      <c r="I62">
        <v>1000</v>
      </c>
      <c r="J62" s="10">
        <v>500</v>
      </c>
      <c r="K62">
        <f t="shared" si="40"/>
        <v>0</v>
      </c>
      <c r="L62">
        <v>50</v>
      </c>
      <c r="M62">
        <v>0</v>
      </c>
      <c r="N62">
        <v>50</v>
      </c>
      <c r="O62" s="17"/>
      <c r="P62" s="27">
        <v>0.73252669999999998</v>
      </c>
      <c r="Q62" s="27">
        <v>0.96474380000000004</v>
      </c>
      <c r="R62" s="27">
        <v>1.9334910000000001E-3</v>
      </c>
      <c r="S62" s="27">
        <v>964.81200000000001</v>
      </c>
      <c r="T62">
        <v>10000</v>
      </c>
      <c r="U62" s="17"/>
      <c r="V62" s="62">
        <v>109</v>
      </c>
      <c r="W62" s="62">
        <v>53</v>
      </c>
      <c r="X62">
        <f t="shared" si="6"/>
        <v>56</v>
      </c>
      <c r="Y62">
        <f t="shared" si="7"/>
        <v>947</v>
      </c>
      <c r="Z62">
        <f t="shared" si="8"/>
        <v>944</v>
      </c>
      <c r="AA62">
        <v>1000</v>
      </c>
      <c r="AB62">
        <v>1000</v>
      </c>
      <c r="AC62" s="61">
        <v>0.84392330000000004</v>
      </c>
      <c r="AD62" s="62"/>
      <c r="AE62" s="62"/>
      <c r="AF62" s="62"/>
      <c r="AG62" s="17"/>
    </row>
    <row r="63" spans="1:33">
      <c r="B63">
        <v>10</v>
      </c>
      <c r="C63">
        <v>50</v>
      </c>
      <c r="D63">
        <f t="shared" si="38"/>
        <v>50</v>
      </c>
      <c r="E63">
        <f t="shared" si="36"/>
        <v>500</v>
      </c>
      <c r="F63">
        <f t="shared" si="39"/>
        <v>500</v>
      </c>
      <c r="G63" s="9">
        <f t="shared" si="37"/>
        <v>400</v>
      </c>
      <c r="H63" s="9">
        <v>100</v>
      </c>
      <c r="I63">
        <v>1000</v>
      </c>
      <c r="J63" s="10">
        <v>800</v>
      </c>
      <c r="K63">
        <f t="shared" si="40"/>
        <v>0</v>
      </c>
      <c r="L63">
        <v>50</v>
      </c>
      <c r="M63">
        <v>0</v>
      </c>
      <c r="N63">
        <v>50</v>
      </c>
      <c r="O63" s="17"/>
      <c r="P63" s="27">
        <v>0.78712130000000002</v>
      </c>
      <c r="Q63" s="27">
        <v>0.95670310000000003</v>
      </c>
      <c r="R63" s="27">
        <v>1.1974399999999999E-3</v>
      </c>
      <c r="S63" s="27">
        <v>956.75490000000002</v>
      </c>
      <c r="T63">
        <v>10000</v>
      </c>
      <c r="U63" s="17"/>
      <c r="V63" s="62">
        <v>99</v>
      </c>
      <c r="W63" s="62">
        <v>53</v>
      </c>
      <c r="X63">
        <f t="shared" si="6"/>
        <v>46</v>
      </c>
      <c r="Y63">
        <f t="shared" si="7"/>
        <v>947</v>
      </c>
      <c r="Z63">
        <f t="shared" si="8"/>
        <v>954</v>
      </c>
      <c r="AA63">
        <v>1000</v>
      </c>
      <c r="AB63">
        <v>1000</v>
      </c>
      <c r="AC63" s="61">
        <v>0.53642529999999999</v>
      </c>
      <c r="AD63" s="62"/>
      <c r="AE63" s="62"/>
      <c r="AF63" s="62"/>
      <c r="AG63" s="17"/>
    </row>
    <row r="64" spans="1:33">
      <c r="B64">
        <v>10</v>
      </c>
      <c r="C64">
        <v>50</v>
      </c>
      <c r="D64">
        <f t="shared" si="38"/>
        <v>50</v>
      </c>
      <c r="E64">
        <f t="shared" si="36"/>
        <v>500</v>
      </c>
      <c r="F64">
        <f t="shared" si="39"/>
        <v>500</v>
      </c>
      <c r="G64" s="9">
        <f t="shared" si="37"/>
        <v>400</v>
      </c>
      <c r="H64" s="9">
        <v>100</v>
      </c>
      <c r="I64">
        <v>1000</v>
      </c>
      <c r="J64" s="10">
        <v>900</v>
      </c>
      <c r="K64">
        <f t="shared" si="40"/>
        <v>0</v>
      </c>
      <c r="L64">
        <v>50</v>
      </c>
      <c r="M64">
        <v>0</v>
      </c>
      <c r="N64">
        <v>50</v>
      </c>
      <c r="O64" s="17"/>
      <c r="P64" s="27">
        <v>0.57224280000000005</v>
      </c>
      <c r="Q64" s="27">
        <v>0.98946330000000005</v>
      </c>
      <c r="R64" s="27">
        <v>1.100639E-3</v>
      </c>
      <c r="S64" s="27">
        <v>989.47490000000005</v>
      </c>
      <c r="T64">
        <v>10000</v>
      </c>
      <c r="U64" s="17"/>
      <c r="V64" s="62">
        <v>109</v>
      </c>
      <c r="W64" s="62">
        <v>48</v>
      </c>
      <c r="X64">
        <f t="shared" si="6"/>
        <v>61</v>
      </c>
      <c r="Y64">
        <f t="shared" si="7"/>
        <v>952</v>
      </c>
      <c r="Z64">
        <f t="shared" si="8"/>
        <v>939</v>
      </c>
      <c r="AA64">
        <v>1000</v>
      </c>
      <c r="AB64">
        <v>1000</v>
      </c>
      <c r="AC64" s="61">
        <v>0.23706060000000001</v>
      </c>
      <c r="AD64" s="62"/>
      <c r="AE64" s="62"/>
      <c r="AF64" s="62"/>
      <c r="AG64" s="17"/>
    </row>
    <row r="65" spans="1:33" ht="17" thickBot="1">
      <c r="B65">
        <v>10</v>
      </c>
      <c r="C65">
        <v>50</v>
      </c>
      <c r="D65">
        <f t="shared" si="38"/>
        <v>50</v>
      </c>
      <c r="E65">
        <f t="shared" si="36"/>
        <v>500</v>
      </c>
      <c r="F65">
        <f t="shared" si="39"/>
        <v>500</v>
      </c>
      <c r="G65" s="9">
        <f t="shared" si="37"/>
        <v>400</v>
      </c>
      <c r="H65" s="9">
        <v>100</v>
      </c>
      <c r="I65">
        <v>1000</v>
      </c>
      <c r="J65" s="10">
        <v>1000</v>
      </c>
      <c r="K65">
        <f t="shared" si="40"/>
        <v>0</v>
      </c>
      <c r="L65">
        <v>50</v>
      </c>
      <c r="M65">
        <v>0</v>
      </c>
      <c r="N65">
        <v>50</v>
      </c>
      <c r="O65" s="17"/>
      <c r="P65" s="27">
        <v>0.42065789999999997</v>
      </c>
      <c r="Q65" s="27">
        <v>1.01034</v>
      </c>
      <c r="R65" s="27">
        <v>1.011341E-3</v>
      </c>
      <c r="S65" s="27">
        <v>1010.33</v>
      </c>
      <c r="T65">
        <v>10000</v>
      </c>
      <c r="U65" s="17"/>
      <c r="V65" s="62">
        <v>83</v>
      </c>
      <c r="W65" s="62">
        <v>39</v>
      </c>
      <c r="X65">
        <f t="shared" si="6"/>
        <v>44</v>
      </c>
      <c r="Y65">
        <f t="shared" si="7"/>
        <v>961</v>
      </c>
      <c r="Z65">
        <f t="shared" si="8"/>
        <v>956</v>
      </c>
      <c r="AA65">
        <v>1000</v>
      </c>
      <c r="AB65">
        <v>1000</v>
      </c>
      <c r="AC65" s="61">
        <v>0.65406439999999999</v>
      </c>
      <c r="AD65" s="62"/>
      <c r="AE65" s="62"/>
      <c r="AF65" s="62"/>
      <c r="AG65" s="17"/>
    </row>
    <row r="66" spans="1:33" ht="17" thickBot="1">
      <c r="A66" s="24">
        <v>9</v>
      </c>
      <c r="B66" s="4" t="s">
        <v>59</v>
      </c>
      <c r="C66" s="2"/>
      <c r="D66" s="2"/>
      <c r="E66" s="2"/>
      <c r="F66" s="2"/>
      <c r="G66" s="16"/>
      <c r="H66" s="2"/>
      <c r="I66" s="2"/>
      <c r="J66" s="2"/>
      <c r="K66" s="2"/>
      <c r="L66" s="2"/>
      <c r="M66" s="2"/>
      <c r="N66" s="2"/>
      <c r="O66" s="17"/>
      <c r="P66" s="17"/>
      <c r="Q66" s="17"/>
      <c r="R66" s="17"/>
      <c r="S66" s="17"/>
      <c r="T66" s="17"/>
      <c r="U66" s="17"/>
      <c r="V66" s="17"/>
      <c r="W66" s="49"/>
      <c r="X66" s="49">
        <f t="shared" si="6"/>
        <v>0</v>
      </c>
      <c r="Y66" s="49">
        <f t="shared" si="7"/>
        <v>0</v>
      </c>
      <c r="Z66" s="49">
        <f t="shared" si="8"/>
        <v>0</v>
      </c>
      <c r="AA66" s="49"/>
      <c r="AB66" s="17"/>
      <c r="AC66" s="17"/>
      <c r="AD66" s="17"/>
      <c r="AE66" s="17"/>
      <c r="AF66" s="17"/>
      <c r="AG66" s="17"/>
    </row>
    <row r="67" spans="1:33">
      <c r="B67">
        <v>10</v>
      </c>
      <c r="C67">
        <v>50</v>
      </c>
      <c r="D67">
        <f>100-C67</f>
        <v>50</v>
      </c>
      <c r="E67" s="10">
        <f>D67*I67/100</f>
        <v>25</v>
      </c>
      <c r="F67">
        <f>I67-E67</f>
        <v>25</v>
      </c>
      <c r="G67">
        <v>23</v>
      </c>
      <c r="H67" s="18">
        <f>F67/100*B67</f>
        <v>2.5</v>
      </c>
      <c r="I67" s="10">
        <v>50</v>
      </c>
      <c r="J67">
        <v>100</v>
      </c>
      <c r="K67">
        <f>M67/L67</f>
        <v>0</v>
      </c>
      <c r="L67">
        <v>50</v>
      </c>
      <c r="M67">
        <v>0</v>
      </c>
      <c r="N67">
        <v>50</v>
      </c>
      <c r="O67" s="17"/>
      <c r="P67" s="27">
        <v>0.5468345</v>
      </c>
      <c r="Q67" s="27">
        <v>0.95235769999999997</v>
      </c>
      <c r="R67" s="27">
        <v>9.6244069999999998E-3</v>
      </c>
      <c r="S67" s="27">
        <v>47.640810000000002</v>
      </c>
      <c r="T67">
        <v>100000</v>
      </c>
      <c r="U67" s="17"/>
      <c r="V67" s="62">
        <v>44</v>
      </c>
      <c r="W67" s="62">
        <v>0</v>
      </c>
      <c r="X67">
        <f t="shared" si="6"/>
        <v>44</v>
      </c>
      <c r="Y67">
        <f t="shared" si="7"/>
        <v>50</v>
      </c>
      <c r="Z67">
        <f t="shared" si="8"/>
        <v>956</v>
      </c>
      <c r="AA67" s="10">
        <v>50</v>
      </c>
      <c r="AB67">
        <v>1000</v>
      </c>
      <c r="AC67" s="91">
        <v>7.0097800000000004E-14</v>
      </c>
      <c r="AD67" s="62"/>
      <c r="AE67" s="62"/>
      <c r="AF67" s="62"/>
      <c r="AG67" s="17"/>
    </row>
    <row r="68" spans="1:33">
      <c r="B68">
        <v>10</v>
      </c>
      <c r="C68">
        <v>50</v>
      </c>
      <c r="D68">
        <f t="shared" ref="D68:D73" si="41">100-C68</f>
        <v>50</v>
      </c>
      <c r="E68" s="10">
        <f t="shared" ref="E68:E73" si="42">D68*I68/100</f>
        <v>50</v>
      </c>
      <c r="F68">
        <f t="shared" ref="F68:F73" si="43">I68-E68</f>
        <v>50</v>
      </c>
      <c r="G68">
        <f t="shared" ref="G68:G73" si="44">F68-H68</f>
        <v>45</v>
      </c>
      <c r="H68" s="18">
        <f t="shared" ref="H68:H73" si="45">F68/100*B68</f>
        <v>5</v>
      </c>
      <c r="I68" s="10">
        <v>100</v>
      </c>
      <c r="J68">
        <v>100</v>
      </c>
      <c r="K68">
        <f t="shared" ref="K68:K73" si="46">M68/L68</f>
        <v>0</v>
      </c>
      <c r="L68">
        <v>50</v>
      </c>
      <c r="M68">
        <v>0</v>
      </c>
      <c r="N68">
        <v>50</v>
      </c>
      <c r="O68" s="17"/>
      <c r="P68" s="27">
        <v>0.36521629999999999</v>
      </c>
      <c r="Q68" s="27">
        <v>1.047752</v>
      </c>
      <c r="R68" s="27">
        <v>1.0578250000000001E-2</v>
      </c>
      <c r="S68" s="27">
        <v>104.7247</v>
      </c>
      <c r="T68">
        <v>100000</v>
      </c>
      <c r="U68" s="17"/>
      <c r="V68" s="62">
        <v>47</v>
      </c>
      <c r="W68" s="62">
        <v>3</v>
      </c>
      <c r="X68">
        <f t="shared" ref="X68:X97" si="47">V68-W68</f>
        <v>44</v>
      </c>
      <c r="Y68">
        <f t="shared" ref="Y68:Y97" si="48">AA68-W68</f>
        <v>97</v>
      </c>
      <c r="Z68">
        <f t="shared" ref="Z68:Z97" si="49">AB68-X68</f>
        <v>956</v>
      </c>
      <c r="AA68" s="10">
        <v>100</v>
      </c>
      <c r="AB68">
        <v>1000</v>
      </c>
      <c r="AC68" s="91">
        <v>1.6175819999999999E-10</v>
      </c>
      <c r="AD68" s="62"/>
      <c r="AE68" s="62"/>
      <c r="AF68" s="62"/>
      <c r="AG68" s="17"/>
    </row>
    <row r="69" spans="1:33">
      <c r="B69">
        <v>10</v>
      </c>
      <c r="C69">
        <v>50</v>
      </c>
      <c r="D69">
        <f t="shared" si="41"/>
        <v>50</v>
      </c>
      <c r="E69" s="10">
        <f t="shared" si="42"/>
        <v>250</v>
      </c>
      <c r="F69">
        <f t="shared" si="43"/>
        <v>250</v>
      </c>
      <c r="G69">
        <f t="shared" si="44"/>
        <v>225</v>
      </c>
      <c r="H69" s="18">
        <f t="shared" si="45"/>
        <v>25</v>
      </c>
      <c r="I69" s="10">
        <v>500</v>
      </c>
      <c r="J69">
        <v>100</v>
      </c>
      <c r="K69">
        <f t="shared" si="46"/>
        <v>0</v>
      </c>
      <c r="L69">
        <v>50</v>
      </c>
      <c r="M69">
        <v>0</v>
      </c>
      <c r="N69">
        <v>50</v>
      </c>
      <c r="O69" s="17"/>
      <c r="P69" s="27">
        <v>0.901891</v>
      </c>
      <c r="Q69" s="27">
        <v>0.90381840000000002</v>
      </c>
      <c r="R69" s="27">
        <v>9.1383569999999997E-3</v>
      </c>
      <c r="S69" s="27">
        <v>452.34870000000001</v>
      </c>
      <c r="T69">
        <v>100000</v>
      </c>
      <c r="U69" s="17"/>
      <c r="V69" s="62">
        <v>72</v>
      </c>
      <c r="W69" s="62">
        <v>28</v>
      </c>
      <c r="X69">
        <f t="shared" si="47"/>
        <v>44</v>
      </c>
      <c r="Y69">
        <f t="shared" si="48"/>
        <v>472</v>
      </c>
      <c r="Z69">
        <f t="shared" si="49"/>
        <v>956</v>
      </c>
      <c r="AA69" s="10">
        <v>500</v>
      </c>
      <c r="AB69">
        <v>1000</v>
      </c>
      <c r="AC69" s="61">
        <v>7.109791E-2</v>
      </c>
      <c r="AD69" s="62"/>
      <c r="AE69" s="62"/>
      <c r="AF69" s="62"/>
      <c r="AG69" s="17"/>
    </row>
    <row r="70" spans="1:33">
      <c r="B70">
        <v>10</v>
      </c>
      <c r="C70">
        <v>50</v>
      </c>
      <c r="D70">
        <f t="shared" si="41"/>
        <v>50</v>
      </c>
      <c r="E70" s="10">
        <f t="shared" si="42"/>
        <v>450</v>
      </c>
      <c r="F70">
        <f t="shared" si="43"/>
        <v>450</v>
      </c>
      <c r="G70">
        <f t="shared" si="44"/>
        <v>405</v>
      </c>
      <c r="H70" s="18">
        <f t="shared" si="45"/>
        <v>45</v>
      </c>
      <c r="I70" s="10">
        <v>900</v>
      </c>
      <c r="J70">
        <v>100</v>
      </c>
      <c r="K70">
        <f t="shared" si="46"/>
        <v>0</v>
      </c>
      <c r="L70">
        <v>50</v>
      </c>
      <c r="M70">
        <v>0</v>
      </c>
      <c r="N70">
        <v>50</v>
      </c>
      <c r="O70" s="17"/>
      <c r="P70" s="27">
        <v>0.89109110000000002</v>
      </c>
      <c r="Q70" s="27">
        <v>0.92972929999999998</v>
      </c>
      <c r="R70" s="27">
        <v>9.3978759999999995E-3</v>
      </c>
      <c r="S70" s="27">
        <v>837.35080000000005</v>
      </c>
      <c r="T70">
        <v>100000</v>
      </c>
      <c r="U70" s="17"/>
      <c r="V70" s="62">
        <v>95</v>
      </c>
      <c r="W70" s="62">
        <v>51</v>
      </c>
      <c r="X70">
        <f t="shared" si="47"/>
        <v>44</v>
      </c>
      <c r="Y70">
        <f t="shared" si="48"/>
        <v>849</v>
      </c>
      <c r="Z70">
        <f t="shared" si="49"/>
        <v>956</v>
      </c>
      <c r="AA70" s="10">
        <v>900</v>
      </c>
      <c r="AB70">
        <v>1000</v>
      </c>
      <c r="AC70" s="61">
        <v>0.52840739999999997</v>
      </c>
      <c r="AD70" s="62"/>
      <c r="AE70" s="62"/>
      <c r="AF70" s="62"/>
      <c r="AG70" s="17"/>
    </row>
    <row r="71" spans="1:33">
      <c r="B71">
        <v>10</v>
      </c>
      <c r="C71">
        <v>50</v>
      </c>
      <c r="D71">
        <f t="shared" si="41"/>
        <v>50</v>
      </c>
      <c r="E71" s="10">
        <f t="shared" si="42"/>
        <v>750</v>
      </c>
      <c r="F71">
        <f t="shared" si="43"/>
        <v>750</v>
      </c>
      <c r="G71">
        <f t="shared" si="44"/>
        <v>675</v>
      </c>
      <c r="H71" s="18">
        <f t="shared" si="45"/>
        <v>75</v>
      </c>
      <c r="I71" s="10">
        <v>1500</v>
      </c>
      <c r="J71">
        <v>100</v>
      </c>
      <c r="K71">
        <f t="shared" si="46"/>
        <v>0</v>
      </c>
      <c r="L71">
        <v>50</v>
      </c>
      <c r="M71">
        <v>0</v>
      </c>
      <c r="N71">
        <v>50</v>
      </c>
      <c r="O71" s="17"/>
      <c r="P71" s="27">
        <v>0.72293280000000004</v>
      </c>
      <c r="Q71" s="27">
        <v>0.97342110000000004</v>
      </c>
      <c r="R71" s="27">
        <v>9.8351770000000005E-3</v>
      </c>
      <c r="S71" s="27">
        <v>1460.5239999999999</v>
      </c>
      <c r="T71">
        <v>100000</v>
      </c>
      <c r="U71" s="17"/>
      <c r="V71" s="62">
        <v>123</v>
      </c>
      <c r="W71" s="62">
        <v>79</v>
      </c>
      <c r="X71">
        <f t="shared" si="47"/>
        <v>44</v>
      </c>
      <c r="Y71">
        <f t="shared" si="48"/>
        <v>1421</v>
      </c>
      <c r="Z71">
        <f t="shared" si="49"/>
        <v>956</v>
      </c>
      <c r="AA71" s="10">
        <v>1500</v>
      </c>
      <c r="AB71">
        <v>1000</v>
      </c>
      <c r="AC71" s="61">
        <v>1.4624270000000001E-3</v>
      </c>
      <c r="AD71" s="62"/>
      <c r="AE71" s="62"/>
      <c r="AF71" s="62"/>
      <c r="AG71" s="17"/>
    </row>
    <row r="72" spans="1:33">
      <c r="B72">
        <v>10</v>
      </c>
      <c r="C72">
        <v>50</v>
      </c>
      <c r="D72">
        <f t="shared" si="41"/>
        <v>50</v>
      </c>
      <c r="E72" s="10">
        <f t="shared" si="42"/>
        <v>900</v>
      </c>
      <c r="F72">
        <f t="shared" si="43"/>
        <v>900</v>
      </c>
      <c r="G72">
        <f t="shared" si="44"/>
        <v>810</v>
      </c>
      <c r="H72" s="18">
        <f t="shared" si="45"/>
        <v>90</v>
      </c>
      <c r="I72" s="10">
        <v>1800</v>
      </c>
      <c r="J72">
        <v>100</v>
      </c>
      <c r="K72">
        <f t="shared" si="46"/>
        <v>0</v>
      </c>
      <c r="L72">
        <v>50</v>
      </c>
      <c r="M72">
        <v>0</v>
      </c>
      <c r="N72">
        <v>50</v>
      </c>
      <c r="O72" s="17"/>
      <c r="P72" s="27">
        <v>0.95266050000000002</v>
      </c>
      <c r="Q72" s="27">
        <v>0.93418540000000005</v>
      </c>
      <c r="R72" s="27">
        <v>9.4424939999999992E-3</v>
      </c>
      <c r="S72" s="27">
        <v>1682.652</v>
      </c>
      <c r="T72">
        <v>100000</v>
      </c>
      <c r="U72" s="17"/>
      <c r="V72" s="62">
        <v>114</v>
      </c>
      <c r="W72" s="62">
        <v>70</v>
      </c>
      <c r="X72">
        <f t="shared" si="47"/>
        <v>44</v>
      </c>
      <c r="Y72">
        <f t="shared" si="48"/>
        <v>1730</v>
      </c>
      <c r="Z72">
        <f t="shared" si="49"/>
        <v>956</v>
      </c>
      <c r="AA72" s="10">
        <v>1800</v>
      </c>
      <c r="AB72">
        <v>1000</v>
      </c>
      <c r="AC72" s="61">
        <v>1.556926E-2</v>
      </c>
      <c r="AD72" s="62"/>
      <c r="AE72" s="62"/>
      <c r="AF72" s="62"/>
      <c r="AG72" s="17"/>
    </row>
    <row r="73" spans="1:33" ht="17" thickBot="1">
      <c r="B73">
        <v>10</v>
      </c>
      <c r="C73">
        <v>50</v>
      </c>
      <c r="D73">
        <f t="shared" si="41"/>
        <v>50</v>
      </c>
      <c r="E73" s="10">
        <f t="shared" si="42"/>
        <v>1500</v>
      </c>
      <c r="F73">
        <f t="shared" si="43"/>
        <v>1500</v>
      </c>
      <c r="G73">
        <f t="shared" si="44"/>
        <v>1350</v>
      </c>
      <c r="H73" s="18">
        <f t="shared" si="45"/>
        <v>150</v>
      </c>
      <c r="I73" s="10">
        <v>3000</v>
      </c>
      <c r="J73">
        <v>100</v>
      </c>
      <c r="K73">
        <f t="shared" si="46"/>
        <v>0</v>
      </c>
      <c r="L73">
        <v>50</v>
      </c>
      <c r="M73">
        <v>0</v>
      </c>
      <c r="N73">
        <v>50</v>
      </c>
      <c r="O73" s="17"/>
      <c r="P73" s="27">
        <v>0.75468250000000003</v>
      </c>
      <c r="Q73" s="27">
        <v>0.9783712</v>
      </c>
      <c r="R73" s="27">
        <v>9.8846969999999996E-3</v>
      </c>
      <c r="S73" s="27">
        <v>2935.7550000000001</v>
      </c>
      <c r="T73">
        <v>100000</v>
      </c>
      <c r="U73" s="17"/>
      <c r="V73" s="62">
        <v>196</v>
      </c>
      <c r="W73" s="62">
        <v>152</v>
      </c>
      <c r="X73">
        <f t="shared" si="47"/>
        <v>44</v>
      </c>
      <c r="Y73">
        <f t="shared" si="48"/>
        <v>2848</v>
      </c>
      <c r="Z73">
        <f t="shared" si="49"/>
        <v>956</v>
      </c>
      <c r="AA73" s="10">
        <v>3000</v>
      </c>
      <c r="AB73">
        <v>1000</v>
      </c>
      <c r="AC73" s="63">
        <v>1.6116030000000001E-16</v>
      </c>
      <c r="AD73" s="62"/>
      <c r="AE73" s="62"/>
      <c r="AF73" s="62"/>
      <c r="AG73" s="17"/>
    </row>
    <row r="74" spans="1:33" ht="17" thickBot="1">
      <c r="A74" s="24">
        <v>10</v>
      </c>
      <c r="B74" s="5" t="s">
        <v>119</v>
      </c>
      <c r="C74" s="2"/>
      <c r="D74" s="2"/>
      <c r="E74" s="2"/>
      <c r="F74" s="2"/>
      <c r="G74" s="16"/>
      <c r="H74" s="2"/>
      <c r="I74" s="2"/>
      <c r="J74" s="2"/>
      <c r="K74" s="2"/>
      <c r="L74" s="2"/>
      <c r="M74" s="2"/>
      <c r="N74" s="2" t="s">
        <v>26</v>
      </c>
      <c r="O74" s="17"/>
      <c r="P74" s="17"/>
      <c r="Q74" s="17"/>
      <c r="R74" s="17"/>
      <c r="S74" s="17"/>
      <c r="T74" s="17"/>
      <c r="U74" s="17"/>
      <c r="V74" s="17"/>
      <c r="W74" s="49"/>
      <c r="X74" s="49">
        <f t="shared" si="47"/>
        <v>0</v>
      </c>
      <c r="Y74" s="49">
        <f t="shared" si="48"/>
        <v>0</v>
      </c>
      <c r="Z74" s="49">
        <f t="shared" si="49"/>
        <v>0</v>
      </c>
      <c r="AA74" s="49"/>
      <c r="AB74" s="17"/>
      <c r="AC74" s="17"/>
      <c r="AD74" s="17"/>
      <c r="AE74" s="17"/>
      <c r="AF74" s="17"/>
      <c r="AG74" s="17"/>
    </row>
    <row r="75" spans="1:33">
      <c r="B75">
        <v>15</v>
      </c>
      <c r="C75">
        <v>50</v>
      </c>
      <c r="D75">
        <f>100-C75</f>
        <v>50</v>
      </c>
      <c r="E75">
        <f t="shared" ref="E75:E81" si="50">I75-F75</f>
        <v>500</v>
      </c>
      <c r="F75">
        <f>I75/100*C75</f>
        <v>500</v>
      </c>
      <c r="G75" s="9">
        <f t="shared" ref="G75:G81" si="51">F75-H75</f>
        <v>425</v>
      </c>
      <c r="H75" s="18">
        <f>F75/100*B75</f>
        <v>75</v>
      </c>
      <c r="I75">
        <v>1000</v>
      </c>
      <c r="J75">
        <v>100</v>
      </c>
      <c r="K75">
        <f>M75/L75</f>
        <v>0</v>
      </c>
      <c r="L75">
        <v>55.23</v>
      </c>
      <c r="M75">
        <v>0</v>
      </c>
      <c r="N75" s="14" t="s">
        <v>16</v>
      </c>
      <c r="O75" s="76"/>
      <c r="P75" s="27">
        <v>0.76426240000000001</v>
      </c>
      <c r="Q75" s="27">
        <v>0.96090830000000005</v>
      </c>
      <c r="R75" s="27">
        <v>9.7099790000000005E-3</v>
      </c>
      <c r="S75" s="27">
        <v>961.28790000000004</v>
      </c>
      <c r="T75">
        <v>100000</v>
      </c>
      <c r="U75" s="17"/>
      <c r="V75" s="62">
        <v>109</v>
      </c>
      <c r="W75" s="62">
        <v>55</v>
      </c>
      <c r="X75">
        <f t="shared" si="47"/>
        <v>54</v>
      </c>
      <c r="Y75">
        <f t="shared" si="48"/>
        <v>945</v>
      </c>
      <c r="Z75">
        <f t="shared" si="49"/>
        <v>946</v>
      </c>
      <c r="AA75">
        <v>1000</v>
      </c>
      <c r="AB75">
        <v>1000</v>
      </c>
      <c r="AC75" s="61">
        <v>1</v>
      </c>
      <c r="AD75" s="62"/>
      <c r="AE75" s="62"/>
      <c r="AF75" s="62"/>
      <c r="AG75" s="17"/>
    </row>
    <row r="76" spans="1:33">
      <c r="B76">
        <v>20</v>
      </c>
      <c r="C76">
        <v>50</v>
      </c>
      <c r="D76">
        <f t="shared" ref="D76:D81" si="52">100-C76</f>
        <v>50</v>
      </c>
      <c r="E76">
        <f t="shared" si="50"/>
        <v>500</v>
      </c>
      <c r="F76">
        <f t="shared" ref="F76:F80" si="53">I76/100*C76</f>
        <v>500</v>
      </c>
      <c r="G76" s="9">
        <f t="shared" si="51"/>
        <v>400</v>
      </c>
      <c r="H76" s="18">
        <f t="shared" ref="H76:H80" si="54">F76/100*B76</f>
        <v>100</v>
      </c>
      <c r="I76">
        <v>1000</v>
      </c>
      <c r="J76">
        <v>100</v>
      </c>
      <c r="K76">
        <f t="shared" ref="K76:K81" si="55">M76/L76</f>
        <v>0</v>
      </c>
      <c r="L76">
        <v>55.23</v>
      </c>
      <c r="M76">
        <v>0</v>
      </c>
      <c r="N76" s="14" t="s">
        <v>16</v>
      </c>
      <c r="O76" s="76"/>
      <c r="P76" s="27">
        <v>0.92258079999999998</v>
      </c>
      <c r="Q76" s="27">
        <v>0.92504600000000003</v>
      </c>
      <c r="R76" s="27">
        <v>9.3509790000000006E-3</v>
      </c>
      <c r="S76" s="27">
        <v>925.74689999999998</v>
      </c>
      <c r="T76">
        <v>100000</v>
      </c>
      <c r="U76" s="17"/>
      <c r="V76" s="62">
        <v>93</v>
      </c>
      <c r="W76" s="62">
        <v>39</v>
      </c>
      <c r="X76">
        <f t="shared" si="47"/>
        <v>54</v>
      </c>
      <c r="Y76">
        <f t="shared" si="48"/>
        <v>961</v>
      </c>
      <c r="Z76">
        <f t="shared" si="49"/>
        <v>946</v>
      </c>
      <c r="AA76">
        <v>1000</v>
      </c>
      <c r="AB76">
        <v>1000</v>
      </c>
      <c r="AC76" s="61">
        <v>0.13670579999999999</v>
      </c>
      <c r="AD76" s="62"/>
      <c r="AE76" s="62"/>
      <c r="AF76" s="62"/>
      <c r="AG76" s="17"/>
    </row>
    <row r="77" spans="1:33">
      <c r="B77">
        <v>35</v>
      </c>
      <c r="C77">
        <v>50</v>
      </c>
      <c r="D77">
        <f t="shared" si="52"/>
        <v>50</v>
      </c>
      <c r="E77">
        <f t="shared" si="50"/>
        <v>500</v>
      </c>
      <c r="F77">
        <f t="shared" si="53"/>
        <v>500</v>
      </c>
      <c r="G77" s="9">
        <f t="shared" si="51"/>
        <v>325</v>
      </c>
      <c r="H77" s="18">
        <f t="shared" si="54"/>
        <v>175</v>
      </c>
      <c r="I77">
        <v>1000</v>
      </c>
      <c r="J77">
        <v>100</v>
      </c>
      <c r="K77">
        <f t="shared" si="55"/>
        <v>0</v>
      </c>
      <c r="L77">
        <v>55.23</v>
      </c>
      <c r="M77">
        <v>0</v>
      </c>
      <c r="N77" s="14" t="s">
        <v>16</v>
      </c>
      <c r="O77" s="76"/>
      <c r="P77" s="27">
        <v>0.87829120000000005</v>
      </c>
      <c r="Q77" s="27">
        <v>0.93790419999999997</v>
      </c>
      <c r="R77" s="27">
        <v>9.4797260000000008E-3</v>
      </c>
      <c r="S77" s="27">
        <v>938.49289999999996</v>
      </c>
      <c r="T77">
        <v>100000</v>
      </c>
      <c r="U77" s="17"/>
      <c r="V77" s="62">
        <v>105</v>
      </c>
      <c r="W77" s="62">
        <v>51</v>
      </c>
      <c r="X77">
        <f t="shared" si="47"/>
        <v>54</v>
      </c>
      <c r="Y77">
        <f t="shared" si="48"/>
        <v>949</v>
      </c>
      <c r="Z77">
        <f t="shared" si="49"/>
        <v>946</v>
      </c>
      <c r="AA77">
        <v>1000</v>
      </c>
      <c r="AB77">
        <v>1000</v>
      </c>
      <c r="AC77" s="61">
        <v>0.84118709999999997</v>
      </c>
      <c r="AD77" s="62"/>
      <c r="AE77" s="62"/>
      <c r="AF77" s="62"/>
      <c r="AG77" s="17"/>
    </row>
    <row r="78" spans="1:33">
      <c r="B78">
        <v>50</v>
      </c>
      <c r="C78">
        <v>50</v>
      </c>
      <c r="D78">
        <f t="shared" si="52"/>
        <v>50</v>
      </c>
      <c r="E78">
        <f t="shared" si="50"/>
        <v>500</v>
      </c>
      <c r="F78">
        <f t="shared" si="53"/>
        <v>500</v>
      </c>
      <c r="G78" s="9">
        <f t="shared" si="51"/>
        <v>250</v>
      </c>
      <c r="H78" s="18">
        <f t="shared" si="54"/>
        <v>250</v>
      </c>
      <c r="I78">
        <v>1000</v>
      </c>
      <c r="J78">
        <v>100</v>
      </c>
      <c r="K78">
        <f t="shared" si="55"/>
        <v>0</v>
      </c>
      <c r="L78">
        <v>55.23</v>
      </c>
      <c r="M78">
        <v>0</v>
      </c>
      <c r="N78" s="14" t="s">
        <v>16</v>
      </c>
      <c r="O78" s="76"/>
      <c r="P78" s="27">
        <v>0.55820440000000004</v>
      </c>
      <c r="Q78" s="27">
        <v>0.9908633</v>
      </c>
      <c r="R78" s="27">
        <v>1.000964E-2</v>
      </c>
      <c r="S78" s="27">
        <v>990.95479999999998</v>
      </c>
      <c r="T78">
        <v>100000</v>
      </c>
      <c r="U78" s="17"/>
      <c r="V78" s="62">
        <v>110</v>
      </c>
      <c r="W78" s="62">
        <v>56</v>
      </c>
      <c r="X78">
        <f t="shared" si="47"/>
        <v>54</v>
      </c>
      <c r="Y78">
        <f t="shared" si="48"/>
        <v>944</v>
      </c>
      <c r="Z78">
        <f t="shared" si="49"/>
        <v>946</v>
      </c>
      <c r="AA78">
        <v>1000</v>
      </c>
      <c r="AB78">
        <v>1000</v>
      </c>
      <c r="AC78" s="61">
        <v>0.92192039999999997</v>
      </c>
      <c r="AD78" s="62"/>
      <c r="AE78" s="62"/>
      <c r="AF78" s="62"/>
      <c r="AG78" s="17"/>
    </row>
    <row r="79" spans="1:33">
      <c r="B79">
        <v>70</v>
      </c>
      <c r="C79">
        <v>50</v>
      </c>
      <c r="D79">
        <f t="shared" si="52"/>
        <v>50</v>
      </c>
      <c r="E79">
        <f t="shared" si="50"/>
        <v>500</v>
      </c>
      <c r="F79">
        <f t="shared" si="53"/>
        <v>500</v>
      </c>
      <c r="G79" s="9">
        <f t="shared" si="51"/>
        <v>150</v>
      </c>
      <c r="H79" s="18">
        <f t="shared" si="54"/>
        <v>350</v>
      </c>
      <c r="I79">
        <v>1000</v>
      </c>
      <c r="J79">
        <v>100</v>
      </c>
      <c r="K79">
        <f t="shared" si="55"/>
        <v>0</v>
      </c>
      <c r="L79">
        <v>53.85</v>
      </c>
      <c r="M79">
        <v>0</v>
      </c>
      <c r="N79" s="14" t="s">
        <v>45</v>
      </c>
      <c r="O79" s="76"/>
      <c r="P79" s="27">
        <v>0.1844382</v>
      </c>
      <c r="Q79" s="27">
        <v>1.04711</v>
      </c>
      <c r="R79" s="27">
        <v>1.0571840000000001E-2</v>
      </c>
      <c r="S79" s="27">
        <v>1046.6120000000001</v>
      </c>
      <c r="T79">
        <v>100000</v>
      </c>
      <c r="U79" s="17"/>
      <c r="V79" s="62">
        <v>119</v>
      </c>
      <c r="W79" s="62">
        <v>57</v>
      </c>
      <c r="X79">
        <f t="shared" si="47"/>
        <v>62</v>
      </c>
      <c r="Y79">
        <f t="shared" si="48"/>
        <v>943</v>
      </c>
      <c r="Z79">
        <f t="shared" si="49"/>
        <v>938</v>
      </c>
      <c r="AA79">
        <v>1000</v>
      </c>
      <c r="AB79">
        <v>1000</v>
      </c>
      <c r="AC79" s="61">
        <v>0.70550749999999995</v>
      </c>
      <c r="AD79" s="62"/>
      <c r="AE79" s="62"/>
      <c r="AF79" s="62"/>
      <c r="AG79" s="17"/>
    </row>
    <row r="80" spans="1:33">
      <c r="B80">
        <v>90</v>
      </c>
      <c r="C80">
        <v>50</v>
      </c>
      <c r="D80">
        <f t="shared" si="52"/>
        <v>50</v>
      </c>
      <c r="E80">
        <f t="shared" si="50"/>
        <v>500</v>
      </c>
      <c r="F80">
        <f t="shared" si="53"/>
        <v>500</v>
      </c>
      <c r="G80" s="9">
        <f t="shared" si="51"/>
        <v>50</v>
      </c>
      <c r="H80" s="18">
        <f t="shared" si="54"/>
        <v>450</v>
      </c>
      <c r="I80">
        <v>1000</v>
      </c>
      <c r="J80">
        <v>100</v>
      </c>
      <c r="K80">
        <f t="shared" si="55"/>
        <v>0</v>
      </c>
      <c r="L80">
        <v>53.85</v>
      </c>
      <c r="M80">
        <v>0</v>
      </c>
      <c r="N80" s="14" t="s">
        <v>45</v>
      </c>
      <c r="O80" s="76"/>
      <c r="P80" s="27">
        <v>0.74667249999999996</v>
      </c>
      <c r="Q80" s="27">
        <v>0.96367740000000002</v>
      </c>
      <c r="R80" s="27">
        <v>9.7376879999999996E-3</v>
      </c>
      <c r="S80" s="27">
        <v>964.03110000000004</v>
      </c>
      <c r="T80">
        <v>100000</v>
      </c>
      <c r="U80" s="17"/>
      <c r="V80" s="62">
        <v>107</v>
      </c>
      <c r="W80" s="62">
        <v>45</v>
      </c>
      <c r="X80">
        <f t="shared" si="47"/>
        <v>62</v>
      </c>
      <c r="Y80">
        <f t="shared" si="48"/>
        <v>955</v>
      </c>
      <c r="Z80">
        <f t="shared" si="49"/>
        <v>938</v>
      </c>
      <c r="AA80">
        <v>1000</v>
      </c>
      <c r="AB80">
        <v>1000</v>
      </c>
      <c r="AC80" s="61">
        <v>0.1114773</v>
      </c>
      <c r="AD80" s="62"/>
      <c r="AE80" s="62"/>
      <c r="AF80" s="62"/>
      <c r="AG80" s="17"/>
    </row>
    <row r="81" spans="1:33" ht="17" thickBot="1">
      <c r="B81">
        <v>100</v>
      </c>
      <c r="C81">
        <v>50</v>
      </c>
      <c r="D81">
        <f t="shared" si="52"/>
        <v>50</v>
      </c>
      <c r="E81">
        <f t="shared" si="50"/>
        <v>501</v>
      </c>
      <c r="F81">
        <v>499</v>
      </c>
      <c r="G81" s="9">
        <f t="shared" si="51"/>
        <v>4</v>
      </c>
      <c r="H81" s="18">
        <v>495</v>
      </c>
      <c r="I81">
        <v>1000</v>
      </c>
      <c r="J81">
        <v>100</v>
      </c>
      <c r="K81">
        <f t="shared" si="55"/>
        <v>0</v>
      </c>
      <c r="L81">
        <v>53.85</v>
      </c>
      <c r="M81">
        <v>0</v>
      </c>
      <c r="N81" s="14" t="s">
        <v>45</v>
      </c>
      <c r="O81" s="76"/>
      <c r="P81" s="27">
        <v>0.96172040000000003</v>
      </c>
      <c r="Q81" s="27">
        <v>0.90836899999999998</v>
      </c>
      <c r="R81" s="27">
        <v>9.1839439999999994E-3</v>
      </c>
      <c r="S81" s="27">
        <v>909.21050000000002</v>
      </c>
      <c r="T81">
        <v>100000</v>
      </c>
      <c r="U81" s="17"/>
      <c r="V81" s="62">
        <v>125</v>
      </c>
      <c r="W81" s="62">
        <v>63</v>
      </c>
      <c r="X81">
        <f t="shared" si="47"/>
        <v>62</v>
      </c>
      <c r="Y81">
        <f t="shared" si="48"/>
        <v>937</v>
      </c>
      <c r="Z81">
        <f t="shared" si="49"/>
        <v>938</v>
      </c>
      <c r="AA81">
        <v>1000</v>
      </c>
      <c r="AB81">
        <v>1000</v>
      </c>
      <c r="AC81" s="62">
        <v>1</v>
      </c>
      <c r="AD81" s="62"/>
      <c r="AE81" s="62"/>
      <c r="AF81" s="62"/>
      <c r="AG81" s="17"/>
    </row>
    <row r="82" spans="1:33" ht="17" thickBot="1">
      <c r="A82" s="24">
        <v>11</v>
      </c>
      <c r="B82" s="5" t="s">
        <v>120</v>
      </c>
      <c r="C82" s="2"/>
      <c r="D82" s="2"/>
      <c r="E82" s="2"/>
      <c r="F82" s="2"/>
      <c r="G82" s="16"/>
      <c r="H82" s="2"/>
      <c r="I82" s="2"/>
      <c r="J82" s="2" t="s">
        <v>26</v>
      </c>
      <c r="K82" s="2"/>
      <c r="L82" s="2"/>
      <c r="M82" s="2"/>
      <c r="N82" s="2"/>
      <c r="O82" s="17"/>
      <c r="P82" s="17"/>
      <c r="Q82" s="17"/>
      <c r="R82" s="17"/>
      <c r="S82" s="17"/>
      <c r="T82" s="17"/>
      <c r="U82" s="17"/>
      <c r="V82" s="17"/>
      <c r="W82" s="17"/>
      <c r="X82" s="49">
        <f t="shared" si="47"/>
        <v>0</v>
      </c>
      <c r="Y82" s="49">
        <f t="shared" si="48"/>
        <v>0</v>
      </c>
      <c r="Z82" s="49">
        <f t="shared" si="49"/>
        <v>0</v>
      </c>
      <c r="AA82" s="49"/>
      <c r="AB82" s="17"/>
      <c r="AC82" s="17"/>
      <c r="AD82" s="17"/>
      <c r="AE82" s="17"/>
      <c r="AF82" s="17"/>
      <c r="AG82" s="17"/>
    </row>
    <row r="83" spans="1:33">
      <c r="B83">
        <v>15</v>
      </c>
      <c r="C83">
        <v>50</v>
      </c>
      <c r="D83">
        <f>100-C83</f>
        <v>50</v>
      </c>
      <c r="E83">
        <f t="shared" ref="E83:E89" si="56">I83-F83</f>
        <v>500</v>
      </c>
      <c r="F83">
        <f>I83/100*C83</f>
        <v>500</v>
      </c>
      <c r="G83" s="9">
        <f t="shared" ref="G83:G89" si="57">F83-H83</f>
        <v>425</v>
      </c>
      <c r="H83" s="18">
        <f>F83/100*B83</f>
        <v>75</v>
      </c>
      <c r="I83">
        <v>1000</v>
      </c>
      <c r="J83" s="13" t="s">
        <v>14</v>
      </c>
      <c r="K83">
        <f>M83/L83</f>
        <v>0</v>
      </c>
      <c r="L83">
        <v>50</v>
      </c>
      <c r="M83">
        <v>0</v>
      </c>
      <c r="N83">
        <v>50</v>
      </c>
      <c r="O83" s="17"/>
      <c r="P83" s="27">
        <v>0.52290479999999995</v>
      </c>
      <c r="Q83" s="27">
        <v>0.99598790000000004</v>
      </c>
      <c r="R83" s="27">
        <v>1.0060889999999999E-2</v>
      </c>
      <c r="S83" s="27">
        <v>996.02829999999994</v>
      </c>
      <c r="T83">
        <v>100000</v>
      </c>
      <c r="U83" s="17"/>
      <c r="V83" s="62">
        <v>125</v>
      </c>
      <c r="W83" s="62">
        <v>60</v>
      </c>
      <c r="X83">
        <f t="shared" si="47"/>
        <v>65</v>
      </c>
      <c r="Y83">
        <f t="shared" si="48"/>
        <v>940</v>
      </c>
      <c r="Z83">
        <f t="shared" si="49"/>
        <v>935</v>
      </c>
      <c r="AA83">
        <v>1000</v>
      </c>
      <c r="AB83">
        <v>1000</v>
      </c>
      <c r="AC83" s="61">
        <v>0.71189340000000001</v>
      </c>
      <c r="AD83" s="62"/>
      <c r="AE83" s="62"/>
      <c r="AF83" s="62"/>
      <c r="AG83" s="17"/>
    </row>
    <row r="84" spans="1:33">
      <c r="B84">
        <v>20</v>
      </c>
      <c r="C84">
        <v>50</v>
      </c>
      <c r="D84">
        <f t="shared" ref="D84:D89" si="58">100-C84</f>
        <v>50</v>
      </c>
      <c r="E84">
        <f t="shared" si="56"/>
        <v>500</v>
      </c>
      <c r="F84">
        <f t="shared" ref="F84:F88" si="59">I84/100*C84</f>
        <v>500</v>
      </c>
      <c r="G84" s="9">
        <f t="shared" si="57"/>
        <v>400</v>
      </c>
      <c r="H84" s="18">
        <f t="shared" ref="H84:H88" si="60">F84/100*B84</f>
        <v>100</v>
      </c>
      <c r="I84">
        <v>1000</v>
      </c>
      <c r="J84" s="13" t="s">
        <v>14</v>
      </c>
      <c r="K84">
        <f t="shared" ref="K84:K89" si="61">M84/L84</f>
        <v>0</v>
      </c>
      <c r="L84">
        <v>50</v>
      </c>
      <c r="M84">
        <v>0</v>
      </c>
      <c r="N84">
        <v>50</v>
      </c>
      <c r="O84" s="17"/>
      <c r="P84" s="27">
        <v>0.902671</v>
      </c>
      <c r="Q84" s="27">
        <v>0.93109350000000002</v>
      </c>
      <c r="R84" s="27">
        <v>9.4115350000000004E-3</v>
      </c>
      <c r="S84" s="27">
        <v>931.74199999999996</v>
      </c>
      <c r="T84">
        <v>100000</v>
      </c>
      <c r="U84" s="17"/>
      <c r="V84" s="62">
        <v>125</v>
      </c>
      <c r="W84" s="62">
        <v>60</v>
      </c>
      <c r="X84">
        <f t="shared" si="47"/>
        <v>65</v>
      </c>
      <c r="Y84">
        <f t="shared" si="48"/>
        <v>940</v>
      </c>
      <c r="Z84">
        <f t="shared" si="49"/>
        <v>935</v>
      </c>
      <c r="AA84">
        <v>1000</v>
      </c>
      <c r="AB84">
        <v>1000</v>
      </c>
      <c r="AC84" s="61">
        <v>0.71189340000000001</v>
      </c>
      <c r="AD84" s="62"/>
      <c r="AE84" s="62"/>
      <c r="AF84" s="62"/>
      <c r="AG84" s="17"/>
    </row>
    <row r="85" spans="1:33">
      <c r="B85">
        <v>35</v>
      </c>
      <c r="C85">
        <v>50</v>
      </c>
      <c r="D85">
        <f t="shared" si="58"/>
        <v>50</v>
      </c>
      <c r="E85">
        <f t="shared" si="56"/>
        <v>500</v>
      </c>
      <c r="F85">
        <f t="shared" si="59"/>
        <v>500</v>
      </c>
      <c r="G85" s="9">
        <f t="shared" si="57"/>
        <v>325</v>
      </c>
      <c r="H85" s="18">
        <f t="shared" si="60"/>
        <v>175</v>
      </c>
      <c r="I85">
        <v>1000</v>
      </c>
      <c r="J85" s="13" t="s">
        <v>14</v>
      </c>
      <c r="K85">
        <f t="shared" si="61"/>
        <v>0</v>
      </c>
      <c r="L85">
        <v>50</v>
      </c>
      <c r="M85">
        <v>0</v>
      </c>
      <c r="N85">
        <v>50</v>
      </c>
      <c r="O85" s="17"/>
      <c r="P85" s="27">
        <v>0.49099510000000002</v>
      </c>
      <c r="Q85" s="27">
        <v>1.000092</v>
      </c>
      <c r="R85" s="27">
        <v>1.010193E-2</v>
      </c>
      <c r="S85" s="27">
        <v>1000.091</v>
      </c>
      <c r="T85">
        <v>100000</v>
      </c>
      <c r="U85" s="17"/>
      <c r="V85" s="62">
        <v>99</v>
      </c>
      <c r="W85" s="62">
        <v>34</v>
      </c>
      <c r="X85">
        <f t="shared" si="47"/>
        <v>65</v>
      </c>
      <c r="Y85">
        <f t="shared" si="48"/>
        <v>966</v>
      </c>
      <c r="Z85">
        <f t="shared" si="49"/>
        <v>935</v>
      </c>
      <c r="AA85">
        <v>1000</v>
      </c>
      <c r="AB85">
        <v>1000</v>
      </c>
      <c r="AC85" s="61">
        <v>1.849079E-3</v>
      </c>
      <c r="AD85" s="62"/>
      <c r="AE85" s="62"/>
      <c r="AF85" s="62"/>
      <c r="AG85" s="17"/>
    </row>
    <row r="86" spans="1:33">
      <c r="B86">
        <v>50</v>
      </c>
      <c r="C86">
        <v>50</v>
      </c>
      <c r="D86">
        <f t="shared" si="58"/>
        <v>50</v>
      </c>
      <c r="E86">
        <f t="shared" si="56"/>
        <v>500</v>
      </c>
      <c r="F86">
        <f t="shared" si="59"/>
        <v>500</v>
      </c>
      <c r="G86" s="9">
        <f t="shared" si="57"/>
        <v>250</v>
      </c>
      <c r="H86" s="18">
        <f t="shared" si="60"/>
        <v>250</v>
      </c>
      <c r="I86">
        <v>1000</v>
      </c>
      <c r="J86" s="13" t="s">
        <v>14</v>
      </c>
      <c r="K86">
        <f t="shared" si="61"/>
        <v>0</v>
      </c>
      <c r="L86">
        <v>50</v>
      </c>
      <c r="M86">
        <v>0</v>
      </c>
      <c r="N86">
        <v>50</v>
      </c>
      <c r="O86" s="17"/>
      <c r="P86" s="27">
        <v>0.31139689999999998</v>
      </c>
      <c r="Q86" s="27">
        <v>1.0253829999999999</v>
      </c>
      <c r="R86" s="27">
        <v>1.0354749999999999E-2</v>
      </c>
      <c r="S86" s="27">
        <v>1025.1199999999999</v>
      </c>
      <c r="T86">
        <v>100000</v>
      </c>
      <c r="U86" s="17"/>
      <c r="V86" s="62">
        <v>113</v>
      </c>
      <c r="W86" s="62">
        <v>48</v>
      </c>
      <c r="X86">
        <f t="shared" si="47"/>
        <v>65</v>
      </c>
      <c r="Y86">
        <f t="shared" si="48"/>
        <v>952</v>
      </c>
      <c r="Z86">
        <f t="shared" si="49"/>
        <v>935</v>
      </c>
      <c r="AA86">
        <v>1000</v>
      </c>
      <c r="AB86">
        <v>1000</v>
      </c>
      <c r="AC86" s="61">
        <v>0.1209042</v>
      </c>
      <c r="AD86" s="62"/>
      <c r="AE86" s="62"/>
      <c r="AF86" s="62"/>
      <c r="AG86" s="17"/>
    </row>
    <row r="87" spans="1:33">
      <c r="B87">
        <v>70</v>
      </c>
      <c r="C87">
        <v>50</v>
      </c>
      <c r="D87">
        <f t="shared" si="58"/>
        <v>50</v>
      </c>
      <c r="E87">
        <f t="shared" si="56"/>
        <v>500</v>
      </c>
      <c r="F87">
        <f t="shared" si="59"/>
        <v>500</v>
      </c>
      <c r="G87" s="9">
        <f t="shared" si="57"/>
        <v>150</v>
      </c>
      <c r="H87" s="18">
        <f t="shared" si="60"/>
        <v>350</v>
      </c>
      <c r="I87">
        <v>1000</v>
      </c>
      <c r="J87" s="13" t="s">
        <v>44</v>
      </c>
      <c r="K87">
        <f t="shared" si="61"/>
        <v>0</v>
      </c>
      <c r="L87">
        <v>50</v>
      </c>
      <c r="M87">
        <v>0</v>
      </c>
      <c r="N87">
        <v>50</v>
      </c>
      <c r="O87" s="17"/>
      <c r="P87" s="27">
        <v>0.45987539999999999</v>
      </c>
      <c r="Q87" s="27">
        <v>1.004146</v>
      </c>
      <c r="R87" s="27">
        <v>1.0142460000000001E-2</v>
      </c>
      <c r="S87" s="27">
        <v>1004.104</v>
      </c>
      <c r="T87">
        <v>100000</v>
      </c>
      <c r="U87" s="17"/>
      <c r="V87" s="62">
        <v>93</v>
      </c>
      <c r="W87" s="62">
        <v>55</v>
      </c>
      <c r="X87">
        <f t="shared" si="47"/>
        <v>38</v>
      </c>
      <c r="Y87">
        <f t="shared" si="48"/>
        <v>945</v>
      </c>
      <c r="Z87">
        <f t="shared" si="49"/>
        <v>962</v>
      </c>
      <c r="AA87">
        <v>1000</v>
      </c>
      <c r="AB87">
        <v>1000</v>
      </c>
      <c r="AC87" s="61">
        <v>8.8808040000000005E-2</v>
      </c>
      <c r="AD87" s="62"/>
      <c r="AE87" s="62"/>
      <c r="AF87" s="62"/>
      <c r="AG87" s="17"/>
    </row>
    <row r="88" spans="1:33">
      <c r="B88">
        <v>90</v>
      </c>
      <c r="C88">
        <v>50</v>
      </c>
      <c r="D88">
        <f t="shared" si="58"/>
        <v>50</v>
      </c>
      <c r="E88">
        <f t="shared" si="56"/>
        <v>500</v>
      </c>
      <c r="F88">
        <f t="shared" si="59"/>
        <v>500</v>
      </c>
      <c r="G88" s="9">
        <f t="shared" si="57"/>
        <v>50</v>
      </c>
      <c r="H88" s="18">
        <f t="shared" si="60"/>
        <v>450</v>
      </c>
      <c r="I88">
        <v>1000</v>
      </c>
      <c r="J88" s="13" t="s">
        <v>44</v>
      </c>
      <c r="K88">
        <f t="shared" si="61"/>
        <v>0</v>
      </c>
      <c r="L88">
        <v>50</v>
      </c>
      <c r="M88">
        <v>0</v>
      </c>
      <c r="N88">
        <v>50</v>
      </c>
      <c r="O88" s="17"/>
      <c r="P88" s="27">
        <v>0.20480799999999999</v>
      </c>
      <c r="Q88" s="27">
        <v>1.0447169999999999</v>
      </c>
      <c r="R88" s="27">
        <v>1.054793E-2</v>
      </c>
      <c r="S88" s="27">
        <v>1044.2449999999999</v>
      </c>
      <c r="T88">
        <v>100000</v>
      </c>
      <c r="U88" s="17"/>
      <c r="V88" s="62">
        <v>87</v>
      </c>
      <c r="W88" s="62">
        <v>49</v>
      </c>
      <c r="X88">
        <f t="shared" si="47"/>
        <v>38</v>
      </c>
      <c r="Y88">
        <f t="shared" si="48"/>
        <v>951</v>
      </c>
      <c r="Z88">
        <f t="shared" si="49"/>
        <v>962</v>
      </c>
      <c r="AA88">
        <v>1000</v>
      </c>
      <c r="AB88">
        <v>1000</v>
      </c>
      <c r="AC88" s="61">
        <v>0.27290389999999998</v>
      </c>
      <c r="AD88" s="62"/>
      <c r="AE88" s="62"/>
      <c r="AF88" s="62"/>
      <c r="AG88" s="17"/>
    </row>
    <row r="89" spans="1:33" ht="17" thickBot="1">
      <c r="B89">
        <v>100</v>
      </c>
      <c r="C89">
        <v>50</v>
      </c>
      <c r="D89">
        <f t="shared" si="58"/>
        <v>50</v>
      </c>
      <c r="E89">
        <f t="shared" si="56"/>
        <v>501</v>
      </c>
      <c r="F89">
        <v>499</v>
      </c>
      <c r="G89" s="9">
        <f t="shared" si="57"/>
        <v>4</v>
      </c>
      <c r="H89" s="18">
        <v>495</v>
      </c>
      <c r="I89">
        <v>1000</v>
      </c>
      <c r="J89" s="13" t="s">
        <v>44</v>
      </c>
      <c r="K89">
        <f t="shared" si="61"/>
        <v>0</v>
      </c>
      <c r="L89">
        <v>50</v>
      </c>
      <c r="M89">
        <v>0</v>
      </c>
      <c r="N89">
        <v>50</v>
      </c>
      <c r="O89" s="17"/>
      <c r="P89" s="27">
        <v>0.97392029999999996</v>
      </c>
      <c r="Q89" s="27">
        <v>0.89850289999999999</v>
      </c>
      <c r="R89" s="27">
        <v>9.0851019999999994E-3</v>
      </c>
      <c r="S89" s="27">
        <v>899.42510000000004</v>
      </c>
      <c r="T89">
        <v>100000</v>
      </c>
      <c r="U89" s="17"/>
      <c r="V89" s="62">
        <v>91</v>
      </c>
      <c r="W89" s="62">
        <v>53</v>
      </c>
      <c r="X89">
        <f t="shared" si="47"/>
        <v>38</v>
      </c>
      <c r="Y89">
        <f t="shared" si="48"/>
        <v>947</v>
      </c>
      <c r="Z89">
        <f t="shared" si="49"/>
        <v>962</v>
      </c>
      <c r="AA89">
        <v>1000</v>
      </c>
      <c r="AB89">
        <v>1000</v>
      </c>
      <c r="AC89" s="61">
        <v>0.13264790000000001</v>
      </c>
      <c r="AD89" s="62"/>
      <c r="AE89" s="62"/>
      <c r="AF89" s="62"/>
      <c r="AG89" s="17"/>
    </row>
    <row r="90" spans="1:33" ht="17" thickBot="1">
      <c r="A90" s="24">
        <v>12</v>
      </c>
      <c r="B90" s="5" t="s">
        <v>202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>
        <f t="shared" si="47"/>
        <v>0</v>
      </c>
      <c r="Y90" s="17">
        <f t="shared" si="48"/>
        <v>0</v>
      </c>
      <c r="Z90" s="17">
        <f t="shared" si="49"/>
        <v>0</v>
      </c>
      <c r="AA90" s="17"/>
      <c r="AB90" s="17"/>
      <c r="AC90" s="17"/>
      <c r="AD90" s="17"/>
      <c r="AE90" s="17"/>
      <c r="AF90" s="17"/>
      <c r="AG90" s="17"/>
    </row>
    <row r="91" spans="1:33">
      <c r="B91">
        <v>15</v>
      </c>
      <c r="C91">
        <v>50</v>
      </c>
      <c r="D91">
        <f>100-C91</f>
        <v>50</v>
      </c>
      <c r="E91">
        <f t="shared" ref="E91:E97" si="62">I91-F91</f>
        <v>500</v>
      </c>
      <c r="F91">
        <f>I91/100*C91</f>
        <v>500</v>
      </c>
      <c r="G91" s="9">
        <f t="shared" ref="G91:G97" si="63">F91-H91</f>
        <v>425</v>
      </c>
      <c r="H91" s="30">
        <f>F91/100*B91</f>
        <v>75</v>
      </c>
      <c r="I91">
        <v>1000</v>
      </c>
      <c r="J91">
        <v>100</v>
      </c>
      <c r="K91">
        <v>0</v>
      </c>
      <c r="L91">
        <v>50</v>
      </c>
      <c r="M91">
        <v>0</v>
      </c>
      <c r="N91">
        <v>50</v>
      </c>
      <c r="O91" s="17"/>
      <c r="P91" s="61">
        <v>0.58027419999999996</v>
      </c>
      <c r="Q91" s="61">
        <v>0.9873362</v>
      </c>
      <c r="R91" s="61">
        <v>9.9743690000000003E-3</v>
      </c>
      <c r="S91" s="61">
        <v>987.46259999999995</v>
      </c>
      <c r="T91">
        <v>100000</v>
      </c>
      <c r="U91" s="17"/>
      <c r="V91" s="62">
        <v>90</v>
      </c>
      <c r="W91" s="62">
        <v>46</v>
      </c>
      <c r="X91">
        <f t="shared" si="47"/>
        <v>44</v>
      </c>
      <c r="Y91">
        <f t="shared" si="48"/>
        <v>954</v>
      </c>
      <c r="Z91">
        <f t="shared" si="49"/>
        <v>956</v>
      </c>
      <c r="AA91">
        <v>1000</v>
      </c>
      <c r="AB91">
        <v>1000</v>
      </c>
      <c r="AC91" s="61">
        <v>0.91417610000000005</v>
      </c>
      <c r="AD91" s="62"/>
      <c r="AE91" s="62"/>
      <c r="AF91" s="62"/>
      <c r="AG91" s="17"/>
    </row>
    <row r="92" spans="1:33">
      <c r="B92">
        <v>20</v>
      </c>
      <c r="C92">
        <v>50</v>
      </c>
      <c r="D92">
        <f t="shared" ref="D92:D97" si="64">100-C92</f>
        <v>50</v>
      </c>
      <c r="E92">
        <f t="shared" si="62"/>
        <v>500</v>
      </c>
      <c r="F92">
        <f t="shared" ref="F92:F96" si="65">I92/100*C92</f>
        <v>500</v>
      </c>
      <c r="G92" s="9">
        <f t="shared" si="63"/>
        <v>400</v>
      </c>
      <c r="H92" s="30">
        <f t="shared" ref="H92:H96" si="66">F92/100*B92</f>
        <v>100</v>
      </c>
      <c r="I92">
        <v>1000</v>
      </c>
      <c r="J92">
        <v>100</v>
      </c>
      <c r="K92">
        <v>0</v>
      </c>
      <c r="L92">
        <v>50</v>
      </c>
      <c r="M92">
        <v>0</v>
      </c>
      <c r="N92">
        <v>50</v>
      </c>
      <c r="O92" s="17"/>
      <c r="P92" s="61">
        <v>0.38268619999999998</v>
      </c>
      <c r="Q92" s="61">
        <v>1.0149649999999999</v>
      </c>
      <c r="R92" s="61">
        <v>1.025062E-2</v>
      </c>
      <c r="S92" s="61">
        <v>1014.812</v>
      </c>
      <c r="T92">
        <v>100000</v>
      </c>
      <c r="U92" s="17"/>
      <c r="V92" s="62">
        <v>102</v>
      </c>
      <c r="W92" s="62">
        <v>58</v>
      </c>
      <c r="X92">
        <f t="shared" si="47"/>
        <v>44</v>
      </c>
      <c r="Y92">
        <f t="shared" si="48"/>
        <v>942</v>
      </c>
      <c r="Z92">
        <f t="shared" si="49"/>
        <v>956</v>
      </c>
      <c r="AA92">
        <v>1000</v>
      </c>
      <c r="AB92">
        <v>1000</v>
      </c>
      <c r="AC92" s="61">
        <v>0.18615380000000001</v>
      </c>
      <c r="AD92" s="62"/>
      <c r="AE92" s="62"/>
      <c r="AF92" s="62"/>
      <c r="AG92" s="17"/>
    </row>
    <row r="93" spans="1:33">
      <c r="B93">
        <v>35</v>
      </c>
      <c r="C93">
        <v>50</v>
      </c>
      <c r="D93">
        <f t="shared" si="64"/>
        <v>50</v>
      </c>
      <c r="E93">
        <f t="shared" si="62"/>
        <v>500</v>
      </c>
      <c r="F93">
        <f t="shared" si="65"/>
        <v>500</v>
      </c>
      <c r="G93" s="9">
        <f t="shared" si="63"/>
        <v>325</v>
      </c>
      <c r="H93" s="30">
        <f t="shared" si="66"/>
        <v>175</v>
      </c>
      <c r="I93">
        <v>1000</v>
      </c>
      <c r="J93">
        <v>100</v>
      </c>
      <c r="K93">
        <v>0</v>
      </c>
      <c r="L93">
        <v>50</v>
      </c>
      <c r="M93">
        <v>0</v>
      </c>
      <c r="N93">
        <v>50</v>
      </c>
      <c r="O93" s="17"/>
      <c r="P93" s="61">
        <v>0.97099029999999997</v>
      </c>
      <c r="Q93" s="61">
        <v>0.89975510000000003</v>
      </c>
      <c r="R93" s="61">
        <v>9.0976470000000004E-3</v>
      </c>
      <c r="S93" s="61">
        <v>900.6671</v>
      </c>
      <c r="T93">
        <v>100000</v>
      </c>
      <c r="U93" s="17"/>
      <c r="V93" s="62">
        <v>92</v>
      </c>
      <c r="W93" s="62">
        <v>48</v>
      </c>
      <c r="X93">
        <f t="shared" si="47"/>
        <v>44</v>
      </c>
      <c r="Y93">
        <f t="shared" si="48"/>
        <v>952</v>
      </c>
      <c r="Z93">
        <f t="shared" si="49"/>
        <v>956</v>
      </c>
      <c r="AA93">
        <v>1000</v>
      </c>
      <c r="AB93">
        <v>1000</v>
      </c>
      <c r="AC93" s="61">
        <v>0.74898189999999998</v>
      </c>
      <c r="AD93" s="62"/>
      <c r="AE93" s="62"/>
      <c r="AF93" s="62"/>
      <c r="AG93" s="17"/>
    </row>
    <row r="94" spans="1:33">
      <c r="B94">
        <v>50</v>
      </c>
      <c r="C94">
        <v>50</v>
      </c>
      <c r="D94">
        <f t="shared" si="64"/>
        <v>50</v>
      </c>
      <c r="E94">
        <f t="shared" si="62"/>
        <v>500</v>
      </c>
      <c r="F94">
        <f t="shared" si="65"/>
        <v>500</v>
      </c>
      <c r="G94" s="9">
        <f t="shared" si="63"/>
        <v>250</v>
      </c>
      <c r="H94" s="30">
        <f t="shared" si="66"/>
        <v>250</v>
      </c>
      <c r="I94">
        <v>1000</v>
      </c>
      <c r="J94">
        <v>100</v>
      </c>
      <c r="K94">
        <v>0</v>
      </c>
      <c r="L94">
        <v>50</v>
      </c>
      <c r="M94">
        <v>0</v>
      </c>
      <c r="N94">
        <v>50</v>
      </c>
      <c r="O94" s="17"/>
      <c r="P94" s="61">
        <v>0.83130170000000003</v>
      </c>
      <c r="Q94" s="61">
        <v>0.94864090000000001</v>
      </c>
      <c r="R94" s="61">
        <v>9.5872049999999997E-3</v>
      </c>
      <c r="S94" s="61">
        <v>949.13329999999996</v>
      </c>
      <c r="T94">
        <v>100000</v>
      </c>
      <c r="U94" s="17"/>
      <c r="V94" s="62">
        <v>96</v>
      </c>
      <c r="W94" s="62">
        <v>52</v>
      </c>
      <c r="X94">
        <f t="shared" si="47"/>
        <v>44</v>
      </c>
      <c r="Y94">
        <f t="shared" si="48"/>
        <v>948</v>
      </c>
      <c r="Z94">
        <f t="shared" si="49"/>
        <v>956</v>
      </c>
      <c r="AA94">
        <v>1000</v>
      </c>
      <c r="AB94">
        <v>1000</v>
      </c>
      <c r="AC94" s="61">
        <v>0.46420070000000002</v>
      </c>
      <c r="AD94" s="62"/>
      <c r="AE94" s="62"/>
      <c r="AF94" s="62"/>
      <c r="AG94" s="17"/>
    </row>
    <row r="95" spans="1:33">
      <c r="B95">
        <v>70</v>
      </c>
      <c r="C95">
        <v>50</v>
      </c>
      <c r="D95">
        <f t="shared" si="64"/>
        <v>50</v>
      </c>
      <c r="E95">
        <f t="shared" si="62"/>
        <v>500</v>
      </c>
      <c r="F95">
        <f t="shared" si="65"/>
        <v>500</v>
      </c>
      <c r="G95" s="9">
        <f t="shared" si="63"/>
        <v>150</v>
      </c>
      <c r="H95" s="30">
        <f t="shared" si="66"/>
        <v>350</v>
      </c>
      <c r="I95">
        <v>1000</v>
      </c>
      <c r="J95">
        <v>100</v>
      </c>
      <c r="K95">
        <v>0</v>
      </c>
      <c r="L95">
        <v>50</v>
      </c>
      <c r="M95">
        <v>0</v>
      </c>
      <c r="N95">
        <v>50</v>
      </c>
      <c r="O95" s="17"/>
      <c r="P95" s="61">
        <v>0.1784782</v>
      </c>
      <c r="Q95" s="61">
        <v>1.049304</v>
      </c>
      <c r="R95" s="61">
        <v>1.0593760000000001E-2</v>
      </c>
      <c r="S95" s="61">
        <v>1048.7819999999999</v>
      </c>
      <c r="T95">
        <v>100000</v>
      </c>
      <c r="U95" s="17"/>
      <c r="V95" s="62">
        <v>92</v>
      </c>
      <c r="W95" s="62">
        <v>48</v>
      </c>
      <c r="X95">
        <f t="shared" si="47"/>
        <v>44</v>
      </c>
      <c r="Y95">
        <f t="shared" si="48"/>
        <v>952</v>
      </c>
      <c r="Z95">
        <f t="shared" si="49"/>
        <v>956</v>
      </c>
      <c r="AA95">
        <v>1000</v>
      </c>
      <c r="AB95">
        <v>1000</v>
      </c>
      <c r="AC95" s="61">
        <v>0.74898189999999998</v>
      </c>
      <c r="AD95" s="62"/>
      <c r="AE95" s="62"/>
      <c r="AF95" s="62"/>
      <c r="AG95" s="17"/>
    </row>
    <row r="96" spans="1:33">
      <c r="B96">
        <v>90</v>
      </c>
      <c r="C96">
        <v>50</v>
      </c>
      <c r="D96">
        <f t="shared" si="64"/>
        <v>50</v>
      </c>
      <c r="E96">
        <f t="shared" si="62"/>
        <v>500</v>
      </c>
      <c r="F96">
        <f t="shared" si="65"/>
        <v>500</v>
      </c>
      <c r="G96" s="9">
        <f t="shared" si="63"/>
        <v>50</v>
      </c>
      <c r="H96" s="30">
        <f t="shared" si="66"/>
        <v>450</v>
      </c>
      <c r="I96">
        <v>1000</v>
      </c>
      <c r="J96">
        <v>100</v>
      </c>
      <c r="K96">
        <v>0</v>
      </c>
      <c r="L96">
        <v>50</v>
      </c>
      <c r="M96">
        <v>0</v>
      </c>
      <c r="N96">
        <v>50</v>
      </c>
      <c r="O96" s="17"/>
      <c r="P96" s="61">
        <v>0.42833569999999999</v>
      </c>
      <c r="Q96" s="61">
        <v>1.008589</v>
      </c>
      <c r="R96" s="61">
        <v>1.0186890000000001E-2</v>
      </c>
      <c r="S96" s="61">
        <v>1008.502</v>
      </c>
      <c r="T96">
        <v>100000</v>
      </c>
      <c r="U96" s="17"/>
      <c r="V96" s="62">
        <v>94</v>
      </c>
      <c r="W96" s="62">
        <v>50</v>
      </c>
      <c r="X96">
        <f t="shared" si="47"/>
        <v>44</v>
      </c>
      <c r="Y96">
        <f t="shared" si="48"/>
        <v>950</v>
      </c>
      <c r="Z96">
        <f t="shared" si="49"/>
        <v>956</v>
      </c>
      <c r="AA96">
        <v>1000</v>
      </c>
      <c r="AB96">
        <v>1000</v>
      </c>
      <c r="AC96" s="61">
        <v>0.59752660000000002</v>
      </c>
      <c r="AD96" s="62"/>
      <c r="AE96" s="62"/>
      <c r="AF96" s="62"/>
      <c r="AG96" s="17"/>
    </row>
    <row r="97" spans="1:33">
      <c r="B97">
        <v>100</v>
      </c>
      <c r="C97">
        <v>50</v>
      </c>
      <c r="D97">
        <f t="shared" si="64"/>
        <v>50</v>
      </c>
      <c r="E97">
        <f t="shared" si="62"/>
        <v>501</v>
      </c>
      <c r="F97">
        <v>499</v>
      </c>
      <c r="G97" s="9">
        <f t="shared" si="63"/>
        <v>4</v>
      </c>
      <c r="H97" s="30">
        <v>495</v>
      </c>
      <c r="I97">
        <v>1000</v>
      </c>
      <c r="J97">
        <v>100</v>
      </c>
      <c r="K97">
        <v>0</v>
      </c>
      <c r="L97">
        <v>50</v>
      </c>
      <c r="M97">
        <v>0</v>
      </c>
      <c r="N97">
        <v>50</v>
      </c>
      <c r="O97" s="17"/>
      <c r="P97" s="61">
        <v>0.702573</v>
      </c>
      <c r="Q97" s="61">
        <v>0.97043570000000001</v>
      </c>
      <c r="R97" s="61">
        <v>9.8053089999999999E-3</v>
      </c>
      <c r="S97" s="61">
        <v>970.72559999999999</v>
      </c>
      <c r="T97">
        <v>100000</v>
      </c>
      <c r="U97" s="17"/>
      <c r="V97" s="62">
        <v>101</v>
      </c>
      <c r="W97" s="62">
        <v>57</v>
      </c>
      <c r="X97">
        <f t="shared" si="47"/>
        <v>44</v>
      </c>
      <c r="Y97">
        <f t="shared" si="48"/>
        <v>943</v>
      </c>
      <c r="Z97">
        <f t="shared" si="49"/>
        <v>956</v>
      </c>
      <c r="AA97">
        <v>1000</v>
      </c>
      <c r="AB97">
        <v>1000</v>
      </c>
      <c r="AC97" s="61">
        <v>0.22026129999999999</v>
      </c>
      <c r="AD97" s="62"/>
      <c r="AE97" s="62"/>
      <c r="AF97" s="62"/>
      <c r="AG97" s="17"/>
    </row>
    <row r="98" spans="1:3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611-8ADC-0240-97E8-75A0DE1B3BBA}">
  <dimension ref="A1:R505"/>
  <sheetViews>
    <sheetView zoomScale="75" workbookViewId="0">
      <pane ySplit="1" topLeftCell="A2" activePane="bottomLeft" state="frozen"/>
      <selection pane="bottomLeft" activeCell="I39" sqref="I39"/>
    </sheetView>
  </sheetViews>
  <sheetFormatPr baseColWidth="10" defaultRowHeight="16"/>
  <cols>
    <col min="1" max="1" width="17.6640625" customWidth="1"/>
    <col min="3" max="3" width="24.1640625" customWidth="1"/>
    <col min="4" max="4" width="22.33203125" bestFit="1" customWidth="1"/>
    <col min="5" max="5" width="24.6640625" bestFit="1" customWidth="1"/>
    <col min="6" max="6" width="19" bestFit="1" customWidth="1"/>
    <col min="7" max="7" width="25.6640625" bestFit="1" customWidth="1"/>
    <col min="9" max="9" width="17.6640625" customWidth="1"/>
    <col min="10" max="10" width="12.33203125" bestFit="1" customWidth="1"/>
    <col min="11" max="11" width="17.6640625" bestFit="1" customWidth="1"/>
    <col min="12" max="12" width="29.83203125" customWidth="1"/>
    <col min="13" max="13" width="21.6640625" customWidth="1"/>
    <col min="14" max="14" width="14.83203125" bestFit="1" customWidth="1"/>
    <col min="15" max="15" width="23" customWidth="1"/>
    <col min="16" max="16" width="10.5" customWidth="1"/>
  </cols>
  <sheetData>
    <row r="1" spans="1:15" ht="53" customHeight="1">
      <c r="A1" s="39" t="s">
        <v>171</v>
      </c>
      <c r="B1" s="39" t="s">
        <v>43</v>
      </c>
      <c r="C1" s="68" t="s">
        <v>170</v>
      </c>
      <c r="D1" s="39" t="s">
        <v>166</v>
      </c>
      <c r="E1" s="39" t="s">
        <v>167</v>
      </c>
      <c r="F1" s="39" t="s">
        <v>168</v>
      </c>
      <c r="G1" s="39" t="s">
        <v>169</v>
      </c>
      <c r="H1" s="39" t="s">
        <v>122</v>
      </c>
      <c r="I1" s="39" t="s">
        <v>131</v>
      </c>
      <c r="J1" s="57" t="s">
        <v>158</v>
      </c>
      <c r="K1" s="57" t="s">
        <v>157</v>
      </c>
      <c r="L1" s="8" t="s">
        <v>156</v>
      </c>
      <c r="M1" s="39" t="s">
        <v>155</v>
      </c>
      <c r="N1" s="8" t="s">
        <v>159</v>
      </c>
      <c r="O1" s="8" t="s">
        <v>160</v>
      </c>
    </row>
    <row r="2" spans="1:15">
      <c r="A2" s="39">
        <v>0.4</v>
      </c>
      <c r="B2" s="39">
        <v>50</v>
      </c>
      <c r="C2" s="39">
        <v>20</v>
      </c>
      <c r="D2" s="39">
        <v>0.4764852</v>
      </c>
      <c r="E2" s="39">
        <v>1.0019819999999999</v>
      </c>
      <c r="F2" s="39">
        <v>1.0121E-2</v>
      </c>
      <c r="G2" s="27">
        <v>0.78039219999999998</v>
      </c>
      <c r="H2" s="39">
        <v>1</v>
      </c>
      <c r="I2" s="39" t="s">
        <v>132</v>
      </c>
      <c r="J2">
        <v>0</v>
      </c>
      <c r="K2">
        <v>1000</v>
      </c>
      <c r="L2">
        <v>1000</v>
      </c>
      <c r="M2">
        <v>100</v>
      </c>
      <c r="N2">
        <v>0</v>
      </c>
      <c r="O2">
        <v>0</v>
      </c>
    </row>
    <row r="3" spans="1:15">
      <c r="A3" s="39">
        <v>0.4</v>
      </c>
      <c r="B3" s="39">
        <v>50</v>
      </c>
      <c r="C3" s="39">
        <v>20</v>
      </c>
      <c r="D3" s="39">
        <v>2.99997E-5</v>
      </c>
      <c r="E3" s="39">
        <v>1.187452</v>
      </c>
      <c r="F3" s="39">
        <v>1.1972E-2</v>
      </c>
      <c r="G3" s="27">
        <v>0.4939151</v>
      </c>
      <c r="H3" s="39">
        <v>1</v>
      </c>
      <c r="I3" s="39" t="s">
        <v>132</v>
      </c>
      <c r="J3">
        <v>0</v>
      </c>
      <c r="K3">
        <v>1000</v>
      </c>
      <c r="L3">
        <v>1000</v>
      </c>
      <c r="M3">
        <v>100</v>
      </c>
      <c r="N3">
        <v>0</v>
      </c>
      <c r="O3">
        <v>0</v>
      </c>
    </row>
    <row r="4" spans="1:15">
      <c r="A4" s="39">
        <v>0.4</v>
      </c>
      <c r="B4" s="39">
        <v>50</v>
      </c>
      <c r="C4" s="39">
        <v>20</v>
      </c>
      <c r="D4" s="39">
        <v>9.9999000000000006E-6</v>
      </c>
      <c r="E4" s="39">
        <v>1.781946</v>
      </c>
      <c r="F4" s="39">
        <v>1.7857999999999999E-2</v>
      </c>
      <c r="G4" s="27">
        <v>0.93299069999999995</v>
      </c>
      <c r="H4" s="39">
        <v>1</v>
      </c>
      <c r="I4" s="39" t="s">
        <v>132</v>
      </c>
      <c r="J4">
        <v>0</v>
      </c>
      <c r="K4">
        <v>1000</v>
      </c>
      <c r="L4">
        <v>1000</v>
      </c>
      <c r="M4">
        <v>100</v>
      </c>
      <c r="N4">
        <v>0</v>
      </c>
      <c r="O4">
        <v>0</v>
      </c>
    </row>
    <row r="5" spans="1:15">
      <c r="A5" s="39">
        <v>0.4</v>
      </c>
      <c r="B5" s="39">
        <v>50</v>
      </c>
      <c r="C5" s="39">
        <v>20</v>
      </c>
      <c r="D5" s="39">
        <v>9.9999000000000006E-6</v>
      </c>
      <c r="E5" s="39">
        <v>2.313809</v>
      </c>
      <c r="F5" s="39">
        <v>2.3066E-2</v>
      </c>
      <c r="G5" s="27">
        <v>0.86570130000000001</v>
      </c>
      <c r="H5" s="39">
        <v>1</v>
      </c>
      <c r="I5" s="39" t="s">
        <v>132</v>
      </c>
      <c r="J5">
        <v>0</v>
      </c>
      <c r="K5">
        <v>1000</v>
      </c>
      <c r="L5">
        <v>1000</v>
      </c>
      <c r="M5">
        <v>100</v>
      </c>
      <c r="N5">
        <v>0</v>
      </c>
      <c r="O5">
        <v>0</v>
      </c>
    </row>
    <row r="6" spans="1:15">
      <c r="A6" s="39">
        <v>0.4</v>
      </c>
      <c r="B6" s="39">
        <v>50</v>
      </c>
      <c r="C6" s="39">
        <v>20</v>
      </c>
      <c r="D6" s="39">
        <v>9.9999000000000006E-6</v>
      </c>
      <c r="E6" s="39">
        <v>2.8158110000000001</v>
      </c>
      <c r="F6" s="39">
        <v>2.793E-2</v>
      </c>
      <c r="G6" s="27">
        <v>0.28256720000000002</v>
      </c>
      <c r="H6" s="39">
        <v>1</v>
      </c>
      <c r="I6" s="39" t="s">
        <v>132</v>
      </c>
      <c r="J6">
        <v>0</v>
      </c>
      <c r="K6">
        <v>1000</v>
      </c>
      <c r="L6">
        <v>1000</v>
      </c>
      <c r="M6">
        <v>100</v>
      </c>
      <c r="N6">
        <v>0</v>
      </c>
      <c r="O6">
        <v>0</v>
      </c>
    </row>
    <row r="7" spans="1:15">
      <c r="A7" s="39">
        <v>0.4</v>
      </c>
      <c r="B7" s="39">
        <v>50</v>
      </c>
      <c r="C7" s="39">
        <v>20</v>
      </c>
      <c r="D7" s="39">
        <v>9.9999000000000006E-6</v>
      </c>
      <c r="E7" s="39">
        <v>3.0618829999999999</v>
      </c>
      <c r="F7" s="39">
        <v>3.0297000000000001E-2</v>
      </c>
      <c r="G7" s="27">
        <v>0.89768099999999995</v>
      </c>
      <c r="H7" s="39">
        <v>1</v>
      </c>
      <c r="I7" s="39" t="s">
        <v>132</v>
      </c>
      <c r="J7">
        <v>0</v>
      </c>
      <c r="K7">
        <v>1000</v>
      </c>
      <c r="L7">
        <v>1000</v>
      </c>
      <c r="M7">
        <v>100</v>
      </c>
      <c r="N7">
        <v>0</v>
      </c>
      <c r="O7">
        <v>0</v>
      </c>
    </row>
    <row r="8" spans="1:15">
      <c r="A8" s="39">
        <v>0.4</v>
      </c>
      <c r="B8" s="39">
        <v>50</v>
      </c>
      <c r="C8" s="39">
        <v>20</v>
      </c>
      <c r="D8" s="39">
        <v>9.9999000000000006E-6</v>
      </c>
      <c r="E8" s="39">
        <v>3.5061040000000001</v>
      </c>
      <c r="F8" s="39">
        <v>3.4541000000000002E-2</v>
      </c>
      <c r="G8" s="27">
        <v>0.4214658</v>
      </c>
      <c r="H8" s="39">
        <v>1</v>
      </c>
      <c r="I8" s="39" t="s">
        <v>132</v>
      </c>
      <c r="J8">
        <v>0</v>
      </c>
      <c r="K8">
        <v>1000</v>
      </c>
      <c r="L8">
        <v>1000</v>
      </c>
      <c r="M8">
        <v>100</v>
      </c>
      <c r="N8">
        <v>0</v>
      </c>
      <c r="O8">
        <v>0</v>
      </c>
    </row>
    <row r="9" spans="1:15">
      <c r="A9" s="39">
        <v>0.4</v>
      </c>
      <c r="B9" s="39">
        <v>50</v>
      </c>
      <c r="C9" s="39">
        <v>20</v>
      </c>
      <c r="D9" s="39">
        <v>9.9999000000000006E-6</v>
      </c>
      <c r="E9" s="39">
        <v>4.1760010000000003</v>
      </c>
      <c r="F9" s="39">
        <v>4.0870999999999998E-2</v>
      </c>
      <c r="G9" s="27">
        <v>0.19022810000000001</v>
      </c>
      <c r="H9" s="39">
        <v>1</v>
      </c>
      <c r="I9" s="39" t="s">
        <v>132</v>
      </c>
      <c r="J9">
        <v>0</v>
      </c>
      <c r="K9">
        <v>1000</v>
      </c>
      <c r="L9">
        <v>1000</v>
      </c>
      <c r="M9">
        <v>100</v>
      </c>
      <c r="N9">
        <v>0</v>
      </c>
      <c r="O9">
        <v>0</v>
      </c>
    </row>
    <row r="10" spans="1:15">
      <c r="A10" s="39">
        <v>0.4</v>
      </c>
      <c r="B10" s="39">
        <v>50</v>
      </c>
      <c r="C10" s="39">
        <v>20</v>
      </c>
      <c r="D10" s="39">
        <v>9.9999000000000006E-6</v>
      </c>
      <c r="E10" s="39">
        <v>4.3906910000000003</v>
      </c>
      <c r="F10" s="39">
        <v>4.2882000000000003E-2</v>
      </c>
      <c r="G10" s="27">
        <v>0.87909119999999996</v>
      </c>
      <c r="H10" s="39">
        <v>1</v>
      </c>
      <c r="I10" s="39" t="s">
        <v>132</v>
      </c>
      <c r="J10">
        <v>0</v>
      </c>
      <c r="K10">
        <v>1000</v>
      </c>
      <c r="L10">
        <v>1000</v>
      </c>
      <c r="M10">
        <v>100</v>
      </c>
      <c r="N10">
        <v>0</v>
      </c>
      <c r="O10">
        <v>0</v>
      </c>
    </row>
    <row r="11" spans="1:15">
      <c r="A11" s="39">
        <v>0.4</v>
      </c>
      <c r="B11" s="39">
        <v>50</v>
      </c>
      <c r="C11" s="39">
        <v>20</v>
      </c>
      <c r="D11" s="39">
        <v>9.9999000000000006E-6</v>
      </c>
      <c r="E11" s="39">
        <v>4.7649369999999998</v>
      </c>
      <c r="F11" s="39">
        <v>4.6366999999999998E-2</v>
      </c>
      <c r="G11" s="27">
        <v>8.5199149999999994E-3</v>
      </c>
      <c r="H11" s="39">
        <v>1</v>
      </c>
      <c r="I11" s="39" t="s">
        <v>132</v>
      </c>
      <c r="J11">
        <v>0</v>
      </c>
      <c r="K11">
        <v>1000</v>
      </c>
      <c r="L11">
        <v>1000</v>
      </c>
      <c r="M11">
        <v>100</v>
      </c>
      <c r="N11">
        <v>0</v>
      </c>
      <c r="O11">
        <v>0</v>
      </c>
    </row>
    <row r="12" spans="1:15">
      <c r="A12" s="39">
        <v>0.1</v>
      </c>
      <c r="B12" s="39">
        <v>50</v>
      </c>
      <c r="C12" s="39">
        <v>5</v>
      </c>
      <c r="D12" s="39">
        <v>0.4380656</v>
      </c>
      <c r="E12" s="39">
        <v>1.0064200000000001</v>
      </c>
      <c r="F12" s="39">
        <v>1.0165E-2</v>
      </c>
      <c r="G12" s="61">
        <v>0.30483700000000002</v>
      </c>
      <c r="H12" s="39">
        <v>1</v>
      </c>
      <c r="I12" s="39" t="s">
        <v>132</v>
      </c>
      <c r="J12">
        <v>0</v>
      </c>
      <c r="K12">
        <v>750</v>
      </c>
      <c r="L12">
        <v>1000</v>
      </c>
      <c r="M12">
        <v>100</v>
      </c>
      <c r="N12">
        <v>0</v>
      </c>
      <c r="O12">
        <v>0</v>
      </c>
    </row>
    <row r="13" spans="1:15">
      <c r="A13" s="39">
        <v>0.2</v>
      </c>
      <c r="B13" s="39">
        <v>50</v>
      </c>
      <c r="C13" s="39">
        <v>10</v>
      </c>
      <c r="D13" s="39">
        <v>2.39998E-4</v>
      </c>
      <c r="E13" s="39">
        <v>1.1696059999999999</v>
      </c>
      <c r="F13" s="39">
        <v>1.1794000000000001E-2</v>
      </c>
      <c r="G13" s="61">
        <v>0.95250049999999997</v>
      </c>
      <c r="H13" s="39">
        <v>1</v>
      </c>
      <c r="I13" s="39" t="s">
        <v>132</v>
      </c>
      <c r="J13">
        <v>0</v>
      </c>
      <c r="K13">
        <v>750</v>
      </c>
      <c r="L13">
        <v>1000</v>
      </c>
      <c r="M13">
        <v>100</v>
      </c>
      <c r="N13">
        <v>0</v>
      </c>
      <c r="O13">
        <v>0</v>
      </c>
    </row>
    <row r="14" spans="1:15">
      <c r="A14" s="39">
        <v>0.3</v>
      </c>
      <c r="B14" s="39">
        <v>50</v>
      </c>
      <c r="C14" s="39">
        <v>15</v>
      </c>
      <c r="D14" s="39">
        <v>9.9999000000000006E-6</v>
      </c>
      <c r="E14" s="39">
        <v>1.6166990000000001</v>
      </c>
      <c r="F14" s="39">
        <v>1.6229E-2</v>
      </c>
      <c r="G14" s="61">
        <v>0.8193918</v>
      </c>
      <c r="H14" s="39">
        <v>1</v>
      </c>
      <c r="I14" s="39" t="s">
        <v>132</v>
      </c>
      <c r="J14">
        <v>0</v>
      </c>
      <c r="K14">
        <v>750</v>
      </c>
      <c r="L14">
        <v>1000</v>
      </c>
      <c r="M14">
        <v>100</v>
      </c>
      <c r="N14">
        <v>0</v>
      </c>
      <c r="O14">
        <v>0</v>
      </c>
    </row>
    <row r="15" spans="1:15">
      <c r="A15" s="39">
        <v>0.4</v>
      </c>
      <c r="B15" s="39">
        <v>50</v>
      </c>
      <c r="C15" s="39">
        <v>20</v>
      </c>
      <c r="D15" s="39">
        <v>9.9999000000000006E-6</v>
      </c>
      <c r="E15" s="39">
        <v>1.972496</v>
      </c>
      <c r="F15" s="39">
        <v>1.9730000000000001E-2</v>
      </c>
      <c r="G15" s="61">
        <v>0.80343200000000004</v>
      </c>
      <c r="H15" s="39">
        <v>1</v>
      </c>
      <c r="I15" s="39" t="s">
        <v>132</v>
      </c>
      <c r="J15">
        <v>0</v>
      </c>
      <c r="K15">
        <v>750</v>
      </c>
      <c r="L15">
        <v>1000</v>
      </c>
      <c r="M15">
        <v>100</v>
      </c>
      <c r="N15">
        <v>0</v>
      </c>
      <c r="O15">
        <v>0</v>
      </c>
    </row>
    <row r="16" spans="1:15">
      <c r="A16" s="39">
        <v>0.6</v>
      </c>
      <c r="B16" s="39">
        <v>50</v>
      </c>
      <c r="C16" s="39">
        <v>30</v>
      </c>
      <c r="D16" s="39">
        <v>9.9999000000000006E-6</v>
      </c>
      <c r="E16" s="39">
        <v>3.039514</v>
      </c>
      <c r="F16" s="39">
        <v>3.0082000000000001E-2</v>
      </c>
      <c r="G16" s="61">
        <v>0.23381769999999999</v>
      </c>
      <c r="H16" s="39">
        <v>1</v>
      </c>
      <c r="I16" s="39" t="s">
        <v>132</v>
      </c>
      <c r="J16">
        <v>0</v>
      </c>
      <c r="K16">
        <v>750</v>
      </c>
      <c r="L16">
        <v>1000</v>
      </c>
      <c r="M16">
        <v>100</v>
      </c>
      <c r="N16">
        <v>0</v>
      </c>
      <c r="O16">
        <v>0</v>
      </c>
    </row>
    <row r="17" spans="1:15">
      <c r="A17" s="39">
        <v>0.8</v>
      </c>
      <c r="B17" s="39">
        <v>50</v>
      </c>
      <c r="C17" s="39">
        <v>40</v>
      </c>
      <c r="D17" s="39">
        <v>9.9999000000000006E-6</v>
      </c>
      <c r="E17" s="39">
        <v>4.5941140000000003</v>
      </c>
      <c r="F17" s="39">
        <v>4.478E-2</v>
      </c>
      <c r="G17" s="61">
        <v>0.1887781</v>
      </c>
      <c r="H17" s="39">
        <v>1</v>
      </c>
      <c r="I17" s="39" t="s">
        <v>132</v>
      </c>
      <c r="J17">
        <v>0</v>
      </c>
      <c r="K17">
        <v>750</v>
      </c>
      <c r="L17">
        <v>1000</v>
      </c>
      <c r="M17">
        <v>100</v>
      </c>
      <c r="N17">
        <v>0</v>
      </c>
      <c r="O17">
        <v>0</v>
      </c>
    </row>
    <row r="18" spans="1:15">
      <c r="A18" s="39">
        <v>1</v>
      </c>
      <c r="B18" s="39">
        <v>50</v>
      </c>
      <c r="C18" s="39">
        <v>50</v>
      </c>
      <c r="D18" s="39">
        <v>9.9999000000000006E-6</v>
      </c>
      <c r="E18" s="39">
        <v>6.2326280000000001</v>
      </c>
      <c r="F18" s="39">
        <v>5.9795000000000001E-2</v>
      </c>
      <c r="G18" s="61">
        <v>3.96496E-2</v>
      </c>
      <c r="H18" s="39">
        <v>1</v>
      </c>
      <c r="I18" s="39" t="s">
        <v>132</v>
      </c>
      <c r="J18">
        <v>0</v>
      </c>
      <c r="K18">
        <v>750</v>
      </c>
      <c r="L18">
        <v>1000</v>
      </c>
      <c r="M18">
        <v>100</v>
      </c>
      <c r="N18">
        <v>0</v>
      </c>
      <c r="O18">
        <v>0</v>
      </c>
    </row>
    <row r="19" spans="1:15">
      <c r="A19" s="39">
        <v>1.4</v>
      </c>
      <c r="B19" s="39">
        <v>50</v>
      </c>
      <c r="C19" s="39">
        <v>70</v>
      </c>
      <c r="D19" s="39">
        <v>9.9999000000000006E-6</v>
      </c>
      <c r="E19" s="39">
        <v>9.6309889999999996</v>
      </c>
      <c r="F19" s="39">
        <v>8.9482000000000006E-2</v>
      </c>
      <c r="G19" s="61">
        <v>0.45753539999999998</v>
      </c>
      <c r="H19" s="39">
        <v>1</v>
      </c>
      <c r="I19" s="39" t="s">
        <v>132</v>
      </c>
      <c r="J19">
        <v>0</v>
      </c>
      <c r="K19">
        <v>750</v>
      </c>
      <c r="L19">
        <v>1000</v>
      </c>
      <c r="M19">
        <v>100</v>
      </c>
      <c r="N19">
        <v>0</v>
      </c>
      <c r="O19">
        <v>0</v>
      </c>
    </row>
    <row r="20" spans="1:15">
      <c r="A20" s="39">
        <v>2</v>
      </c>
      <c r="B20" s="39">
        <v>50</v>
      </c>
      <c r="C20" s="39">
        <v>100</v>
      </c>
      <c r="D20" s="39">
        <v>9.9999000000000006E-6</v>
      </c>
      <c r="E20" s="39">
        <v>15.32807</v>
      </c>
      <c r="F20" s="39">
        <v>0.13525400000000001</v>
      </c>
      <c r="G20" s="61">
        <v>0.2508975</v>
      </c>
      <c r="H20" s="39">
        <v>1</v>
      </c>
      <c r="I20" s="39" t="s">
        <v>132</v>
      </c>
      <c r="J20">
        <v>0</v>
      </c>
      <c r="K20">
        <v>750</v>
      </c>
      <c r="L20">
        <v>1000</v>
      </c>
      <c r="M20">
        <v>100</v>
      </c>
      <c r="N20">
        <v>0</v>
      </c>
      <c r="O20">
        <v>0</v>
      </c>
    </row>
    <row r="21" spans="1:15">
      <c r="A21" s="39">
        <v>3</v>
      </c>
      <c r="B21" s="39">
        <v>50</v>
      </c>
      <c r="C21" s="39">
        <v>150</v>
      </c>
      <c r="D21" s="39">
        <v>9.9999000000000006E-6</v>
      </c>
      <c r="E21" s="39">
        <v>21.805479999999999</v>
      </c>
      <c r="F21" s="39">
        <v>0.182007</v>
      </c>
      <c r="G21" s="61">
        <v>0.13845859999999999</v>
      </c>
      <c r="H21" s="39">
        <v>1</v>
      </c>
      <c r="I21" s="39" t="s">
        <v>132</v>
      </c>
      <c r="J21">
        <v>0</v>
      </c>
      <c r="K21">
        <v>750</v>
      </c>
      <c r="L21">
        <v>1000</v>
      </c>
      <c r="M21">
        <v>100</v>
      </c>
      <c r="N21">
        <v>0</v>
      </c>
      <c r="O21">
        <v>0</v>
      </c>
    </row>
    <row r="22" spans="1:15">
      <c r="A22" s="39">
        <v>0.4</v>
      </c>
      <c r="B22" s="39">
        <v>50</v>
      </c>
      <c r="C22" s="39">
        <v>20</v>
      </c>
      <c r="D22" s="39">
        <v>0.2</v>
      </c>
      <c r="E22" s="39">
        <v>1.0530600000000001</v>
      </c>
      <c r="F22" s="39">
        <v>0.208401</v>
      </c>
      <c r="G22" s="27">
        <v>0.1</v>
      </c>
      <c r="H22" s="39">
        <v>1</v>
      </c>
      <c r="I22" s="39" t="s">
        <v>132</v>
      </c>
      <c r="J22">
        <v>0</v>
      </c>
      <c r="K22">
        <v>750</v>
      </c>
      <c r="L22">
        <v>1000</v>
      </c>
      <c r="M22">
        <v>6</v>
      </c>
      <c r="N22">
        <v>0</v>
      </c>
      <c r="O22">
        <v>0</v>
      </c>
    </row>
    <row r="23" spans="1:15">
      <c r="A23" s="39">
        <v>0.4</v>
      </c>
      <c r="B23" s="39">
        <v>50</v>
      </c>
      <c r="C23" s="39">
        <v>20</v>
      </c>
      <c r="D23" s="39">
        <v>2.3369770000000002E-2</v>
      </c>
      <c r="E23" s="39">
        <v>1.127699</v>
      </c>
      <c r="F23" s="39">
        <v>0.123547</v>
      </c>
      <c r="G23" s="27">
        <v>0.55808440000000004</v>
      </c>
      <c r="H23" s="39">
        <v>1</v>
      </c>
      <c r="I23" s="39" t="s">
        <v>132</v>
      </c>
      <c r="J23">
        <v>0</v>
      </c>
      <c r="K23">
        <v>750</v>
      </c>
      <c r="L23">
        <v>1000</v>
      </c>
      <c r="M23">
        <v>10</v>
      </c>
      <c r="N23">
        <v>0</v>
      </c>
      <c r="O23">
        <v>0</v>
      </c>
    </row>
    <row r="24" spans="1:15">
      <c r="A24" s="39">
        <v>0.4</v>
      </c>
      <c r="B24" s="39">
        <v>50</v>
      </c>
      <c r="C24" s="39">
        <v>20</v>
      </c>
      <c r="D24" s="39">
        <v>1.5099849999999999E-3</v>
      </c>
      <c r="E24" s="39">
        <v>1.150566</v>
      </c>
      <c r="F24" s="39">
        <v>6.0080000000000001E-2</v>
      </c>
      <c r="G24" s="27">
        <v>0.85171149999999995</v>
      </c>
      <c r="H24" s="39">
        <v>1</v>
      </c>
      <c r="I24" s="39" t="s">
        <v>132</v>
      </c>
      <c r="J24">
        <v>0</v>
      </c>
      <c r="K24">
        <v>750</v>
      </c>
      <c r="L24">
        <v>1000</v>
      </c>
      <c r="M24">
        <v>20</v>
      </c>
      <c r="N24">
        <v>0</v>
      </c>
      <c r="O24">
        <v>0</v>
      </c>
    </row>
    <row r="25" spans="1:15">
      <c r="A25" s="39">
        <v>0.4</v>
      </c>
      <c r="B25" s="39">
        <v>50</v>
      </c>
      <c r="C25" s="39">
        <v>20</v>
      </c>
      <c r="D25" s="39">
        <v>9.9999000000000006E-6</v>
      </c>
      <c r="E25" s="39">
        <v>1.5166919999999999</v>
      </c>
      <c r="F25" s="39">
        <v>3.0630000000000001E-2</v>
      </c>
      <c r="G25" s="27">
        <v>0.68754309999999996</v>
      </c>
      <c r="H25" s="39">
        <v>1</v>
      </c>
      <c r="I25" s="39" t="s">
        <v>132</v>
      </c>
      <c r="J25">
        <v>0</v>
      </c>
      <c r="K25">
        <v>750</v>
      </c>
      <c r="L25">
        <v>1000</v>
      </c>
      <c r="M25">
        <v>50</v>
      </c>
      <c r="N25">
        <v>0</v>
      </c>
      <c r="O25">
        <v>0</v>
      </c>
    </row>
    <row r="26" spans="1:15">
      <c r="A26" s="39">
        <v>0.4</v>
      </c>
      <c r="B26" s="39">
        <v>50</v>
      </c>
      <c r="C26" s="39">
        <v>20</v>
      </c>
      <c r="D26" s="39">
        <v>9.9999000000000006E-6</v>
      </c>
      <c r="E26" s="39">
        <v>2.0640320000000001</v>
      </c>
      <c r="F26" s="39">
        <v>2.0627E-2</v>
      </c>
      <c r="G26" s="27">
        <v>0.60662389999999999</v>
      </c>
      <c r="H26" s="39">
        <v>1</v>
      </c>
      <c r="I26" s="39" t="s">
        <v>132</v>
      </c>
      <c r="J26">
        <v>0</v>
      </c>
      <c r="K26">
        <v>750</v>
      </c>
      <c r="L26">
        <v>1000</v>
      </c>
      <c r="M26">
        <v>100</v>
      </c>
      <c r="N26">
        <v>0</v>
      </c>
      <c r="O26">
        <v>0</v>
      </c>
    </row>
    <row r="27" spans="1:15">
      <c r="A27" s="39">
        <v>0.4</v>
      </c>
      <c r="B27" s="39">
        <v>50</v>
      </c>
      <c r="C27" s="39">
        <v>20</v>
      </c>
      <c r="D27" s="39">
        <v>9.9999000000000006E-6</v>
      </c>
      <c r="E27" s="39">
        <v>4.0307029999999999</v>
      </c>
      <c r="F27" s="39">
        <v>1.3344999999999999E-2</v>
      </c>
      <c r="G27" s="27">
        <v>0.2493475</v>
      </c>
      <c r="H27" s="39">
        <v>1</v>
      </c>
      <c r="I27" s="39" t="s">
        <v>132</v>
      </c>
      <c r="J27">
        <v>0</v>
      </c>
      <c r="K27">
        <v>750</v>
      </c>
      <c r="L27">
        <v>1000</v>
      </c>
      <c r="M27">
        <v>300</v>
      </c>
      <c r="N27">
        <v>0</v>
      </c>
      <c r="O27">
        <v>0</v>
      </c>
    </row>
    <row r="28" spans="1:15">
      <c r="A28" s="39">
        <v>0.4</v>
      </c>
      <c r="B28" s="39">
        <v>50</v>
      </c>
      <c r="C28" s="39">
        <v>20</v>
      </c>
      <c r="D28" s="39">
        <v>9.9999000000000006E-6</v>
      </c>
      <c r="E28" s="39">
        <v>5.8177139999999996</v>
      </c>
      <c r="F28" s="39">
        <v>1.1547E-2</v>
      </c>
      <c r="G28" s="27">
        <v>0.69038310000000003</v>
      </c>
      <c r="H28" s="39">
        <v>1</v>
      </c>
      <c r="I28" s="39" t="s">
        <v>132</v>
      </c>
      <c r="J28">
        <v>0</v>
      </c>
      <c r="K28">
        <v>750</v>
      </c>
      <c r="L28">
        <v>1000</v>
      </c>
      <c r="M28">
        <v>500</v>
      </c>
      <c r="N28">
        <v>0</v>
      </c>
      <c r="O28">
        <v>0</v>
      </c>
    </row>
    <row r="29" spans="1:15">
      <c r="A29" s="39">
        <v>0.4</v>
      </c>
      <c r="B29" s="39">
        <v>50</v>
      </c>
      <c r="C29" s="39">
        <v>20</v>
      </c>
      <c r="D29" s="39">
        <v>9.9999000000000006E-6</v>
      </c>
      <c r="E29" s="39">
        <v>7.6853600000000002</v>
      </c>
      <c r="F29" s="39">
        <v>1.0891E-2</v>
      </c>
      <c r="G29" s="27">
        <v>0.2487751</v>
      </c>
      <c r="H29" s="39">
        <v>1</v>
      </c>
      <c r="I29" s="39" t="s">
        <v>132</v>
      </c>
      <c r="J29">
        <v>0</v>
      </c>
      <c r="K29">
        <v>750</v>
      </c>
      <c r="L29">
        <v>1000</v>
      </c>
      <c r="M29">
        <v>700</v>
      </c>
      <c r="N29">
        <v>0</v>
      </c>
      <c r="O29">
        <v>0</v>
      </c>
    </row>
    <row r="30" spans="1:15">
      <c r="A30" s="39">
        <v>0.4</v>
      </c>
      <c r="B30" s="39">
        <v>50</v>
      </c>
      <c r="C30" s="39">
        <v>20</v>
      </c>
      <c r="D30" s="39">
        <v>9.9989999999999996E-5</v>
      </c>
      <c r="E30" s="39">
        <v>9.0325570000000006</v>
      </c>
      <c r="F30" s="39">
        <v>1.1192000000000001E-2</v>
      </c>
      <c r="G30" s="27">
        <v>0.39776020000000001</v>
      </c>
      <c r="H30" s="39">
        <v>1</v>
      </c>
      <c r="I30" s="39" t="s">
        <v>132</v>
      </c>
      <c r="J30">
        <v>0</v>
      </c>
      <c r="K30">
        <v>750</v>
      </c>
      <c r="L30">
        <v>1000</v>
      </c>
      <c r="M30">
        <v>800</v>
      </c>
      <c r="N30">
        <v>0</v>
      </c>
      <c r="O30">
        <v>0</v>
      </c>
    </row>
    <row r="31" spans="1:15">
      <c r="A31" s="39">
        <v>0.4</v>
      </c>
      <c r="B31" s="39">
        <v>50</v>
      </c>
      <c r="C31" s="39">
        <v>20</v>
      </c>
      <c r="D31" s="39">
        <v>9.9989999999999996E-5</v>
      </c>
      <c r="E31" s="39">
        <v>11.017670000000001</v>
      </c>
      <c r="F31" s="39">
        <v>1.0919E-2</v>
      </c>
      <c r="G31" s="27">
        <v>0.42835719999999999</v>
      </c>
      <c r="H31" s="39">
        <v>1</v>
      </c>
      <c r="I31" s="39" t="s">
        <v>132</v>
      </c>
      <c r="J31">
        <v>0</v>
      </c>
      <c r="K31">
        <v>750</v>
      </c>
      <c r="L31">
        <v>1000</v>
      </c>
      <c r="M31">
        <v>1000</v>
      </c>
      <c r="N31">
        <v>0</v>
      </c>
      <c r="O31">
        <v>0</v>
      </c>
    </row>
    <row r="32" spans="1:15">
      <c r="A32" s="54">
        <v>0.4</v>
      </c>
      <c r="B32" s="54">
        <v>50</v>
      </c>
      <c r="C32" s="39">
        <v>20</v>
      </c>
      <c r="D32" s="39">
        <v>7.4999250000000002E-3</v>
      </c>
      <c r="E32" s="39">
        <v>1.111267</v>
      </c>
      <c r="F32" s="39">
        <v>1.1212E-2</v>
      </c>
      <c r="G32" s="27">
        <v>0.98244019999999999</v>
      </c>
      <c r="H32" s="39">
        <v>1</v>
      </c>
      <c r="I32" s="39" t="s">
        <v>130</v>
      </c>
      <c r="J32">
        <v>0</v>
      </c>
      <c r="K32">
        <v>980</v>
      </c>
      <c r="L32">
        <v>1000</v>
      </c>
      <c r="M32">
        <v>100</v>
      </c>
      <c r="N32">
        <v>0</v>
      </c>
      <c r="O32">
        <v>0</v>
      </c>
    </row>
    <row r="33" spans="1:15">
      <c r="A33" s="54">
        <v>0.4</v>
      </c>
      <c r="B33" s="54">
        <v>50</v>
      </c>
      <c r="C33" s="39">
        <v>20</v>
      </c>
      <c r="D33" s="39">
        <v>2.19998E-4</v>
      </c>
      <c r="E33" s="39">
        <v>1.1626430000000001</v>
      </c>
      <c r="F33" s="39">
        <v>1.1724999999999999E-2</v>
      </c>
      <c r="G33" s="27">
        <v>0.64732350000000005</v>
      </c>
      <c r="H33" s="39">
        <v>1</v>
      </c>
      <c r="I33" s="39" t="s">
        <v>130</v>
      </c>
      <c r="J33">
        <v>0</v>
      </c>
      <c r="K33">
        <v>980</v>
      </c>
      <c r="L33">
        <v>1000</v>
      </c>
      <c r="M33">
        <v>100</v>
      </c>
      <c r="N33">
        <v>0</v>
      </c>
      <c r="O33">
        <v>0</v>
      </c>
    </row>
    <row r="34" spans="1:15">
      <c r="A34" s="54">
        <v>0.4</v>
      </c>
      <c r="B34" s="54">
        <v>50</v>
      </c>
      <c r="C34" s="39">
        <v>20</v>
      </c>
      <c r="D34" s="39">
        <v>9.9999000000000006E-6</v>
      </c>
      <c r="E34" s="39">
        <v>1.9275</v>
      </c>
      <c r="F34" s="39">
        <v>1.9289000000000001E-2</v>
      </c>
      <c r="G34" s="27">
        <v>0.6723633</v>
      </c>
      <c r="H34" s="39">
        <v>1</v>
      </c>
      <c r="I34" s="39" t="s">
        <v>130</v>
      </c>
      <c r="J34">
        <v>0</v>
      </c>
      <c r="K34">
        <v>950</v>
      </c>
      <c r="L34">
        <v>1000</v>
      </c>
      <c r="M34">
        <v>100</v>
      </c>
      <c r="N34">
        <v>0</v>
      </c>
      <c r="O34">
        <v>0</v>
      </c>
    </row>
    <row r="35" spans="1:15">
      <c r="A35" s="54">
        <v>0.4</v>
      </c>
      <c r="B35" s="54">
        <v>50</v>
      </c>
      <c r="C35" s="39">
        <v>20</v>
      </c>
      <c r="D35" s="39">
        <v>9.9999000000000006E-6</v>
      </c>
      <c r="E35" s="39">
        <v>2.3728189999999998</v>
      </c>
      <c r="F35" s="39">
        <v>2.3640000000000001E-2</v>
      </c>
      <c r="G35" s="27">
        <v>0.63362370000000001</v>
      </c>
      <c r="H35" s="39">
        <v>1</v>
      </c>
      <c r="I35" s="39" t="s">
        <v>130</v>
      </c>
      <c r="J35">
        <v>0</v>
      </c>
      <c r="K35">
        <v>750</v>
      </c>
      <c r="L35">
        <v>1000</v>
      </c>
      <c r="M35">
        <v>100</v>
      </c>
      <c r="N35">
        <v>0</v>
      </c>
      <c r="O35">
        <v>0</v>
      </c>
    </row>
    <row r="36" spans="1:15">
      <c r="A36" s="54">
        <v>0.4</v>
      </c>
      <c r="B36" s="54">
        <v>50</v>
      </c>
      <c r="C36" s="39">
        <v>20</v>
      </c>
      <c r="D36" s="39">
        <v>9.9999000000000006E-6</v>
      </c>
      <c r="E36" s="39">
        <v>2.5464859999999998</v>
      </c>
      <c r="F36" s="39">
        <v>2.5326000000000001E-2</v>
      </c>
      <c r="G36" s="27">
        <v>0.92996069999999997</v>
      </c>
      <c r="H36" s="39">
        <v>1</v>
      </c>
      <c r="I36" s="39" t="s">
        <v>130</v>
      </c>
      <c r="J36">
        <v>0</v>
      </c>
      <c r="K36">
        <v>650</v>
      </c>
      <c r="L36">
        <v>1000</v>
      </c>
      <c r="M36">
        <v>100</v>
      </c>
      <c r="N36">
        <v>0</v>
      </c>
      <c r="O36">
        <v>0</v>
      </c>
    </row>
    <row r="37" spans="1:15">
      <c r="A37" s="54">
        <v>0.4</v>
      </c>
      <c r="B37" s="54">
        <v>50</v>
      </c>
      <c r="C37" s="39">
        <v>20</v>
      </c>
      <c r="D37" s="39">
        <v>9.9999000000000006E-6</v>
      </c>
      <c r="E37" s="39">
        <v>2.665883</v>
      </c>
      <c r="F37" s="39">
        <v>2.6481999999999999E-2</v>
      </c>
      <c r="G37" s="27">
        <v>0.3537865</v>
      </c>
      <c r="H37" s="39">
        <v>1</v>
      </c>
      <c r="I37" s="39" t="s">
        <v>130</v>
      </c>
      <c r="J37">
        <v>0</v>
      </c>
      <c r="K37">
        <v>550</v>
      </c>
      <c r="L37">
        <v>1000</v>
      </c>
      <c r="M37">
        <v>100</v>
      </c>
      <c r="N37">
        <v>0</v>
      </c>
      <c r="O37">
        <v>0</v>
      </c>
    </row>
    <row r="38" spans="1:15">
      <c r="A38" s="54">
        <v>0.4</v>
      </c>
      <c r="B38" s="54">
        <v>50</v>
      </c>
      <c r="C38" s="39">
        <v>20</v>
      </c>
      <c r="D38" s="39">
        <v>9.9999000000000006E-6</v>
      </c>
      <c r="E38" s="39">
        <v>3.042017</v>
      </c>
      <c r="F38" s="39">
        <v>3.0106000000000001E-2</v>
      </c>
      <c r="G38" s="27">
        <v>0.88748110000000002</v>
      </c>
      <c r="H38" s="39">
        <v>1</v>
      </c>
      <c r="I38" s="39" t="s">
        <v>130</v>
      </c>
      <c r="J38">
        <v>0</v>
      </c>
      <c r="K38">
        <v>450</v>
      </c>
      <c r="L38">
        <v>1000</v>
      </c>
      <c r="M38">
        <v>100</v>
      </c>
      <c r="N38">
        <v>0</v>
      </c>
      <c r="O38">
        <v>0</v>
      </c>
    </row>
    <row r="39" spans="1:15">
      <c r="A39" s="54">
        <v>0.4</v>
      </c>
      <c r="B39" s="54">
        <v>50</v>
      </c>
      <c r="C39" s="39">
        <v>20</v>
      </c>
      <c r="D39" s="39">
        <v>9.9999000000000006E-6</v>
      </c>
      <c r="E39" s="39">
        <v>3.5816849999999998</v>
      </c>
      <c r="F39" s="39">
        <v>3.5258999999999999E-2</v>
      </c>
      <c r="G39" s="27">
        <v>0.7850821</v>
      </c>
      <c r="H39" s="39">
        <v>1</v>
      </c>
      <c r="I39" s="39" t="s">
        <v>130</v>
      </c>
      <c r="J39">
        <v>0</v>
      </c>
      <c r="K39">
        <v>350</v>
      </c>
      <c r="L39">
        <v>1000</v>
      </c>
      <c r="M39">
        <v>100</v>
      </c>
      <c r="N39">
        <v>0</v>
      </c>
      <c r="O39">
        <v>0</v>
      </c>
    </row>
    <row r="40" spans="1:15">
      <c r="A40" s="54">
        <v>0.4</v>
      </c>
      <c r="B40" s="54">
        <v>50</v>
      </c>
      <c r="C40" s="39">
        <v>20</v>
      </c>
      <c r="D40" s="39">
        <v>9.9999000000000006E-6</v>
      </c>
      <c r="E40" s="39">
        <v>3.8494660000000001</v>
      </c>
      <c r="F40" s="39">
        <v>3.7796000000000003E-2</v>
      </c>
      <c r="G40" s="27">
        <v>0.52814470000000002</v>
      </c>
      <c r="H40" s="39">
        <v>1</v>
      </c>
      <c r="I40" s="39" t="s">
        <v>130</v>
      </c>
      <c r="J40">
        <v>0</v>
      </c>
      <c r="K40">
        <v>250</v>
      </c>
      <c r="L40">
        <v>1000</v>
      </c>
      <c r="M40">
        <v>100</v>
      </c>
      <c r="N40">
        <v>0</v>
      </c>
      <c r="O40">
        <v>0</v>
      </c>
    </row>
    <row r="41" spans="1:15">
      <c r="A41" s="54">
        <v>0.4</v>
      </c>
      <c r="B41" s="54">
        <v>50</v>
      </c>
      <c r="C41" s="39">
        <v>20</v>
      </c>
      <c r="D41" s="39">
        <v>9.9999000000000006E-6</v>
      </c>
      <c r="E41" s="39">
        <v>4.0774739999999996</v>
      </c>
      <c r="F41" s="39">
        <v>3.9945000000000001E-2</v>
      </c>
      <c r="G41" s="27">
        <v>0.49999500000000002</v>
      </c>
      <c r="H41" s="39">
        <v>1</v>
      </c>
      <c r="I41" s="39" t="s">
        <v>130</v>
      </c>
      <c r="J41">
        <v>0</v>
      </c>
      <c r="K41">
        <v>150</v>
      </c>
      <c r="L41">
        <v>1000</v>
      </c>
      <c r="M41">
        <v>100</v>
      </c>
      <c r="N41">
        <v>0</v>
      </c>
      <c r="O41">
        <v>0</v>
      </c>
    </row>
    <row r="42" spans="1:15">
      <c r="A42" s="54">
        <v>0.36212</v>
      </c>
      <c r="B42" s="39">
        <v>55.23</v>
      </c>
      <c r="C42" s="39">
        <v>20</v>
      </c>
      <c r="D42" s="39">
        <v>0.11669880000000001</v>
      </c>
      <c r="E42" s="39">
        <v>1.0532570000000001</v>
      </c>
      <c r="F42" s="39">
        <v>1.0633E-2</v>
      </c>
      <c r="G42" s="27">
        <v>0.34571649999999998</v>
      </c>
      <c r="H42" s="39">
        <v>1</v>
      </c>
      <c r="I42" s="39" t="s">
        <v>130</v>
      </c>
      <c r="J42">
        <v>0</v>
      </c>
      <c r="K42">
        <v>50</v>
      </c>
      <c r="L42">
        <v>1000</v>
      </c>
      <c r="M42">
        <v>100</v>
      </c>
      <c r="N42">
        <v>0</v>
      </c>
      <c r="O42">
        <v>0</v>
      </c>
    </row>
    <row r="43" spans="1:15">
      <c r="A43" s="54">
        <v>0.36212</v>
      </c>
      <c r="B43" s="39">
        <v>55.23</v>
      </c>
      <c r="C43" s="39">
        <v>20</v>
      </c>
      <c r="D43" s="39">
        <v>9.9999000000000006E-6</v>
      </c>
      <c r="E43" s="39">
        <v>1.2145820000000001</v>
      </c>
      <c r="F43" s="39">
        <v>1.2241999999999999E-2</v>
      </c>
      <c r="G43" s="27">
        <v>0.59976399999999996</v>
      </c>
      <c r="H43" s="39">
        <v>1</v>
      </c>
      <c r="I43" s="39" t="s">
        <v>130</v>
      </c>
      <c r="J43">
        <v>0</v>
      </c>
      <c r="K43">
        <v>950</v>
      </c>
      <c r="L43">
        <v>1000</v>
      </c>
      <c r="M43">
        <v>100</v>
      </c>
      <c r="N43">
        <v>0</v>
      </c>
      <c r="O43">
        <v>0</v>
      </c>
    </row>
    <row r="44" spans="1:15">
      <c r="A44" s="54">
        <v>0.36212</v>
      </c>
      <c r="B44" s="39">
        <v>55.23</v>
      </c>
      <c r="C44" s="39">
        <v>20</v>
      </c>
      <c r="D44" s="39">
        <v>9.9999000000000006E-6</v>
      </c>
      <c r="E44" s="39">
        <v>1.7387060000000001</v>
      </c>
      <c r="F44" s="39">
        <v>1.7433000000000001E-2</v>
      </c>
      <c r="G44" s="27">
        <v>0.33308670000000001</v>
      </c>
      <c r="H44" s="39">
        <v>1</v>
      </c>
      <c r="I44" s="39" t="s">
        <v>130</v>
      </c>
      <c r="J44">
        <v>0</v>
      </c>
      <c r="K44">
        <v>750</v>
      </c>
      <c r="L44">
        <v>1000</v>
      </c>
      <c r="M44">
        <v>100</v>
      </c>
      <c r="N44">
        <v>0</v>
      </c>
      <c r="O44">
        <v>0</v>
      </c>
    </row>
    <row r="45" spans="1:15">
      <c r="A45" s="54">
        <v>0.36212</v>
      </c>
      <c r="B45" s="39">
        <v>55.23</v>
      </c>
      <c r="C45" s="39">
        <v>20</v>
      </c>
      <c r="D45" s="39">
        <v>9.9999000000000006E-6</v>
      </c>
      <c r="E45" s="39">
        <v>2.0840700000000001</v>
      </c>
      <c r="F45" s="39">
        <v>2.0823000000000001E-2</v>
      </c>
      <c r="G45" s="27">
        <v>0.86426139999999996</v>
      </c>
      <c r="H45" s="39">
        <v>1</v>
      </c>
      <c r="I45" s="39" t="s">
        <v>130</v>
      </c>
      <c r="J45">
        <v>0</v>
      </c>
      <c r="K45">
        <v>650</v>
      </c>
      <c r="L45">
        <v>1000</v>
      </c>
      <c r="M45">
        <v>100</v>
      </c>
      <c r="N45">
        <v>0</v>
      </c>
      <c r="O45">
        <v>0</v>
      </c>
    </row>
    <row r="46" spans="1:15">
      <c r="A46" s="54">
        <v>0.36212</v>
      </c>
      <c r="B46" s="39">
        <v>55.23</v>
      </c>
      <c r="C46" s="39">
        <v>20</v>
      </c>
      <c r="D46" s="39">
        <v>9.9999000000000006E-6</v>
      </c>
      <c r="E46" s="39">
        <v>2.3035000000000001</v>
      </c>
      <c r="F46" s="39">
        <v>2.2964999999999999E-2</v>
      </c>
      <c r="G46" s="27">
        <v>0.38599610000000001</v>
      </c>
      <c r="H46" s="39">
        <v>1</v>
      </c>
      <c r="I46" s="39" t="s">
        <v>130</v>
      </c>
      <c r="J46">
        <v>0</v>
      </c>
      <c r="K46">
        <v>550</v>
      </c>
      <c r="L46">
        <v>1000</v>
      </c>
      <c r="M46">
        <v>100</v>
      </c>
      <c r="N46">
        <v>0</v>
      </c>
      <c r="O46">
        <v>0</v>
      </c>
    </row>
    <row r="47" spans="1:15">
      <c r="A47" s="54">
        <v>0.30680000000000002</v>
      </c>
      <c r="B47" s="39">
        <v>65.19</v>
      </c>
      <c r="C47" s="39">
        <v>20</v>
      </c>
      <c r="D47" s="39">
        <v>9.9999000000000006E-6</v>
      </c>
      <c r="E47" s="39">
        <v>2.8289550000000001</v>
      </c>
      <c r="F47" s="39">
        <v>2.8056999999999999E-2</v>
      </c>
      <c r="G47" s="27">
        <v>0.9315407</v>
      </c>
      <c r="H47" s="39">
        <v>1</v>
      </c>
      <c r="I47" s="39" t="s">
        <v>130</v>
      </c>
      <c r="J47">
        <v>0</v>
      </c>
      <c r="K47">
        <v>450</v>
      </c>
      <c r="L47">
        <v>1000</v>
      </c>
      <c r="M47">
        <v>100</v>
      </c>
      <c r="N47">
        <v>0</v>
      </c>
      <c r="O47">
        <v>0</v>
      </c>
    </row>
    <row r="48" spans="1:15">
      <c r="A48" s="54">
        <v>0.30680000000000002</v>
      </c>
      <c r="B48" s="39">
        <v>65.19</v>
      </c>
      <c r="C48" s="39">
        <v>20</v>
      </c>
      <c r="D48" s="39">
        <v>9.9999000000000006E-6</v>
      </c>
      <c r="E48" s="39">
        <v>3.2356069999999999</v>
      </c>
      <c r="F48" s="39">
        <v>3.1961000000000003E-2</v>
      </c>
      <c r="G48" s="27">
        <v>0.21001790000000001</v>
      </c>
      <c r="H48" s="39">
        <v>1</v>
      </c>
      <c r="I48" s="39" t="s">
        <v>130</v>
      </c>
      <c r="J48">
        <v>0</v>
      </c>
      <c r="K48">
        <v>350</v>
      </c>
      <c r="L48">
        <v>1000</v>
      </c>
      <c r="M48">
        <v>100</v>
      </c>
      <c r="N48">
        <v>0</v>
      </c>
      <c r="O48">
        <v>0</v>
      </c>
    </row>
    <row r="49" spans="1:15">
      <c r="A49" s="54">
        <v>0.30680000000000002</v>
      </c>
      <c r="B49" s="39">
        <v>65.19</v>
      </c>
      <c r="C49" s="39">
        <v>20</v>
      </c>
      <c r="D49" s="39">
        <v>9.9999000000000006E-6</v>
      </c>
      <c r="E49" s="39">
        <v>3.5687449999999998</v>
      </c>
      <c r="F49" s="39">
        <v>3.5136000000000001E-2</v>
      </c>
      <c r="G49" s="27">
        <v>0.5586044</v>
      </c>
      <c r="H49" s="39">
        <v>1</v>
      </c>
      <c r="I49" s="39" t="s">
        <v>130</v>
      </c>
      <c r="J49">
        <v>0</v>
      </c>
      <c r="K49">
        <v>250</v>
      </c>
      <c r="L49">
        <v>1000</v>
      </c>
      <c r="M49">
        <v>100</v>
      </c>
      <c r="N49">
        <v>0</v>
      </c>
      <c r="O49">
        <v>0</v>
      </c>
    </row>
    <row r="50" spans="1:15">
      <c r="A50" s="54">
        <v>0.30680000000000002</v>
      </c>
      <c r="B50" s="39">
        <v>65.19</v>
      </c>
      <c r="C50" s="39">
        <v>20</v>
      </c>
      <c r="D50" s="39">
        <v>9.9999000000000006E-6</v>
      </c>
      <c r="E50" s="39">
        <v>3.7545449999999998</v>
      </c>
      <c r="F50" s="39">
        <v>3.6898E-2</v>
      </c>
      <c r="G50" s="27">
        <v>0.23001769999999999</v>
      </c>
      <c r="H50" s="39">
        <v>1</v>
      </c>
      <c r="I50" s="39" t="s">
        <v>130</v>
      </c>
      <c r="J50">
        <v>0</v>
      </c>
      <c r="K50">
        <v>150</v>
      </c>
      <c r="L50">
        <v>1000</v>
      </c>
      <c r="M50">
        <v>100</v>
      </c>
      <c r="N50">
        <v>0</v>
      </c>
      <c r="O50">
        <v>0</v>
      </c>
    </row>
    <row r="51" spans="1:15">
      <c r="A51" s="54">
        <v>0.30680000000000002</v>
      </c>
      <c r="B51" s="39">
        <v>65.19</v>
      </c>
      <c r="C51" s="39">
        <v>20</v>
      </c>
      <c r="D51" s="39">
        <v>9.9999000000000006E-6</v>
      </c>
      <c r="E51" s="39">
        <v>4.1733599999999997</v>
      </c>
      <c r="F51" s="39">
        <v>4.0846E-2</v>
      </c>
      <c r="G51" s="27">
        <v>0.25838739999999999</v>
      </c>
      <c r="H51" s="39">
        <v>1</v>
      </c>
      <c r="I51" s="39" t="s">
        <v>130</v>
      </c>
      <c r="J51">
        <v>0</v>
      </c>
      <c r="K51">
        <v>50</v>
      </c>
      <c r="L51">
        <v>1000</v>
      </c>
      <c r="M51">
        <v>100</v>
      </c>
      <c r="N51">
        <v>0</v>
      </c>
      <c r="O51">
        <v>0</v>
      </c>
    </row>
    <row r="52" spans="1:15">
      <c r="A52" s="39">
        <v>0.4</v>
      </c>
      <c r="B52" s="39">
        <v>50</v>
      </c>
      <c r="C52" s="39">
        <v>20</v>
      </c>
      <c r="D52" s="39">
        <v>0.19422809999999999</v>
      </c>
      <c r="E52" s="39">
        <v>1.038062</v>
      </c>
      <c r="F52" s="39">
        <v>1.0481000000000001E-2</v>
      </c>
      <c r="G52" s="27">
        <v>0.66326339999999995</v>
      </c>
      <c r="H52" s="39">
        <v>1</v>
      </c>
      <c r="I52" s="39" t="s">
        <v>132</v>
      </c>
      <c r="J52">
        <f>(L52-K52)/2</f>
        <v>10</v>
      </c>
      <c r="K52">
        <v>980</v>
      </c>
      <c r="L52">
        <v>1000</v>
      </c>
      <c r="M52">
        <v>100</v>
      </c>
      <c r="N52">
        <v>0</v>
      </c>
      <c r="O52">
        <v>0</v>
      </c>
    </row>
    <row r="53" spans="1:15">
      <c r="A53" s="39">
        <v>0.4</v>
      </c>
      <c r="B53" s="39">
        <v>50</v>
      </c>
      <c r="C53" s="39">
        <v>20</v>
      </c>
      <c r="D53" s="39">
        <v>9.9999000000000006E-6</v>
      </c>
      <c r="E53" s="39">
        <v>1.2261169999999999</v>
      </c>
      <c r="F53" s="39">
        <v>1.2357E-2</v>
      </c>
      <c r="G53" s="27">
        <v>0.65417349999999996</v>
      </c>
      <c r="H53" s="39">
        <v>1</v>
      </c>
      <c r="I53" s="39" t="s">
        <v>132</v>
      </c>
      <c r="J53">
        <f t="shared" ref="J53:J61" si="0">(L53-K53)/2</f>
        <v>25</v>
      </c>
      <c r="K53">
        <v>950</v>
      </c>
      <c r="L53">
        <v>1000</v>
      </c>
      <c r="M53">
        <v>100</v>
      </c>
      <c r="N53">
        <v>0</v>
      </c>
      <c r="O53">
        <v>0</v>
      </c>
    </row>
    <row r="54" spans="1:15">
      <c r="A54" s="39">
        <v>0.4</v>
      </c>
      <c r="B54" s="39">
        <v>50</v>
      </c>
      <c r="C54" s="39">
        <v>20</v>
      </c>
      <c r="D54" s="39">
        <v>9.9999000000000006E-6</v>
      </c>
      <c r="E54" s="39">
        <v>1.926485</v>
      </c>
      <c r="F54" s="39">
        <v>1.9279000000000001E-2</v>
      </c>
      <c r="G54" s="27">
        <v>0.96496040000000005</v>
      </c>
      <c r="H54" s="39">
        <v>1</v>
      </c>
      <c r="I54" s="39" t="s">
        <v>132</v>
      </c>
      <c r="J54">
        <f t="shared" si="0"/>
        <v>125</v>
      </c>
      <c r="K54">
        <v>750</v>
      </c>
      <c r="L54">
        <v>1000</v>
      </c>
      <c r="M54">
        <v>100</v>
      </c>
      <c r="N54">
        <v>0</v>
      </c>
      <c r="O54">
        <v>0</v>
      </c>
    </row>
    <row r="55" spans="1:15">
      <c r="A55" s="39">
        <v>0.4</v>
      </c>
      <c r="B55" s="39">
        <v>50</v>
      </c>
      <c r="C55" s="39">
        <v>20</v>
      </c>
      <c r="D55" s="39">
        <v>9.9999000000000006E-6</v>
      </c>
      <c r="E55" s="39">
        <v>2.430113</v>
      </c>
      <c r="F55" s="39">
        <v>2.4197E-2</v>
      </c>
      <c r="G55" s="27">
        <v>0.36031639999999998</v>
      </c>
      <c r="H55" s="39">
        <v>1</v>
      </c>
      <c r="I55" s="39" t="s">
        <v>132</v>
      </c>
      <c r="J55">
        <f t="shared" si="0"/>
        <v>175</v>
      </c>
      <c r="K55">
        <v>650</v>
      </c>
      <c r="L55">
        <v>1000</v>
      </c>
      <c r="M55">
        <v>100</v>
      </c>
      <c r="N55">
        <v>0</v>
      </c>
      <c r="O55">
        <v>0</v>
      </c>
    </row>
    <row r="56" spans="1:15">
      <c r="A56" s="39">
        <v>0.4</v>
      </c>
      <c r="B56" s="39">
        <v>50</v>
      </c>
      <c r="C56" s="39">
        <v>20</v>
      </c>
      <c r="D56" s="39">
        <v>9.9999000000000006E-6</v>
      </c>
      <c r="E56" s="39">
        <v>2.705403</v>
      </c>
      <c r="F56" s="39">
        <v>2.6865E-2</v>
      </c>
      <c r="G56" s="27">
        <v>0.68472319999999998</v>
      </c>
      <c r="H56" s="39">
        <v>1</v>
      </c>
      <c r="I56" s="39" t="s">
        <v>132</v>
      </c>
      <c r="J56">
        <f t="shared" si="0"/>
        <v>225</v>
      </c>
      <c r="K56">
        <v>550</v>
      </c>
      <c r="L56">
        <v>1000</v>
      </c>
      <c r="M56">
        <v>100</v>
      </c>
      <c r="N56">
        <v>0</v>
      </c>
      <c r="O56">
        <v>0</v>
      </c>
    </row>
    <row r="57" spans="1:15">
      <c r="A57" s="39">
        <v>0.4</v>
      </c>
      <c r="B57" s="39">
        <v>50</v>
      </c>
      <c r="C57" s="39">
        <v>20</v>
      </c>
      <c r="D57" s="39">
        <v>9.9999000000000006E-6</v>
      </c>
      <c r="E57" s="39">
        <v>3.1464029999999998</v>
      </c>
      <c r="F57" s="39">
        <v>3.1106999999999999E-2</v>
      </c>
      <c r="G57" s="27">
        <v>0.1249788</v>
      </c>
      <c r="H57" s="39">
        <v>1</v>
      </c>
      <c r="I57" s="39" t="s">
        <v>132</v>
      </c>
      <c r="J57">
        <f t="shared" si="0"/>
        <v>275</v>
      </c>
      <c r="K57">
        <v>450</v>
      </c>
      <c r="L57">
        <v>1000</v>
      </c>
      <c r="M57">
        <v>100</v>
      </c>
      <c r="N57">
        <v>0</v>
      </c>
      <c r="O57">
        <v>0</v>
      </c>
    </row>
    <row r="58" spans="1:15">
      <c r="A58" s="39">
        <v>0.4</v>
      </c>
      <c r="B58" s="39">
        <v>50</v>
      </c>
      <c r="C58" s="39">
        <v>20</v>
      </c>
      <c r="D58" s="39">
        <v>9.9999000000000006E-6</v>
      </c>
      <c r="E58" s="39">
        <v>3.507889</v>
      </c>
      <c r="F58" s="39">
        <v>3.4557999999999998E-2</v>
      </c>
      <c r="G58" s="27">
        <v>4.8219520000000002E-2</v>
      </c>
      <c r="H58" s="39">
        <v>1</v>
      </c>
      <c r="I58" s="39" t="s">
        <v>132</v>
      </c>
      <c r="J58">
        <f t="shared" si="0"/>
        <v>325</v>
      </c>
      <c r="K58">
        <v>350</v>
      </c>
      <c r="L58">
        <v>1000</v>
      </c>
      <c r="M58">
        <v>100</v>
      </c>
      <c r="N58">
        <v>0</v>
      </c>
      <c r="O58">
        <v>0</v>
      </c>
    </row>
    <row r="59" spans="1:15">
      <c r="A59" s="39">
        <v>0.4</v>
      </c>
      <c r="B59" s="39">
        <v>50</v>
      </c>
      <c r="C59" s="39">
        <v>20</v>
      </c>
      <c r="D59" s="39">
        <v>9.9999000000000006E-6</v>
      </c>
      <c r="E59" s="39">
        <v>3.935492</v>
      </c>
      <c r="F59" s="39">
        <v>3.8608000000000003E-2</v>
      </c>
      <c r="G59" s="27">
        <v>0.31204690000000002</v>
      </c>
      <c r="H59" s="39">
        <v>1</v>
      </c>
      <c r="I59" s="39" t="s">
        <v>132</v>
      </c>
      <c r="J59">
        <f t="shared" si="0"/>
        <v>375</v>
      </c>
      <c r="K59">
        <v>250</v>
      </c>
      <c r="L59">
        <v>1000</v>
      </c>
      <c r="M59">
        <v>100</v>
      </c>
      <c r="N59">
        <v>0</v>
      </c>
      <c r="O59">
        <v>0</v>
      </c>
    </row>
    <row r="60" spans="1:15">
      <c r="A60" s="39">
        <v>0.4</v>
      </c>
      <c r="B60" s="39">
        <v>50</v>
      </c>
      <c r="C60" s="39">
        <v>20</v>
      </c>
      <c r="D60" s="39">
        <v>9.9999000000000006E-6</v>
      </c>
      <c r="E60" s="39">
        <v>4.2311050000000003</v>
      </c>
      <c r="F60" s="39">
        <v>4.1388000000000001E-2</v>
      </c>
      <c r="G60" s="27">
        <v>0.95520039999999995</v>
      </c>
      <c r="H60" s="39">
        <v>1</v>
      </c>
      <c r="I60" s="39" t="s">
        <v>132</v>
      </c>
      <c r="J60">
        <f t="shared" si="0"/>
        <v>425</v>
      </c>
      <c r="K60">
        <v>150</v>
      </c>
      <c r="L60">
        <v>1000</v>
      </c>
      <c r="M60">
        <v>100</v>
      </c>
      <c r="N60">
        <v>0</v>
      </c>
      <c r="O60">
        <v>0</v>
      </c>
    </row>
    <row r="61" spans="1:15">
      <c r="A61" s="39">
        <v>0.4</v>
      </c>
      <c r="B61" s="39">
        <v>50</v>
      </c>
      <c r="C61" s="39">
        <v>20</v>
      </c>
      <c r="D61" s="39">
        <v>9.9999000000000006E-6</v>
      </c>
      <c r="E61" s="39">
        <v>4.6232990000000003</v>
      </c>
      <c r="F61" s="39">
        <v>4.5051000000000001E-2</v>
      </c>
      <c r="G61" s="27">
        <v>0.72848270000000004</v>
      </c>
      <c r="H61" s="39">
        <v>1</v>
      </c>
      <c r="I61" s="39" t="s">
        <v>132</v>
      </c>
      <c r="J61">
        <f t="shared" si="0"/>
        <v>475</v>
      </c>
      <c r="K61">
        <v>50</v>
      </c>
      <c r="L61">
        <v>1000</v>
      </c>
      <c r="M61">
        <v>100</v>
      </c>
      <c r="N61">
        <v>0</v>
      </c>
      <c r="O61">
        <v>0</v>
      </c>
    </row>
    <row r="62" spans="1:15">
      <c r="A62" s="39">
        <v>0.1</v>
      </c>
      <c r="B62" s="39">
        <v>50</v>
      </c>
      <c r="C62" s="39">
        <v>5</v>
      </c>
      <c r="D62" s="39">
        <v>0.1871381</v>
      </c>
      <c r="E62" s="39">
        <v>1.0390109999999999</v>
      </c>
      <c r="F62" s="39">
        <v>1.0491E-2</v>
      </c>
      <c r="G62" s="61">
        <v>0.36772630000000001</v>
      </c>
      <c r="H62" s="39">
        <v>1</v>
      </c>
      <c r="I62" s="39" t="s">
        <v>132</v>
      </c>
      <c r="J62">
        <f>(L62-K62)/2</f>
        <v>125</v>
      </c>
      <c r="K62">
        <v>750</v>
      </c>
      <c r="L62">
        <v>1000</v>
      </c>
      <c r="M62">
        <v>100</v>
      </c>
      <c r="N62">
        <v>0</v>
      </c>
      <c r="O62">
        <v>0</v>
      </c>
    </row>
    <row r="63" spans="1:15">
      <c r="A63" s="39">
        <v>0.2</v>
      </c>
      <c r="B63" s="39">
        <v>50</v>
      </c>
      <c r="C63" s="39">
        <v>10</v>
      </c>
      <c r="D63" s="39">
        <v>5.9999399999999996E-4</v>
      </c>
      <c r="E63" s="39">
        <v>1.152884</v>
      </c>
      <c r="F63" s="39">
        <v>1.1627E-2</v>
      </c>
      <c r="G63" s="61">
        <v>0.88265119999999997</v>
      </c>
      <c r="H63" s="39">
        <v>1</v>
      </c>
      <c r="I63" s="39" t="s">
        <v>132</v>
      </c>
      <c r="J63">
        <f t="shared" ref="J63:J71" si="1">(L63-K63)/2</f>
        <v>125</v>
      </c>
      <c r="K63">
        <v>750</v>
      </c>
      <c r="L63">
        <v>1000</v>
      </c>
      <c r="M63">
        <v>100</v>
      </c>
      <c r="N63">
        <v>0</v>
      </c>
      <c r="O63">
        <v>0</v>
      </c>
    </row>
    <row r="64" spans="1:15">
      <c r="A64" s="39">
        <v>0.3</v>
      </c>
      <c r="B64" s="39">
        <v>50</v>
      </c>
      <c r="C64" s="39">
        <v>15</v>
      </c>
      <c r="D64" s="39">
        <v>9.9999000000000006E-6</v>
      </c>
      <c r="E64" s="39">
        <v>1.54992</v>
      </c>
      <c r="F64" s="39">
        <v>1.5569E-2</v>
      </c>
      <c r="G64" s="61">
        <v>0.67069330000000005</v>
      </c>
      <c r="H64" s="39">
        <v>1</v>
      </c>
      <c r="I64" s="39" t="s">
        <v>132</v>
      </c>
      <c r="J64">
        <f t="shared" si="1"/>
        <v>125</v>
      </c>
      <c r="K64">
        <v>750</v>
      </c>
      <c r="L64">
        <v>1000</v>
      </c>
      <c r="M64">
        <v>100</v>
      </c>
      <c r="N64">
        <v>0</v>
      </c>
      <c r="O64">
        <v>0</v>
      </c>
    </row>
    <row r="65" spans="1:15">
      <c r="A65" s="39">
        <v>0.4</v>
      </c>
      <c r="B65" s="39">
        <v>50</v>
      </c>
      <c r="C65" s="39">
        <v>20</v>
      </c>
      <c r="D65" s="39">
        <v>9.9999000000000006E-6</v>
      </c>
      <c r="E65" s="39">
        <v>2.0138210000000001</v>
      </c>
      <c r="F65" s="39">
        <v>2.0135E-2</v>
      </c>
      <c r="G65" s="61">
        <v>0.56175439999999999</v>
      </c>
      <c r="H65" s="39">
        <v>1</v>
      </c>
      <c r="I65" s="39" t="s">
        <v>132</v>
      </c>
      <c r="J65">
        <f t="shared" si="1"/>
        <v>125</v>
      </c>
      <c r="K65">
        <v>750</v>
      </c>
      <c r="L65">
        <v>1000</v>
      </c>
      <c r="M65">
        <v>100</v>
      </c>
      <c r="N65">
        <v>0</v>
      </c>
      <c r="O65">
        <v>0</v>
      </c>
    </row>
    <row r="66" spans="1:15">
      <c r="A66" s="39">
        <v>0.6</v>
      </c>
      <c r="B66" s="39">
        <v>50</v>
      </c>
      <c r="C66" s="39">
        <v>30</v>
      </c>
      <c r="D66" s="39">
        <v>9.9999000000000006E-6</v>
      </c>
      <c r="E66" s="39">
        <v>2.892239</v>
      </c>
      <c r="F66" s="39">
        <v>2.8667000000000002E-2</v>
      </c>
      <c r="G66" s="61">
        <v>0.55242449999999999</v>
      </c>
      <c r="H66" s="39">
        <v>1</v>
      </c>
      <c r="I66" s="39" t="s">
        <v>132</v>
      </c>
      <c r="J66">
        <f t="shared" si="1"/>
        <v>125</v>
      </c>
      <c r="K66">
        <v>750</v>
      </c>
      <c r="L66">
        <v>1000</v>
      </c>
      <c r="M66">
        <v>100</v>
      </c>
      <c r="N66">
        <v>0</v>
      </c>
      <c r="O66">
        <v>0</v>
      </c>
    </row>
    <row r="67" spans="1:15">
      <c r="A67" s="39">
        <v>0.8</v>
      </c>
      <c r="B67" s="39">
        <v>50</v>
      </c>
      <c r="C67" s="39">
        <v>40</v>
      </c>
      <c r="D67" s="39">
        <v>9.9999000000000006E-6</v>
      </c>
      <c r="E67" s="39">
        <v>4.4782770000000003</v>
      </c>
      <c r="F67" s="39">
        <v>4.3700000000000003E-2</v>
      </c>
      <c r="G67" s="61">
        <v>0.3490065</v>
      </c>
      <c r="H67" s="39">
        <v>1</v>
      </c>
      <c r="I67" s="39" t="s">
        <v>132</v>
      </c>
      <c r="J67">
        <f t="shared" si="1"/>
        <v>125</v>
      </c>
      <c r="K67">
        <v>750</v>
      </c>
      <c r="L67">
        <v>1000</v>
      </c>
      <c r="M67">
        <v>100</v>
      </c>
      <c r="N67">
        <v>0</v>
      </c>
      <c r="O67">
        <v>0</v>
      </c>
    </row>
    <row r="68" spans="1:15">
      <c r="A68" s="39">
        <v>1</v>
      </c>
      <c r="B68" s="39">
        <v>50</v>
      </c>
      <c r="C68" s="39">
        <v>50</v>
      </c>
      <c r="D68" s="39">
        <v>9.9999000000000006E-6</v>
      </c>
      <c r="E68" s="39">
        <v>6.2409150000000002</v>
      </c>
      <c r="F68" s="39">
        <v>5.987E-2</v>
      </c>
      <c r="G68" s="61">
        <v>0.80854190000000004</v>
      </c>
      <c r="H68" s="39">
        <v>1</v>
      </c>
      <c r="I68" s="39" t="s">
        <v>132</v>
      </c>
      <c r="J68">
        <f t="shared" si="1"/>
        <v>125</v>
      </c>
      <c r="K68">
        <v>750</v>
      </c>
      <c r="L68">
        <v>1000</v>
      </c>
      <c r="M68">
        <v>100</v>
      </c>
      <c r="N68">
        <v>0</v>
      </c>
      <c r="O68">
        <v>0</v>
      </c>
    </row>
    <row r="69" spans="1:15">
      <c r="A69" s="39">
        <v>1.4</v>
      </c>
      <c r="B69" s="39">
        <v>50</v>
      </c>
      <c r="C69" s="39">
        <v>70</v>
      </c>
      <c r="D69" s="39">
        <v>9.9999000000000006E-6</v>
      </c>
      <c r="E69" s="39">
        <v>9.7530669999999997</v>
      </c>
      <c r="F69" s="39">
        <v>9.0512999999999996E-2</v>
      </c>
      <c r="G69" s="61">
        <v>0.68703309999999995</v>
      </c>
      <c r="H69" s="39">
        <v>1</v>
      </c>
      <c r="I69" s="39" t="s">
        <v>132</v>
      </c>
      <c r="J69">
        <f t="shared" si="1"/>
        <v>125</v>
      </c>
      <c r="K69">
        <v>750</v>
      </c>
      <c r="L69">
        <v>1000</v>
      </c>
      <c r="M69">
        <v>100</v>
      </c>
      <c r="N69">
        <v>0</v>
      </c>
      <c r="O69">
        <v>0</v>
      </c>
    </row>
    <row r="70" spans="1:15">
      <c r="A70" s="39">
        <v>2</v>
      </c>
      <c r="B70" s="39">
        <v>50</v>
      </c>
      <c r="C70" s="39">
        <v>100</v>
      </c>
      <c r="D70" s="39">
        <v>9.9999000000000006E-6</v>
      </c>
      <c r="E70" s="39">
        <v>15.09557</v>
      </c>
      <c r="F70" s="39">
        <v>0.13347600000000001</v>
      </c>
      <c r="G70" s="61">
        <v>0.49011510000000003</v>
      </c>
      <c r="H70" s="39">
        <v>1</v>
      </c>
      <c r="I70" s="39" t="s">
        <v>132</v>
      </c>
      <c r="J70">
        <f t="shared" si="1"/>
        <v>125</v>
      </c>
      <c r="K70">
        <v>750</v>
      </c>
      <c r="L70">
        <v>1000</v>
      </c>
      <c r="M70">
        <v>100</v>
      </c>
      <c r="N70">
        <v>0</v>
      </c>
      <c r="O70">
        <v>0</v>
      </c>
    </row>
    <row r="71" spans="1:15">
      <c r="A71" s="39">
        <v>3</v>
      </c>
      <c r="B71" s="39">
        <v>50</v>
      </c>
      <c r="C71" s="39">
        <v>150</v>
      </c>
      <c r="D71" s="39">
        <v>9.9999000000000006E-6</v>
      </c>
      <c r="E71" s="39">
        <v>21.85267</v>
      </c>
      <c r="F71" s="39">
        <v>0.18232899999999999</v>
      </c>
      <c r="G71" s="61">
        <v>0.21851780000000001</v>
      </c>
      <c r="H71" s="39">
        <v>1</v>
      </c>
      <c r="I71" s="39" t="s">
        <v>132</v>
      </c>
      <c r="J71">
        <f t="shared" si="1"/>
        <v>125</v>
      </c>
      <c r="K71">
        <v>750</v>
      </c>
      <c r="L71">
        <v>1000</v>
      </c>
      <c r="M71">
        <v>100</v>
      </c>
      <c r="N71">
        <v>0</v>
      </c>
      <c r="O71">
        <v>0</v>
      </c>
    </row>
    <row r="72" spans="1:15">
      <c r="A72" s="39">
        <v>0.1</v>
      </c>
      <c r="B72" s="39">
        <v>50</v>
      </c>
      <c r="C72" s="39">
        <v>5</v>
      </c>
      <c r="D72" s="39">
        <v>1.8219820000000001E-2</v>
      </c>
      <c r="E72" s="39">
        <v>1.0967480000000001</v>
      </c>
      <c r="F72" s="39">
        <v>1.0491E-2</v>
      </c>
      <c r="G72" s="61">
        <v>6.0059399999999999E-2</v>
      </c>
      <c r="H72" s="39">
        <v>1</v>
      </c>
      <c r="I72" s="39" t="s">
        <v>130</v>
      </c>
      <c r="J72">
        <f>(L72-K72)/2</f>
        <v>125</v>
      </c>
      <c r="K72">
        <v>750</v>
      </c>
      <c r="L72">
        <v>1000</v>
      </c>
      <c r="M72">
        <v>100</v>
      </c>
      <c r="N72">
        <v>0</v>
      </c>
      <c r="O72">
        <v>0</v>
      </c>
    </row>
    <row r="73" spans="1:15">
      <c r="A73" s="39">
        <v>0.2</v>
      </c>
      <c r="B73" s="39">
        <v>50</v>
      </c>
      <c r="C73" s="39">
        <v>10</v>
      </c>
      <c r="D73" s="39">
        <v>9.9999000000000006E-6</v>
      </c>
      <c r="E73" s="39">
        <v>1.2299659999999999</v>
      </c>
      <c r="F73" s="39">
        <v>1.1627E-2</v>
      </c>
      <c r="G73" s="61">
        <v>0.28745710000000002</v>
      </c>
      <c r="H73" s="39">
        <v>1</v>
      </c>
      <c r="I73" s="39" t="s">
        <v>130</v>
      </c>
      <c r="J73">
        <f t="shared" ref="J73:J81" si="2">(L73-K73)/2</f>
        <v>125</v>
      </c>
      <c r="K73">
        <v>750</v>
      </c>
      <c r="L73">
        <v>1000</v>
      </c>
      <c r="M73">
        <v>100</v>
      </c>
      <c r="N73">
        <v>0</v>
      </c>
      <c r="O73">
        <v>0</v>
      </c>
    </row>
    <row r="74" spans="1:15">
      <c r="A74" s="39">
        <v>0.3</v>
      </c>
      <c r="B74" s="39">
        <v>50</v>
      </c>
      <c r="C74" s="39">
        <v>15</v>
      </c>
      <c r="D74" s="39">
        <v>9.9999000000000006E-6</v>
      </c>
      <c r="E74" s="39">
        <v>1.464801</v>
      </c>
      <c r="F74" s="39">
        <v>1.5569E-2</v>
      </c>
      <c r="G74" s="61">
        <v>0.19306809999999999</v>
      </c>
      <c r="H74" s="39">
        <v>1</v>
      </c>
      <c r="I74" s="39" t="s">
        <v>130</v>
      </c>
      <c r="J74">
        <f t="shared" si="2"/>
        <v>125</v>
      </c>
      <c r="K74">
        <v>750</v>
      </c>
      <c r="L74">
        <v>1000</v>
      </c>
      <c r="M74">
        <v>100</v>
      </c>
      <c r="N74">
        <v>0</v>
      </c>
      <c r="O74">
        <v>0</v>
      </c>
    </row>
    <row r="75" spans="1:15">
      <c r="A75" s="39">
        <v>0.4</v>
      </c>
      <c r="B75" s="39">
        <v>50</v>
      </c>
      <c r="C75" s="39">
        <v>20</v>
      </c>
      <c r="D75" s="39">
        <v>9.9999000000000006E-6</v>
      </c>
      <c r="E75" s="39">
        <v>1.817304</v>
      </c>
      <c r="F75" s="39">
        <v>2.0135E-2</v>
      </c>
      <c r="G75" s="61">
        <v>0.91743079999999999</v>
      </c>
      <c r="H75" s="39">
        <v>1</v>
      </c>
      <c r="I75" s="39" t="s">
        <v>130</v>
      </c>
      <c r="J75">
        <f t="shared" si="2"/>
        <v>125</v>
      </c>
      <c r="K75">
        <v>750</v>
      </c>
      <c r="L75">
        <v>1000</v>
      </c>
      <c r="M75">
        <v>100</v>
      </c>
      <c r="N75">
        <v>0</v>
      </c>
      <c r="O75">
        <v>0</v>
      </c>
    </row>
    <row r="76" spans="1:15">
      <c r="A76" s="39">
        <v>0.6</v>
      </c>
      <c r="B76" s="39">
        <v>50</v>
      </c>
      <c r="C76" s="39">
        <v>30</v>
      </c>
      <c r="D76" s="39">
        <v>9.9999000000000006E-6</v>
      </c>
      <c r="E76" s="39">
        <v>2.5737580000000002</v>
      </c>
      <c r="F76" s="39">
        <v>2.8667000000000002E-2</v>
      </c>
      <c r="G76" s="61">
        <v>0.44442559999999998</v>
      </c>
      <c r="H76" s="39">
        <v>1</v>
      </c>
      <c r="I76" s="39" t="s">
        <v>130</v>
      </c>
      <c r="J76">
        <f t="shared" si="2"/>
        <v>125</v>
      </c>
      <c r="K76">
        <v>750</v>
      </c>
      <c r="L76">
        <v>1000</v>
      </c>
      <c r="M76">
        <v>100</v>
      </c>
      <c r="N76">
        <v>0</v>
      </c>
      <c r="O76">
        <v>0</v>
      </c>
    </row>
    <row r="77" spans="1:15">
      <c r="A77" s="39">
        <v>0.8</v>
      </c>
      <c r="B77" s="39">
        <v>50</v>
      </c>
      <c r="C77" s="39">
        <v>40</v>
      </c>
      <c r="D77" s="39">
        <v>9.9999000000000006E-6</v>
      </c>
      <c r="E77" s="39">
        <v>4.3646219999999998</v>
      </c>
      <c r="F77" s="39">
        <v>4.3700000000000003E-2</v>
      </c>
      <c r="G77" s="61">
        <v>0.86035139999999999</v>
      </c>
      <c r="H77" s="39">
        <v>1</v>
      </c>
      <c r="I77" s="39" t="s">
        <v>130</v>
      </c>
      <c r="J77">
        <f t="shared" si="2"/>
        <v>125</v>
      </c>
      <c r="K77">
        <v>750</v>
      </c>
      <c r="L77">
        <v>1000</v>
      </c>
      <c r="M77">
        <v>100</v>
      </c>
      <c r="N77">
        <v>0</v>
      </c>
      <c r="O77">
        <v>0</v>
      </c>
    </row>
    <row r="78" spans="1:15">
      <c r="A78" s="39">
        <v>1</v>
      </c>
      <c r="B78" s="39">
        <v>50</v>
      </c>
      <c r="C78" s="39">
        <v>50</v>
      </c>
      <c r="D78" s="39">
        <v>9.9999000000000006E-6</v>
      </c>
      <c r="E78" s="39">
        <v>5.8079590000000003</v>
      </c>
      <c r="F78" s="39">
        <v>5.987E-2</v>
      </c>
      <c r="G78" s="61">
        <v>0.72496280000000002</v>
      </c>
      <c r="H78" s="39">
        <v>1</v>
      </c>
      <c r="I78" s="39" t="s">
        <v>130</v>
      </c>
      <c r="J78">
        <f t="shared" si="2"/>
        <v>125</v>
      </c>
      <c r="K78">
        <v>750</v>
      </c>
      <c r="L78">
        <v>1000</v>
      </c>
      <c r="M78">
        <v>100</v>
      </c>
      <c r="N78">
        <v>0</v>
      </c>
      <c r="O78">
        <v>0</v>
      </c>
    </row>
    <row r="79" spans="1:15">
      <c r="A79" s="39">
        <v>1.4</v>
      </c>
      <c r="B79" s="39">
        <v>50</v>
      </c>
      <c r="C79" s="39">
        <v>70</v>
      </c>
      <c r="D79" s="39">
        <v>9.9999000000000006E-6</v>
      </c>
      <c r="E79" s="39">
        <v>9.2118599999999997</v>
      </c>
      <c r="F79" s="39">
        <v>9.0512999999999996E-2</v>
      </c>
      <c r="G79" s="61">
        <v>0.3763262</v>
      </c>
      <c r="H79" s="39">
        <v>1</v>
      </c>
      <c r="I79" s="39" t="s">
        <v>130</v>
      </c>
      <c r="J79">
        <f t="shared" si="2"/>
        <v>125</v>
      </c>
      <c r="K79">
        <v>750</v>
      </c>
      <c r="L79">
        <v>1000</v>
      </c>
      <c r="M79">
        <v>100</v>
      </c>
      <c r="N79">
        <v>0</v>
      </c>
      <c r="O79">
        <v>0</v>
      </c>
    </row>
    <row r="80" spans="1:15">
      <c r="A80" s="39">
        <v>2</v>
      </c>
      <c r="B80" s="39">
        <v>50</v>
      </c>
      <c r="C80" s="39">
        <v>100</v>
      </c>
      <c r="D80" s="39">
        <v>9.9999000000000006E-6</v>
      </c>
      <c r="E80" s="39">
        <v>13.980880000000001</v>
      </c>
      <c r="F80" s="39">
        <v>0.13347600000000001</v>
      </c>
      <c r="G80" s="61">
        <v>1.2079879999999999E-2</v>
      </c>
      <c r="H80" s="39">
        <v>1</v>
      </c>
      <c r="I80" s="39" t="s">
        <v>130</v>
      </c>
      <c r="J80">
        <f t="shared" si="2"/>
        <v>125</v>
      </c>
      <c r="K80">
        <v>750</v>
      </c>
      <c r="L80">
        <v>1000</v>
      </c>
      <c r="M80">
        <v>100</v>
      </c>
      <c r="N80">
        <v>0</v>
      </c>
      <c r="O80">
        <v>0</v>
      </c>
    </row>
    <row r="81" spans="1:15">
      <c r="A81" s="39">
        <v>3</v>
      </c>
      <c r="B81" s="39">
        <v>50</v>
      </c>
      <c r="C81" s="39">
        <v>150</v>
      </c>
      <c r="D81" s="39">
        <v>9.9999000000000006E-6</v>
      </c>
      <c r="E81" s="39">
        <v>20.417310000000001</v>
      </c>
      <c r="F81" s="39">
        <v>0.18232899999999999</v>
      </c>
      <c r="G81" s="61">
        <v>4.8999509999999996E-3</v>
      </c>
      <c r="H81" s="39">
        <v>1</v>
      </c>
      <c r="I81" s="39" t="s">
        <v>130</v>
      </c>
      <c r="J81">
        <f t="shared" si="2"/>
        <v>125</v>
      </c>
      <c r="K81">
        <v>750</v>
      </c>
      <c r="L81">
        <v>1000</v>
      </c>
      <c r="M81">
        <v>100</v>
      </c>
      <c r="N81">
        <v>0</v>
      </c>
      <c r="O81">
        <v>0</v>
      </c>
    </row>
    <row r="82" spans="1:15">
      <c r="A82" s="39">
        <v>0.1</v>
      </c>
      <c r="B82" s="39">
        <v>50</v>
      </c>
      <c r="C82" s="39">
        <v>5</v>
      </c>
      <c r="D82" s="39">
        <v>6.2199380000000004E-3</v>
      </c>
      <c r="E82" s="39">
        <v>1.115872</v>
      </c>
      <c r="F82" s="39">
        <v>1.1067E-2</v>
      </c>
      <c r="G82" s="61">
        <v>8.4439159999999999E-2</v>
      </c>
      <c r="H82" s="39">
        <v>1</v>
      </c>
      <c r="I82" s="39" t="s">
        <v>130</v>
      </c>
      <c r="J82">
        <f>(L82-K82)/2</f>
        <v>125</v>
      </c>
      <c r="K82">
        <v>750</v>
      </c>
      <c r="L82">
        <v>1000</v>
      </c>
      <c r="M82">
        <v>100</v>
      </c>
      <c r="N82">
        <v>0</v>
      </c>
      <c r="O82">
        <v>0</v>
      </c>
    </row>
    <row r="83" spans="1:15">
      <c r="A83" s="39">
        <v>0.2</v>
      </c>
      <c r="B83" s="39">
        <v>50</v>
      </c>
      <c r="C83" s="39">
        <v>10</v>
      </c>
      <c r="D83" s="39">
        <v>1.9999800000000001E-5</v>
      </c>
      <c r="E83" s="39">
        <v>1.194852</v>
      </c>
      <c r="F83" s="39">
        <v>1.2395E-2</v>
      </c>
      <c r="G83" s="61">
        <v>0.40824589999999999</v>
      </c>
      <c r="H83" s="39">
        <v>1</v>
      </c>
      <c r="I83" s="39" t="s">
        <v>130</v>
      </c>
      <c r="J83">
        <f t="shared" ref="J83:J101" si="3">(L83-K83)/2</f>
        <v>125</v>
      </c>
      <c r="K83">
        <v>750</v>
      </c>
      <c r="L83">
        <v>1000</v>
      </c>
      <c r="M83">
        <v>100</v>
      </c>
      <c r="N83">
        <v>0</v>
      </c>
      <c r="O83">
        <v>0</v>
      </c>
    </row>
    <row r="84" spans="1:15">
      <c r="A84" s="39">
        <v>0.3</v>
      </c>
      <c r="B84" s="39">
        <v>50</v>
      </c>
      <c r="C84" s="39">
        <v>15</v>
      </c>
      <c r="D84" s="39">
        <v>9.9999000000000006E-6</v>
      </c>
      <c r="E84" s="39">
        <v>1.506834</v>
      </c>
      <c r="F84" s="39">
        <v>1.4727000000000001E-2</v>
      </c>
      <c r="G84" s="61">
        <v>8.5999140000000002E-2</v>
      </c>
      <c r="H84" s="39">
        <v>1</v>
      </c>
      <c r="I84" s="39" t="s">
        <v>130</v>
      </c>
      <c r="J84">
        <f t="shared" si="3"/>
        <v>125</v>
      </c>
      <c r="K84">
        <v>750</v>
      </c>
      <c r="L84">
        <v>1000</v>
      </c>
      <c r="M84">
        <v>100</v>
      </c>
      <c r="N84">
        <v>0</v>
      </c>
      <c r="O84">
        <v>0</v>
      </c>
    </row>
    <row r="85" spans="1:15">
      <c r="A85" s="39">
        <v>0.4</v>
      </c>
      <c r="B85" s="39">
        <v>50</v>
      </c>
      <c r="C85" s="39">
        <v>20</v>
      </c>
      <c r="D85" s="39">
        <v>9.9999000000000006E-6</v>
      </c>
      <c r="E85" s="39">
        <v>2.0075609999999999</v>
      </c>
      <c r="F85" s="39">
        <v>1.8206E-2</v>
      </c>
      <c r="G85" s="61">
        <v>0.18064820000000001</v>
      </c>
      <c r="H85" s="39">
        <v>1</v>
      </c>
      <c r="I85" s="39" t="s">
        <v>130</v>
      </c>
      <c r="J85">
        <f t="shared" si="3"/>
        <v>125</v>
      </c>
      <c r="K85">
        <v>750</v>
      </c>
      <c r="L85">
        <v>1000</v>
      </c>
      <c r="M85">
        <v>100</v>
      </c>
      <c r="N85">
        <v>0</v>
      </c>
      <c r="O85">
        <v>0</v>
      </c>
    </row>
    <row r="86" spans="1:15">
      <c r="A86" s="39">
        <v>0.6</v>
      </c>
      <c r="B86" s="39">
        <v>50</v>
      </c>
      <c r="C86" s="39">
        <v>30</v>
      </c>
      <c r="D86" s="39">
        <v>9.9999000000000006E-6</v>
      </c>
      <c r="E86" s="39">
        <v>3.0650080000000002</v>
      </c>
      <c r="F86" s="39">
        <v>2.5590999999999999E-2</v>
      </c>
      <c r="G86" s="61">
        <v>0.46097539999999998</v>
      </c>
      <c r="H86" s="39">
        <v>1</v>
      </c>
      <c r="I86" s="39" t="s">
        <v>130</v>
      </c>
      <c r="J86">
        <f t="shared" si="3"/>
        <v>125</v>
      </c>
      <c r="K86">
        <v>750</v>
      </c>
      <c r="L86">
        <v>1000</v>
      </c>
      <c r="M86">
        <v>100</v>
      </c>
      <c r="N86">
        <v>0</v>
      </c>
      <c r="O86">
        <v>0</v>
      </c>
    </row>
    <row r="87" spans="1:15">
      <c r="A87" s="39">
        <v>0.8</v>
      </c>
      <c r="B87" s="39">
        <v>50</v>
      </c>
      <c r="C87" s="39">
        <v>40</v>
      </c>
      <c r="D87" s="39">
        <v>9.9999000000000006E-6</v>
      </c>
      <c r="E87" s="39">
        <v>4.3549889999999998</v>
      </c>
      <c r="F87" s="39">
        <v>4.2638000000000002E-2</v>
      </c>
      <c r="G87" s="61">
        <v>0.1411086</v>
      </c>
      <c r="H87" s="39">
        <v>1</v>
      </c>
      <c r="I87" s="39" t="s">
        <v>130</v>
      </c>
      <c r="J87">
        <f t="shared" si="3"/>
        <v>125</v>
      </c>
      <c r="K87">
        <v>750</v>
      </c>
      <c r="L87">
        <v>1000</v>
      </c>
      <c r="M87">
        <v>100</v>
      </c>
      <c r="N87">
        <v>0</v>
      </c>
      <c r="O87">
        <v>0</v>
      </c>
    </row>
    <row r="88" spans="1:15">
      <c r="A88" s="39">
        <v>1</v>
      </c>
      <c r="B88" s="39">
        <v>50</v>
      </c>
      <c r="C88" s="39">
        <v>50</v>
      </c>
      <c r="D88" s="39">
        <v>9.9999000000000006E-6</v>
      </c>
      <c r="E88" s="39">
        <v>5.915724</v>
      </c>
      <c r="F88" s="39">
        <v>5.5948999999999999E-2</v>
      </c>
      <c r="G88" s="61">
        <v>0.81114189999999997</v>
      </c>
      <c r="H88" s="39">
        <v>1</v>
      </c>
      <c r="I88" s="39" t="s">
        <v>130</v>
      </c>
      <c r="J88">
        <f t="shared" si="3"/>
        <v>125</v>
      </c>
      <c r="K88">
        <v>750</v>
      </c>
      <c r="L88">
        <v>1000</v>
      </c>
      <c r="M88">
        <v>100</v>
      </c>
      <c r="N88">
        <v>0</v>
      </c>
      <c r="O88">
        <v>0</v>
      </c>
    </row>
    <row r="89" spans="1:15">
      <c r="A89" s="39">
        <v>1.4</v>
      </c>
      <c r="B89" s="39">
        <v>50</v>
      </c>
      <c r="C89" s="39">
        <v>70</v>
      </c>
      <c r="D89" s="39">
        <v>9.9999000000000006E-6</v>
      </c>
      <c r="E89" s="39">
        <v>9.6915390000000006</v>
      </c>
      <c r="F89" s="39">
        <v>8.5921999999999998E-2</v>
      </c>
      <c r="G89" s="27">
        <v>0.67037329999999995</v>
      </c>
      <c r="H89" s="39">
        <v>1</v>
      </c>
      <c r="I89" s="39" t="s">
        <v>130</v>
      </c>
      <c r="J89">
        <f t="shared" si="3"/>
        <v>125</v>
      </c>
      <c r="K89">
        <v>750</v>
      </c>
      <c r="L89">
        <v>1000</v>
      </c>
      <c r="M89">
        <v>100</v>
      </c>
      <c r="N89">
        <v>0</v>
      </c>
      <c r="O89">
        <v>0</v>
      </c>
    </row>
    <row r="90" spans="1:15">
      <c r="A90" s="39">
        <v>2</v>
      </c>
      <c r="B90" s="39">
        <v>50</v>
      </c>
      <c r="C90" s="39">
        <v>100</v>
      </c>
      <c r="D90" s="39">
        <v>9.9999000000000006E-6</v>
      </c>
      <c r="E90" s="39">
        <v>14.736599999999999</v>
      </c>
      <c r="F90" s="39">
        <v>0.124851</v>
      </c>
      <c r="G90" s="61">
        <v>0.82464179999999998</v>
      </c>
      <c r="H90" s="39">
        <v>1</v>
      </c>
      <c r="I90" s="39" t="s">
        <v>130</v>
      </c>
      <c r="J90">
        <f t="shared" si="3"/>
        <v>125</v>
      </c>
      <c r="K90">
        <v>750</v>
      </c>
      <c r="L90">
        <v>1000</v>
      </c>
      <c r="M90">
        <v>100</v>
      </c>
      <c r="N90">
        <v>0</v>
      </c>
      <c r="O90">
        <v>0</v>
      </c>
    </row>
    <row r="91" spans="1:15">
      <c r="A91" s="39">
        <v>3</v>
      </c>
      <c r="B91" s="39">
        <v>50</v>
      </c>
      <c r="C91" s="39">
        <v>150</v>
      </c>
      <c r="D91" s="39">
        <v>9.9999000000000006E-6</v>
      </c>
      <c r="E91" s="39">
        <v>21.369219999999999</v>
      </c>
      <c r="F91" s="39">
        <v>0.17241799999999999</v>
      </c>
      <c r="G91" s="61">
        <v>0.82623170000000001</v>
      </c>
      <c r="H91" s="39">
        <v>1</v>
      </c>
      <c r="I91" s="39" t="s">
        <v>130</v>
      </c>
      <c r="J91">
        <f t="shared" si="3"/>
        <v>125</v>
      </c>
      <c r="K91">
        <v>750</v>
      </c>
      <c r="L91">
        <v>1000</v>
      </c>
      <c r="M91">
        <v>100</v>
      </c>
      <c r="N91">
        <v>0</v>
      </c>
      <c r="O91">
        <v>0</v>
      </c>
    </row>
    <row r="92" spans="1:15">
      <c r="A92" s="39">
        <v>0.4</v>
      </c>
      <c r="B92" s="39">
        <v>50</v>
      </c>
      <c r="C92" s="39">
        <v>20</v>
      </c>
      <c r="D92" s="39">
        <v>9.8189020000000002E-2</v>
      </c>
      <c r="E92" s="39">
        <v>1.6416630000000001</v>
      </c>
      <c r="F92" s="39">
        <v>1.1258000000000001E-2</v>
      </c>
      <c r="G92" s="27">
        <v>0.73788260000000006</v>
      </c>
      <c r="H92" s="39">
        <v>1</v>
      </c>
      <c r="I92" s="39" t="s">
        <v>132</v>
      </c>
      <c r="J92" s="9">
        <f t="shared" si="3"/>
        <v>2</v>
      </c>
      <c r="K92" s="30">
        <v>5</v>
      </c>
      <c r="L92" s="9">
        <v>9</v>
      </c>
      <c r="M92">
        <v>100</v>
      </c>
      <c r="N92">
        <v>0</v>
      </c>
      <c r="O92">
        <v>0</v>
      </c>
    </row>
    <row r="93" spans="1:15">
      <c r="A93" s="39">
        <v>0.4</v>
      </c>
      <c r="B93" s="39">
        <v>50</v>
      </c>
      <c r="C93" s="39">
        <v>20</v>
      </c>
      <c r="D93" s="39">
        <v>1.19999E-4</v>
      </c>
      <c r="E93" s="39">
        <v>2.5797289999999999</v>
      </c>
      <c r="F93" s="39">
        <v>1.2045999999999999E-2</v>
      </c>
      <c r="G93" s="27">
        <v>0.68057319999999999</v>
      </c>
      <c r="H93" s="39">
        <v>1</v>
      </c>
      <c r="I93" s="39" t="s">
        <v>132</v>
      </c>
      <c r="J93" s="9">
        <f t="shared" si="3"/>
        <v>5</v>
      </c>
      <c r="K93" s="30">
        <v>10</v>
      </c>
      <c r="L93" s="9">
        <v>20</v>
      </c>
      <c r="M93">
        <v>100</v>
      </c>
      <c r="N93">
        <v>0</v>
      </c>
      <c r="O93">
        <v>0</v>
      </c>
    </row>
    <row r="94" spans="1:15">
      <c r="A94" s="39">
        <v>0.4</v>
      </c>
      <c r="B94" s="39">
        <v>50</v>
      </c>
      <c r="C94" s="39">
        <v>20</v>
      </c>
      <c r="D94" s="39">
        <v>9.9999000000000006E-6</v>
      </c>
      <c r="E94" s="39">
        <v>3.6332499999999999</v>
      </c>
      <c r="F94" s="39">
        <v>1.5143E-2</v>
      </c>
      <c r="G94" s="27">
        <v>0.6764732</v>
      </c>
      <c r="H94" s="39">
        <v>1</v>
      </c>
      <c r="I94" s="39" t="s">
        <v>132</v>
      </c>
      <c r="J94" s="9">
        <f t="shared" si="3"/>
        <v>7.5</v>
      </c>
      <c r="K94" s="30">
        <v>15</v>
      </c>
      <c r="L94" s="9">
        <v>30</v>
      </c>
      <c r="M94">
        <v>100</v>
      </c>
      <c r="N94">
        <v>0</v>
      </c>
      <c r="O94">
        <v>0</v>
      </c>
    </row>
    <row r="95" spans="1:15">
      <c r="A95" s="39">
        <v>0.4</v>
      </c>
      <c r="B95" s="39">
        <v>50</v>
      </c>
      <c r="C95" s="39">
        <v>20</v>
      </c>
      <c r="D95" s="35">
        <v>9.9999000000000006E-6</v>
      </c>
      <c r="E95" s="35">
        <v>3.1737160000000002</v>
      </c>
      <c r="F95" s="39">
        <v>2.0074000000000002E-2</v>
      </c>
      <c r="G95" s="27">
        <v>0.90269100000000002</v>
      </c>
      <c r="H95" s="39">
        <v>1</v>
      </c>
      <c r="I95" s="39" t="s">
        <v>132</v>
      </c>
      <c r="J95" s="9">
        <f t="shared" si="3"/>
        <v>12.5</v>
      </c>
      <c r="K95" s="30">
        <v>25</v>
      </c>
      <c r="L95" s="9">
        <v>50</v>
      </c>
      <c r="M95">
        <v>100</v>
      </c>
      <c r="N95">
        <v>0</v>
      </c>
      <c r="O95">
        <v>0</v>
      </c>
    </row>
    <row r="96" spans="1:15">
      <c r="A96" s="39">
        <v>0.4</v>
      </c>
      <c r="B96" s="39">
        <v>50</v>
      </c>
      <c r="C96" s="39">
        <v>20</v>
      </c>
      <c r="D96" s="35">
        <v>9.9999000000000006E-6</v>
      </c>
      <c r="E96" s="35">
        <v>2.8778039999999998</v>
      </c>
      <c r="F96" s="39">
        <v>3.0327E-2</v>
      </c>
      <c r="G96" s="27">
        <v>0.297767</v>
      </c>
      <c r="H96" s="39">
        <v>1</v>
      </c>
      <c r="I96" s="39" t="s">
        <v>132</v>
      </c>
      <c r="J96" s="9">
        <f t="shared" si="3"/>
        <v>25</v>
      </c>
      <c r="K96" s="30">
        <v>50</v>
      </c>
      <c r="L96" s="9">
        <v>100</v>
      </c>
      <c r="M96">
        <v>100</v>
      </c>
      <c r="N96">
        <v>0</v>
      </c>
      <c r="O96">
        <v>0</v>
      </c>
    </row>
    <row r="97" spans="1:15">
      <c r="A97" s="39">
        <v>0.4</v>
      </c>
      <c r="B97" s="39">
        <v>50</v>
      </c>
      <c r="C97" s="39">
        <v>20</v>
      </c>
      <c r="D97" s="35">
        <v>9.9999000000000006E-6</v>
      </c>
      <c r="E97" s="35">
        <v>2.9460419999999998</v>
      </c>
      <c r="F97" s="39">
        <v>4.2548000000000002E-2</v>
      </c>
      <c r="G97" s="27">
        <v>0.14116860000000001</v>
      </c>
      <c r="H97" s="39">
        <v>1</v>
      </c>
      <c r="I97" s="39" t="s">
        <v>132</v>
      </c>
      <c r="J97" s="9">
        <f t="shared" si="3"/>
        <v>125</v>
      </c>
      <c r="K97" s="30">
        <v>250</v>
      </c>
      <c r="L97" s="9">
        <v>500</v>
      </c>
      <c r="M97">
        <v>100</v>
      </c>
      <c r="N97">
        <v>0</v>
      </c>
      <c r="O97">
        <v>0</v>
      </c>
    </row>
    <row r="98" spans="1:15">
      <c r="A98" s="39">
        <v>0.4</v>
      </c>
      <c r="B98" s="39">
        <v>50</v>
      </c>
      <c r="C98" s="39">
        <v>20</v>
      </c>
      <c r="D98" s="35">
        <v>9.9999000000000006E-6</v>
      </c>
      <c r="E98" s="35">
        <v>2.9002729999999999</v>
      </c>
      <c r="F98" s="39">
        <v>5.6927999999999999E-2</v>
      </c>
      <c r="G98" s="27">
        <v>0.1828582</v>
      </c>
      <c r="H98" s="39">
        <v>1</v>
      </c>
      <c r="I98" s="39" t="s">
        <v>132</v>
      </c>
      <c r="J98" s="9">
        <f t="shared" si="3"/>
        <v>225</v>
      </c>
      <c r="K98" s="30">
        <v>450</v>
      </c>
      <c r="L98" s="9">
        <v>900</v>
      </c>
      <c r="M98">
        <v>100</v>
      </c>
      <c r="N98">
        <v>0</v>
      </c>
      <c r="O98">
        <v>0</v>
      </c>
    </row>
    <row r="99" spans="1:15">
      <c r="A99" s="39">
        <v>0.4</v>
      </c>
      <c r="B99" s="39">
        <v>50</v>
      </c>
      <c r="C99" s="39">
        <v>20</v>
      </c>
      <c r="D99" s="35">
        <v>9.9999000000000006E-6</v>
      </c>
      <c r="E99" s="35">
        <v>2.751811</v>
      </c>
      <c r="F99" s="39">
        <v>8.9994000000000005E-2</v>
      </c>
      <c r="G99" s="27">
        <v>0.50531490000000001</v>
      </c>
      <c r="H99" s="39">
        <v>1</v>
      </c>
      <c r="I99" s="39" t="s">
        <v>132</v>
      </c>
      <c r="J99" s="9">
        <f t="shared" si="3"/>
        <v>250</v>
      </c>
      <c r="K99" s="30">
        <v>500</v>
      </c>
      <c r="L99" s="9">
        <v>1000</v>
      </c>
      <c r="M99">
        <v>100</v>
      </c>
      <c r="N99">
        <v>0</v>
      </c>
      <c r="O99">
        <v>0</v>
      </c>
    </row>
    <row r="100" spans="1:15">
      <c r="A100" s="39">
        <v>0.4</v>
      </c>
      <c r="B100" s="39">
        <v>50</v>
      </c>
      <c r="C100" s="39">
        <v>20</v>
      </c>
      <c r="D100" s="35">
        <v>9.9999000000000006E-6</v>
      </c>
      <c r="E100" s="35">
        <v>2.9543279999999998</v>
      </c>
      <c r="F100" s="39">
        <v>0.130717</v>
      </c>
      <c r="G100" s="27">
        <v>0.93555060000000001</v>
      </c>
      <c r="H100" s="39">
        <v>1</v>
      </c>
      <c r="I100" s="39" t="s">
        <v>132</v>
      </c>
      <c r="J100" s="9">
        <f t="shared" si="3"/>
        <v>375</v>
      </c>
      <c r="K100" s="30">
        <v>750</v>
      </c>
      <c r="L100" s="9">
        <v>1500</v>
      </c>
      <c r="M100">
        <v>100</v>
      </c>
      <c r="N100">
        <v>0</v>
      </c>
      <c r="O100">
        <v>0</v>
      </c>
    </row>
    <row r="101" spans="1:15">
      <c r="A101" s="39">
        <v>0.4</v>
      </c>
      <c r="B101" s="39">
        <v>50</v>
      </c>
      <c r="C101" s="39">
        <v>20</v>
      </c>
      <c r="D101" s="35">
        <v>9.9999000000000006E-6</v>
      </c>
      <c r="E101" s="35">
        <v>2.921157</v>
      </c>
      <c r="F101" s="39">
        <v>0.17901800000000001</v>
      </c>
      <c r="G101" s="27">
        <v>0.75541239999999998</v>
      </c>
      <c r="H101" s="39">
        <v>1</v>
      </c>
      <c r="I101" s="39" t="s">
        <v>132</v>
      </c>
      <c r="J101" s="9">
        <f t="shared" si="3"/>
        <v>750</v>
      </c>
      <c r="K101" s="30">
        <v>1500</v>
      </c>
      <c r="L101" s="9">
        <v>3000</v>
      </c>
      <c r="M101">
        <v>100</v>
      </c>
      <c r="N101">
        <v>0</v>
      </c>
      <c r="O101">
        <v>0</v>
      </c>
    </row>
    <row r="102" spans="1:15">
      <c r="A102" s="39">
        <v>0.4</v>
      </c>
      <c r="B102" s="39">
        <v>50</v>
      </c>
      <c r="C102" s="39">
        <v>20</v>
      </c>
      <c r="D102" s="35">
        <v>0.1</v>
      </c>
      <c r="E102" s="35">
        <v>1.090104</v>
      </c>
      <c r="F102" s="39">
        <v>1.6476000000000001E-2</v>
      </c>
      <c r="G102" s="27">
        <v>0.4</v>
      </c>
      <c r="H102" s="39">
        <v>1</v>
      </c>
      <c r="I102" s="39" t="s">
        <v>132</v>
      </c>
      <c r="J102">
        <f>(L102-K102)/2</f>
        <v>125</v>
      </c>
      <c r="K102">
        <v>750</v>
      </c>
      <c r="L102">
        <v>1000</v>
      </c>
      <c r="M102" s="29">
        <v>6</v>
      </c>
      <c r="N102">
        <v>0</v>
      </c>
      <c r="O102">
        <v>0</v>
      </c>
    </row>
    <row r="103" spans="1:15">
      <c r="A103" s="39">
        <v>0.4</v>
      </c>
      <c r="B103" s="39">
        <v>50</v>
      </c>
      <c r="C103" s="39">
        <v>20</v>
      </c>
      <c r="D103" s="35">
        <v>0.55192450000000004</v>
      </c>
      <c r="E103" s="35">
        <v>0.99533499999999997</v>
      </c>
      <c r="F103" s="39">
        <v>2.5649000000000002E-2</v>
      </c>
      <c r="G103" s="27">
        <v>0.34771649999999998</v>
      </c>
      <c r="H103" s="39">
        <v>1</v>
      </c>
      <c r="I103" s="39" t="s">
        <v>132</v>
      </c>
      <c r="J103">
        <f t="shared" ref="J103:J111" si="4">(L103-K103)/2</f>
        <v>125</v>
      </c>
      <c r="K103">
        <v>750</v>
      </c>
      <c r="L103">
        <v>1000</v>
      </c>
      <c r="M103" s="29">
        <v>10</v>
      </c>
      <c r="N103">
        <v>0</v>
      </c>
      <c r="O103">
        <v>0</v>
      </c>
    </row>
    <row r="104" spans="1:15">
      <c r="A104" s="39">
        <v>0.4</v>
      </c>
      <c r="B104" s="39">
        <v>50</v>
      </c>
      <c r="C104" s="39">
        <v>20</v>
      </c>
      <c r="D104" s="35">
        <v>1.4499859999999999E-3</v>
      </c>
      <c r="E104" s="35">
        <v>1.144061</v>
      </c>
      <c r="F104" s="35">
        <v>3.5749000000000003E-2</v>
      </c>
      <c r="G104" s="27">
        <v>0.5860341</v>
      </c>
      <c r="H104" s="39">
        <v>1</v>
      </c>
      <c r="I104" s="39" t="s">
        <v>132</v>
      </c>
      <c r="J104">
        <f t="shared" si="4"/>
        <v>125</v>
      </c>
      <c r="K104">
        <v>750</v>
      </c>
      <c r="L104">
        <v>1000</v>
      </c>
      <c r="M104" s="29">
        <v>20</v>
      </c>
      <c r="N104">
        <v>0</v>
      </c>
      <c r="O104">
        <v>0</v>
      </c>
    </row>
    <row r="105" spans="1:15">
      <c r="A105" s="39">
        <v>0.4</v>
      </c>
      <c r="B105" s="39">
        <v>50</v>
      </c>
      <c r="C105" s="39">
        <v>20</v>
      </c>
      <c r="D105" s="35">
        <v>9.9999000000000006E-6</v>
      </c>
      <c r="E105" s="35">
        <v>1.461055</v>
      </c>
      <c r="F105" s="35">
        <v>3.1369000000000001E-2</v>
      </c>
      <c r="G105" s="27">
        <v>0.40237600000000001</v>
      </c>
      <c r="H105" s="39">
        <v>1</v>
      </c>
      <c r="I105" s="39" t="s">
        <v>132</v>
      </c>
      <c r="J105">
        <f t="shared" si="4"/>
        <v>125</v>
      </c>
      <c r="K105">
        <v>750</v>
      </c>
      <c r="L105">
        <v>1000</v>
      </c>
      <c r="M105" s="29">
        <v>50</v>
      </c>
      <c r="N105">
        <v>0</v>
      </c>
      <c r="O105">
        <v>0</v>
      </c>
    </row>
    <row r="106" spans="1:15">
      <c r="A106" s="39">
        <v>0.4</v>
      </c>
      <c r="B106" s="39">
        <v>50</v>
      </c>
      <c r="C106" s="39">
        <v>20</v>
      </c>
      <c r="D106" s="35">
        <v>9.9999000000000006E-6</v>
      </c>
      <c r="E106" s="35">
        <v>1.886177</v>
      </c>
      <c r="F106" s="35">
        <v>2.8528000000000001E-2</v>
      </c>
      <c r="G106" s="27">
        <v>0.30405700000000002</v>
      </c>
      <c r="H106" s="39">
        <v>1</v>
      </c>
      <c r="I106" s="39" t="s">
        <v>132</v>
      </c>
      <c r="J106">
        <f t="shared" si="4"/>
        <v>125</v>
      </c>
      <c r="K106">
        <v>750</v>
      </c>
      <c r="L106">
        <v>1000</v>
      </c>
      <c r="M106" s="29">
        <v>100</v>
      </c>
      <c r="N106">
        <v>0</v>
      </c>
      <c r="O106">
        <v>0</v>
      </c>
    </row>
    <row r="107" spans="1:15">
      <c r="A107" s="39">
        <v>0.4</v>
      </c>
      <c r="B107" s="39">
        <v>50</v>
      </c>
      <c r="C107" s="39">
        <v>20</v>
      </c>
      <c r="D107" s="35">
        <v>9.9999000000000006E-6</v>
      </c>
      <c r="E107" s="35">
        <v>3.9218579999999998</v>
      </c>
      <c r="F107" s="35">
        <v>2.9184000000000002E-2</v>
      </c>
      <c r="G107" s="27">
        <v>0.5514445</v>
      </c>
      <c r="H107" s="39">
        <v>1</v>
      </c>
      <c r="I107" s="39" t="s">
        <v>132</v>
      </c>
      <c r="J107">
        <f t="shared" si="4"/>
        <v>125</v>
      </c>
      <c r="K107">
        <v>750</v>
      </c>
      <c r="L107">
        <v>1000</v>
      </c>
      <c r="M107" s="29">
        <v>300</v>
      </c>
      <c r="N107">
        <v>0</v>
      </c>
      <c r="O107">
        <v>0</v>
      </c>
    </row>
    <row r="108" spans="1:15">
      <c r="A108" s="39">
        <v>0.4</v>
      </c>
      <c r="B108" s="39">
        <v>50</v>
      </c>
      <c r="C108" s="39">
        <v>20</v>
      </c>
      <c r="D108" s="35">
        <v>9.9999000000000006E-6</v>
      </c>
      <c r="E108" s="35">
        <v>5.679411</v>
      </c>
      <c r="F108" s="35">
        <v>2.8743999999999999E-2</v>
      </c>
      <c r="G108" s="27">
        <v>0.38196180000000002</v>
      </c>
      <c r="H108" s="39">
        <v>1</v>
      </c>
      <c r="I108" s="39" t="s">
        <v>132</v>
      </c>
      <c r="J108">
        <f t="shared" si="4"/>
        <v>125</v>
      </c>
      <c r="K108">
        <v>750</v>
      </c>
      <c r="L108">
        <v>1000</v>
      </c>
      <c r="M108" s="29">
        <v>500</v>
      </c>
      <c r="N108">
        <v>0</v>
      </c>
      <c r="O108">
        <v>0</v>
      </c>
    </row>
    <row r="109" spans="1:15">
      <c r="A109" s="39">
        <v>0.4</v>
      </c>
      <c r="B109" s="39">
        <v>50</v>
      </c>
      <c r="C109" s="39">
        <v>20</v>
      </c>
      <c r="D109" s="35">
        <v>9.9989999999999996E-5</v>
      </c>
      <c r="E109" s="35">
        <v>7.4879410000000002</v>
      </c>
      <c r="F109" s="35">
        <v>2.7313E-2</v>
      </c>
      <c r="G109" s="27">
        <v>0.74812520000000005</v>
      </c>
      <c r="H109" s="39">
        <v>1</v>
      </c>
      <c r="I109" s="39" t="s">
        <v>132</v>
      </c>
      <c r="J109">
        <f t="shared" si="4"/>
        <v>125</v>
      </c>
      <c r="K109">
        <v>750</v>
      </c>
      <c r="L109">
        <v>1000</v>
      </c>
      <c r="M109" s="29">
        <v>700</v>
      </c>
      <c r="N109">
        <v>0</v>
      </c>
      <c r="O109">
        <v>0</v>
      </c>
    </row>
    <row r="110" spans="1:15">
      <c r="A110" s="39">
        <v>0.4</v>
      </c>
      <c r="B110" s="39">
        <v>50</v>
      </c>
      <c r="C110" s="39">
        <v>20</v>
      </c>
      <c r="D110" s="35">
        <v>9.9989999999999996E-5</v>
      </c>
      <c r="E110" s="35">
        <v>9.0589770000000005</v>
      </c>
      <c r="F110" s="35">
        <v>2.9263999999999998E-2</v>
      </c>
      <c r="G110" s="27">
        <v>0.47755219999999998</v>
      </c>
      <c r="H110" s="39">
        <v>1</v>
      </c>
      <c r="I110" s="39" t="s">
        <v>132</v>
      </c>
      <c r="J110">
        <f t="shared" si="4"/>
        <v>125</v>
      </c>
      <c r="K110">
        <v>750</v>
      </c>
      <c r="L110">
        <v>1000</v>
      </c>
      <c r="M110" s="29">
        <v>800</v>
      </c>
      <c r="N110">
        <v>0</v>
      </c>
      <c r="O110">
        <v>0</v>
      </c>
    </row>
    <row r="111" spans="1:15">
      <c r="A111" s="39">
        <v>0.4</v>
      </c>
      <c r="B111" s="39">
        <v>50</v>
      </c>
      <c r="C111" s="39">
        <v>20</v>
      </c>
      <c r="D111" s="35">
        <v>9.9989999999999996E-5</v>
      </c>
      <c r="E111" s="39">
        <v>10.762</v>
      </c>
      <c r="F111" s="35">
        <v>2.8944999999999999E-2</v>
      </c>
      <c r="G111" s="27">
        <v>0.78722130000000001</v>
      </c>
      <c r="H111" s="39">
        <v>1</v>
      </c>
      <c r="I111" s="39" t="s">
        <v>132</v>
      </c>
      <c r="J111">
        <f t="shared" si="4"/>
        <v>125</v>
      </c>
      <c r="K111">
        <v>750</v>
      </c>
      <c r="L111">
        <v>1000</v>
      </c>
      <c r="M111" s="29">
        <v>1000</v>
      </c>
      <c r="N111">
        <v>0</v>
      </c>
      <c r="O111">
        <v>0</v>
      </c>
    </row>
    <row r="112" spans="1:15">
      <c r="A112" s="39">
        <v>0.4</v>
      </c>
      <c r="B112" s="39">
        <v>50</v>
      </c>
      <c r="C112" s="39">
        <v>20</v>
      </c>
      <c r="D112" s="35">
        <v>0.1091789</v>
      </c>
      <c r="E112" s="35">
        <v>1.0545519999999999</v>
      </c>
      <c r="F112" s="35">
        <v>0.21416099999999999</v>
      </c>
      <c r="G112" s="27">
        <v>0.66522329999999996</v>
      </c>
      <c r="H112" s="39">
        <v>1</v>
      </c>
      <c r="I112" s="39" t="s">
        <v>130</v>
      </c>
      <c r="J112">
        <f>(L112-K112)/2</f>
        <v>10</v>
      </c>
      <c r="K112">
        <v>980</v>
      </c>
      <c r="L112">
        <v>1000</v>
      </c>
      <c r="M112">
        <v>100</v>
      </c>
      <c r="N112">
        <v>0</v>
      </c>
      <c r="O112">
        <v>0</v>
      </c>
    </row>
    <row r="113" spans="1:15">
      <c r="A113" s="39">
        <v>0.4</v>
      </c>
      <c r="B113" s="39">
        <v>50</v>
      </c>
      <c r="C113" s="39">
        <v>20</v>
      </c>
      <c r="D113" s="35">
        <v>5.6999399999999999E-4</v>
      </c>
      <c r="E113" s="35">
        <v>1.1520360000000001</v>
      </c>
      <c r="F113" s="35">
        <v>0.11065</v>
      </c>
      <c r="G113" s="27">
        <v>7.9839199999999999E-2</v>
      </c>
      <c r="H113" s="39">
        <v>1</v>
      </c>
      <c r="I113" s="39" t="s">
        <v>130</v>
      </c>
      <c r="J113">
        <f t="shared" ref="J113:J121" si="5">(L113-K113)/2</f>
        <v>25</v>
      </c>
      <c r="K113">
        <v>950</v>
      </c>
      <c r="L113">
        <v>1000</v>
      </c>
      <c r="M113">
        <v>100</v>
      </c>
      <c r="N113">
        <v>0</v>
      </c>
      <c r="O113">
        <v>0</v>
      </c>
    </row>
    <row r="114" spans="1:15">
      <c r="A114" s="39">
        <v>0.4</v>
      </c>
      <c r="B114" s="39">
        <v>50</v>
      </c>
      <c r="C114" s="39">
        <v>20</v>
      </c>
      <c r="D114" s="35">
        <v>9.9999000000000006E-6</v>
      </c>
      <c r="E114" s="35">
        <v>1.7562439999999999</v>
      </c>
      <c r="F114" s="35">
        <v>5.9761000000000002E-2</v>
      </c>
      <c r="G114" s="27">
        <v>0.26693729999999999</v>
      </c>
      <c r="H114" s="39">
        <v>1</v>
      </c>
      <c r="I114" s="39" t="s">
        <v>130</v>
      </c>
      <c r="J114">
        <f t="shared" si="5"/>
        <v>125</v>
      </c>
      <c r="K114">
        <v>750</v>
      </c>
      <c r="L114">
        <v>1000</v>
      </c>
      <c r="M114">
        <v>100</v>
      </c>
      <c r="N114">
        <v>0</v>
      </c>
      <c r="O114">
        <v>0</v>
      </c>
    </row>
    <row r="115" spans="1:15">
      <c r="A115" s="39">
        <v>0.4</v>
      </c>
      <c r="B115" s="39">
        <v>50</v>
      </c>
      <c r="C115" s="39">
        <v>20</v>
      </c>
      <c r="D115" s="35">
        <v>9.9999000000000006E-6</v>
      </c>
      <c r="E115" s="35">
        <v>2.0224190000000002</v>
      </c>
      <c r="F115" s="35">
        <v>2.954E-2</v>
      </c>
      <c r="G115" s="27">
        <v>0.4557754</v>
      </c>
      <c r="H115" s="39">
        <v>1</v>
      </c>
      <c r="I115" s="39" t="s">
        <v>130</v>
      </c>
      <c r="J115">
        <f t="shared" si="5"/>
        <v>175</v>
      </c>
      <c r="K115">
        <v>650</v>
      </c>
      <c r="L115">
        <v>1000</v>
      </c>
      <c r="M115">
        <v>100</v>
      </c>
      <c r="N115">
        <v>0</v>
      </c>
      <c r="O115">
        <v>0</v>
      </c>
    </row>
    <row r="116" spans="1:15">
      <c r="A116" s="39">
        <v>0.4</v>
      </c>
      <c r="B116" s="39">
        <v>50</v>
      </c>
      <c r="C116" s="39">
        <v>20</v>
      </c>
      <c r="D116" s="35">
        <v>9.9999000000000006E-6</v>
      </c>
      <c r="E116" s="35">
        <v>2.3637429999999999</v>
      </c>
      <c r="F116" s="35">
        <v>1.8883E-2</v>
      </c>
      <c r="G116" s="27">
        <v>0.79194209999999998</v>
      </c>
      <c r="H116" s="39">
        <v>1</v>
      </c>
      <c r="I116" s="39" t="s">
        <v>130</v>
      </c>
      <c r="J116">
        <f t="shared" si="5"/>
        <v>225</v>
      </c>
      <c r="K116">
        <v>550</v>
      </c>
      <c r="L116">
        <v>1000</v>
      </c>
      <c r="M116">
        <v>100</v>
      </c>
      <c r="N116">
        <v>0</v>
      </c>
      <c r="O116">
        <v>0</v>
      </c>
    </row>
    <row r="117" spans="1:15">
      <c r="A117" s="39">
        <v>0.4</v>
      </c>
      <c r="B117" s="39">
        <v>50</v>
      </c>
      <c r="C117" s="39">
        <v>20</v>
      </c>
      <c r="D117" s="35">
        <v>9.9999000000000006E-6</v>
      </c>
      <c r="E117" s="35">
        <v>3.058338</v>
      </c>
      <c r="F117" s="35">
        <v>1.299E-2</v>
      </c>
      <c r="G117" s="27">
        <v>0.31088690000000002</v>
      </c>
      <c r="H117" s="39">
        <v>1</v>
      </c>
      <c r="I117" s="39" t="s">
        <v>130</v>
      </c>
      <c r="J117">
        <f t="shared" si="5"/>
        <v>275</v>
      </c>
      <c r="K117">
        <v>450</v>
      </c>
      <c r="L117">
        <v>1000</v>
      </c>
      <c r="M117">
        <v>100</v>
      </c>
      <c r="N117">
        <v>0</v>
      </c>
      <c r="O117">
        <v>0</v>
      </c>
    </row>
    <row r="118" spans="1:15">
      <c r="A118" s="39">
        <v>0.4</v>
      </c>
      <c r="B118" s="39">
        <v>50</v>
      </c>
      <c r="C118" s="39">
        <v>20</v>
      </c>
      <c r="D118" s="35">
        <v>9.9999000000000006E-6</v>
      </c>
      <c r="E118" s="35">
        <v>3.2566250000000001</v>
      </c>
      <c r="F118" s="35">
        <v>1.1276E-2</v>
      </c>
      <c r="G118" s="27">
        <v>0.47181529999999999</v>
      </c>
      <c r="H118" s="39">
        <v>1</v>
      </c>
      <c r="I118" s="39" t="s">
        <v>130</v>
      </c>
      <c r="J118">
        <f t="shared" si="5"/>
        <v>325</v>
      </c>
      <c r="K118">
        <v>350</v>
      </c>
      <c r="L118">
        <v>1000</v>
      </c>
      <c r="M118">
        <v>100</v>
      </c>
      <c r="N118">
        <v>0</v>
      </c>
      <c r="O118">
        <v>0</v>
      </c>
    </row>
    <row r="119" spans="1:15">
      <c r="A119" s="39">
        <v>0.4</v>
      </c>
      <c r="B119" s="39">
        <v>50</v>
      </c>
      <c r="C119" s="39">
        <v>20</v>
      </c>
      <c r="D119" s="35">
        <v>9.9999000000000006E-6</v>
      </c>
      <c r="E119" s="35">
        <v>3.4153549999999999</v>
      </c>
      <c r="F119" s="35">
        <v>1.0614E-2</v>
      </c>
      <c r="G119" s="27">
        <v>0.1231588</v>
      </c>
      <c r="H119" s="39">
        <v>1</v>
      </c>
      <c r="I119" s="39" t="s">
        <v>130</v>
      </c>
      <c r="J119">
        <f t="shared" si="5"/>
        <v>375</v>
      </c>
      <c r="K119">
        <v>250</v>
      </c>
      <c r="L119">
        <v>1000</v>
      </c>
      <c r="M119">
        <v>100</v>
      </c>
      <c r="N119">
        <v>0</v>
      </c>
      <c r="O119">
        <v>0</v>
      </c>
    </row>
    <row r="120" spans="1:15">
      <c r="A120" s="39">
        <v>0.4</v>
      </c>
      <c r="B120" s="39">
        <v>50</v>
      </c>
      <c r="C120" s="39">
        <v>20</v>
      </c>
      <c r="D120" s="35">
        <v>9.9999000000000006E-6</v>
      </c>
      <c r="E120" s="35">
        <v>3.9390960000000002</v>
      </c>
      <c r="F120" s="35">
        <v>1.1225000000000001E-2</v>
      </c>
      <c r="G120" s="27">
        <v>0.23402770000000001</v>
      </c>
      <c r="H120" s="39">
        <v>1</v>
      </c>
      <c r="I120" s="39" t="s">
        <v>130</v>
      </c>
      <c r="J120">
        <f t="shared" si="5"/>
        <v>425</v>
      </c>
      <c r="K120">
        <v>150</v>
      </c>
      <c r="L120">
        <v>1000</v>
      </c>
      <c r="M120">
        <v>100</v>
      </c>
      <c r="N120">
        <v>0</v>
      </c>
      <c r="O120">
        <v>0</v>
      </c>
    </row>
    <row r="121" spans="1:15">
      <c r="A121" s="39">
        <v>0.4</v>
      </c>
      <c r="B121" s="39">
        <v>50</v>
      </c>
      <c r="C121" s="39">
        <v>20</v>
      </c>
      <c r="D121" s="35">
        <v>9.9999000000000006E-6</v>
      </c>
      <c r="E121" s="35">
        <v>4.3601159999999997</v>
      </c>
      <c r="F121" s="39">
        <v>1.0670000000000001E-2</v>
      </c>
      <c r="G121" s="27">
        <v>0.5084649</v>
      </c>
      <c r="H121" s="39">
        <v>1</v>
      </c>
      <c r="I121" s="39" t="s">
        <v>130</v>
      </c>
      <c r="J121">
        <f t="shared" si="5"/>
        <v>475</v>
      </c>
      <c r="K121">
        <v>50</v>
      </c>
      <c r="L121">
        <v>1000</v>
      </c>
      <c r="M121">
        <v>100</v>
      </c>
      <c r="N121">
        <v>0</v>
      </c>
      <c r="O121">
        <v>0</v>
      </c>
    </row>
    <row r="122" spans="1:15">
      <c r="A122" s="39">
        <v>0.4</v>
      </c>
      <c r="B122" s="39">
        <v>50</v>
      </c>
      <c r="C122" s="39">
        <v>20</v>
      </c>
      <c r="D122" s="35">
        <v>0.1625984</v>
      </c>
      <c r="E122" s="35">
        <v>1.0441579999999999</v>
      </c>
      <c r="F122" s="35">
        <v>1.0645999999999999E-2</v>
      </c>
      <c r="G122" s="27">
        <v>0.64812349999999996</v>
      </c>
      <c r="H122" s="39">
        <v>1</v>
      </c>
      <c r="I122" s="39" t="s">
        <v>130</v>
      </c>
      <c r="J122">
        <f>(L122-K122)/2</f>
        <v>10</v>
      </c>
      <c r="K122">
        <v>980</v>
      </c>
      <c r="L122">
        <v>1000</v>
      </c>
      <c r="M122">
        <v>100</v>
      </c>
      <c r="N122">
        <v>0</v>
      </c>
      <c r="O122">
        <v>0</v>
      </c>
    </row>
    <row r="123" spans="1:15">
      <c r="A123" s="39">
        <v>0.4</v>
      </c>
      <c r="B123" s="39">
        <v>50</v>
      </c>
      <c r="C123" s="39">
        <v>20</v>
      </c>
      <c r="D123" s="35">
        <v>6.9999299999999999E-5</v>
      </c>
      <c r="E123" s="35">
        <v>1.1884129999999999</v>
      </c>
      <c r="F123" s="35">
        <v>1.1619000000000001E-2</v>
      </c>
      <c r="G123" s="27">
        <v>0.41551579999999999</v>
      </c>
      <c r="H123" s="39">
        <v>1</v>
      </c>
      <c r="I123" s="39" t="s">
        <v>130</v>
      </c>
      <c r="J123">
        <f t="shared" ref="J123:J131" si="6">(L123-K123)/2</f>
        <v>25</v>
      </c>
      <c r="K123">
        <v>950</v>
      </c>
      <c r="L123">
        <v>1000</v>
      </c>
      <c r="M123">
        <v>100</v>
      </c>
      <c r="N123">
        <v>0</v>
      </c>
      <c r="O123">
        <v>0</v>
      </c>
    </row>
    <row r="124" spans="1:15">
      <c r="A124" s="39">
        <v>0.4</v>
      </c>
      <c r="B124" s="39">
        <v>50</v>
      </c>
      <c r="C124" s="39">
        <v>20</v>
      </c>
      <c r="D124" s="35">
        <v>9.9999000000000006E-6</v>
      </c>
      <c r="E124" s="35">
        <v>1.9146609999999999</v>
      </c>
      <c r="F124" s="35">
        <v>1.7604999999999999E-2</v>
      </c>
      <c r="G124" s="27">
        <v>0.24416760000000001</v>
      </c>
      <c r="H124" s="39">
        <v>1</v>
      </c>
      <c r="I124" s="39" t="s">
        <v>130</v>
      </c>
      <c r="J124">
        <f t="shared" si="6"/>
        <v>125</v>
      </c>
      <c r="K124">
        <v>750</v>
      </c>
      <c r="L124">
        <v>1000</v>
      </c>
      <c r="M124">
        <v>100</v>
      </c>
      <c r="N124">
        <v>0</v>
      </c>
      <c r="O124">
        <v>0</v>
      </c>
    </row>
    <row r="125" spans="1:15">
      <c r="A125" s="39">
        <v>0.4</v>
      </c>
      <c r="B125" s="39">
        <v>50</v>
      </c>
      <c r="C125" s="39">
        <v>20</v>
      </c>
      <c r="D125" s="35">
        <v>9.9999000000000006E-6</v>
      </c>
      <c r="E125" s="35">
        <v>2.281596</v>
      </c>
      <c r="F125" s="35">
        <v>2.0219999999999998E-2</v>
      </c>
      <c r="G125" s="27">
        <v>0.65517340000000002</v>
      </c>
      <c r="H125" s="39">
        <v>1</v>
      </c>
      <c r="I125" s="39" t="s">
        <v>130</v>
      </c>
      <c r="J125">
        <f t="shared" si="6"/>
        <v>175</v>
      </c>
      <c r="K125">
        <v>650</v>
      </c>
      <c r="L125">
        <v>1000</v>
      </c>
      <c r="M125">
        <v>100</v>
      </c>
      <c r="N125">
        <v>0</v>
      </c>
      <c r="O125">
        <v>0</v>
      </c>
    </row>
    <row r="126" spans="1:15">
      <c r="A126" s="39">
        <v>0.4</v>
      </c>
      <c r="B126" s="39">
        <v>50</v>
      </c>
      <c r="C126" s="39">
        <v>20</v>
      </c>
      <c r="D126" s="35">
        <v>9.9999000000000006E-6</v>
      </c>
      <c r="E126" s="35">
        <v>2.5040629999999999</v>
      </c>
      <c r="F126" s="35">
        <v>2.3552E-2</v>
      </c>
      <c r="G126" s="27">
        <v>0.45814539999999998</v>
      </c>
      <c r="H126" s="39">
        <v>1</v>
      </c>
      <c r="I126" s="39" t="s">
        <v>130</v>
      </c>
      <c r="J126">
        <f t="shared" si="6"/>
        <v>225</v>
      </c>
      <c r="K126">
        <v>550</v>
      </c>
      <c r="L126">
        <v>1000</v>
      </c>
      <c r="M126">
        <v>100</v>
      </c>
      <c r="N126">
        <v>0</v>
      </c>
      <c r="O126">
        <v>0</v>
      </c>
    </row>
    <row r="127" spans="1:15">
      <c r="A127" s="39">
        <v>0.4</v>
      </c>
      <c r="B127" s="39">
        <v>50</v>
      </c>
      <c r="C127" s="39">
        <v>20</v>
      </c>
      <c r="D127" s="35">
        <v>9.9999000000000006E-6</v>
      </c>
      <c r="E127" s="35">
        <v>2.46028</v>
      </c>
      <c r="F127" s="35">
        <v>3.0263000000000002E-2</v>
      </c>
      <c r="G127" s="27">
        <v>0.69821299999999997</v>
      </c>
      <c r="H127" s="39">
        <v>1</v>
      </c>
      <c r="I127" s="39" t="s">
        <v>130</v>
      </c>
      <c r="J127">
        <f t="shared" si="6"/>
        <v>275</v>
      </c>
      <c r="K127">
        <v>450</v>
      </c>
      <c r="L127">
        <v>1000</v>
      </c>
      <c r="M127">
        <v>100</v>
      </c>
      <c r="N127">
        <v>0</v>
      </c>
      <c r="O127">
        <v>0</v>
      </c>
    </row>
    <row r="128" spans="1:15">
      <c r="A128" s="39">
        <v>0.4</v>
      </c>
      <c r="B128" s="39">
        <v>50</v>
      </c>
      <c r="C128" s="39">
        <v>20</v>
      </c>
      <c r="D128" s="35">
        <v>9.9999000000000006E-6</v>
      </c>
      <c r="E128" s="35">
        <v>3.2534580000000002</v>
      </c>
      <c r="F128" s="35">
        <v>3.2162000000000003E-2</v>
      </c>
      <c r="G128" s="27">
        <v>0.83831160000000005</v>
      </c>
      <c r="H128" s="39">
        <v>1</v>
      </c>
      <c r="I128" s="39" t="s">
        <v>130</v>
      </c>
      <c r="J128">
        <f t="shared" si="6"/>
        <v>325</v>
      </c>
      <c r="K128">
        <v>350</v>
      </c>
      <c r="L128">
        <v>1000</v>
      </c>
      <c r="M128">
        <v>100</v>
      </c>
      <c r="N128">
        <v>0</v>
      </c>
      <c r="O128">
        <v>0</v>
      </c>
    </row>
    <row r="129" spans="1:15">
      <c r="A129" s="39">
        <v>0.4</v>
      </c>
      <c r="B129" s="39">
        <v>50</v>
      </c>
      <c r="C129" s="39">
        <v>20</v>
      </c>
      <c r="D129" s="35">
        <v>9.9999000000000006E-6</v>
      </c>
      <c r="E129" s="35">
        <v>3.3901379999999999</v>
      </c>
      <c r="F129" s="35">
        <v>3.3676999999999999E-2</v>
      </c>
      <c r="G129" s="27">
        <v>0.4633854</v>
      </c>
      <c r="H129" s="39">
        <v>1</v>
      </c>
      <c r="I129" s="39" t="s">
        <v>130</v>
      </c>
      <c r="J129">
        <f t="shared" si="6"/>
        <v>375</v>
      </c>
      <c r="K129">
        <v>250</v>
      </c>
      <c r="L129">
        <v>1000</v>
      </c>
      <c r="M129">
        <v>100</v>
      </c>
      <c r="N129">
        <v>0</v>
      </c>
      <c r="O129">
        <v>0</v>
      </c>
    </row>
    <row r="130" spans="1:15">
      <c r="A130" s="39">
        <v>0.4</v>
      </c>
      <c r="B130" s="39">
        <v>50</v>
      </c>
      <c r="C130" s="39">
        <v>20</v>
      </c>
      <c r="D130" s="35">
        <v>9.9999000000000006E-6</v>
      </c>
      <c r="E130" s="35">
        <v>3.5971250000000001</v>
      </c>
      <c r="F130" s="35">
        <v>3.8642000000000003E-2</v>
      </c>
      <c r="G130" s="27">
        <v>0.26591730000000002</v>
      </c>
      <c r="H130" s="39">
        <v>1</v>
      </c>
      <c r="I130" s="39" t="s">
        <v>130</v>
      </c>
      <c r="J130">
        <f t="shared" si="6"/>
        <v>425</v>
      </c>
      <c r="K130">
        <v>150</v>
      </c>
      <c r="L130">
        <v>1000</v>
      </c>
      <c r="M130">
        <v>100</v>
      </c>
      <c r="N130">
        <v>0</v>
      </c>
      <c r="O130">
        <v>0</v>
      </c>
    </row>
    <row r="131" spans="1:15">
      <c r="A131" s="39">
        <v>0.4</v>
      </c>
      <c r="B131" s="39">
        <v>50</v>
      </c>
      <c r="C131" s="39">
        <v>20</v>
      </c>
      <c r="D131" s="35">
        <v>9.9999000000000006E-6</v>
      </c>
      <c r="E131" s="35">
        <v>4.0002769999999996</v>
      </c>
      <c r="F131" s="35">
        <v>4.2596000000000002E-2</v>
      </c>
      <c r="G131" s="27">
        <v>0.19344810000000001</v>
      </c>
      <c r="H131" s="39">
        <v>1</v>
      </c>
      <c r="I131" s="39" t="s">
        <v>130</v>
      </c>
      <c r="J131">
        <f t="shared" si="6"/>
        <v>475</v>
      </c>
      <c r="K131">
        <v>50</v>
      </c>
      <c r="L131">
        <v>1000</v>
      </c>
      <c r="M131">
        <v>100</v>
      </c>
      <c r="N131">
        <v>0</v>
      </c>
      <c r="O131">
        <v>0</v>
      </c>
    </row>
    <row r="132" spans="1:15">
      <c r="A132" s="39">
        <v>0.4</v>
      </c>
      <c r="B132">
        <v>50</v>
      </c>
      <c r="C132" s="39">
        <v>20</v>
      </c>
      <c r="D132" s="61">
        <v>0.15125849999999999</v>
      </c>
      <c r="E132" s="61">
        <v>1.475889</v>
      </c>
      <c r="F132" s="61">
        <v>1.483665E-2</v>
      </c>
      <c r="G132" s="61">
        <v>0.22393779999999999</v>
      </c>
      <c r="H132" s="39">
        <v>1</v>
      </c>
      <c r="I132" s="39" t="s">
        <v>130</v>
      </c>
      <c r="J132" s="9">
        <v>2</v>
      </c>
      <c r="K132">
        <v>5</v>
      </c>
      <c r="L132">
        <v>1000</v>
      </c>
      <c r="M132">
        <v>100</v>
      </c>
      <c r="N132">
        <v>0</v>
      </c>
      <c r="O132">
        <v>0</v>
      </c>
    </row>
    <row r="133" spans="1:15">
      <c r="A133" s="39">
        <v>0.4</v>
      </c>
      <c r="B133">
        <v>50</v>
      </c>
      <c r="C133" s="39">
        <v>20</v>
      </c>
      <c r="D133" s="63">
        <v>9.9999000000000006E-6</v>
      </c>
      <c r="E133" s="61">
        <v>3.0447489999999999</v>
      </c>
      <c r="F133" s="61">
        <v>3.0132679999999998E-2</v>
      </c>
      <c r="G133" s="61">
        <v>0.70322300000000004</v>
      </c>
      <c r="H133" s="39">
        <v>1</v>
      </c>
      <c r="I133" s="39" t="s">
        <v>130</v>
      </c>
      <c r="J133" s="9">
        <v>5</v>
      </c>
      <c r="K133">
        <v>10</v>
      </c>
      <c r="L133">
        <v>1000</v>
      </c>
      <c r="M133">
        <v>100</v>
      </c>
      <c r="N133">
        <v>0</v>
      </c>
      <c r="O133">
        <v>0</v>
      </c>
    </row>
    <row r="134" spans="1:15">
      <c r="A134" s="39">
        <v>0.4</v>
      </c>
      <c r="B134">
        <v>50</v>
      </c>
      <c r="C134" s="39">
        <v>20</v>
      </c>
      <c r="D134" s="63">
        <v>2.99997E-5</v>
      </c>
      <c r="E134" s="61">
        <v>2.4007360000000002</v>
      </c>
      <c r="F134" s="61">
        <v>2.3911539999999998E-2</v>
      </c>
      <c r="G134" s="61">
        <v>0.35598639999999998</v>
      </c>
      <c r="H134" s="39">
        <v>1</v>
      </c>
      <c r="I134" s="39" t="s">
        <v>130</v>
      </c>
      <c r="J134" s="9">
        <v>8</v>
      </c>
      <c r="K134">
        <v>15</v>
      </c>
      <c r="L134">
        <v>1000</v>
      </c>
      <c r="M134">
        <v>100</v>
      </c>
      <c r="N134">
        <v>0</v>
      </c>
      <c r="O134">
        <v>0</v>
      </c>
    </row>
    <row r="135" spans="1:15">
      <c r="A135" s="39">
        <v>0.4</v>
      </c>
      <c r="B135">
        <v>50</v>
      </c>
      <c r="C135" s="39">
        <v>20</v>
      </c>
      <c r="D135" s="63">
        <v>9.9999000000000006E-6</v>
      </c>
      <c r="E135" s="61">
        <v>2.4574989999999999</v>
      </c>
      <c r="F135" s="61">
        <v>2.4463080000000002E-2</v>
      </c>
      <c r="G135" s="61">
        <v>0.2455475</v>
      </c>
      <c r="H135" s="39">
        <v>1</v>
      </c>
      <c r="I135" s="39" t="s">
        <v>130</v>
      </c>
      <c r="J135" s="9">
        <v>13</v>
      </c>
      <c r="K135">
        <v>25</v>
      </c>
      <c r="L135">
        <v>1000</v>
      </c>
      <c r="M135">
        <v>100</v>
      </c>
      <c r="N135">
        <v>0</v>
      </c>
      <c r="O135">
        <v>0</v>
      </c>
    </row>
    <row r="136" spans="1:15">
      <c r="A136" s="39">
        <v>0.4</v>
      </c>
      <c r="B136">
        <v>50</v>
      </c>
      <c r="C136" s="39">
        <v>20</v>
      </c>
      <c r="D136" s="63">
        <v>9.9999000000000006E-6</v>
      </c>
      <c r="E136" s="61">
        <v>3.2905859999999998</v>
      </c>
      <c r="F136" s="61">
        <v>3.2486590000000003E-2</v>
      </c>
      <c r="G136" s="61">
        <v>0.97093030000000002</v>
      </c>
      <c r="H136" s="39">
        <v>1</v>
      </c>
      <c r="I136" s="39" t="s">
        <v>130</v>
      </c>
      <c r="J136" s="9">
        <v>25</v>
      </c>
      <c r="K136">
        <v>50</v>
      </c>
      <c r="L136">
        <v>1000</v>
      </c>
      <c r="M136">
        <v>100</v>
      </c>
      <c r="N136">
        <v>0</v>
      </c>
      <c r="O136">
        <v>0</v>
      </c>
    </row>
    <row r="137" spans="1:15">
      <c r="A137" s="39">
        <v>0.4</v>
      </c>
      <c r="B137">
        <v>50</v>
      </c>
      <c r="C137" s="39">
        <v>20</v>
      </c>
      <c r="D137" s="63">
        <v>9.9999000000000006E-6</v>
      </c>
      <c r="E137" s="61">
        <v>2.649756</v>
      </c>
      <c r="F137" s="61">
        <v>2.6326499999999999E-2</v>
      </c>
      <c r="G137" s="61">
        <v>0.26176739999999998</v>
      </c>
      <c r="H137" s="39">
        <v>1</v>
      </c>
      <c r="I137" s="39" t="s">
        <v>130</v>
      </c>
      <c r="J137" s="9">
        <v>125</v>
      </c>
      <c r="K137">
        <v>250</v>
      </c>
      <c r="L137">
        <v>1000</v>
      </c>
      <c r="M137">
        <v>100</v>
      </c>
      <c r="N137">
        <v>0</v>
      </c>
      <c r="O137">
        <v>0</v>
      </c>
    </row>
    <row r="138" spans="1:15">
      <c r="A138" s="39">
        <v>0.4</v>
      </c>
      <c r="B138">
        <v>50</v>
      </c>
      <c r="C138" s="39">
        <v>20</v>
      </c>
      <c r="D138" s="63">
        <v>9.9999000000000006E-6</v>
      </c>
      <c r="E138" s="61">
        <v>2.6322299999999998</v>
      </c>
      <c r="F138" s="61">
        <v>2.615692E-2</v>
      </c>
      <c r="G138" s="61">
        <v>0.22225780000000001</v>
      </c>
      <c r="H138" s="39">
        <v>1</v>
      </c>
      <c r="I138" s="39" t="s">
        <v>130</v>
      </c>
      <c r="J138" s="9">
        <v>225</v>
      </c>
      <c r="K138">
        <v>450</v>
      </c>
      <c r="L138">
        <v>1000</v>
      </c>
      <c r="M138">
        <v>100</v>
      </c>
      <c r="N138">
        <v>0</v>
      </c>
      <c r="O138">
        <v>0</v>
      </c>
    </row>
    <row r="139" spans="1:15">
      <c r="A139" s="39">
        <v>0.4</v>
      </c>
      <c r="B139">
        <v>50</v>
      </c>
      <c r="C139" s="39">
        <v>20</v>
      </c>
      <c r="D139" s="63">
        <v>9.9999000000000006E-6</v>
      </c>
      <c r="E139" s="61">
        <v>2.6128960000000001</v>
      </c>
      <c r="F139" s="61">
        <v>2.596979E-2</v>
      </c>
      <c r="G139" s="61">
        <v>0.36225639999999998</v>
      </c>
      <c r="H139" s="39">
        <v>1</v>
      </c>
      <c r="I139" s="39" t="s">
        <v>130</v>
      </c>
      <c r="J139" s="9">
        <v>250</v>
      </c>
      <c r="K139">
        <v>500</v>
      </c>
      <c r="L139">
        <v>1000</v>
      </c>
      <c r="M139">
        <v>100</v>
      </c>
      <c r="N139">
        <v>0</v>
      </c>
      <c r="O139">
        <v>0</v>
      </c>
    </row>
    <row r="140" spans="1:15">
      <c r="A140" s="39">
        <v>0.4</v>
      </c>
      <c r="B140">
        <v>50</v>
      </c>
      <c r="C140" s="39">
        <v>20</v>
      </c>
      <c r="D140" s="63">
        <v>9.9999000000000006E-6</v>
      </c>
      <c r="E140" s="61">
        <v>2.7035529999999999</v>
      </c>
      <c r="F140" s="61">
        <v>2.684665E-2</v>
      </c>
      <c r="G140" s="61">
        <v>0.52884469999999995</v>
      </c>
      <c r="H140" s="39">
        <v>1</v>
      </c>
      <c r="I140" s="39" t="s">
        <v>130</v>
      </c>
      <c r="J140" s="9">
        <v>375</v>
      </c>
      <c r="K140">
        <v>750</v>
      </c>
      <c r="L140">
        <v>1000</v>
      </c>
      <c r="M140">
        <v>100</v>
      </c>
      <c r="N140">
        <v>0</v>
      </c>
      <c r="O140">
        <v>0</v>
      </c>
    </row>
    <row r="141" spans="1:15">
      <c r="A141" s="39">
        <v>0.4</v>
      </c>
      <c r="B141">
        <v>50</v>
      </c>
      <c r="C141" s="39">
        <v>20</v>
      </c>
      <c r="D141" s="63">
        <v>9.9999000000000006E-6</v>
      </c>
      <c r="E141" s="61">
        <v>2.6524580000000002</v>
      </c>
      <c r="F141" s="61">
        <v>2.635264E-2</v>
      </c>
      <c r="G141" s="61">
        <v>0.47899520000000001</v>
      </c>
      <c r="H141" s="39">
        <v>1</v>
      </c>
      <c r="I141" s="39" t="s">
        <v>130</v>
      </c>
      <c r="J141" s="9">
        <v>750</v>
      </c>
      <c r="K141">
        <v>1500</v>
      </c>
      <c r="L141">
        <v>1000</v>
      </c>
      <c r="M141">
        <v>100</v>
      </c>
      <c r="N141">
        <v>0</v>
      </c>
      <c r="O141">
        <v>0</v>
      </c>
    </row>
    <row r="142" spans="1:15">
      <c r="A142" s="39">
        <v>0.4</v>
      </c>
      <c r="B142">
        <v>50</v>
      </c>
      <c r="C142" s="39">
        <v>20</v>
      </c>
      <c r="D142" s="61">
        <v>0.88841110000000001</v>
      </c>
      <c r="E142" s="61">
        <v>0.48124479999999997</v>
      </c>
      <c r="F142" s="61">
        <v>4.8866639999999998E-3</v>
      </c>
      <c r="G142" s="61">
        <v>0.2319677</v>
      </c>
      <c r="H142" s="39">
        <v>1</v>
      </c>
      <c r="I142" s="39" t="s">
        <v>132</v>
      </c>
      <c r="J142">
        <v>0</v>
      </c>
      <c r="K142" s="9">
        <v>7</v>
      </c>
      <c r="L142">
        <v>1000</v>
      </c>
      <c r="M142">
        <v>100</v>
      </c>
      <c r="N142">
        <v>0</v>
      </c>
      <c r="O142">
        <v>0</v>
      </c>
    </row>
    <row r="143" spans="1:15">
      <c r="A143" s="39">
        <v>0.4</v>
      </c>
      <c r="B143">
        <v>50</v>
      </c>
      <c r="C143" s="39">
        <v>20</v>
      </c>
      <c r="D143" s="61">
        <v>8.3999159999999999E-4</v>
      </c>
      <c r="E143" s="61">
        <v>2.2767119999999998</v>
      </c>
      <c r="F143" s="61">
        <v>2.2704289999999999E-2</v>
      </c>
      <c r="G143" s="61">
        <v>0.15793840000000001</v>
      </c>
      <c r="H143" s="39">
        <v>1</v>
      </c>
      <c r="I143" s="39" t="s">
        <v>132</v>
      </c>
      <c r="J143">
        <v>0</v>
      </c>
      <c r="K143" s="9">
        <v>15</v>
      </c>
      <c r="L143">
        <v>1000</v>
      </c>
      <c r="M143">
        <v>100</v>
      </c>
      <c r="N143">
        <v>0</v>
      </c>
      <c r="O143">
        <v>0</v>
      </c>
    </row>
    <row r="144" spans="1:15">
      <c r="A144" s="39">
        <v>0.4</v>
      </c>
      <c r="B144">
        <v>50</v>
      </c>
      <c r="C144" s="39">
        <v>20</v>
      </c>
      <c r="D144" s="61">
        <v>7.8599210000000006E-3</v>
      </c>
      <c r="E144" s="61">
        <v>1.715552</v>
      </c>
      <c r="F144" s="61">
        <v>1.7204460000000001E-2</v>
      </c>
      <c r="G144" s="61">
        <v>0.37573620000000002</v>
      </c>
      <c r="H144" s="39">
        <v>1</v>
      </c>
      <c r="I144" s="39" t="s">
        <v>132</v>
      </c>
      <c r="J144">
        <v>0</v>
      </c>
      <c r="K144">
        <v>23</v>
      </c>
      <c r="L144">
        <v>1000</v>
      </c>
      <c r="M144">
        <v>100</v>
      </c>
      <c r="N144">
        <v>0</v>
      </c>
      <c r="O144">
        <v>0</v>
      </c>
    </row>
    <row r="145" spans="1:15">
      <c r="A145" s="39">
        <v>0.4</v>
      </c>
      <c r="B145">
        <v>50</v>
      </c>
      <c r="C145" s="39">
        <v>20</v>
      </c>
      <c r="D145" s="61">
        <v>4.784952E-2</v>
      </c>
      <c r="E145" s="61">
        <v>1.357294</v>
      </c>
      <c r="F145" s="61">
        <v>1.3660729999999999E-2</v>
      </c>
      <c r="G145" s="61">
        <v>0.59955400000000003</v>
      </c>
      <c r="H145" s="39">
        <v>1</v>
      </c>
      <c r="I145" s="39" t="s">
        <v>132</v>
      </c>
      <c r="J145">
        <v>0</v>
      </c>
      <c r="K145" s="9">
        <v>38</v>
      </c>
      <c r="L145">
        <v>1000</v>
      </c>
      <c r="M145">
        <v>100</v>
      </c>
      <c r="N145">
        <v>0</v>
      </c>
      <c r="O145">
        <v>0</v>
      </c>
    </row>
    <row r="146" spans="1:15">
      <c r="A146" s="39">
        <v>0.4</v>
      </c>
      <c r="B146">
        <v>50</v>
      </c>
      <c r="C146" s="39">
        <v>20</v>
      </c>
      <c r="D146" s="63">
        <v>1.9999800000000001E-5</v>
      </c>
      <c r="E146" s="61">
        <v>1.8895489999999999</v>
      </c>
      <c r="F146" s="61">
        <v>1.891638E-2</v>
      </c>
      <c r="G146" s="61">
        <v>0.42114580000000001</v>
      </c>
      <c r="H146" s="39">
        <v>1</v>
      </c>
      <c r="I146" s="39" t="s">
        <v>132</v>
      </c>
      <c r="J146">
        <v>0</v>
      </c>
      <c r="K146" s="9">
        <v>75</v>
      </c>
      <c r="L146">
        <v>1000</v>
      </c>
      <c r="M146">
        <v>100</v>
      </c>
      <c r="N146">
        <v>0</v>
      </c>
      <c r="O146">
        <v>0</v>
      </c>
    </row>
    <row r="147" spans="1:15">
      <c r="A147" s="39">
        <v>0.4</v>
      </c>
      <c r="B147">
        <v>50</v>
      </c>
      <c r="C147" s="39">
        <v>20</v>
      </c>
      <c r="D147" s="63">
        <v>9.9999000000000006E-6</v>
      </c>
      <c r="E147" s="61">
        <v>1.8807700000000001</v>
      </c>
      <c r="F147" s="61">
        <v>1.883015E-2</v>
      </c>
      <c r="G147" s="61">
        <v>0.49720500000000001</v>
      </c>
      <c r="H147" s="39">
        <v>1</v>
      </c>
      <c r="I147" s="39" t="s">
        <v>132</v>
      </c>
      <c r="J147">
        <v>0</v>
      </c>
      <c r="K147" s="9">
        <v>375</v>
      </c>
      <c r="L147">
        <v>1000</v>
      </c>
      <c r="M147">
        <v>100</v>
      </c>
      <c r="N147">
        <v>0</v>
      </c>
      <c r="O147">
        <v>0</v>
      </c>
    </row>
    <row r="148" spans="1:15">
      <c r="A148" s="39">
        <v>0.4</v>
      </c>
      <c r="B148">
        <v>50</v>
      </c>
      <c r="C148" s="39">
        <v>20</v>
      </c>
      <c r="D148" s="63">
        <v>9.9999000000000006E-6</v>
      </c>
      <c r="E148" s="61">
        <v>1.964011</v>
      </c>
      <c r="F148" s="61">
        <v>1.9647189999999998E-2</v>
      </c>
      <c r="G148" s="61">
        <v>0.35449649999999999</v>
      </c>
      <c r="H148" s="39">
        <v>1</v>
      </c>
      <c r="I148" s="39" t="s">
        <v>132</v>
      </c>
      <c r="J148">
        <v>0</v>
      </c>
      <c r="K148" s="9">
        <v>675</v>
      </c>
      <c r="L148">
        <v>1000</v>
      </c>
      <c r="M148">
        <v>100</v>
      </c>
      <c r="N148">
        <v>0</v>
      </c>
      <c r="O148">
        <v>0</v>
      </c>
    </row>
    <row r="149" spans="1:15">
      <c r="A149" s="39">
        <v>0.4</v>
      </c>
      <c r="B149">
        <v>50</v>
      </c>
      <c r="C149" s="39">
        <v>20</v>
      </c>
      <c r="D149" s="63">
        <v>9.9999000000000006E-6</v>
      </c>
      <c r="E149" s="61">
        <v>2.0546540000000002</v>
      </c>
      <c r="F149" s="61">
        <v>2.0535319999999999E-2</v>
      </c>
      <c r="G149" s="61">
        <v>0.9349807</v>
      </c>
      <c r="H149" s="39">
        <v>1</v>
      </c>
      <c r="I149" s="39" t="s">
        <v>132</v>
      </c>
      <c r="J149">
        <v>0</v>
      </c>
      <c r="K149" s="9">
        <v>750</v>
      </c>
      <c r="L149">
        <v>1000</v>
      </c>
      <c r="M149">
        <v>100</v>
      </c>
      <c r="N149">
        <v>0</v>
      </c>
      <c r="O149">
        <v>0</v>
      </c>
    </row>
    <row r="150" spans="1:15">
      <c r="A150" s="39">
        <v>0.4</v>
      </c>
      <c r="B150">
        <v>50</v>
      </c>
      <c r="C150" s="39">
        <v>20</v>
      </c>
      <c r="D150" s="63">
        <v>9.9999000000000006E-6</v>
      </c>
      <c r="E150" s="61">
        <v>2.0529069999999998</v>
      </c>
      <c r="F150" s="61">
        <v>2.0518209999999999E-2</v>
      </c>
      <c r="G150" s="61">
        <v>0.75463250000000004</v>
      </c>
      <c r="H150" s="39">
        <v>1</v>
      </c>
      <c r="I150" s="39" t="s">
        <v>132</v>
      </c>
      <c r="J150">
        <v>0</v>
      </c>
      <c r="K150" s="9">
        <v>1125</v>
      </c>
      <c r="L150">
        <v>1000</v>
      </c>
      <c r="M150">
        <v>100</v>
      </c>
      <c r="N150">
        <v>0</v>
      </c>
      <c r="O150">
        <v>0</v>
      </c>
    </row>
    <row r="151" spans="1:15">
      <c r="A151" s="39">
        <v>0.4</v>
      </c>
      <c r="B151">
        <v>50</v>
      </c>
      <c r="C151" s="39">
        <v>20</v>
      </c>
      <c r="D151" s="63">
        <v>9.9999000000000006E-6</v>
      </c>
      <c r="E151" s="61">
        <v>1.5540309999999999</v>
      </c>
      <c r="F151" s="61">
        <v>1.5609929999999999E-2</v>
      </c>
      <c r="G151" s="61">
        <v>0.70281300000000002</v>
      </c>
      <c r="H151" s="39">
        <v>1</v>
      </c>
      <c r="I151" s="39" t="s">
        <v>132</v>
      </c>
      <c r="J151">
        <v>0</v>
      </c>
      <c r="K151" s="9">
        <v>2250</v>
      </c>
      <c r="L151">
        <v>1000</v>
      </c>
      <c r="M151">
        <v>100</v>
      </c>
      <c r="N151">
        <v>0</v>
      </c>
      <c r="O151">
        <v>0</v>
      </c>
    </row>
    <row r="152" spans="1:15">
      <c r="A152" s="39">
        <v>0.4</v>
      </c>
      <c r="B152">
        <v>50</v>
      </c>
      <c r="C152" s="39">
        <v>20</v>
      </c>
      <c r="D152" s="61">
        <v>1.184988E-2</v>
      </c>
      <c r="E152" s="61">
        <v>2.3477700000000001</v>
      </c>
      <c r="F152" s="61">
        <v>2.3396340000000002E-2</v>
      </c>
      <c r="G152" s="61">
        <v>0.95016049999999996</v>
      </c>
      <c r="H152" s="39">
        <v>1</v>
      </c>
      <c r="I152" s="39" t="s">
        <v>130</v>
      </c>
      <c r="J152">
        <v>0</v>
      </c>
      <c r="K152" s="9">
        <v>7</v>
      </c>
      <c r="L152">
        <v>1000</v>
      </c>
      <c r="M152">
        <v>100</v>
      </c>
      <c r="N152">
        <v>0</v>
      </c>
      <c r="O152">
        <v>0</v>
      </c>
    </row>
    <row r="153" spans="1:15">
      <c r="A153" s="39">
        <v>0.4</v>
      </c>
      <c r="B153">
        <v>50</v>
      </c>
      <c r="C153" s="39">
        <v>20</v>
      </c>
      <c r="D153" s="61">
        <v>0.13123870000000001</v>
      </c>
      <c r="E153" s="61">
        <v>1.3604149999999999</v>
      </c>
      <c r="F153" s="61">
        <v>1.3691719999999999E-2</v>
      </c>
      <c r="G153" s="61">
        <v>0.8355416</v>
      </c>
      <c r="H153" s="39">
        <v>1</v>
      </c>
      <c r="I153" s="39" t="s">
        <v>130</v>
      </c>
      <c r="J153">
        <v>0</v>
      </c>
      <c r="K153" s="9">
        <v>15</v>
      </c>
      <c r="L153">
        <v>1000</v>
      </c>
      <c r="M153">
        <v>100</v>
      </c>
      <c r="N153">
        <v>0</v>
      </c>
      <c r="O153">
        <v>0</v>
      </c>
    </row>
    <row r="154" spans="1:15">
      <c r="A154" s="39">
        <v>0.4</v>
      </c>
      <c r="B154">
        <v>50</v>
      </c>
      <c r="C154" s="39">
        <v>20</v>
      </c>
      <c r="D154" s="61">
        <v>1.6129839999999999E-2</v>
      </c>
      <c r="E154" s="61">
        <v>1.634671</v>
      </c>
      <c r="F154" s="61">
        <v>1.6406649999999998E-2</v>
      </c>
      <c r="G154" s="61">
        <v>0.1652383</v>
      </c>
      <c r="H154" s="39">
        <v>1</v>
      </c>
      <c r="I154" s="39" t="s">
        <v>130</v>
      </c>
      <c r="J154">
        <v>0</v>
      </c>
      <c r="K154">
        <v>23</v>
      </c>
      <c r="L154">
        <v>1000</v>
      </c>
      <c r="M154">
        <v>100</v>
      </c>
      <c r="N154">
        <v>0</v>
      </c>
      <c r="O154">
        <v>0</v>
      </c>
    </row>
    <row r="155" spans="1:15">
      <c r="A155" s="39">
        <v>0.4</v>
      </c>
      <c r="B155">
        <v>50</v>
      </c>
      <c r="C155" s="39">
        <v>20</v>
      </c>
      <c r="D155" s="63">
        <v>6.9999299999999999E-5</v>
      </c>
      <c r="E155" s="61">
        <v>2.0609600000000001</v>
      </c>
      <c r="F155" s="61">
        <v>2.059704E-2</v>
      </c>
      <c r="G155" s="61">
        <v>0.495865</v>
      </c>
      <c r="H155" s="39">
        <v>1</v>
      </c>
      <c r="I155" s="39" t="s">
        <v>130</v>
      </c>
      <c r="J155">
        <v>0</v>
      </c>
      <c r="K155" s="9">
        <v>38</v>
      </c>
      <c r="L155">
        <v>1000</v>
      </c>
      <c r="M155">
        <v>100</v>
      </c>
      <c r="N155">
        <v>0</v>
      </c>
      <c r="O155">
        <v>0</v>
      </c>
    </row>
    <row r="156" spans="1:15">
      <c r="A156" s="39">
        <v>0.4</v>
      </c>
      <c r="B156">
        <v>50</v>
      </c>
      <c r="C156" s="39">
        <v>20</v>
      </c>
      <c r="D156" s="63">
        <v>9.9999000000000006E-6</v>
      </c>
      <c r="E156" s="61">
        <v>1.87344</v>
      </c>
      <c r="F156" s="61">
        <v>1.875814E-2</v>
      </c>
      <c r="G156" s="61">
        <v>0.2439076</v>
      </c>
      <c r="H156" s="39">
        <v>1</v>
      </c>
      <c r="I156" s="39" t="s">
        <v>130</v>
      </c>
      <c r="J156">
        <v>0</v>
      </c>
      <c r="K156" s="9">
        <v>75</v>
      </c>
      <c r="L156">
        <v>1000</v>
      </c>
      <c r="M156">
        <v>100</v>
      </c>
      <c r="N156">
        <v>0</v>
      </c>
      <c r="O156">
        <v>0</v>
      </c>
    </row>
    <row r="157" spans="1:15">
      <c r="A157" s="39">
        <v>0.4</v>
      </c>
      <c r="B157">
        <v>50</v>
      </c>
      <c r="C157" s="39">
        <v>20</v>
      </c>
      <c r="D157" s="63">
        <v>9.9999000000000006E-6</v>
      </c>
      <c r="E157" s="61">
        <v>1.915889</v>
      </c>
      <c r="F157" s="61">
        <v>1.9175020000000001E-2</v>
      </c>
      <c r="G157" s="61">
        <v>0.92100079999999995</v>
      </c>
      <c r="H157" s="39">
        <v>1</v>
      </c>
      <c r="I157" s="39" t="s">
        <v>130</v>
      </c>
      <c r="J157">
        <v>0</v>
      </c>
      <c r="K157" s="9">
        <v>375</v>
      </c>
      <c r="L157">
        <v>1000</v>
      </c>
      <c r="M157">
        <v>100</v>
      </c>
      <c r="N157">
        <v>0</v>
      </c>
      <c r="O157">
        <v>0</v>
      </c>
    </row>
    <row r="158" spans="1:15">
      <c r="A158" s="39">
        <v>0.4</v>
      </c>
      <c r="B158">
        <v>50</v>
      </c>
      <c r="C158" s="39">
        <v>20</v>
      </c>
      <c r="D158" s="63">
        <v>9.9999000000000006E-6</v>
      </c>
      <c r="E158" s="61">
        <v>1.9719850000000001</v>
      </c>
      <c r="F158" s="61">
        <v>1.9725380000000001E-2</v>
      </c>
      <c r="G158" s="61">
        <v>0.99405010000000005</v>
      </c>
      <c r="H158" s="39">
        <v>1</v>
      </c>
      <c r="I158" s="39" t="s">
        <v>130</v>
      </c>
      <c r="J158">
        <v>0</v>
      </c>
      <c r="K158" s="9">
        <v>675</v>
      </c>
      <c r="L158">
        <v>1000</v>
      </c>
      <c r="M158">
        <v>100</v>
      </c>
      <c r="N158">
        <v>0</v>
      </c>
      <c r="O158">
        <v>0</v>
      </c>
    </row>
    <row r="159" spans="1:15">
      <c r="A159" s="39">
        <v>0.4</v>
      </c>
      <c r="B159">
        <v>50</v>
      </c>
      <c r="C159" s="39">
        <v>20</v>
      </c>
      <c r="D159" s="63">
        <v>9.9999000000000006E-6</v>
      </c>
      <c r="E159" s="61">
        <v>2.0041760000000002</v>
      </c>
      <c r="F159" s="61">
        <v>2.004092E-2</v>
      </c>
      <c r="G159" s="61">
        <v>0.4865951</v>
      </c>
      <c r="H159" s="39">
        <v>1</v>
      </c>
      <c r="I159" s="39" t="s">
        <v>130</v>
      </c>
      <c r="J159">
        <v>0</v>
      </c>
      <c r="K159" s="9">
        <v>750</v>
      </c>
      <c r="L159">
        <v>1000</v>
      </c>
      <c r="M159">
        <v>100</v>
      </c>
      <c r="N159">
        <v>0</v>
      </c>
      <c r="O159">
        <v>0</v>
      </c>
    </row>
    <row r="160" spans="1:15">
      <c r="A160" s="39">
        <v>0.4</v>
      </c>
      <c r="B160">
        <v>50</v>
      </c>
      <c r="C160" s="39">
        <v>20</v>
      </c>
      <c r="D160" s="63">
        <v>9.9999000000000006E-6</v>
      </c>
      <c r="E160" s="61">
        <v>1.931279</v>
      </c>
      <c r="F160" s="61">
        <v>1.9326070000000001E-2</v>
      </c>
      <c r="G160" s="61">
        <v>0.100759</v>
      </c>
      <c r="H160" s="39">
        <v>1</v>
      </c>
      <c r="I160" s="39" t="s">
        <v>130</v>
      </c>
      <c r="J160">
        <v>0</v>
      </c>
      <c r="K160" s="9">
        <v>1125</v>
      </c>
      <c r="L160">
        <v>1000</v>
      </c>
      <c r="M160">
        <v>100</v>
      </c>
      <c r="N160">
        <v>0</v>
      </c>
      <c r="O160">
        <v>0</v>
      </c>
    </row>
    <row r="161" spans="1:15">
      <c r="A161" s="39">
        <v>0.4</v>
      </c>
      <c r="B161">
        <v>50</v>
      </c>
      <c r="C161" s="39">
        <v>20</v>
      </c>
      <c r="D161" s="63">
        <v>9.9999000000000006E-6</v>
      </c>
      <c r="E161" s="61">
        <v>1.6382289999999999</v>
      </c>
      <c r="F161" s="61">
        <v>1.6441770000000001E-2</v>
      </c>
      <c r="G161" s="61">
        <v>0.14533850000000001</v>
      </c>
      <c r="H161" s="39">
        <v>1</v>
      </c>
      <c r="I161" s="39" t="s">
        <v>130</v>
      </c>
      <c r="J161">
        <v>0</v>
      </c>
      <c r="K161" s="9">
        <v>2250</v>
      </c>
      <c r="L161">
        <v>1000</v>
      </c>
      <c r="M161">
        <v>100</v>
      </c>
      <c r="N161">
        <v>0</v>
      </c>
      <c r="O161">
        <v>0</v>
      </c>
    </row>
    <row r="162" spans="1:15">
      <c r="A162">
        <v>0.2</v>
      </c>
      <c r="B162">
        <v>50</v>
      </c>
      <c r="C162" s="39">
        <v>10</v>
      </c>
      <c r="D162" s="61">
        <v>0.4824252</v>
      </c>
      <c r="E162" s="61">
        <v>1.0015449999999999</v>
      </c>
      <c r="F162" s="61">
        <v>1.0116450000000001E-2</v>
      </c>
      <c r="G162" s="61">
        <v>0.9247708</v>
      </c>
      <c r="H162" s="39">
        <v>1</v>
      </c>
      <c r="I162" s="39" t="s">
        <v>132</v>
      </c>
      <c r="J162">
        <v>0</v>
      </c>
      <c r="K162">
        <v>980</v>
      </c>
      <c r="L162">
        <v>1000</v>
      </c>
      <c r="M162">
        <v>100</v>
      </c>
      <c r="N162">
        <v>0</v>
      </c>
      <c r="O162">
        <v>0</v>
      </c>
    </row>
    <row r="163" spans="1:15">
      <c r="A163">
        <v>0.2</v>
      </c>
      <c r="B163">
        <v>50</v>
      </c>
      <c r="C163" s="39">
        <v>10</v>
      </c>
      <c r="D163" s="61">
        <v>1.2989870000000001E-2</v>
      </c>
      <c r="E163" s="61">
        <v>1.1028439999999999</v>
      </c>
      <c r="F163" s="61">
        <v>1.1128280000000001E-2</v>
      </c>
      <c r="G163" s="61">
        <v>0.78637210000000002</v>
      </c>
      <c r="H163" s="39">
        <v>1</v>
      </c>
      <c r="I163" s="39" t="s">
        <v>132</v>
      </c>
      <c r="J163">
        <v>0</v>
      </c>
      <c r="K163">
        <v>950</v>
      </c>
      <c r="L163">
        <v>1000</v>
      </c>
      <c r="M163">
        <v>100</v>
      </c>
      <c r="N163">
        <v>0</v>
      </c>
      <c r="O163">
        <v>0</v>
      </c>
    </row>
    <row r="164" spans="1:15">
      <c r="A164">
        <v>0.2</v>
      </c>
      <c r="B164">
        <v>50</v>
      </c>
      <c r="C164" s="39">
        <v>10</v>
      </c>
      <c r="D164" s="63">
        <v>9.9999000000000006E-6</v>
      </c>
      <c r="E164" s="61">
        <v>1.3073140000000001</v>
      </c>
      <c r="F164" s="61">
        <v>1.316433E-2</v>
      </c>
      <c r="G164" s="61">
        <v>0.56239439999999996</v>
      </c>
      <c r="H164" s="39">
        <v>1</v>
      </c>
      <c r="I164" s="39" t="s">
        <v>132</v>
      </c>
      <c r="J164">
        <v>0</v>
      </c>
      <c r="K164">
        <v>750</v>
      </c>
      <c r="L164">
        <v>1000</v>
      </c>
      <c r="M164">
        <v>100</v>
      </c>
      <c r="N164">
        <v>0</v>
      </c>
      <c r="O164">
        <v>0</v>
      </c>
    </row>
    <row r="165" spans="1:15">
      <c r="A165">
        <v>0.2</v>
      </c>
      <c r="B165">
        <v>50</v>
      </c>
      <c r="C165" s="39">
        <v>10</v>
      </c>
      <c r="D165" s="63">
        <v>9.9999000000000006E-6</v>
      </c>
      <c r="E165" s="61">
        <v>1.292645</v>
      </c>
      <c r="F165" s="61">
        <v>1.301854E-2</v>
      </c>
      <c r="G165" s="61">
        <v>0.17679819999999999</v>
      </c>
      <c r="H165" s="39">
        <v>1</v>
      </c>
      <c r="I165" s="39" t="s">
        <v>132</v>
      </c>
      <c r="J165">
        <v>0</v>
      </c>
      <c r="K165">
        <v>650</v>
      </c>
      <c r="L165">
        <v>1000</v>
      </c>
      <c r="M165">
        <v>100</v>
      </c>
      <c r="N165">
        <v>0</v>
      </c>
      <c r="O165">
        <v>0</v>
      </c>
    </row>
    <row r="166" spans="1:15">
      <c r="A166">
        <v>0.2</v>
      </c>
      <c r="B166">
        <v>50</v>
      </c>
      <c r="C166" s="39">
        <v>10</v>
      </c>
      <c r="D166" s="63">
        <v>9.9999000000000006E-6</v>
      </c>
      <c r="E166" s="61">
        <v>1.4384999999999999</v>
      </c>
      <c r="F166" s="61">
        <v>1.446623E-2</v>
      </c>
      <c r="G166" s="61">
        <v>0.9400906</v>
      </c>
      <c r="H166" s="39">
        <v>1</v>
      </c>
      <c r="I166" s="39" t="s">
        <v>132</v>
      </c>
      <c r="J166">
        <v>0</v>
      </c>
      <c r="K166">
        <v>550</v>
      </c>
      <c r="L166">
        <v>1000</v>
      </c>
      <c r="M166">
        <v>100</v>
      </c>
      <c r="N166">
        <v>0</v>
      </c>
      <c r="O166">
        <v>0</v>
      </c>
    </row>
    <row r="167" spans="1:15">
      <c r="A167">
        <v>0.8</v>
      </c>
      <c r="B167">
        <v>50</v>
      </c>
      <c r="C167" s="39">
        <v>40</v>
      </c>
      <c r="D167" s="63">
        <v>9.9999000000000006E-6</v>
      </c>
      <c r="E167" s="61">
        <v>9.2421760000000006</v>
      </c>
      <c r="F167" s="61">
        <v>8.6180419999999994E-2</v>
      </c>
      <c r="G167" s="61">
        <v>0.38466620000000001</v>
      </c>
      <c r="H167" s="39">
        <v>1</v>
      </c>
      <c r="I167" s="39" t="s">
        <v>132</v>
      </c>
      <c r="J167">
        <v>0</v>
      </c>
      <c r="K167">
        <v>450</v>
      </c>
      <c r="L167">
        <v>1000</v>
      </c>
      <c r="M167">
        <v>100</v>
      </c>
      <c r="N167">
        <v>0</v>
      </c>
      <c r="O167">
        <v>0</v>
      </c>
    </row>
    <row r="168" spans="1:15">
      <c r="A168">
        <v>0.8</v>
      </c>
      <c r="B168">
        <v>50</v>
      </c>
      <c r="C168" s="39">
        <v>40</v>
      </c>
      <c r="D168" s="63">
        <v>9.9999000000000006E-6</v>
      </c>
      <c r="E168" s="61">
        <v>10.577120000000001</v>
      </c>
      <c r="F168" s="61">
        <v>9.7415699999999994E-2</v>
      </c>
      <c r="G168" s="61">
        <v>0.39970600000000001</v>
      </c>
      <c r="H168" s="39">
        <v>1</v>
      </c>
      <c r="I168" s="39" t="s">
        <v>132</v>
      </c>
      <c r="J168">
        <v>0</v>
      </c>
      <c r="K168">
        <v>350</v>
      </c>
      <c r="L168">
        <v>1000</v>
      </c>
      <c r="M168">
        <v>100</v>
      </c>
      <c r="N168">
        <v>0</v>
      </c>
      <c r="O168">
        <v>0</v>
      </c>
    </row>
    <row r="169" spans="1:15">
      <c r="A169">
        <v>0.8</v>
      </c>
      <c r="B169">
        <v>50</v>
      </c>
      <c r="C169" s="39">
        <v>40</v>
      </c>
      <c r="D169" s="63">
        <v>9.9999000000000006E-6</v>
      </c>
      <c r="E169" s="61">
        <v>12.223420000000001</v>
      </c>
      <c r="F169" s="61">
        <v>0.1108967</v>
      </c>
      <c r="G169" s="61">
        <v>0.23515759999999999</v>
      </c>
      <c r="H169" s="39">
        <v>1</v>
      </c>
      <c r="I169" s="39" t="s">
        <v>132</v>
      </c>
      <c r="J169">
        <v>0</v>
      </c>
      <c r="K169">
        <v>250</v>
      </c>
      <c r="L169">
        <v>1000</v>
      </c>
      <c r="M169">
        <v>100</v>
      </c>
      <c r="N169">
        <v>0</v>
      </c>
      <c r="O169">
        <v>0</v>
      </c>
    </row>
    <row r="170" spans="1:15">
      <c r="A170">
        <v>0.8</v>
      </c>
      <c r="B170">
        <v>50</v>
      </c>
      <c r="C170" s="39">
        <v>40</v>
      </c>
      <c r="D170" s="63">
        <v>9.9999000000000006E-6</v>
      </c>
      <c r="E170" s="61">
        <v>14.23047</v>
      </c>
      <c r="F170" s="61">
        <v>0.12679689999999999</v>
      </c>
      <c r="G170" s="61">
        <v>0.76797230000000005</v>
      </c>
      <c r="H170" s="39">
        <v>1</v>
      </c>
      <c r="I170" s="39" t="s">
        <v>132</v>
      </c>
      <c r="J170">
        <v>0</v>
      </c>
      <c r="K170">
        <v>150</v>
      </c>
      <c r="L170">
        <v>1000</v>
      </c>
      <c r="M170">
        <v>100</v>
      </c>
      <c r="N170">
        <v>0</v>
      </c>
      <c r="O170">
        <v>0</v>
      </c>
    </row>
    <row r="171" spans="1:15">
      <c r="A171">
        <v>0.8</v>
      </c>
      <c r="B171">
        <v>50</v>
      </c>
      <c r="C171" s="39">
        <v>40</v>
      </c>
      <c r="D171" s="63">
        <v>9.9999000000000006E-6</v>
      </c>
      <c r="E171" s="61">
        <v>15.40558</v>
      </c>
      <c r="F171" s="61">
        <v>0.13584499999999999</v>
      </c>
      <c r="G171" s="61">
        <v>0.87904119999999997</v>
      </c>
      <c r="H171" s="39">
        <v>1</v>
      </c>
      <c r="I171" s="39" t="s">
        <v>132</v>
      </c>
      <c r="J171">
        <v>0</v>
      </c>
      <c r="K171">
        <v>50</v>
      </c>
      <c r="L171">
        <v>1000</v>
      </c>
      <c r="M171">
        <v>100</v>
      </c>
      <c r="N171">
        <v>0</v>
      </c>
      <c r="O171">
        <v>0</v>
      </c>
    </row>
    <row r="172" spans="1:15">
      <c r="A172">
        <v>0.2</v>
      </c>
      <c r="B172">
        <v>50</v>
      </c>
      <c r="C172" s="39">
        <v>10</v>
      </c>
      <c r="D172" s="61">
        <v>0.71713280000000001</v>
      </c>
      <c r="E172" s="61">
        <v>0.97441599999999995</v>
      </c>
      <c r="F172" s="61">
        <v>9.8451300000000005E-3</v>
      </c>
      <c r="G172" s="61">
        <v>0.43374570000000001</v>
      </c>
      <c r="H172" s="39">
        <v>1</v>
      </c>
      <c r="I172" s="39" t="s">
        <v>130</v>
      </c>
      <c r="J172">
        <v>0</v>
      </c>
      <c r="K172">
        <v>980</v>
      </c>
      <c r="L172">
        <v>1000</v>
      </c>
      <c r="M172">
        <v>100</v>
      </c>
      <c r="N172">
        <v>0</v>
      </c>
      <c r="O172">
        <v>0</v>
      </c>
    </row>
    <row r="173" spans="1:15">
      <c r="A173">
        <v>0.2</v>
      </c>
      <c r="B173">
        <v>50</v>
      </c>
      <c r="C173" s="39">
        <v>10</v>
      </c>
      <c r="D173" s="61">
        <v>8.0899189999999992E-3</v>
      </c>
      <c r="E173" s="61">
        <v>1.111704</v>
      </c>
      <c r="F173" s="61">
        <v>1.121668E-2</v>
      </c>
      <c r="G173" s="61">
        <v>0.50564489999999995</v>
      </c>
      <c r="H173" s="39">
        <v>1</v>
      </c>
      <c r="I173" s="39" t="s">
        <v>130</v>
      </c>
      <c r="J173">
        <v>0</v>
      </c>
      <c r="K173">
        <v>950</v>
      </c>
      <c r="L173">
        <v>1000</v>
      </c>
      <c r="M173">
        <v>100</v>
      </c>
      <c r="N173">
        <v>0</v>
      </c>
      <c r="O173">
        <v>0</v>
      </c>
    </row>
    <row r="174" spans="1:15">
      <c r="A174">
        <v>0.2</v>
      </c>
      <c r="B174">
        <v>50</v>
      </c>
      <c r="C174" s="39">
        <v>10</v>
      </c>
      <c r="D174" s="63">
        <v>9.9999000000000006E-6</v>
      </c>
      <c r="E174" s="61">
        <v>1.3008740000000001</v>
      </c>
      <c r="F174" s="61">
        <v>1.310033E-2</v>
      </c>
      <c r="G174" s="61">
        <v>0.92340080000000002</v>
      </c>
      <c r="H174" s="39">
        <v>1</v>
      </c>
      <c r="I174" s="39" t="s">
        <v>130</v>
      </c>
      <c r="J174">
        <v>0</v>
      </c>
      <c r="K174">
        <v>750</v>
      </c>
      <c r="L174">
        <v>1000</v>
      </c>
      <c r="M174">
        <v>100</v>
      </c>
      <c r="N174">
        <v>0</v>
      </c>
      <c r="O174">
        <v>0</v>
      </c>
    </row>
    <row r="175" spans="1:15">
      <c r="A175">
        <v>0.2</v>
      </c>
      <c r="B175">
        <v>50</v>
      </c>
      <c r="C175" s="39">
        <v>10</v>
      </c>
      <c r="D175" s="63">
        <v>9.9999000000000006E-6</v>
      </c>
      <c r="E175" s="61">
        <v>1.4275519999999999</v>
      </c>
      <c r="F175" s="61">
        <v>1.4357709999999999E-2</v>
      </c>
      <c r="G175" s="61">
        <v>0.14528849999999999</v>
      </c>
      <c r="H175" s="39">
        <v>1</v>
      </c>
      <c r="I175" s="39" t="s">
        <v>130</v>
      </c>
      <c r="J175">
        <v>0</v>
      </c>
      <c r="K175">
        <v>650</v>
      </c>
      <c r="L175">
        <v>1000</v>
      </c>
      <c r="M175">
        <v>100</v>
      </c>
      <c r="N175">
        <v>0</v>
      </c>
      <c r="O175">
        <v>0</v>
      </c>
    </row>
    <row r="176" spans="1:15">
      <c r="A176">
        <v>0.2</v>
      </c>
      <c r="B176">
        <v>50</v>
      </c>
      <c r="C176" s="39">
        <v>10</v>
      </c>
      <c r="D176" s="63">
        <v>9.9999000000000006E-6</v>
      </c>
      <c r="E176" s="61">
        <v>1.4285650000000001</v>
      </c>
      <c r="F176" s="61">
        <v>1.436775E-2</v>
      </c>
      <c r="G176" s="61">
        <v>0.74847249999999999</v>
      </c>
      <c r="H176" s="39">
        <v>1</v>
      </c>
      <c r="I176" s="39" t="s">
        <v>130</v>
      </c>
      <c r="J176">
        <v>0</v>
      </c>
      <c r="K176">
        <v>550</v>
      </c>
      <c r="L176">
        <v>1000</v>
      </c>
      <c r="M176">
        <v>100</v>
      </c>
      <c r="N176">
        <v>0</v>
      </c>
      <c r="O176">
        <v>0</v>
      </c>
    </row>
    <row r="177" spans="1:18">
      <c r="A177">
        <v>0.8</v>
      </c>
      <c r="B177">
        <v>50</v>
      </c>
      <c r="C177" s="39">
        <v>40</v>
      </c>
      <c r="D177" s="63">
        <v>9.9999000000000006E-6</v>
      </c>
      <c r="E177" s="61">
        <v>8.9477609999999999</v>
      </c>
      <c r="F177" s="61">
        <v>8.3664779999999994E-2</v>
      </c>
      <c r="G177" s="61">
        <v>0.73548259999999999</v>
      </c>
      <c r="H177" s="39">
        <v>1</v>
      </c>
      <c r="I177" s="39" t="s">
        <v>130</v>
      </c>
      <c r="J177">
        <v>0</v>
      </c>
      <c r="K177">
        <v>450</v>
      </c>
      <c r="L177">
        <v>1000</v>
      </c>
      <c r="M177">
        <v>100</v>
      </c>
      <c r="N177">
        <v>0</v>
      </c>
      <c r="O177">
        <v>0</v>
      </c>
    </row>
    <row r="178" spans="1:18">
      <c r="A178">
        <v>0.8</v>
      </c>
      <c r="B178">
        <v>50</v>
      </c>
      <c r="C178" s="39">
        <v>40</v>
      </c>
      <c r="D178" s="63">
        <v>9.9999000000000006E-6</v>
      </c>
      <c r="E178" s="61">
        <v>10.751139999999999</v>
      </c>
      <c r="F178" s="61">
        <v>9.8860039999999996E-2</v>
      </c>
      <c r="G178" s="61">
        <v>0.47877520000000001</v>
      </c>
      <c r="H178" s="39">
        <v>1</v>
      </c>
      <c r="I178" s="39" t="s">
        <v>130</v>
      </c>
      <c r="J178">
        <v>0</v>
      </c>
      <c r="K178">
        <v>350</v>
      </c>
      <c r="L178">
        <v>1000</v>
      </c>
      <c r="M178">
        <v>100</v>
      </c>
      <c r="N178">
        <v>0</v>
      </c>
      <c r="O178">
        <v>0</v>
      </c>
    </row>
    <row r="179" spans="1:18">
      <c r="A179">
        <v>0.8</v>
      </c>
      <c r="B179">
        <v>50</v>
      </c>
      <c r="C179" s="39">
        <v>40</v>
      </c>
      <c r="D179" s="63">
        <v>9.9999000000000006E-6</v>
      </c>
      <c r="E179" s="61">
        <v>12.392469999999999</v>
      </c>
      <c r="F179" s="61">
        <v>0.11225830000000001</v>
      </c>
      <c r="G179" s="61">
        <v>0.62936369999999997</v>
      </c>
      <c r="H179" s="39">
        <v>1</v>
      </c>
      <c r="I179" s="39" t="s">
        <v>130</v>
      </c>
      <c r="J179">
        <v>0</v>
      </c>
      <c r="K179">
        <v>250</v>
      </c>
      <c r="L179">
        <v>1000</v>
      </c>
      <c r="M179">
        <v>100</v>
      </c>
      <c r="N179">
        <v>0</v>
      </c>
      <c r="O179">
        <v>0</v>
      </c>
    </row>
    <row r="180" spans="1:18">
      <c r="A180">
        <v>0.8</v>
      </c>
      <c r="B180">
        <v>50</v>
      </c>
      <c r="C180" s="39">
        <v>40</v>
      </c>
      <c r="D180" s="63">
        <v>9.9999000000000006E-6</v>
      </c>
      <c r="E180" s="61">
        <v>13.94975</v>
      </c>
      <c r="F180" s="61">
        <v>0.1246072</v>
      </c>
      <c r="G180" s="61">
        <v>2.0879789999999999E-2</v>
      </c>
      <c r="H180" s="39">
        <v>1</v>
      </c>
      <c r="I180" s="39" t="s">
        <v>130</v>
      </c>
      <c r="J180">
        <v>0</v>
      </c>
      <c r="K180">
        <v>150</v>
      </c>
      <c r="L180">
        <v>1000</v>
      </c>
      <c r="M180">
        <v>100</v>
      </c>
      <c r="N180">
        <v>0</v>
      </c>
      <c r="O180">
        <v>0</v>
      </c>
    </row>
    <row r="181" spans="1:18">
      <c r="A181">
        <v>0.8</v>
      </c>
      <c r="B181">
        <v>50</v>
      </c>
      <c r="C181" s="39">
        <v>40</v>
      </c>
      <c r="D181" s="63">
        <v>9.9999000000000006E-6</v>
      </c>
      <c r="E181" s="61">
        <v>15.554869999999999</v>
      </c>
      <c r="F181" s="61">
        <v>0.13698109999999999</v>
      </c>
      <c r="G181" s="61">
        <v>0.19584799999999999</v>
      </c>
      <c r="H181" s="39">
        <v>1</v>
      </c>
      <c r="I181" s="39" t="s">
        <v>130</v>
      </c>
      <c r="J181">
        <v>0</v>
      </c>
      <c r="K181">
        <v>50</v>
      </c>
      <c r="L181">
        <v>1000</v>
      </c>
      <c r="M181">
        <v>100</v>
      </c>
      <c r="N181">
        <v>0</v>
      </c>
      <c r="O181">
        <v>0</v>
      </c>
    </row>
    <row r="182" spans="1:18">
      <c r="A182" s="55">
        <v>0.4</v>
      </c>
      <c r="B182" s="55">
        <v>50</v>
      </c>
      <c r="C182" s="55">
        <v>20</v>
      </c>
      <c r="D182" s="55">
        <v>0.1583184</v>
      </c>
      <c r="E182" s="55">
        <v>1.0454289999999999</v>
      </c>
      <c r="F182" s="55">
        <v>1.0555E-2</v>
      </c>
      <c r="G182" s="56">
        <v>0.97328029999999999</v>
      </c>
      <c r="H182" s="55">
        <v>2</v>
      </c>
      <c r="I182" s="38" t="s">
        <v>132</v>
      </c>
      <c r="J182" s="49">
        <v>0</v>
      </c>
      <c r="K182" s="60">
        <v>45</v>
      </c>
      <c r="L182" s="49">
        <v>1000</v>
      </c>
      <c r="M182" s="49">
        <v>100</v>
      </c>
      <c r="N182" s="49">
        <v>50</v>
      </c>
      <c r="O182" s="58">
        <v>5</v>
      </c>
    </row>
    <row r="183" spans="1:18">
      <c r="A183" s="39">
        <v>0.4</v>
      </c>
      <c r="B183" s="39">
        <v>50</v>
      </c>
      <c r="C183" s="39">
        <v>20</v>
      </c>
      <c r="D183" s="39">
        <v>0.95391049999999999</v>
      </c>
      <c r="E183" s="39">
        <v>0.91781999999999997</v>
      </c>
      <c r="F183" s="39">
        <v>9.2790000000000008E-3</v>
      </c>
      <c r="G183" s="27">
        <v>0.9646304</v>
      </c>
      <c r="H183" s="39">
        <v>2</v>
      </c>
      <c r="I183" s="39" t="s">
        <v>132</v>
      </c>
      <c r="J183">
        <v>0</v>
      </c>
      <c r="K183" s="9">
        <v>90</v>
      </c>
      <c r="L183">
        <v>1000</v>
      </c>
      <c r="M183">
        <v>100</v>
      </c>
      <c r="N183">
        <v>100</v>
      </c>
      <c r="O183" s="9">
        <v>10</v>
      </c>
    </row>
    <row r="184" spans="1:18">
      <c r="A184" s="39">
        <v>0.4</v>
      </c>
      <c r="B184" s="39">
        <v>50</v>
      </c>
      <c r="C184" s="39">
        <v>20</v>
      </c>
      <c r="D184" s="39">
        <v>0.87331130000000001</v>
      </c>
      <c r="E184" s="39">
        <v>0.94437599999999999</v>
      </c>
      <c r="F184" s="39">
        <v>9.5449999999999997E-3</v>
      </c>
      <c r="G184" s="27">
        <v>0.87833119999999998</v>
      </c>
      <c r="H184" s="39">
        <v>2</v>
      </c>
      <c r="I184" s="39" t="s">
        <v>132</v>
      </c>
      <c r="J184">
        <v>0</v>
      </c>
      <c r="K184" s="9">
        <v>225</v>
      </c>
      <c r="L184">
        <v>1000</v>
      </c>
      <c r="M184">
        <v>100</v>
      </c>
      <c r="N184">
        <v>250</v>
      </c>
      <c r="O184" s="9">
        <v>25</v>
      </c>
    </row>
    <row r="185" spans="1:18">
      <c r="A185" s="39">
        <v>0.4</v>
      </c>
      <c r="B185" s="39">
        <v>50</v>
      </c>
      <c r="C185" s="39">
        <v>20</v>
      </c>
      <c r="D185" s="39">
        <v>0.19058810000000001</v>
      </c>
      <c r="E185" s="39">
        <v>1.047693</v>
      </c>
      <c r="F185" s="39">
        <v>1.0578000000000001E-2</v>
      </c>
      <c r="G185" s="27">
        <v>0.24183760000000001</v>
      </c>
      <c r="H185" s="39">
        <v>2</v>
      </c>
      <c r="I185" s="39" t="s">
        <v>132</v>
      </c>
      <c r="J185">
        <v>0</v>
      </c>
      <c r="K185" s="9">
        <v>450</v>
      </c>
      <c r="L185">
        <v>1000</v>
      </c>
      <c r="M185">
        <v>100</v>
      </c>
      <c r="N185">
        <v>500</v>
      </c>
      <c r="O185" s="9">
        <v>50</v>
      </c>
    </row>
    <row r="186" spans="1:18">
      <c r="A186" s="39">
        <v>0.4</v>
      </c>
      <c r="B186" s="39">
        <v>50</v>
      </c>
      <c r="C186" s="39">
        <v>20</v>
      </c>
      <c r="D186" s="39">
        <v>0.495145</v>
      </c>
      <c r="E186" s="39">
        <v>0.99946699999999999</v>
      </c>
      <c r="F186" s="39">
        <v>1.0096000000000001E-2</v>
      </c>
      <c r="G186" s="27">
        <v>0.63420370000000004</v>
      </c>
      <c r="H186" s="39">
        <v>2</v>
      </c>
      <c r="I186" s="39" t="s">
        <v>132</v>
      </c>
      <c r="J186">
        <v>0</v>
      </c>
      <c r="K186" s="9">
        <v>675</v>
      </c>
      <c r="L186">
        <v>1000</v>
      </c>
      <c r="M186">
        <v>100</v>
      </c>
      <c r="N186">
        <v>750</v>
      </c>
      <c r="O186" s="9">
        <v>75</v>
      </c>
    </row>
    <row r="187" spans="1:18">
      <c r="A187" s="39">
        <v>0.4</v>
      </c>
      <c r="B187" s="39">
        <v>50</v>
      </c>
      <c r="C187" s="39">
        <v>20</v>
      </c>
      <c r="D187" s="39">
        <v>0.92437080000000005</v>
      </c>
      <c r="E187" s="39">
        <v>0.91761099999999995</v>
      </c>
      <c r="F187" s="39">
        <v>9.2770000000000005E-3</v>
      </c>
      <c r="G187" s="27">
        <v>8.1659179999999998E-2</v>
      </c>
      <c r="H187" s="39">
        <v>2</v>
      </c>
      <c r="I187" s="39" t="s">
        <v>132</v>
      </c>
      <c r="J187">
        <v>0</v>
      </c>
      <c r="K187" s="9">
        <v>765</v>
      </c>
      <c r="L187">
        <v>1000</v>
      </c>
      <c r="M187">
        <v>100</v>
      </c>
      <c r="N187">
        <v>850</v>
      </c>
      <c r="O187" s="9">
        <v>85</v>
      </c>
    </row>
    <row r="188" spans="1:18">
      <c r="A188" s="39">
        <v>0.4</v>
      </c>
      <c r="B188" s="39">
        <v>50</v>
      </c>
      <c r="C188" s="39">
        <v>20</v>
      </c>
      <c r="D188" s="39">
        <v>0.38629609999999998</v>
      </c>
      <c r="E188" s="39">
        <v>1.016524</v>
      </c>
      <c r="F188" s="39">
        <v>1.0266000000000001E-2</v>
      </c>
      <c r="G188" s="27">
        <v>0.74111260000000001</v>
      </c>
      <c r="H188" s="39">
        <v>2</v>
      </c>
      <c r="I188" s="39" t="s">
        <v>132</v>
      </c>
      <c r="J188">
        <v>0</v>
      </c>
      <c r="K188" s="9">
        <v>899</v>
      </c>
      <c r="L188">
        <v>1000</v>
      </c>
      <c r="M188">
        <v>100</v>
      </c>
      <c r="N188">
        <v>999</v>
      </c>
      <c r="O188" s="9">
        <v>100</v>
      </c>
    </row>
    <row r="189" spans="1:18">
      <c r="A189" s="39">
        <v>0.4</v>
      </c>
      <c r="B189" s="39">
        <v>50</v>
      </c>
      <c r="C189" s="39">
        <v>20</v>
      </c>
      <c r="D189" s="39">
        <v>0.84409160000000005</v>
      </c>
      <c r="E189" s="39">
        <v>0.94415800000000005</v>
      </c>
      <c r="F189" s="39">
        <v>9.5420000000000001E-3</v>
      </c>
      <c r="G189" s="27">
        <v>0.78517210000000004</v>
      </c>
      <c r="H189" s="39">
        <v>2</v>
      </c>
      <c r="I189" s="39" t="s">
        <v>132</v>
      </c>
      <c r="J189">
        <v>0</v>
      </c>
      <c r="K189" s="9">
        <v>425</v>
      </c>
      <c r="L189">
        <v>1000</v>
      </c>
      <c r="M189">
        <v>100</v>
      </c>
      <c r="N189">
        <v>500</v>
      </c>
      <c r="O189" s="9">
        <v>75</v>
      </c>
    </row>
    <row r="190" spans="1:18">
      <c r="A190" s="39">
        <v>0.4</v>
      </c>
      <c r="B190" s="39">
        <v>50</v>
      </c>
      <c r="C190" s="39">
        <v>20</v>
      </c>
      <c r="D190" s="39">
        <v>0.46429540000000002</v>
      </c>
      <c r="E190" s="39">
        <v>1.0033730000000001</v>
      </c>
      <c r="F190" s="39">
        <v>1.0135E-2</v>
      </c>
      <c r="G190" s="27">
        <v>0.86625129999999995</v>
      </c>
      <c r="H190" s="39">
        <v>2</v>
      </c>
      <c r="I190" s="39" t="s">
        <v>132</v>
      </c>
      <c r="J190">
        <v>0</v>
      </c>
      <c r="K190" s="9">
        <v>400</v>
      </c>
      <c r="L190">
        <v>1000</v>
      </c>
      <c r="M190">
        <v>100</v>
      </c>
      <c r="N190">
        <v>500</v>
      </c>
      <c r="O190" s="9">
        <v>100</v>
      </c>
    </row>
    <row r="191" spans="1:18">
      <c r="A191" s="39">
        <v>0.4</v>
      </c>
      <c r="B191" s="39">
        <v>50</v>
      </c>
      <c r="C191" s="39">
        <v>20</v>
      </c>
      <c r="D191" s="39">
        <v>0.50970490000000002</v>
      </c>
      <c r="E191" s="39">
        <v>0.997305</v>
      </c>
      <c r="F191" s="39">
        <v>1.0074E-2</v>
      </c>
      <c r="G191" s="27">
        <v>0.70439300000000005</v>
      </c>
      <c r="H191" s="39">
        <v>2</v>
      </c>
      <c r="I191" s="39" t="s">
        <v>132</v>
      </c>
      <c r="J191">
        <v>0</v>
      </c>
      <c r="K191" s="9">
        <v>325</v>
      </c>
      <c r="L191">
        <v>1000</v>
      </c>
      <c r="M191">
        <v>100</v>
      </c>
      <c r="N191">
        <v>500</v>
      </c>
      <c r="O191" s="9">
        <v>175</v>
      </c>
    </row>
    <row r="192" spans="1:18">
      <c r="A192" s="39">
        <v>0.4</v>
      </c>
      <c r="B192" s="39">
        <v>50</v>
      </c>
      <c r="C192" s="39">
        <v>20</v>
      </c>
      <c r="D192" s="39">
        <v>0.94096060000000004</v>
      </c>
      <c r="E192" s="39">
        <v>0.91580300000000003</v>
      </c>
      <c r="F192" s="39">
        <v>9.2580000000000006E-3</v>
      </c>
      <c r="G192" s="27">
        <v>0.5429446</v>
      </c>
      <c r="H192" s="39">
        <v>2</v>
      </c>
      <c r="I192" s="39" t="s">
        <v>132</v>
      </c>
      <c r="J192">
        <v>0</v>
      </c>
      <c r="K192" s="9">
        <v>250</v>
      </c>
      <c r="L192">
        <v>1000</v>
      </c>
      <c r="M192">
        <v>100</v>
      </c>
      <c r="N192">
        <v>500</v>
      </c>
      <c r="O192" s="9">
        <v>250</v>
      </c>
      <c r="R192" s="6"/>
    </row>
    <row r="193" spans="1:18">
      <c r="A193" s="39">
        <v>0.4</v>
      </c>
      <c r="B193" s="39">
        <v>50</v>
      </c>
      <c r="C193" s="39">
        <v>20</v>
      </c>
      <c r="D193" s="39">
        <v>0.23678759999999999</v>
      </c>
      <c r="E193" s="39">
        <v>1.038179</v>
      </c>
      <c r="F193" s="39">
        <v>1.0482999999999999E-2</v>
      </c>
      <c r="G193" s="27">
        <v>0.51852480000000001</v>
      </c>
      <c r="H193" s="39">
        <v>2</v>
      </c>
      <c r="I193" s="39" t="s">
        <v>132</v>
      </c>
      <c r="J193">
        <v>0</v>
      </c>
      <c r="K193" s="9">
        <v>150</v>
      </c>
      <c r="L193">
        <v>1000</v>
      </c>
      <c r="M193">
        <v>100</v>
      </c>
      <c r="N193">
        <v>500</v>
      </c>
      <c r="O193" s="9">
        <v>350</v>
      </c>
      <c r="R193" s="6"/>
    </row>
    <row r="194" spans="1:18">
      <c r="A194" s="39">
        <v>0.4</v>
      </c>
      <c r="B194" s="39">
        <v>50</v>
      </c>
      <c r="C194" s="39">
        <v>20</v>
      </c>
      <c r="D194" s="39">
        <v>0.60561390000000004</v>
      </c>
      <c r="E194" s="39">
        <v>0.60561399999999999</v>
      </c>
      <c r="F194" s="39">
        <v>9.9419999999999994E-3</v>
      </c>
      <c r="G194" s="27">
        <v>0.86759129999999995</v>
      </c>
      <c r="H194" s="39">
        <v>2</v>
      </c>
      <c r="I194" s="39" t="s">
        <v>132</v>
      </c>
      <c r="J194">
        <v>0</v>
      </c>
      <c r="K194" s="9">
        <v>50</v>
      </c>
      <c r="L194">
        <v>1000</v>
      </c>
      <c r="M194">
        <v>100</v>
      </c>
      <c r="N194">
        <v>499</v>
      </c>
      <c r="O194" s="9">
        <v>450</v>
      </c>
      <c r="R194" s="6"/>
    </row>
    <row r="195" spans="1:18">
      <c r="A195" s="39">
        <v>0.4</v>
      </c>
      <c r="B195" s="39">
        <v>50</v>
      </c>
      <c r="C195" s="39">
        <v>20</v>
      </c>
      <c r="D195" s="39">
        <v>0.38038620000000001</v>
      </c>
      <c r="E195" s="39">
        <v>1.014891</v>
      </c>
      <c r="F195" s="39">
        <v>1.025E-2</v>
      </c>
      <c r="G195" s="27">
        <v>0.9867901</v>
      </c>
      <c r="H195" s="39">
        <v>2</v>
      </c>
      <c r="I195" s="39" t="s">
        <v>132</v>
      </c>
      <c r="J195">
        <v>0</v>
      </c>
      <c r="K195" s="9">
        <v>0</v>
      </c>
      <c r="L195">
        <v>1000</v>
      </c>
      <c r="M195">
        <v>100</v>
      </c>
      <c r="N195">
        <v>500</v>
      </c>
      <c r="O195" s="9">
        <v>499</v>
      </c>
      <c r="R195" s="6"/>
    </row>
    <row r="196" spans="1:18">
      <c r="A196" s="39">
        <v>0.5</v>
      </c>
      <c r="B196" s="39">
        <v>50</v>
      </c>
      <c r="C196" s="39">
        <v>25</v>
      </c>
      <c r="D196" s="39">
        <v>0.80031200000000002</v>
      </c>
      <c r="E196" s="39">
        <v>0.95415099999999997</v>
      </c>
      <c r="F196" s="39">
        <v>9.6419999999999995E-3</v>
      </c>
      <c r="G196" s="61">
        <v>0.45908539999999998</v>
      </c>
      <c r="H196" s="39">
        <v>2</v>
      </c>
      <c r="I196" s="39" t="s">
        <v>132</v>
      </c>
      <c r="J196">
        <v>0</v>
      </c>
      <c r="K196" s="9">
        <v>400</v>
      </c>
      <c r="L196">
        <v>1000</v>
      </c>
      <c r="M196">
        <v>100</v>
      </c>
      <c r="N196">
        <v>500</v>
      </c>
      <c r="O196" s="9">
        <v>100</v>
      </c>
      <c r="R196" s="6"/>
    </row>
    <row r="197" spans="1:18">
      <c r="A197" s="39">
        <v>1</v>
      </c>
      <c r="B197" s="39">
        <v>50</v>
      </c>
      <c r="C197" s="39">
        <v>50</v>
      </c>
      <c r="D197" s="39">
        <v>0.25847740000000002</v>
      </c>
      <c r="E197" s="39">
        <v>1.034548</v>
      </c>
      <c r="F197" s="39">
        <v>1.0446E-2</v>
      </c>
      <c r="G197" s="61">
        <v>0.81037190000000003</v>
      </c>
      <c r="H197" s="39">
        <v>2</v>
      </c>
      <c r="I197" s="39" t="s">
        <v>132</v>
      </c>
      <c r="J197">
        <v>0</v>
      </c>
      <c r="K197" s="9">
        <v>400</v>
      </c>
      <c r="L197">
        <v>1000</v>
      </c>
      <c r="M197">
        <v>100</v>
      </c>
      <c r="N197">
        <v>500</v>
      </c>
      <c r="O197" s="9">
        <v>100</v>
      </c>
      <c r="R197" s="7"/>
    </row>
    <row r="198" spans="1:18">
      <c r="A198" s="39">
        <v>2</v>
      </c>
      <c r="B198" s="39">
        <v>50</v>
      </c>
      <c r="C198" s="39">
        <v>100</v>
      </c>
      <c r="D198" s="39">
        <v>1.381986E-2</v>
      </c>
      <c r="E198" s="39">
        <v>1.12544</v>
      </c>
      <c r="F198" s="39">
        <v>1.1354E-2</v>
      </c>
      <c r="G198" s="61">
        <v>0.36339640000000001</v>
      </c>
      <c r="H198" s="39">
        <v>2</v>
      </c>
      <c r="I198" s="39" t="s">
        <v>132</v>
      </c>
      <c r="J198">
        <v>0</v>
      </c>
      <c r="K198" s="9">
        <v>400</v>
      </c>
      <c r="L198">
        <v>1000</v>
      </c>
      <c r="M198">
        <v>100</v>
      </c>
      <c r="N198">
        <v>500</v>
      </c>
      <c r="O198" s="9">
        <v>100</v>
      </c>
      <c r="R198" s="7"/>
    </row>
    <row r="199" spans="1:18">
      <c r="A199" s="39">
        <v>3</v>
      </c>
      <c r="B199" s="39">
        <v>50</v>
      </c>
      <c r="C199" s="39">
        <v>150</v>
      </c>
      <c r="D199" s="39">
        <v>2.99997E-5</v>
      </c>
      <c r="E199" s="39">
        <v>1.262769</v>
      </c>
      <c r="F199" s="39">
        <v>1.2721E-2</v>
      </c>
      <c r="G199" s="61">
        <v>0.85989139999999997</v>
      </c>
      <c r="H199" s="39">
        <v>2</v>
      </c>
      <c r="I199" s="39" t="s">
        <v>132</v>
      </c>
      <c r="J199">
        <v>0</v>
      </c>
      <c r="K199" s="9">
        <v>400</v>
      </c>
      <c r="L199">
        <v>1000</v>
      </c>
      <c r="M199">
        <v>100</v>
      </c>
      <c r="N199">
        <v>500</v>
      </c>
      <c r="O199" s="9">
        <v>100</v>
      </c>
      <c r="R199" s="7"/>
    </row>
    <row r="200" spans="1:18">
      <c r="A200" s="39">
        <v>4</v>
      </c>
      <c r="B200" s="39">
        <v>50</v>
      </c>
      <c r="C200" s="39">
        <v>200</v>
      </c>
      <c r="D200" s="39">
        <v>9.9999000000000006E-6</v>
      </c>
      <c r="E200" s="39">
        <v>1.442968</v>
      </c>
      <c r="F200" s="39">
        <v>1.4511E-2</v>
      </c>
      <c r="G200" s="61">
        <v>0.2814972</v>
      </c>
      <c r="H200" s="39">
        <v>2</v>
      </c>
      <c r="I200" s="39" t="s">
        <v>132</v>
      </c>
      <c r="J200">
        <v>0</v>
      </c>
      <c r="K200" s="9">
        <v>400</v>
      </c>
      <c r="L200">
        <v>1000</v>
      </c>
      <c r="M200">
        <v>100</v>
      </c>
      <c r="N200">
        <v>499</v>
      </c>
      <c r="O200" s="9">
        <v>100</v>
      </c>
      <c r="R200" s="7"/>
    </row>
    <row r="201" spans="1:18">
      <c r="A201" s="39">
        <v>5</v>
      </c>
      <c r="B201" s="39">
        <v>50</v>
      </c>
      <c r="C201" s="39">
        <v>250</v>
      </c>
      <c r="D201" s="39">
        <v>9.9999000000000006E-6</v>
      </c>
      <c r="E201" s="39">
        <v>1.661581</v>
      </c>
      <c r="F201" s="39">
        <v>1.6671999999999999E-2</v>
      </c>
      <c r="G201" s="61">
        <v>0.69260310000000003</v>
      </c>
      <c r="H201" s="39">
        <v>2</v>
      </c>
      <c r="I201" s="39" t="s">
        <v>132</v>
      </c>
      <c r="J201">
        <v>0</v>
      </c>
      <c r="K201" s="9">
        <v>400</v>
      </c>
      <c r="L201">
        <v>1000</v>
      </c>
      <c r="M201">
        <v>100</v>
      </c>
      <c r="N201">
        <v>500</v>
      </c>
      <c r="O201" s="9">
        <v>100</v>
      </c>
      <c r="R201" s="7"/>
    </row>
    <row r="202" spans="1:18">
      <c r="A202" s="39">
        <v>6</v>
      </c>
      <c r="B202" s="39">
        <v>50</v>
      </c>
      <c r="C202" s="39">
        <v>300</v>
      </c>
      <c r="D202" s="39">
        <v>9.9999000000000006E-6</v>
      </c>
      <c r="E202" s="39">
        <v>1.9135169999999999</v>
      </c>
      <c r="F202" s="39">
        <v>1.9151999999999999E-2</v>
      </c>
      <c r="G202" s="61">
        <v>0.54348459999999998</v>
      </c>
      <c r="H202" s="39">
        <v>2</v>
      </c>
      <c r="I202" s="39" t="s">
        <v>132</v>
      </c>
      <c r="J202">
        <v>0</v>
      </c>
      <c r="K202" s="9">
        <v>400</v>
      </c>
      <c r="L202">
        <v>1000</v>
      </c>
      <c r="M202">
        <v>100</v>
      </c>
      <c r="N202">
        <v>500</v>
      </c>
      <c r="O202" s="9">
        <v>100</v>
      </c>
    </row>
    <row r="203" spans="1:18">
      <c r="A203" s="39">
        <v>0.5</v>
      </c>
      <c r="B203" s="39">
        <v>50</v>
      </c>
      <c r="C203" s="39">
        <v>25</v>
      </c>
      <c r="D203" s="39">
        <v>9.9999000000000006E-6</v>
      </c>
      <c r="E203" s="39">
        <v>1.459654</v>
      </c>
      <c r="F203" s="39">
        <v>1.4676E-2</v>
      </c>
      <c r="G203" s="61">
        <v>5.3299469999999998E-3</v>
      </c>
      <c r="H203" s="39">
        <v>2</v>
      </c>
      <c r="I203" s="39" t="s">
        <v>130</v>
      </c>
      <c r="J203">
        <v>0</v>
      </c>
      <c r="K203" s="9">
        <v>400</v>
      </c>
      <c r="L203">
        <v>1000</v>
      </c>
      <c r="M203" s="59">
        <v>100</v>
      </c>
      <c r="N203">
        <v>500</v>
      </c>
      <c r="O203" s="9">
        <v>100</v>
      </c>
    </row>
    <row r="204" spans="1:18">
      <c r="A204" s="39">
        <v>1</v>
      </c>
      <c r="B204" s="39">
        <v>50</v>
      </c>
      <c r="C204" s="39">
        <v>50</v>
      </c>
      <c r="D204" s="39">
        <v>9.9999000000000006E-6</v>
      </c>
      <c r="E204" s="39">
        <v>2.8088250000000001</v>
      </c>
      <c r="F204" s="39">
        <v>2.7862999999999999E-2</v>
      </c>
      <c r="G204" s="61">
        <v>0.397926</v>
      </c>
      <c r="H204" s="39">
        <v>2</v>
      </c>
      <c r="I204" s="39" t="s">
        <v>130</v>
      </c>
      <c r="J204">
        <v>0</v>
      </c>
      <c r="K204" s="9">
        <v>400</v>
      </c>
      <c r="L204">
        <v>1000</v>
      </c>
      <c r="M204" s="59">
        <v>100</v>
      </c>
      <c r="N204">
        <v>500</v>
      </c>
      <c r="O204" s="9">
        <v>100</v>
      </c>
    </row>
    <row r="205" spans="1:18">
      <c r="A205" s="39">
        <v>2</v>
      </c>
      <c r="B205" s="39">
        <v>50</v>
      </c>
      <c r="C205" s="39">
        <v>100</v>
      </c>
      <c r="D205" s="39">
        <v>9.9999000000000006E-6</v>
      </c>
      <c r="E205" s="39">
        <v>5.9379099999999996</v>
      </c>
      <c r="F205" s="39">
        <v>5.7128999999999999E-2</v>
      </c>
      <c r="G205" s="61">
        <v>0.83459170000000005</v>
      </c>
      <c r="H205" s="39">
        <v>2</v>
      </c>
      <c r="I205" s="39" t="s">
        <v>130</v>
      </c>
      <c r="J205">
        <v>0</v>
      </c>
      <c r="K205" s="9">
        <v>400</v>
      </c>
      <c r="L205">
        <v>1000</v>
      </c>
      <c r="M205" s="59">
        <v>100</v>
      </c>
      <c r="N205">
        <v>500</v>
      </c>
      <c r="O205" s="9">
        <v>100</v>
      </c>
    </row>
    <row r="206" spans="1:18">
      <c r="A206" s="39">
        <v>3</v>
      </c>
      <c r="B206" s="39">
        <v>50</v>
      </c>
      <c r="C206" s="39">
        <v>150</v>
      </c>
      <c r="D206" s="39">
        <v>9.9999000000000006E-6</v>
      </c>
      <c r="E206" s="39">
        <v>8.1246299999999998</v>
      </c>
      <c r="F206" s="39">
        <v>7.6557E-2</v>
      </c>
      <c r="G206" s="61">
        <v>0.87549120000000002</v>
      </c>
      <c r="H206" s="39">
        <v>2</v>
      </c>
      <c r="I206" s="39" t="s">
        <v>130</v>
      </c>
      <c r="J206">
        <v>0</v>
      </c>
      <c r="K206" s="9">
        <v>400</v>
      </c>
      <c r="L206">
        <v>1000</v>
      </c>
      <c r="M206" s="59">
        <v>100</v>
      </c>
      <c r="N206">
        <v>499</v>
      </c>
      <c r="O206" s="9">
        <v>100</v>
      </c>
    </row>
    <row r="207" spans="1:18">
      <c r="A207" s="39">
        <v>4</v>
      </c>
      <c r="B207" s="39">
        <v>50</v>
      </c>
      <c r="C207" s="39">
        <v>200</v>
      </c>
      <c r="D207" s="39">
        <v>9.9999000000000006E-6</v>
      </c>
      <c r="E207" s="39">
        <v>9.2817270000000001</v>
      </c>
      <c r="F207" s="39">
        <v>8.6516999999999997E-2</v>
      </c>
      <c r="G207" s="61">
        <v>0.93448070000000005</v>
      </c>
      <c r="H207" s="39">
        <v>2</v>
      </c>
      <c r="I207" s="39" t="s">
        <v>130</v>
      </c>
      <c r="J207">
        <v>0</v>
      </c>
      <c r="K207" s="9">
        <v>400</v>
      </c>
      <c r="L207">
        <v>1000</v>
      </c>
      <c r="M207" s="59">
        <v>100</v>
      </c>
      <c r="N207">
        <v>500</v>
      </c>
      <c r="O207" s="9">
        <v>100</v>
      </c>
      <c r="P207" s="6"/>
    </row>
    <row r="208" spans="1:18">
      <c r="A208" s="39">
        <v>5</v>
      </c>
      <c r="B208" s="39">
        <v>50</v>
      </c>
      <c r="C208" s="39">
        <v>250</v>
      </c>
      <c r="D208" s="39">
        <v>9.9999000000000006E-6</v>
      </c>
      <c r="E208" s="39">
        <v>10.0741</v>
      </c>
      <c r="F208" s="39">
        <v>9.3215000000000006E-2</v>
      </c>
      <c r="G208" s="61">
        <v>0.95694040000000002</v>
      </c>
      <c r="H208" s="39">
        <v>2</v>
      </c>
      <c r="I208" s="39" t="s">
        <v>130</v>
      </c>
      <c r="J208">
        <v>0</v>
      </c>
      <c r="K208" s="9">
        <v>400</v>
      </c>
      <c r="L208">
        <v>1000</v>
      </c>
      <c r="M208" s="59">
        <v>100</v>
      </c>
      <c r="N208">
        <v>500</v>
      </c>
      <c r="O208" s="9">
        <v>100</v>
      </c>
      <c r="P208" s="6"/>
    </row>
    <row r="209" spans="1:16">
      <c r="A209" s="39">
        <v>6</v>
      </c>
      <c r="B209" s="39">
        <v>50</v>
      </c>
      <c r="C209" s="39">
        <v>300</v>
      </c>
      <c r="D209" s="39">
        <v>9.9999000000000006E-6</v>
      </c>
      <c r="E209" s="39">
        <v>10.57212</v>
      </c>
      <c r="F209" s="39">
        <v>9.7374000000000002E-2</v>
      </c>
      <c r="G209" s="61">
        <v>0.45857540000000002</v>
      </c>
      <c r="H209" s="39">
        <v>2</v>
      </c>
      <c r="I209" s="39" t="s">
        <v>130</v>
      </c>
      <c r="J209">
        <v>0</v>
      </c>
      <c r="K209" s="9">
        <v>400</v>
      </c>
      <c r="L209">
        <v>1000</v>
      </c>
      <c r="M209" s="59">
        <v>100</v>
      </c>
      <c r="N209">
        <v>500</v>
      </c>
      <c r="O209" s="9">
        <v>100</v>
      </c>
      <c r="P209" s="6"/>
    </row>
    <row r="210" spans="1:16">
      <c r="A210" s="39">
        <v>0.45265</v>
      </c>
      <c r="B210" s="39">
        <v>55.23</v>
      </c>
      <c r="C210" s="39">
        <v>25</v>
      </c>
      <c r="D210" s="39">
        <v>9.9999000000000006E-6</v>
      </c>
      <c r="E210" s="39">
        <v>1.378495</v>
      </c>
      <c r="F210" s="39">
        <v>1.3871E-2</v>
      </c>
      <c r="G210" s="61">
        <v>0.54991449999999997</v>
      </c>
      <c r="H210" s="39">
        <v>2</v>
      </c>
      <c r="I210" s="39" t="s">
        <v>130</v>
      </c>
      <c r="J210">
        <v>0</v>
      </c>
      <c r="K210" s="9">
        <v>400</v>
      </c>
      <c r="L210">
        <v>1000</v>
      </c>
      <c r="M210">
        <v>100</v>
      </c>
      <c r="N210">
        <v>500</v>
      </c>
      <c r="O210" s="9">
        <v>100</v>
      </c>
      <c r="P210" s="6"/>
    </row>
    <row r="211" spans="1:16">
      <c r="A211" s="39">
        <v>0.90530999999999995</v>
      </c>
      <c r="B211" s="39">
        <v>55.23</v>
      </c>
      <c r="C211" s="39">
        <v>50</v>
      </c>
      <c r="D211" s="39">
        <v>9.9999000000000006E-6</v>
      </c>
      <c r="E211" s="39">
        <v>2.594741</v>
      </c>
      <c r="F211" s="39">
        <v>2.5794000000000001E-2</v>
      </c>
      <c r="G211" s="61">
        <v>0.71925280000000003</v>
      </c>
      <c r="H211" s="39">
        <v>2</v>
      </c>
      <c r="I211" s="39" t="s">
        <v>130</v>
      </c>
      <c r="J211">
        <v>0</v>
      </c>
      <c r="K211" s="9">
        <v>400</v>
      </c>
      <c r="L211">
        <v>1000</v>
      </c>
      <c r="M211">
        <v>100</v>
      </c>
      <c r="N211">
        <v>500</v>
      </c>
      <c r="O211" s="9">
        <v>100</v>
      </c>
      <c r="P211" s="6"/>
    </row>
    <row r="212" spans="1:16">
      <c r="A212" s="39">
        <v>1.8106100000000001</v>
      </c>
      <c r="B212" s="39">
        <v>55.23</v>
      </c>
      <c r="C212" s="39">
        <v>100</v>
      </c>
      <c r="D212" s="39">
        <v>9.9999000000000006E-6</v>
      </c>
      <c r="E212" s="39">
        <v>5.5668030000000002</v>
      </c>
      <c r="F212" s="39">
        <v>5.3751E-2</v>
      </c>
      <c r="G212" s="61">
        <v>0.66788329999999996</v>
      </c>
      <c r="H212" s="39">
        <v>2</v>
      </c>
      <c r="I212" s="39" t="s">
        <v>130</v>
      </c>
      <c r="J212">
        <v>0</v>
      </c>
      <c r="K212" s="9">
        <v>400</v>
      </c>
      <c r="L212">
        <v>1000</v>
      </c>
      <c r="M212">
        <v>100</v>
      </c>
      <c r="N212">
        <v>499</v>
      </c>
      <c r="O212" s="9">
        <v>100</v>
      </c>
      <c r="P212" s="6"/>
    </row>
    <row r="213" spans="1:16">
      <c r="A213" s="39">
        <v>2.7159200000000001</v>
      </c>
      <c r="B213" s="39">
        <v>55.23</v>
      </c>
      <c r="C213" s="39">
        <v>150</v>
      </c>
      <c r="D213" s="39">
        <v>9.9999000000000006E-6</v>
      </c>
      <c r="E213" s="39">
        <v>7.7819050000000001</v>
      </c>
      <c r="F213" s="39">
        <v>7.3566000000000006E-2</v>
      </c>
      <c r="G213" s="61">
        <v>0.77476230000000001</v>
      </c>
      <c r="H213" s="39">
        <v>2</v>
      </c>
      <c r="I213" s="39" t="s">
        <v>130</v>
      </c>
      <c r="J213">
        <v>0</v>
      </c>
      <c r="K213" s="9">
        <v>400</v>
      </c>
      <c r="L213">
        <v>1000</v>
      </c>
      <c r="M213">
        <v>100</v>
      </c>
      <c r="N213">
        <v>50</v>
      </c>
      <c r="O213" s="9">
        <v>100</v>
      </c>
      <c r="P213" s="6"/>
    </row>
    <row r="214" spans="1:16">
      <c r="A214" s="39">
        <v>3.7140200000000001</v>
      </c>
      <c r="B214" s="39">
        <v>53.85</v>
      </c>
      <c r="C214" s="39">
        <v>200</v>
      </c>
      <c r="D214" s="39">
        <v>9.9999000000000006E-6</v>
      </c>
      <c r="E214" s="39">
        <v>9.2817229999999995</v>
      </c>
      <c r="F214" s="39">
        <v>8.6516999999999997E-2</v>
      </c>
      <c r="G214" s="61">
        <v>0.42514570000000002</v>
      </c>
      <c r="H214" s="39">
        <v>2</v>
      </c>
      <c r="I214" s="39" t="s">
        <v>130</v>
      </c>
      <c r="J214">
        <v>0</v>
      </c>
      <c r="K214" s="9">
        <v>400</v>
      </c>
      <c r="L214">
        <v>1000</v>
      </c>
      <c r="M214">
        <v>100</v>
      </c>
      <c r="N214">
        <v>100</v>
      </c>
      <c r="O214" s="9">
        <v>100</v>
      </c>
    </row>
    <row r="215" spans="1:16">
      <c r="A215" s="39">
        <v>4.6425299999999998</v>
      </c>
      <c r="B215" s="39">
        <v>53.85</v>
      </c>
      <c r="C215" s="39">
        <v>250</v>
      </c>
      <c r="D215" s="39">
        <v>9.9999000000000006E-6</v>
      </c>
      <c r="E215" s="39">
        <v>10.09553</v>
      </c>
      <c r="F215" s="39">
        <v>9.3395000000000006E-2</v>
      </c>
      <c r="G215" s="61">
        <v>0.75628240000000002</v>
      </c>
      <c r="H215" s="39">
        <v>2</v>
      </c>
      <c r="I215" s="39" t="s">
        <v>130</v>
      </c>
      <c r="J215">
        <v>0</v>
      </c>
      <c r="K215" s="9">
        <v>400</v>
      </c>
      <c r="L215">
        <v>1000</v>
      </c>
      <c r="M215">
        <v>100</v>
      </c>
      <c r="N215">
        <v>250</v>
      </c>
      <c r="O215" s="9">
        <v>100</v>
      </c>
    </row>
    <row r="216" spans="1:16">
      <c r="A216" s="39">
        <v>5.5710300000000004</v>
      </c>
      <c r="B216" s="39">
        <v>53.85</v>
      </c>
      <c r="C216" s="39">
        <v>300</v>
      </c>
      <c r="D216" s="39">
        <v>9.9999000000000006E-6</v>
      </c>
      <c r="E216" s="39">
        <v>10.60699</v>
      </c>
      <c r="F216" s="39">
        <v>9.7664000000000001E-2</v>
      </c>
      <c r="G216" s="61">
        <v>0.48737510000000001</v>
      </c>
      <c r="H216" s="39">
        <v>2</v>
      </c>
      <c r="I216" s="39" t="s">
        <v>130</v>
      </c>
      <c r="J216">
        <v>0</v>
      </c>
      <c r="K216" s="9">
        <v>400</v>
      </c>
      <c r="L216">
        <v>1000</v>
      </c>
      <c r="M216">
        <v>100</v>
      </c>
      <c r="N216">
        <v>500</v>
      </c>
      <c r="O216" s="9">
        <v>100</v>
      </c>
    </row>
    <row r="217" spans="1:16">
      <c r="A217" s="39">
        <v>0.4</v>
      </c>
      <c r="B217" s="39">
        <v>50</v>
      </c>
      <c r="C217" s="39">
        <v>20</v>
      </c>
      <c r="D217" s="39">
        <v>0.96085039999999999</v>
      </c>
      <c r="E217" s="39">
        <v>0.92225000000000001</v>
      </c>
      <c r="F217" s="39">
        <v>9.3229999999999997E-3</v>
      </c>
      <c r="G217" s="27">
        <v>0.98223020000000005</v>
      </c>
      <c r="H217" s="39">
        <v>2</v>
      </c>
      <c r="I217" s="39" t="s">
        <v>130</v>
      </c>
      <c r="J217">
        <v>0</v>
      </c>
      <c r="K217" s="9">
        <v>45</v>
      </c>
      <c r="L217">
        <v>1000</v>
      </c>
      <c r="M217" s="59">
        <v>100</v>
      </c>
      <c r="N217">
        <v>750</v>
      </c>
      <c r="O217" s="9">
        <v>5</v>
      </c>
    </row>
    <row r="218" spans="1:16">
      <c r="A218" s="39">
        <v>0.4</v>
      </c>
      <c r="B218" s="39">
        <v>50</v>
      </c>
      <c r="C218" s="39">
        <v>20</v>
      </c>
      <c r="D218" s="39">
        <v>0.92513069999999997</v>
      </c>
      <c r="E218" s="39">
        <v>0.93522700000000003</v>
      </c>
      <c r="F218" s="39">
        <v>9.4529999999999996E-3</v>
      </c>
      <c r="G218" s="27">
        <v>0.97913019999999995</v>
      </c>
      <c r="H218" s="39">
        <v>2</v>
      </c>
      <c r="I218" s="39" t="s">
        <v>130</v>
      </c>
      <c r="J218">
        <v>0</v>
      </c>
      <c r="K218" s="9">
        <v>90</v>
      </c>
      <c r="L218">
        <v>1000</v>
      </c>
      <c r="M218" s="59">
        <v>100</v>
      </c>
      <c r="N218">
        <v>850</v>
      </c>
      <c r="O218" s="9">
        <v>10</v>
      </c>
    </row>
    <row r="219" spans="1:16">
      <c r="A219" s="39">
        <v>0.4</v>
      </c>
      <c r="B219" s="39">
        <v>50</v>
      </c>
      <c r="C219" s="39">
        <v>20</v>
      </c>
      <c r="D219" s="39">
        <v>0.34969650000000002</v>
      </c>
      <c r="E219" s="39">
        <v>1.0188649999999999</v>
      </c>
      <c r="F219" s="39">
        <v>1.0290000000000001E-2</v>
      </c>
      <c r="G219" s="27">
        <v>0.91910080000000005</v>
      </c>
      <c r="H219" s="39">
        <v>2</v>
      </c>
      <c r="I219" s="39" t="s">
        <v>130</v>
      </c>
      <c r="J219">
        <v>0</v>
      </c>
      <c r="K219" s="9">
        <v>225</v>
      </c>
      <c r="L219">
        <v>1000</v>
      </c>
      <c r="M219" s="59">
        <v>100</v>
      </c>
      <c r="N219">
        <v>999</v>
      </c>
      <c r="O219" s="9">
        <v>25</v>
      </c>
    </row>
    <row r="220" spans="1:16">
      <c r="A220" s="39">
        <v>0.4</v>
      </c>
      <c r="B220" s="39">
        <v>50</v>
      </c>
      <c r="C220" s="39">
        <v>20</v>
      </c>
      <c r="D220" s="39">
        <v>1.7999800000000001E-4</v>
      </c>
      <c r="E220" s="39">
        <v>1.204982</v>
      </c>
      <c r="F220" s="39">
        <v>1.2146000000000001E-2</v>
      </c>
      <c r="G220" s="27">
        <v>0.63559359999999998</v>
      </c>
      <c r="H220" s="39">
        <v>2</v>
      </c>
      <c r="I220" s="39" t="s">
        <v>130</v>
      </c>
      <c r="J220">
        <v>0</v>
      </c>
      <c r="K220" s="9">
        <v>450</v>
      </c>
      <c r="L220">
        <v>1000</v>
      </c>
      <c r="M220" s="59">
        <v>100</v>
      </c>
      <c r="N220">
        <v>50</v>
      </c>
      <c r="O220" s="9">
        <v>50</v>
      </c>
    </row>
    <row r="221" spans="1:16">
      <c r="A221" s="39">
        <v>0.4</v>
      </c>
      <c r="B221" s="39">
        <v>50</v>
      </c>
      <c r="C221" s="39">
        <v>20</v>
      </c>
      <c r="D221" s="39">
        <v>9.9999000000000006E-6</v>
      </c>
      <c r="E221" s="39">
        <v>1.259242</v>
      </c>
      <c r="F221" s="39">
        <v>1.2685999999999999E-2</v>
      </c>
      <c r="G221" s="27">
        <v>0.2407676</v>
      </c>
      <c r="H221" s="39">
        <v>2</v>
      </c>
      <c r="I221" s="39" t="s">
        <v>130</v>
      </c>
      <c r="J221">
        <v>0</v>
      </c>
      <c r="K221" s="9">
        <v>675</v>
      </c>
      <c r="L221">
        <v>1000</v>
      </c>
      <c r="M221" s="59">
        <v>100</v>
      </c>
      <c r="N221">
        <v>100</v>
      </c>
      <c r="O221" s="9">
        <v>75</v>
      </c>
      <c r="P221" s="6"/>
    </row>
    <row r="222" spans="1:16">
      <c r="A222" s="39">
        <v>0.4</v>
      </c>
      <c r="B222" s="39">
        <v>50</v>
      </c>
      <c r="C222" s="39">
        <v>20</v>
      </c>
      <c r="D222" s="39">
        <v>9.9999000000000006E-6</v>
      </c>
      <c r="E222" s="39">
        <v>1.272097</v>
      </c>
      <c r="F222" s="39">
        <v>1.2814000000000001E-2</v>
      </c>
      <c r="G222" s="27">
        <v>0.49293510000000001</v>
      </c>
      <c r="H222" s="39">
        <v>2</v>
      </c>
      <c r="I222" s="39" t="s">
        <v>130</v>
      </c>
      <c r="J222">
        <v>0</v>
      </c>
      <c r="K222" s="9">
        <v>765</v>
      </c>
      <c r="L222">
        <v>1000</v>
      </c>
      <c r="M222" s="59">
        <v>100</v>
      </c>
      <c r="N222">
        <v>250</v>
      </c>
      <c r="O222" s="9">
        <v>85</v>
      </c>
      <c r="P222" s="6"/>
    </row>
    <row r="223" spans="1:16">
      <c r="A223" s="39">
        <v>0.4</v>
      </c>
      <c r="B223" s="39">
        <v>50</v>
      </c>
      <c r="C223" s="39">
        <v>20</v>
      </c>
      <c r="D223" s="39">
        <v>2.8999700000000001E-4</v>
      </c>
      <c r="E223" s="39">
        <v>1.2400040000000001</v>
      </c>
      <c r="F223" s="39">
        <v>1.2494999999999999E-2</v>
      </c>
      <c r="G223" s="27">
        <v>0.76263239999999999</v>
      </c>
      <c r="H223" s="39">
        <v>2</v>
      </c>
      <c r="I223" s="39" t="s">
        <v>130</v>
      </c>
      <c r="J223">
        <v>0</v>
      </c>
      <c r="K223" s="9">
        <v>899</v>
      </c>
      <c r="L223">
        <v>1000</v>
      </c>
      <c r="M223" s="59">
        <v>100</v>
      </c>
      <c r="N223">
        <v>500</v>
      </c>
      <c r="O223" s="9">
        <v>100</v>
      </c>
      <c r="P223" s="6"/>
    </row>
    <row r="224" spans="1:16">
      <c r="A224" s="39">
        <v>0.36212</v>
      </c>
      <c r="B224" s="39">
        <v>55.23</v>
      </c>
      <c r="C224" s="39">
        <v>20</v>
      </c>
      <c r="D224" s="39">
        <v>0.95559039999999995</v>
      </c>
      <c r="E224" s="39">
        <v>0.92466800000000005</v>
      </c>
      <c r="F224" s="39">
        <v>9.3469999999999994E-3</v>
      </c>
      <c r="G224" s="27">
        <v>0.99958999999999998</v>
      </c>
      <c r="H224" s="39">
        <v>2</v>
      </c>
      <c r="I224" s="39" t="s">
        <v>130</v>
      </c>
      <c r="J224">
        <v>0</v>
      </c>
      <c r="K224" s="9">
        <v>45</v>
      </c>
      <c r="L224">
        <v>1000</v>
      </c>
      <c r="M224">
        <v>100</v>
      </c>
      <c r="N224">
        <v>750</v>
      </c>
      <c r="O224" s="9">
        <v>100</v>
      </c>
      <c r="P224" s="6"/>
    </row>
    <row r="225" spans="1:16">
      <c r="A225" s="39">
        <v>0.36212</v>
      </c>
      <c r="B225" s="39">
        <v>55.23</v>
      </c>
      <c r="C225" s="39">
        <v>20</v>
      </c>
      <c r="D225" s="39">
        <v>0.93495070000000002</v>
      </c>
      <c r="E225" s="39">
        <v>0.93108900000000006</v>
      </c>
      <c r="F225" s="39">
        <v>9.4109999999999992E-3</v>
      </c>
      <c r="G225" s="27">
        <v>0.99965999999999999</v>
      </c>
      <c r="H225" s="39">
        <v>2</v>
      </c>
      <c r="I225" s="39" t="s">
        <v>130</v>
      </c>
      <c r="J225">
        <v>0</v>
      </c>
      <c r="K225" s="9">
        <v>90</v>
      </c>
      <c r="L225">
        <v>1000</v>
      </c>
      <c r="M225">
        <v>100</v>
      </c>
      <c r="N225">
        <v>850</v>
      </c>
      <c r="O225" s="9">
        <v>100</v>
      </c>
      <c r="P225" s="6"/>
    </row>
    <row r="226" spans="1:16">
      <c r="A226" s="39">
        <v>0.36212</v>
      </c>
      <c r="B226" s="39">
        <v>55.23</v>
      </c>
      <c r="C226" s="39">
        <v>20</v>
      </c>
      <c r="D226" s="39">
        <v>0.14222860000000001</v>
      </c>
      <c r="E226" s="39">
        <v>1.052692</v>
      </c>
      <c r="F226" s="39">
        <v>1.0628E-2</v>
      </c>
      <c r="G226" s="27">
        <v>0.99359010000000003</v>
      </c>
      <c r="H226" s="39">
        <v>2</v>
      </c>
      <c r="I226" s="39" t="s">
        <v>130</v>
      </c>
      <c r="J226">
        <v>0</v>
      </c>
      <c r="K226" s="9">
        <v>225</v>
      </c>
      <c r="L226">
        <v>1000</v>
      </c>
      <c r="M226">
        <v>100</v>
      </c>
      <c r="N226">
        <v>999</v>
      </c>
      <c r="O226" s="9">
        <v>100</v>
      </c>
      <c r="P226" s="6"/>
    </row>
    <row r="227" spans="1:16">
      <c r="A227" s="39">
        <v>0.36212</v>
      </c>
      <c r="B227" s="39">
        <v>55.23</v>
      </c>
      <c r="C227" s="39">
        <v>20</v>
      </c>
      <c r="D227" s="39">
        <v>5.0999499999999996E-4</v>
      </c>
      <c r="E227" s="39">
        <v>1.1893940000000001</v>
      </c>
      <c r="F227" s="39">
        <v>1.1991E-2</v>
      </c>
      <c r="G227" s="27">
        <v>0.97404029999999997</v>
      </c>
      <c r="H227" s="39">
        <v>2</v>
      </c>
      <c r="I227" s="39" t="s">
        <v>130</v>
      </c>
      <c r="J227">
        <v>0</v>
      </c>
      <c r="K227" s="9">
        <v>450</v>
      </c>
      <c r="L227">
        <v>1000</v>
      </c>
      <c r="M227">
        <v>100</v>
      </c>
      <c r="N227">
        <v>100</v>
      </c>
      <c r="O227" s="9">
        <v>100</v>
      </c>
      <c r="P227" s="6"/>
    </row>
    <row r="228" spans="1:16">
      <c r="A228" s="39">
        <v>0.37140000000000001</v>
      </c>
      <c r="B228" s="39">
        <v>53.85</v>
      </c>
      <c r="C228" s="39">
        <v>20</v>
      </c>
      <c r="D228" s="39">
        <v>5.99994E-5</v>
      </c>
      <c r="E228" s="39">
        <v>1.2426360000000001</v>
      </c>
      <c r="F228" s="39">
        <v>1.2520999999999999E-2</v>
      </c>
      <c r="G228" s="27">
        <v>0.52412479999999995</v>
      </c>
      <c r="H228" s="39">
        <v>2</v>
      </c>
      <c r="I228" s="39" t="s">
        <v>130</v>
      </c>
      <c r="J228">
        <v>0</v>
      </c>
      <c r="K228" s="9">
        <v>675</v>
      </c>
      <c r="L228">
        <v>1000</v>
      </c>
      <c r="M228">
        <v>100</v>
      </c>
      <c r="N228">
        <v>250</v>
      </c>
      <c r="O228" s="9">
        <v>100</v>
      </c>
    </row>
    <row r="229" spans="1:16">
      <c r="A229" s="39">
        <v>0.37140000000000001</v>
      </c>
      <c r="B229" s="39">
        <v>53.85</v>
      </c>
      <c r="C229" s="39">
        <v>20</v>
      </c>
      <c r="D229" s="39">
        <v>9.9999000000000006E-6</v>
      </c>
      <c r="E229" s="39">
        <v>1.354322</v>
      </c>
      <c r="F229" s="39">
        <v>1.3631000000000001E-2</v>
      </c>
      <c r="G229" s="27">
        <v>0.38332620000000001</v>
      </c>
      <c r="H229" s="39">
        <v>2</v>
      </c>
      <c r="I229" s="39" t="s">
        <v>130</v>
      </c>
      <c r="J229">
        <v>0</v>
      </c>
      <c r="K229" s="9">
        <v>765</v>
      </c>
      <c r="L229">
        <v>1000</v>
      </c>
      <c r="M229">
        <v>100</v>
      </c>
      <c r="N229">
        <v>500</v>
      </c>
      <c r="O229" s="9">
        <v>100</v>
      </c>
    </row>
    <row r="230" spans="1:16">
      <c r="A230" s="39">
        <v>0.37140000000000001</v>
      </c>
      <c r="B230" s="39">
        <v>53.85</v>
      </c>
      <c r="C230" s="39">
        <v>20</v>
      </c>
      <c r="D230" s="39">
        <v>2.99997E-5</v>
      </c>
      <c r="E230" s="39">
        <v>1.288306</v>
      </c>
      <c r="F230" s="39">
        <v>1.2975E-2</v>
      </c>
      <c r="G230" s="27">
        <v>0.44209559999999998</v>
      </c>
      <c r="H230" s="39">
        <v>2</v>
      </c>
      <c r="I230" s="39" t="s">
        <v>130</v>
      </c>
      <c r="J230">
        <v>0</v>
      </c>
      <c r="K230" s="9">
        <v>899</v>
      </c>
      <c r="L230">
        <v>1000</v>
      </c>
      <c r="M230">
        <v>100</v>
      </c>
      <c r="N230">
        <v>750</v>
      </c>
      <c r="O230" s="9">
        <v>100</v>
      </c>
    </row>
    <row r="231" spans="1:16">
      <c r="A231" s="39">
        <v>0.4</v>
      </c>
      <c r="B231" s="39">
        <v>50</v>
      </c>
      <c r="C231" s="39">
        <v>20</v>
      </c>
      <c r="D231" s="39">
        <v>0.44307560000000001</v>
      </c>
      <c r="E231" s="39">
        <v>1.005706</v>
      </c>
      <c r="F231" s="39">
        <v>0.111674</v>
      </c>
      <c r="G231" s="27">
        <v>0.73861259999999995</v>
      </c>
      <c r="H231" s="39">
        <v>2</v>
      </c>
      <c r="I231" s="39" t="s">
        <v>132</v>
      </c>
      <c r="J231">
        <v>0</v>
      </c>
      <c r="K231" s="9">
        <v>400</v>
      </c>
      <c r="L231">
        <v>1000</v>
      </c>
      <c r="M231">
        <v>10</v>
      </c>
      <c r="N231">
        <v>850</v>
      </c>
      <c r="O231" s="9">
        <v>100</v>
      </c>
    </row>
    <row r="232" spans="1:16">
      <c r="A232" s="39">
        <v>0.4</v>
      </c>
      <c r="B232" s="39">
        <v>50</v>
      </c>
      <c r="C232" s="39">
        <v>20</v>
      </c>
      <c r="D232" s="39">
        <v>1.5239849999999999E-2</v>
      </c>
      <c r="E232" s="39">
        <v>1.130031</v>
      </c>
      <c r="F232" s="39">
        <v>5.9070999999999999E-2</v>
      </c>
      <c r="G232" s="27">
        <v>0.1224688</v>
      </c>
      <c r="H232" s="39">
        <v>2</v>
      </c>
      <c r="I232" s="39" t="s">
        <v>132</v>
      </c>
      <c r="J232">
        <v>0</v>
      </c>
      <c r="K232" s="9">
        <v>400</v>
      </c>
      <c r="L232">
        <v>1000</v>
      </c>
      <c r="M232">
        <v>20</v>
      </c>
      <c r="N232">
        <v>999</v>
      </c>
      <c r="O232" s="9">
        <v>100</v>
      </c>
    </row>
    <row r="233" spans="1:16">
      <c r="A233" s="39">
        <v>0.4</v>
      </c>
      <c r="B233" s="39">
        <v>50</v>
      </c>
      <c r="C233" s="39">
        <v>20</v>
      </c>
      <c r="D233" s="39">
        <v>1.3029870000000001E-2</v>
      </c>
      <c r="E233" s="39">
        <v>1.1304829999999999</v>
      </c>
      <c r="F233" s="39">
        <v>2.3009999999999999E-2</v>
      </c>
      <c r="G233" s="27">
        <v>0.66686330000000005</v>
      </c>
      <c r="H233" s="39">
        <v>2</v>
      </c>
      <c r="I233" s="39" t="s">
        <v>132</v>
      </c>
      <c r="J233">
        <v>0</v>
      </c>
      <c r="K233" s="9">
        <v>400</v>
      </c>
      <c r="L233">
        <v>1000</v>
      </c>
      <c r="M233">
        <v>50</v>
      </c>
      <c r="N233">
        <v>500</v>
      </c>
      <c r="O233" s="9">
        <v>100</v>
      </c>
    </row>
    <row r="234" spans="1:16">
      <c r="A234" s="39">
        <v>0.4</v>
      </c>
      <c r="B234" s="39">
        <v>50</v>
      </c>
      <c r="C234" s="39">
        <v>20</v>
      </c>
      <c r="D234" s="39">
        <v>9.9999000000000006E-6</v>
      </c>
      <c r="E234" s="39">
        <v>2.8869980000000002</v>
      </c>
      <c r="F234" s="39">
        <v>5.764E-3</v>
      </c>
      <c r="G234" s="27">
        <v>0.73252669999999998</v>
      </c>
      <c r="H234" s="39">
        <v>2</v>
      </c>
      <c r="I234" s="39" t="s">
        <v>132</v>
      </c>
      <c r="J234">
        <v>0</v>
      </c>
      <c r="K234" s="9">
        <v>400</v>
      </c>
      <c r="L234">
        <v>1000</v>
      </c>
      <c r="M234">
        <v>500</v>
      </c>
      <c r="N234">
        <v>500</v>
      </c>
      <c r="O234" s="9">
        <v>100</v>
      </c>
    </row>
    <row r="235" spans="1:16">
      <c r="A235" s="39">
        <v>0.4</v>
      </c>
      <c r="B235" s="39">
        <v>50</v>
      </c>
      <c r="C235" s="39">
        <v>20</v>
      </c>
      <c r="D235" s="39">
        <v>9.9989999999999996E-5</v>
      </c>
      <c r="E235" s="39">
        <v>3.940626</v>
      </c>
      <c r="F235" s="39">
        <v>4.914E-3</v>
      </c>
      <c r="G235" s="27">
        <v>0.78712130000000002</v>
      </c>
      <c r="H235" s="39">
        <v>2</v>
      </c>
      <c r="I235" s="39" t="s">
        <v>132</v>
      </c>
      <c r="J235">
        <v>0</v>
      </c>
      <c r="K235" s="9">
        <v>400</v>
      </c>
      <c r="L235">
        <v>1000</v>
      </c>
      <c r="M235">
        <v>800</v>
      </c>
      <c r="N235">
        <v>500</v>
      </c>
      <c r="O235" s="9">
        <v>100</v>
      </c>
    </row>
    <row r="236" spans="1:16">
      <c r="A236" s="39">
        <v>0.4</v>
      </c>
      <c r="B236" s="39">
        <v>50</v>
      </c>
      <c r="C236" s="39">
        <v>20</v>
      </c>
      <c r="D236" s="39">
        <v>9.9989999999999996E-5</v>
      </c>
      <c r="E236" s="39">
        <v>4.3957220000000001</v>
      </c>
      <c r="F236" s="39">
        <v>4.8710000000000003E-3</v>
      </c>
      <c r="G236" s="27">
        <v>0.57224280000000005</v>
      </c>
      <c r="H236" s="39">
        <v>2</v>
      </c>
      <c r="I236" s="39" t="s">
        <v>132</v>
      </c>
      <c r="J236">
        <v>0</v>
      </c>
      <c r="K236" s="9">
        <v>400</v>
      </c>
      <c r="L236">
        <v>1000</v>
      </c>
      <c r="M236">
        <v>900</v>
      </c>
      <c r="N236">
        <v>500</v>
      </c>
      <c r="O236" s="9">
        <v>100</v>
      </c>
    </row>
    <row r="237" spans="1:16">
      <c r="A237" s="39">
        <v>0.4</v>
      </c>
      <c r="B237" s="39">
        <v>50</v>
      </c>
      <c r="C237" s="39">
        <v>20</v>
      </c>
      <c r="D237" s="39">
        <v>9.9989999999999996E-5</v>
      </c>
      <c r="E237" s="39">
        <v>4.7717280000000004</v>
      </c>
      <c r="F237" s="39">
        <v>4.7590000000000002E-3</v>
      </c>
      <c r="G237" s="27">
        <v>0.42065789999999997</v>
      </c>
      <c r="H237" s="39">
        <v>2</v>
      </c>
      <c r="I237" s="39" t="s">
        <v>132</v>
      </c>
      <c r="J237">
        <v>0</v>
      </c>
      <c r="K237" s="9">
        <v>400</v>
      </c>
      <c r="L237">
        <v>1000</v>
      </c>
      <c r="M237">
        <v>1000</v>
      </c>
      <c r="N237">
        <v>500</v>
      </c>
      <c r="O237" s="9">
        <v>100</v>
      </c>
    </row>
    <row r="238" spans="1:16">
      <c r="A238" s="39">
        <v>0.4</v>
      </c>
      <c r="B238" s="39">
        <v>50</v>
      </c>
      <c r="C238" s="39">
        <v>20</v>
      </c>
      <c r="D238" s="39">
        <v>0.1736683</v>
      </c>
      <c r="E238" s="39">
        <v>1.217176</v>
      </c>
      <c r="F238" s="39">
        <v>1.2267999999999999E-2</v>
      </c>
      <c r="G238" s="27">
        <v>0.5468345</v>
      </c>
      <c r="H238" s="39">
        <v>2</v>
      </c>
      <c r="I238" s="39" t="s">
        <v>132</v>
      </c>
      <c r="J238">
        <v>0</v>
      </c>
      <c r="K238" s="9">
        <v>23</v>
      </c>
      <c r="L238">
        <v>1000</v>
      </c>
      <c r="M238">
        <v>100</v>
      </c>
      <c r="N238">
        <v>499</v>
      </c>
      <c r="O238" s="18">
        <v>3</v>
      </c>
    </row>
    <row r="239" spans="1:16">
      <c r="A239" s="39">
        <v>0.4</v>
      </c>
      <c r="B239" s="39">
        <v>50</v>
      </c>
      <c r="C239" s="39">
        <v>20</v>
      </c>
      <c r="D239" s="39">
        <v>0.1640084</v>
      </c>
      <c r="E239" s="39">
        <v>1.165173</v>
      </c>
      <c r="F239" s="39">
        <v>1.175E-2</v>
      </c>
      <c r="G239" s="27">
        <v>0.36521629999999999</v>
      </c>
      <c r="H239" s="39">
        <v>2</v>
      </c>
      <c r="I239" s="39" t="s">
        <v>132</v>
      </c>
      <c r="J239">
        <v>0</v>
      </c>
      <c r="K239">
        <v>45</v>
      </c>
      <c r="L239" s="10">
        <v>50</v>
      </c>
      <c r="M239">
        <v>100</v>
      </c>
      <c r="N239">
        <v>25</v>
      </c>
      <c r="O239" s="18">
        <v>5</v>
      </c>
    </row>
    <row r="240" spans="1:16">
      <c r="A240" s="39">
        <v>0.4</v>
      </c>
      <c r="B240" s="39">
        <v>50</v>
      </c>
      <c r="C240" s="39">
        <v>20</v>
      </c>
      <c r="D240" s="39">
        <v>1.150988E-2</v>
      </c>
      <c r="E240" s="39">
        <v>1.211552</v>
      </c>
      <c r="F240" s="39">
        <v>1.2212000000000001E-2</v>
      </c>
      <c r="G240" s="27">
        <v>0.901891</v>
      </c>
      <c r="H240" s="39">
        <v>2</v>
      </c>
      <c r="I240" s="39" t="s">
        <v>132</v>
      </c>
      <c r="J240">
        <v>0</v>
      </c>
      <c r="K240">
        <v>225</v>
      </c>
      <c r="L240" s="10">
        <v>100</v>
      </c>
      <c r="M240">
        <v>100</v>
      </c>
      <c r="N240">
        <v>50</v>
      </c>
      <c r="O240" s="18">
        <v>25</v>
      </c>
    </row>
    <row r="241" spans="1:18">
      <c r="A241" s="39">
        <v>0.4</v>
      </c>
      <c r="B241" s="39">
        <v>50</v>
      </c>
      <c r="C241" s="39">
        <v>20</v>
      </c>
      <c r="D241" s="39">
        <v>7.5249250000000004E-2</v>
      </c>
      <c r="E241" s="39">
        <v>1.0845720000000001</v>
      </c>
      <c r="F241" s="39">
        <v>1.0946000000000001E-2</v>
      </c>
      <c r="G241" s="27">
        <v>0.89109110000000002</v>
      </c>
      <c r="H241" s="39">
        <v>2</v>
      </c>
      <c r="I241" s="39" t="s">
        <v>132</v>
      </c>
      <c r="J241">
        <v>0</v>
      </c>
      <c r="K241">
        <v>405</v>
      </c>
      <c r="L241" s="10">
        <v>500</v>
      </c>
      <c r="M241">
        <v>100</v>
      </c>
      <c r="N241">
        <v>250</v>
      </c>
      <c r="O241" s="18">
        <v>45</v>
      </c>
    </row>
    <row r="242" spans="1:18">
      <c r="A242" s="39">
        <v>0.4</v>
      </c>
      <c r="B242" s="39">
        <v>50</v>
      </c>
      <c r="C242" s="39">
        <v>20</v>
      </c>
      <c r="D242" s="39">
        <v>1.9999800000000001E-5</v>
      </c>
      <c r="E242" s="39">
        <v>1.194728</v>
      </c>
      <c r="F242" s="39">
        <v>1.2043999999999999E-2</v>
      </c>
      <c r="G242" s="27">
        <v>0.72293280000000004</v>
      </c>
      <c r="H242" s="39">
        <v>2</v>
      </c>
      <c r="I242" s="39" t="s">
        <v>132</v>
      </c>
      <c r="J242">
        <v>0</v>
      </c>
      <c r="K242">
        <v>675</v>
      </c>
      <c r="L242" s="10">
        <v>900</v>
      </c>
      <c r="M242">
        <v>100</v>
      </c>
      <c r="N242">
        <v>450</v>
      </c>
      <c r="O242" s="18">
        <v>75</v>
      </c>
      <c r="R242" s="6"/>
    </row>
    <row r="243" spans="1:18">
      <c r="A243" s="39">
        <v>0.4</v>
      </c>
      <c r="B243" s="39">
        <v>50</v>
      </c>
      <c r="C243" s="39">
        <v>20</v>
      </c>
      <c r="D243" s="39">
        <v>9.4199060000000005E-3</v>
      </c>
      <c r="E243" s="39">
        <v>1.0987549999999999</v>
      </c>
      <c r="F243" s="39">
        <v>1.1087E-2</v>
      </c>
      <c r="G243" s="27">
        <v>0.95266050000000002</v>
      </c>
      <c r="H243" s="39">
        <v>2</v>
      </c>
      <c r="I243" s="39" t="s">
        <v>132</v>
      </c>
      <c r="J243">
        <v>0</v>
      </c>
      <c r="K243">
        <v>810</v>
      </c>
      <c r="L243" s="10">
        <v>1500</v>
      </c>
      <c r="M243">
        <v>100</v>
      </c>
      <c r="N243">
        <v>750</v>
      </c>
      <c r="O243" s="18">
        <v>90</v>
      </c>
      <c r="R243" s="6"/>
    </row>
    <row r="244" spans="1:18">
      <c r="A244" s="39">
        <v>0.4</v>
      </c>
      <c r="B244" s="39">
        <v>50</v>
      </c>
      <c r="C244" s="39">
        <v>20</v>
      </c>
      <c r="D244" s="39">
        <v>9.9999000000000006E-6</v>
      </c>
      <c r="E244" s="39">
        <v>1.1764619999999999</v>
      </c>
      <c r="F244" s="39">
        <v>1.1861999999999999E-2</v>
      </c>
      <c r="G244" s="27">
        <v>0.75468250000000003</v>
      </c>
      <c r="H244" s="39">
        <v>2</v>
      </c>
      <c r="I244" s="39" t="s">
        <v>132</v>
      </c>
      <c r="J244">
        <v>0</v>
      </c>
      <c r="K244">
        <v>1350</v>
      </c>
      <c r="L244" s="10">
        <v>1800</v>
      </c>
      <c r="M244">
        <v>100</v>
      </c>
      <c r="N244">
        <v>900</v>
      </c>
      <c r="O244" s="18">
        <v>150</v>
      </c>
      <c r="R244" s="6"/>
    </row>
    <row r="245" spans="1:18">
      <c r="A245" s="39">
        <v>0.36212</v>
      </c>
      <c r="B245" s="39">
        <v>55.23</v>
      </c>
      <c r="C245" s="39">
        <v>20</v>
      </c>
      <c r="D245" s="37">
        <v>6.0000000000000002E-5</v>
      </c>
      <c r="E245" s="35">
        <v>1.2270970000000001</v>
      </c>
      <c r="F245" s="35">
        <v>1.2367E-2</v>
      </c>
      <c r="G245" s="27">
        <v>0.76426240000000001</v>
      </c>
      <c r="H245" s="39">
        <v>2</v>
      </c>
      <c r="I245" s="39" t="s">
        <v>130</v>
      </c>
      <c r="J245">
        <v>0</v>
      </c>
      <c r="K245">
        <v>425</v>
      </c>
      <c r="L245" s="10">
        <v>3000</v>
      </c>
      <c r="M245">
        <v>100</v>
      </c>
      <c r="N245">
        <v>1500</v>
      </c>
      <c r="O245" s="9">
        <v>75</v>
      </c>
      <c r="R245" s="6"/>
    </row>
    <row r="246" spans="1:18">
      <c r="A246" s="39">
        <v>0.36212</v>
      </c>
      <c r="B246" s="39">
        <v>55.23</v>
      </c>
      <c r="C246" s="39">
        <v>20</v>
      </c>
      <c r="D246" s="35">
        <v>1.19999E-4</v>
      </c>
      <c r="E246" s="35">
        <v>1.2137990000000001</v>
      </c>
      <c r="F246" s="35">
        <v>1.2234E-2</v>
      </c>
      <c r="G246" s="27">
        <v>0.92258079999999998</v>
      </c>
      <c r="H246" s="39">
        <v>2</v>
      </c>
      <c r="I246" s="39" t="s">
        <v>130</v>
      </c>
      <c r="J246">
        <v>0</v>
      </c>
      <c r="K246" s="9">
        <v>400</v>
      </c>
      <c r="L246">
        <v>1000</v>
      </c>
      <c r="M246">
        <v>100</v>
      </c>
      <c r="N246">
        <v>500</v>
      </c>
      <c r="O246" s="9">
        <v>100</v>
      </c>
      <c r="R246" s="6"/>
    </row>
    <row r="247" spans="1:18">
      <c r="A247" s="39">
        <v>0.36212</v>
      </c>
      <c r="B247" s="39">
        <v>55.23</v>
      </c>
      <c r="C247" s="39">
        <v>20</v>
      </c>
      <c r="D247" s="37">
        <v>1.0000000000000001E-5</v>
      </c>
      <c r="E247" s="35">
        <v>1.4637880000000001</v>
      </c>
      <c r="F247" s="35">
        <v>1.4716999999999999E-2</v>
      </c>
      <c r="G247" s="27">
        <v>0.87829120000000005</v>
      </c>
      <c r="H247" s="39">
        <v>2</v>
      </c>
      <c r="I247" s="39" t="s">
        <v>130</v>
      </c>
      <c r="J247">
        <v>0</v>
      </c>
      <c r="K247" s="9">
        <v>325</v>
      </c>
      <c r="L247">
        <v>1000</v>
      </c>
      <c r="M247">
        <v>100</v>
      </c>
      <c r="N247">
        <v>500</v>
      </c>
      <c r="O247" s="9">
        <v>175</v>
      </c>
      <c r="R247" s="7"/>
    </row>
    <row r="248" spans="1:18">
      <c r="A248" s="39">
        <v>0.36212</v>
      </c>
      <c r="B248" s="39">
        <v>55.23</v>
      </c>
      <c r="C248" s="39">
        <v>20</v>
      </c>
      <c r="D248" s="37">
        <v>1.0000000000000001E-5</v>
      </c>
      <c r="E248" s="35">
        <v>1.8351690000000001</v>
      </c>
      <c r="F248" s="35">
        <v>1.8381999999999999E-2</v>
      </c>
      <c r="G248" s="27">
        <v>0.55820440000000004</v>
      </c>
      <c r="H248" s="39">
        <v>2</v>
      </c>
      <c r="I248" s="39" t="s">
        <v>130</v>
      </c>
      <c r="J248">
        <v>0</v>
      </c>
      <c r="K248" s="9">
        <v>250</v>
      </c>
      <c r="L248">
        <v>1000</v>
      </c>
      <c r="M248">
        <v>100</v>
      </c>
      <c r="N248">
        <v>500</v>
      </c>
      <c r="O248" s="9">
        <v>250</v>
      </c>
      <c r="R248" s="7"/>
    </row>
    <row r="249" spans="1:18">
      <c r="A249" s="39">
        <v>0.37140000000000001</v>
      </c>
      <c r="B249" s="39">
        <v>53.85</v>
      </c>
      <c r="C249" s="39">
        <v>20</v>
      </c>
      <c r="D249" s="37">
        <v>1.0000000000000001E-5</v>
      </c>
      <c r="E249" s="35">
        <v>2.230982</v>
      </c>
      <c r="F249" s="35">
        <v>2.2258E-2</v>
      </c>
      <c r="G249" s="27">
        <v>0.1844382</v>
      </c>
      <c r="H249" s="39">
        <v>2</v>
      </c>
      <c r="I249" s="39" t="s">
        <v>130</v>
      </c>
      <c r="J249">
        <v>0</v>
      </c>
      <c r="K249" s="9">
        <v>150</v>
      </c>
      <c r="L249">
        <v>1000</v>
      </c>
      <c r="M249">
        <v>100</v>
      </c>
      <c r="N249">
        <v>500</v>
      </c>
      <c r="O249" s="9">
        <v>350</v>
      </c>
      <c r="R249" s="7"/>
    </row>
    <row r="250" spans="1:18">
      <c r="A250" s="39">
        <v>0.37140000000000001</v>
      </c>
      <c r="B250" s="39">
        <v>53.85</v>
      </c>
      <c r="C250" s="39">
        <v>20</v>
      </c>
      <c r="D250" s="37">
        <v>1.0000000000000001E-5</v>
      </c>
      <c r="E250" s="35">
        <v>2.589086</v>
      </c>
      <c r="F250" s="35">
        <v>2.5739000000000001E-2</v>
      </c>
      <c r="G250" s="27">
        <v>0.74667249999999996</v>
      </c>
      <c r="H250" s="39">
        <v>2</v>
      </c>
      <c r="I250" s="39" t="s">
        <v>130</v>
      </c>
      <c r="J250">
        <v>0</v>
      </c>
      <c r="K250" s="9">
        <v>50</v>
      </c>
      <c r="L250">
        <v>1000</v>
      </c>
      <c r="M250">
        <v>100</v>
      </c>
      <c r="N250">
        <v>500</v>
      </c>
      <c r="O250" s="9">
        <v>450</v>
      </c>
      <c r="R250" s="7"/>
    </row>
    <row r="251" spans="1:18">
      <c r="A251" s="39">
        <v>0.37140000000000001</v>
      </c>
      <c r="B251" s="39">
        <v>53.85</v>
      </c>
      <c r="C251" s="39">
        <v>20</v>
      </c>
      <c r="D251" s="37">
        <v>1.0000000000000001E-5</v>
      </c>
      <c r="E251" s="35">
        <v>2.6351439999999999</v>
      </c>
      <c r="F251" s="35">
        <v>2.6185E-2</v>
      </c>
      <c r="G251" s="27">
        <v>0.96172040000000003</v>
      </c>
      <c r="H251" s="39">
        <v>2</v>
      </c>
      <c r="I251" s="39" t="s">
        <v>130</v>
      </c>
      <c r="J251">
        <v>0</v>
      </c>
      <c r="K251" s="9">
        <v>4</v>
      </c>
      <c r="L251">
        <v>1000</v>
      </c>
      <c r="M251">
        <v>100</v>
      </c>
      <c r="N251">
        <v>500</v>
      </c>
      <c r="O251" s="9">
        <v>495</v>
      </c>
      <c r="R251" s="7"/>
    </row>
    <row r="252" spans="1:18">
      <c r="A252" s="39">
        <v>0.4</v>
      </c>
      <c r="B252" s="39">
        <v>50</v>
      </c>
      <c r="C252" s="39">
        <v>20</v>
      </c>
      <c r="D252" s="37">
        <v>1.0000000000000001E-5</v>
      </c>
      <c r="E252" s="35">
        <v>1.281307</v>
      </c>
      <c r="F252" s="35">
        <v>1.2906000000000001E-2</v>
      </c>
      <c r="G252" s="27">
        <v>0.52290479999999995</v>
      </c>
      <c r="H252" s="39">
        <v>2</v>
      </c>
      <c r="I252" s="39" t="s">
        <v>130</v>
      </c>
      <c r="J252">
        <v>0</v>
      </c>
      <c r="K252">
        <v>425</v>
      </c>
      <c r="L252">
        <v>1000</v>
      </c>
      <c r="M252" s="59">
        <v>100</v>
      </c>
      <c r="N252">
        <v>499</v>
      </c>
      <c r="O252" s="9">
        <v>75</v>
      </c>
    </row>
    <row r="253" spans="1:18">
      <c r="A253" s="39">
        <v>0.4</v>
      </c>
      <c r="B253" s="39">
        <v>50</v>
      </c>
      <c r="C253" s="39">
        <v>20</v>
      </c>
      <c r="D253" s="37">
        <v>1.0000000000000001E-5</v>
      </c>
      <c r="E253" s="35">
        <v>1.2724470000000001</v>
      </c>
      <c r="F253" s="35">
        <v>1.2818E-2</v>
      </c>
      <c r="G253" s="27">
        <v>0.902671</v>
      </c>
      <c r="H253" s="39">
        <v>2</v>
      </c>
      <c r="I253" s="39" t="s">
        <v>130</v>
      </c>
      <c r="J253">
        <v>0</v>
      </c>
      <c r="K253" s="9">
        <v>400</v>
      </c>
      <c r="L253">
        <v>1000</v>
      </c>
      <c r="M253" s="59">
        <v>100</v>
      </c>
      <c r="N253">
        <v>500</v>
      </c>
      <c r="O253" s="9">
        <v>100</v>
      </c>
    </row>
    <row r="254" spans="1:18">
      <c r="A254" s="39">
        <v>0.4</v>
      </c>
      <c r="B254" s="39">
        <v>50</v>
      </c>
      <c r="C254" s="39">
        <v>20</v>
      </c>
      <c r="D254" s="37">
        <v>1.0000000000000001E-5</v>
      </c>
      <c r="E254" s="35">
        <v>1.6255139999999999</v>
      </c>
      <c r="F254" s="35">
        <v>1.6316000000000001E-2</v>
      </c>
      <c r="G254" s="27">
        <v>0.49099510000000002</v>
      </c>
      <c r="H254" s="39">
        <v>2</v>
      </c>
      <c r="I254" s="39" t="s">
        <v>130</v>
      </c>
      <c r="J254">
        <v>0</v>
      </c>
      <c r="K254" s="9">
        <v>325</v>
      </c>
      <c r="L254">
        <v>1000</v>
      </c>
      <c r="M254" s="59">
        <v>100</v>
      </c>
      <c r="N254">
        <v>500</v>
      </c>
      <c r="O254" s="9">
        <v>175</v>
      </c>
    </row>
    <row r="255" spans="1:18">
      <c r="A255" s="39">
        <v>0.4</v>
      </c>
      <c r="B255" s="39">
        <v>50</v>
      </c>
      <c r="C255" s="39">
        <v>20</v>
      </c>
      <c r="D255" s="37">
        <v>1.0000000000000001E-5</v>
      </c>
      <c r="E255" s="35">
        <v>2.0165000000000002</v>
      </c>
      <c r="F255" s="35">
        <v>2.0161999999999999E-2</v>
      </c>
      <c r="G255" s="27">
        <v>0.31139689999999998</v>
      </c>
      <c r="H255" s="39">
        <v>2</v>
      </c>
      <c r="I255" s="39" t="s">
        <v>130</v>
      </c>
      <c r="J255">
        <v>0</v>
      </c>
      <c r="K255" s="9">
        <v>250</v>
      </c>
      <c r="L255">
        <v>1000</v>
      </c>
      <c r="M255" s="59">
        <v>100</v>
      </c>
      <c r="N255">
        <v>500</v>
      </c>
      <c r="O255" s="9">
        <v>250</v>
      </c>
    </row>
    <row r="256" spans="1:18">
      <c r="A256" s="39">
        <v>0.4</v>
      </c>
      <c r="B256" s="39">
        <v>50</v>
      </c>
      <c r="C256" s="39">
        <v>20</v>
      </c>
      <c r="D256" s="37">
        <v>1.0000000000000001E-5</v>
      </c>
      <c r="E256" s="35">
        <v>4.0002769999999996</v>
      </c>
      <c r="F256" s="35">
        <v>3.9218000000000003E-2</v>
      </c>
      <c r="G256" s="27">
        <v>0.45987539999999999</v>
      </c>
      <c r="H256" s="39">
        <v>2</v>
      </c>
      <c r="I256" s="39" t="s">
        <v>130</v>
      </c>
      <c r="J256">
        <v>0</v>
      </c>
      <c r="K256" s="9">
        <v>150</v>
      </c>
      <c r="L256">
        <v>1000</v>
      </c>
      <c r="M256" s="59">
        <v>100</v>
      </c>
      <c r="N256">
        <v>500</v>
      </c>
      <c r="O256" s="9">
        <v>350</v>
      </c>
      <c r="P256" s="6"/>
    </row>
    <row r="257" spans="1:16">
      <c r="A257" s="39">
        <v>0.4</v>
      </c>
      <c r="B257" s="39">
        <v>50</v>
      </c>
      <c r="C257" s="39">
        <v>20</v>
      </c>
      <c r="D257" s="37">
        <v>1.0000000000000001E-5</v>
      </c>
      <c r="E257" s="35">
        <v>2.4450460000000001</v>
      </c>
      <c r="F257" s="35">
        <v>2.4341999999999999E-2</v>
      </c>
      <c r="G257" s="27">
        <v>0.20480799999999999</v>
      </c>
      <c r="H257" s="39">
        <v>2</v>
      </c>
      <c r="I257" s="39" t="s">
        <v>130</v>
      </c>
      <c r="J257">
        <v>0</v>
      </c>
      <c r="K257" s="9">
        <v>50</v>
      </c>
      <c r="L257">
        <v>1000</v>
      </c>
      <c r="M257" s="59">
        <v>100</v>
      </c>
      <c r="N257">
        <v>500</v>
      </c>
      <c r="O257" s="9">
        <v>450</v>
      </c>
      <c r="P257" s="6"/>
    </row>
    <row r="258" spans="1:16">
      <c r="A258" s="39">
        <v>0.4</v>
      </c>
      <c r="B258" s="39">
        <v>50</v>
      </c>
      <c r="C258" s="39">
        <v>20</v>
      </c>
      <c r="D258" s="37">
        <v>1.0000000000000001E-5</v>
      </c>
      <c r="E258" s="35">
        <v>2.5128970000000002</v>
      </c>
      <c r="F258" s="35">
        <v>2.5000999999999999E-2</v>
      </c>
      <c r="G258" s="27">
        <v>0.97392029999999996</v>
      </c>
      <c r="H258" s="39">
        <v>2</v>
      </c>
      <c r="I258" s="39" t="s">
        <v>130</v>
      </c>
      <c r="J258">
        <v>0</v>
      </c>
      <c r="K258" s="9">
        <v>4</v>
      </c>
      <c r="L258">
        <v>1000</v>
      </c>
      <c r="M258" s="59">
        <v>100</v>
      </c>
      <c r="N258">
        <v>499</v>
      </c>
      <c r="O258" s="9">
        <v>495</v>
      </c>
      <c r="P258" s="6"/>
    </row>
    <row r="259" spans="1:16">
      <c r="A259">
        <v>0.2</v>
      </c>
      <c r="B259">
        <v>50</v>
      </c>
      <c r="C259">
        <v>10</v>
      </c>
      <c r="D259" s="61">
        <v>3.4899649999999998E-3</v>
      </c>
      <c r="E259" s="61">
        <v>1.1517550000000001</v>
      </c>
      <c r="F259" s="61">
        <v>1.1616090000000001E-2</v>
      </c>
      <c r="G259" s="61">
        <v>0.58027419999999996</v>
      </c>
      <c r="H259" s="39">
        <v>2</v>
      </c>
      <c r="I259" s="39" t="s">
        <v>132</v>
      </c>
      <c r="J259">
        <v>0</v>
      </c>
      <c r="K259">
        <v>425</v>
      </c>
      <c r="L259">
        <v>1000</v>
      </c>
      <c r="M259" s="59">
        <v>100</v>
      </c>
      <c r="N259">
        <v>500</v>
      </c>
      <c r="O259" s="9">
        <v>75</v>
      </c>
      <c r="P259" s="6"/>
    </row>
    <row r="260" spans="1:16">
      <c r="A260">
        <v>0.2</v>
      </c>
      <c r="B260">
        <v>50</v>
      </c>
      <c r="C260">
        <v>10</v>
      </c>
      <c r="D260" s="61">
        <v>5.3199470000000002E-3</v>
      </c>
      <c r="E260" s="61">
        <v>1.143</v>
      </c>
      <c r="F260" s="61">
        <v>1.1528800000000001E-2</v>
      </c>
      <c r="G260" s="61">
        <v>0.38268619999999998</v>
      </c>
      <c r="H260" s="39">
        <v>2</v>
      </c>
      <c r="I260" s="39" t="s">
        <v>132</v>
      </c>
      <c r="J260">
        <v>0</v>
      </c>
      <c r="K260" s="9">
        <v>400</v>
      </c>
      <c r="L260">
        <v>1000</v>
      </c>
      <c r="M260" s="59">
        <v>100</v>
      </c>
      <c r="N260">
        <v>500</v>
      </c>
      <c r="O260" s="9">
        <v>100</v>
      </c>
      <c r="P260" s="6"/>
    </row>
    <row r="261" spans="1:16">
      <c r="A261">
        <v>0.2</v>
      </c>
      <c r="B261">
        <v>50</v>
      </c>
      <c r="C261">
        <v>10</v>
      </c>
      <c r="D261" s="61">
        <v>9.5699040000000006E-3</v>
      </c>
      <c r="E261" s="61">
        <v>1.134843</v>
      </c>
      <c r="F261" s="61">
        <v>1.144747E-2</v>
      </c>
      <c r="G261" s="61">
        <v>0.97099029999999997</v>
      </c>
      <c r="H261" s="39">
        <v>2</v>
      </c>
      <c r="I261" s="39" t="s">
        <v>132</v>
      </c>
      <c r="J261">
        <v>0</v>
      </c>
      <c r="K261" s="9">
        <v>325</v>
      </c>
      <c r="L261">
        <v>1000</v>
      </c>
      <c r="M261" s="59">
        <v>100</v>
      </c>
      <c r="N261">
        <v>500</v>
      </c>
      <c r="O261" s="9">
        <v>175</v>
      </c>
      <c r="P261" s="6"/>
    </row>
    <row r="262" spans="1:16">
      <c r="A262">
        <v>0.2</v>
      </c>
      <c r="B262">
        <v>50</v>
      </c>
      <c r="C262">
        <v>10</v>
      </c>
      <c r="D262" s="63">
        <v>9.9999000000000006E-6</v>
      </c>
      <c r="E262" s="61">
        <v>1.3340559999999999</v>
      </c>
      <c r="F262" s="61">
        <v>1.3429989999999999E-2</v>
      </c>
      <c r="G262" s="61">
        <v>0.83130170000000003</v>
      </c>
      <c r="H262" s="39">
        <v>2</v>
      </c>
      <c r="I262" s="39" t="s">
        <v>132</v>
      </c>
      <c r="J262">
        <v>0</v>
      </c>
      <c r="K262" s="9">
        <v>250</v>
      </c>
      <c r="L262">
        <v>1000</v>
      </c>
      <c r="M262" s="59">
        <v>100</v>
      </c>
      <c r="N262">
        <v>500</v>
      </c>
      <c r="O262" s="9">
        <v>250</v>
      </c>
      <c r="P262" s="6"/>
    </row>
    <row r="263" spans="1:16">
      <c r="A263">
        <v>0.8</v>
      </c>
      <c r="B263">
        <v>50</v>
      </c>
      <c r="C263" s="39">
        <v>40</v>
      </c>
      <c r="D263" s="63">
        <v>9.9999000000000006E-6</v>
      </c>
      <c r="E263" s="61">
        <v>1.3361829999999999</v>
      </c>
      <c r="F263" s="61">
        <v>1.345112E-2</v>
      </c>
      <c r="G263" s="61">
        <v>0.1784782</v>
      </c>
      <c r="H263" s="39">
        <v>2</v>
      </c>
      <c r="I263" s="39" t="s">
        <v>132</v>
      </c>
      <c r="J263">
        <v>0</v>
      </c>
      <c r="K263" s="9">
        <v>150</v>
      </c>
      <c r="L263">
        <v>1000</v>
      </c>
      <c r="M263" s="59">
        <v>100</v>
      </c>
      <c r="N263">
        <v>500</v>
      </c>
      <c r="O263" s="9">
        <v>350</v>
      </c>
    </row>
    <row r="264" spans="1:16">
      <c r="A264">
        <v>0.8</v>
      </c>
      <c r="B264">
        <v>50</v>
      </c>
      <c r="C264" s="39">
        <v>40</v>
      </c>
      <c r="D264" s="63">
        <v>9.9999000000000006E-6</v>
      </c>
      <c r="E264" s="61">
        <v>1.401543</v>
      </c>
      <c r="F264" s="61">
        <v>1.4099810000000001E-2</v>
      </c>
      <c r="G264" s="61">
        <v>0.42833569999999999</v>
      </c>
      <c r="H264" s="39">
        <v>2</v>
      </c>
      <c r="I264" s="39" t="s">
        <v>132</v>
      </c>
      <c r="J264">
        <v>0</v>
      </c>
      <c r="K264" s="9">
        <v>50</v>
      </c>
      <c r="L264">
        <v>1000</v>
      </c>
      <c r="M264" s="59">
        <v>100</v>
      </c>
      <c r="N264">
        <v>500</v>
      </c>
      <c r="O264" s="9">
        <v>450</v>
      </c>
    </row>
    <row r="265" spans="1:16">
      <c r="A265">
        <v>0.8</v>
      </c>
      <c r="B265">
        <v>50</v>
      </c>
      <c r="C265" s="39">
        <v>40</v>
      </c>
      <c r="D265" s="63">
        <v>9.9999000000000006E-6</v>
      </c>
      <c r="E265" s="61">
        <v>1.4349879999999999</v>
      </c>
      <c r="F265" s="61">
        <v>1.443142E-2</v>
      </c>
      <c r="G265" s="61">
        <v>0.702573</v>
      </c>
      <c r="H265" s="39">
        <v>2</v>
      </c>
      <c r="I265" s="39" t="s">
        <v>132</v>
      </c>
      <c r="J265">
        <v>0</v>
      </c>
      <c r="K265" s="9">
        <v>4</v>
      </c>
      <c r="L265">
        <v>1000</v>
      </c>
      <c r="M265" s="59">
        <v>100</v>
      </c>
      <c r="N265">
        <v>499</v>
      </c>
      <c r="O265" s="9">
        <v>495</v>
      </c>
    </row>
    <row r="266" spans="1:16">
      <c r="A266" s="39"/>
      <c r="C266" s="39"/>
      <c r="D266" s="27"/>
      <c r="E266" s="27"/>
      <c r="F266" s="27"/>
      <c r="G266" s="27"/>
      <c r="O266" s="9"/>
    </row>
    <row r="267" spans="1:16">
      <c r="A267" s="39"/>
      <c r="C267" s="39"/>
      <c r="D267" s="27"/>
      <c r="E267" s="27"/>
      <c r="F267" s="27"/>
      <c r="G267" s="27"/>
      <c r="O267" s="9"/>
    </row>
    <row r="268" spans="1:16">
      <c r="A268" s="39"/>
      <c r="C268" s="39"/>
      <c r="D268" s="27"/>
      <c r="E268" s="27"/>
      <c r="F268" s="27"/>
      <c r="G268" s="27"/>
      <c r="O268" s="9"/>
    </row>
    <row r="269" spans="1:16">
      <c r="A269" s="39"/>
      <c r="C269" s="39"/>
      <c r="D269" s="27"/>
      <c r="E269" s="27"/>
      <c r="F269" s="27"/>
      <c r="G269" s="27"/>
      <c r="O269" s="9"/>
    </row>
    <row r="270" spans="1:16">
      <c r="A270" s="39"/>
      <c r="C270" s="39"/>
      <c r="D270" s="27"/>
      <c r="E270" s="27"/>
      <c r="F270" s="27"/>
      <c r="G270" s="27"/>
      <c r="O270" s="9"/>
    </row>
    <row r="271" spans="1:16">
      <c r="A271" s="39"/>
      <c r="C271" s="39"/>
      <c r="D271" s="27"/>
      <c r="E271" s="27"/>
      <c r="F271" s="27"/>
      <c r="G271" s="27"/>
      <c r="O271" s="9"/>
    </row>
    <row r="272" spans="1:16">
      <c r="A272" s="39"/>
      <c r="C272" s="39"/>
      <c r="D272" s="27"/>
      <c r="E272" s="27"/>
      <c r="F272" s="27"/>
      <c r="G272" s="27"/>
      <c r="O272" s="9"/>
    </row>
    <row r="273" spans="1:18">
      <c r="A273" s="39"/>
      <c r="C273" s="39"/>
      <c r="D273" s="27"/>
      <c r="E273" s="27"/>
      <c r="F273" s="27"/>
      <c r="G273" s="27"/>
      <c r="O273" s="9"/>
    </row>
    <row r="274" spans="1:18">
      <c r="A274" s="39"/>
      <c r="C274" s="39"/>
      <c r="D274" s="27"/>
      <c r="E274" s="27"/>
      <c r="F274" s="27"/>
      <c r="G274" s="27"/>
      <c r="O274" s="9"/>
    </row>
    <row r="275" spans="1:18">
      <c r="A275" s="39"/>
      <c r="C275" s="39"/>
      <c r="D275" s="27"/>
      <c r="E275" s="27"/>
      <c r="F275" s="27"/>
      <c r="G275" s="27"/>
      <c r="O275" s="9"/>
    </row>
    <row r="276" spans="1:18">
      <c r="A276" s="39"/>
      <c r="C276" s="39"/>
      <c r="D276" s="27"/>
      <c r="E276" s="27"/>
      <c r="F276" s="27"/>
      <c r="G276" s="27"/>
      <c r="M276" s="15"/>
      <c r="O276" s="9"/>
    </row>
    <row r="277" spans="1:18">
      <c r="A277" s="39"/>
      <c r="C277" s="39"/>
      <c r="D277" s="27"/>
      <c r="E277" s="27"/>
      <c r="F277" s="27"/>
      <c r="G277" s="27"/>
      <c r="M277" s="15"/>
      <c r="O277" s="9"/>
    </row>
    <row r="278" spans="1:18">
      <c r="A278" s="39"/>
      <c r="C278" s="39"/>
      <c r="D278" s="27"/>
      <c r="E278" s="27"/>
      <c r="F278" s="27"/>
      <c r="G278" s="27"/>
      <c r="M278" s="15"/>
      <c r="O278" s="9"/>
    </row>
    <row r="279" spans="1:18">
      <c r="A279" s="39"/>
      <c r="C279" s="39"/>
      <c r="D279" s="27"/>
      <c r="E279" s="11"/>
      <c r="F279" s="27"/>
      <c r="G279" s="27"/>
      <c r="M279" s="15"/>
      <c r="O279" s="9"/>
    </row>
    <row r="280" spans="1:18">
      <c r="A280" s="39"/>
      <c r="C280" s="39"/>
      <c r="D280" s="27"/>
      <c r="E280" s="27"/>
      <c r="F280" s="27"/>
      <c r="G280" s="27"/>
      <c r="M280" s="15"/>
      <c r="O280" s="9"/>
    </row>
    <row r="281" spans="1:18">
      <c r="A281" s="39"/>
      <c r="C281" s="39"/>
      <c r="D281" s="27"/>
      <c r="E281" s="27"/>
      <c r="F281" s="27"/>
      <c r="G281" s="27"/>
      <c r="M281" s="15"/>
      <c r="O281" s="9"/>
    </row>
    <row r="282" spans="1:18">
      <c r="A282" s="39"/>
      <c r="C282" s="39"/>
      <c r="D282" s="27"/>
      <c r="E282" s="27"/>
      <c r="F282" s="27"/>
      <c r="G282" s="27"/>
      <c r="M282" s="15"/>
      <c r="O282" s="9"/>
      <c r="R282" s="6"/>
    </row>
    <row r="283" spans="1:18">
      <c r="A283" s="39"/>
      <c r="C283" s="39"/>
      <c r="D283" s="27"/>
      <c r="E283" s="27"/>
      <c r="F283" s="27"/>
      <c r="G283" s="27"/>
      <c r="M283" s="15"/>
      <c r="O283" s="9"/>
      <c r="R283" s="6"/>
    </row>
    <row r="284" spans="1:18">
      <c r="A284" s="39"/>
      <c r="C284" s="39"/>
      <c r="D284" s="27"/>
      <c r="E284" s="27"/>
      <c r="F284" s="27"/>
      <c r="G284" s="27"/>
      <c r="M284" s="15"/>
      <c r="O284" s="9"/>
      <c r="R284" s="6"/>
    </row>
    <row r="285" spans="1:18">
      <c r="A285" s="39"/>
      <c r="C285" s="39"/>
      <c r="D285" s="27"/>
      <c r="E285" s="27"/>
      <c r="F285" s="27"/>
      <c r="G285" s="27"/>
      <c r="M285" s="15"/>
      <c r="O285" s="9"/>
      <c r="R285" s="6"/>
    </row>
    <row r="286" spans="1:18">
      <c r="A286" s="39"/>
      <c r="C286" s="39"/>
      <c r="D286" s="27"/>
      <c r="E286" s="27"/>
      <c r="F286" s="27"/>
      <c r="G286" s="27"/>
      <c r="M286" s="15"/>
      <c r="O286" s="9"/>
      <c r="R286" s="6"/>
    </row>
    <row r="287" spans="1:18">
      <c r="A287" s="39"/>
      <c r="C287" s="39"/>
      <c r="D287" s="27"/>
      <c r="E287" s="27"/>
      <c r="F287" s="27"/>
      <c r="G287" s="27"/>
      <c r="M287" s="15"/>
      <c r="O287" s="9"/>
      <c r="R287" s="7"/>
    </row>
    <row r="288" spans="1:18">
      <c r="A288" s="39"/>
      <c r="C288" s="39"/>
      <c r="D288" s="27"/>
      <c r="E288" s="27"/>
      <c r="F288" s="27"/>
      <c r="G288" s="27"/>
      <c r="M288" s="15"/>
      <c r="O288" s="9"/>
      <c r="R288" s="7"/>
    </row>
    <row r="289" spans="1:18">
      <c r="A289" s="39"/>
      <c r="C289" s="39"/>
      <c r="D289" s="27"/>
      <c r="E289" s="27"/>
      <c r="F289" s="27"/>
      <c r="G289" s="27"/>
      <c r="M289" s="15"/>
      <c r="O289" s="9"/>
      <c r="R289" s="7"/>
    </row>
    <row r="290" spans="1:18">
      <c r="A290" s="39"/>
      <c r="C290" s="39"/>
      <c r="D290" s="27"/>
      <c r="E290" s="27"/>
      <c r="F290" s="27"/>
      <c r="G290" s="27"/>
      <c r="M290" s="15"/>
      <c r="O290" s="9"/>
      <c r="R290" s="7"/>
    </row>
    <row r="291" spans="1:18">
      <c r="A291" s="39"/>
      <c r="C291" s="39"/>
      <c r="D291" s="27"/>
      <c r="E291" s="27"/>
      <c r="F291" s="27"/>
      <c r="G291" s="27"/>
      <c r="M291" s="15"/>
      <c r="O291" s="9"/>
      <c r="R291" s="7"/>
    </row>
    <row r="292" spans="1:18">
      <c r="A292" s="39"/>
      <c r="C292" s="39"/>
      <c r="D292" s="27"/>
      <c r="E292" s="27"/>
      <c r="F292" s="27"/>
      <c r="G292" s="27"/>
      <c r="M292" s="15"/>
      <c r="O292" s="9"/>
    </row>
    <row r="293" spans="1:18">
      <c r="A293" s="39"/>
      <c r="C293" s="39"/>
      <c r="D293" s="27"/>
      <c r="E293" s="27"/>
      <c r="F293" s="27"/>
      <c r="G293" s="27"/>
      <c r="M293" s="15"/>
      <c r="O293" s="9"/>
    </row>
    <row r="294" spans="1:18">
      <c r="A294" s="39"/>
      <c r="C294" s="39"/>
      <c r="D294" s="27"/>
      <c r="E294" s="27"/>
      <c r="F294" s="27"/>
      <c r="G294" s="27"/>
      <c r="M294" s="15"/>
      <c r="O294" s="9"/>
    </row>
    <row r="295" spans="1:18">
      <c r="A295" s="39"/>
      <c r="C295" s="39"/>
      <c r="D295" s="27"/>
      <c r="E295" s="27"/>
      <c r="F295" s="27"/>
      <c r="G295" s="27"/>
      <c r="M295" s="15"/>
      <c r="O295" s="9"/>
    </row>
    <row r="296" spans="1:18">
      <c r="A296" s="39"/>
      <c r="C296" s="39"/>
      <c r="D296" s="27"/>
      <c r="E296" s="27"/>
      <c r="F296" s="27"/>
      <c r="G296" s="27"/>
      <c r="M296" s="15"/>
      <c r="O296" s="9"/>
    </row>
    <row r="297" spans="1:18">
      <c r="A297" s="39"/>
      <c r="C297" s="39"/>
      <c r="D297" s="27"/>
      <c r="E297" s="27"/>
      <c r="F297" s="27"/>
      <c r="G297" s="27"/>
      <c r="M297" s="15"/>
      <c r="O297" s="9"/>
    </row>
    <row r="298" spans="1:18">
      <c r="A298" s="39"/>
      <c r="C298" s="39"/>
      <c r="D298" s="27"/>
      <c r="E298" s="27"/>
      <c r="F298" s="27"/>
      <c r="G298" s="27"/>
      <c r="M298" s="15"/>
      <c r="O298" s="9"/>
    </row>
    <row r="299" spans="1:18">
      <c r="A299" s="39"/>
      <c r="C299" s="39"/>
      <c r="D299" s="27"/>
      <c r="E299" s="27"/>
      <c r="F299" s="27"/>
      <c r="G299" s="27"/>
      <c r="M299" s="15"/>
      <c r="O299" s="9"/>
    </row>
    <row r="300" spans="1:18">
      <c r="A300" s="39"/>
      <c r="C300" s="39"/>
      <c r="D300" s="27"/>
      <c r="E300" s="27"/>
      <c r="F300" s="27"/>
      <c r="G300" s="27"/>
      <c r="M300" s="15"/>
      <c r="O300" s="9"/>
    </row>
    <row r="301" spans="1:18">
      <c r="A301" s="39"/>
      <c r="C301" s="39"/>
      <c r="D301" s="27"/>
      <c r="E301" s="27"/>
      <c r="F301" s="27"/>
      <c r="G301" s="27"/>
      <c r="M301" s="15"/>
      <c r="O301" s="9"/>
    </row>
    <row r="302" spans="1:18">
      <c r="A302" s="39"/>
      <c r="C302" s="39"/>
      <c r="D302" s="27"/>
      <c r="E302" s="27"/>
      <c r="F302" s="27"/>
      <c r="G302" s="27"/>
      <c r="M302" s="15"/>
      <c r="O302" s="9"/>
    </row>
    <row r="303" spans="1:18">
      <c r="A303" s="39"/>
      <c r="C303" s="39"/>
      <c r="D303" s="27"/>
      <c r="E303" s="27"/>
      <c r="F303" s="27"/>
      <c r="G303" s="27"/>
      <c r="M303" s="15"/>
      <c r="O303" s="9"/>
    </row>
    <row r="304" spans="1:18">
      <c r="A304" s="39"/>
      <c r="C304" s="39"/>
      <c r="D304" s="27"/>
      <c r="E304" s="27"/>
      <c r="F304" s="27"/>
      <c r="G304" s="27"/>
      <c r="M304" s="15"/>
      <c r="O304" s="9"/>
    </row>
    <row r="305" spans="1:15">
      <c r="A305" s="39"/>
      <c r="C305" s="39"/>
      <c r="D305" s="27"/>
      <c r="E305" s="27"/>
      <c r="F305" s="27"/>
      <c r="G305" s="27"/>
      <c r="M305" s="15"/>
      <c r="O305" s="9"/>
    </row>
    <row r="306" spans="1:15">
      <c r="A306" s="39"/>
      <c r="C306" s="39"/>
      <c r="D306" s="27"/>
      <c r="E306" s="27"/>
      <c r="F306" s="27"/>
      <c r="G306" s="27"/>
      <c r="M306" s="15"/>
      <c r="O306" s="9"/>
    </row>
    <row r="307" spans="1:15">
      <c r="A307" s="39"/>
      <c r="C307" s="39"/>
      <c r="D307" s="27"/>
      <c r="E307" s="27"/>
      <c r="F307" s="27"/>
      <c r="G307" s="27"/>
      <c r="M307" s="15"/>
      <c r="O307" s="9"/>
    </row>
    <row r="308" spans="1:15">
      <c r="A308" s="39"/>
      <c r="C308" s="39"/>
      <c r="D308" s="27"/>
      <c r="E308" s="27"/>
      <c r="F308" s="27"/>
      <c r="G308" s="27"/>
      <c r="M308" s="15"/>
      <c r="O308" s="9"/>
    </row>
    <row r="309" spans="1:15">
      <c r="A309" s="39"/>
      <c r="C309" s="39"/>
      <c r="D309" s="27"/>
      <c r="E309" s="27"/>
      <c r="F309" s="27"/>
      <c r="G309" s="27"/>
      <c r="J309" s="9"/>
      <c r="K309" s="9"/>
      <c r="M309" s="15"/>
      <c r="O309" s="9"/>
    </row>
    <row r="310" spans="1:15">
      <c r="A310" s="39"/>
      <c r="C310" s="39"/>
      <c r="D310" s="27"/>
      <c r="E310" s="27"/>
      <c r="F310" s="27"/>
      <c r="G310" s="27"/>
      <c r="J310" s="9"/>
      <c r="K310" s="9"/>
      <c r="M310" s="15"/>
      <c r="O310" s="9"/>
    </row>
    <row r="311" spans="1:15">
      <c r="A311" s="39"/>
      <c r="C311" s="39"/>
      <c r="D311" s="27"/>
      <c r="E311" s="27"/>
      <c r="F311" s="27"/>
      <c r="G311" s="27"/>
      <c r="J311" s="9"/>
      <c r="K311" s="9"/>
      <c r="M311" s="15"/>
      <c r="O311" s="9"/>
    </row>
    <row r="312" spans="1:15">
      <c r="A312" s="39"/>
      <c r="C312" s="39"/>
      <c r="D312" s="27"/>
      <c r="E312" s="27"/>
      <c r="F312" s="27"/>
      <c r="G312" s="27"/>
      <c r="J312" s="9"/>
      <c r="K312" s="9"/>
      <c r="M312" s="15"/>
      <c r="O312" s="9"/>
    </row>
    <row r="313" spans="1:15">
      <c r="A313" s="39"/>
      <c r="C313" s="39"/>
      <c r="D313" s="27"/>
      <c r="E313" s="27"/>
      <c r="F313" s="27"/>
      <c r="G313" s="27"/>
      <c r="J313" s="9"/>
      <c r="K313" s="9"/>
      <c r="M313" s="15"/>
      <c r="O313" s="9"/>
    </row>
    <row r="314" spans="1:15">
      <c r="A314" s="39"/>
      <c r="C314" s="39"/>
      <c r="D314" s="27"/>
      <c r="E314" s="27"/>
      <c r="F314" s="27"/>
      <c r="G314" s="27"/>
      <c r="J314" s="9"/>
      <c r="K314" s="9"/>
      <c r="M314" s="15"/>
      <c r="O314" s="9"/>
    </row>
    <row r="315" spans="1:15">
      <c r="A315" s="39"/>
      <c r="C315" s="39"/>
      <c r="D315" s="27"/>
      <c r="E315" s="27"/>
      <c r="F315" s="27"/>
      <c r="G315" s="27"/>
      <c r="J315" s="9"/>
      <c r="K315" s="9"/>
      <c r="M315" s="15"/>
      <c r="O315" s="9"/>
    </row>
    <row r="316" spans="1:15">
      <c r="A316" s="39"/>
      <c r="C316" s="39"/>
      <c r="D316" s="27"/>
      <c r="E316" s="27"/>
      <c r="F316" s="27"/>
      <c r="G316" s="27"/>
      <c r="J316" s="9"/>
      <c r="K316" s="9"/>
      <c r="M316" s="15"/>
      <c r="O316" s="9"/>
    </row>
    <row r="317" spans="1:15">
      <c r="A317" s="39"/>
      <c r="C317" s="39"/>
      <c r="D317" s="27"/>
      <c r="E317" s="27"/>
      <c r="F317" s="27"/>
      <c r="G317" s="27"/>
      <c r="J317" s="9"/>
      <c r="K317" s="9"/>
      <c r="M317" s="15"/>
      <c r="O317" s="9"/>
    </row>
    <row r="318" spans="1:15">
      <c r="A318" s="39"/>
      <c r="C318" s="39"/>
      <c r="D318" s="27"/>
      <c r="E318" s="27"/>
      <c r="F318" s="27"/>
      <c r="G318" s="27"/>
      <c r="J318" s="9"/>
      <c r="K318" s="9"/>
      <c r="M318" s="15"/>
      <c r="O318" s="9"/>
    </row>
    <row r="319" spans="1:15">
      <c r="A319" s="39"/>
      <c r="C319" s="39"/>
      <c r="D319" s="27"/>
      <c r="E319" s="27"/>
      <c r="F319" s="27"/>
      <c r="G319" s="27"/>
      <c r="M319" s="15"/>
      <c r="O319" s="9"/>
    </row>
    <row r="320" spans="1:15">
      <c r="A320" s="39"/>
      <c r="C320" s="39"/>
      <c r="D320" s="27"/>
      <c r="E320" s="27"/>
      <c r="F320" s="27"/>
      <c r="G320" s="27"/>
      <c r="M320" s="15"/>
      <c r="O320" s="9"/>
    </row>
    <row r="321" spans="1:15">
      <c r="A321" s="39"/>
      <c r="C321" s="39"/>
      <c r="D321" s="27"/>
      <c r="E321" s="27"/>
      <c r="F321" s="27"/>
      <c r="G321" s="27"/>
      <c r="M321" s="15"/>
      <c r="O321" s="9"/>
    </row>
    <row r="322" spans="1:15">
      <c r="A322" s="39"/>
      <c r="C322" s="39"/>
      <c r="D322" s="27"/>
      <c r="E322" s="27"/>
      <c r="F322" s="27"/>
      <c r="G322" s="27"/>
      <c r="M322" s="15"/>
      <c r="O322" s="9"/>
    </row>
    <row r="323" spans="1:15">
      <c r="A323" s="39"/>
      <c r="C323" s="39"/>
      <c r="D323" s="27"/>
      <c r="E323" s="27"/>
      <c r="F323" s="27"/>
      <c r="G323" s="27"/>
      <c r="M323" s="15"/>
      <c r="O323" s="9"/>
    </row>
    <row r="324" spans="1:15">
      <c r="A324" s="39"/>
      <c r="C324" s="39"/>
      <c r="D324" s="27"/>
      <c r="E324" s="27"/>
      <c r="F324" s="27"/>
      <c r="G324" s="27"/>
      <c r="M324" s="15"/>
      <c r="O324" s="9"/>
    </row>
    <row r="325" spans="1:15">
      <c r="A325" s="39"/>
      <c r="C325" s="39"/>
      <c r="D325" s="27"/>
      <c r="E325" s="27"/>
      <c r="F325" s="27"/>
      <c r="G325" s="27"/>
      <c r="M325" s="15"/>
      <c r="O325" s="9"/>
    </row>
    <row r="326" spans="1:15">
      <c r="A326" s="39"/>
      <c r="C326" s="39"/>
      <c r="D326" s="27"/>
      <c r="E326" s="27"/>
      <c r="F326" s="27"/>
      <c r="G326" s="27"/>
      <c r="M326" s="15"/>
      <c r="O326" s="9"/>
    </row>
    <row r="327" spans="1:15">
      <c r="A327" s="39"/>
      <c r="C327" s="39"/>
      <c r="D327" s="27"/>
      <c r="E327" s="27"/>
      <c r="F327" s="27"/>
      <c r="G327" s="27"/>
      <c r="M327" s="15"/>
      <c r="O327" s="9"/>
    </row>
    <row r="328" spans="1:15">
      <c r="A328" s="39"/>
      <c r="C328" s="39"/>
      <c r="D328" s="27"/>
      <c r="E328" s="27"/>
      <c r="F328" s="27"/>
      <c r="G328" s="27"/>
      <c r="M328" s="15"/>
      <c r="O328" s="9"/>
    </row>
    <row r="329" spans="1:15">
      <c r="A329" s="39"/>
      <c r="C329" s="39"/>
      <c r="D329" s="27"/>
      <c r="E329" s="27"/>
      <c r="F329" s="27"/>
      <c r="G329" s="27"/>
      <c r="M329" s="15"/>
      <c r="O329" s="9"/>
    </row>
    <row r="330" spans="1:15">
      <c r="A330" s="39"/>
      <c r="C330" s="39"/>
      <c r="D330" s="27"/>
      <c r="E330" s="27"/>
      <c r="F330" s="27"/>
      <c r="G330" s="27"/>
      <c r="M330" s="15"/>
      <c r="O330" s="9"/>
    </row>
    <row r="331" spans="1:15">
      <c r="A331" s="39"/>
      <c r="C331" s="39"/>
      <c r="D331" s="27"/>
      <c r="E331" s="27"/>
      <c r="F331" s="27"/>
      <c r="G331" s="27"/>
      <c r="M331" s="15"/>
      <c r="O331" s="9"/>
    </row>
    <row r="332" spans="1:15">
      <c r="A332" s="39"/>
      <c r="C332" s="39"/>
      <c r="D332" s="27"/>
      <c r="E332" s="27"/>
      <c r="F332" s="27"/>
      <c r="G332" s="27"/>
      <c r="M332" s="15"/>
      <c r="O332" s="9"/>
    </row>
    <row r="333" spans="1:15">
      <c r="A333" s="39"/>
      <c r="C333" s="39"/>
      <c r="D333" s="27"/>
      <c r="E333" s="27"/>
      <c r="F333" s="27"/>
      <c r="G333" s="27"/>
      <c r="M333" s="15"/>
      <c r="O333" s="9"/>
    </row>
    <row r="334" spans="1:15">
      <c r="A334" s="39"/>
      <c r="C334" s="39"/>
      <c r="D334" s="27"/>
      <c r="E334" s="27"/>
      <c r="F334" s="27"/>
      <c r="G334" s="27"/>
      <c r="M334" s="15"/>
      <c r="O334" s="9"/>
    </row>
    <row r="335" spans="1:15">
      <c r="A335" s="39"/>
      <c r="C335" s="39"/>
      <c r="D335" s="27"/>
      <c r="E335" s="27"/>
      <c r="F335" s="27"/>
      <c r="G335" s="27"/>
      <c r="M335" s="15"/>
      <c r="O335" s="9"/>
    </row>
    <row r="336" spans="1:15">
      <c r="A336" s="39"/>
      <c r="C336" s="39"/>
      <c r="D336" s="27"/>
      <c r="E336" s="27"/>
      <c r="F336" s="27"/>
      <c r="G336" s="27"/>
      <c r="M336" s="15"/>
      <c r="O336" s="9"/>
    </row>
    <row r="337" spans="1:15">
      <c r="A337" s="39"/>
      <c r="C337" s="39"/>
      <c r="D337" s="27"/>
      <c r="E337" s="27"/>
      <c r="F337" s="27"/>
      <c r="G337" s="27"/>
      <c r="M337" s="15"/>
      <c r="O337" s="9"/>
    </row>
    <row r="338" spans="1:15">
      <c r="A338" s="39"/>
      <c r="C338" s="39"/>
      <c r="D338" s="27"/>
      <c r="E338" s="27"/>
      <c r="F338" s="27"/>
      <c r="G338" s="27"/>
      <c r="M338" s="15"/>
      <c r="O338" s="9"/>
    </row>
    <row r="339" spans="1:15">
      <c r="A339" s="39"/>
      <c r="C339" s="39"/>
      <c r="D339" s="27"/>
      <c r="E339" s="27"/>
      <c r="F339" s="27"/>
      <c r="G339" s="27"/>
      <c r="M339" s="15"/>
      <c r="O339" s="9"/>
    </row>
    <row r="340" spans="1:15">
      <c r="A340" s="39"/>
      <c r="C340" s="39"/>
      <c r="D340" s="27"/>
      <c r="E340" s="27"/>
      <c r="F340" s="27"/>
      <c r="G340" s="27"/>
      <c r="M340" s="15"/>
      <c r="O340" s="9"/>
    </row>
    <row r="341" spans="1:15">
      <c r="A341" s="39"/>
      <c r="C341" s="39"/>
      <c r="D341" s="27"/>
      <c r="E341" s="27"/>
      <c r="F341" s="27"/>
      <c r="G341" s="27"/>
      <c r="M341" s="15"/>
      <c r="O341" s="9"/>
    </row>
    <row r="342" spans="1:15">
      <c r="A342" s="39"/>
      <c r="C342" s="39"/>
      <c r="D342" s="27"/>
      <c r="E342" s="27"/>
      <c r="F342" s="27"/>
      <c r="G342" s="27"/>
      <c r="M342" s="15"/>
      <c r="O342" s="9"/>
    </row>
    <row r="343" spans="1:15">
      <c r="A343" s="39"/>
      <c r="C343" s="39"/>
      <c r="D343" s="27"/>
      <c r="E343" s="27"/>
      <c r="F343" s="27"/>
      <c r="G343" s="27"/>
      <c r="M343" s="15"/>
      <c r="O343" s="9"/>
    </row>
    <row r="344" spans="1:15">
      <c r="A344" s="39"/>
      <c r="C344" s="39"/>
      <c r="D344" s="27"/>
      <c r="E344" s="27"/>
      <c r="F344" s="27"/>
      <c r="G344" s="27"/>
      <c r="M344" s="15"/>
      <c r="O344" s="9"/>
    </row>
    <row r="345" spans="1:15">
      <c r="A345" s="39"/>
      <c r="C345" s="39"/>
      <c r="D345" s="27"/>
      <c r="E345" s="27"/>
      <c r="F345" s="27"/>
      <c r="G345" s="27"/>
      <c r="M345" s="15"/>
      <c r="O345" s="9"/>
    </row>
    <row r="346" spans="1:15">
      <c r="A346" s="39"/>
      <c r="C346" s="39"/>
      <c r="D346" s="27"/>
      <c r="E346" s="27"/>
      <c r="F346" s="27"/>
      <c r="G346" s="27"/>
      <c r="M346" s="15"/>
      <c r="O346" s="9"/>
    </row>
    <row r="347" spans="1:15">
      <c r="A347" s="39"/>
      <c r="C347" s="39"/>
      <c r="D347" s="27"/>
      <c r="E347" s="27"/>
      <c r="F347" s="27"/>
      <c r="G347" s="27"/>
      <c r="M347" s="15"/>
      <c r="O347" s="9"/>
    </row>
    <row r="348" spans="1:15">
      <c r="A348" s="39"/>
      <c r="C348" s="39"/>
      <c r="D348" s="27"/>
      <c r="E348" s="27"/>
      <c r="F348" s="27"/>
      <c r="G348" s="27"/>
      <c r="M348" s="15"/>
      <c r="O348" s="9"/>
    </row>
    <row r="349" spans="1:15">
      <c r="A349" s="39"/>
      <c r="C349" s="39"/>
      <c r="D349" s="27"/>
      <c r="E349" s="27"/>
      <c r="F349" s="27"/>
      <c r="G349" s="27"/>
      <c r="K349" s="9"/>
      <c r="M349" s="15"/>
      <c r="O349" s="9"/>
    </row>
    <row r="350" spans="1:15">
      <c r="A350" s="39"/>
      <c r="C350" s="39"/>
      <c r="D350" s="27"/>
      <c r="E350" s="27"/>
      <c r="F350" s="27"/>
      <c r="G350" s="27"/>
      <c r="J350" s="27"/>
      <c r="K350" s="9"/>
      <c r="M350" s="15"/>
      <c r="O350" s="9"/>
    </row>
    <row r="351" spans="1:15">
      <c r="A351" s="39"/>
      <c r="C351" s="39"/>
      <c r="D351" s="27"/>
      <c r="E351" s="27"/>
      <c r="F351" s="27"/>
      <c r="G351" s="27"/>
      <c r="J351" s="27"/>
      <c r="K351" s="9"/>
      <c r="M351" s="15"/>
      <c r="O351" s="9"/>
    </row>
    <row r="352" spans="1:15">
      <c r="A352" s="39"/>
      <c r="C352" s="39"/>
      <c r="D352" s="27"/>
      <c r="E352" s="27"/>
      <c r="F352" s="27"/>
      <c r="G352" s="27"/>
      <c r="J352" s="27"/>
      <c r="K352" s="9"/>
      <c r="M352" s="15"/>
      <c r="O352" s="9"/>
    </row>
    <row r="353" spans="1:15">
      <c r="A353" s="39"/>
      <c r="C353" s="39"/>
      <c r="D353" s="27"/>
      <c r="E353" s="27"/>
      <c r="F353" s="27"/>
      <c r="G353" s="27"/>
      <c r="J353" s="27"/>
      <c r="K353" s="9"/>
      <c r="M353" s="15"/>
      <c r="O353" s="9"/>
    </row>
    <row r="354" spans="1:15">
      <c r="A354" s="39"/>
      <c r="C354" s="39"/>
      <c r="D354" s="27"/>
      <c r="E354" s="27"/>
      <c r="F354" s="27"/>
      <c r="G354" s="27"/>
      <c r="J354" s="27"/>
      <c r="K354" s="9"/>
      <c r="M354" s="15"/>
      <c r="O354" s="9"/>
    </row>
    <row r="355" spans="1:15">
      <c r="A355" s="39"/>
      <c r="C355" s="39"/>
      <c r="D355" s="27"/>
      <c r="E355" s="27"/>
      <c r="F355" s="27"/>
      <c r="G355" s="27"/>
      <c r="J355" s="27"/>
      <c r="K355" s="9"/>
      <c r="M355" s="15"/>
      <c r="O355" s="9"/>
    </row>
    <row r="356" spans="1:15">
      <c r="A356" s="39"/>
      <c r="C356" s="39"/>
      <c r="D356" s="27"/>
      <c r="E356" s="27"/>
      <c r="F356" s="27"/>
      <c r="G356" s="27"/>
      <c r="J356" s="27"/>
      <c r="K356" s="9"/>
      <c r="M356" s="15"/>
      <c r="O356" s="9"/>
    </row>
    <row r="357" spans="1:15">
      <c r="A357" s="39"/>
      <c r="C357" s="39"/>
      <c r="D357" s="27"/>
      <c r="E357" s="27"/>
      <c r="F357" s="27"/>
      <c r="G357" s="27"/>
      <c r="J357" s="27"/>
      <c r="K357" s="9"/>
      <c r="M357" s="15"/>
      <c r="O357" s="9"/>
    </row>
    <row r="358" spans="1:15">
      <c r="A358" s="39"/>
      <c r="C358" s="39"/>
      <c r="D358" s="27"/>
      <c r="E358" s="27"/>
      <c r="F358" s="27"/>
      <c r="G358" s="27"/>
      <c r="J358" s="27"/>
      <c r="K358" s="9"/>
      <c r="M358" s="15"/>
      <c r="O358" s="9"/>
    </row>
    <row r="359" spans="1:15">
      <c r="A359" s="39"/>
      <c r="C359" s="39"/>
      <c r="D359" s="27"/>
      <c r="E359" s="27"/>
      <c r="F359" s="27"/>
      <c r="G359" s="27"/>
      <c r="J359" s="27"/>
      <c r="K359" s="9"/>
      <c r="M359" s="15"/>
      <c r="O359" s="9"/>
    </row>
    <row r="360" spans="1:15">
      <c r="A360" s="39"/>
      <c r="C360" s="39"/>
      <c r="D360" s="27"/>
      <c r="E360" s="27"/>
      <c r="F360" s="27"/>
      <c r="G360" s="27"/>
      <c r="J360" s="27"/>
      <c r="K360" s="9"/>
      <c r="M360" s="15"/>
      <c r="O360" s="9"/>
    </row>
    <row r="361" spans="1:15">
      <c r="A361" s="39"/>
      <c r="C361" s="39"/>
      <c r="D361" s="27"/>
      <c r="E361" s="27"/>
      <c r="F361" s="27"/>
      <c r="G361" s="27"/>
      <c r="J361" s="27"/>
      <c r="K361" s="9"/>
      <c r="M361" s="15"/>
      <c r="O361" s="9"/>
    </row>
    <row r="362" spans="1:15">
      <c r="A362" s="39"/>
      <c r="C362" s="39"/>
      <c r="D362" s="27"/>
      <c r="E362" s="27"/>
      <c r="F362" s="27"/>
      <c r="G362" s="27"/>
      <c r="J362" s="27"/>
      <c r="K362" s="9"/>
      <c r="M362" s="15"/>
      <c r="O362" s="9"/>
    </row>
    <row r="363" spans="1:15">
      <c r="A363" s="39"/>
      <c r="C363" s="39"/>
      <c r="D363" s="27"/>
      <c r="E363" s="27"/>
      <c r="F363" s="27"/>
      <c r="G363" s="27"/>
      <c r="J363" s="27"/>
      <c r="K363" s="9"/>
      <c r="M363" s="15"/>
      <c r="O363" s="9"/>
    </row>
    <row r="364" spans="1:15">
      <c r="A364" s="39"/>
      <c r="C364" s="39"/>
      <c r="D364" s="27"/>
      <c r="E364" s="27"/>
      <c r="F364" s="27"/>
      <c r="G364" s="27"/>
      <c r="J364" s="27"/>
      <c r="K364" s="9"/>
      <c r="M364" s="15"/>
      <c r="O364" s="9"/>
    </row>
    <row r="365" spans="1:15">
      <c r="A365" s="39"/>
      <c r="C365" s="39"/>
      <c r="D365" s="27"/>
      <c r="E365" s="27"/>
      <c r="F365" s="27"/>
      <c r="G365" s="27"/>
      <c r="J365" s="27"/>
      <c r="K365" s="9"/>
      <c r="M365" s="15"/>
      <c r="O365" s="9"/>
    </row>
    <row r="366" spans="1:15">
      <c r="A366" s="39"/>
      <c r="C366" s="39"/>
      <c r="D366" s="27"/>
      <c r="E366" s="27"/>
      <c r="F366" s="27"/>
      <c r="G366" s="27"/>
      <c r="J366" s="27"/>
      <c r="K366" s="9"/>
      <c r="M366" s="15"/>
      <c r="O366" s="9"/>
    </row>
    <row r="367" spans="1:15">
      <c r="A367" s="39"/>
      <c r="C367" s="39"/>
      <c r="D367" s="27"/>
      <c r="E367" s="27"/>
      <c r="F367" s="27"/>
      <c r="G367" s="27"/>
      <c r="J367" s="27"/>
      <c r="K367" s="9"/>
      <c r="M367" s="15"/>
      <c r="O367" s="9"/>
    </row>
    <row r="368" spans="1:15">
      <c r="A368" s="39"/>
      <c r="C368" s="39"/>
      <c r="D368" s="27"/>
      <c r="E368" s="27"/>
      <c r="F368" s="27"/>
      <c r="G368" s="27"/>
      <c r="J368" s="27"/>
      <c r="K368" s="9"/>
      <c r="M368" s="15"/>
      <c r="O368" s="9"/>
    </row>
    <row r="369" spans="1:15">
      <c r="A369" s="39"/>
      <c r="C369" s="39"/>
      <c r="D369" s="27"/>
      <c r="E369" s="27"/>
      <c r="F369" s="27"/>
      <c r="G369" s="27"/>
      <c r="J369" s="27"/>
      <c r="K369" s="9"/>
      <c r="M369" s="15"/>
      <c r="O369" s="9"/>
    </row>
    <row r="370" spans="1:15">
      <c r="A370" s="39"/>
      <c r="C370" s="39"/>
      <c r="D370" s="27"/>
      <c r="E370" s="27"/>
      <c r="F370" s="27"/>
      <c r="G370" s="27"/>
      <c r="J370" s="27"/>
      <c r="K370" s="9"/>
      <c r="M370" s="15"/>
      <c r="O370" s="9"/>
    </row>
    <row r="371" spans="1:15">
      <c r="A371" s="39"/>
      <c r="C371" s="39"/>
      <c r="D371" s="27"/>
      <c r="E371" s="27"/>
      <c r="F371" s="27"/>
      <c r="G371" s="27"/>
      <c r="J371" s="27"/>
      <c r="K371" s="9"/>
      <c r="M371" s="15"/>
      <c r="O371" s="9"/>
    </row>
    <row r="372" spans="1:15">
      <c r="A372" s="39"/>
      <c r="C372" s="39"/>
      <c r="D372" s="27"/>
      <c r="E372" s="27"/>
      <c r="F372" s="27"/>
      <c r="G372" s="27"/>
      <c r="J372" s="27"/>
      <c r="K372" s="9"/>
      <c r="M372" s="15"/>
      <c r="O372" s="9"/>
    </row>
    <row r="373" spans="1:15">
      <c r="A373" s="39"/>
      <c r="C373" s="39"/>
      <c r="D373" s="27"/>
      <c r="E373" s="27"/>
      <c r="F373" s="27"/>
      <c r="G373" s="27"/>
      <c r="J373" s="27"/>
      <c r="K373" s="9"/>
      <c r="M373" s="15"/>
      <c r="O373" s="9"/>
    </row>
    <row r="374" spans="1:15">
      <c r="A374" s="39"/>
      <c r="C374" s="39"/>
      <c r="D374" s="27"/>
      <c r="E374" s="27"/>
      <c r="F374" s="27"/>
      <c r="G374" s="27"/>
      <c r="J374" s="27"/>
      <c r="K374" s="9"/>
      <c r="M374" s="15"/>
      <c r="O374" s="9"/>
    </row>
    <row r="375" spans="1:15">
      <c r="A375" s="39"/>
      <c r="C375" s="39"/>
      <c r="D375" s="27"/>
      <c r="E375" s="27"/>
      <c r="F375" s="27"/>
      <c r="G375" s="27"/>
      <c r="J375" s="27"/>
      <c r="K375" s="9"/>
      <c r="M375" s="15"/>
      <c r="O375" s="9"/>
    </row>
    <row r="376" spans="1:15">
      <c r="A376" s="39"/>
      <c r="C376" s="39"/>
      <c r="D376" s="27"/>
      <c r="E376" s="27"/>
      <c r="F376" s="27"/>
      <c r="G376" s="27"/>
      <c r="J376" s="27"/>
      <c r="K376" s="9"/>
      <c r="M376" s="15"/>
      <c r="O376" s="9"/>
    </row>
    <row r="377" spans="1:15">
      <c r="A377" s="39"/>
      <c r="C377" s="39"/>
      <c r="D377" s="27"/>
      <c r="E377" s="27"/>
      <c r="F377" s="27"/>
      <c r="G377" s="27"/>
      <c r="J377" s="27"/>
      <c r="K377" s="9"/>
      <c r="M377" s="15"/>
      <c r="O377" s="9"/>
    </row>
    <row r="378" spans="1:15">
      <c r="A378" s="39"/>
      <c r="C378" s="39"/>
      <c r="D378" s="27"/>
      <c r="E378" s="27"/>
      <c r="F378" s="27"/>
      <c r="G378" s="27"/>
      <c r="J378" s="27"/>
      <c r="K378" s="9"/>
      <c r="M378" s="15"/>
      <c r="O378" s="9"/>
    </row>
    <row r="379" spans="1:15">
      <c r="A379" s="39"/>
      <c r="C379" s="39"/>
      <c r="D379" s="27"/>
      <c r="E379" s="27"/>
      <c r="F379" s="27"/>
      <c r="G379" s="27"/>
      <c r="J379" s="27"/>
      <c r="K379" s="9"/>
      <c r="M379" s="15"/>
      <c r="O379" s="9"/>
    </row>
    <row r="380" spans="1:15">
      <c r="A380" s="39"/>
      <c r="C380" s="39"/>
      <c r="D380" s="27"/>
      <c r="E380" s="27"/>
      <c r="F380" s="27"/>
      <c r="G380" s="27"/>
      <c r="J380" s="27"/>
      <c r="K380" s="9"/>
      <c r="M380" s="15"/>
      <c r="O380" s="9"/>
    </row>
    <row r="381" spans="1:15">
      <c r="A381" s="39"/>
      <c r="C381" s="39"/>
      <c r="D381" s="27"/>
      <c r="E381" s="27"/>
      <c r="F381" s="27"/>
      <c r="G381" s="27"/>
      <c r="J381" s="27"/>
      <c r="K381" s="9"/>
      <c r="M381" s="15"/>
      <c r="O381" s="9"/>
    </row>
    <row r="382" spans="1:15">
      <c r="A382" s="39"/>
      <c r="C382" s="39"/>
      <c r="D382" s="27"/>
      <c r="E382" s="27"/>
      <c r="F382" s="27"/>
      <c r="G382" s="27"/>
      <c r="J382" s="27"/>
      <c r="K382" s="9"/>
      <c r="M382" s="15"/>
      <c r="O382" s="9"/>
    </row>
    <row r="383" spans="1:15">
      <c r="A383" s="39"/>
      <c r="C383" s="39"/>
      <c r="D383" s="27"/>
      <c r="E383" s="27"/>
      <c r="F383" s="27"/>
      <c r="G383" s="27"/>
      <c r="J383" s="27"/>
      <c r="K383" s="9"/>
      <c r="M383" s="15"/>
      <c r="O383" s="9"/>
    </row>
    <row r="384" spans="1:15">
      <c r="A384" s="39"/>
      <c r="C384" s="39"/>
      <c r="D384" s="27"/>
      <c r="E384" s="27"/>
      <c r="F384" s="27"/>
      <c r="G384" s="27"/>
      <c r="J384" s="27"/>
      <c r="M384" s="15"/>
      <c r="O384" s="9"/>
    </row>
    <row r="385" spans="1:18">
      <c r="A385" s="39"/>
      <c r="C385" s="39"/>
      <c r="D385" s="27"/>
      <c r="E385" s="27"/>
      <c r="F385" s="27"/>
      <c r="G385" s="27"/>
      <c r="J385" s="27"/>
      <c r="M385" s="15"/>
      <c r="O385" s="9"/>
    </row>
    <row r="386" spans="1:18">
      <c r="A386" s="39"/>
      <c r="C386" s="39"/>
      <c r="D386" s="27"/>
      <c r="E386" s="27"/>
      <c r="F386" s="27"/>
      <c r="G386" s="27"/>
      <c r="J386" s="27"/>
      <c r="M386" s="15"/>
      <c r="O386" s="9"/>
    </row>
    <row r="387" spans="1:18">
      <c r="A387" s="39"/>
      <c r="C387" s="39"/>
      <c r="D387" s="27"/>
      <c r="E387" s="27"/>
      <c r="F387" s="27"/>
      <c r="G387" s="27"/>
      <c r="J387" s="27"/>
      <c r="M387" s="15"/>
      <c r="O387" s="9"/>
    </row>
    <row r="388" spans="1:18">
      <c r="A388" s="39"/>
      <c r="C388" s="39"/>
      <c r="D388" s="27"/>
      <c r="E388" s="27"/>
      <c r="F388" s="27"/>
      <c r="G388" s="27"/>
      <c r="J388" s="27"/>
      <c r="M388" s="15"/>
      <c r="O388" s="9"/>
    </row>
    <row r="389" spans="1:18">
      <c r="A389" s="39"/>
      <c r="C389" s="39"/>
      <c r="D389" s="27"/>
      <c r="E389" s="27"/>
      <c r="F389" s="27"/>
      <c r="G389" s="27"/>
      <c r="J389" s="27"/>
      <c r="M389" s="15"/>
      <c r="O389" s="9"/>
    </row>
    <row r="390" spans="1:18">
      <c r="A390" s="39"/>
      <c r="C390" s="39"/>
      <c r="D390" s="27"/>
      <c r="E390" s="27"/>
      <c r="F390" s="27"/>
      <c r="G390" s="27"/>
      <c r="J390" s="27"/>
      <c r="M390" s="15"/>
      <c r="O390" s="9"/>
    </row>
    <row r="391" spans="1:18">
      <c r="A391" s="39"/>
      <c r="C391" s="39"/>
      <c r="D391" s="27"/>
      <c r="E391" s="27"/>
      <c r="F391" s="27"/>
      <c r="G391" s="27"/>
      <c r="J391" s="27"/>
      <c r="K391" s="9"/>
      <c r="M391" s="15"/>
      <c r="O391" s="9"/>
    </row>
    <row r="392" spans="1:18">
      <c r="A392" s="39"/>
      <c r="C392" s="39"/>
      <c r="D392" s="27"/>
      <c r="E392" s="27"/>
      <c r="F392" s="27"/>
      <c r="G392" s="27"/>
      <c r="J392" s="27"/>
      <c r="K392" s="9"/>
      <c r="M392" s="15"/>
      <c r="O392" s="9"/>
    </row>
    <row r="393" spans="1:18">
      <c r="A393" s="39"/>
      <c r="C393" s="39"/>
      <c r="D393" s="27"/>
      <c r="E393" s="27"/>
      <c r="F393" s="27"/>
      <c r="G393" s="27"/>
      <c r="J393" s="27"/>
      <c r="K393" s="9"/>
      <c r="M393" s="15"/>
      <c r="O393" s="9"/>
      <c r="Q393" s="34"/>
      <c r="R393" s="34"/>
    </row>
    <row r="394" spans="1:18">
      <c r="A394" s="39"/>
      <c r="C394" s="39"/>
      <c r="D394" s="27"/>
      <c r="E394" s="27"/>
      <c r="F394" s="27"/>
      <c r="G394" s="27"/>
      <c r="J394" s="27"/>
      <c r="K394" s="9"/>
      <c r="M394" s="15"/>
      <c r="O394" s="9"/>
      <c r="Q394" s="34"/>
      <c r="R394" s="34"/>
    </row>
    <row r="395" spans="1:18">
      <c r="A395" s="39"/>
      <c r="C395" s="39"/>
      <c r="D395" s="27"/>
      <c r="E395" s="27"/>
      <c r="F395" s="27"/>
      <c r="G395" s="27"/>
      <c r="J395" s="27"/>
      <c r="K395" s="9"/>
      <c r="M395" s="15"/>
      <c r="O395" s="9"/>
      <c r="P395" s="34"/>
      <c r="Q395" s="34"/>
      <c r="R395" s="34"/>
    </row>
    <row r="396" spans="1:18">
      <c r="A396" s="39"/>
      <c r="C396" s="39"/>
      <c r="D396" s="27"/>
      <c r="E396" s="27"/>
      <c r="F396" s="27"/>
      <c r="G396" s="27"/>
      <c r="J396" s="27"/>
      <c r="K396" s="9"/>
      <c r="M396" s="15"/>
      <c r="O396" s="9"/>
      <c r="P396" s="34"/>
      <c r="Q396" s="34"/>
      <c r="R396" s="34"/>
    </row>
    <row r="397" spans="1:18">
      <c r="A397" s="39"/>
      <c r="C397" s="39"/>
      <c r="D397" s="27"/>
      <c r="E397" s="27"/>
      <c r="F397" s="27"/>
      <c r="G397" s="27"/>
      <c r="J397" s="27"/>
      <c r="K397" s="9"/>
      <c r="M397" s="15"/>
      <c r="O397" s="9"/>
      <c r="P397" s="34"/>
      <c r="Q397" s="34"/>
      <c r="R397" s="34"/>
    </row>
    <row r="398" spans="1:18">
      <c r="A398" s="39"/>
      <c r="C398" s="39"/>
      <c r="D398" s="27"/>
      <c r="E398" s="27"/>
      <c r="F398" s="27"/>
      <c r="G398" s="27"/>
      <c r="J398" s="27"/>
      <c r="K398" s="9"/>
      <c r="M398" s="15"/>
      <c r="O398" s="9"/>
      <c r="P398" s="34"/>
      <c r="Q398" s="34"/>
      <c r="R398" s="34"/>
    </row>
    <row r="399" spans="1:18">
      <c r="A399" s="39"/>
      <c r="C399" s="39"/>
      <c r="D399" s="27"/>
      <c r="E399" s="27"/>
      <c r="F399" s="27"/>
      <c r="G399" s="27"/>
      <c r="J399" s="27"/>
      <c r="K399" s="9"/>
      <c r="M399" s="15"/>
      <c r="O399" s="9"/>
      <c r="P399" s="34"/>
      <c r="Q399" s="34"/>
      <c r="R399" s="34"/>
    </row>
    <row r="400" spans="1:18">
      <c r="A400" s="39"/>
      <c r="C400" s="39"/>
      <c r="D400" s="27"/>
      <c r="E400" s="27"/>
      <c r="F400" s="27"/>
      <c r="G400" s="27"/>
      <c r="J400" s="27"/>
      <c r="K400" s="9"/>
      <c r="M400" s="15"/>
      <c r="O400" s="9"/>
      <c r="P400" s="34"/>
      <c r="Q400" s="34"/>
      <c r="R400" s="34"/>
    </row>
    <row r="401" spans="1:18">
      <c r="A401" s="39"/>
      <c r="C401" s="39"/>
      <c r="D401" s="27"/>
      <c r="E401" s="27"/>
      <c r="F401" s="27"/>
      <c r="G401" s="27"/>
      <c r="J401" s="27"/>
      <c r="K401" s="9"/>
      <c r="M401" s="15"/>
      <c r="O401" s="9"/>
      <c r="P401" s="34"/>
      <c r="Q401" s="34"/>
      <c r="R401" s="34"/>
    </row>
    <row r="402" spans="1:18">
      <c r="A402" s="39"/>
      <c r="C402" s="39"/>
      <c r="D402" s="27"/>
      <c r="E402" s="27"/>
      <c r="F402" s="27"/>
      <c r="G402" s="27"/>
      <c r="J402" s="27"/>
      <c r="K402" s="9"/>
      <c r="M402" s="15"/>
      <c r="O402" s="9"/>
      <c r="P402" s="34"/>
      <c r="Q402" s="34"/>
      <c r="R402" s="34"/>
    </row>
    <row r="403" spans="1:18">
      <c r="A403" s="39"/>
      <c r="C403" s="39"/>
      <c r="D403" s="27"/>
      <c r="E403" s="27"/>
      <c r="F403" s="27"/>
      <c r="G403" s="27"/>
      <c r="J403" s="27"/>
      <c r="K403" s="9"/>
      <c r="M403" s="15"/>
      <c r="O403" s="9"/>
      <c r="P403" s="34"/>
      <c r="Q403" s="34"/>
      <c r="R403" s="34"/>
    </row>
    <row r="404" spans="1:18">
      <c r="A404" s="39"/>
      <c r="C404" s="39"/>
      <c r="D404" s="27"/>
      <c r="E404" s="27"/>
      <c r="F404" s="27"/>
      <c r="G404" s="27"/>
      <c r="J404" s="27"/>
      <c r="K404" s="9"/>
      <c r="M404" s="15"/>
      <c r="O404" s="9"/>
      <c r="P404" s="34"/>
      <c r="Q404" s="34"/>
      <c r="R404" s="34"/>
    </row>
    <row r="405" spans="1:18" s="34" customFormat="1">
      <c r="D405" s="39"/>
      <c r="E405" s="39"/>
      <c r="F405" s="39"/>
      <c r="G405" s="39"/>
    </row>
    <row r="406" spans="1:18" s="34" customFormat="1">
      <c r="D406" s="39"/>
      <c r="E406" s="39"/>
      <c r="F406" s="39"/>
      <c r="G406" s="39"/>
    </row>
    <row r="407" spans="1:18" s="34" customFormat="1">
      <c r="D407" s="39"/>
      <c r="E407" s="39"/>
      <c r="F407" s="39"/>
      <c r="G407" s="39"/>
    </row>
    <row r="408" spans="1:18" s="34" customFormat="1">
      <c r="D408" s="39"/>
      <c r="E408" s="39"/>
      <c r="F408" s="39"/>
      <c r="G408" s="39"/>
    </row>
    <row r="409" spans="1:18" s="34" customFormat="1">
      <c r="D409" s="39"/>
      <c r="E409" s="39"/>
      <c r="F409" s="39"/>
      <c r="G409" s="39"/>
    </row>
    <row r="410" spans="1:18" s="34" customFormat="1">
      <c r="D410" s="39"/>
      <c r="E410" s="39"/>
      <c r="F410" s="39"/>
      <c r="G410" s="39"/>
    </row>
    <row r="411" spans="1:18" s="34" customFormat="1">
      <c r="D411" s="39"/>
      <c r="E411" s="39"/>
      <c r="F411" s="39"/>
      <c r="G411" s="39"/>
    </row>
    <row r="412" spans="1:18" s="34" customFormat="1">
      <c r="D412" s="39"/>
      <c r="E412" s="39"/>
      <c r="F412" s="39"/>
      <c r="G412" s="39"/>
    </row>
    <row r="413" spans="1:18" s="34" customFormat="1">
      <c r="D413" s="39"/>
      <c r="E413" s="39"/>
      <c r="F413" s="39"/>
      <c r="G413" s="39"/>
    </row>
    <row r="414" spans="1:18" s="34" customFormat="1">
      <c r="D414" s="39"/>
      <c r="E414" s="39"/>
      <c r="F414" s="39"/>
      <c r="G414" s="39"/>
    </row>
    <row r="415" spans="1:18" s="34" customFormat="1">
      <c r="D415" s="39"/>
      <c r="E415" s="39"/>
      <c r="F415" s="39"/>
      <c r="G415" s="39"/>
    </row>
    <row r="416" spans="1:18" s="34" customFormat="1">
      <c r="D416" s="39"/>
      <c r="E416" s="39"/>
      <c r="F416" s="39"/>
      <c r="G416" s="39"/>
    </row>
    <row r="417" spans="4:7" s="34" customFormat="1">
      <c r="D417" s="39"/>
      <c r="E417" s="39"/>
      <c r="F417" s="39"/>
      <c r="G417" s="39"/>
    </row>
    <row r="418" spans="4:7" s="34" customFormat="1">
      <c r="D418" s="39"/>
      <c r="E418" s="39"/>
      <c r="F418" s="39"/>
      <c r="G418" s="39"/>
    </row>
    <row r="419" spans="4:7" s="34" customFormat="1">
      <c r="D419" s="39"/>
      <c r="E419" s="39"/>
      <c r="F419" s="39"/>
      <c r="G419" s="39"/>
    </row>
    <row r="420" spans="4:7" s="34" customFormat="1">
      <c r="D420" s="39"/>
      <c r="E420" s="39"/>
      <c r="F420" s="39"/>
      <c r="G420" s="39"/>
    </row>
    <row r="421" spans="4:7" s="34" customFormat="1">
      <c r="D421" s="39"/>
      <c r="E421" s="39"/>
      <c r="F421" s="39"/>
      <c r="G421" s="39"/>
    </row>
    <row r="422" spans="4:7" s="34" customFormat="1">
      <c r="D422" s="39"/>
      <c r="E422" s="39"/>
      <c r="F422" s="39"/>
      <c r="G422" s="39"/>
    </row>
    <row r="423" spans="4:7" s="34" customFormat="1">
      <c r="D423" s="39"/>
      <c r="E423" s="39"/>
      <c r="F423" s="39"/>
      <c r="G423" s="39"/>
    </row>
    <row r="424" spans="4:7" s="34" customFormat="1">
      <c r="D424" s="39"/>
      <c r="E424" s="39"/>
      <c r="F424" s="39"/>
      <c r="G424" s="39"/>
    </row>
    <row r="425" spans="4:7" s="34" customFormat="1">
      <c r="D425" s="39"/>
      <c r="E425" s="39"/>
      <c r="F425" s="39"/>
      <c r="G425" s="39"/>
    </row>
    <row r="426" spans="4:7" s="34" customFormat="1">
      <c r="D426" s="39"/>
      <c r="E426" s="39"/>
      <c r="F426" s="39"/>
      <c r="G426" s="39"/>
    </row>
    <row r="427" spans="4:7" s="34" customFormat="1">
      <c r="D427" s="39"/>
      <c r="E427" s="39"/>
      <c r="F427" s="39"/>
      <c r="G427" s="39"/>
    </row>
    <row r="428" spans="4:7" s="34" customFormat="1">
      <c r="D428" s="39"/>
      <c r="E428" s="39"/>
      <c r="F428" s="39"/>
      <c r="G428" s="39"/>
    </row>
    <row r="429" spans="4:7" s="34" customFormat="1">
      <c r="D429" s="39"/>
      <c r="E429" s="39"/>
      <c r="F429" s="39"/>
      <c r="G429" s="39"/>
    </row>
    <row r="430" spans="4:7" s="34" customFormat="1">
      <c r="D430" s="39"/>
      <c r="E430" s="39"/>
      <c r="F430" s="39"/>
      <c r="G430" s="39"/>
    </row>
    <row r="431" spans="4:7" s="34" customFormat="1">
      <c r="D431" s="39"/>
      <c r="E431" s="39"/>
      <c r="F431" s="39"/>
      <c r="G431" s="39"/>
    </row>
    <row r="432" spans="4:7" s="34" customFormat="1">
      <c r="D432" s="39"/>
      <c r="E432" s="39"/>
      <c r="F432" s="39"/>
      <c r="G432" s="39"/>
    </row>
    <row r="433" spans="4:7" s="34" customFormat="1">
      <c r="D433" s="39"/>
      <c r="E433" s="39"/>
      <c r="F433" s="39"/>
      <c r="G433" s="39"/>
    </row>
    <row r="434" spans="4:7" s="34" customFormat="1">
      <c r="D434" s="39"/>
      <c r="E434" s="39"/>
      <c r="F434" s="39"/>
      <c r="G434" s="39"/>
    </row>
    <row r="435" spans="4:7" s="34" customFormat="1">
      <c r="D435" s="39"/>
      <c r="E435" s="39"/>
      <c r="F435" s="39"/>
      <c r="G435" s="39"/>
    </row>
    <row r="436" spans="4:7" s="34" customFormat="1">
      <c r="D436" s="39"/>
      <c r="E436" s="39"/>
      <c r="F436" s="39"/>
      <c r="G436" s="39"/>
    </row>
    <row r="437" spans="4:7" s="34" customFormat="1">
      <c r="D437" s="39"/>
      <c r="E437" s="39"/>
      <c r="F437" s="39"/>
      <c r="G437" s="39"/>
    </row>
    <row r="438" spans="4:7" s="34" customFormat="1">
      <c r="D438" s="39"/>
      <c r="E438" s="39"/>
      <c r="F438" s="39"/>
      <c r="G438" s="39"/>
    </row>
    <row r="439" spans="4:7" s="34" customFormat="1">
      <c r="D439" s="39"/>
      <c r="E439" s="39"/>
      <c r="F439" s="39"/>
      <c r="G439" s="39"/>
    </row>
    <row r="440" spans="4:7" s="34" customFormat="1">
      <c r="D440" s="39"/>
      <c r="E440" s="39"/>
      <c r="F440" s="39"/>
      <c r="G440" s="39"/>
    </row>
    <row r="441" spans="4:7" s="34" customFormat="1">
      <c r="D441" s="39"/>
      <c r="E441" s="39"/>
      <c r="F441" s="39"/>
      <c r="G441" s="39"/>
    </row>
    <row r="442" spans="4:7" s="34" customFormat="1">
      <c r="D442" s="39"/>
      <c r="E442" s="39"/>
      <c r="F442" s="39"/>
      <c r="G442" s="39"/>
    </row>
    <row r="443" spans="4:7" s="34" customFormat="1">
      <c r="D443" s="39"/>
      <c r="E443" s="39"/>
      <c r="F443" s="39"/>
      <c r="G443" s="39"/>
    </row>
    <row r="444" spans="4:7" s="34" customFormat="1">
      <c r="D444" s="39"/>
      <c r="E444" s="39"/>
      <c r="F444" s="39"/>
      <c r="G444" s="39"/>
    </row>
    <row r="445" spans="4:7" s="34" customFormat="1">
      <c r="D445" s="39"/>
      <c r="E445" s="39"/>
      <c r="F445" s="39"/>
      <c r="G445" s="39"/>
    </row>
    <row r="446" spans="4:7" s="34" customFormat="1">
      <c r="D446" s="39"/>
      <c r="E446" s="39"/>
      <c r="F446" s="39"/>
      <c r="G446" s="39"/>
    </row>
    <row r="447" spans="4:7" s="34" customFormat="1">
      <c r="D447" s="39"/>
      <c r="E447" s="39"/>
      <c r="F447" s="39"/>
      <c r="G447" s="39"/>
    </row>
    <row r="448" spans="4:7" s="34" customFormat="1">
      <c r="D448" s="39"/>
      <c r="E448" s="39"/>
      <c r="F448" s="39"/>
      <c r="G448" s="39"/>
    </row>
    <row r="449" spans="4:12" s="34" customFormat="1">
      <c r="D449" s="39"/>
      <c r="E449" s="39"/>
      <c r="F449" s="39"/>
      <c r="G449" s="39"/>
    </row>
    <row r="450" spans="4:12" s="34" customFormat="1">
      <c r="D450" s="39"/>
      <c r="E450" s="39"/>
      <c r="F450" s="39"/>
      <c r="G450" s="39"/>
    </row>
    <row r="451" spans="4:12" s="34" customFormat="1">
      <c r="D451" s="39"/>
      <c r="E451" s="39"/>
      <c r="F451" s="39"/>
      <c r="G451" s="39"/>
    </row>
    <row r="452" spans="4:12" s="34" customFormat="1">
      <c r="D452" s="39"/>
      <c r="E452" s="39"/>
      <c r="F452" s="39"/>
      <c r="G452" s="39"/>
      <c r="K452"/>
    </row>
    <row r="453" spans="4:12" s="34" customFormat="1">
      <c r="D453" s="39"/>
      <c r="E453" s="39"/>
      <c r="F453" s="39"/>
      <c r="G453" s="39"/>
      <c r="K453"/>
    </row>
    <row r="454" spans="4:12" s="34" customFormat="1">
      <c r="D454" s="39"/>
      <c r="E454" s="39"/>
      <c r="F454" s="39"/>
      <c r="G454" s="39"/>
      <c r="K454"/>
    </row>
    <row r="455" spans="4:12" s="34" customFormat="1">
      <c r="D455" s="39"/>
      <c r="E455" s="39"/>
      <c r="F455" s="39"/>
      <c r="G455" s="39"/>
      <c r="K455"/>
    </row>
    <row r="456" spans="4:12" s="34" customFormat="1">
      <c r="D456" s="39"/>
      <c r="E456" s="39"/>
      <c r="F456" s="39"/>
      <c r="G456" s="39"/>
      <c r="K456"/>
    </row>
    <row r="457" spans="4:12" s="34" customFormat="1">
      <c r="D457" s="39"/>
      <c r="E457" s="39"/>
      <c r="F457" s="39"/>
      <c r="G457" s="39"/>
      <c r="K457"/>
    </row>
    <row r="458" spans="4:12" s="34" customFormat="1">
      <c r="D458" s="39"/>
      <c r="E458" s="39"/>
      <c r="F458" s="39"/>
      <c r="G458" s="39"/>
      <c r="K458"/>
    </row>
    <row r="459" spans="4:12" s="34" customFormat="1">
      <c r="D459" s="39"/>
      <c r="E459" s="39"/>
      <c r="F459" s="39"/>
      <c r="G459" s="39"/>
      <c r="K459"/>
    </row>
    <row r="460" spans="4:12" s="34" customFormat="1">
      <c r="D460" s="39"/>
      <c r="E460" s="39"/>
      <c r="F460" s="39"/>
      <c r="G460" s="39"/>
      <c r="K460"/>
    </row>
    <row r="461" spans="4:12" s="34" customFormat="1">
      <c r="D461" s="39"/>
      <c r="E461" s="39"/>
      <c r="F461" s="39"/>
      <c r="G461" s="39"/>
      <c r="K461"/>
      <c r="L461"/>
    </row>
    <row r="462" spans="4:12" s="34" customFormat="1">
      <c r="D462" s="39"/>
      <c r="E462" s="39"/>
      <c r="F462" s="39"/>
      <c r="G462" s="39"/>
      <c r="K462"/>
      <c r="L462"/>
    </row>
    <row r="463" spans="4:12" s="34" customFormat="1">
      <c r="D463" s="39"/>
      <c r="E463" s="39"/>
      <c r="F463" s="39"/>
      <c r="G463" s="39"/>
      <c r="K463"/>
      <c r="L463"/>
    </row>
    <row r="464" spans="4:12" s="34" customFormat="1">
      <c r="D464" s="39"/>
      <c r="E464" s="39"/>
      <c r="F464" s="39"/>
      <c r="G464" s="39"/>
      <c r="K464"/>
      <c r="L464"/>
    </row>
    <row r="465" spans="4:15" s="34" customFormat="1">
      <c r="D465" s="39"/>
      <c r="E465" s="39"/>
      <c r="F465" s="39"/>
      <c r="G465" s="39"/>
      <c r="K465"/>
      <c r="L465"/>
    </row>
    <row r="466" spans="4:15" s="34" customFormat="1">
      <c r="D466" s="39"/>
      <c r="E466" s="39"/>
      <c r="F466" s="39"/>
      <c r="G466" s="39"/>
      <c r="K466"/>
      <c r="L466"/>
    </row>
    <row r="467" spans="4:15" s="34" customFormat="1">
      <c r="D467" s="39"/>
      <c r="E467" s="39"/>
      <c r="F467" s="39"/>
      <c r="G467" s="39"/>
      <c r="K467"/>
      <c r="L467"/>
    </row>
    <row r="468" spans="4:15" s="34" customFormat="1">
      <c r="D468" s="39"/>
      <c r="E468" s="39"/>
      <c r="F468" s="39"/>
      <c r="G468" s="39"/>
      <c r="J468"/>
      <c r="K468"/>
      <c r="L468"/>
    </row>
    <row r="469" spans="4:15" s="34" customFormat="1">
      <c r="D469" s="39"/>
      <c r="E469" s="39"/>
      <c r="F469" s="39"/>
      <c r="G469" s="39"/>
      <c r="J469"/>
      <c r="K469"/>
      <c r="L469"/>
    </row>
    <row r="470" spans="4:15" s="34" customFormat="1">
      <c r="D470" s="39"/>
      <c r="E470" s="39"/>
      <c r="F470" s="39"/>
      <c r="G470" s="39"/>
      <c r="J470"/>
      <c r="K470"/>
      <c r="L470"/>
    </row>
    <row r="471" spans="4:15" s="34" customFormat="1">
      <c r="D471" s="39"/>
      <c r="E471" s="39"/>
      <c r="F471" s="39"/>
      <c r="G471" s="39"/>
      <c r="J471"/>
      <c r="K471"/>
      <c r="L471"/>
    </row>
    <row r="472" spans="4:15" s="34" customFormat="1">
      <c r="D472" s="39"/>
      <c r="E472" s="39"/>
      <c r="F472" s="39"/>
      <c r="G472" s="39"/>
      <c r="J472"/>
      <c r="K472"/>
      <c r="L472"/>
    </row>
    <row r="473" spans="4:15" s="34" customFormat="1">
      <c r="D473" s="39"/>
      <c r="E473" s="39"/>
      <c r="F473" s="39"/>
      <c r="G473" s="39"/>
      <c r="J473"/>
      <c r="K473"/>
      <c r="L473"/>
    </row>
    <row r="474" spans="4:15" s="34" customFormat="1">
      <c r="D474" s="39"/>
      <c r="E474" s="39"/>
      <c r="F474" s="39"/>
      <c r="G474" s="39"/>
      <c r="J474"/>
      <c r="K474"/>
      <c r="L474"/>
    </row>
    <row r="475" spans="4:15" s="34" customFormat="1">
      <c r="D475" s="39"/>
      <c r="E475" s="39"/>
      <c r="F475" s="39"/>
      <c r="G475" s="39"/>
      <c r="J475"/>
      <c r="K475"/>
      <c r="L475"/>
    </row>
    <row r="476" spans="4:15" s="34" customFormat="1">
      <c r="D476" s="39"/>
      <c r="E476" s="39"/>
      <c r="F476" s="39"/>
      <c r="G476" s="39"/>
      <c r="J476"/>
      <c r="K476"/>
      <c r="L476"/>
      <c r="M476"/>
    </row>
    <row r="477" spans="4:15" s="34" customFormat="1">
      <c r="D477" s="39"/>
      <c r="E477" s="39"/>
      <c r="F477" s="39"/>
      <c r="G477" s="39"/>
      <c r="J477"/>
      <c r="K477"/>
      <c r="L477"/>
      <c r="M477"/>
    </row>
    <row r="478" spans="4:15" s="34" customFormat="1">
      <c r="D478" s="39"/>
      <c r="E478" s="39"/>
      <c r="F478" s="39"/>
      <c r="G478" s="39"/>
      <c r="J478"/>
      <c r="K478"/>
      <c r="L478"/>
      <c r="M478"/>
    </row>
    <row r="479" spans="4:15" s="34" customFormat="1">
      <c r="D479" s="39"/>
      <c r="E479" s="39"/>
      <c r="F479" s="39"/>
      <c r="G479" s="39"/>
      <c r="J479"/>
      <c r="K479"/>
      <c r="L479"/>
      <c r="M479"/>
      <c r="O479"/>
    </row>
    <row r="480" spans="4:15" s="34" customFormat="1">
      <c r="D480" s="39"/>
      <c r="E480" s="39"/>
      <c r="F480" s="39"/>
      <c r="G480" s="39"/>
      <c r="J480"/>
      <c r="K480"/>
      <c r="L480"/>
      <c r="M480"/>
      <c r="O480"/>
    </row>
    <row r="481" spans="4:18" s="34" customFormat="1">
      <c r="D481" s="39"/>
      <c r="E481" s="39"/>
      <c r="F481" s="39"/>
      <c r="G481" s="39"/>
      <c r="J481"/>
      <c r="K481"/>
      <c r="L481"/>
      <c r="M481"/>
      <c r="O481"/>
    </row>
    <row r="482" spans="4:18" s="34" customFormat="1">
      <c r="D482" s="39"/>
      <c r="E482" s="39"/>
      <c r="F482" s="39"/>
      <c r="G482" s="39"/>
      <c r="J482"/>
      <c r="K482"/>
      <c r="L482"/>
      <c r="M482"/>
      <c r="O482"/>
    </row>
    <row r="483" spans="4:18" s="34" customFormat="1">
      <c r="D483" s="39"/>
      <c r="E483" s="39"/>
      <c r="F483" s="39"/>
      <c r="G483" s="39"/>
      <c r="J483"/>
      <c r="K483"/>
      <c r="L483"/>
      <c r="M483"/>
      <c r="O483"/>
    </row>
    <row r="484" spans="4:18" s="34" customFormat="1">
      <c r="D484" s="39"/>
      <c r="E484" s="39"/>
      <c r="F484" s="39"/>
      <c r="G484" s="39"/>
      <c r="J484"/>
      <c r="K484"/>
      <c r="L484"/>
      <c r="M484"/>
      <c r="O484"/>
    </row>
    <row r="485" spans="4:18" s="34" customFormat="1">
      <c r="D485" s="39"/>
      <c r="E485" s="39"/>
      <c r="F485" s="39"/>
      <c r="G485" s="39"/>
      <c r="J485"/>
      <c r="K485"/>
      <c r="L485"/>
      <c r="M485"/>
      <c r="O485"/>
    </row>
    <row r="486" spans="4:18" s="34" customFormat="1">
      <c r="D486" s="39"/>
      <c r="E486" s="39"/>
      <c r="F486" s="39"/>
      <c r="G486" s="39"/>
      <c r="J486"/>
      <c r="K486"/>
      <c r="L486"/>
      <c r="M486"/>
      <c r="N486"/>
      <c r="O486"/>
    </row>
    <row r="487" spans="4:18" s="34" customFormat="1">
      <c r="D487" s="39"/>
      <c r="E487" s="39"/>
      <c r="F487" s="39"/>
      <c r="G487" s="39"/>
      <c r="J487"/>
      <c r="K487"/>
      <c r="L487"/>
      <c r="M487"/>
      <c r="N487"/>
      <c r="O487"/>
    </row>
    <row r="488" spans="4:18" s="34" customFormat="1">
      <c r="D488" s="39"/>
      <c r="E488" s="39"/>
      <c r="F488" s="39"/>
      <c r="G488" s="39"/>
      <c r="J488"/>
      <c r="K488"/>
      <c r="L488"/>
      <c r="M488"/>
      <c r="N488"/>
      <c r="O488"/>
    </row>
    <row r="489" spans="4:18" s="34" customFormat="1">
      <c r="D489" s="39"/>
      <c r="E489" s="39"/>
      <c r="F489" s="39"/>
      <c r="G489" s="39"/>
      <c r="J489"/>
      <c r="K489"/>
      <c r="L489"/>
      <c r="M489"/>
      <c r="N489"/>
      <c r="O489"/>
    </row>
    <row r="490" spans="4:18" s="34" customFormat="1">
      <c r="D490" s="39"/>
      <c r="E490" s="39"/>
      <c r="F490" s="39"/>
      <c r="G490" s="39"/>
      <c r="J490"/>
      <c r="K490"/>
      <c r="L490"/>
      <c r="M490"/>
      <c r="N490"/>
      <c r="O490"/>
    </row>
    <row r="491" spans="4:18" s="34" customFormat="1">
      <c r="D491" s="39"/>
      <c r="E491" s="39"/>
      <c r="F491" s="39"/>
      <c r="G491" s="39"/>
      <c r="J491"/>
      <c r="K491"/>
      <c r="L491"/>
      <c r="M491"/>
      <c r="N491"/>
      <c r="O491"/>
    </row>
    <row r="492" spans="4:18" s="34" customFormat="1">
      <c r="D492" s="39"/>
      <c r="E492" s="39"/>
      <c r="F492" s="39"/>
      <c r="G492" s="39"/>
      <c r="J492"/>
      <c r="K492"/>
      <c r="L492"/>
      <c r="M492"/>
      <c r="N492"/>
      <c r="O492"/>
    </row>
    <row r="493" spans="4:18" s="34" customFormat="1">
      <c r="D493" s="39"/>
      <c r="E493" s="39"/>
      <c r="F493" s="39"/>
      <c r="G493" s="39"/>
      <c r="J493"/>
      <c r="K493"/>
      <c r="L493"/>
      <c r="M493"/>
      <c r="N493"/>
      <c r="O493"/>
    </row>
    <row r="494" spans="4:18" s="34" customFormat="1">
      <c r="D494" s="39"/>
      <c r="E494" s="39"/>
      <c r="F494" s="39"/>
      <c r="G494" s="39"/>
      <c r="J494"/>
      <c r="K494"/>
      <c r="L494"/>
      <c r="M494"/>
      <c r="N494"/>
      <c r="O494"/>
      <c r="Q494"/>
      <c r="R494"/>
    </row>
    <row r="495" spans="4:18" s="34" customFormat="1">
      <c r="D495" s="39"/>
      <c r="E495" s="39"/>
      <c r="F495" s="39"/>
      <c r="G495" s="39"/>
      <c r="J495"/>
      <c r="K495"/>
      <c r="L495"/>
      <c r="M495"/>
      <c r="N495"/>
      <c r="O495"/>
      <c r="Q495"/>
      <c r="R495"/>
    </row>
    <row r="496" spans="4:18" s="34" customFormat="1">
      <c r="D496" s="39"/>
      <c r="E496" s="39"/>
      <c r="F496" s="39"/>
      <c r="G496" s="39"/>
      <c r="J496"/>
      <c r="K496"/>
      <c r="L496"/>
      <c r="M496"/>
      <c r="N496"/>
      <c r="O496"/>
      <c r="P496"/>
      <c r="Q496"/>
      <c r="R496"/>
    </row>
    <row r="497" spans="4:18" s="34" customFormat="1">
      <c r="D497" s="39"/>
      <c r="E497" s="39"/>
      <c r="F497" s="39"/>
      <c r="G497" s="39"/>
      <c r="J497"/>
      <c r="K497"/>
      <c r="L497"/>
      <c r="M497"/>
      <c r="N497"/>
      <c r="O497"/>
      <c r="P497"/>
      <c r="Q497"/>
      <c r="R497"/>
    </row>
    <row r="498" spans="4:18" s="34" customFormat="1">
      <c r="D498" s="39"/>
      <c r="E498" s="39"/>
      <c r="F498" s="39"/>
      <c r="G498" s="39"/>
      <c r="J498"/>
      <c r="K498"/>
      <c r="L498"/>
      <c r="M498"/>
      <c r="N498"/>
      <c r="O498"/>
      <c r="P498"/>
      <c r="Q498"/>
      <c r="R498"/>
    </row>
    <row r="499" spans="4:18" s="34" customFormat="1">
      <c r="D499" s="39"/>
      <c r="E499" s="39"/>
      <c r="F499" s="39"/>
      <c r="G499" s="39"/>
      <c r="J499"/>
      <c r="K499"/>
      <c r="L499"/>
      <c r="M499"/>
      <c r="N499"/>
      <c r="O499"/>
      <c r="P499"/>
      <c r="Q499"/>
      <c r="R499"/>
    </row>
    <row r="500" spans="4:18" s="34" customFormat="1">
      <c r="D500" s="39"/>
      <c r="E500" s="39"/>
      <c r="F500" s="39"/>
      <c r="G500" s="39"/>
      <c r="J500"/>
      <c r="K500"/>
      <c r="L500"/>
      <c r="M500"/>
      <c r="N500"/>
      <c r="O500"/>
      <c r="P500"/>
      <c r="Q500"/>
      <c r="R500"/>
    </row>
    <row r="501" spans="4:18" s="34" customFormat="1">
      <c r="D501" s="39"/>
      <c r="E501" s="39"/>
      <c r="F501" s="39"/>
      <c r="G501" s="39"/>
      <c r="J501"/>
      <c r="K501"/>
      <c r="L501"/>
      <c r="M501"/>
      <c r="N501"/>
      <c r="O501"/>
      <c r="P501"/>
      <c r="Q501"/>
      <c r="R501"/>
    </row>
    <row r="502" spans="4:18" s="34" customFormat="1">
      <c r="D502" s="39"/>
      <c r="E502" s="39"/>
      <c r="F502" s="39"/>
      <c r="G502" s="39"/>
      <c r="J502"/>
      <c r="K502"/>
      <c r="L502"/>
      <c r="M502"/>
      <c r="N502"/>
      <c r="O502"/>
      <c r="P502"/>
      <c r="Q502"/>
      <c r="R502"/>
    </row>
    <row r="503" spans="4:18" s="34" customFormat="1">
      <c r="D503" s="39"/>
      <c r="E503" s="39"/>
      <c r="F503" s="39"/>
      <c r="G503" s="39"/>
      <c r="J503"/>
      <c r="K503"/>
      <c r="L503"/>
      <c r="M503"/>
      <c r="N503"/>
      <c r="O503"/>
      <c r="P503"/>
      <c r="Q503"/>
      <c r="R503"/>
    </row>
    <row r="504" spans="4:18" s="34" customFormat="1">
      <c r="D504" s="39"/>
      <c r="E504" s="39"/>
      <c r="F504" s="39"/>
      <c r="G504" s="39"/>
      <c r="J504"/>
      <c r="K504"/>
      <c r="L504"/>
      <c r="M504"/>
      <c r="N504"/>
      <c r="O504"/>
      <c r="P504"/>
      <c r="Q504"/>
      <c r="R504"/>
    </row>
    <row r="505" spans="4:18" s="34" customFormat="1">
      <c r="D505" s="39"/>
      <c r="E505" s="39"/>
      <c r="F505" s="39"/>
      <c r="G505" s="39"/>
      <c r="J505"/>
      <c r="K505"/>
      <c r="L505"/>
      <c r="M505"/>
      <c r="N505"/>
      <c r="O505"/>
      <c r="P505"/>
      <c r="Q505"/>
      <c r="R505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2826-9BB4-E94A-A5F6-375F56019AA1}">
  <dimension ref="A1"/>
  <sheetViews>
    <sheetView workbookViewId="0">
      <selection activeCell="J24" sqref="J24"/>
    </sheetView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09DA-DC74-D94C-B437-17272F554367}">
  <dimension ref="A1:D15"/>
  <sheetViews>
    <sheetView zoomScale="150" workbookViewId="0">
      <selection activeCell="B19" sqref="B19"/>
    </sheetView>
  </sheetViews>
  <sheetFormatPr baseColWidth="10" defaultRowHeight="16"/>
  <cols>
    <col min="1" max="1" width="11.6640625" bestFit="1" customWidth="1"/>
    <col min="2" max="2" width="116.33203125" bestFit="1" customWidth="1"/>
    <col min="3" max="3" width="62" bestFit="1" customWidth="1"/>
  </cols>
  <sheetData>
    <row r="1" spans="1:4">
      <c r="A1" t="s">
        <v>88</v>
      </c>
      <c r="B1" t="s">
        <v>133</v>
      </c>
      <c r="C1" t="s">
        <v>99</v>
      </c>
      <c r="D1" t="s">
        <v>101</v>
      </c>
    </row>
    <row r="2" spans="1:4">
      <c r="A2">
        <v>1</v>
      </c>
      <c r="B2" s="40" t="s">
        <v>89</v>
      </c>
      <c r="C2" t="s">
        <v>90</v>
      </c>
    </row>
    <row r="3" spans="1:4">
      <c r="A3">
        <v>2</v>
      </c>
      <c r="B3" s="40" t="s">
        <v>91</v>
      </c>
      <c r="C3" t="s">
        <v>100</v>
      </c>
      <c r="D3" t="s">
        <v>117</v>
      </c>
    </row>
    <row r="4" spans="1:4">
      <c r="A4">
        <v>3</v>
      </c>
      <c r="B4" s="40" t="s">
        <v>92</v>
      </c>
      <c r="C4" t="s">
        <v>118</v>
      </c>
      <c r="D4" t="s">
        <v>116</v>
      </c>
    </row>
    <row r="5" spans="1:4">
      <c r="A5">
        <v>4</v>
      </c>
      <c r="B5" s="67" t="s">
        <v>93</v>
      </c>
    </row>
    <row r="6" spans="1:4">
      <c r="A6">
        <v>5</v>
      </c>
      <c r="B6" s="67" t="s">
        <v>94</v>
      </c>
    </row>
    <row r="7" spans="1:4">
      <c r="A7">
        <v>6</v>
      </c>
      <c r="B7" s="67" t="s">
        <v>95</v>
      </c>
    </row>
    <row r="8" spans="1:4">
      <c r="A8">
        <v>7</v>
      </c>
      <c r="B8" s="40" t="s">
        <v>96</v>
      </c>
      <c r="C8" t="s">
        <v>128</v>
      </c>
      <c r="D8" t="s">
        <v>129</v>
      </c>
    </row>
    <row r="9" spans="1:4">
      <c r="A9">
        <v>8</v>
      </c>
      <c r="B9" s="67" t="s">
        <v>95</v>
      </c>
    </row>
    <row r="10" spans="1:4">
      <c r="A10">
        <v>9</v>
      </c>
      <c r="B10" s="67" t="s">
        <v>97</v>
      </c>
    </row>
    <row r="11" spans="1:4">
      <c r="A11">
        <v>10</v>
      </c>
      <c r="B11" s="67" t="s">
        <v>98</v>
      </c>
    </row>
    <row r="12" spans="1:4">
      <c r="A12">
        <v>11</v>
      </c>
      <c r="B12" t="s">
        <v>102</v>
      </c>
    </row>
    <row r="13" spans="1:4">
      <c r="A13">
        <v>12</v>
      </c>
      <c r="B13" t="s">
        <v>114</v>
      </c>
    </row>
    <row r="14" spans="1:4">
      <c r="A14">
        <v>13</v>
      </c>
      <c r="B14" t="s">
        <v>115</v>
      </c>
    </row>
    <row r="15" spans="1:4">
      <c r="A15">
        <v>14</v>
      </c>
      <c r="B15" t="s">
        <v>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3C23-8AC1-3642-9654-4E80734E5C63}">
  <dimension ref="A1:I1825"/>
  <sheetViews>
    <sheetView topLeftCell="AL1" workbookViewId="0">
      <pane ySplit="1" topLeftCell="A213" activePane="bottomLeft" state="frozen"/>
      <selection pane="bottomLeft" activeCell="D1" sqref="D1"/>
    </sheetView>
  </sheetViews>
  <sheetFormatPr baseColWidth="10" defaultRowHeight="16"/>
  <cols>
    <col min="1" max="2" width="10.83203125" style="34"/>
    <col min="3" max="3" width="17.6640625" style="34" bestFit="1" customWidth="1"/>
    <col min="4" max="4" width="15.83203125" style="34" bestFit="1" customWidth="1"/>
    <col min="5" max="5" width="11.83203125" style="34" bestFit="1" customWidth="1"/>
    <col min="6" max="6" width="11.83203125" style="34" customWidth="1"/>
    <col min="7" max="7" width="10.83203125" style="34"/>
    <col min="8" max="8" width="12.33203125" style="34" bestFit="1" customWidth="1"/>
    <col min="9" max="16384" width="10.83203125" style="34"/>
  </cols>
  <sheetData>
    <row r="1" spans="1:8">
      <c r="A1" s="36">
        <v>0</v>
      </c>
      <c r="B1" s="36" t="s">
        <v>125</v>
      </c>
      <c r="C1" s="36">
        <v>0</v>
      </c>
      <c r="D1" s="38">
        <v>0.217</v>
      </c>
      <c r="E1" s="38">
        <v>1.4919071984363901</v>
      </c>
      <c r="F1" s="38">
        <v>7.6539826670017602E-2</v>
      </c>
      <c r="G1" s="36" t="s">
        <v>126</v>
      </c>
      <c r="H1" s="34" t="s">
        <v>132</v>
      </c>
    </row>
    <row r="2" spans="1:8">
      <c r="A2" s="34">
        <v>0</v>
      </c>
      <c r="B2" s="34" t="s">
        <v>125</v>
      </c>
      <c r="C2" s="34">
        <v>0</v>
      </c>
      <c r="D2" s="39">
        <v>0.44500000000000001</v>
      </c>
      <c r="E2" s="39">
        <v>0.95322769083051995</v>
      </c>
      <c r="F2" s="39">
        <v>5.0293686456987299E-2</v>
      </c>
      <c r="G2" s="34" t="s">
        <v>126</v>
      </c>
      <c r="H2" s="34" t="s">
        <v>132</v>
      </c>
    </row>
    <row r="3" spans="1:8">
      <c r="A3" s="34">
        <v>0</v>
      </c>
      <c r="B3" s="34" t="s">
        <v>125</v>
      </c>
      <c r="C3" s="34">
        <v>0</v>
      </c>
      <c r="D3" s="39">
        <v>7.4999999999999997E-2</v>
      </c>
      <c r="E3" s="39">
        <v>1.97522267651706</v>
      </c>
      <c r="F3" s="39">
        <v>9.8883637419428294E-2</v>
      </c>
      <c r="G3" s="34" t="s">
        <v>126</v>
      </c>
      <c r="H3" s="34" t="s">
        <v>132</v>
      </c>
    </row>
    <row r="4" spans="1:8">
      <c r="A4" s="34">
        <v>0</v>
      </c>
      <c r="B4" s="34" t="s">
        <v>125</v>
      </c>
      <c r="C4" s="34">
        <v>0</v>
      </c>
      <c r="D4" s="39">
        <v>0.86799999999999999</v>
      </c>
      <c r="E4" s="39">
        <v>0.38198531984568201</v>
      </c>
      <c r="F4" s="39">
        <v>2.0780416978860301E-2</v>
      </c>
      <c r="G4" s="34" t="s">
        <v>126</v>
      </c>
      <c r="H4" s="34" t="s">
        <v>132</v>
      </c>
    </row>
    <row r="5" spans="1:8">
      <c r="A5" s="34">
        <v>0</v>
      </c>
      <c r="B5" s="34" t="s">
        <v>125</v>
      </c>
      <c r="C5" s="34">
        <v>0</v>
      </c>
      <c r="D5" s="39">
        <v>0.307</v>
      </c>
      <c r="E5" s="39">
        <v>1.2461504650846</v>
      </c>
      <c r="F5" s="39">
        <v>6.4748037138403797E-2</v>
      </c>
      <c r="G5" s="34" t="s">
        <v>126</v>
      </c>
      <c r="H5" s="34" t="s">
        <v>132</v>
      </c>
    </row>
    <row r="6" spans="1:8">
      <c r="A6" s="34">
        <v>0</v>
      </c>
      <c r="B6" s="34" t="s">
        <v>125</v>
      </c>
      <c r="C6" s="34">
        <v>0</v>
      </c>
      <c r="D6" s="39">
        <v>0.56499999999999995</v>
      </c>
      <c r="E6" s="39">
        <v>0.82398227406888902</v>
      </c>
      <c r="F6" s="39">
        <v>4.3773005205384803E-2</v>
      </c>
      <c r="G6" s="34" t="s">
        <v>126</v>
      </c>
      <c r="H6" s="34" t="s">
        <v>132</v>
      </c>
    </row>
    <row r="7" spans="1:8">
      <c r="A7" s="34">
        <v>0</v>
      </c>
      <c r="B7" s="34" t="s">
        <v>125</v>
      </c>
      <c r="C7" s="34">
        <v>0</v>
      </c>
      <c r="D7" s="39">
        <v>0.35599999999999998</v>
      </c>
      <c r="E7" s="39">
        <v>1.1443884552280299</v>
      </c>
      <c r="F7" s="39">
        <v>5.9776704693615498E-2</v>
      </c>
      <c r="G7" s="34" t="s">
        <v>126</v>
      </c>
      <c r="H7" s="34" t="s">
        <v>132</v>
      </c>
    </row>
    <row r="8" spans="1:8">
      <c r="A8" s="34">
        <v>0</v>
      </c>
      <c r="B8" s="34" t="s">
        <v>125</v>
      </c>
      <c r="C8" s="34">
        <v>0</v>
      </c>
      <c r="D8" s="39">
        <v>0.78300000000000003</v>
      </c>
      <c r="E8" s="39">
        <v>0.48533476920816798</v>
      </c>
      <c r="F8" s="39">
        <v>2.6255124684926499E-2</v>
      </c>
      <c r="G8" s="34" t="s">
        <v>126</v>
      </c>
      <c r="H8" s="34" t="s">
        <v>132</v>
      </c>
    </row>
    <row r="9" spans="1:8">
      <c r="A9" s="34">
        <v>0</v>
      </c>
      <c r="B9" s="34" t="s">
        <v>125</v>
      </c>
      <c r="C9" s="34">
        <v>0</v>
      </c>
      <c r="D9" s="39">
        <v>0.70199999999999996</v>
      </c>
      <c r="E9" s="39">
        <v>0.63857341152647695</v>
      </c>
      <c r="F9" s="39">
        <v>3.4260852342463601E-2</v>
      </c>
      <c r="G9" s="34" t="s">
        <v>126</v>
      </c>
      <c r="H9" s="34" t="s">
        <v>132</v>
      </c>
    </row>
    <row r="10" spans="1:8">
      <c r="A10" s="34">
        <v>0</v>
      </c>
      <c r="B10" s="34" t="s">
        <v>125</v>
      </c>
      <c r="C10" s="34">
        <v>0</v>
      </c>
      <c r="D10" s="39">
        <v>2.1999999999999999E-2</v>
      </c>
      <c r="E10" s="39">
        <v>2.8584550985365502</v>
      </c>
      <c r="F10" s="39">
        <v>0.13704059505045099</v>
      </c>
      <c r="G10" s="34" t="s">
        <v>126</v>
      </c>
      <c r="H10" s="34" t="s">
        <v>132</v>
      </c>
    </row>
    <row r="11" spans="1:8">
      <c r="A11" s="34">
        <v>0</v>
      </c>
      <c r="B11" s="34" t="s">
        <v>125</v>
      </c>
      <c r="C11" s="34">
        <v>0</v>
      </c>
      <c r="D11" s="39">
        <v>0.32600000000000001</v>
      </c>
      <c r="E11" s="39">
        <v>1.1614927964642401</v>
      </c>
      <c r="F11" s="39">
        <v>6.0615986906748798E-2</v>
      </c>
      <c r="G11" s="34" t="s">
        <v>126</v>
      </c>
      <c r="H11" s="34" t="s">
        <v>132</v>
      </c>
    </row>
    <row r="12" spans="1:8">
      <c r="A12" s="34">
        <v>0</v>
      </c>
      <c r="B12" s="34" t="s">
        <v>125</v>
      </c>
      <c r="C12" s="34">
        <v>0</v>
      </c>
      <c r="D12" s="39">
        <v>0.92</v>
      </c>
      <c r="E12" s="39">
        <v>0.25353296792482999</v>
      </c>
      <c r="F12" s="39">
        <v>1.38895285844302E-2</v>
      </c>
      <c r="G12" s="34" t="s">
        <v>126</v>
      </c>
      <c r="H12" s="34" t="s">
        <v>132</v>
      </c>
    </row>
    <row r="13" spans="1:8">
      <c r="A13" s="34">
        <v>0</v>
      </c>
      <c r="B13" s="34" t="s">
        <v>125</v>
      </c>
      <c r="C13" s="34">
        <v>0</v>
      </c>
      <c r="D13" s="39">
        <v>0.79900000000000004</v>
      </c>
      <c r="E13" s="39">
        <v>0.45739939587921102</v>
      </c>
      <c r="F13" s="39">
        <v>2.4781356575148399E-2</v>
      </c>
      <c r="G13" s="34" t="s">
        <v>126</v>
      </c>
      <c r="H13" s="34" t="s">
        <v>132</v>
      </c>
    </row>
    <row r="14" spans="1:8">
      <c r="A14" s="34">
        <v>0</v>
      </c>
      <c r="B14" s="34" t="s">
        <v>125</v>
      </c>
      <c r="C14" s="34">
        <v>0</v>
      </c>
      <c r="D14" s="39">
        <v>7.2999999999999995E-2</v>
      </c>
      <c r="E14" s="39">
        <v>2.20527241116055</v>
      </c>
      <c r="F14" s="39">
        <v>0.10914341397062501</v>
      </c>
      <c r="G14" s="34" t="s">
        <v>126</v>
      </c>
      <c r="H14" s="34" t="s">
        <v>132</v>
      </c>
    </row>
    <row r="15" spans="1:8">
      <c r="A15" s="34">
        <v>0</v>
      </c>
      <c r="B15" s="34" t="s">
        <v>125</v>
      </c>
      <c r="C15" s="34">
        <v>0</v>
      </c>
      <c r="D15" s="39">
        <v>0.318</v>
      </c>
      <c r="E15" s="39">
        <v>1.2108212675061101</v>
      </c>
      <c r="F15" s="39">
        <v>6.3028084569926202E-2</v>
      </c>
      <c r="G15" s="34" t="s">
        <v>126</v>
      </c>
      <c r="H15" s="34" t="s">
        <v>132</v>
      </c>
    </row>
    <row r="16" spans="1:8">
      <c r="A16" s="34">
        <v>0</v>
      </c>
      <c r="B16" s="34" t="s">
        <v>125</v>
      </c>
      <c r="C16" s="34">
        <v>0</v>
      </c>
      <c r="D16" s="39">
        <v>5.0999999999999997E-2</v>
      </c>
      <c r="E16" s="39">
        <v>2.1945978925916299</v>
      </c>
      <c r="F16" s="39">
        <v>0.108672522437137</v>
      </c>
      <c r="G16" s="34" t="s">
        <v>126</v>
      </c>
      <c r="H16" s="34" t="s">
        <v>132</v>
      </c>
    </row>
    <row r="17" spans="1:8">
      <c r="A17" s="34">
        <v>0</v>
      </c>
      <c r="B17" s="34" t="s">
        <v>125</v>
      </c>
      <c r="C17" s="34">
        <v>0</v>
      </c>
      <c r="D17" s="39">
        <v>0.88</v>
      </c>
      <c r="E17" s="39">
        <v>0.40769876668093902</v>
      </c>
      <c r="F17" s="39">
        <v>2.21482745805738E-2</v>
      </c>
      <c r="G17" s="34" t="s">
        <v>126</v>
      </c>
      <c r="H17" s="34" t="s">
        <v>132</v>
      </c>
    </row>
    <row r="18" spans="1:8">
      <c r="A18" s="34">
        <v>0</v>
      </c>
      <c r="B18" s="34" t="s">
        <v>125</v>
      </c>
      <c r="C18" s="34">
        <v>0</v>
      </c>
      <c r="D18" s="39">
        <v>0.33200000000000002</v>
      </c>
      <c r="E18" s="39">
        <v>1.19363566093783</v>
      </c>
      <c r="F18" s="39">
        <v>6.2189138213510603E-2</v>
      </c>
      <c r="G18" s="34" t="s">
        <v>126</v>
      </c>
      <c r="H18" s="34" t="s">
        <v>132</v>
      </c>
    </row>
    <row r="19" spans="1:8">
      <c r="A19" s="34">
        <v>0</v>
      </c>
      <c r="B19" s="34" t="s">
        <v>125</v>
      </c>
      <c r="C19" s="34">
        <v>0</v>
      </c>
      <c r="D19" s="39">
        <v>0.628</v>
      </c>
      <c r="E19" s="39">
        <v>0.67434337218173701</v>
      </c>
      <c r="F19" s="39">
        <v>3.6110687200186897E-2</v>
      </c>
      <c r="G19" s="34" t="s">
        <v>126</v>
      </c>
      <c r="H19" s="34" t="s">
        <v>132</v>
      </c>
    </row>
    <row r="20" spans="1:8">
      <c r="A20" s="34">
        <v>0</v>
      </c>
      <c r="B20" s="34" t="s">
        <v>125</v>
      </c>
      <c r="C20" s="34">
        <v>0</v>
      </c>
      <c r="D20" s="39">
        <v>4.2999999999999997E-2</v>
      </c>
      <c r="E20" s="39">
        <v>2.6152584314833698</v>
      </c>
      <c r="F20" s="39">
        <v>0.12686032727532401</v>
      </c>
      <c r="G20" s="34" t="s">
        <v>126</v>
      </c>
      <c r="H20" s="34" t="s">
        <v>132</v>
      </c>
    </row>
    <row r="21" spans="1:8">
      <c r="A21" s="34">
        <v>0</v>
      </c>
      <c r="B21" s="34" t="s">
        <v>125</v>
      </c>
      <c r="C21" s="34">
        <v>0</v>
      </c>
      <c r="D21" s="39">
        <v>5.6000000000000001E-2</v>
      </c>
      <c r="E21" s="39">
        <v>2.3279745096721101</v>
      </c>
      <c r="F21" s="39">
        <v>0.114520731446434</v>
      </c>
      <c r="G21" s="34" t="s">
        <v>126</v>
      </c>
      <c r="H21" s="34" t="s">
        <v>132</v>
      </c>
    </row>
    <row r="22" spans="1:8">
      <c r="A22" s="34">
        <v>0</v>
      </c>
      <c r="B22" s="34" t="s">
        <v>125</v>
      </c>
      <c r="C22" s="34">
        <v>0</v>
      </c>
      <c r="D22" s="39">
        <v>0.875</v>
      </c>
      <c r="E22" s="39">
        <v>0.37081982686366499</v>
      </c>
      <c r="F22" s="39">
        <v>2.0185262843926799E-2</v>
      </c>
      <c r="G22" s="34" t="s">
        <v>126</v>
      </c>
      <c r="H22" s="34" t="s">
        <v>132</v>
      </c>
    </row>
    <row r="23" spans="1:8">
      <c r="A23" s="34">
        <v>0</v>
      </c>
      <c r="B23" s="34" t="s">
        <v>125</v>
      </c>
      <c r="C23" s="34">
        <v>0</v>
      </c>
      <c r="D23" s="39">
        <v>0.65400000000000003</v>
      </c>
      <c r="E23" s="39">
        <v>0.60272161270218305</v>
      </c>
      <c r="F23" s="39">
        <v>3.2399646957606297E-2</v>
      </c>
      <c r="G23" s="34" t="s">
        <v>126</v>
      </c>
      <c r="H23" s="34" t="s">
        <v>132</v>
      </c>
    </row>
    <row r="24" spans="1:8">
      <c r="A24" s="34">
        <v>0</v>
      </c>
      <c r="B24" s="34" t="s">
        <v>125</v>
      </c>
      <c r="C24" s="34">
        <v>0</v>
      </c>
      <c r="D24" s="39">
        <v>0.104</v>
      </c>
      <c r="E24" s="39">
        <v>1.89067102967388</v>
      </c>
      <c r="F24" s="39">
        <v>9.5053154659955202E-2</v>
      </c>
      <c r="G24" s="34" t="s">
        <v>126</v>
      </c>
      <c r="H24" s="34" t="s">
        <v>132</v>
      </c>
    </row>
    <row r="25" spans="1:8">
      <c r="A25" s="34">
        <v>0</v>
      </c>
      <c r="B25" s="34" t="s">
        <v>125</v>
      </c>
      <c r="C25" s="34">
        <v>0</v>
      </c>
      <c r="D25" s="39">
        <v>0.95199999999999996</v>
      </c>
      <c r="E25" s="39">
        <v>0.22031783675045</v>
      </c>
      <c r="F25" s="39">
        <v>1.2091876701847E-2</v>
      </c>
      <c r="G25" s="34" t="s">
        <v>126</v>
      </c>
      <c r="H25" s="34" t="s">
        <v>132</v>
      </c>
    </row>
    <row r="26" spans="1:8">
      <c r="A26" s="34">
        <v>0</v>
      </c>
      <c r="B26" s="34" t="s">
        <v>125</v>
      </c>
      <c r="C26" s="34">
        <v>0</v>
      </c>
      <c r="D26" s="39">
        <v>0.13400000000000001</v>
      </c>
      <c r="E26" s="39">
        <v>1.7169231364976301</v>
      </c>
      <c r="F26" s="39">
        <v>8.7078654443779005E-2</v>
      </c>
      <c r="G26" s="34" t="s">
        <v>126</v>
      </c>
      <c r="H26" s="34" t="s">
        <v>132</v>
      </c>
    </row>
    <row r="27" spans="1:8">
      <c r="A27" s="34">
        <v>0</v>
      </c>
      <c r="B27" s="34" t="s">
        <v>125</v>
      </c>
      <c r="C27" s="34">
        <v>0</v>
      </c>
      <c r="D27" s="39">
        <v>0.94299999999999995</v>
      </c>
      <c r="E27" s="39">
        <v>0.247832176768638</v>
      </c>
      <c r="F27" s="39">
        <v>1.35814585737014E-2</v>
      </c>
      <c r="G27" s="34" t="s">
        <v>126</v>
      </c>
      <c r="H27" s="34" t="s">
        <v>132</v>
      </c>
    </row>
    <row r="28" spans="1:8">
      <c r="A28" s="34">
        <v>0</v>
      </c>
      <c r="B28" s="34" t="s">
        <v>125</v>
      </c>
      <c r="C28" s="34">
        <v>0</v>
      </c>
      <c r="D28" s="39">
        <v>0.90500000000000003</v>
      </c>
      <c r="E28" s="39">
        <v>0.31215062236551699</v>
      </c>
      <c r="F28" s="39">
        <v>1.70460929905345E-2</v>
      </c>
      <c r="G28" s="34" t="s">
        <v>126</v>
      </c>
      <c r="H28" s="34" t="s">
        <v>132</v>
      </c>
    </row>
    <row r="29" spans="1:8">
      <c r="A29" s="34">
        <v>0</v>
      </c>
      <c r="B29" s="34" t="s">
        <v>125</v>
      </c>
      <c r="C29" s="34">
        <v>0</v>
      </c>
      <c r="D29" s="39">
        <v>0.97</v>
      </c>
      <c r="E29" s="39">
        <v>0.18868666550545499</v>
      </c>
      <c r="F29" s="39">
        <v>1.03738477095928E-2</v>
      </c>
      <c r="G29" s="34" t="s">
        <v>126</v>
      </c>
      <c r="H29" s="34" t="s">
        <v>132</v>
      </c>
    </row>
    <row r="30" spans="1:8">
      <c r="A30" s="34">
        <v>0</v>
      </c>
      <c r="B30" s="34" t="s">
        <v>125</v>
      </c>
      <c r="C30" s="34">
        <v>0</v>
      </c>
      <c r="D30" s="39">
        <v>0.13300000000000001</v>
      </c>
      <c r="E30" s="39">
        <v>1.6448857040281</v>
      </c>
      <c r="F30" s="39">
        <v>8.3730988757589206E-2</v>
      </c>
      <c r="G30" s="34" t="s">
        <v>126</v>
      </c>
      <c r="H30" s="34" t="s">
        <v>132</v>
      </c>
    </row>
    <row r="31" spans="1:8">
      <c r="A31" s="34">
        <v>0</v>
      </c>
      <c r="B31" s="34" t="s">
        <v>125</v>
      </c>
      <c r="C31" s="34">
        <v>0</v>
      </c>
      <c r="D31" s="39">
        <v>0.255</v>
      </c>
      <c r="E31" s="39">
        <v>1.3461673123458999</v>
      </c>
      <c r="F31" s="39">
        <v>6.9583152601333895E-2</v>
      </c>
      <c r="G31" s="34" t="s">
        <v>126</v>
      </c>
      <c r="H31" s="34" t="s">
        <v>132</v>
      </c>
    </row>
    <row r="32" spans="1:8">
      <c r="A32" s="34">
        <v>0</v>
      </c>
      <c r="B32" s="34" t="s">
        <v>125</v>
      </c>
      <c r="C32" s="34">
        <v>0</v>
      </c>
      <c r="D32" s="39">
        <v>0.46800000000000003</v>
      </c>
      <c r="E32" s="39">
        <v>0.86930860336730498</v>
      </c>
      <c r="F32" s="39">
        <v>4.60699764702652E-2</v>
      </c>
      <c r="G32" s="34" t="s">
        <v>126</v>
      </c>
      <c r="H32" s="34" t="s">
        <v>132</v>
      </c>
    </row>
    <row r="33" spans="1:8">
      <c r="A33" s="34">
        <v>0</v>
      </c>
      <c r="B33" s="34" t="s">
        <v>125</v>
      </c>
      <c r="C33" s="34">
        <v>0</v>
      </c>
      <c r="D33" s="39">
        <v>0.23599999999999999</v>
      </c>
      <c r="E33" s="39">
        <v>1.40738156319937</v>
      </c>
      <c r="F33" s="39">
        <v>7.2517848871899201E-2</v>
      </c>
      <c r="G33" s="34" t="s">
        <v>126</v>
      </c>
      <c r="H33" s="34" t="s">
        <v>132</v>
      </c>
    </row>
    <row r="34" spans="1:8">
      <c r="A34" s="34">
        <v>0</v>
      </c>
      <c r="B34" s="34" t="s">
        <v>125</v>
      </c>
      <c r="C34" s="34">
        <v>0</v>
      </c>
      <c r="D34" s="39">
        <v>0.81899999999999995</v>
      </c>
      <c r="E34" s="39">
        <v>0.442063105814821</v>
      </c>
      <c r="F34" s="39">
        <v>2.39703716053025E-2</v>
      </c>
      <c r="G34" s="34" t="s">
        <v>126</v>
      </c>
      <c r="H34" s="34" t="s">
        <v>132</v>
      </c>
    </row>
    <row r="35" spans="1:8">
      <c r="A35" s="34">
        <v>0</v>
      </c>
      <c r="B35" s="34" t="s">
        <v>125</v>
      </c>
      <c r="C35" s="34">
        <v>0</v>
      </c>
      <c r="D35" s="39">
        <v>0.51300000000000001</v>
      </c>
      <c r="E35" s="39">
        <v>0.83123324252244102</v>
      </c>
      <c r="F35" s="39">
        <v>4.4141200516036802E-2</v>
      </c>
      <c r="G35" s="34" t="s">
        <v>126</v>
      </c>
      <c r="H35" s="34" t="s">
        <v>132</v>
      </c>
    </row>
    <row r="36" spans="1:8">
      <c r="A36" s="34">
        <v>0</v>
      </c>
      <c r="B36" s="34" t="s">
        <v>125</v>
      </c>
      <c r="C36" s="34">
        <v>0</v>
      </c>
      <c r="D36" s="39">
        <v>0.26100000000000001</v>
      </c>
      <c r="E36" s="39">
        <v>1.2375920498791699</v>
      </c>
      <c r="F36" s="39">
        <v>6.4331962475883103E-2</v>
      </c>
      <c r="G36" s="34" t="s">
        <v>126</v>
      </c>
      <c r="H36" s="34" t="s">
        <v>132</v>
      </c>
    </row>
    <row r="37" spans="1:8">
      <c r="A37" s="34">
        <v>0</v>
      </c>
      <c r="B37" s="34" t="s">
        <v>125</v>
      </c>
      <c r="C37" s="34">
        <v>0</v>
      </c>
      <c r="D37" s="39">
        <v>0.14899999999999999</v>
      </c>
      <c r="E37" s="39">
        <v>1.7792892806548899</v>
      </c>
      <c r="F37" s="39">
        <v>8.9957189836700799E-2</v>
      </c>
      <c r="G37" s="34" t="s">
        <v>126</v>
      </c>
      <c r="H37" s="34" t="s">
        <v>132</v>
      </c>
    </row>
    <row r="38" spans="1:8">
      <c r="A38" s="34">
        <v>0</v>
      </c>
      <c r="B38" s="34" t="s">
        <v>125</v>
      </c>
      <c r="C38" s="34">
        <v>0</v>
      </c>
      <c r="D38" s="39">
        <v>0.36899999999999999</v>
      </c>
      <c r="E38" s="39">
        <v>1.06968746020022</v>
      </c>
      <c r="F38" s="39">
        <v>5.6093602080932503E-2</v>
      </c>
      <c r="G38" s="34" t="s">
        <v>126</v>
      </c>
      <c r="H38" s="34" t="s">
        <v>132</v>
      </c>
    </row>
    <row r="39" spans="1:8">
      <c r="A39" s="34">
        <v>0</v>
      </c>
      <c r="B39" s="34" t="s">
        <v>125</v>
      </c>
      <c r="C39" s="34">
        <v>0</v>
      </c>
      <c r="D39" s="39">
        <v>0.91400000000000003</v>
      </c>
      <c r="E39" s="39">
        <v>0.32997933556343201</v>
      </c>
      <c r="F39" s="39">
        <v>1.8002166261214099E-2</v>
      </c>
      <c r="G39" s="34" t="s">
        <v>126</v>
      </c>
      <c r="H39" s="34" t="s">
        <v>132</v>
      </c>
    </row>
    <row r="40" spans="1:8">
      <c r="A40" s="34">
        <v>0</v>
      </c>
      <c r="B40" s="34" t="s">
        <v>125</v>
      </c>
      <c r="C40" s="34">
        <v>0</v>
      </c>
      <c r="D40" s="39">
        <v>0.08</v>
      </c>
      <c r="E40" s="39">
        <v>2.03722229463148</v>
      </c>
      <c r="F40" s="39">
        <v>0.10167189167618799</v>
      </c>
      <c r="G40" s="34" t="s">
        <v>126</v>
      </c>
      <c r="H40" s="34" t="s">
        <v>132</v>
      </c>
    </row>
    <row r="41" spans="1:8">
      <c r="A41" s="34">
        <v>0</v>
      </c>
      <c r="B41" s="34" t="s">
        <v>125</v>
      </c>
      <c r="C41" s="34">
        <v>0</v>
      </c>
      <c r="D41" s="39">
        <v>0.91400000000000003</v>
      </c>
      <c r="E41" s="39">
        <v>0.28519068127263297</v>
      </c>
      <c r="F41" s="39">
        <v>1.5596811990849E-2</v>
      </c>
      <c r="G41" s="34" t="s">
        <v>126</v>
      </c>
      <c r="H41" s="34" t="s">
        <v>132</v>
      </c>
    </row>
    <row r="42" spans="1:8">
      <c r="A42" s="34">
        <v>0</v>
      </c>
      <c r="B42" s="34" t="s">
        <v>125</v>
      </c>
      <c r="C42" s="34">
        <v>0</v>
      </c>
      <c r="D42" s="39">
        <v>0.53500000000000003</v>
      </c>
      <c r="E42" s="39">
        <v>0.77809886680806295</v>
      </c>
      <c r="F42" s="39">
        <v>4.14365092189082E-2</v>
      </c>
      <c r="G42" s="34" t="s">
        <v>126</v>
      </c>
      <c r="H42" s="34" t="s">
        <v>132</v>
      </c>
    </row>
    <row r="43" spans="1:8">
      <c r="A43" s="34">
        <v>0</v>
      </c>
      <c r="B43" s="34" t="s">
        <v>125</v>
      </c>
      <c r="C43" s="34">
        <v>0</v>
      </c>
      <c r="D43" s="39">
        <v>0.72299999999999998</v>
      </c>
      <c r="E43" s="39">
        <v>0.53836273285575598</v>
      </c>
      <c r="F43" s="39">
        <v>2.9040468169371302E-2</v>
      </c>
      <c r="G43" s="34" t="s">
        <v>126</v>
      </c>
      <c r="H43" s="34" t="s">
        <v>132</v>
      </c>
    </row>
    <row r="44" spans="1:8">
      <c r="A44" s="34">
        <v>0</v>
      </c>
      <c r="B44" s="34" t="s">
        <v>125</v>
      </c>
      <c r="C44" s="34">
        <v>0</v>
      </c>
      <c r="D44" s="39">
        <v>0.78900000000000003</v>
      </c>
      <c r="E44" s="39">
        <v>0.48367109178044398</v>
      </c>
      <c r="F44" s="39">
        <v>2.61674799004365E-2</v>
      </c>
      <c r="G44" s="34" t="s">
        <v>126</v>
      </c>
      <c r="H44" s="34" t="s">
        <v>132</v>
      </c>
    </row>
    <row r="45" spans="1:8">
      <c r="A45" s="34">
        <v>0</v>
      </c>
      <c r="B45" s="34" t="s">
        <v>125</v>
      </c>
      <c r="C45" s="34">
        <v>0</v>
      </c>
      <c r="D45" s="39">
        <v>0.49099999999999999</v>
      </c>
      <c r="E45" s="39">
        <v>0.94453181865525904</v>
      </c>
      <c r="F45" s="39">
        <v>4.9857754612080203E-2</v>
      </c>
      <c r="G45" s="34" t="s">
        <v>126</v>
      </c>
      <c r="H45" s="34" t="s">
        <v>132</v>
      </c>
    </row>
    <row r="46" spans="1:8">
      <c r="A46" s="34">
        <v>0</v>
      </c>
      <c r="B46" s="34" t="s">
        <v>125</v>
      </c>
      <c r="C46" s="34">
        <v>0</v>
      </c>
      <c r="D46" s="39">
        <v>0.19500000000000001</v>
      </c>
      <c r="E46" s="39">
        <v>1.48759340445509</v>
      </c>
      <c r="F46" s="39">
        <v>7.6335408563840704E-2</v>
      </c>
      <c r="G46" s="34" t="s">
        <v>126</v>
      </c>
      <c r="H46" s="34" t="s">
        <v>132</v>
      </c>
    </row>
    <row r="47" spans="1:8">
      <c r="A47" s="34">
        <v>0</v>
      </c>
      <c r="B47" s="34" t="s">
        <v>125</v>
      </c>
      <c r="C47" s="34">
        <v>0</v>
      </c>
      <c r="D47" s="39">
        <v>0.61</v>
      </c>
      <c r="E47" s="39">
        <v>0.72504649227395102</v>
      </c>
      <c r="F47" s="39">
        <v>3.87206778137031E-2</v>
      </c>
      <c r="G47" s="34" t="s">
        <v>126</v>
      </c>
      <c r="H47" s="34" t="s">
        <v>132</v>
      </c>
    </row>
    <row r="48" spans="1:8">
      <c r="A48" s="34">
        <v>0</v>
      </c>
      <c r="B48" s="34" t="s">
        <v>125</v>
      </c>
      <c r="C48" s="34">
        <v>0</v>
      </c>
      <c r="D48" s="39">
        <v>0.192</v>
      </c>
      <c r="E48" s="39">
        <v>1.565946577371</v>
      </c>
      <c r="F48" s="39">
        <v>8.0034286671419805E-2</v>
      </c>
      <c r="G48" s="34" t="s">
        <v>126</v>
      </c>
      <c r="H48" s="34" t="s">
        <v>132</v>
      </c>
    </row>
    <row r="49" spans="1:8">
      <c r="A49" s="34">
        <v>0</v>
      </c>
      <c r="B49" s="34" t="s">
        <v>125</v>
      </c>
      <c r="C49" s="34">
        <v>0</v>
      </c>
      <c r="D49" s="39">
        <v>0.95499999999999996</v>
      </c>
      <c r="E49" s="39">
        <v>0.19595633850914401</v>
      </c>
      <c r="F49" s="39">
        <v>1.07692244839273E-2</v>
      </c>
      <c r="G49" s="34" t="s">
        <v>126</v>
      </c>
      <c r="H49" s="34" t="s">
        <v>132</v>
      </c>
    </row>
    <row r="50" spans="1:8">
      <c r="A50" s="34">
        <v>0</v>
      </c>
      <c r="B50" s="34" t="s">
        <v>125</v>
      </c>
      <c r="C50" s="34">
        <v>0</v>
      </c>
      <c r="D50" s="39">
        <v>0.60699999999999998</v>
      </c>
      <c r="E50" s="39">
        <v>0.71436496541929895</v>
      </c>
      <c r="F50" s="39">
        <v>3.8172012074110598E-2</v>
      </c>
      <c r="G50" s="34" t="s">
        <v>126</v>
      </c>
      <c r="H50" s="34" t="s">
        <v>132</v>
      </c>
    </row>
    <row r="51" spans="1:8">
      <c r="A51" s="34">
        <v>0</v>
      </c>
      <c r="B51" s="34" t="s">
        <v>125</v>
      </c>
      <c r="C51" s="34">
        <v>0</v>
      </c>
      <c r="D51" s="39">
        <v>0.105</v>
      </c>
      <c r="E51" s="39">
        <v>1.8569415577067401</v>
      </c>
      <c r="F51" s="39">
        <v>9.35159904817284E-2</v>
      </c>
      <c r="G51" s="34" t="s">
        <v>126</v>
      </c>
      <c r="H51" s="34" t="s">
        <v>132</v>
      </c>
    </row>
    <row r="52" spans="1:8">
      <c r="A52" s="34">
        <v>0</v>
      </c>
      <c r="B52" s="34" t="s">
        <v>125</v>
      </c>
      <c r="C52" s="34">
        <v>0</v>
      </c>
      <c r="D52" s="39">
        <v>0.94799999999999995</v>
      </c>
      <c r="E52" s="39">
        <v>0.23713097400269501</v>
      </c>
      <c r="F52" s="39">
        <v>1.30026468714146E-2</v>
      </c>
      <c r="G52" s="34" t="s">
        <v>126</v>
      </c>
      <c r="H52" s="34" t="s">
        <v>132</v>
      </c>
    </row>
    <row r="53" spans="1:8">
      <c r="A53" s="34">
        <v>0</v>
      </c>
      <c r="B53" s="34" t="s">
        <v>125</v>
      </c>
      <c r="C53" s="34">
        <v>0</v>
      </c>
      <c r="D53" s="39">
        <v>0.28199999999999997</v>
      </c>
      <c r="E53" s="39">
        <v>1.22737017982564</v>
      </c>
      <c r="F53" s="39">
        <v>6.3834532145922995E-2</v>
      </c>
      <c r="G53" s="34" t="s">
        <v>126</v>
      </c>
      <c r="H53" s="34" t="s">
        <v>132</v>
      </c>
    </row>
    <row r="54" spans="1:8">
      <c r="A54" s="34">
        <v>0</v>
      </c>
      <c r="B54" s="34" t="s">
        <v>125</v>
      </c>
      <c r="C54" s="34">
        <v>0</v>
      </c>
      <c r="D54" s="39">
        <v>0.80800000000000005</v>
      </c>
      <c r="E54" s="39">
        <v>0.47945991933021398</v>
      </c>
      <c r="F54" s="39">
        <v>2.5945559092269799E-2</v>
      </c>
      <c r="G54" s="34" t="s">
        <v>126</v>
      </c>
      <c r="H54" s="34" t="s">
        <v>132</v>
      </c>
    </row>
    <row r="55" spans="1:8">
      <c r="A55" s="34">
        <v>0</v>
      </c>
      <c r="B55" s="34" t="s">
        <v>125</v>
      </c>
      <c r="C55" s="34">
        <v>0</v>
      </c>
      <c r="D55" s="39">
        <v>0.51200000000000001</v>
      </c>
      <c r="E55" s="39">
        <v>0.88848713685906799</v>
      </c>
      <c r="F55" s="39">
        <v>4.7038554777914E-2</v>
      </c>
      <c r="G55" s="34" t="s">
        <v>126</v>
      </c>
      <c r="H55" s="34" t="s">
        <v>132</v>
      </c>
    </row>
    <row r="56" spans="1:8">
      <c r="A56" s="34">
        <v>0</v>
      </c>
      <c r="B56" s="34" t="s">
        <v>125</v>
      </c>
      <c r="C56" s="34">
        <v>0</v>
      </c>
      <c r="D56" s="39">
        <v>1.4E-2</v>
      </c>
      <c r="E56" s="39">
        <v>3.2107392138987101</v>
      </c>
      <c r="F56" s="39">
        <v>0.15137328225669799</v>
      </c>
      <c r="G56" s="34" t="s">
        <v>126</v>
      </c>
      <c r="H56" s="34" t="s">
        <v>132</v>
      </c>
    </row>
    <row r="57" spans="1:8">
      <c r="A57" s="34">
        <v>0</v>
      </c>
      <c r="B57" s="34" t="s">
        <v>125</v>
      </c>
      <c r="C57" s="34">
        <v>0</v>
      </c>
      <c r="D57" s="39">
        <v>0.16200000000000001</v>
      </c>
      <c r="E57" s="39">
        <v>1.60111476288246</v>
      </c>
      <c r="F57" s="39">
        <v>8.1684882837092701E-2</v>
      </c>
      <c r="G57" s="34" t="s">
        <v>126</v>
      </c>
      <c r="H57" s="34" t="s">
        <v>132</v>
      </c>
    </row>
    <row r="58" spans="1:8">
      <c r="A58" s="34">
        <v>0</v>
      </c>
      <c r="B58" s="34" t="s">
        <v>125</v>
      </c>
      <c r="C58" s="34">
        <v>0</v>
      </c>
      <c r="D58" s="39">
        <v>0.99099999999999999</v>
      </c>
      <c r="E58" s="39">
        <v>0.10732633841163</v>
      </c>
      <c r="F58" s="39">
        <v>5.9272327899650102E-3</v>
      </c>
      <c r="G58" s="34" t="s">
        <v>126</v>
      </c>
      <c r="H58" s="34" t="s">
        <v>132</v>
      </c>
    </row>
    <row r="59" spans="1:8">
      <c r="A59" s="34">
        <v>0</v>
      </c>
      <c r="B59" s="34" t="s">
        <v>125</v>
      </c>
      <c r="C59" s="34">
        <v>0</v>
      </c>
      <c r="D59" s="39">
        <v>0.29099999999999998</v>
      </c>
      <c r="E59" s="39">
        <v>1.25050203065869</v>
      </c>
      <c r="F59" s="39">
        <v>6.4959450338859706E-2</v>
      </c>
      <c r="G59" s="34" t="s">
        <v>126</v>
      </c>
      <c r="H59" s="34" t="s">
        <v>132</v>
      </c>
    </row>
    <row r="60" spans="1:8">
      <c r="A60" s="34">
        <v>0</v>
      </c>
      <c r="B60" s="34" t="s">
        <v>125</v>
      </c>
      <c r="C60" s="34">
        <v>0</v>
      </c>
      <c r="D60" s="39">
        <v>0.33600000000000002</v>
      </c>
      <c r="E60" s="39">
        <v>1.1847152144334701</v>
      </c>
      <c r="F60" s="39">
        <v>6.1753077968140099E-2</v>
      </c>
      <c r="G60" s="34" t="s">
        <v>126</v>
      </c>
      <c r="H60" s="34" t="s">
        <v>132</v>
      </c>
    </row>
    <row r="61" spans="1:8">
      <c r="A61" s="34">
        <v>0</v>
      </c>
      <c r="B61" s="34" t="s">
        <v>125</v>
      </c>
      <c r="C61" s="34">
        <v>0</v>
      </c>
      <c r="D61" s="39">
        <v>4.5999999999999999E-2</v>
      </c>
      <c r="E61" s="39">
        <v>2.3671688283293002</v>
      </c>
      <c r="F61" s="39">
        <v>0.116224736402083</v>
      </c>
      <c r="G61" s="34" t="s">
        <v>126</v>
      </c>
      <c r="H61" s="34" t="s">
        <v>132</v>
      </c>
    </row>
    <row r="62" spans="1:8">
      <c r="A62" s="34">
        <v>0</v>
      </c>
      <c r="B62" s="34" t="s">
        <v>125</v>
      </c>
      <c r="C62" s="34">
        <v>0</v>
      </c>
      <c r="D62" s="39">
        <v>0.82599999999999996</v>
      </c>
      <c r="E62" s="39">
        <v>0.44683453569673398</v>
      </c>
      <c r="F62" s="39">
        <v>2.4222829929550101E-2</v>
      </c>
      <c r="G62" s="34" t="s">
        <v>126</v>
      </c>
      <c r="H62" s="34" t="s">
        <v>132</v>
      </c>
    </row>
    <row r="63" spans="1:8">
      <c r="A63" s="34">
        <v>0</v>
      </c>
      <c r="B63" s="34" t="s">
        <v>125</v>
      </c>
      <c r="C63" s="34">
        <v>0</v>
      </c>
      <c r="D63" s="39">
        <v>0.185</v>
      </c>
      <c r="E63" s="39">
        <v>1.5120290990539</v>
      </c>
      <c r="F63" s="39">
        <v>7.7492150681920294E-2</v>
      </c>
      <c r="G63" s="34" t="s">
        <v>126</v>
      </c>
      <c r="H63" s="34" t="s">
        <v>132</v>
      </c>
    </row>
    <row r="64" spans="1:8">
      <c r="A64" s="34">
        <v>0</v>
      </c>
      <c r="B64" s="34" t="s">
        <v>125</v>
      </c>
      <c r="C64" s="34">
        <v>0</v>
      </c>
      <c r="D64" s="39">
        <v>2.5999999999999999E-2</v>
      </c>
      <c r="E64" s="39">
        <v>2.8573328231066899</v>
      </c>
      <c r="F64" s="39">
        <v>0.13699416159007699</v>
      </c>
      <c r="G64" s="34" t="s">
        <v>126</v>
      </c>
      <c r="H64" s="34" t="s">
        <v>132</v>
      </c>
    </row>
    <row r="65" spans="1:8">
      <c r="A65" s="34">
        <v>0</v>
      </c>
      <c r="B65" s="34" t="s">
        <v>125</v>
      </c>
      <c r="C65" s="34">
        <v>0</v>
      </c>
      <c r="D65" s="39">
        <v>0.18</v>
      </c>
      <c r="E65" s="39">
        <v>1.5450056506571701</v>
      </c>
      <c r="F65" s="39">
        <v>7.9048616217986298E-2</v>
      </c>
      <c r="G65" s="34" t="s">
        <v>126</v>
      </c>
      <c r="H65" s="34" t="s">
        <v>132</v>
      </c>
    </row>
    <row r="66" spans="1:8">
      <c r="A66" s="34">
        <v>0</v>
      </c>
      <c r="B66" s="34" t="s">
        <v>125</v>
      </c>
      <c r="C66" s="34">
        <v>0</v>
      </c>
      <c r="D66" s="39">
        <v>0.53800000000000003</v>
      </c>
      <c r="E66" s="39">
        <v>0.78546984533880104</v>
      </c>
      <c r="F66" s="39">
        <v>4.1812627089212601E-2</v>
      </c>
      <c r="G66" s="34" t="s">
        <v>126</v>
      </c>
      <c r="H66" s="34" t="s">
        <v>132</v>
      </c>
    </row>
    <row r="67" spans="1:8">
      <c r="A67" s="34">
        <v>0</v>
      </c>
      <c r="B67" s="34" t="s">
        <v>125</v>
      </c>
      <c r="C67" s="34">
        <v>0</v>
      </c>
      <c r="D67" s="39">
        <v>0.35399999999999998</v>
      </c>
      <c r="E67" s="39">
        <v>1.0843599921699001</v>
      </c>
      <c r="F67" s="39">
        <v>5.68193008628428E-2</v>
      </c>
      <c r="G67" s="34" t="s">
        <v>126</v>
      </c>
      <c r="H67" s="34" t="s">
        <v>132</v>
      </c>
    </row>
    <row r="68" spans="1:8">
      <c r="A68" s="34">
        <v>0</v>
      </c>
      <c r="B68" s="34" t="s">
        <v>125</v>
      </c>
      <c r="C68" s="34">
        <v>0</v>
      </c>
      <c r="D68" s="39">
        <v>0.57699999999999996</v>
      </c>
      <c r="E68" s="39">
        <v>0.76660523468344499</v>
      </c>
      <c r="F68" s="39">
        <v>4.0849435744864798E-2</v>
      </c>
      <c r="G68" s="34" t="s">
        <v>126</v>
      </c>
      <c r="H68" s="34" t="s">
        <v>132</v>
      </c>
    </row>
    <row r="69" spans="1:8">
      <c r="A69" s="34">
        <v>0</v>
      </c>
      <c r="B69" s="34" t="s">
        <v>125</v>
      </c>
      <c r="C69" s="34">
        <v>0</v>
      </c>
      <c r="D69" s="39">
        <v>2.4E-2</v>
      </c>
      <c r="E69" s="39">
        <v>3.1377630949474198</v>
      </c>
      <c r="F69" s="39">
        <v>0.14844347913509601</v>
      </c>
      <c r="G69" s="34" t="s">
        <v>126</v>
      </c>
      <c r="H69" s="34" t="s">
        <v>132</v>
      </c>
    </row>
    <row r="70" spans="1:8">
      <c r="A70" s="34">
        <v>0</v>
      </c>
      <c r="B70" s="34" t="s">
        <v>125</v>
      </c>
      <c r="C70" s="34">
        <v>0</v>
      </c>
      <c r="D70" s="39">
        <v>0.92300000000000004</v>
      </c>
      <c r="E70" s="39">
        <v>0.26272858852157499</v>
      </c>
      <c r="F70" s="39">
        <v>1.43860533900013E-2</v>
      </c>
      <c r="G70" s="34" t="s">
        <v>126</v>
      </c>
      <c r="H70" s="34" t="s">
        <v>132</v>
      </c>
    </row>
    <row r="71" spans="1:8">
      <c r="A71" s="34">
        <v>0</v>
      </c>
      <c r="B71" s="34" t="s">
        <v>125</v>
      </c>
      <c r="C71" s="34">
        <v>0</v>
      </c>
      <c r="D71" s="39">
        <v>0.78100000000000003</v>
      </c>
      <c r="E71" s="39">
        <v>0.51006672799303798</v>
      </c>
      <c r="F71" s="39">
        <v>2.7556179860856799E-2</v>
      </c>
      <c r="G71" s="34" t="s">
        <v>126</v>
      </c>
      <c r="H71" s="34" t="s">
        <v>132</v>
      </c>
    </row>
    <row r="72" spans="1:8">
      <c r="A72" s="34">
        <v>0</v>
      </c>
      <c r="B72" s="34" t="s">
        <v>125</v>
      </c>
      <c r="C72" s="34">
        <v>0</v>
      </c>
      <c r="D72" s="39">
        <v>0.35599999999999998</v>
      </c>
      <c r="E72" s="39">
        <v>1.1603331812403901</v>
      </c>
      <c r="F72" s="39">
        <v>6.0559133824272499E-2</v>
      </c>
      <c r="G72" s="34" t="s">
        <v>126</v>
      </c>
      <c r="H72" s="34" t="s">
        <v>132</v>
      </c>
    </row>
    <row r="73" spans="1:8">
      <c r="A73" s="34">
        <v>0</v>
      </c>
      <c r="B73" s="34" t="s">
        <v>125</v>
      </c>
      <c r="C73" s="34">
        <v>0</v>
      </c>
      <c r="D73" s="39">
        <v>0.56000000000000005</v>
      </c>
      <c r="E73" s="39">
        <v>0.77959767413657999</v>
      </c>
      <c r="F73" s="39">
        <v>4.1513012560979903E-2</v>
      </c>
      <c r="G73" s="34" t="s">
        <v>126</v>
      </c>
      <c r="H73" s="34" t="s">
        <v>132</v>
      </c>
    </row>
    <row r="74" spans="1:8">
      <c r="A74" s="34">
        <v>0</v>
      </c>
      <c r="B74" s="34" t="s">
        <v>125</v>
      </c>
      <c r="C74" s="34">
        <v>0</v>
      </c>
      <c r="D74" s="39">
        <v>0.40699999999999997</v>
      </c>
      <c r="E74" s="39">
        <v>1.01406632379591</v>
      </c>
      <c r="F74" s="39">
        <v>5.33324280312844E-2</v>
      </c>
      <c r="G74" s="34" t="s">
        <v>126</v>
      </c>
      <c r="H74" s="34" t="s">
        <v>132</v>
      </c>
    </row>
    <row r="75" spans="1:8">
      <c r="A75" s="34">
        <v>0</v>
      </c>
      <c r="B75" s="34" t="s">
        <v>125</v>
      </c>
      <c r="C75" s="34">
        <v>0</v>
      </c>
      <c r="D75" s="39">
        <v>0.03</v>
      </c>
      <c r="E75" s="39">
        <v>2.4833440592022802</v>
      </c>
      <c r="F75" s="39">
        <v>0.121237238022501</v>
      </c>
      <c r="G75" s="34" t="s">
        <v>126</v>
      </c>
      <c r="H75" s="34" t="s">
        <v>132</v>
      </c>
    </row>
    <row r="76" spans="1:8">
      <c r="A76" s="34">
        <v>0</v>
      </c>
      <c r="B76" s="34" t="s">
        <v>125</v>
      </c>
      <c r="C76" s="34">
        <v>0</v>
      </c>
      <c r="D76" s="39">
        <v>0.79700000000000004</v>
      </c>
      <c r="E76" s="39">
        <v>0.45015470320111001</v>
      </c>
      <c r="F76" s="39">
        <v>2.4398424319065901E-2</v>
      </c>
      <c r="G76" s="34" t="s">
        <v>126</v>
      </c>
      <c r="H76" s="34" t="s">
        <v>132</v>
      </c>
    </row>
    <row r="77" spans="1:8">
      <c r="A77" s="34">
        <v>0</v>
      </c>
      <c r="B77" s="34" t="s">
        <v>125</v>
      </c>
      <c r="C77" s="34">
        <v>0</v>
      </c>
      <c r="D77" s="39">
        <v>0.34599999999999997</v>
      </c>
      <c r="E77" s="39">
        <v>1.1307837965638901</v>
      </c>
      <c r="F77" s="39">
        <v>5.9108074639732798E-2</v>
      </c>
      <c r="G77" s="34" t="s">
        <v>126</v>
      </c>
      <c r="H77" s="34" t="s">
        <v>132</v>
      </c>
    </row>
    <row r="78" spans="1:8">
      <c r="A78" s="34">
        <v>0</v>
      </c>
      <c r="B78" s="34" t="s">
        <v>125</v>
      </c>
      <c r="C78" s="34">
        <v>0</v>
      </c>
      <c r="D78" s="39">
        <v>0.77</v>
      </c>
      <c r="E78" s="39">
        <v>0.51013371844065003</v>
      </c>
      <c r="F78" s="39">
        <v>2.7559699254491699E-2</v>
      </c>
      <c r="G78" s="34" t="s">
        <v>126</v>
      </c>
      <c r="H78" s="34" t="s">
        <v>132</v>
      </c>
    </row>
    <row r="79" spans="1:8">
      <c r="A79" s="34">
        <v>0</v>
      </c>
      <c r="B79" s="34" t="s">
        <v>125</v>
      </c>
      <c r="C79" s="34">
        <v>0</v>
      </c>
      <c r="D79" s="39">
        <v>0.67300000000000004</v>
      </c>
      <c r="E79" s="39">
        <v>0.66455136794015202</v>
      </c>
      <c r="F79" s="39">
        <v>3.5605000883205999E-2</v>
      </c>
      <c r="G79" s="34" t="s">
        <v>126</v>
      </c>
      <c r="H79" s="34" t="s">
        <v>132</v>
      </c>
    </row>
    <row r="80" spans="1:8">
      <c r="A80" s="34">
        <v>0</v>
      </c>
      <c r="B80" s="34" t="s">
        <v>125</v>
      </c>
      <c r="C80" s="34">
        <v>0</v>
      </c>
      <c r="D80" s="39">
        <v>0.99299999999999999</v>
      </c>
      <c r="E80" s="39">
        <v>0.101352684220796</v>
      </c>
      <c r="F80" s="39">
        <v>5.5991773647472501E-3</v>
      </c>
      <c r="G80" s="34" t="s">
        <v>126</v>
      </c>
      <c r="H80" s="34" t="s">
        <v>132</v>
      </c>
    </row>
    <row r="81" spans="1:8">
      <c r="A81" s="34">
        <v>0</v>
      </c>
      <c r="B81" s="34" t="s">
        <v>125</v>
      </c>
      <c r="C81" s="34">
        <v>0</v>
      </c>
      <c r="D81" s="39">
        <v>0.32900000000000001</v>
      </c>
      <c r="E81" s="39">
        <v>1.1895365951535399</v>
      </c>
      <c r="F81" s="39">
        <v>6.1988812979150598E-2</v>
      </c>
      <c r="G81" s="34" t="s">
        <v>126</v>
      </c>
      <c r="H81" s="34" t="s">
        <v>132</v>
      </c>
    </row>
    <row r="82" spans="1:8">
      <c r="A82" s="34">
        <v>0</v>
      </c>
      <c r="B82" s="34" t="s">
        <v>125</v>
      </c>
      <c r="C82" s="34">
        <v>0</v>
      </c>
      <c r="D82" s="39">
        <v>0.874</v>
      </c>
      <c r="E82" s="39">
        <v>0.30404621210892602</v>
      </c>
      <c r="F82" s="39">
        <v>1.66108743709239E-2</v>
      </c>
      <c r="G82" s="34" t="s">
        <v>126</v>
      </c>
      <c r="H82" s="34" t="s">
        <v>132</v>
      </c>
    </row>
    <row r="83" spans="1:8">
      <c r="A83" s="34">
        <v>0</v>
      </c>
      <c r="B83" s="34" t="s">
        <v>125</v>
      </c>
      <c r="C83" s="34">
        <v>0</v>
      </c>
      <c r="D83" s="39">
        <v>0.318</v>
      </c>
      <c r="E83" s="39">
        <v>1.1886071101517699</v>
      </c>
      <c r="F83" s="39">
        <v>6.1943376261163398E-2</v>
      </c>
      <c r="G83" s="34" t="s">
        <v>126</v>
      </c>
      <c r="H83" s="34" t="s">
        <v>132</v>
      </c>
    </row>
    <row r="84" spans="1:8">
      <c r="A84" s="34">
        <v>0</v>
      </c>
      <c r="B84" s="34" t="s">
        <v>125</v>
      </c>
      <c r="C84" s="34">
        <v>0</v>
      </c>
      <c r="D84" s="39">
        <v>0.64600000000000002</v>
      </c>
      <c r="E84" s="39">
        <v>0.619355130768518</v>
      </c>
      <c r="F84" s="39">
        <v>3.3264048428027097E-2</v>
      </c>
      <c r="G84" s="34" t="s">
        <v>126</v>
      </c>
      <c r="H84" s="34" t="s">
        <v>132</v>
      </c>
    </row>
    <row r="85" spans="1:8">
      <c r="A85" s="34">
        <v>0</v>
      </c>
      <c r="B85" s="34" t="s">
        <v>125</v>
      </c>
      <c r="C85" s="34">
        <v>0</v>
      </c>
      <c r="D85" s="39">
        <v>0.115</v>
      </c>
      <c r="E85" s="39">
        <v>1.7473765399368699</v>
      </c>
      <c r="F85" s="39">
        <v>8.8486515482347594E-2</v>
      </c>
      <c r="G85" s="34" t="s">
        <v>126</v>
      </c>
      <c r="H85" s="34" t="s">
        <v>132</v>
      </c>
    </row>
    <row r="86" spans="1:8">
      <c r="A86" s="34">
        <v>0</v>
      </c>
      <c r="B86" s="34" t="s">
        <v>125</v>
      </c>
      <c r="C86" s="34">
        <v>0</v>
      </c>
      <c r="D86" s="39">
        <v>0.82</v>
      </c>
      <c r="E86" s="39">
        <v>0.465917989538016</v>
      </c>
      <c r="F86" s="39">
        <v>2.5231238966943601E-2</v>
      </c>
      <c r="G86" s="34" t="s">
        <v>126</v>
      </c>
      <c r="H86" s="34" t="s">
        <v>132</v>
      </c>
    </row>
    <row r="87" spans="1:8">
      <c r="A87" s="34">
        <v>0</v>
      </c>
      <c r="B87" s="34" t="s">
        <v>125</v>
      </c>
      <c r="C87" s="34">
        <v>0</v>
      </c>
      <c r="D87" s="39">
        <v>0.45800000000000002</v>
      </c>
      <c r="E87" s="39">
        <v>0.93355088347343496</v>
      </c>
      <c r="F87" s="39">
        <v>4.9306698422233397E-2</v>
      </c>
      <c r="G87" s="34" t="s">
        <v>126</v>
      </c>
      <c r="H87" s="34" t="s">
        <v>132</v>
      </c>
    </row>
    <row r="88" spans="1:8">
      <c r="A88" s="34">
        <v>0</v>
      </c>
      <c r="B88" s="34" t="s">
        <v>125</v>
      </c>
      <c r="C88" s="34">
        <v>0</v>
      </c>
      <c r="D88" s="39">
        <v>0.25600000000000001</v>
      </c>
      <c r="E88" s="39">
        <v>1.2636029066011101</v>
      </c>
      <c r="F88" s="39">
        <v>6.5595356835771501E-2</v>
      </c>
      <c r="G88" s="34" t="s">
        <v>126</v>
      </c>
      <c r="H88" s="34" t="s">
        <v>132</v>
      </c>
    </row>
    <row r="89" spans="1:8">
      <c r="A89" s="34">
        <v>0</v>
      </c>
      <c r="B89" s="34" t="s">
        <v>125</v>
      </c>
      <c r="C89" s="34">
        <v>0</v>
      </c>
      <c r="D89" s="39">
        <v>7.2999999999999995E-2</v>
      </c>
      <c r="E89" s="39">
        <v>2.03341877790856</v>
      </c>
      <c r="F89" s="39">
        <v>0.10150133636455901</v>
      </c>
      <c r="G89" s="34" t="s">
        <v>126</v>
      </c>
      <c r="H89" s="34" t="s">
        <v>132</v>
      </c>
    </row>
    <row r="90" spans="1:8">
      <c r="A90" s="34">
        <v>0</v>
      </c>
      <c r="B90" s="34" t="s">
        <v>125</v>
      </c>
      <c r="C90" s="34">
        <v>0</v>
      </c>
      <c r="D90" s="39">
        <v>0.80100000000000005</v>
      </c>
      <c r="E90" s="39">
        <v>0.47007797441254701</v>
      </c>
      <c r="F90" s="39">
        <v>2.54507845101557E-2</v>
      </c>
      <c r="G90" s="34" t="s">
        <v>126</v>
      </c>
      <c r="H90" s="34" t="s">
        <v>132</v>
      </c>
    </row>
    <row r="91" spans="1:8">
      <c r="A91" s="34">
        <v>0</v>
      </c>
      <c r="B91" s="34" t="s">
        <v>125</v>
      </c>
      <c r="C91" s="34">
        <v>0</v>
      </c>
      <c r="D91" s="39">
        <v>0.90100000000000002</v>
      </c>
      <c r="E91" s="39">
        <v>0.298116071358759</v>
      </c>
      <c r="F91" s="39">
        <v>1.6292172931692502E-2</v>
      </c>
      <c r="G91" s="34" t="s">
        <v>126</v>
      </c>
      <c r="H91" s="34" t="s">
        <v>132</v>
      </c>
    </row>
    <row r="92" spans="1:8">
      <c r="A92" s="34">
        <v>0</v>
      </c>
      <c r="B92" s="34" t="s">
        <v>125</v>
      </c>
      <c r="C92" s="34">
        <v>0</v>
      </c>
      <c r="D92" s="39">
        <v>0.86099999999999999</v>
      </c>
      <c r="E92" s="39">
        <v>0.34946557770991099</v>
      </c>
      <c r="F92" s="39">
        <v>1.9045000315127798E-2</v>
      </c>
      <c r="G92" s="34" t="s">
        <v>126</v>
      </c>
      <c r="H92" s="34" t="s">
        <v>132</v>
      </c>
    </row>
    <row r="93" spans="1:8">
      <c r="A93" s="34">
        <v>0</v>
      </c>
      <c r="B93" s="34" t="s">
        <v>125</v>
      </c>
      <c r="C93" s="34">
        <v>0</v>
      </c>
      <c r="D93" s="39">
        <v>0.51400000000000001</v>
      </c>
      <c r="E93" s="39">
        <v>0.85836389003183999</v>
      </c>
      <c r="F93" s="39">
        <v>4.5516349935614202E-2</v>
      </c>
      <c r="G93" s="34" t="s">
        <v>126</v>
      </c>
      <c r="H93" s="34" t="s">
        <v>132</v>
      </c>
    </row>
    <row r="94" spans="1:8">
      <c r="A94" s="34">
        <v>0</v>
      </c>
      <c r="B94" s="34" t="s">
        <v>125</v>
      </c>
      <c r="C94" s="34">
        <v>0</v>
      </c>
      <c r="D94" s="39">
        <v>0.108</v>
      </c>
      <c r="E94" s="39">
        <v>1.8649252536293099</v>
      </c>
      <c r="F94" s="39">
        <v>9.3880305604904998E-2</v>
      </c>
      <c r="G94" s="34" t="s">
        <v>126</v>
      </c>
      <c r="H94" s="34" t="s">
        <v>132</v>
      </c>
    </row>
    <row r="95" spans="1:8">
      <c r="A95" s="34">
        <v>0</v>
      </c>
      <c r="B95" s="34" t="s">
        <v>125</v>
      </c>
      <c r="C95" s="34">
        <v>0</v>
      </c>
      <c r="D95" s="39">
        <v>9.9000000000000005E-2</v>
      </c>
      <c r="E95" s="39">
        <v>2.0266522640848801</v>
      </c>
      <c r="F95" s="39">
        <v>0.101197755738707</v>
      </c>
      <c r="G95" s="34" t="s">
        <v>126</v>
      </c>
      <c r="H95" s="34" t="s">
        <v>132</v>
      </c>
    </row>
    <row r="96" spans="1:8">
      <c r="A96" s="34">
        <v>0</v>
      </c>
      <c r="B96" s="34" t="s">
        <v>125</v>
      </c>
      <c r="C96" s="34">
        <v>0</v>
      </c>
      <c r="D96" s="39">
        <v>0.35599999999999998</v>
      </c>
      <c r="E96" s="39">
        <v>1.11853425997266</v>
      </c>
      <c r="F96" s="39">
        <v>5.8505230827996697E-2</v>
      </c>
      <c r="G96" s="34" t="s">
        <v>126</v>
      </c>
      <c r="H96" s="34" t="s">
        <v>132</v>
      </c>
    </row>
    <row r="97" spans="1:8">
      <c r="A97" s="34">
        <v>0</v>
      </c>
      <c r="B97" s="34" t="s">
        <v>125</v>
      </c>
      <c r="C97" s="34">
        <v>0</v>
      </c>
      <c r="D97" s="39">
        <v>7.0000000000000007E-2</v>
      </c>
      <c r="E97" s="39">
        <v>2.1739411155021702</v>
      </c>
      <c r="F97" s="39">
        <v>0.107759862242864</v>
      </c>
      <c r="G97" s="34" t="s">
        <v>126</v>
      </c>
      <c r="H97" s="34" t="s">
        <v>132</v>
      </c>
    </row>
    <row r="98" spans="1:8">
      <c r="A98" s="34">
        <v>0</v>
      </c>
      <c r="B98" s="34" t="s">
        <v>125</v>
      </c>
      <c r="C98" s="34">
        <v>0</v>
      </c>
      <c r="D98" s="39">
        <v>2.9000000000000001E-2</v>
      </c>
      <c r="E98" s="39">
        <v>2.6256289329709701</v>
      </c>
      <c r="F98" s="39">
        <v>0.127299339162152</v>
      </c>
      <c r="G98" s="34" t="s">
        <v>126</v>
      </c>
      <c r="H98" s="34" t="s">
        <v>132</v>
      </c>
    </row>
    <row r="99" spans="1:8">
      <c r="A99" s="34">
        <v>0</v>
      </c>
      <c r="B99" s="34" t="s">
        <v>125</v>
      </c>
      <c r="C99" s="34">
        <v>0</v>
      </c>
      <c r="D99" s="39">
        <v>0.68799999999999994</v>
      </c>
      <c r="E99" s="39">
        <v>0.62347378182570601</v>
      </c>
      <c r="F99" s="39">
        <v>3.34778457085778E-2</v>
      </c>
      <c r="G99" s="34" t="s">
        <v>126</v>
      </c>
      <c r="H99" s="34" t="s">
        <v>132</v>
      </c>
    </row>
    <row r="100" spans="1:8">
      <c r="A100" s="34">
        <v>0</v>
      </c>
      <c r="B100" s="34" t="s">
        <v>125</v>
      </c>
      <c r="C100" s="34">
        <v>0</v>
      </c>
      <c r="D100" s="39">
        <v>0.48699999999999999</v>
      </c>
      <c r="E100" s="39">
        <v>0.90241498421423605</v>
      </c>
      <c r="F100" s="39">
        <v>4.7740724397800999E-2</v>
      </c>
      <c r="G100" s="34" t="s">
        <v>126</v>
      </c>
      <c r="H100" s="34" t="s">
        <v>132</v>
      </c>
    </row>
    <row r="101" spans="1:8">
      <c r="A101" s="34">
        <v>0</v>
      </c>
      <c r="B101" s="34" t="s">
        <v>125</v>
      </c>
      <c r="C101" s="34">
        <v>0</v>
      </c>
      <c r="D101" s="39">
        <v>0.41799999999999998</v>
      </c>
      <c r="E101" s="39">
        <v>1.0129525637382799</v>
      </c>
      <c r="F101" s="39">
        <v>5.3276973176180603E-2</v>
      </c>
      <c r="G101" s="34" t="s">
        <v>126</v>
      </c>
      <c r="H101" s="34" t="s">
        <v>132</v>
      </c>
    </row>
    <row r="102" spans="1:8">
      <c r="A102" s="34">
        <v>0</v>
      </c>
      <c r="B102" s="34" t="s">
        <v>125</v>
      </c>
      <c r="C102" s="34">
        <v>0</v>
      </c>
      <c r="D102" s="39">
        <v>0.375</v>
      </c>
      <c r="E102" s="39">
        <v>1.04268399366979</v>
      </c>
      <c r="F102" s="39">
        <v>5.4755096183731401E-2</v>
      </c>
      <c r="G102" s="34" t="s">
        <v>126</v>
      </c>
      <c r="H102" s="34" t="s">
        <v>132</v>
      </c>
    </row>
    <row r="103" spans="1:8">
      <c r="A103" s="34">
        <v>0</v>
      </c>
      <c r="B103" s="34" t="s">
        <v>125</v>
      </c>
      <c r="C103" s="34">
        <v>0</v>
      </c>
      <c r="D103" s="39">
        <v>0.82899999999999996</v>
      </c>
      <c r="E103" s="39">
        <v>0.46102863200714</v>
      </c>
      <c r="F103" s="39">
        <v>2.4973073884291701E-2</v>
      </c>
      <c r="G103" s="34" t="s">
        <v>126</v>
      </c>
      <c r="H103" s="34" t="s">
        <v>132</v>
      </c>
    </row>
    <row r="104" spans="1:8">
      <c r="A104" s="34">
        <v>0</v>
      </c>
      <c r="B104" s="34" t="s">
        <v>125</v>
      </c>
      <c r="C104" s="34">
        <v>0</v>
      </c>
      <c r="D104" s="39">
        <v>0.55600000000000005</v>
      </c>
      <c r="E104" s="39">
        <v>0.80823747038536098</v>
      </c>
      <c r="F104" s="39">
        <v>4.2972525823218498E-2</v>
      </c>
      <c r="G104" s="34" t="s">
        <v>126</v>
      </c>
      <c r="H104" s="34" t="s">
        <v>132</v>
      </c>
    </row>
    <row r="105" spans="1:8">
      <c r="A105" s="34">
        <v>0</v>
      </c>
      <c r="B105" s="34" t="s">
        <v>125</v>
      </c>
      <c r="C105" s="34">
        <v>0</v>
      </c>
      <c r="D105" s="39">
        <v>0.621</v>
      </c>
      <c r="E105" s="39">
        <v>0.70681413087118405</v>
      </c>
      <c r="F105" s="39">
        <v>3.7783778997662401E-2</v>
      </c>
      <c r="G105" s="34" t="s">
        <v>126</v>
      </c>
      <c r="H105" s="34" t="s">
        <v>132</v>
      </c>
    </row>
    <row r="106" spans="1:8">
      <c r="A106" s="34">
        <v>0</v>
      </c>
      <c r="B106" s="34" t="s">
        <v>125</v>
      </c>
      <c r="C106" s="34">
        <v>0</v>
      </c>
      <c r="D106" s="39">
        <v>0.188</v>
      </c>
      <c r="E106" s="39">
        <v>1.5537952048969099</v>
      </c>
      <c r="F106" s="39">
        <v>7.94625896719931E-2</v>
      </c>
      <c r="G106" s="34" t="s">
        <v>126</v>
      </c>
      <c r="H106" s="34" t="s">
        <v>132</v>
      </c>
    </row>
    <row r="107" spans="1:8">
      <c r="A107" s="34">
        <v>0</v>
      </c>
      <c r="B107" s="34" t="s">
        <v>125</v>
      </c>
      <c r="C107" s="34">
        <v>0</v>
      </c>
      <c r="D107" s="39">
        <v>0.752</v>
      </c>
      <c r="E107" s="39">
        <v>0.51832027277378501</v>
      </c>
      <c r="F107" s="39">
        <v>2.79895943659553E-2</v>
      </c>
      <c r="G107" s="34" t="s">
        <v>126</v>
      </c>
      <c r="H107" s="34" t="s">
        <v>132</v>
      </c>
    </row>
    <row r="108" spans="1:8">
      <c r="A108" s="34">
        <v>0</v>
      </c>
      <c r="B108" s="34" t="s">
        <v>125</v>
      </c>
      <c r="C108" s="34">
        <v>0</v>
      </c>
      <c r="D108" s="39">
        <v>0.245</v>
      </c>
      <c r="E108" s="39">
        <v>1.3170515951253301</v>
      </c>
      <c r="F108" s="39">
        <v>6.8180777415207894E-2</v>
      </c>
      <c r="G108" s="34" t="s">
        <v>126</v>
      </c>
      <c r="H108" s="34" t="s">
        <v>132</v>
      </c>
    </row>
    <row r="109" spans="1:8">
      <c r="A109" s="34">
        <v>0</v>
      </c>
      <c r="B109" s="34" t="s">
        <v>125</v>
      </c>
      <c r="C109" s="34">
        <v>0</v>
      </c>
      <c r="D109" s="39">
        <v>0.20399999999999999</v>
      </c>
      <c r="E109" s="39">
        <v>1.39283241805254</v>
      </c>
      <c r="F109" s="39">
        <v>7.1822021045052004E-2</v>
      </c>
      <c r="G109" s="34" t="s">
        <v>126</v>
      </c>
      <c r="H109" s="34" t="s">
        <v>132</v>
      </c>
    </row>
    <row r="110" spans="1:8">
      <c r="A110" s="34">
        <v>0</v>
      </c>
      <c r="B110" s="34" t="s">
        <v>125</v>
      </c>
      <c r="C110" s="34">
        <v>0</v>
      </c>
      <c r="D110" s="39">
        <v>0.73899999999999999</v>
      </c>
      <c r="E110" s="39">
        <v>0.56650791849311</v>
      </c>
      <c r="F110" s="39">
        <v>3.05123570345095E-2</v>
      </c>
      <c r="G110" s="34" t="s">
        <v>126</v>
      </c>
      <c r="H110" s="34" t="s">
        <v>132</v>
      </c>
    </row>
    <row r="111" spans="1:8">
      <c r="A111" s="34">
        <v>0</v>
      </c>
      <c r="B111" s="34" t="s">
        <v>125</v>
      </c>
      <c r="C111" s="34">
        <v>0</v>
      </c>
      <c r="D111" s="39">
        <v>0.192</v>
      </c>
      <c r="E111" s="39">
        <v>1.4634834909994701</v>
      </c>
      <c r="F111" s="39">
        <v>7.5191241674504597E-2</v>
      </c>
      <c r="G111" s="34" t="s">
        <v>126</v>
      </c>
      <c r="H111" s="34" t="s">
        <v>132</v>
      </c>
    </row>
    <row r="112" spans="1:8">
      <c r="A112" s="34">
        <v>0</v>
      </c>
      <c r="B112" s="34" t="s">
        <v>125</v>
      </c>
      <c r="C112" s="34">
        <v>0</v>
      </c>
      <c r="D112" s="39">
        <v>0.52400000000000002</v>
      </c>
      <c r="E112" s="39">
        <v>0.83800387850781999</v>
      </c>
      <c r="F112" s="39">
        <v>4.4484749228865701E-2</v>
      </c>
      <c r="G112" s="34" t="s">
        <v>126</v>
      </c>
      <c r="H112" s="34" t="s">
        <v>132</v>
      </c>
    </row>
    <row r="113" spans="1:8">
      <c r="A113" s="34">
        <v>0</v>
      </c>
      <c r="B113" s="34" t="s">
        <v>125</v>
      </c>
      <c r="C113" s="34">
        <v>0</v>
      </c>
      <c r="D113" s="39">
        <v>0.91600000000000004</v>
      </c>
      <c r="E113" s="39">
        <v>0.30927482463436301</v>
      </c>
      <c r="F113" s="39">
        <v>1.68917025713245E-2</v>
      </c>
      <c r="G113" s="34" t="s">
        <v>126</v>
      </c>
      <c r="H113" s="34" t="s">
        <v>132</v>
      </c>
    </row>
    <row r="114" spans="1:8">
      <c r="A114" s="34">
        <v>0</v>
      </c>
      <c r="B114" s="34" t="s">
        <v>125</v>
      </c>
      <c r="C114" s="34">
        <v>0</v>
      </c>
      <c r="D114" s="39">
        <v>0.89</v>
      </c>
      <c r="E114" s="39">
        <v>0.33964081239445998</v>
      </c>
      <c r="F114" s="39">
        <v>1.85194909687065E-2</v>
      </c>
      <c r="G114" s="34" t="s">
        <v>126</v>
      </c>
      <c r="H114" s="34" t="s">
        <v>132</v>
      </c>
    </row>
    <row r="115" spans="1:8">
      <c r="A115" s="34">
        <v>0</v>
      </c>
      <c r="B115" s="34" t="s">
        <v>125</v>
      </c>
      <c r="C115" s="34">
        <v>0</v>
      </c>
      <c r="D115" s="39">
        <v>0.70499999999999996</v>
      </c>
      <c r="E115" s="39">
        <v>0.59011095986151096</v>
      </c>
      <c r="F115" s="39">
        <v>3.1743272599912803E-2</v>
      </c>
      <c r="G115" s="34" t="s">
        <v>126</v>
      </c>
      <c r="H115" s="34" t="s">
        <v>132</v>
      </c>
    </row>
    <row r="116" spans="1:8">
      <c r="A116" s="34">
        <v>0</v>
      </c>
      <c r="B116" s="34" t="s">
        <v>125</v>
      </c>
      <c r="C116" s="34">
        <v>0</v>
      </c>
      <c r="D116" s="39">
        <v>1</v>
      </c>
      <c r="E116" s="39">
        <v>6.1787987692852597E-2</v>
      </c>
      <c r="F116" s="39">
        <v>3.4209230965923398E-3</v>
      </c>
      <c r="G116" s="34" t="s">
        <v>126</v>
      </c>
      <c r="H116" s="34" t="s">
        <v>132</v>
      </c>
    </row>
    <row r="117" spans="1:8">
      <c r="A117" s="34">
        <v>0</v>
      </c>
      <c r="B117" s="34" t="s">
        <v>125</v>
      </c>
      <c r="C117" s="34">
        <v>0</v>
      </c>
      <c r="D117" s="39">
        <v>0.34599999999999997</v>
      </c>
      <c r="E117" s="39">
        <v>1.1233634271292099</v>
      </c>
      <c r="F117" s="39">
        <v>5.8742983754393401E-2</v>
      </c>
      <c r="G117" s="34" t="s">
        <v>126</v>
      </c>
      <c r="H117" s="34" t="s">
        <v>132</v>
      </c>
    </row>
    <row r="118" spans="1:8">
      <c r="A118" s="34">
        <v>0</v>
      </c>
      <c r="B118" s="34" t="s">
        <v>125</v>
      </c>
      <c r="C118" s="34">
        <v>0</v>
      </c>
      <c r="D118" s="39">
        <v>0.76600000000000001</v>
      </c>
      <c r="E118" s="39">
        <v>0.53169765967635896</v>
      </c>
      <c r="F118" s="39">
        <v>2.86912548132757E-2</v>
      </c>
      <c r="G118" s="34" t="s">
        <v>126</v>
      </c>
      <c r="H118" s="34" t="s">
        <v>132</v>
      </c>
    </row>
    <row r="119" spans="1:8">
      <c r="A119" s="34">
        <v>0</v>
      </c>
      <c r="B119" s="34" t="s">
        <v>125</v>
      </c>
      <c r="C119" s="34">
        <v>0</v>
      </c>
      <c r="D119" s="39">
        <v>0.29399999999999998</v>
      </c>
      <c r="E119" s="39">
        <v>1.2829837052078601</v>
      </c>
      <c r="F119" s="39">
        <v>6.6534501341789606E-2</v>
      </c>
      <c r="G119" s="34" t="s">
        <v>126</v>
      </c>
      <c r="H119" s="34" t="s">
        <v>132</v>
      </c>
    </row>
    <row r="120" spans="1:8">
      <c r="A120" s="34">
        <v>0</v>
      </c>
      <c r="B120" s="34" t="s">
        <v>125</v>
      </c>
      <c r="C120" s="34">
        <v>0</v>
      </c>
      <c r="D120" s="39">
        <v>0.42099999999999999</v>
      </c>
      <c r="E120" s="39">
        <v>1.0019195445009601</v>
      </c>
      <c r="F120" s="39">
        <v>5.2727280638913798E-2</v>
      </c>
      <c r="G120" s="34" t="s">
        <v>126</v>
      </c>
      <c r="H120" s="34" t="s">
        <v>132</v>
      </c>
    </row>
    <row r="121" spans="1:8">
      <c r="A121" s="34">
        <v>0</v>
      </c>
      <c r="B121" s="34" t="s">
        <v>125</v>
      </c>
      <c r="C121" s="34">
        <v>0</v>
      </c>
      <c r="D121" s="39">
        <v>0.75600000000000001</v>
      </c>
      <c r="E121" s="39">
        <v>0.49709047318754401</v>
      </c>
      <c r="F121" s="39">
        <v>2.6873981824768699E-2</v>
      </c>
      <c r="G121" s="34" t="s">
        <v>126</v>
      </c>
      <c r="H121" s="34" t="s">
        <v>132</v>
      </c>
    </row>
    <row r="122" spans="1:8">
      <c r="A122" s="34">
        <v>0</v>
      </c>
      <c r="B122" s="34" t="s">
        <v>125</v>
      </c>
      <c r="C122" s="34">
        <v>0</v>
      </c>
      <c r="D122" s="39">
        <v>0.252</v>
      </c>
      <c r="E122" s="39">
        <v>1.46682779499601</v>
      </c>
      <c r="F122" s="39">
        <v>7.5350119210129393E-2</v>
      </c>
      <c r="G122" s="34" t="s">
        <v>126</v>
      </c>
      <c r="H122" s="34" t="s">
        <v>132</v>
      </c>
    </row>
    <row r="123" spans="1:8">
      <c r="A123" s="34">
        <v>0</v>
      </c>
      <c r="B123" s="34" t="s">
        <v>125</v>
      </c>
      <c r="C123" s="34">
        <v>0</v>
      </c>
      <c r="D123" s="39">
        <v>0.29399999999999998</v>
      </c>
      <c r="E123" s="39">
        <v>1.1831787080559799</v>
      </c>
      <c r="F123" s="39">
        <v>6.1677927629329901E-2</v>
      </c>
      <c r="G123" s="34" t="s">
        <v>126</v>
      </c>
      <c r="H123" s="34" t="s">
        <v>132</v>
      </c>
    </row>
    <row r="124" spans="1:8">
      <c r="A124" s="34">
        <v>0</v>
      </c>
      <c r="B124" s="34" t="s">
        <v>125</v>
      </c>
      <c r="C124" s="34">
        <v>0</v>
      </c>
      <c r="D124" s="39">
        <v>0.215</v>
      </c>
      <c r="E124" s="39">
        <v>1.4760158196242299</v>
      </c>
      <c r="F124" s="39">
        <v>7.5786332959176403E-2</v>
      </c>
      <c r="G124" s="34" t="s">
        <v>126</v>
      </c>
      <c r="H124" s="34" t="s">
        <v>132</v>
      </c>
    </row>
    <row r="125" spans="1:8">
      <c r="A125" s="34">
        <v>0</v>
      </c>
      <c r="B125" s="34" t="s">
        <v>125</v>
      </c>
      <c r="C125" s="34">
        <v>0</v>
      </c>
      <c r="D125" s="39">
        <v>0.17699999999999999</v>
      </c>
      <c r="E125" s="39">
        <v>1.6254470221627</v>
      </c>
      <c r="F125" s="39">
        <v>8.28234394012584E-2</v>
      </c>
      <c r="G125" s="34" t="s">
        <v>126</v>
      </c>
      <c r="H125" s="34" t="s">
        <v>132</v>
      </c>
    </row>
    <row r="126" spans="1:8">
      <c r="A126" s="34">
        <v>0</v>
      </c>
      <c r="B126" s="34" t="s">
        <v>125</v>
      </c>
      <c r="C126" s="34">
        <v>0</v>
      </c>
      <c r="D126" s="39">
        <v>0.77800000000000002</v>
      </c>
      <c r="E126" s="39">
        <v>0.48909996116944998</v>
      </c>
      <c r="F126" s="39">
        <v>2.64534218645932E-2</v>
      </c>
      <c r="G126" s="34" t="s">
        <v>126</v>
      </c>
      <c r="H126" s="34" t="s">
        <v>132</v>
      </c>
    </row>
    <row r="127" spans="1:8">
      <c r="A127" s="34">
        <v>0</v>
      </c>
      <c r="B127" s="34" t="s">
        <v>125</v>
      </c>
      <c r="C127" s="34">
        <v>0</v>
      </c>
      <c r="D127" s="39">
        <v>0.66100000000000003</v>
      </c>
      <c r="E127" s="39">
        <v>0.64375751167319195</v>
      </c>
      <c r="F127" s="39">
        <v>3.4529386646984898E-2</v>
      </c>
      <c r="G127" s="34" t="s">
        <v>126</v>
      </c>
      <c r="H127" s="34" t="s">
        <v>132</v>
      </c>
    </row>
    <row r="128" spans="1:8">
      <c r="A128" s="34">
        <v>0</v>
      </c>
      <c r="B128" s="34" t="s">
        <v>125</v>
      </c>
      <c r="C128" s="34">
        <v>0</v>
      </c>
      <c r="D128" s="39">
        <v>0.379</v>
      </c>
      <c r="E128" s="39">
        <v>1.0553599293378599</v>
      </c>
      <c r="F128" s="39">
        <v>5.5383888483418901E-2</v>
      </c>
      <c r="G128" s="34" t="s">
        <v>126</v>
      </c>
      <c r="H128" s="34" t="s">
        <v>132</v>
      </c>
    </row>
    <row r="129" spans="1:8">
      <c r="A129" s="34">
        <v>0</v>
      </c>
      <c r="B129" s="34" t="s">
        <v>125</v>
      </c>
      <c r="C129" s="34">
        <v>0</v>
      </c>
      <c r="D129" s="39">
        <v>0.82899999999999996</v>
      </c>
      <c r="E129" s="39">
        <v>0.43141920017309199</v>
      </c>
      <c r="F129" s="39">
        <v>2.3406727148229601E-2</v>
      </c>
      <c r="G129" s="34" t="s">
        <v>126</v>
      </c>
      <c r="H129" s="34" t="s">
        <v>132</v>
      </c>
    </row>
    <row r="130" spans="1:8">
      <c r="A130" s="34">
        <v>0</v>
      </c>
      <c r="B130" s="34" t="s">
        <v>125</v>
      </c>
      <c r="C130" s="34">
        <v>0</v>
      </c>
      <c r="D130" s="39">
        <v>0.17199999999999999</v>
      </c>
      <c r="E130" s="39">
        <v>1.56366966130341</v>
      </c>
      <c r="F130" s="39">
        <v>7.9927216538332901E-2</v>
      </c>
      <c r="G130" s="34" t="s">
        <v>126</v>
      </c>
      <c r="H130" s="34" t="s">
        <v>132</v>
      </c>
    </row>
    <row r="131" spans="1:8">
      <c r="A131" s="34">
        <v>0</v>
      </c>
      <c r="B131" s="34" t="s">
        <v>125</v>
      </c>
      <c r="C131" s="34">
        <v>0</v>
      </c>
      <c r="D131" s="39">
        <v>0.76500000000000001</v>
      </c>
      <c r="E131" s="39">
        <v>0.51905064376028798</v>
      </c>
      <c r="F131" s="39">
        <v>2.8027929387145701E-2</v>
      </c>
      <c r="G131" s="34" t="s">
        <v>126</v>
      </c>
      <c r="H131" s="34" t="s">
        <v>132</v>
      </c>
    </row>
    <row r="132" spans="1:8">
      <c r="A132" s="34">
        <v>0</v>
      </c>
      <c r="B132" s="34" t="s">
        <v>125</v>
      </c>
      <c r="C132" s="34">
        <v>0</v>
      </c>
      <c r="D132" s="39">
        <v>0.65100000000000002</v>
      </c>
      <c r="E132" s="39">
        <v>0.67828855295241397</v>
      </c>
      <c r="F132" s="39">
        <v>3.6314277457995398E-2</v>
      </c>
      <c r="G132" s="34" t="s">
        <v>126</v>
      </c>
      <c r="H132" s="34" t="s">
        <v>132</v>
      </c>
    </row>
    <row r="133" spans="1:8">
      <c r="A133" s="34">
        <v>0</v>
      </c>
      <c r="B133" s="34" t="s">
        <v>125</v>
      </c>
      <c r="C133" s="34">
        <v>0</v>
      </c>
      <c r="D133" s="39">
        <v>7.0000000000000007E-2</v>
      </c>
      <c r="E133" s="39">
        <v>2.22338531838182</v>
      </c>
      <c r="F133" s="39">
        <v>0.109941302278452</v>
      </c>
      <c r="G133" s="34" t="s">
        <v>126</v>
      </c>
      <c r="H133" s="34" t="s">
        <v>132</v>
      </c>
    </row>
    <row r="134" spans="1:8">
      <c r="A134" s="34">
        <v>0</v>
      </c>
      <c r="B134" s="34" t="s">
        <v>125</v>
      </c>
      <c r="C134" s="34">
        <v>0</v>
      </c>
      <c r="D134" s="39">
        <v>0.24299999999999999</v>
      </c>
      <c r="E134" s="39">
        <v>1.3566622609502601</v>
      </c>
      <c r="F134" s="39">
        <v>7.0087613384005806E-2</v>
      </c>
      <c r="G134" s="34" t="s">
        <v>126</v>
      </c>
      <c r="H134" s="34" t="s">
        <v>132</v>
      </c>
    </row>
    <row r="135" spans="1:8">
      <c r="A135" s="34">
        <v>0</v>
      </c>
      <c r="B135" s="34" t="s">
        <v>125</v>
      </c>
      <c r="C135" s="34">
        <v>0</v>
      </c>
      <c r="D135" s="39">
        <v>0.35899999999999999</v>
      </c>
      <c r="E135" s="39">
        <v>1.12507810850294</v>
      </c>
      <c r="F135" s="39">
        <v>5.8827373259340301E-2</v>
      </c>
      <c r="G135" s="34" t="s">
        <v>126</v>
      </c>
      <c r="H135" s="34" t="s">
        <v>132</v>
      </c>
    </row>
    <row r="136" spans="1:8">
      <c r="A136" s="34">
        <v>0</v>
      </c>
      <c r="B136" s="34" t="s">
        <v>125</v>
      </c>
      <c r="C136" s="34">
        <v>0</v>
      </c>
      <c r="D136" s="39">
        <v>0.90300000000000002</v>
      </c>
      <c r="E136" s="39">
        <v>0.25423391999100697</v>
      </c>
      <c r="F136" s="39">
        <v>1.39273946584296E-2</v>
      </c>
      <c r="G136" s="34" t="s">
        <v>126</v>
      </c>
      <c r="H136" s="34" t="s">
        <v>132</v>
      </c>
    </row>
    <row r="137" spans="1:8">
      <c r="A137" s="34">
        <v>0</v>
      </c>
      <c r="B137" s="34" t="s">
        <v>125</v>
      </c>
      <c r="C137" s="34">
        <v>0</v>
      </c>
      <c r="D137" s="39">
        <v>0.72099999999999997</v>
      </c>
      <c r="E137" s="39">
        <v>0.58438226971609897</v>
      </c>
      <c r="F137" s="39">
        <v>3.1444804634070102E-2</v>
      </c>
      <c r="G137" s="34" t="s">
        <v>126</v>
      </c>
      <c r="H137" s="34" t="s">
        <v>132</v>
      </c>
    </row>
    <row r="138" spans="1:8">
      <c r="A138" s="34">
        <v>0</v>
      </c>
      <c r="B138" s="34" t="s">
        <v>125</v>
      </c>
      <c r="C138" s="34">
        <v>0</v>
      </c>
      <c r="D138" s="39">
        <v>0.45500000000000002</v>
      </c>
      <c r="E138" s="39">
        <v>0.94551227057252896</v>
      </c>
      <c r="F138" s="39">
        <v>4.99069255594193E-2</v>
      </c>
      <c r="G138" s="34" t="s">
        <v>126</v>
      </c>
      <c r="H138" s="34" t="s">
        <v>132</v>
      </c>
    </row>
    <row r="139" spans="1:8">
      <c r="A139" s="34">
        <v>0</v>
      </c>
      <c r="B139" s="34" t="s">
        <v>125</v>
      </c>
      <c r="C139" s="34">
        <v>0</v>
      </c>
      <c r="D139" s="39">
        <v>4.3999999999999997E-2</v>
      </c>
      <c r="E139" s="39">
        <v>2.60524711747148</v>
      </c>
      <c r="F139" s="39">
        <v>0.126436101572519</v>
      </c>
      <c r="G139" s="34" t="s">
        <v>126</v>
      </c>
      <c r="H139" s="34" t="s">
        <v>132</v>
      </c>
    </row>
    <row r="140" spans="1:8">
      <c r="A140" s="34">
        <v>0</v>
      </c>
      <c r="B140" s="34" t="s">
        <v>125</v>
      </c>
      <c r="C140" s="34">
        <v>0</v>
      </c>
      <c r="D140" s="39">
        <v>0.371</v>
      </c>
      <c r="E140" s="39">
        <v>1.13355909810511</v>
      </c>
      <c r="F140" s="39">
        <v>5.9244549970704101E-2</v>
      </c>
      <c r="G140" s="34" t="s">
        <v>126</v>
      </c>
      <c r="H140" s="34" t="s">
        <v>132</v>
      </c>
    </row>
    <row r="141" spans="1:8">
      <c r="A141" s="34">
        <v>0</v>
      </c>
      <c r="B141" s="34" t="s">
        <v>125</v>
      </c>
      <c r="C141" s="34">
        <v>0</v>
      </c>
      <c r="D141" s="39">
        <v>0.46400000000000002</v>
      </c>
      <c r="E141" s="39">
        <v>0.905152472228544</v>
      </c>
      <c r="F141" s="39">
        <v>4.7878612645848903E-2</v>
      </c>
      <c r="G141" s="34" t="s">
        <v>126</v>
      </c>
      <c r="H141" s="34" t="s">
        <v>132</v>
      </c>
    </row>
    <row r="142" spans="1:8">
      <c r="A142" s="34">
        <v>0</v>
      </c>
      <c r="B142" s="34" t="s">
        <v>125</v>
      </c>
      <c r="C142" s="34">
        <v>0</v>
      </c>
      <c r="D142" s="39">
        <v>0.42799999999999999</v>
      </c>
      <c r="E142" s="39">
        <v>0.97093629784236601</v>
      </c>
      <c r="F142" s="39">
        <v>5.1180199152995598E-2</v>
      </c>
      <c r="G142" s="34" t="s">
        <v>126</v>
      </c>
      <c r="H142" s="34" t="s">
        <v>132</v>
      </c>
    </row>
    <row r="143" spans="1:8">
      <c r="A143" s="34">
        <v>0</v>
      </c>
      <c r="B143" s="34" t="s">
        <v>125</v>
      </c>
      <c r="C143" s="34">
        <v>0</v>
      </c>
      <c r="D143" s="39">
        <v>0.443</v>
      </c>
      <c r="E143" s="39">
        <v>0.99279788597478003</v>
      </c>
      <c r="F143" s="39">
        <v>5.2272334594152203E-2</v>
      </c>
      <c r="G143" s="34" t="s">
        <v>126</v>
      </c>
      <c r="H143" s="34" t="s">
        <v>132</v>
      </c>
    </row>
    <row r="144" spans="1:8">
      <c r="A144" s="34">
        <v>0</v>
      </c>
      <c r="B144" s="34" t="s">
        <v>125</v>
      </c>
      <c r="C144" s="34">
        <v>0</v>
      </c>
      <c r="D144" s="39">
        <v>0.95399999999999996</v>
      </c>
      <c r="E144" s="39">
        <v>0.20100616960438</v>
      </c>
      <c r="F144" s="39">
        <v>1.1043684493666101E-2</v>
      </c>
      <c r="G144" s="34" t="s">
        <v>126</v>
      </c>
      <c r="H144" s="34" t="s">
        <v>132</v>
      </c>
    </row>
    <row r="145" spans="1:8">
      <c r="A145" s="34">
        <v>0</v>
      </c>
      <c r="B145" s="34" t="s">
        <v>125</v>
      </c>
      <c r="C145" s="34">
        <v>0</v>
      </c>
      <c r="D145" s="39">
        <v>0.93500000000000005</v>
      </c>
      <c r="E145" s="39">
        <v>0.26640916000345199</v>
      </c>
      <c r="F145" s="39">
        <v>1.4584648666842901E-2</v>
      </c>
      <c r="G145" s="34" t="s">
        <v>126</v>
      </c>
      <c r="H145" s="34" t="s">
        <v>132</v>
      </c>
    </row>
    <row r="146" spans="1:8">
      <c r="A146" s="34">
        <v>0</v>
      </c>
      <c r="B146" s="34" t="s">
        <v>125</v>
      </c>
      <c r="C146" s="34">
        <v>0</v>
      </c>
      <c r="D146" s="39">
        <v>0.35399999999999998</v>
      </c>
      <c r="E146" s="39">
        <v>1.1111099381017899</v>
      </c>
      <c r="F146" s="39">
        <v>5.8139477073833802E-2</v>
      </c>
      <c r="G146" s="34" t="s">
        <v>126</v>
      </c>
      <c r="H146" s="34" t="s">
        <v>132</v>
      </c>
    </row>
    <row r="147" spans="1:8">
      <c r="A147" s="34">
        <v>0</v>
      </c>
      <c r="B147" s="34" t="s">
        <v>125</v>
      </c>
      <c r="C147" s="34">
        <v>0</v>
      </c>
      <c r="D147" s="39">
        <v>0.41599999999999998</v>
      </c>
      <c r="E147" s="39">
        <v>1.00181231375936</v>
      </c>
      <c r="F147" s="39">
        <v>5.27219350037436E-2</v>
      </c>
      <c r="G147" s="34" t="s">
        <v>126</v>
      </c>
      <c r="H147" s="34" t="s">
        <v>132</v>
      </c>
    </row>
    <row r="148" spans="1:8">
      <c r="A148" s="34">
        <v>0</v>
      </c>
      <c r="B148" s="34" t="s">
        <v>125</v>
      </c>
      <c r="C148" s="34">
        <v>0</v>
      </c>
      <c r="D148" s="39">
        <v>0.98499999999999999</v>
      </c>
      <c r="E148" s="39">
        <v>0.14756558467865799</v>
      </c>
      <c r="F148" s="39">
        <v>8.1314258923655507E-3</v>
      </c>
      <c r="G148" s="34" t="s">
        <v>126</v>
      </c>
      <c r="H148" s="34" t="s">
        <v>132</v>
      </c>
    </row>
    <row r="149" spans="1:8">
      <c r="A149" s="34">
        <v>0</v>
      </c>
      <c r="B149" s="34" t="s">
        <v>125</v>
      </c>
      <c r="C149" s="34">
        <v>0</v>
      </c>
      <c r="D149" s="39">
        <v>2.5000000000000001E-2</v>
      </c>
      <c r="E149" s="39">
        <v>2.5530890367292201</v>
      </c>
      <c r="F149" s="39">
        <v>0.12421923693157499</v>
      </c>
      <c r="G149" s="34" t="s">
        <v>126</v>
      </c>
      <c r="H149" s="34" t="s">
        <v>132</v>
      </c>
    </row>
    <row r="150" spans="1:8">
      <c r="A150" s="34">
        <v>0</v>
      </c>
      <c r="B150" s="34" t="s">
        <v>125</v>
      </c>
      <c r="C150" s="34">
        <v>0</v>
      </c>
      <c r="D150" s="39">
        <v>0.96799999999999997</v>
      </c>
      <c r="E150" s="39">
        <v>0.23369248240048801</v>
      </c>
      <c r="F150" s="39">
        <v>1.28165198917363E-2</v>
      </c>
      <c r="G150" s="34" t="s">
        <v>126</v>
      </c>
      <c r="H150" s="34" t="s">
        <v>132</v>
      </c>
    </row>
    <row r="151" spans="1:8">
      <c r="A151" s="34">
        <v>0</v>
      </c>
      <c r="B151" s="34" t="s">
        <v>125</v>
      </c>
      <c r="C151" s="34">
        <v>0</v>
      </c>
      <c r="D151" s="39">
        <v>0.375</v>
      </c>
      <c r="E151" s="39">
        <v>1.10694727354402</v>
      </c>
      <c r="F151" s="39">
        <v>5.7934282106735499E-2</v>
      </c>
      <c r="G151" s="34" t="s">
        <v>126</v>
      </c>
      <c r="H151" s="34" t="s">
        <v>132</v>
      </c>
    </row>
    <row r="152" spans="1:8">
      <c r="A152" s="34">
        <v>0</v>
      </c>
      <c r="B152" s="34" t="s">
        <v>125</v>
      </c>
      <c r="C152" s="34">
        <v>0</v>
      </c>
      <c r="D152" s="39">
        <v>0.65800000000000003</v>
      </c>
      <c r="E152" s="39">
        <v>0.65023179846231605</v>
      </c>
      <c r="F152" s="39">
        <v>3.4864542461929403E-2</v>
      </c>
      <c r="G152" s="34" t="s">
        <v>126</v>
      </c>
      <c r="H152" s="34" t="s">
        <v>132</v>
      </c>
    </row>
    <row r="153" spans="1:8">
      <c r="A153" s="34">
        <v>0</v>
      </c>
      <c r="B153" s="34" t="s">
        <v>125</v>
      </c>
      <c r="C153" s="34">
        <v>0</v>
      </c>
      <c r="D153" s="39">
        <v>0.69499999999999995</v>
      </c>
      <c r="E153" s="39">
        <v>0.586495933153799</v>
      </c>
      <c r="F153" s="39">
        <v>3.1554949101924697E-2</v>
      </c>
      <c r="G153" s="34" t="s">
        <v>126</v>
      </c>
      <c r="H153" s="34" t="s">
        <v>132</v>
      </c>
    </row>
    <row r="154" spans="1:8">
      <c r="A154" s="34">
        <v>0</v>
      </c>
      <c r="B154" s="34" t="s">
        <v>125</v>
      </c>
      <c r="C154" s="34">
        <v>0</v>
      </c>
      <c r="D154" s="39">
        <v>0.46899999999999997</v>
      </c>
      <c r="E154" s="39">
        <v>0.95119163195065404</v>
      </c>
      <c r="F154" s="39">
        <v>5.0191652874587503E-2</v>
      </c>
      <c r="G154" s="34" t="s">
        <v>126</v>
      </c>
      <c r="H154" s="34" t="s">
        <v>132</v>
      </c>
    </row>
    <row r="155" spans="1:8">
      <c r="A155" s="34">
        <v>0</v>
      </c>
      <c r="B155" s="34" t="s">
        <v>125</v>
      </c>
      <c r="C155" s="34">
        <v>0</v>
      </c>
      <c r="D155" s="39">
        <v>0.68799999999999994</v>
      </c>
      <c r="E155" s="39">
        <v>0.58746372980210004</v>
      </c>
      <c r="F155" s="39">
        <v>3.1605373295776402E-2</v>
      </c>
      <c r="G155" s="34" t="s">
        <v>126</v>
      </c>
      <c r="H155" s="34" t="s">
        <v>132</v>
      </c>
    </row>
    <row r="156" spans="1:8">
      <c r="A156" s="34">
        <v>0</v>
      </c>
      <c r="B156" s="34" t="s">
        <v>125</v>
      </c>
      <c r="C156" s="34">
        <v>0</v>
      </c>
      <c r="D156" s="39">
        <v>3.4000000000000002E-2</v>
      </c>
      <c r="E156" s="39">
        <v>2.3620274544911601</v>
      </c>
      <c r="F156" s="39">
        <v>0.116001584801428</v>
      </c>
      <c r="G156" s="34" t="s">
        <v>126</v>
      </c>
      <c r="H156" s="34" t="s">
        <v>132</v>
      </c>
    </row>
    <row r="157" spans="1:8">
      <c r="A157" s="34">
        <v>0</v>
      </c>
      <c r="B157" s="34" t="s">
        <v>125</v>
      </c>
      <c r="C157" s="34">
        <v>0</v>
      </c>
      <c r="D157" s="39">
        <v>0.69699999999999995</v>
      </c>
      <c r="E157" s="39">
        <v>0.57694752403849503</v>
      </c>
      <c r="F157" s="39">
        <v>3.10571757438582E-2</v>
      </c>
      <c r="G157" s="34" t="s">
        <v>126</v>
      </c>
      <c r="H157" s="34" t="s">
        <v>132</v>
      </c>
    </row>
    <row r="158" spans="1:8">
      <c r="A158" s="34">
        <v>0</v>
      </c>
      <c r="B158" s="34" t="s">
        <v>125</v>
      </c>
      <c r="C158" s="34">
        <v>0</v>
      </c>
      <c r="D158" s="39">
        <v>3.1E-2</v>
      </c>
      <c r="E158" s="39">
        <v>2.6158517571130302</v>
      </c>
      <c r="F158" s="39">
        <v>0.12688545629508099</v>
      </c>
      <c r="G158" s="34" t="s">
        <v>126</v>
      </c>
      <c r="H158" s="34" t="s">
        <v>132</v>
      </c>
    </row>
    <row r="159" spans="1:8">
      <c r="A159" s="34">
        <v>0</v>
      </c>
      <c r="B159" s="34" t="s">
        <v>125</v>
      </c>
      <c r="C159" s="34">
        <v>0</v>
      </c>
      <c r="D159" s="39">
        <v>0.70899999999999996</v>
      </c>
      <c r="E159" s="39">
        <v>0.57732269777263101</v>
      </c>
      <c r="F159" s="39">
        <v>3.1076743789450901E-2</v>
      </c>
      <c r="G159" s="34" t="s">
        <v>126</v>
      </c>
      <c r="H159" s="34" t="s">
        <v>132</v>
      </c>
    </row>
    <row r="160" spans="1:8">
      <c r="A160" s="34">
        <v>0</v>
      </c>
      <c r="B160" s="34" t="s">
        <v>125</v>
      </c>
      <c r="C160" s="34">
        <v>0</v>
      </c>
      <c r="D160" s="39">
        <v>1.2E-2</v>
      </c>
      <c r="E160" s="39">
        <v>3.0815022317490199</v>
      </c>
      <c r="F160" s="39">
        <v>0.146170903661136</v>
      </c>
      <c r="G160" s="34" t="s">
        <v>126</v>
      </c>
      <c r="H160" s="34" t="s">
        <v>132</v>
      </c>
    </row>
    <row r="161" spans="1:8">
      <c r="A161" s="34">
        <v>0</v>
      </c>
      <c r="B161" s="34" t="s">
        <v>125</v>
      </c>
      <c r="C161" s="34">
        <v>0</v>
      </c>
      <c r="D161" s="39">
        <v>0.23599999999999999</v>
      </c>
      <c r="E161" s="39">
        <v>1.4014434588085001</v>
      </c>
      <c r="F161" s="39">
        <v>7.2233978970890997E-2</v>
      </c>
      <c r="G161" s="34" t="s">
        <v>126</v>
      </c>
      <c r="H161" s="34" t="s">
        <v>132</v>
      </c>
    </row>
    <row r="162" spans="1:8">
      <c r="A162" s="34">
        <v>0</v>
      </c>
      <c r="B162" s="34" t="s">
        <v>125</v>
      </c>
      <c r="C162" s="34">
        <v>0</v>
      </c>
      <c r="D162" s="39">
        <v>0.57199999999999995</v>
      </c>
      <c r="E162" s="39">
        <v>0.793220711238801</v>
      </c>
      <c r="F162" s="39">
        <v>4.2207811179721597E-2</v>
      </c>
      <c r="G162" s="34" t="s">
        <v>126</v>
      </c>
      <c r="H162" s="34" t="s">
        <v>132</v>
      </c>
    </row>
    <row r="163" spans="1:8">
      <c r="A163" s="34">
        <v>0</v>
      </c>
      <c r="B163" s="34" t="s">
        <v>125</v>
      </c>
      <c r="C163" s="34">
        <v>0</v>
      </c>
      <c r="D163" s="39">
        <v>0.82199999999999995</v>
      </c>
      <c r="E163" s="39">
        <v>0.46461203270118501</v>
      </c>
      <c r="F163" s="39">
        <v>2.5162295957171898E-2</v>
      </c>
      <c r="G163" s="34" t="s">
        <v>126</v>
      </c>
      <c r="H163" s="34" t="s">
        <v>132</v>
      </c>
    </row>
    <row r="164" spans="1:8">
      <c r="A164" s="34">
        <v>0</v>
      </c>
      <c r="B164" s="34" t="s">
        <v>125</v>
      </c>
      <c r="C164" s="34">
        <v>0</v>
      </c>
      <c r="D164" s="39">
        <v>0.93400000000000005</v>
      </c>
      <c r="E164" s="39">
        <v>0.219984164983971</v>
      </c>
      <c r="F164" s="39">
        <v>1.2073784641742301E-2</v>
      </c>
      <c r="G164" s="34" t="s">
        <v>126</v>
      </c>
      <c r="H164" s="34" t="s">
        <v>132</v>
      </c>
    </row>
    <row r="165" spans="1:8">
      <c r="A165" s="34">
        <v>0</v>
      </c>
      <c r="B165" s="34" t="s">
        <v>125</v>
      </c>
      <c r="C165" s="34">
        <v>0</v>
      </c>
      <c r="D165" s="39">
        <v>0.35799999999999998</v>
      </c>
      <c r="E165" s="39">
        <v>1.0977857095005601</v>
      </c>
      <c r="F165" s="39">
        <v>5.7482355609134797E-2</v>
      </c>
      <c r="G165" s="34" t="s">
        <v>126</v>
      </c>
      <c r="H165" s="34" t="s">
        <v>132</v>
      </c>
    </row>
    <row r="166" spans="1:8">
      <c r="A166" s="34">
        <v>0</v>
      </c>
      <c r="B166" s="34" t="s">
        <v>125</v>
      </c>
      <c r="C166" s="34">
        <v>0</v>
      </c>
      <c r="D166" s="39">
        <v>0.155</v>
      </c>
      <c r="E166" s="39">
        <v>1.6325643832607999</v>
      </c>
      <c r="F166" s="39">
        <v>8.3155941902972194E-2</v>
      </c>
      <c r="G166" s="34" t="s">
        <v>126</v>
      </c>
      <c r="H166" s="34" t="s">
        <v>132</v>
      </c>
    </row>
    <row r="167" spans="1:8">
      <c r="A167" s="34">
        <v>0</v>
      </c>
      <c r="B167" s="34" t="s">
        <v>125</v>
      </c>
      <c r="C167" s="34">
        <v>0</v>
      </c>
      <c r="D167" s="39">
        <v>0.06</v>
      </c>
      <c r="E167" s="39">
        <v>2.2556323419531701</v>
      </c>
      <c r="F167" s="39">
        <v>0.111358278224735</v>
      </c>
      <c r="G167" s="34" t="s">
        <v>126</v>
      </c>
      <c r="H167" s="34" t="s">
        <v>132</v>
      </c>
    </row>
    <row r="168" spans="1:8">
      <c r="A168" s="34">
        <v>0</v>
      </c>
      <c r="B168" s="34" t="s">
        <v>125</v>
      </c>
      <c r="C168" s="34">
        <v>0</v>
      </c>
      <c r="D168" s="39">
        <v>0.78</v>
      </c>
      <c r="E168" s="39">
        <v>0.53833144933319499</v>
      </c>
      <c r="F168" s="39">
        <v>2.9038829670539699E-2</v>
      </c>
      <c r="G168" s="34" t="s">
        <v>126</v>
      </c>
      <c r="H168" s="34" t="s">
        <v>132</v>
      </c>
    </row>
    <row r="169" spans="1:8">
      <c r="A169" s="34">
        <v>0</v>
      </c>
      <c r="B169" s="34" t="s">
        <v>125</v>
      </c>
      <c r="C169" s="34">
        <v>0</v>
      </c>
      <c r="D169" s="39">
        <v>3.5999999999999997E-2</v>
      </c>
      <c r="E169" s="39">
        <v>2.5224291406437298</v>
      </c>
      <c r="F169" s="39">
        <v>0.122910846633071</v>
      </c>
      <c r="G169" s="34" t="s">
        <v>126</v>
      </c>
      <c r="H169" s="34" t="s">
        <v>132</v>
      </c>
    </row>
    <row r="170" spans="1:8">
      <c r="A170" s="34">
        <v>0</v>
      </c>
      <c r="B170" s="34" t="s">
        <v>125</v>
      </c>
      <c r="C170" s="34">
        <v>0</v>
      </c>
      <c r="D170" s="39">
        <v>0.45200000000000001</v>
      </c>
      <c r="E170" s="39">
        <v>0.960043277706078</v>
      </c>
      <c r="F170" s="39">
        <v>5.0635078393251001E-2</v>
      </c>
      <c r="G170" s="34" t="s">
        <v>126</v>
      </c>
      <c r="H170" s="34" t="s">
        <v>132</v>
      </c>
    </row>
    <row r="171" spans="1:8">
      <c r="A171" s="34">
        <v>0</v>
      </c>
      <c r="B171" s="34" t="s">
        <v>125</v>
      </c>
      <c r="C171" s="34">
        <v>0</v>
      </c>
      <c r="D171" s="39">
        <v>0.34399999999999997</v>
      </c>
      <c r="E171" s="39">
        <v>1.1917532929516601</v>
      </c>
      <c r="F171" s="39">
        <v>6.2097155729348701E-2</v>
      </c>
      <c r="G171" s="34" t="s">
        <v>126</v>
      </c>
      <c r="H171" s="34" t="s">
        <v>132</v>
      </c>
    </row>
    <row r="172" spans="1:8">
      <c r="A172" s="34">
        <v>0</v>
      </c>
      <c r="B172" s="34" t="s">
        <v>125</v>
      </c>
      <c r="C172" s="34">
        <v>0</v>
      </c>
      <c r="D172" s="39">
        <v>0.85899999999999999</v>
      </c>
      <c r="E172" s="39">
        <v>0.38058275703700201</v>
      </c>
      <c r="F172" s="39">
        <v>2.0705695900272599E-2</v>
      </c>
      <c r="G172" s="34" t="s">
        <v>126</v>
      </c>
      <c r="H172" s="34" t="s">
        <v>132</v>
      </c>
    </row>
    <row r="173" spans="1:8">
      <c r="A173" s="34">
        <v>0</v>
      </c>
      <c r="B173" s="34" t="s">
        <v>125</v>
      </c>
      <c r="C173" s="34">
        <v>0</v>
      </c>
      <c r="D173" s="39">
        <v>0.89</v>
      </c>
      <c r="E173" s="39">
        <v>0.34911469714448601</v>
      </c>
      <c r="F173" s="39">
        <v>1.9026242023481101E-2</v>
      </c>
      <c r="G173" s="34" t="s">
        <v>126</v>
      </c>
      <c r="H173" s="34" t="s">
        <v>132</v>
      </c>
    </row>
    <row r="174" spans="1:8">
      <c r="A174" s="34">
        <v>0</v>
      </c>
      <c r="B174" s="34" t="s">
        <v>125</v>
      </c>
      <c r="C174" s="34">
        <v>0</v>
      </c>
      <c r="D174" s="39">
        <v>0.86599999999999999</v>
      </c>
      <c r="E174" s="39">
        <v>0.385574295972339</v>
      </c>
      <c r="F174" s="39">
        <v>2.09715666078924E-2</v>
      </c>
      <c r="G174" s="34" t="s">
        <v>126</v>
      </c>
      <c r="H174" s="34" t="s">
        <v>132</v>
      </c>
    </row>
    <row r="175" spans="1:8">
      <c r="A175" s="34">
        <v>0</v>
      </c>
      <c r="B175" s="34" t="s">
        <v>125</v>
      </c>
      <c r="C175" s="34">
        <v>0</v>
      </c>
      <c r="D175" s="39">
        <v>0.54300000000000004</v>
      </c>
      <c r="E175" s="39">
        <v>0.82176875021805096</v>
      </c>
      <c r="F175" s="39">
        <v>4.3660548651068297E-2</v>
      </c>
      <c r="G175" s="34" t="s">
        <v>126</v>
      </c>
      <c r="H175" s="34" t="s">
        <v>132</v>
      </c>
    </row>
    <row r="176" spans="1:8">
      <c r="A176" s="34">
        <v>0</v>
      </c>
      <c r="B176" s="34" t="s">
        <v>125</v>
      </c>
      <c r="C176" s="34">
        <v>0</v>
      </c>
      <c r="D176" s="39">
        <v>0.55900000000000005</v>
      </c>
      <c r="E176" s="39">
        <v>0.82528113130404102</v>
      </c>
      <c r="F176" s="39">
        <v>4.3838980440600299E-2</v>
      </c>
      <c r="G176" s="34" t="s">
        <v>126</v>
      </c>
      <c r="H176" s="34" t="s">
        <v>132</v>
      </c>
    </row>
    <row r="177" spans="1:8">
      <c r="A177" s="34">
        <v>0</v>
      </c>
      <c r="B177" s="34" t="s">
        <v>125</v>
      </c>
      <c r="C177" s="34">
        <v>0</v>
      </c>
      <c r="D177" s="39">
        <v>0.15</v>
      </c>
      <c r="E177" s="39">
        <v>1.6612086887356099</v>
      </c>
      <c r="F177" s="39">
        <v>8.44916869066831E-2</v>
      </c>
      <c r="G177" s="34" t="s">
        <v>126</v>
      </c>
      <c r="H177" s="34" t="s">
        <v>132</v>
      </c>
    </row>
    <row r="178" spans="1:8">
      <c r="A178" s="34">
        <v>0</v>
      </c>
      <c r="B178" s="34" t="s">
        <v>125</v>
      </c>
      <c r="C178" s="34">
        <v>0</v>
      </c>
      <c r="D178" s="39">
        <v>0.59099999999999997</v>
      </c>
      <c r="E178" s="39">
        <v>0.70674626195214896</v>
      </c>
      <c r="F178" s="39">
        <v>3.7780288033820601E-2</v>
      </c>
      <c r="G178" s="34" t="s">
        <v>126</v>
      </c>
      <c r="H178" s="34" t="s">
        <v>132</v>
      </c>
    </row>
    <row r="179" spans="1:8">
      <c r="A179" s="34">
        <v>0</v>
      </c>
      <c r="B179" s="34" t="s">
        <v>125</v>
      </c>
      <c r="C179" s="34">
        <v>0</v>
      </c>
      <c r="D179" s="39">
        <v>0.13</v>
      </c>
      <c r="E179" s="39">
        <v>1.64023543990707</v>
      </c>
      <c r="F179" s="39">
        <v>8.3514041617559806E-2</v>
      </c>
      <c r="G179" s="34" t="s">
        <v>126</v>
      </c>
      <c r="H179" s="34" t="s">
        <v>132</v>
      </c>
    </row>
    <row r="180" spans="1:8">
      <c r="A180" s="34">
        <v>0</v>
      </c>
      <c r="B180" s="34" t="s">
        <v>125</v>
      </c>
      <c r="C180" s="34">
        <v>0</v>
      </c>
      <c r="D180" s="39">
        <v>0.16300000000000001</v>
      </c>
      <c r="E180" s="39">
        <v>1.64024180575651</v>
      </c>
      <c r="F180" s="39">
        <v>8.3514338671520694E-2</v>
      </c>
      <c r="G180" s="34" t="s">
        <v>126</v>
      </c>
      <c r="H180" s="34" t="s">
        <v>132</v>
      </c>
    </row>
    <row r="181" spans="1:8">
      <c r="A181" s="34">
        <v>0</v>
      </c>
      <c r="B181" s="34" t="s">
        <v>125</v>
      </c>
      <c r="C181" s="34">
        <v>0</v>
      </c>
      <c r="D181" s="39">
        <v>0.42699999999999999</v>
      </c>
      <c r="E181" s="39">
        <v>1.0094437167446</v>
      </c>
      <c r="F181" s="39">
        <v>5.3102222862809197E-2</v>
      </c>
      <c r="G181" s="34" t="s">
        <v>126</v>
      </c>
      <c r="H181" s="34" t="s">
        <v>132</v>
      </c>
    </row>
    <row r="182" spans="1:8">
      <c r="A182" s="34">
        <v>0</v>
      </c>
      <c r="B182" s="34" t="s">
        <v>125</v>
      </c>
      <c r="C182" s="34">
        <v>0</v>
      </c>
      <c r="D182" s="39">
        <v>0.68100000000000005</v>
      </c>
      <c r="E182" s="39">
        <v>0.63640817500870905</v>
      </c>
      <c r="F182" s="39">
        <v>3.4148649730806398E-2</v>
      </c>
      <c r="G182" s="34" t="s">
        <v>126</v>
      </c>
      <c r="H182" s="34" t="s">
        <v>132</v>
      </c>
    </row>
    <row r="183" spans="1:8">
      <c r="A183" s="34">
        <v>0</v>
      </c>
      <c r="B183" s="34" t="s">
        <v>125</v>
      </c>
      <c r="C183" s="34">
        <v>0</v>
      </c>
      <c r="D183" s="39">
        <v>0.155</v>
      </c>
      <c r="E183" s="39">
        <v>1.6041005791051099</v>
      </c>
      <c r="F183" s="39">
        <v>8.18247474620096E-2</v>
      </c>
      <c r="G183" s="34" t="s">
        <v>126</v>
      </c>
      <c r="H183" s="34" t="s">
        <v>132</v>
      </c>
    </row>
    <row r="184" spans="1:8">
      <c r="A184" s="34">
        <v>0</v>
      </c>
      <c r="B184" s="34" t="s">
        <v>125</v>
      </c>
      <c r="C184" s="34">
        <v>0</v>
      </c>
      <c r="D184" s="39">
        <v>0.71699999999999997</v>
      </c>
      <c r="E184" s="39">
        <v>0.54768966554691301</v>
      </c>
      <c r="F184" s="39">
        <v>2.9528727050262701E-2</v>
      </c>
      <c r="G184" s="34" t="s">
        <v>126</v>
      </c>
      <c r="H184" s="34" t="s">
        <v>132</v>
      </c>
    </row>
    <row r="185" spans="1:8">
      <c r="A185" s="34">
        <v>0</v>
      </c>
      <c r="B185" s="34" t="s">
        <v>125</v>
      </c>
      <c r="C185" s="34">
        <v>0</v>
      </c>
      <c r="D185" s="39">
        <v>0.188</v>
      </c>
      <c r="E185" s="39">
        <v>1.5955644878192701</v>
      </c>
      <c r="F185" s="39">
        <v>8.1424777980296695E-2</v>
      </c>
      <c r="G185" s="34" t="s">
        <v>126</v>
      </c>
      <c r="H185" s="34" t="s">
        <v>132</v>
      </c>
    </row>
    <row r="186" spans="1:8">
      <c r="A186" s="34">
        <v>0</v>
      </c>
      <c r="B186" s="34" t="s">
        <v>125</v>
      </c>
      <c r="C186" s="34">
        <v>0</v>
      </c>
      <c r="D186" s="39">
        <v>0.16800000000000001</v>
      </c>
      <c r="E186" s="39">
        <v>1.6598251047174599</v>
      </c>
      <c r="F186" s="39">
        <v>8.4427256899614E-2</v>
      </c>
      <c r="G186" s="34" t="s">
        <v>126</v>
      </c>
      <c r="H186" s="34" t="s">
        <v>132</v>
      </c>
    </row>
    <row r="187" spans="1:8">
      <c r="A187" s="34">
        <v>0</v>
      </c>
      <c r="B187" s="34" t="s">
        <v>125</v>
      </c>
      <c r="C187" s="34">
        <v>0</v>
      </c>
      <c r="D187" s="39">
        <v>0.48499999999999999</v>
      </c>
      <c r="E187" s="39">
        <v>0.88417019994621604</v>
      </c>
      <c r="F187" s="39">
        <v>4.6820707004045899E-2</v>
      </c>
      <c r="G187" s="34" t="s">
        <v>126</v>
      </c>
      <c r="H187" s="34" t="s">
        <v>132</v>
      </c>
    </row>
    <row r="188" spans="1:8">
      <c r="A188" s="34">
        <v>0</v>
      </c>
      <c r="B188" s="34" t="s">
        <v>125</v>
      </c>
      <c r="C188" s="34">
        <v>0</v>
      </c>
      <c r="D188" s="39">
        <v>0.252</v>
      </c>
      <c r="E188" s="39">
        <v>1.3671740380061499</v>
      </c>
      <c r="F188" s="39">
        <v>7.0592335016105595E-2</v>
      </c>
      <c r="G188" s="34" t="s">
        <v>126</v>
      </c>
      <c r="H188" s="34" t="s">
        <v>132</v>
      </c>
    </row>
    <row r="189" spans="1:8">
      <c r="A189" s="34">
        <v>0</v>
      </c>
      <c r="B189" s="34" t="s">
        <v>125</v>
      </c>
      <c r="C189" s="34">
        <v>0</v>
      </c>
      <c r="D189" s="39">
        <v>0.90700000000000003</v>
      </c>
      <c r="E189" s="39">
        <v>0.31733134473197799</v>
      </c>
      <c r="F189" s="39">
        <v>1.73241035366891E-2</v>
      </c>
      <c r="G189" s="34" t="s">
        <v>126</v>
      </c>
      <c r="H189" s="34" t="s">
        <v>132</v>
      </c>
    </row>
    <row r="190" spans="1:8">
      <c r="A190" s="34">
        <v>0</v>
      </c>
      <c r="B190" s="34" t="s">
        <v>125</v>
      </c>
      <c r="C190" s="34">
        <v>0</v>
      </c>
      <c r="D190" s="39">
        <v>0.75600000000000001</v>
      </c>
      <c r="E190" s="39">
        <v>0.50304146282693896</v>
      </c>
      <c r="F190" s="39">
        <v>2.71869607943949E-2</v>
      </c>
      <c r="G190" s="34" t="s">
        <v>126</v>
      </c>
      <c r="H190" s="34" t="s">
        <v>132</v>
      </c>
    </row>
    <row r="191" spans="1:8">
      <c r="A191" s="34">
        <v>0</v>
      </c>
      <c r="B191" s="34" t="s">
        <v>125</v>
      </c>
      <c r="C191" s="34">
        <v>0</v>
      </c>
      <c r="D191" s="39">
        <v>0.17399999999999999</v>
      </c>
      <c r="E191" s="39">
        <v>1.6390221716509701</v>
      </c>
      <c r="F191" s="39">
        <v>8.3457422539952197E-2</v>
      </c>
      <c r="G191" s="34" t="s">
        <v>126</v>
      </c>
      <c r="H191" s="34" t="s">
        <v>132</v>
      </c>
    </row>
    <row r="192" spans="1:8">
      <c r="A192" s="34">
        <v>0</v>
      </c>
      <c r="B192" s="34" t="s">
        <v>125</v>
      </c>
      <c r="C192" s="34">
        <v>0</v>
      </c>
      <c r="D192" s="39">
        <v>0.61599999999999999</v>
      </c>
      <c r="E192" s="39">
        <v>0.71564934896446597</v>
      </c>
      <c r="F192" s="39">
        <v>3.8238018655979103E-2</v>
      </c>
      <c r="G192" s="34" t="s">
        <v>126</v>
      </c>
      <c r="H192" s="34" t="s">
        <v>132</v>
      </c>
    </row>
    <row r="193" spans="1:8">
      <c r="A193" s="34">
        <v>0</v>
      </c>
      <c r="B193" s="34" t="s">
        <v>125</v>
      </c>
      <c r="C193" s="34">
        <v>0</v>
      </c>
      <c r="D193" s="39">
        <v>0.65</v>
      </c>
      <c r="E193" s="39">
        <v>0.63988944593138497</v>
      </c>
      <c r="F193" s="39">
        <v>3.43290365421699E-2</v>
      </c>
      <c r="G193" s="34" t="s">
        <v>126</v>
      </c>
      <c r="H193" s="34" t="s">
        <v>132</v>
      </c>
    </row>
    <row r="194" spans="1:8">
      <c r="A194" s="34">
        <v>0</v>
      </c>
      <c r="B194" s="34" t="s">
        <v>125</v>
      </c>
      <c r="C194" s="34">
        <v>0</v>
      </c>
      <c r="D194" s="39">
        <v>5.7000000000000002E-2</v>
      </c>
      <c r="E194" s="39">
        <v>2.1793477759106699</v>
      </c>
      <c r="F194" s="39">
        <v>0.107998920486037</v>
      </c>
      <c r="G194" s="34" t="s">
        <v>126</v>
      </c>
      <c r="H194" s="34" t="s">
        <v>132</v>
      </c>
    </row>
    <row r="195" spans="1:8">
      <c r="A195" s="34">
        <v>0</v>
      </c>
      <c r="B195" s="34" t="s">
        <v>125</v>
      </c>
      <c r="C195" s="34">
        <v>0</v>
      </c>
      <c r="D195" s="39">
        <v>0.76900000000000002</v>
      </c>
      <c r="E195" s="39">
        <v>0.41770725867042802</v>
      </c>
      <c r="F195" s="39">
        <v>2.26796556598425E-2</v>
      </c>
      <c r="G195" s="34" t="s">
        <v>126</v>
      </c>
      <c r="H195" s="34" t="s">
        <v>132</v>
      </c>
    </row>
    <row r="196" spans="1:8">
      <c r="A196" s="34">
        <v>0</v>
      </c>
      <c r="B196" s="34" t="s">
        <v>125</v>
      </c>
      <c r="C196" s="34">
        <v>0</v>
      </c>
      <c r="D196" s="39">
        <v>0.96</v>
      </c>
      <c r="E196" s="39">
        <v>0.19006780604020801</v>
      </c>
      <c r="F196" s="39">
        <v>1.04489883197189E-2</v>
      </c>
      <c r="G196" s="34" t="s">
        <v>126</v>
      </c>
      <c r="H196" s="34" t="s">
        <v>132</v>
      </c>
    </row>
    <row r="197" spans="1:8">
      <c r="A197" s="34">
        <v>0</v>
      </c>
      <c r="B197" s="34" t="s">
        <v>125</v>
      </c>
      <c r="C197" s="34">
        <v>0</v>
      </c>
      <c r="D197" s="39">
        <v>0.80100000000000005</v>
      </c>
      <c r="E197" s="39">
        <v>0.46490837712870298</v>
      </c>
      <c r="F197" s="39">
        <v>2.5177941186242499E-2</v>
      </c>
      <c r="G197" s="34" t="s">
        <v>126</v>
      </c>
      <c r="H197" s="34" t="s">
        <v>132</v>
      </c>
    </row>
    <row r="198" spans="1:8">
      <c r="A198" s="34">
        <v>0</v>
      </c>
      <c r="B198" s="34" t="s">
        <v>125</v>
      </c>
      <c r="C198" s="34">
        <v>0</v>
      </c>
      <c r="D198" s="39">
        <v>6.5000000000000002E-2</v>
      </c>
      <c r="E198" s="39">
        <v>2.1119740338242101</v>
      </c>
      <c r="F198" s="39">
        <v>0.105010777672659</v>
      </c>
      <c r="G198" s="34" t="s">
        <v>126</v>
      </c>
      <c r="H198" s="34" t="s">
        <v>132</v>
      </c>
    </row>
    <row r="199" spans="1:8">
      <c r="A199" s="34">
        <v>0</v>
      </c>
      <c r="B199" s="34" t="s">
        <v>125</v>
      </c>
      <c r="C199" s="34">
        <v>0</v>
      </c>
      <c r="D199" s="39">
        <v>0.48</v>
      </c>
      <c r="E199" s="39">
        <v>0.87970210323260301</v>
      </c>
      <c r="F199" s="39">
        <v>4.6595126259009099E-2</v>
      </c>
      <c r="G199" s="34" t="s">
        <v>126</v>
      </c>
      <c r="H199" s="34" t="s">
        <v>132</v>
      </c>
    </row>
    <row r="200" spans="1:8">
      <c r="A200" s="34">
        <v>0</v>
      </c>
      <c r="B200" s="34" t="s">
        <v>125</v>
      </c>
      <c r="C200" s="34">
        <v>0</v>
      </c>
      <c r="D200" s="39">
        <v>0.19</v>
      </c>
      <c r="E200" s="39">
        <v>1.4961130180648801</v>
      </c>
      <c r="F200" s="39">
        <v>7.6739041093914204E-2</v>
      </c>
      <c r="G200" s="34" t="s">
        <v>126</v>
      </c>
      <c r="H200" s="34" t="s">
        <v>132</v>
      </c>
    </row>
    <row r="201" spans="1:8">
      <c r="A201" s="34">
        <v>0</v>
      </c>
      <c r="B201" s="34" t="s">
        <v>125</v>
      </c>
      <c r="C201" s="34">
        <v>0</v>
      </c>
      <c r="D201" s="39">
        <v>0.371</v>
      </c>
      <c r="E201" s="39">
        <v>1.0685978191319601</v>
      </c>
      <c r="F201" s="39">
        <v>5.6039664230571599E-2</v>
      </c>
      <c r="G201" s="34" t="s">
        <v>126</v>
      </c>
      <c r="H201" s="34" t="s">
        <v>132</v>
      </c>
    </row>
    <row r="202" spans="1:8">
      <c r="A202" s="34">
        <v>0</v>
      </c>
      <c r="B202" s="34" t="s">
        <v>125</v>
      </c>
      <c r="C202" s="34">
        <v>0</v>
      </c>
      <c r="D202" s="39">
        <v>0.8</v>
      </c>
      <c r="E202" s="39">
        <v>0.46083330546210999</v>
      </c>
      <c r="F202" s="39">
        <v>2.4962757522205701E-2</v>
      </c>
      <c r="G202" s="34" t="s">
        <v>126</v>
      </c>
      <c r="H202" s="34" t="s">
        <v>132</v>
      </c>
    </row>
    <row r="203" spans="1:8">
      <c r="A203" s="34">
        <v>0</v>
      </c>
      <c r="B203" s="34" t="s">
        <v>125</v>
      </c>
      <c r="C203" s="34">
        <v>0</v>
      </c>
      <c r="D203" s="39">
        <v>0.28499999999999998</v>
      </c>
      <c r="E203" s="39">
        <v>1.2597869654876099</v>
      </c>
      <c r="F203" s="39">
        <v>6.5410223267010903E-2</v>
      </c>
      <c r="G203" s="34" t="s">
        <v>126</v>
      </c>
      <c r="H203" s="34" t="s">
        <v>132</v>
      </c>
    </row>
    <row r="204" spans="1:8">
      <c r="A204" s="34">
        <v>0</v>
      </c>
      <c r="B204" s="34" t="s">
        <v>125</v>
      </c>
      <c r="C204" s="34">
        <v>0</v>
      </c>
      <c r="D204" s="39">
        <v>0.59599999999999997</v>
      </c>
      <c r="E204" s="39">
        <v>0.74937778580731695</v>
      </c>
      <c r="F204" s="39">
        <v>3.9968141576120601E-2</v>
      </c>
      <c r="G204" s="34" t="s">
        <v>126</v>
      </c>
      <c r="H204" s="34" t="s">
        <v>132</v>
      </c>
    </row>
    <row r="205" spans="1:8">
      <c r="A205" s="34">
        <v>0</v>
      </c>
      <c r="B205" s="34" t="s">
        <v>125</v>
      </c>
      <c r="C205" s="34">
        <v>0</v>
      </c>
      <c r="D205" s="39">
        <v>2.1999999999999999E-2</v>
      </c>
      <c r="E205" s="39">
        <v>2.7938350431046399</v>
      </c>
      <c r="F205" s="39">
        <v>0.134358815356242</v>
      </c>
      <c r="G205" s="34" t="s">
        <v>126</v>
      </c>
      <c r="H205" s="34" t="s">
        <v>132</v>
      </c>
    </row>
    <row r="206" spans="1:8">
      <c r="A206" s="34">
        <v>0</v>
      </c>
      <c r="B206" s="34" t="s">
        <v>125</v>
      </c>
      <c r="C206" s="34">
        <v>0</v>
      </c>
      <c r="D206" s="39">
        <v>0.59399999999999997</v>
      </c>
      <c r="E206" s="39">
        <v>0.72135625621437005</v>
      </c>
      <c r="F206" s="39">
        <v>3.8531196476479797E-2</v>
      </c>
      <c r="G206" s="34" t="s">
        <v>126</v>
      </c>
      <c r="H206" s="34" t="s">
        <v>132</v>
      </c>
    </row>
    <row r="207" spans="1:8">
      <c r="A207" s="34">
        <v>0</v>
      </c>
      <c r="B207" s="34" t="s">
        <v>125</v>
      </c>
      <c r="C207" s="34">
        <v>0</v>
      </c>
      <c r="D207" s="39">
        <v>0.82799999999999996</v>
      </c>
      <c r="E207" s="39">
        <v>0.37151835337469802</v>
      </c>
      <c r="F207" s="39">
        <v>2.0222517607340399E-2</v>
      </c>
      <c r="G207" s="34" t="s">
        <v>126</v>
      </c>
      <c r="H207" s="34" t="s">
        <v>132</v>
      </c>
    </row>
    <row r="208" spans="1:8">
      <c r="A208" s="34">
        <v>0</v>
      </c>
      <c r="B208" s="34" t="s">
        <v>125</v>
      </c>
      <c r="C208" s="34">
        <v>0</v>
      </c>
      <c r="D208" s="39">
        <v>0.76800000000000002</v>
      </c>
      <c r="E208" s="39">
        <v>0.528709831803581</v>
      </c>
      <c r="F208" s="39">
        <v>2.8534627429702499E-2</v>
      </c>
      <c r="G208" s="34" t="s">
        <v>126</v>
      </c>
      <c r="H208" s="34" t="s">
        <v>132</v>
      </c>
    </row>
    <row r="209" spans="1:8">
      <c r="A209" s="34">
        <v>0</v>
      </c>
      <c r="B209" s="34" t="s">
        <v>125</v>
      </c>
      <c r="C209" s="34">
        <v>0</v>
      </c>
      <c r="D209" s="39">
        <v>0.81799999999999995</v>
      </c>
      <c r="E209" s="39">
        <v>0.42864460266985399</v>
      </c>
      <c r="F209" s="39">
        <v>2.3259692284030201E-2</v>
      </c>
      <c r="G209" s="34" t="s">
        <v>126</v>
      </c>
      <c r="H209" s="34" t="s">
        <v>132</v>
      </c>
    </row>
    <row r="210" spans="1:8">
      <c r="A210" s="34">
        <v>0</v>
      </c>
      <c r="B210" s="34" t="s">
        <v>125</v>
      </c>
      <c r="C210" s="34">
        <v>0</v>
      </c>
      <c r="D210" s="39">
        <v>0.33800000000000002</v>
      </c>
      <c r="E210" s="39">
        <v>1.1654649444361</v>
      </c>
      <c r="F210" s="39">
        <v>6.0810679407725103E-2</v>
      </c>
      <c r="G210" s="34" t="s">
        <v>126</v>
      </c>
      <c r="H210" s="34" t="s">
        <v>132</v>
      </c>
    </row>
    <row r="211" spans="1:8">
      <c r="A211" s="34">
        <v>0</v>
      </c>
      <c r="B211" s="34" t="s">
        <v>125</v>
      </c>
      <c r="C211" s="34">
        <v>0</v>
      </c>
      <c r="D211" s="39">
        <v>0.312</v>
      </c>
      <c r="E211" s="39">
        <v>1.2227212567730701</v>
      </c>
      <c r="F211" s="39">
        <v>6.3608125012073594E-2</v>
      </c>
      <c r="G211" s="34" t="s">
        <v>126</v>
      </c>
      <c r="H211" s="34" t="s">
        <v>132</v>
      </c>
    </row>
    <row r="212" spans="1:8">
      <c r="A212" s="34">
        <v>0</v>
      </c>
      <c r="B212" s="34" t="s">
        <v>125</v>
      </c>
      <c r="C212" s="34">
        <v>0</v>
      </c>
      <c r="D212" s="39">
        <v>0.85899999999999999</v>
      </c>
      <c r="E212" s="39">
        <v>0.39422180861871797</v>
      </c>
      <c r="F212" s="39">
        <v>2.1431828577494001E-2</v>
      </c>
      <c r="G212" s="34" t="s">
        <v>126</v>
      </c>
      <c r="H212" s="34" t="s">
        <v>132</v>
      </c>
    </row>
    <row r="213" spans="1:8">
      <c r="A213" s="34">
        <v>0</v>
      </c>
      <c r="B213" s="34" t="s">
        <v>125</v>
      </c>
      <c r="C213" s="34">
        <v>0</v>
      </c>
      <c r="D213" s="39">
        <v>0.6</v>
      </c>
      <c r="E213" s="39">
        <v>0.69435413489194098</v>
      </c>
      <c r="F213" s="39">
        <v>3.7142451131594298E-2</v>
      </c>
      <c r="G213" s="34" t="s">
        <v>126</v>
      </c>
      <c r="H213" s="34" t="s">
        <v>132</v>
      </c>
    </row>
    <row r="214" spans="1:8">
      <c r="A214" s="34">
        <v>0</v>
      </c>
      <c r="B214" s="34" t="s">
        <v>125</v>
      </c>
      <c r="C214" s="34">
        <v>0</v>
      </c>
      <c r="D214" s="39">
        <v>4.2000000000000003E-2</v>
      </c>
      <c r="E214" s="39">
        <v>2.3014456973920199</v>
      </c>
      <c r="F214" s="39">
        <v>0.113363635856124</v>
      </c>
      <c r="G214" s="34" t="s">
        <v>126</v>
      </c>
      <c r="H214" s="34" t="s">
        <v>132</v>
      </c>
    </row>
    <row r="215" spans="1:8">
      <c r="A215" s="34">
        <v>0</v>
      </c>
      <c r="B215" s="34" t="s">
        <v>125</v>
      </c>
      <c r="C215" s="34">
        <v>0</v>
      </c>
      <c r="D215" s="39">
        <v>0.371</v>
      </c>
      <c r="E215" s="39">
        <v>1.0294454798581401</v>
      </c>
      <c r="F215" s="39">
        <v>5.4097502785762697E-2</v>
      </c>
      <c r="G215" s="34" t="s">
        <v>126</v>
      </c>
      <c r="H215" s="34" t="s">
        <v>132</v>
      </c>
    </row>
    <row r="216" spans="1:8">
      <c r="A216" s="34">
        <v>0</v>
      </c>
      <c r="B216" s="34" t="s">
        <v>125</v>
      </c>
      <c r="C216" s="34">
        <v>0</v>
      </c>
      <c r="D216" s="39">
        <v>0.1</v>
      </c>
      <c r="E216" s="39">
        <v>1.8209049121843399</v>
      </c>
      <c r="F216" s="39">
        <v>9.1867900090928004E-2</v>
      </c>
      <c r="G216" s="34" t="s">
        <v>126</v>
      </c>
      <c r="H216" s="34" t="s">
        <v>132</v>
      </c>
    </row>
    <row r="217" spans="1:8">
      <c r="A217" s="34">
        <v>0</v>
      </c>
      <c r="B217" s="34" t="s">
        <v>125</v>
      </c>
      <c r="C217" s="34">
        <v>0</v>
      </c>
      <c r="D217" s="39">
        <v>2.5000000000000001E-2</v>
      </c>
      <c r="E217" s="39">
        <v>2.7023927941633801</v>
      </c>
      <c r="F217" s="39">
        <v>0.130535287443936</v>
      </c>
      <c r="G217" s="34" t="s">
        <v>126</v>
      </c>
      <c r="H217" s="34" t="s">
        <v>132</v>
      </c>
    </row>
    <row r="218" spans="1:8">
      <c r="A218" s="34">
        <v>0</v>
      </c>
      <c r="B218" s="34" t="s">
        <v>125</v>
      </c>
      <c r="C218" s="34">
        <v>0</v>
      </c>
      <c r="D218" s="39">
        <v>0.28100000000000003</v>
      </c>
      <c r="E218" s="39">
        <v>1.27615980990783</v>
      </c>
      <c r="F218" s="39">
        <v>6.6204048030971893E-2</v>
      </c>
      <c r="G218" s="34" t="s">
        <v>126</v>
      </c>
      <c r="H218" s="34" t="s">
        <v>132</v>
      </c>
    </row>
    <row r="219" spans="1:8">
      <c r="A219" s="34">
        <v>0</v>
      </c>
      <c r="B219" s="34" t="s">
        <v>125</v>
      </c>
      <c r="C219" s="34">
        <v>0</v>
      </c>
      <c r="D219" s="39">
        <v>0.56299999999999994</v>
      </c>
      <c r="E219" s="39">
        <v>0.76475347970899998</v>
      </c>
      <c r="F219" s="39">
        <v>4.0754784257408701E-2</v>
      </c>
      <c r="G219" s="34" t="s">
        <v>126</v>
      </c>
      <c r="H219" s="34" t="s">
        <v>132</v>
      </c>
    </row>
    <row r="220" spans="1:8">
      <c r="A220" s="34">
        <v>0</v>
      </c>
      <c r="B220" s="34" t="s">
        <v>125</v>
      </c>
      <c r="C220" s="34">
        <v>0</v>
      </c>
      <c r="D220" s="39">
        <v>2.9000000000000001E-2</v>
      </c>
      <c r="E220" s="39">
        <v>2.6978157729383399</v>
      </c>
      <c r="F220" s="39">
        <v>0.13034301795581901</v>
      </c>
      <c r="G220" s="34" t="s">
        <v>126</v>
      </c>
      <c r="H220" s="34" t="s">
        <v>132</v>
      </c>
    </row>
    <row r="221" spans="1:8">
      <c r="A221" s="34">
        <v>0</v>
      </c>
      <c r="B221" s="34" t="s">
        <v>125</v>
      </c>
      <c r="C221" s="34">
        <v>0</v>
      </c>
      <c r="D221" s="39">
        <v>0.46300000000000002</v>
      </c>
      <c r="E221" s="39">
        <v>0.92505732703436505</v>
      </c>
      <c r="F221" s="39">
        <v>4.8880027735129998E-2</v>
      </c>
      <c r="G221" s="34" t="s">
        <v>126</v>
      </c>
      <c r="H221" s="34" t="s">
        <v>132</v>
      </c>
    </row>
    <row r="222" spans="1:8">
      <c r="A222" s="34">
        <v>0</v>
      </c>
      <c r="B222" s="34" t="s">
        <v>125</v>
      </c>
      <c r="C222" s="34">
        <v>0</v>
      </c>
      <c r="D222" s="39">
        <v>0.28599999999999998</v>
      </c>
      <c r="E222" s="39">
        <v>1.2699217439971699</v>
      </c>
      <c r="F222" s="39">
        <v>6.5901759273763794E-2</v>
      </c>
      <c r="G222" s="34" t="s">
        <v>126</v>
      </c>
      <c r="H222" s="34" t="s">
        <v>132</v>
      </c>
    </row>
    <row r="223" spans="1:8">
      <c r="A223" s="34">
        <v>0</v>
      </c>
      <c r="B223" s="34" t="s">
        <v>125</v>
      </c>
      <c r="C223" s="34">
        <v>0</v>
      </c>
      <c r="D223" s="39">
        <v>0.32700000000000001</v>
      </c>
      <c r="E223" s="39">
        <v>1.1441072419623</v>
      </c>
      <c r="F223" s="39">
        <v>5.9762893484764497E-2</v>
      </c>
      <c r="G223" s="34" t="s">
        <v>126</v>
      </c>
      <c r="H223" s="34" t="s">
        <v>132</v>
      </c>
    </row>
    <row r="224" spans="1:8">
      <c r="A224" s="34">
        <v>0</v>
      </c>
      <c r="B224" s="34" t="s">
        <v>125</v>
      </c>
      <c r="C224" s="34">
        <v>0</v>
      </c>
      <c r="D224" s="39">
        <v>0.05</v>
      </c>
      <c r="E224" s="39">
        <v>2.3888135335177498</v>
      </c>
      <c r="F224" s="39">
        <v>0.117162949653285</v>
      </c>
      <c r="G224" s="34" t="s">
        <v>126</v>
      </c>
      <c r="H224" s="34" t="s">
        <v>132</v>
      </c>
    </row>
    <row r="225" spans="1:8">
      <c r="A225" s="34">
        <v>0</v>
      </c>
      <c r="B225" s="34" t="s">
        <v>125</v>
      </c>
      <c r="C225" s="34">
        <v>0</v>
      </c>
      <c r="D225" s="39">
        <v>0.373</v>
      </c>
      <c r="E225" s="39">
        <v>1.0372293924702101</v>
      </c>
      <c r="F225" s="39">
        <v>5.4484261921037003E-2</v>
      </c>
      <c r="G225" s="34" t="s">
        <v>126</v>
      </c>
      <c r="H225" s="34" t="s">
        <v>132</v>
      </c>
    </row>
    <row r="226" spans="1:8">
      <c r="A226" s="34">
        <v>0</v>
      </c>
      <c r="B226" s="34" t="s">
        <v>125</v>
      </c>
      <c r="C226" s="34">
        <v>0</v>
      </c>
      <c r="D226" s="39">
        <v>0.93</v>
      </c>
      <c r="E226" s="39">
        <v>0.27780636355333699</v>
      </c>
      <c r="F226" s="39">
        <v>1.5199108581612599E-2</v>
      </c>
      <c r="G226" s="34" t="s">
        <v>126</v>
      </c>
      <c r="H226" s="34" t="s">
        <v>132</v>
      </c>
    </row>
    <row r="227" spans="1:8">
      <c r="A227" s="34">
        <v>0</v>
      </c>
      <c r="B227" s="34" t="s">
        <v>125</v>
      </c>
      <c r="C227" s="34">
        <v>0</v>
      </c>
      <c r="D227" s="39">
        <v>0.35399999999999998</v>
      </c>
      <c r="E227" s="39">
        <v>1.1315720635144</v>
      </c>
      <c r="F227" s="39">
        <v>5.9146841658266502E-2</v>
      </c>
      <c r="G227" s="34" t="s">
        <v>126</v>
      </c>
      <c r="H227" s="34" t="s">
        <v>132</v>
      </c>
    </row>
    <row r="228" spans="1:8">
      <c r="A228" s="34">
        <v>0</v>
      </c>
      <c r="B228" s="34" t="s">
        <v>125</v>
      </c>
      <c r="C228" s="34">
        <v>0</v>
      </c>
      <c r="D228" s="39">
        <v>0.83399999999999996</v>
      </c>
      <c r="E228" s="39">
        <v>0.41492648686240702</v>
      </c>
      <c r="F228" s="39">
        <v>2.2532074030185499E-2</v>
      </c>
      <c r="G228" s="34" t="s">
        <v>126</v>
      </c>
      <c r="H228" s="34" t="s">
        <v>132</v>
      </c>
    </row>
    <row r="229" spans="1:8">
      <c r="A229" s="34">
        <v>0</v>
      </c>
      <c r="B229" s="34" t="s">
        <v>125</v>
      </c>
      <c r="C229" s="34">
        <v>0</v>
      </c>
      <c r="D229" s="39">
        <v>0.21099999999999999</v>
      </c>
      <c r="E229" s="39">
        <v>1.50878996769837</v>
      </c>
      <c r="F229" s="39">
        <v>7.7338982591772701E-2</v>
      </c>
      <c r="G229" s="34" t="s">
        <v>126</v>
      </c>
      <c r="H229" s="34" t="s">
        <v>132</v>
      </c>
    </row>
    <row r="230" spans="1:8">
      <c r="A230" s="34">
        <v>0</v>
      </c>
      <c r="B230" s="34" t="s">
        <v>125</v>
      </c>
      <c r="C230" s="34">
        <v>0</v>
      </c>
      <c r="D230" s="39">
        <v>0.53600000000000003</v>
      </c>
      <c r="E230" s="39">
        <v>0.83148250649574995</v>
      </c>
      <c r="F230" s="39">
        <v>4.4153852794592101E-2</v>
      </c>
      <c r="G230" s="34" t="s">
        <v>126</v>
      </c>
      <c r="H230" s="34" t="s">
        <v>132</v>
      </c>
    </row>
    <row r="231" spans="1:8">
      <c r="A231" s="34">
        <v>0</v>
      </c>
      <c r="B231" s="34" t="s">
        <v>125</v>
      </c>
      <c r="C231" s="34">
        <v>0</v>
      </c>
      <c r="D231" s="39">
        <v>0.78800000000000003</v>
      </c>
      <c r="E231" s="39">
        <v>0.52512854521363295</v>
      </c>
      <c r="F231" s="39">
        <v>2.83468232855697E-2</v>
      </c>
      <c r="G231" s="34" t="s">
        <v>126</v>
      </c>
      <c r="H231" s="34" t="s">
        <v>132</v>
      </c>
    </row>
    <row r="232" spans="1:8">
      <c r="A232" s="34">
        <v>0</v>
      </c>
      <c r="B232" s="34" t="s">
        <v>125</v>
      </c>
      <c r="C232" s="34">
        <v>0</v>
      </c>
      <c r="D232" s="39">
        <v>0.26200000000000001</v>
      </c>
      <c r="E232" s="39">
        <v>1.3527276531958501</v>
      </c>
      <c r="F232" s="39">
        <v>6.9898552671073505E-2</v>
      </c>
      <c r="G232" s="34" t="s">
        <v>126</v>
      </c>
      <c r="H232" s="34" t="s">
        <v>132</v>
      </c>
    </row>
    <row r="233" spans="1:8">
      <c r="A233" s="34">
        <v>0</v>
      </c>
      <c r="B233" s="34" t="s">
        <v>125</v>
      </c>
      <c r="C233" s="34">
        <v>0</v>
      </c>
      <c r="D233" s="39">
        <v>0.64</v>
      </c>
      <c r="E233" s="39">
        <v>0.73319362554755696</v>
      </c>
      <c r="F233" s="39">
        <v>3.9138741647748602E-2</v>
      </c>
      <c r="G233" s="34" t="s">
        <v>126</v>
      </c>
      <c r="H233" s="34" t="s">
        <v>132</v>
      </c>
    </row>
    <row r="234" spans="1:8">
      <c r="A234" s="34">
        <v>0</v>
      </c>
      <c r="B234" s="34" t="s">
        <v>125</v>
      </c>
      <c r="C234" s="34">
        <v>0</v>
      </c>
      <c r="D234" s="39">
        <v>0.96099999999999997</v>
      </c>
      <c r="E234" s="39">
        <v>0.19015996522640499</v>
      </c>
      <c r="F234" s="39">
        <v>1.0454001811415E-2</v>
      </c>
      <c r="G234" s="34" t="s">
        <v>126</v>
      </c>
      <c r="H234" s="34" t="s">
        <v>132</v>
      </c>
    </row>
    <row r="235" spans="1:8">
      <c r="A235" s="34">
        <v>0</v>
      </c>
      <c r="B235" s="34" t="s">
        <v>125</v>
      </c>
      <c r="C235" s="34">
        <v>0</v>
      </c>
      <c r="D235" s="39">
        <v>0.51900000000000002</v>
      </c>
      <c r="E235" s="39">
        <v>0.90011363401961997</v>
      </c>
      <c r="F235" s="39">
        <v>4.76247736627066E-2</v>
      </c>
      <c r="G235" s="34" t="s">
        <v>126</v>
      </c>
      <c r="H235" s="34" t="s">
        <v>132</v>
      </c>
    </row>
    <row r="236" spans="1:8">
      <c r="A236" s="34">
        <v>0</v>
      </c>
      <c r="B236" s="34" t="s">
        <v>125</v>
      </c>
      <c r="C236" s="34">
        <v>0</v>
      </c>
      <c r="D236" s="39">
        <v>0.27700000000000002</v>
      </c>
      <c r="E236" s="39">
        <v>1.35772112972</v>
      </c>
      <c r="F236" s="39">
        <v>7.0138479659957606E-2</v>
      </c>
      <c r="G236" s="34" t="s">
        <v>126</v>
      </c>
      <c r="H236" s="34" t="s">
        <v>132</v>
      </c>
    </row>
    <row r="237" spans="1:8">
      <c r="A237" s="34">
        <v>0</v>
      </c>
      <c r="B237" s="34" t="s">
        <v>125</v>
      </c>
      <c r="C237" s="34">
        <v>0</v>
      </c>
      <c r="D237" s="39">
        <v>1.2999999999999999E-2</v>
      </c>
      <c r="E237" s="39">
        <v>2.9856357376349201</v>
      </c>
      <c r="F237" s="39">
        <v>0.14227044512549999</v>
      </c>
      <c r="G237" s="34" t="s">
        <v>126</v>
      </c>
      <c r="H237" s="34" t="s">
        <v>132</v>
      </c>
    </row>
    <row r="238" spans="1:8">
      <c r="A238" s="34">
        <v>0</v>
      </c>
      <c r="B238" s="34" t="s">
        <v>125</v>
      </c>
      <c r="C238" s="34">
        <v>0</v>
      </c>
      <c r="D238" s="39">
        <v>3.1E-2</v>
      </c>
      <c r="E238" s="39">
        <v>2.4764523635271498</v>
      </c>
      <c r="F238" s="39">
        <v>0.12094147558188501</v>
      </c>
      <c r="G238" s="34" t="s">
        <v>126</v>
      </c>
      <c r="H238" s="34" t="s">
        <v>132</v>
      </c>
    </row>
    <row r="239" spans="1:8">
      <c r="A239" s="34">
        <v>0</v>
      </c>
      <c r="B239" s="34" t="s">
        <v>125</v>
      </c>
      <c r="C239" s="34">
        <v>0</v>
      </c>
      <c r="D239" s="39">
        <v>4.3999999999999997E-2</v>
      </c>
      <c r="E239" s="39">
        <v>2.24050356674887</v>
      </c>
      <c r="F239" s="39">
        <v>0.110694062495044</v>
      </c>
      <c r="G239" s="34" t="s">
        <v>126</v>
      </c>
      <c r="H239" s="34" t="s">
        <v>132</v>
      </c>
    </row>
    <row r="240" spans="1:8">
      <c r="A240" s="34">
        <v>0</v>
      </c>
      <c r="B240" s="34" t="s">
        <v>125</v>
      </c>
      <c r="C240" s="34">
        <v>0</v>
      </c>
      <c r="D240" s="39">
        <v>0.92100000000000004</v>
      </c>
      <c r="E240" s="39">
        <v>0.294387814456601</v>
      </c>
      <c r="F240" s="39">
        <v>1.60917007686898E-2</v>
      </c>
      <c r="G240" s="34" t="s">
        <v>126</v>
      </c>
      <c r="H240" s="34" t="s">
        <v>132</v>
      </c>
    </row>
    <row r="241" spans="1:8">
      <c r="A241" s="34">
        <v>0</v>
      </c>
      <c r="B241" s="34" t="s">
        <v>125</v>
      </c>
      <c r="C241" s="34">
        <v>0</v>
      </c>
      <c r="D241" s="39">
        <v>0.71399999999999997</v>
      </c>
      <c r="E241" s="39">
        <v>0.61177130037446403</v>
      </c>
      <c r="F241" s="39">
        <v>3.2870127754157097E-2</v>
      </c>
      <c r="G241" s="34" t="s">
        <v>126</v>
      </c>
      <c r="H241" s="34" t="s">
        <v>132</v>
      </c>
    </row>
    <row r="242" spans="1:8">
      <c r="A242" s="34">
        <v>0</v>
      </c>
      <c r="B242" s="34" t="s">
        <v>125</v>
      </c>
      <c r="C242" s="34">
        <v>0</v>
      </c>
      <c r="D242" s="39">
        <v>6.7000000000000004E-2</v>
      </c>
      <c r="E242" s="39">
        <v>2.22356137975782</v>
      </c>
      <c r="F242" s="39">
        <v>0.109949050911647</v>
      </c>
      <c r="G242" s="34" t="s">
        <v>126</v>
      </c>
      <c r="H242" s="34" t="s">
        <v>132</v>
      </c>
    </row>
    <row r="243" spans="1:8">
      <c r="A243" s="34">
        <v>0</v>
      </c>
      <c r="B243" s="34" t="s">
        <v>125</v>
      </c>
      <c r="C243" s="34">
        <v>0</v>
      </c>
      <c r="D243" s="39">
        <v>0.61599999999999999</v>
      </c>
      <c r="E243" s="39">
        <v>0.67741251189292695</v>
      </c>
      <c r="F243" s="39">
        <v>3.6269076964573203E-2</v>
      </c>
      <c r="G243" s="34" t="s">
        <v>126</v>
      </c>
      <c r="H243" s="34" t="s">
        <v>132</v>
      </c>
    </row>
    <row r="244" spans="1:8">
      <c r="A244" s="34">
        <v>0</v>
      </c>
      <c r="B244" s="34" t="s">
        <v>125</v>
      </c>
      <c r="C244" s="34">
        <v>0</v>
      </c>
      <c r="D244" s="39">
        <v>0.58099999999999996</v>
      </c>
      <c r="E244" s="39">
        <v>0.76775831392169003</v>
      </c>
      <c r="F244" s="39">
        <v>4.0908365350814199E-2</v>
      </c>
      <c r="G244" s="34" t="s">
        <v>126</v>
      </c>
      <c r="H244" s="34" t="s">
        <v>132</v>
      </c>
    </row>
    <row r="245" spans="1:8">
      <c r="A245" s="34">
        <v>0</v>
      </c>
      <c r="B245" s="34" t="s">
        <v>125</v>
      </c>
      <c r="C245" s="34">
        <v>0</v>
      </c>
      <c r="D245" s="39">
        <v>0.11700000000000001</v>
      </c>
      <c r="E245" s="39">
        <v>1.7956610981625201</v>
      </c>
      <c r="F245" s="39">
        <v>9.0709832283863298E-2</v>
      </c>
      <c r="G245" s="34" t="s">
        <v>126</v>
      </c>
      <c r="H245" s="34" t="s">
        <v>132</v>
      </c>
    </row>
    <row r="246" spans="1:8">
      <c r="A246" s="34">
        <v>0</v>
      </c>
      <c r="B246" s="34" t="s">
        <v>125</v>
      </c>
      <c r="C246" s="34">
        <v>0</v>
      </c>
      <c r="D246" s="39">
        <v>0.88700000000000001</v>
      </c>
      <c r="E246" s="39">
        <v>0.36592194972856301</v>
      </c>
      <c r="F246" s="39">
        <v>1.9923963018582399E-2</v>
      </c>
      <c r="G246" s="34" t="s">
        <v>126</v>
      </c>
      <c r="H246" s="34" t="s">
        <v>132</v>
      </c>
    </row>
    <row r="247" spans="1:8">
      <c r="A247" s="34">
        <v>0</v>
      </c>
      <c r="B247" s="34" t="s">
        <v>125</v>
      </c>
      <c r="C247" s="34">
        <v>0</v>
      </c>
      <c r="D247" s="39">
        <v>0.437</v>
      </c>
      <c r="E247" s="39">
        <v>0.97141030403244699</v>
      </c>
      <c r="F247" s="39">
        <v>5.12039056909738E-2</v>
      </c>
      <c r="G247" s="34" t="s">
        <v>126</v>
      </c>
      <c r="H247" s="34" t="s">
        <v>132</v>
      </c>
    </row>
    <row r="248" spans="1:8">
      <c r="A248" s="34">
        <v>0</v>
      </c>
      <c r="B248" s="34" t="s">
        <v>125</v>
      </c>
      <c r="C248" s="34">
        <v>0</v>
      </c>
      <c r="D248" s="39">
        <v>0.69099999999999995</v>
      </c>
      <c r="E248" s="39">
        <v>0.63550140444706404</v>
      </c>
      <c r="F248" s="39">
        <v>3.4101653111163997E-2</v>
      </c>
      <c r="G248" s="34" t="s">
        <v>126</v>
      </c>
      <c r="H248" s="34" t="s">
        <v>132</v>
      </c>
    </row>
    <row r="249" spans="1:8">
      <c r="A249" s="34">
        <v>0</v>
      </c>
      <c r="B249" s="34" t="s">
        <v>125</v>
      </c>
      <c r="C249" s="34">
        <v>0</v>
      </c>
      <c r="D249" s="39">
        <v>0.214</v>
      </c>
      <c r="E249" s="39">
        <v>1.4620225240251501</v>
      </c>
      <c r="F249" s="39">
        <v>7.5121818517080496E-2</v>
      </c>
      <c r="G249" s="34" t="s">
        <v>126</v>
      </c>
      <c r="H249" s="34" t="s">
        <v>132</v>
      </c>
    </row>
    <row r="250" spans="1:8">
      <c r="A250" s="34">
        <v>0</v>
      </c>
      <c r="B250" s="34" t="s">
        <v>125</v>
      </c>
      <c r="C250" s="34">
        <v>0</v>
      </c>
      <c r="D250" s="39">
        <v>0.38300000000000001</v>
      </c>
      <c r="E250" s="39">
        <v>1.04601511563294</v>
      </c>
      <c r="F250" s="39">
        <v>5.4920418223042201E-2</v>
      </c>
      <c r="G250" s="34" t="s">
        <v>126</v>
      </c>
      <c r="H250" s="34" t="s">
        <v>132</v>
      </c>
    </row>
    <row r="251" spans="1:8">
      <c r="A251" s="34">
        <v>0</v>
      </c>
      <c r="B251" s="34" t="s">
        <v>125</v>
      </c>
      <c r="C251" s="34">
        <v>0</v>
      </c>
      <c r="D251" s="39">
        <v>0.85299999999999998</v>
      </c>
      <c r="E251" s="39">
        <v>0.38633439937150998</v>
      </c>
      <c r="F251" s="39">
        <v>2.10120403001436E-2</v>
      </c>
      <c r="G251" s="34" t="s">
        <v>126</v>
      </c>
      <c r="H251" s="34" t="s">
        <v>132</v>
      </c>
    </row>
    <row r="252" spans="1:8">
      <c r="A252" s="34">
        <v>0</v>
      </c>
      <c r="B252" s="34" t="s">
        <v>125</v>
      </c>
      <c r="C252" s="34">
        <v>0</v>
      </c>
      <c r="D252" s="39">
        <v>0.20399999999999999</v>
      </c>
      <c r="E252" s="39">
        <v>1.5172175471286899</v>
      </c>
      <c r="F252" s="39">
        <v>7.7737389741392701E-2</v>
      </c>
      <c r="G252" s="34" t="s">
        <v>126</v>
      </c>
      <c r="H252" s="34" t="s">
        <v>132</v>
      </c>
    </row>
    <row r="253" spans="1:8">
      <c r="A253" s="34">
        <v>0</v>
      </c>
      <c r="B253" s="34" t="s">
        <v>125</v>
      </c>
      <c r="C253" s="34">
        <v>0</v>
      </c>
      <c r="D253" s="39">
        <v>0.17899999999999999</v>
      </c>
      <c r="E253" s="39">
        <v>1.58284698775638</v>
      </c>
      <c r="F253" s="39">
        <v>8.0828236504427095E-2</v>
      </c>
      <c r="G253" s="34" t="s">
        <v>126</v>
      </c>
      <c r="H253" s="34" t="s">
        <v>132</v>
      </c>
    </row>
    <row r="254" spans="1:8">
      <c r="A254" s="34">
        <v>0</v>
      </c>
      <c r="B254" s="34" t="s">
        <v>125</v>
      </c>
      <c r="C254" s="34">
        <v>0</v>
      </c>
      <c r="D254" s="39">
        <v>0.628</v>
      </c>
      <c r="E254" s="39">
        <v>0.65451340655804902</v>
      </c>
      <c r="F254" s="39">
        <v>3.50860616030838E-2</v>
      </c>
      <c r="G254" s="34" t="s">
        <v>126</v>
      </c>
      <c r="H254" s="34" t="s">
        <v>132</v>
      </c>
    </row>
    <row r="255" spans="1:8">
      <c r="A255" s="34">
        <v>0</v>
      </c>
      <c r="B255" s="34" t="s">
        <v>125</v>
      </c>
      <c r="C255" s="34">
        <v>0</v>
      </c>
      <c r="D255" s="39">
        <v>0.56599999999999995</v>
      </c>
      <c r="E255" s="39">
        <v>0.795047810734961</v>
      </c>
      <c r="F255" s="39">
        <v>4.2300919834897303E-2</v>
      </c>
      <c r="G255" s="34" t="s">
        <v>126</v>
      </c>
      <c r="H255" s="34" t="s">
        <v>132</v>
      </c>
    </row>
    <row r="256" spans="1:8">
      <c r="A256" s="34">
        <v>0</v>
      </c>
      <c r="B256" s="34" t="s">
        <v>125</v>
      </c>
      <c r="C256" s="34">
        <v>0</v>
      </c>
      <c r="D256" s="39">
        <v>0.49299999999999999</v>
      </c>
      <c r="E256" s="39">
        <v>0.83878735507722302</v>
      </c>
      <c r="F256" s="39">
        <v>4.4524487657702803E-2</v>
      </c>
      <c r="G256" s="34" t="s">
        <v>126</v>
      </c>
      <c r="H256" s="34" t="s">
        <v>132</v>
      </c>
    </row>
    <row r="257" spans="1:8">
      <c r="A257" s="34">
        <v>0</v>
      </c>
      <c r="B257" s="34" t="s">
        <v>125</v>
      </c>
      <c r="C257" s="34">
        <v>0</v>
      </c>
      <c r="D257" s="39">
        <v>0.85199999999999998</v>
      </c>
      <c r="E257" s="39">
        <v>0.34815441307797101</v>
      </c>
      <c r="F257" s="39">
        <v>1.8974900975861499E-2</v>
      </c>
      <c r="G257" s="34" t="s">
        <v>126</v>
      </c>
      <c r="H257" s="34" t="s">
        <v>132</v>
      </c>
    </row>
    <row r="258" spans="1:8">
      <c r="A258" s="34">
        <v>0</v>
      </c>
      <c r="B258" s="34" t="s">
        <v>125</v>
      </c>
      <c r="C258" s="34">
        <v>0</v>
      </c>
      <c r="D258" s="39">
        <v>0.86</v>
      </c>
      <c r="E258" s="39">
        <v>0.30871865018558498</v>
      </c>
      <c r="F258" s="39">
        <v>1.6861838126637899E-2</v>
      </c>
      <c r="G258" s="34" t="s">
        <v>126</v>
      </c>
      <c r="H258" s="34" t="s">
        <v>132</v>
      </c>
    </row>
    <row r="259" spans="1:8">
      <c r="A259" s="34">
        <v>0</v>
      </c>
      <c r="B259" s="34" t="s">
        <v>125</v>
      </c>
      <c r="C259" s="34">
        <v>0</v>
      </c>
      <c r="D259" s="39">
        <v>0.97399999999999998</v>
      </c>
      <c r="E259" s="39">
        <v>0.16429271778716101</v>
      </c>
      <c r="F259" s="39">
        <v>9.04481778287353E-3</v>
      </c>
      <c r="G259" s="34" t="s">
        <v>126</v>
      </c>
      <c r="H259" s="34" t="s">
        <v>132</v>
      </c>
    </row>
    <row r="260" spans="1:8">
      <c r="A260" s="34">
        <v>0</v>
      </c>
      <c r="B260" s="34" t="s">
        <v>125</v>
      </c>
      <c r="C260" s="34">
        <v>0</v>
      </c>
      <c r="D260" s="39">
        <v>0.96299999999999997</v>
      </c>
      <c r="E260" s="39">
        <v>0.209822428905481</v>
      </c>
      <c r="F260" s="39">
        <v>1.1522486269411301E-2</v>
      </c>
      <c r="G260" s="34" t="s">
        <v>126</v>
      </c>
      <c r="H260" s="34" t="s">
        <v>132</v>
      </c>
    </row>
    <row r="261" spans="1:8">
      <c r="A261" s="34">
        <v>0</v>
      </c>
      <c r="B261" s="34" t="s">
        <v>125</v>
      </c>
      <c r="C261" s="34">
        <v>0</v>
      </c>
      <c r="D261" s="39">
        <v>0.81699999999999995</v>
      </c>
      <c r="E261" s="39">
        <v>0.373200210197763</v>
      </c>
      <c r="F261" s="39">
        <v>2.03122050556344E-2</v>
      </c>
      <c r="G261" s="34" t="s">
        <v>126</v>
      </c>
      <c r="H261" s="34" t="s">
        <v>132</v>
      </c>
    </row>
    <row r="262" spans="1:8">
      <c r="A262" s="34">
        <v>0</v>
      </c>
      <c r="B262" s="34" t="s">
        <v>125</v>
      </c>
      <c r="C262" s="34">
        <v>0</v>
      </c>
      <c r="D262" s="39">
        <v>0.49199999999999999</v>
      </c>
      <c r="E262" s="39">
        <v>0.82778821582380102</v>
      </c>
      <c r="F262" s="39">
        <v>4.3966301635371401E-2</v>
      </c>
      <c r="G262" s="34" t="s">
        <v>126</v>
      </c>
      <c r="H262" s="34" t="s">
        <v>132</v>
      </c>
    </row>
    <row r="263" spans="1:8">
      <c r="A263" s="34">
        <v>0</v>
      </c>
      <c r="B263" s="34" t="s">
        <v>125</v>
      </c>
      <c r="C263" s="34">
        <v>0</v>
      </c>
      <c r="D263" s="39">
        <v>0.59</v>
      </c>
      <c r="E263" s="39">
        <v>0.76247135785971198</v>
      </c>
      <c r="F263" s="39">
        <v>4.0638109091119701E-2</v>
      </c>
      <c r="G263" s="34" t="s">
        <v>126</v>
      </c>
      <c r="H263" s="34" t="s">
        <v>132</v>
      </c>
    </row>
    <row r="264" spans="1:8">
      <c r="A264" s="34">
        <v>0</v>
      </c>
      <c r="B264" s="34" t="s">
        <v>125</v>
      </c>
      <c r="C264" s="34">
        <v>0</v>
      </c>
      <c r="D264" s="39">
        <v>0.13500000000000001</v>
      </c>
      <c r="E264" s="39">
        <v>1.76649084630554</v>
      </c>
      <c r="F264" s="39">
        <v>8.9367954081525994E-2</v>
      </c>
      <c r="G264" s="34" t="s">
        <v>126</v>
      </c>
      <c r="H264" s="34" t="s">
        <v>132</v>
      </c>
    </row>
    <row r="265" spans="1:8">
      <c r="A265" s="34">
        <v>0</v>
      </c>
      <c r="B265" s="34" t="s">
        <v>125</v>
      </c>
      <c r="C265" s="34">
        <v>0</v>
      </c>
      <c r="D265" s="39">
        <v>0.65900000000000003</v>
      </c>
      <c r="E265" s="39">
        <v>0.73332387292803303</v>
      </c>
      <c r="F265" s="39">
        <v>3.9145422238056601E-2</v>
      </c>
      <c r="G265" s="34" t="s">
        <v>126</v>
      </c>
      <c r="H265" s="34" t="s">
        <v>132</v>
      </c>
    </row>
    <row r="266" spans="1:8">
      <c r="A266" s="34">
        <v>0</v>
      </c>
      <c r="B266" s="34" t="s">
        <v>125</v>
      </c>
      <c r="C266" s="34">
        <v>0</v>
      </c>
      <c r="D266" s="39">
        <v>0.97499999999999998</v>
      </c>
      <c r="E266" s="39">
        <v>0.15614857540622401</v>
      </c>
      <c r="F266" s="39">
        <v>8.6003138142270192E-3</v>
      </c>
      <c r="G266" s="34" t="s">
        <v>126</v>
      </c>
      <c r="H266" s="34" t="s">
        <v>132</v>
      </c>
    </row>
    <row r="267" spans="1:8">
      <c r="A267" s="34">
        <v>0</v>
      </c>
      <c r="B267" s="34" t="s">
        <v>125</v>
      </c>
      <c r="C267" s="34">
        <v>0</v>
      </c>
      <c r="D267" s="39">
        <v>0.19900000000000001</v>
      </c>
      <c r="E267" s="39">
        <v>1.5226179590479401</v>
      </c>
      <c r="F267" s="39">
        <v>7.7992509111323993E-2</v>
      </c>
      <c r="G267" s="34" t="s">
        <v>126</v>
      </c>
      <c r="H267" s="34" t="s">
        <v>132</v>
      </c>
    </row>
    <row r="268" spans="1:8">
      <c r="A268" s="34">
        <v>0</v>
      </c>
      <c r="B268" s="34" t="s">
        <v>125</v>
      </c>
      <c r="C268" s="34">
        <v>0</v>
      </c>
      <c r="D268" s="39">
        <v>0.193</v>
      </c>
      <c r="E268" s="39">
        <v>1.5124175865218801</v>
      </c>
      <c r="F268" s="39">
        <v>7.7510517587865702E-2</v>
      </c>
      <c r="G268" s="34" t="s">
        <v>126</v>
      </c>
      <c r="H268" s="34" t="s">
        <v>132</v>
      </c>
    </row>
    <row r="269" spans="1:8">
      <c r="A269" s="34">
        <v>0</v>
      </c>
      <c r="B269" s="34" t="s">
        <v>125</v>
      </c>
      <c r="C269" s="34">
        <v>0</v>
      </c>
      <c r="D269" s="39">
        <v>0.85499999999999998</v>
      </c>
      <c r="E269" s="39">
        <v>0.35286066369340202</v>
      </c>
      <c r="F269" s="39">
        <v>1.92264666614862E-2</v>
      </c>
      <c r="G269" s="34" t="s">
        <v>126</v>
      </c>
      <c r="H269" s="34" t="s">
        <v>132</v>
      </c>
    </row>
    <row r="270" spans="1:8">
      <c r="A270" s="34">
        <v>0</v>
      </c>
      <c r="B270" s="34" t="s">
        <v>125</v>
      </c>
      <c r="C270" s="34">
        <v>0</v>
      </c>
      <c r="D270" s="39">
        <v>0.38</v>
      </c>
      <c r="E270" s="39">
        <v>1.1060538372014499</v>
      </c>
      <c r="F270" s="39">
        <v>5.7890229276327601E-2</v>
      </c>
      <c r="G270" s="34" t="s">
        <v>126</v>
      </c>
      <c r="H270" s="34" t="s">
        <v>132</v>
      </c>
    </row>
    <row r="271" spans="1:8">
      <c r="A271" s="34">
        <v>0</v>
      </c>
      <c r="B271" s="34" t="s">
        <v>125</v>
      </c>
      <c r="C271" s="34">
        <v>0</v>
      </c>
      <c r="D271" s="39">
        <v>0.91</v>
      </c>
      <c r="E271" s="39">
        <v>0.29452974367957002</v>
      </c>
      <c r="F271" s="39">
        <v>1.6099333943323999E-2</v>
      </c>
      <c r="G271" s="34" t="s">
        <v>126</v>
      </c>
      <c r="H271" s="34" t="s">
        <v>132</v>
      </c>
    </row>
    <row r="272" spans="1:8">
      <c r="A272" s="34">
        <v>0</v>
      </c>
      <c r="B272" s="34" t="s">
        <v>125</v>
      </c>
      <c r="C272" s="34">
        <v>0</v>
      </c>
      <c r="D272" s="39">
        <v>0.60799999999999998</v>
      </c>
      <c r="E272" s="39">
        <v>0.72739361047763795</v>
      </c>
      <c r="F272" s="39">
        <v>3.8841155667848702E-2</v>
      </c>
      <c r="G272" s="34" t="s">
        <v>126</v>
      </c>
      <c r="H272" s="34" t="s">
        <v>132</v>
      </c>
    </row>
    <row r="273" spans="1:8">
      <c r="A273" s="34">
        <v>0</v>
      </c>
      <c r="B273" s="34" t="s">
        <v>125</v>
      </c>
      <c r="C273" s="34">
        <v>0</v>
      </c>
      <c r="D273" s="39">
        <v>0.41799999999999998</v>
      </c>
      <c r="E273" s="39">
        <v>1.0456987157623401</v>
      </c>
      <c r="F273" s="39">
        <v>5.4904717929666599E-2</v>
      </c>
      <c r="G273" s="34" t="s">
        <v>126</v>
      </c>
      <c r="H273" s="34" t="s">
        <v>132</v>
      </c>
    </row>
    <row r="274" spans="1:8">
      <c r="A274" s="34">
        <v>0</v>
      </c>
      <c r="B274" s="34" t="s">
        <v>125</v>
      </c>
      <c r="C274" s="34">
        <v>0</v>
      </c>
      <c r="D274" s="39">
        <v>0.46100000000000002</v>
      </c>
      <c r="E274" s="39">
        <v>0.95822139411784601</v>
      </c>
      <c r="F274" s="39">
        <v>5.0543844498785802E-2</v>
      </c>
      <c r="G274" s="34" t="s">
        <v>126</v>
      </c>
      <c r="H274" s="34" t="s">
        <v>132</v>
      </c>
    </row>
    <row r="275" spans="1:8">
      <c r="A275" s="34">
        <v>0</v>
      </c>
      <c r="B275" s="34" t="s">
        <v>125</v>
      </c>
      <c r="C275" s="34">
        <v>0</v>
      </c>
      <c r="D275" s="39">
        <v>0.46200000000000002</v>
      </c>
      <c r="E275" s="39">
        <v>0.94900988010981602</v>
      </c>
      <c r="F275" s="39">
        <v>5.0082293803960801E-2</v>
      </c>
      <c r="G275" s="34" t="s">
        <v>126</v>
      </c>
      <c r="H275" s="34" t="s">
        <v>132</v>
      </c>
    </row>
    <row r="276" spans="1:8">
      <c r="A276" s="34">
        <v>0</v>
      </c>
      <c r="B276" s="34" t="s">
        <v>125</v>
      </c>
      <c r="C276" s="34">
        <v>0</v>
      </c>
      <c r="D276" s="39">
        <v>0.29299999999999998</v>
      </c>
      <c r="E276" s="39">
        <v>1.2666392804931701</v>
      </c>
      <c r="F276" s="39">
        <v>6.5742616657363903E-2</v>
      </c>
      <c r="G276" s="34" t="s">
        <v>126</v>
      </c>
      <c r="H276" s="34" t="s">
        <v>132</v>
      </c>
    </row>
    <row r="277" spans="1:8">
      <c r="A277" s="34">
        <v>0</v>
      </c>
      <c r="B277" s="34" t="s">
        <v>125</v>
      </c>
      <c r="C277" s="34">
        <v>0</v>
      </c>
      <c r="D277" s="39">
        <v>0.65700000000000003</v>
      </c>
      <c r="E277" s="39">
        <v>0.61855355494049602</v>
      </c>
      <c r="F277" s="39">
        <v>3.3222427999857203E-2</v>
      </c>
      <c r="G277" s="34" t="s">
        <v>126</v>
      </c>
      <c r="H277" s="34" t="s">
        <v>132</v>
      </c>
    </row>
    <row r="278" spans="1:8">
      <c r="A278" s="34">
        <v>0</v>
      </c>
      <c r="B278" s="34" t="s">
        <v>125</v>
      </c>
      <c r="C278" s="34">
        <v>0</v>
      </c>
      <c r="D278" s="39">
        <v>0.83299999999999996</v>
      </c>
      <c r="E278" s="39">
        <v>0.38983903226906202</v>
      </c>
      <c r="F278" s="39">
        <v>2.1198610362222502E-2</v>
      </c>
      <c r="G278" s="34" t="s">
        <v>126</v>
      </c>
      <c r="H278" s="34" t="s">
        <v>132</v>
      </c>
    </row>
    <row r="279" spans="1:8">
      <c r="A279" s="34">
        <v>0</v>
      </c>
      <c r="B279" s="34" t="s">
        <v>125</v>
      </c>
      <c r="C279" s="34">
        <v>0</v>
      </c>
      <c r="D279" s="39">
        <v>0.53800000000000003</v>
      </c>
      <c r="E279" s="39">
        <v>0.82542808412250801</v>
      </c>
      <c r="F279" s="39">
        <v>4.3846444311068801E-2</v>
      </c>
      <c r="G279" s="34" t="s">
        <v>126</v>
      </c>
      <c r="H279" s="34" t="s">
        <v>132</v>
      </c>
    </row>
    <row r="280" spans="1:8">
      <c r="A280" s="34">
        <v>0</v>
      </c>
      <c r="B280" s="34" t="s">
        <v>125</v>
      </c>
      <c r="C280" s="34">
        <v>0</v>
      </c>
      <c r="D280" s="39">
        <v>0.14199999999999999</v>
      </c>
      <c r="E280" s="39">
        <v>1.75034310676625</v>
      </c>
      <c r="F280" s="39">
        <v>8.8623427821190703E-2</v>
      </c>
      <c r="G280" s="34" t="s">
        <v>126</v>
      </c>
      <c r="H280" s="34" t="s">
        <v>132</v>
      </c>
    </row>
    <row r="281" spans="1:8">
      <c r="A281" s="34">
        <v>0</v>
      </c>
      <c r="B281" s="34" t="s">
        <v>125</v>
      </c>
      <c r="C281" s="34">
        <v>0</v>
      </c>
      <c r="D281" s="39">
        <v>0.32300000000000001</v>
      </c>
      <c r="E281" s="39">
        <v>1.1845749851235901</v>
      </c>
      <c r="F281" s="39">
        <v>6.1746219868938898E-2</v>
      </c>
      <c r="G281" s="34" t="s">
        <v>126</v>
      </c>
      <c r="H281" s="34" t="s">
        <v>132</v>
      </c>
    </row>
    <row r="282" spans="1:8">
      <c r="A282" s="34">
        <v>0</v>
      </c>
      <c r="B282" s="34" t="s">
        <v>125</v>
      </c>
      <c r="C282" s="34">
        <v>0</v>
      </c>
      <c r="D282" s="39">
        <v>0.89</v>
      </c>
      <c r="E282" s="39">
        <v>0.30910946278298801</v>
      </c>
      <c r="F282" s="39">
        <v>1.6882823460710499E-2</v>
      </c>
      <c r="G282" s="34" t="s">
        <v>126</v>
      </c>
      <c r="H282" s="34" t="s">
        <v>132</v>
      </c>
    </row>
    <row r="283" spans="1:8">
      <c r="A283" s="34">
        <v>0</v>
      </c>
      <c r="B283" s="34" t="s">
        <v>125</v>
      </c>
      <c r="C283" s="34">
        <v>0</v>
      </c>
      <c r="D283" s="39">
        <v>6.6000000000000003E-2</v>
      </c>
      <c r="E283" s="39">
        <v>2.1478571466612402</v>
      </c>
      <c r="F283" s="39">
        <v>0.106604743672067</v>
      </c>
      <c r="G283" s="34" t="s">
        <v>126</v>
      </c>
      <c r="H283" s="34" t="s">
        <v>132</v>
      </c>
    </row>
    <row r="284" spans="1:8">
      <c r="A284" s="34">
        <v>0</v>
      </c>
      <c r="B284" s="34" t="s">
        <v>125</v>
      </c>
      <c r="C284" s="34">
        <v>0</v>
      </c>
      <c r="D284" s="39">
        <v>0.70899999999999996</v>
      </c>
      <c r="E284" s="39">
        <v>0.64452386959571495</v>
      </c>
      <c r="F284" s="39">
        <v>3.4569071010001097E-2</v>
      </c>
      <c r="G284" s="34" t="s">
        <v>126</v>
      </c>
      <c r="H284" s="34" t="s">
        <v>132</v>
      </c>
    </row>
    <row r="285" spans="1:8">
      <c r="A285" s="34">
        <v>0</v>
      </c>
      <c r="B285" s="34" t="s">
        <v>125</v>
      </c>
      <c r="C285" s="34">
        <v>0</v>
      </c>
      <c r="D285" s="39">
        <v>0.996</v>
      </c>
      <c r="E285" s="39">
        <v>7.1897992803549401E-2</v>
      </c>
      <c r="F285" s="39">
        <v>3.9784417127730603E-3</v>
      </c>
      <c r="G285" s="34" t="s">
        <v>126</v>
      </c>
      <c r="H285" s="34" t="s">
        <v>132</v>
      </c>
    </row>
    <row r="286" spans="1:8">
      <c r="A286" s="34">
        <v>0</v>
      </c>
      <c r="B286" s="34" t="s">
        <v>125</v>
      </c>
      <c r="C286" s="34">
        <v>0</v>
      </c>
      <c r="D286" s="39">
        <v>2.5000000000000001E-2</v>
      </c>
      <c r="E286" s="39">
        <v>2.6046003642575402</v>
      </c>
      <c r="F286" s="39">
        <v>0.12640868146977999</v>
      </c>
      <c r="G286" s="34" t="s">
        <v>126</v>
      </c>
      <c r="H286" s="34" t="s">
        <v>132</v>
      </c>
    </row>
    <row r="287" spans="1:8">
      <c r="A287" s="34">
        <v>0</v>
      </c>
      <c r="B287" s="34" t="s">
        <v>125</v>
      </c>
      <c r="C287" s="34">
        <v>0</v>
      </c>
      <c r="D287" s="39">
        <v>0.38700000000000001</v>
      </c>
      <c r="E287" s="39">
        <v>1.0177388550845601</v>
      </c>
      <c r="F287" s="39">
        <v>5.3515239789532501E-2</v>
      </c>
      <c r="G287" s="34" t="s">
        <v>126</v>
      </c>
      <c r="H287" s="34" t="s">
        <v>132</v>
      </c>
    </row>
    <row r="288" spans="1:8">
      <c r="A288" s="34">
        <v>0</v>
      </c>
      <c r="B288" s="34" t="s">
        <v>125</v>
      </c>
      <c r="C288" s="34">
        <v>0</v>
      </c>
      <c r="D288" s="39">
        <v>0.76400000000000001</v>
      </c>
      <c r="E288" s="39">
        <v>0.48839596217350001</v>
      </c>
      <c r="F288" s="39">
        <v>2.6416351270966899E-2</v>
      </c>
      <c r="G288" s="34" t="s">
        <v>126</v>
      </c>
      <c r="H288" s="34" t="s">
        <v>132</v>
      </c>
    </row>
    <row r="289" spans="1:8">
      <c r="A289" s="34">
        <v>0</v>
      </c>
      <c r="B289" s="34" t="s">
        <v>125</v>
      </c>
      <c r="C289" s="34">
        <v>0</v>
      </c>
      <c r="D289" s="39">
        <v>0.62</v>
      </c>
      <c r="E289" s="39">
        <v>0.72371551862091699</v>
      </c>
      <c r="F289" s="39">
        <v>3.8652345358546801E-2</v>
      </c>
      <c r="G289" s="34" t="s">
        <v>126</v>
      </c>
      <c r="H289" s="34" t="s">
        <v>132</v>
      </c>
    </row>
    <row r="290" spans="1:8">
      <c r="A290" s="34">
        <v>0</v>
      </c>
      <c r="B290" s="34" t="s">
        <v>125</v>
      </c>
      <c r="C290" s="34">
        <v>0</v>
      </c>
      <c r="D290" s="39">
        <v>0.17199999999999999</v>
      </c>
      <c r="E290" s="39">
        <v>1.60108945522574</v>
      </c>
      <c r="F290" s="39">
        <v>8.1683697168112496E-2</v>
      </c>
      <c r="G290" s="34" t="s">
        <v>126</v>
      </c>
      <c r="H290" s="34" t="s">
        <v>132</v>
      </c>
    </row>
    <row r="291" spans="1:8">
      <c r="A291" s="34">
        <v>0</v>
      </c>
      <c r="B291" s="34" t="s">
        <v>125</v>
      </c>
      <c r="C291" s="34">
        <v>0</v>
      </c>
      <c r="D291" s="39">
        <v>0.436</v>
      </c>
      <c r="E291" s="39">
        <v>1.01365382422409</v>
      </c>
      <c r="F291" s="39">
        <v>5.3311890160357103E-2</v>
      </c>
      <c r="G291" s="34" t="s">
        <v>126</v>
      </c>
      <c r="H291" s="34" t="s">
        <v>132</v>
      </c>
    </row>
    <row r="292" spans="1:8">
      <c r="A292" s="34">
        <v>0</v>
      </c>
      <c r="B292" s="34" t="s">
        <v>125</v>
      </c>
      <c r="C292" s="34">
        <v>0</v>
      </c>
      <c r="D292" s="39">
        <v>0.96899999999999997</v>
      </c>
      <c r="E292" s="39">
        <v>0.166157619637642</v>
      </c>
      <c r="F292" s="39">
        <v>9.1465472840566598E-3</v>
      </c>
      <c r="G292" s="34" t="s">
        <v>126</v>
      </c>
      <c r="H292" s="34" t="s">
        <v>132</v>
      </c>
    </row>
    <row r="293" spans="1:8">
      <c r="A293" s="34">
        <v>0</v>
      </c>
      <c r="B293" s="34" t="s">
        <v>125</v>
      </c>
      <c r="C293" s="34">
        <v>0</v>
      </c>
      <c r="D293" s="39">
        <v>0.77200000000000002</v>
      </c>
      <c r="E293" s="39">
        <v>0.50494612224747004</v>
      </c>
      <c r="F293" s="39">
        <v>2.72870895657676E-2</v>
      </c>
      <c r="G293" s="34" t="s">
        <v>126</v>
      </c>
      <c r="H293" s="34" t="s">
        <v>132</v>
      </c>
    </row>
    <row r="294" spans="1:8">
      <c r="A294" s="34">
        <v>0</v>
      </c>
      <c r="B294" s="34" t="s">
        <v>125</v>
      </c>
      <c r="C294" s="34">
        <v>0</v>
      </c>
      <c r="D294" s="39">
        <v>0.36399999999999999</v>
      </c>
      <c r="E294" s="39">
        <v>1.07316424044964</v>
      </c>
      <c r="F294" s="39">
        <v>5.6265663469395197E-2</v>
      </c>
      <c r="G294" s="34" t="s">
        <v>126</v>
      </c>
      <c r="H294" s="34" t="s">
        <v>132</v>
      </c>
    </row>
    <row r="295" spans="1:8">
      <c r="A295" s="34">
        <v>0</v>
      </c>
      <c r="B295" s="34" t="s">
        <v>125</v>
      </c>
      <c r="C295" s="34">
        <v>0</v>
      </c>
      <c r="D295" s="39">
        <v>0.81799999999999995</v>
      </c>
      <c r="E295" s="39">
        <v>0.43714914445272202</v>
      </c>
      <c r="F295" s="39">
        <v>2.3710235298728399E-2</v>
      </c>
      <c r="G295" s="34" t="s">
        <v>126</v>
      </c>
      <c r="H295" s="34" t="s">
        <v>132</v>
      </c>
    </row>
    <row r="296" spans="1:8">
      <c r="A296" s="34">
        <v>0</v>
      </c>
      <c r="B296" s="34" t="s">
        <v>125</v>
      </c>
      <c r="C296" s="34">
        <v>0</v>
      </c>
      <c r="D296" s="39">
        <v>0.86099999999999999</v>
      </c>
      <c r="E296" s="39">
        <v>0.36344042508853203</v>
      </c>
      <c r="F296" s="39">
        <v>1.97915214510671E-2</v>
      </c>
      <c r="G296" s="34" t="s">
        <v>126</v>
      </c>
      <c r="H296" s="34" t="s">
        <v>132</v>
      </c>
    </row>
    <row r="297" spans="1:8">
      <c r="A297" s="34">
        <v>0</v>
      </c>
      <c r="B297" s="34" t="s">
        <v>125</v>
      </c>
      <c r="C297" s="34">
        <v>0</v>
      </c>
      <c r="D297" s="39">
        <v>0.20399999999999999</v>
      </c>
      <c r="E297" s="39">
        <v>1.42006428289871</v>
      </c>
      <c r="F297" s="39">
        <v>7.3123562425548794E-2</v>
      </c>
      <c r="G297" s="34" t="s">
        <v>126</v>
      </c>
      <c r="H297" s="34" t="s">
        <v>132</v>
      </c>
    </row>
    <row r="298" spans="1:8">
      <c r="A298" s="34">
        <v>0</v>
      </c>
      <c r="B298" s="34" t="s">
        <v>125</v>
      </c>
      <c r="C298" s="34">
        <v>0</v>
      </c>
      <c r="D298" s="39">
        <v>0.50700000000000001</v>
      </c>
      <c r="E298" s="39">
        <v>0.88285808660903098</v>
      </c>
      <c r="F298" s="39">
        <v>4.6754473425562597E-2</v>
      </c>
      <c r="G298" s="34" t="s">
        <v>126</v>
      </c>
      <c r="H298" s="34" t="s">
        <v>132</v>
      </c>
    </row>
    <row r="299" spans="1:8">
      <c r="A299" s="34">
        <v>0</v>
      </c>
      <c r="B299" s="34" t="s">
        <v>125</v>
      </c>
      <c r="C299" s="34">
        <v>0</v>
      </c>
      <c r="D299" s="39">
        <v>0.58099999999999996</v>
      </c>
      <c r="E299" s="39">
        <v>0.76543211559343405</v>
      </c>
      <c r="F299" s="39">
        <v>4.0789474544387701E-2</v>
      </c>
      <c r="G299" s="34" t="s">
        <v>126</v>
      </c>
      <c r="H299" s="34" t="s">
        <v>132</v>
      </c>
    </row>
    <row r="300" spans="1:8">
      <c r="A300" s="34">
        <v>0</v>
      </c>
      <c r="B300" s="34" t="s">
        <v>125</v>
      </c>
      <c r="C300" s="34">
        <v>0</v>
      </c>
      <c r="D300" s="39">
        <v>0.504</v>
      </c>
      <c r="E300" s="39">
        <v>0.88039834157364505</v>
      </c>
      <c r="F300" s="39">
        <v>4.6630284258094998E-2</v>
      </c>
      <c r="G300" s="34" t="s">
        <v>126</v>
      </c>
      <c r="H300" s="34" t="s">
        <v>132</v>
      </c>
    </row>
    <row r="301" spans="1:8">
      <c r="A301" s="34">
        <v>0</v>
      </c>
      <c r="B301" s="34" t="s">
        <v>125</v>
      </c>
      <c r="C301" s="34">
        <v>0</v>
      </c>
      <c r="D301" s="39">
        <v>0.309</v>
      </c>
      <c r="E301" s="39">
        <v>1.2357477340147001</v>
      </c>
      <c r="F301" s="39">
        <v>6.4242250995500502E-2</v>
      </c>
      <c r="G301" s="34" t="s">
        <v>126</v>
      </c>
      <c r="H301" s="34" t="s">
        <v>132</v>
      </c>
    </row>
    <row r="302" spans="1:8">
      <c r="A302" s="34">
        <v>0</v>
      </c>
      <c r="B302" s="34" t="s">
        <v>125</v>
      </c>
      <c r="C302" s="34">
        <v>0</v>
      </c>
      <c r="D302" s="39">
        <v>0.08</v>
      </c>
      <c r="E302" s="39">
        <v>2.0229913451810599</v>
      </c>
      <c r="F302" s="39">
        <v>0.101033422544426</v>
      </c>
      <c r="G302" s="34" t="s">
        <v>126</v>
      </c>
      <c r="H302" s="34" t="s">
        <v>132</v>
      </c>
    </row>
    <row r="303" spans="1:8">
      <c r="A303" s="34">
        <v>0</v>
      </c>
      <c r="B303" s="34" t="s">
        <v>125</v>
      </c>
      <c r="C303" s="34">
        <v>0</v>
      </c>
      <c r="D303" s="39">
        <v>0.55300000000000005</v>
      </c>
      <c r="E303" s="39">
        <v>0.81352943999322203</v>
      </c>
      <c r="F303" s="39">
        <v>4.3241723600455598E-2</v>
      </c>
      <c r="G303" s="34" t="s">
        <v>126</v>
      </c>
      <c r="H303" s="34" t="s">
        <v>132</v>
      </c>
    </row>
    <row r="304" spans="1:8">
      <c r="A304" s="34">
        <v>0</v>
      </c>
      <c r="B304" s="34" t="s">
        <v>125</v>
      </c>
      <c r="C304" s="34">
        <v>0</v>
      </c>
      <c r="D304" s="39">
        <v>0.78700000000000003</v>
      </c>
      <c r="E304" s="39">
        <v>0.53512316220034195</v>
      </c>
      <c r="F304" s="39">
        <v>2.8870763766579498E-2</v>
      </c>
      <c r="G304" s="34" t="s">
        <v>126</v>
      </c>
      <c r="H304" s="34" t="s">
        <v>132</v>
      </c>
    </row>
    <row r="305" spans="1:8">
      <c r="A305" s="34">
        <v>0</v>
      </c>
      <c r="B305" s="34" t="s">
        <v>125</v>
      </c>
      <c r="C305" s="34">
        <v>0</v>
      </c>
      <c r="D305" s="39">
        <v>0.30399999999999999</v>
      </c>
      <c r="E305" s="39">
        <v>1.2779463442896799</v>
      </c>
      <c r="F305" s="39">
        <v>6.6290585183012604E-2</v>
      </c>
      <c r="G305" s="34" t="s">
        <v>126</v>
      </c>
      <c r="H305" s="34" t="s">
        <v>132</v>
      </c>
    </row>
    <row r="306" spans="1:8">
      <c r="A306" s="34">
        <v>0</v>
      </c>
      <c r="B306" s="34" t="s">
        <v>125</v>
      </c>
      <c r="C306" s="34">
        <v>0</v>
      </c>
      <c r="D306" s="39">
        <v>0.56599999999999995</v>
      </c>
      <c r="E306" s="39">
        <v>0.75530476232823496</v>
      </c>
      <c r="F306" s="39">
        <v>4.0271527010605303E-2</v>
      </c>
      <c r="G306" s="34" t="s">
        <v>126</v>
      </c>
      <c r="H306" s="34" t="s">
        <v>132</v>
      </c>
    </row>
    <row r="307" spans="1:8">
      <c r="A307" s="34">
        <v>0</v>
      </c>
      <c r="B307" s="34" t="s">
        <v>125</v>
      </c>
      <c r="C307" s="34">
        <v>0</v>
      </c>
      <c r="D307" s="39">
        <v>0.03</v>
      </c>
      <c r="E307" s="39">
        <v>2.5202490558183701</v>
      </c>
      <c r="F307" s="39">
        <v>0.122817664101585</v>
      </c>
      <c r="G307" s="34" t="s">
        <v>126</v>
      </c>
      <c r="H307" s="34" t="s">
        <v>132</v>
      </c>
    </row>
    <row r="308" spans="1:8">
      <c r="A308" s="34">
        <v>0</v>
      </c>
      <c r="B308" s="34" t="s">
        <v>125</v>
      </c>
      <c r="C308" s="34">
        <v>0</v>
      </c>
      <c r="D308" s="39">
        <v>0.83599999999999997</v>
      </c>
      <c r="E308" s="39">
        <v>0.41053978592353901</v>
      </c>
      <c r="F308" s="39">
        <v>2.2299171599380999E-2</v>
      </c>
      <c r="G308" s="34" t="s">
        <v>126</v>
      </c>
      <c r="H308" s="34" t="s">
        <v>132</v>
      </c>
    </row>
    <row r="309" spans="1:8">
      <c r="A309" s="34">
        <v>0</v>
      </c>
      <c r="B309" s="34" t="s">
        <v>125</v>
      </c>
      <c r="C309" s="34">
        <v>0</v>
      </c>
      <c r="D309" s="39">
        <v>1.6E-2</v>
      </c>
      <c r="E309" s="39">
        <v>2.7901804120667899</v>
      </c>
      <c r="F309" s="39">
        <v>0.13420664740587601</v>
      </c>
      <c r="G309" s="34" t="s">
        <v>126</v>
      </c>
      <c r="H309" s="34" t="s">
        <v>132</v>
      </c>
    </row>
    <row r="310" spans="1:8">
      <c r="A310" s="34">
        <v>0</v>
      </c>
      <c r="B310" s="34" t="s">
        <v>125</v>
      </c>
      <c r="C310" s="34">
        <v>0</v>
      </c>
      <c r="D310" s="39">
        <v>0.61</v>
      </c>
      <c r="E310" s="39">
        <v>0.71230423493331996</v>
      </c>
      <c r="F310" s="39">
        <v>3.8066088814628501E-2</v>
      </c>
      <c r="G310" s="34" t="s">
        <v>126</v>
      </c>
      <c r="H310" s="34" t="s">
        <v>132</v>
      </c>
    </row>
    <row r="311" spans="1:8">
      <c r="A311" s="34">
        <v>0</v>
      </c>
      <c r="B311" s="34" t="s">
        <v>125</v>
      </c>
      <c r="C311" s="34">
        <v>0</v>
      </c>
      <c r="D311" s="39">
        <v>0.90300000000000002</v>
      </c>
      <c r="E311" s="39">
        <v>0.29938044923554802</v>
      </c>
      <c r="F311" s="39">
        <v>1.63601412663156E-2</v>
      </c>
      <c r="G311" s="34" t="s">
        <v>126</v>
      </c>
      <c r="H311" s="34" t="s">
        <v>132</v>
      </c>
    </row>
    <row r="312" spans="1:8">
      <c r="A312" s="34">
        <v>0</v>
      </c>
      <c r="B312" s="34" t="s">
        <v>125</v>
      </c>
      <c r="C312" s="34">
        <v>0</v>
      </c>
      <c r="D312" s="39">
        <v>0.5</v>
      </c>
      <c r="E312" s="39">
        <v>0.85997848330366</v>
      </c>
      <c r="F312" s="39">
        <v>4.5598062800812897E-2</v>
      </c>
      <c r="G312" s="34" t="s">
        <v>126</v>
      </c>
      <c r="H312" s="34" t="s">
        <v>132</v>
      </c>
    </row>
    <row r="313" spans="1:8">
      <c r="A313" s="34">
        <v>0</v>
      </c>
      <c r="B313" s="34" t="s">
        <v>125</v>
      </c>
      <c r="C313" s="34">
        <v>0</v>
      </c>
      <c r="D313" s="39">
        <v>0.80700000000000005</v>
      </c>
      <c r="E313" s="39">
        <v>0.456230298030952</v>
      </c>
      <c r="F313" s="39">
        <v>2.47195819874238E-2</v>
      </c>
      <c r="G313" s="34" t="s">
        <v>126</v>
      </c>
      <c r="H313" s="34" t="s">
        <v>132</v>
      </c>
    </row>
    <row r="314" spans="1:8">
      <c r="A314" s="34">
        <v>0</v>
      </c>
      <c r="B314" s="34" t="s">
        <v>125</v>
      </c>
      <c r="C314" s="34">
        <v>0</v>
      </c>
      <c r="D314" s="39">
        <v>0.94499999999999995</v>
      </c>
      <c r="E314" s="39">
        <v>0.220254590470713</v>
      </c>
      <c r="F314" s="39">
        <v>1.2088447468012201E-2</v>
      </c>
      <c r="G314" s="34" t="s">
        <v>126</v>
      </c>
      <c r="H314" s="34" t="s">
        <v>132</v>
      </c>
    </row>
    <row r="315" spans="1:8">
      <c r="A315" s="34">
        <v>0</v>
      </c>
      <c r="B315" s="34" t="s">
        <v>125</v>
      </c>
      <c r="C315" s="34">
        <v>0</v>
      </c>
      <c r="D315" s="39">
        <v>0.22500000000000001</v>
      </c>
      <c r="E315" s="39">
        <v>1.44718537267072</v>
      </c>
      <c r="F315" s="39">
        <v>7.4416186452588795E-2</v>
      </c>
      <c r="G315" s="34" t="s">
        <v>126</v>
      </c>
      <c r="H315" s="34" t="s">
        <v>132</v>
      </c>
    </row>
    <row r="316" spans="1:8">
      <c r="A316" s="34">
        <v>0</v>
      </c>
      <c r="B316" s="34" t="s">
        <v>125</v>
      </c>
      <c r="C316" s="34">
        <v>0</v>
      </c>
      <c r="D316" s="39">
        <v>0.28999999999999998</v>
      </c>
      <c r="E316" s="39">
        <v>1.3047486146535101</v>
      </c>
      <c r="F316" s="39">
        <v>6.7586925926770403E-2</v>
      </c>
      <c r="G316" s="34" t="s">
        <v>126</v>
      </c>
      <c r="H316" s="34" t="s">
        <v>132</v>
      </c>
    </row>
    <row r="317" spans="1:8">
      <c r="A317" s="34">
        <v>0</v>
      </c>
      <c r="B317" s="34" t="s">
        <v>125</v>
      </c>
      <c r="C317" s="34">
        <v>0</v>
      </c>
      <c r="D317" s="39">
        <v>0.82299999999999995</v>
      </c>
      <c r="E317" s="39">
        <v>0.44763834148326498</v>
      </c>
      <c r="F317" s="39">
        <v>2.4265346772147998E-2</v>
      </c>
      <c r="G317" s="34" t="s">
        <v>126</v>
      </c>
      <c r="H317" s="34" t="s">
        <v>132</v>
      </c>
    </row>
    <row r="318" spans="1:8">
      <c r="A318" s="34">
        <v>0</v>
      </c>
      <c r="B318" s="34" t="s">
        <v>125</v>
      </c>
      <c r="C318" s="34">
        <v>0</v>
      </c>
      <c r="D318" s="39">
        <v>0.26100000000000001</v>
      </c>
      <c r="E318" s="39">
        <v>1.37474954755746</v>
      </c>
      <c r="F318" s="39">
        <v>7.0955732572593397E-2</v>
      </c>
      <c r="G318" s="34" t="s">
        <v>126</v>
      </c>
      <c r="H318" s="34" t="s">
        <v>132</v>
      </c>
    </row>
    <row r="319" spans="1:8">
      <c r="A319" s="34">
        <v>0</v>
      </c>
      <c r="B319" s="34" t="s">
        <v>125</v>
      </c>
      <c r="C319" s="34">
        <v>0</v>
      </c>
      <c r="D319" s="39">
        <v>0.61599999999999999</v>
      </c>
      <c r="E319" s="39">
        <v>0.75752336016256006</v>
      </c>
      <c r="F319" s="39">
        <v>4.0385041543991702E-2</v>
      </c>
      <c r="G319" s="34" t="s">
        <v>126</v>
      </c>
      <c r="H319" s="34" t="s">
        <v>132</v>
      </c>
    </row>
    <row r="320" spans="1:8">
      <c r="A320" s="34">
        <v>0</v>
      </c>
      <c r="B320" s="34" t="s">
        <v>125</v>
      </c>
      <c r="C320" s="34">
        <v>0</v>
      </c>
      <c r="D320" s="39">
        <v>0.41799999999999998</v>
      </c>
      <c r="E320" s="39">
        <v>1.01927789651505</v>
      </c>
      <c r="F320" s="39">
        <v>5.3591829409139202E-2</v>
      </c>
      <c r="G320" s="34" t="s">
        <v>126</v>
      </c>
      <c r="H320" s="34" t="s">
        <v>132</v>
      </c>
    </row>
    <row r="321" spans="1:8">
      <c r="A321" s="34">
        <v>0</v>
      </c>
      <c r="B321" s="34" t="s">
        <v>125</v>
      </c>
      <c r="C321" s="34">
        <v>0</v>
      </c>
      <c r="D321" s="39">
        <v>0.72299999999999998</v>
      </c>
      <c r="E321" s="39">
        <v>0.56993771675071403</v>
      </c>
      <c r="F321" s="39">
        <v>3.06914177873958E-2</v>
      </c>
      <c r="G321" s="34" t="s">
        <v>126</v>
      </c>
      <c r="H321" s="34" t="s">
        <v>132</v>
      </c>
    </row>
    <row r="322" spans="1:8">
      <c r="A322" s="34">
        <v>0</v>
      </c>
      <c r="B322" s="34" t="s">
        <v>125</v>
      </c>
      <c r="C322" s="34">
        <v>0</v>
      </c>
      <c r="D322" s="39">
        <v>9.1999999999999998E-2</v>
      </c>
      <c r="E322" s="39">
        <v>1.9383357768931599</v>
      </c>
      <c r="F322" s="39">
        <v>9.7216527928049301E-2</v>
      </c>
      <c r="G322" s="34" t="s">
        <v>126</v>
      </c>
      <c r="H322" s="34" t="s">
        <v>132</v>
      </c>
    </row>
    <row r="323" spans="1:8">
      <c r="A323" s="34">
        <v>0</v>
      </c>
      <c r="B323" s="34" t="s">
        <v>125</v>
      </c>
      <c r="C323" s="34">
        <v>0</v>
      </c>
      <c r="D323" s="39">
        <v>0.16600000000000001</v>
      </c>
      <c r="E323" s="39">
        <v>1.6383914959183501</v>
      </c>
      <c r="F323" s="39">
        <v>8.3427988298271596E-2</v>
      </c>
      <c r="G323" s="34" t="s">
        <v>126</v>
      </c>
      <c r="H323" s="34" t="s">
        <v>132</v>
      </c>
    </row>
    <row r="324" spans="1:8">
      <c r="A324" s="34">
        <v>0</v>
      </c>
      <c r="B324" s="34" t="s">
        <v>125</v>
      </c>
      <c r="C324" s="34">
        <v>0</v>
      </c>
      <c r="D324" s="39">
        <v>0.35599999999999998</v>
      </c>
      <c r="E324" s="39">
        <v>1.12420427283599</v>
      </c>
      <c r="F324" s="39">
        <v>5.8784368583262303E-2</v>
      </c>
      <c r="G324" s="34" t="s">
        <v>126</v>
      </c>
      <c r="H324" s="34" t="s">
        <v>132</v>
      </c>
    </row>
    <row r="325" spans="1:8">
      <c r="A325" s="34">
        <v>0</v>
      </c>
      <c r="B325" s="34" t="s">
        <v>125</v>
      </c>
      <c r="C325" s="34">
        <v>0</v>
      </c>
      <c r="D325" s="39">
        <v>0.91800000000000004</v>
      </c>
      <c r="E325" s="39">
        <v>0.281873839121704</v>
      </c>
      <c r="F325" s="39">
        <v>1.5418213778421201E-2</v>
      </c>
      <c r="G325" s="34" t="s">
        <v>126</v>
      </c>
      <c r="H325" s="34" t="s">
        <v>132</v>
      </c>
    </row>
    <row r="326" spans="1:8">
      <c r="A326" s="34">
        <v>0</v>
      </c>
      <c r="B326" s="34" t="s">
        <v>125</v>
      </c>
      <c r="C326" s="34">
        <v>0</v>
      </c>
      <c r="D326" s="39">
        <v>0.68799999999999994</v>
      </c>
      <c r="E326" s="39">
        <v>0.59787743975968</v>
      </c>
      <c r="F326" s="39">
        <v>3.2147616936194098E-2</v>
      </c>
      <c r="G326" s="34" t="s">
        <v>126</v>
      </c>
      <c r="H326" s="34" t="s">
        <v>132</v>
      </c>
    </row>
    <row r="327" spans="1:8">
      <c r="A327" s="34">
        <v>0</v>
      </c>
      <c r="B327" s="34" t="s">
        <v>125</v>
      </c>
      <c r="C327" s="34">
        <v>0</v>
      </c>
      <c r="D327" s="39">
        <v>0.54400000000000004</v>
      </c>
      <c r="E327" s="39">
        <v>0.833048594648784</v>
      </c>
      <c r="F327" s="39">
        <v>4.4233337500413299E-2</v>
      </c>
      <c r="G327" s="34" t="s">
        <v>126</v>
      </c>
      <c r="H327" s="34" t="s">
        <v>132</v>
      </c>
    </row>
    <row r="328" spans="1:8">
      <c r="A328" s="34">
        <v>0</v>
      </c>
      <c r="B328" s="34" t="s">
        <v>125</v>
      </c>
      <c r="C328" s="34">
        <v>0</v>
      </c>
      <c r="D328" s="39">
        <v>0.24399999999999999</v>
      </c>
      <c r="E328" s="39">
        <v>1.3829302368704799</v>
      </c>
      <c r="F328" s="39">
        <v>7.1347841630253303E-2</v>
      </c>
      <c r="G328" s="34" t="s">
        <v>126</v>
      </c>
      <c r="H328" s="34" t="s">
        <v>132</v>
      </c>
    </row>
    <row r="329" spans="1:8">
      <c r="A329" s="34">
        <v>0</v>
      </c>
      <c r="B329" s="34" t="s">
        <v>125</v>
      </c>
      <c r="C329" s="34">
        <v>0</v>
      </c>
      <c r="D329" s="39">
        <v>0.32400000000000001</v>
      </c>
      <c r="E329" s="39">
        <v>1.17520252881707</v>
      </c>
      <c r="F329" s="39">
        <v>6.1287620146433498E-2</v>
      </c>
      <c r="G329" s="34" t="s">
        <v>126</v>
      </c>
      <c r="H329" s="34" t="s">
        <v>132</v>
      </c>
    </row>
    <row r="330" spans="1:8">
      <c r="A330" s="34">
        <v>0</v>
      </c>
      <c r="B330" s="34" t="s">
        <v>125</v>
      </c>
      <c r="C330" s="34">
        <v>0</v>
      </c>
      <c r="D330" s="39">
        <v>0.24099999999999999</v>
      </c>
      <c r="E330" s="39">
        <v>1.417878406529</v>
      </c>
      <c r="F330" s="39">
        <v>7.3019223668238403E-2</v>
      </c>
      <c r="G330" s="34" t="s">
        <v>126</v>
      </c>
      <c r="H330" s="34" t="s">
        <v>132</v>
      </c>
    </row>
    <row r="331" spans="1:8">
      <c r="A331" s="34">
        <v>0</v>
      </c>
      <c r="B331" s="34" t="s">
        <v>125</v>
      </c>
      <c r="C331" s="34">
        <v>0</v>
      </c>
      <c r="D331" s="39">
        <v>0.58399999999999996</v>
      </c>
      <c r="E331" s="39">
        <v>0.74676282596037102</v>
      </c>
      <c r="F331" s="39">
        <v>3.9834228068766103E-2</v>
      </c>
      <c r="G331" s="34" t="s">
        <v>126</v>
      </c>
      <c r="H331" s="34" t="s">
        <v>132</v>
      </c>
    </row>
    <row r="332" spans="1:8">
      <c r="A332" s="34">
        <v>0</v>
      </c>
      <c r="B332" s="34" t="s">
        <v>125</v>
      </c>
      <c r="C332" s="34">
        <v>0</v>
      </c>
      <c r="D332" s="39">
        <v>0.60599999999999998</v>
      </c>
      <c r="E332" s="39">
        <v>0.68972191908939795</v>
      </c>
      <c r="F332" s="39">
        <v>3.6903808525097802E-2</v>
      </c>
      <c r="G332" s="34" t="s">
        <v>126</v>
      </c>
      <c r="H332" s="34" t="s">
        <v>132</v>
      </c>
    </row>
    <row r="333" spans="1:8">
      <c r="A333" s="34">
        <v>0</v>
      </c>
      <c r="B333" s="34" t="s">
        <v>125</v>
      </c>
      <c r="C333" s="34">
        <v>0</v>
      </c>
      <c r="D333" s="39">
        <v>0.187</v>
      </c>
      <c r="E333" s="39">
        <v>1.58296749434678</v>
      </c>
      <c r="F333" s="39">
        <v>8.0833892759294396E-2</v>
      </c>
      <c r="G333" s="34" t="s">
        <v>126</v>
      </c>
      <c r="H333" s="34" t="s">
        <v>132</v>
      </c>
    </row>
    <row r="334" spans="1:8">
      <c r="A334" s="34">
        <v>0</v>
      </c>
      <c r="B334" s="34" t="s">
        <v>125</v>
      </c>
      <c r="C334" s="34">
        <v>0</v>
      </c>
      <c r="D334" s="39">
        <v>0.33900000000000002</v>
      </c>
      <c r="E334" s="39">
        <v>1.1766091791538</v>
      </c>
      <c r="F334" s="39">
        <v>6.1356476953853198E-2</v>
      </c>
      <c r="G334" s="34" t="s">
        <v>126</v>
      </c>
      <c r="H334" s="34" t="s">
        <v>132</v>
      </c>
    </row>
    <row r="335" spans="1:8">
      <c r="A335" s="34">
        <v>0</v>
      </c>
      <c r="B335" s="34" t="s">
        <v>125</v>
      </c>
      <c r="C335" s="34">
        <v>0</v>
      </c>
      <c r="D335" s="39">
        <v>0.67500000000000004</v>
      </c>
      <c r="E335" s="39">
        <v>0.665042461862832</v>
      </c>
      <c r="F335" s="39">
        <v>3.5630374976198101E-2</v>
      </c>
      <c r="G335" s="34" t="s">
        <v>126</v>
      </c>
      <c r="H335" s="34" t="s">
        <v>132</v>
      </c>
    </row>
    <row r="336" spans="1:8">
      <c r="A336" s="34">
        <v>0</v>
      </c>
      <c r="B336" s="34" t="s">
        <v>125</v>
      </c>
      <c r="C336" s="34">
        <v>0</v>
      </c>
      <c r="D336" s="39">
        <v>0.223</v>
      </c>
      <c r="E336" s="39">
        <v>1.42535655596291</v>
      </c>
      <c r="F336" s="39">
        <v>7.3376082022307901E-2</v>
      </c>
      <c r="G336" s="34" t="s">
        <v>126</v>
      </c>
      <c r="H336" s="34" t="s">
        <v>132</v>
      </c>
    </row>
    <row r="337" spans="1:8">
      <c r="A337" s="34">
        <v>0</v>
      </c>
      <c r="B337" s="34" t="s">
        <v>125</v>
      </c>
      <c r="C337" s="34">
        <v>0</v>
      </c>
      <c r="D337" s="39">
        <v>0.115</v>
      </c>
      <c r="E337" s="39">
        <v>1.91135611886234</v>
      </c>
      <c r="F337" s="39">
        <v>9.5993266729415799E-2</v>
      </c>
      <c r="G337" s="34" t="s">
        <v>126</v>
      </c>
      <c r="H337" s="34" t="s">
        <v>132</v>
      </c>
    </row>
    <row r="338" spans="1:8">
      <c r="A338" s="34">
        <v>0</v>
      </c>
      <c r="B338" s="34" t="s">
        <v>125</v>
      </c>
      <c r="C338" s="34">
        <v>0</v>
      </c>
      <c r="D338" s="39">
        <v>0.27600000000000002</v>
      </c>
      <c r="E338" s="39">
        <v>1.3056656455240001</v>
      </c>
      <c r="F338" s="39">
        <v>6.7631216115395507E-2</v>
      </c>
      <c r="G338" s="34" t="s">
        <v>126</v>
      </c>
      <c r="H338" s="34" t="s">
        <v>132</v>
      </c>
    </row>
    <row r="339" spans="1:8">
      <c r="A339" s="34">
        <v>0</v>
      </c>
      <c r="B339" s="34" t="s">
        <v>125</v>
      </c>
      <c r="C339" s="34">
        <v>0</v>
      </c>
      <c r="D339" s="39">
        <v>0.54800000000000004</v>
      </c>
      <c r="E339" s="39">
        <v>0.77540157947003296</v>
      </c>
      <c r="F339" s="39">
        <v>4.1298801316606501E-2</v>
      </c>
      <c r="G339" s="34" t="s">
        <v>126</v>
      </c>
      <c r="H339" s="34" t="s">
        <v>132</v>
      </c>
    </row>
    <row r="340" spans="1:8">
      <c r="A340" s="34">
        <v>0</v>
      </c>
      <c r="B340" s="34" t="s">
        <v>125</v>
      </c>
      <c r="C340" s="34">
        <v>0</v>
      </c>
      <c r="D340" s="39">
        <v>0.59099999999999997</v>
      </c>
      <c r="E340" s="39">
        <v>0.735733489026558</v>
      </c>
      <c r="F340" s="39">
        <v>3.92689984332599E-2</v>
      </c>
      <c r="G340" s="34" t="s">
        <v>126</v>
      </c>
      <c r="H340" s="34" t="s">
        <v>132</v>
      </c>
    </row>
    <row r="341" spans="1:8">
      <c r="A341" s="34">
        <v>0</v>
      </c>
      <c r="B341" s="34" t="s">
        <v>125</v>
      </c>
      <c r="C341" s="34">
        <v>0</v>
      </c>
      <c r="D341" s="39">
        <v>0.47</v>
      </c>
      <c r="E341" s="39">
        <v>0.87482098843008405</v>
      </c>
      <c r="F341" s="39">
        <v>4.6348571409833998E-2</v>
      </c>
      <c r="G341" s="34" t="s">
        <v>126</v>
      </c>
      <c r="H341" s="34" t="s">
        <v>132</v>
      </c>
    </row>
    <row r="342" spans="1:8">
      <c r="A342" s="34">
        <v>0</v>
      </c>
      <c r="B342" s="34" t="s">
        <v>125</v>
      </c>
      <c r="C342" s="34">
        <v>0</v>
      </c>
      <c r="D342" s="39">
        <v>0.66700000000000004</v>
      </c>
      <c r="E342" s="39">
        <v>0.68673474081475705</v>
      </c>
      <c r="F342" s="39">
        <v>3.6749852252936498E-2</v>
      </c>
      <c r="G342" s="34" t="s">
        <v>126</v>
      </c>
      <c r="H342" s="34" t="s">
        <v>132</v>
      </c>
    </row>
    <row r="343" spans="1:8">
      <c r="A343" s="34">
        <v>0</v>
      </c>
      <c r="B343" s="34" t="s">
        <v>125</v>
      </c>
      <c r="C343" s="34">
        <v>0</v>
      </c>
      <c r="D343" s="39">
        <v>0.52100000000000002</v>
      </c>
      <c r="E343" s="39">
        <v>0.88593780367400499</v>
      </c>
      <c r="F343" s="39">
        <v>4.6909918526876503E-2</v>
      </c>
      <c r="G343" s="34" t="s">
        <v>126</v>
      </c>
      <c r="H343" s="34" t="s">
        <v>132</v>
      </c>
    </row>
    <row r="344" spans="1:8">
      <c r="A344" s="34">
        <v>0</v>
      </c>
      <c r="B344" s="34" t="s">
        <v>125</v>
      </c>
      <c r="C344" s="34">
        <v>0</v>
      </c>
      <c r="D344" s="39">
        <v>0.59099999999999997</v>
      </c>
      <c r="E344" s="39">
        <v>0.75324159529909296</v>
      </c>
      <c r="F344" s="39">
        <v>4.0165940990591703E-2</v>
      </c>
      <c r="G344" s="34" t="s">
        <v>126</v>
      </c>
      <c r="H344" s="34" t="s">
        <v>132</v>
      </c>
    </row>
    <row r="345" spans="1:8">
      <c r="A345" s="34">
        <v>0</v>
      </c>
      <c r="B345" s="34" t="s">
        <v>125</v>
      </c>
      <c r="C345" s="34">
        <v>0</v>
      </c>
      <c r="D345" s="39">
        <v>0.82699999999999996</v>
      </c>
      <c r="E345" s="39">
        <v>0.38485294776706203</v>
      </c>
      <c r="F345" s="39">
        <v>2.0933153442154899E-2</v>
      </c>
      <c r="G345" s="34" t="s">
        <v>126</v>
      </c>
      <c r="H345" s="34" t="s">
        <v>132</v>
      </c>
    </row>
    <row r="346" spans="1:8">
      <c r="A346" s="34">
        <v>0</v>
      </c>
      <c r="B346" s="34" t="s">
        <v>125</v>
      </c>
      <c r="C346" s="34">
        <v>0</v>
      </c>
      <c r="D346" s="39">
        <v>0.46</v>
      </c>
      <c r="E346" s="39">
        <v>0.94424147914834</v>
      </c>
      <c r="F346" s="39">
        <v>4.9843192728917303E-2</v>
      </c>
      <c r="G346" s="34" t="s">
        <v>126</v>
      </c>
      <c r="H346" s="34" t="s">
        <v>132</v>
      </c>
    </row>
    <row r="347" spans="1:8">
      <c r="A347" s="34">
        <v>0</v>
      </c>
      <c r="B347" s="34" t="s">
        <v>125</v>
      </c>
      <c r="C347" s="34">
        <v>0</v>
      </c>
      <c r="D347" s="39">
        <v>0.435</v>
      </c>
      <c r="E347" s="39">
        <v>0.99455873542582096</v>
      </c>
      <c r="F347" s="39">
        <v>5.2360191635877198E-2</v>
      </c>
      <c r="G347" s="34" t="s">
        <v>126</v>
      </c>
      <c r="H347" s="34" t="s">
        <v>132</v>
      </c>
    </row>
    <row r="348" spans="1:8">
      <c r="A348" s="34">
        <v>0</v>
      </c>
      <c r="B348" s="34" t="s">
        <v>125</v>
      </c>
      <c r="C348" s="34">
        <v>0</v>
      </c>
      <c r="D348" s="39">
        <v>0.71599999999999997</v>
      </c>
      <c r="E348" s="39">
        <v>0.51973859181563598</v>
      </c>
      <c r="F348" s="39">
        <v>2.8064034988340598E-2</v>
      </c>
      <c r="G348" s="34" t="s">
        <v>126</v>
      </c>
      <c r="H348" s="34" t="s">
        <v>132</v>
      </c>
    </row>
    <row r="349" spans="1:8">
      <c r="A349" s="34">
        <v>0</v>
      </c>
      <c r="B349" s="34" t="s">
        <v>125</v>
      </c>
      <c r="C349" s="34">
        <v>0</v>
      </c>
      <c r="D349" s="39">
        <v>0.253</v>
      </c>
      <c r="E349" s="39">
        <v>1.3303485609349801</v>
      </c>
      <c r="F349" s="39">
        <v>6.8821757493990707E-2</v>
      </c>
      <c r="G349" s="34" t="s">
        <v>126</v>
      </c>
      <c r="H349" s="34" t="s">
        <v>132</v>
      </c>
    </row>
    <row r="350" spans="1:8">
      <c r="A350" s="34">
        <v>0</v>
      </c>
      <c r="B350" s="34" t="s">
        <v>125</v>
      </c>
      <c r="C350" s="34">
        <v>0</v>
      </c>
      <c r="D350" s="39">
        <v>0.71099999999999997</v>
      </c>
      <c r="E350" s="39">
        <v>0.50822036969112105</v>
      </c>
      <c r="F350" s="39">
        <v>2.7459170008769601E-2</v>
      </c>
      <c r="G350" s="34" t="s">
        <v>126</v>
      </c>
      <c r="H350" s="34" t="s">
        <v>132</v>
      </c>
    </row>
    <row r="351" spans="1:8">
      <c r="A351" s="34">
        <v>0</v>
      </c>
      <c r="B351" s="34" t="s">
        <v>125</v>
      </c>
      <c r="C351" s="34">
        <v>0</v>
      </c>
      <c r="D351" s="39">
        <v>0.66200000000000003</v>
      </c>
      <c r="E351" s="39">
        <v>0.67465024835132703</v>
      </c>
      <c r="F351" s="39">
        <v>3.6126526568329598E-2</v>
      </c>
      <c r="G351" s="34" t="s">
        <v>126</v>
      </c>
      <c r="H351" s="34" t="s">
        <v>132</v>
      </c>
    </row>
    <row r="352" spans="1:8">
      <c r="A352" s="34">
        <v>0</v>
      </c>
      <c r="B352" s="34" t="s">
        <v>125</v>
      </c>
      <c r="C352" s="34">
        <v>0</v>
      </c>
      <c r="D352" s="39">
        <v>0.36899999999999999</v>
      </c>
      <c r="E352" s="39">
        <v>1.06625896174777</v>
      </c>
      <c r="F352" s="39">
        <v>5.5923868646018997E-2</v>
      </c>
      <c r="G352" s="34" t="s">
        <v>126</v>
      </c>
      <c r="H352" s="34" t="s">
        <v>132</v>
      </c>
    </row>
    <row r="353" spans="1:8">
      <c r="A353" s="34">
        <v>0</v>
      </c>
      <c r="B353" s="34" t="s">
        <v>125</v>
      </c>
      <c r="C353" s="34">
        <v>0</v>
      </c>
      <c r="D353" s="39">
        <v>0.28100000000000003</v>
      </c>
      <c r="E353" s="39">
        <v>1.3194279213551099</v>
      </c>
      <c r="F353" s="39">
        <v>6.82953929446668E-2</v>
      </c>
      <c r="G353" s="34" t="s">
        <v>126</v>
      </c>
      <c r="H353" s="34" t="s">
        <v>132</v>
      </c>
    </row>
    <row r="354" spans="1:8">
      <c r="A354" s="34">
        <v>0</v>
      </c>
      <c r="B354" s="34" t="s">
        <v>125</v>
      </c>
      <c r="C354" s="34">
        <v>0</v>
      </c>
      <c r="D354" s="39">
        <v>0.71499999999999997</v>
      </c>
      <c r="E354" s="39">
        <v>0.59910039149891003</v>
      </c>
      <c r="F354" s="39">
        <v>3.2211256398870798E-2</v>
      </c>
      <c r="G354" s="34" t="s">
        <v>126</v>
      </c>
      <c r="H354" s="34" t="s">
        <v>132</v>
      </c>
    </row>
    <row r="355" spans="1:8">
      <c r="A355" s="34">
        <v>0</v>
      </c>
      <c r="B355" s="34" t="s">
        <v>125</v>
      </c>
      <c r="C355" s="34">
        <v>0</v>
      </c>
      <c r="D355" s="39">
        <v>0.63300000000000001</v>
      </c>
      <c r="E355" s="39">
        <v>0.71254604630477003</v>
      </c>
      <c r="F355" s="39">
        <v>3.8078519328238601E-2</v>
      </c>
      <c r="G355" s="34" t="s">
        <v>126</v>
      </c>
      <c r="H355" s="34" t="s">
        <v>132</v>
      </c>
    </row>
    <row r="356" spans="1:8">
      <c r="A356" s="34">
        <v>0</v>
      </c>
      <c r="B356" s="34" t="s">
        <v>125</v>
      </c>
      <c r="C356" s="34">
        <v>0</v>
      </c>
      <c r="D356" s="39">
        <v>9.8000000000000004E-2</v>
      </c>
      <c r="E356" s="39">
        <v>1.9358260913306899</v>
      </c>
      <c r="F356" s="39">
        <v>9.7102878128160694E-2</v>
      </c>
      <c r="G356" s="34" t="s">
        <v>126</v>
      </c>
      <c r="H356" s="34" t="s">
        <v>132</v>
      </c>
    </row>
    <row r="357" spans="1:8">
      <c r="A357" s="34">
        <v>0</v>
      </c>
      <c r="B357" s="34" t="s">
        <v>125</v>
      </c>
      <c r="C357" s="34">
        <v>0</v>
      </c>
      <c r="D357" s="39">
        <v>0.73699999999999999</v>
      </c>
      <c r="E357" s="39">
        <v>0.51757518825872595</v>
      </c>
      <c r="F357" s="39">
        <v>2.7950483958985101E-2</v>
      </c>
      <c r="G357" s="34" t="s">
        <v>126</v>
      </c>
      <c r="H357" s="34" t="s">
        <v>132</v>
      </c>
    </row>
    <row r="358" spans="1:8">
      <c r="A358" s="34">
        <v>0</v>
      </c>
      <c r="B358" s="34" t="s">
        <v>125</v>
      </c>
      <c r="C358" s="34">
        <v>0</v>
      </c>
      <c r="D358" s="39">
        <v>0.42499999999999999</v>
      </c>
      <c r="E358" s="39">
        <v>0.98070164581560404</v>
      </c>
      <c r="F358" s="39">
        <v>5.16683557918843E-2</v>
      </c>
      <c r="G358" s="34" t="s">
        <v>126</v>
      </c>
      <c r="H358" s="34" t="s">
        <v>132</v>
      </c>
    </row>
    <row r="359" spans="1:8">
      <c r="A359" s="34">
        <v>0</v>
      </c>
      <c r="B359" s="34" t="s">
        <v>125</v>
      </c>
      <c r="C359" s="34">
        <v>0</v>
      </c>
      <c r="D359" s="39">
        <v>0.88400000000000001</v>
      </c>
      <c r="E359" s="39">
        <v>0.35283583137723901</v>
      </c>
      <c r="F359" s="39">
        <v>1.92251396252348E-2</v>
      </c>
      <c r="G359" s="34" t="s">
        <v>126</v>
      </c>
      <c r="H359" s="34" t="s">
        <v>132</v>
      </c>
    </row>
    <row r="360" spans="1:8">
      <c r="A360" s="34">
        <v>0</v>
      </c>
      <c r="B360" s="34" t="s">
        <v>125</v>
      </c>
      <c r="C360" s="34">
        <v>0</v>
      </c>
      <c r="D360" s="39">
        <v>0.161</v>
      </c>
      <c r="E360" s="39">
        <v>1.58915129541471</v>
      </c>
      <c r="F360" s="39">
        <v>8.1124050319969193E-2</v>
      </c>
      <c r="G360" s="34" t="s">
        <v>126</v>
      </c>
      <c r="H360" s="34" t="s">
        <v>132</v>
      </c>
    </row>
    <row r="361" spans="1:8">
      <c r="A361" s="34">
        <v>0</v>
      </c>
      <c r="B361" s="34" t="s">
        <v>125</v>
      </c>
      <c r="C361" s="34">
        <v>0</v>
      </c>
      <c r="D361" s="39">
        <v>0.69</v>
      </c>
      <c r="E361" s="39">
        <v>0.59630977155634501</v>
      </c>
      <c r="F361" s="39">
        <v>3.2066027017275199E-2</v>
      </c>
      <c r="G361" s="34" t="s">
        <v>126</v>
      </c>
      <c r="H361" s="34" t="s">
        <v>132</v>
      </c>
    </row>
    <row r="362" spans="1:8">
      <c r="A362" s="34">
        <v>0</v>
      </c>
      <c r="B362" s="34" t="s">
        <v>125</v>
      </c>
      <c r="C362" s="34">
        <v>0</v>
      </c>
      <c r="D362" s="39">
        <v>0.35199999999999998</v>
      </c>
      <c r="E362" s="39">
        <v>1.1083579219509401</v>
      </c>
      <c r="F362" s="39">
        <v>5.8003828820774803E-2</v>
      </c>
      <c r="G362" s="34" t="s">
        <v>126</v>
      </c>
      <c r="H362" s="34" t="s">
        <v>132</v>
      </c>
    </row>
    <row r="363" spans="1:8">
      <c r="A363" s="34">
        <v>0</v>
      </c>
      <c r="B363" s="34" t="s">
        <v>125</v>
      </c>
      <c r="C363" s="34">
        <v>0</v>
      </c>
      <c r="D363" s="39">
        <v>0.755</v>
      </c>
      <c r="E363" s="39">
        <v>0.52352283380140496</v>
      </c>
      <c r="F363" s="39">
        <v>2.8262595538581299E-2</v>
      </c>
      <c r="G363" s="34" t="s">
        <v>126</v>
      </c>
      <c r="H363" s="34" t="s">
        <v>132</v>
      </c>
    </row>
    <row r="364" spans="1:8">
      <c r="A364" s="34">
        <v>0</v>
      </c>
      <c r="B364" s="34" t="s">
        <v>125</v>
      </c>
      <c r="C364" s="34">
        <v>0</v>
      </c>
      <c r="D364" s="39">
        <v>2.3E-2</v>
      </c>
      <c r="E364" s="39">
        <v>2.7994290843877701</v>
      </c>
      <c r="F364" s="39">
        <v>0.13459163100246099</v>
      </c>
      <c r="G364" s="34" t="s">
        <v>126</v>
      </c>
      <c r="H364" s="34" t="s">
        <v>132</v>
      </c>
    </row>
    <row r="365" spans="1:8">
      <c r="A365" s="34">
        <v>0</v>
      </c>
      <c r="B365" s="34" t="s">
        <v>125</v>
      </c>
      <c r="C365" s="34">
        <v>0</v>
      </c>
      <c r="D365" s="39">
        <v>0.48899999999999999</v>
      </c>
      <c r="E365" s="39">
        <v>0.914497018722355</v>
      </c>
      <c r="F365" s="39">
        <v>4.8349000124991298E-2</v>
      </c>
      <c r="G365" s="34" t="s">
        <v>126</v>
      </c>
      <c r="H365" s="34" t="s">
        <v>132</v>
      </c>
    </row>
    <row r="366" spans="1:8">
      <c r="A366" s="34">
        <v>0</v>
      </c>
      <c r="B366" s="34" t="s">
        <v>125</v>
      </c>
      <c r="C366" s="34">
        <v>0</v>
      </c>
      <c r="D366" s="39">
        <v>0.64700000000000002</v>
      </c>
      <c r="E366" s="39">
        <v>0.68999000388990706</v>
      </c>
      <c r="F366" s="39">
        <v>3.6917622949305999E-2</v>
      </c>
      <c r="G366" s="34" t="s">
        <v>126</v>
      </c>
      <c r="H366" s="34" t="s">
        <v>132</v>
      </c>
    </row>
    <row r="367" spans="1:8">
      <c r="A367" s="34">
        <v>0</v>
      </c>
      <c r="B367" s="34" t="s">
        <v>125</v>
      </c>
      <c r="C367" s="34">
        <v>0</v>
      </c>
      <c r="D367" s="39">
        <v>0.627</v>
      </c>
      <c r="E367" s="39">
        <v>0.69752700991961203</v>
      </c>
      <c r="F367" s="39">
        <v>3.7305843149714503E-2</v>
      </c>
      <c r="G367" s="34" t="s">
        <v>126</v>
      </c>
      <c r="H367" s="34" t="s">
        <v>132</v>
      </c>
    </row>
    <row r="368" spans="1:8">
      <c r="A368" s="34">
        <v>0</v>
      </c>
      <c r="B368" s="34" t="s">
        <v>125</v>
      </c>
      <c r="C368" s="34">
        <v>0</v>
      </c>
      <c r="D368" s="39">
        <v>0.497</v>
      </c>
      <c r="E368" s="39">
        <v>0.90070256270040705</v>
      </c>
      <c r="F368" s="39">
        <v>4.7654448807522003E-2</v>
      </c>
      <c r="G368" s="34" t="s">
        <v>126</v>
      </c>
      <c r="H368" s="34" t="s">
        <v>132</v>
      </c>
    </row>
    <row r="369" spans="1:8">
      <c r="A369" s="34">
        <v>0</v>
      </c>
      <c r="B369" s="34" t="s">
        <v>125</v>
      </c>
      <c r="C369" s="34">
        <v>0</v>
      </c>
      <c r="D369" s="39">
        <v>0.51600000000000001</v>
      </c>
      <c r="E369" s="39">
        <v>0.88036451097757495</v>
      </c>
      <c r="F369" s="39">
        <v>4.6628575971915498E-2</v>
      </c>
      <c r="G369" s="34" t="s">
        <v>126</v>
      </c>
      <c r="H369" s="34" t="s">
        <v>132</v>
      </c>
    </row>
    <row r="370" spans="1:8">
      <c r="A370" s="34">
        <v>0</v>
      </c>
      <c r="B370" s="34" t="s">
        <v>125</v>
      </c>
      <c r="C370" s="34">
        <v>0</v>
      </c>
      <c r="D370" s="39">
        <v>0.442</v>
      </c>
      <c r="E370" s="39">
        <v>0.97056027316558702</v>
      </c>
      <c r="F370" s="39">
        <v>5.1161392135501298E-2</v>
      </c>
      <c r="G370" s="34" t="s">
        <v>126</v>
      </c>
      <c r="H370" s="34" t="s">
        <v>132</v>
      </c>
    </row>
    <row r="371" spans="1:8">
      <c r="A371" s="34">
        <v>0</v>
      </c>
      <c r="B371" s="34" t="s">
        <v>125</v>
      </c>
      <c r="C371" s="34">
        <v>0</v>
      </c>
      <c r="D371" s="39">
        <v>1.4999999999999999E-2</v>
      </c>
      <c r="E371" s="39">
        <v>3.3294187327138198</v>
      </c>
      <c r="F371" s="39">
        <v>0.15609514607200001</v>
      </c>
      <c r="G371" s="34" t="s">
        <v>126</v>
      </c>
      <c r="H371" s="34" t="s">
        <v>132</v>
      </c>
    </row>
    <row r="372" spans="1:8">
      <c r="A372" s="34">
        <v>0</v>
      </c>
      <c r="B372" s="34" t="s">
        <v>125</v>
      </c>
      <c r="C372" s="34">
        <v>0</v>
      </c>
      <c r="D372" s="39">
        <v>0.82499999999999996</v>
      </c>
      <c r="E372" s="39">
        <v>0.475061757088523</v>
      </c>
      <c r="F372" s="39">
        <v>2.5713676269918301E-2</v>
      </c>
      <c r="G372" s="34" t="s">
        <v>126</v>
      </c>
      <c r="H372" s="34" t="s">
        <v>132</v>
      </c>
    </row>
    <row r="373" spans="1:8">
      <c r="A373" s="34">
        <v>0</v>
      </c>
      <c r="B373" s="34" t="s">
        <v>125</v>
      </c>
      <c r="C373" s="34">
        <v>0</v>
      </c>
      <c r="D373" s="39">
        <v>0.747</v>
      </c>
      <c r="E373" s="39">
        <v>0.50727847846403795</v>
      </c>
      <c r="F373" s="39">
        <v>2.7409674472361301E-2</v>
      </c>
      <c r="G373" s="34" t="s">
        <v>126</v>
      </c>
      <c r="H373" s="34" t="s">
        <v>132</v>
      </c>
    </row>
    <row r="374" spans="1:8">
      <c r="A374" s="34">
        <v>0</v>
      </c>
      <c r="B374" s="34" t="s">
        <v>125</v>
      </c>
      <c r="C374" s="34">
        <v>0</v>
      </c>
      <c r="D374" s="39">
        <v>0.36099999999999999</v>
      </c>
      <c r="E374" s="39">
        <v>1.07799725287125</v>
      </c>
      <c r="F374" s="39">
        <v>5.65047388666024E-2</v>
      </c>
      <c r="G374" s="34" t="s">
        <v>126</v>
      </c>
      <c r="H374" s="34" t="s">
        <v>132</v>
      </c>
    </row>
    <row r="375" spans="1:8">
      <c r="A375" s="34">
        <v>0</v>
      </c>
      <c r="B375" s="34" t="s">
        <v>125</v>
      </c>
      <c r="C375" s="34">
        <v>0</v>
      </c>
      <c r="D375" s="39">
        <v>0.30099999999999999</v>
      </c>
      <c r="E375" s="39">
        <v>1.21616489127536</v>
      </c>
      <c r="F375" s="39">
        <v>6.3288637361117395E-2</v>
      </c>
      <c r="G375" s="34" t="s">
        <v>126</v>
      </c>
      <c r="H375" s="34" t="s">
        <v>132</v>
      </c>
    </row>
    <row r="376" spans="1:8">
      <c r="A376" s="34">
        <v>0</v>
      </c>
      <c r="B376" s="34" t="s">
        <v>125</v>
      </c>
      <c r="C376" s="34">
        <v>0</v>
      </c>
      <c r="D376" s="39">
        <v>0.16800000000000001</v>
      </c>
      <c r="E376" s="39">
        <v>1.6097572952104</v>
      </c>
      <c r="F376" s="39">
        <v>8.2089608299414002E-2</v>
      </c>
      <c r="G376" s="34" t="s">
        <v>126</v>
      </c>
      <c r="H376" s="34" t="s">
        <v>132</v>
      </c>
    </row>
    <row r="377" spans="1:8">
      <c r="A377" s="34">
        <v>0</v>
      </c>
      <c r="B377" s="34" t="s">
        <v>125</v>
      </c>
      <c r="C377" s="34">
        <v>0</v>
      </c>
      <c r="D377" s="39">
        <v>0.34100000000000003</v>
      </c>
      <c r="E377" s="39">
        <v>1.2170260550407299</v>
      </c>
      <c r="F377" s="39">
        <v>6.3330613777333095E-2</v>
      </c>
      <c r="G377" s="34" t="s">
        <v>126</v>
      </c>
      <c r="H377" s="34" t="s">
        <v>132</v>
      </c>
    </row>
    <row r="378" spans="1:8">
      <c r="A378" s="34">
        <v>0</v>
      </c>
      <c r="B378" s="34" t="s">
        <v>125</v>
      </c>
      <c r="C378" s="34">
        <v>0</v>
      </c>
      <c r="D378" s="39">
        <v>0.504</v>
      </c>
      <c r="E378" s="39">
        <v>0.92333316844831503</v>
      </c>
      <c r="F378" s="39">
        <v>4.8793368495346698E-2</v>
      </c>
      <c r="G378" s="34" t="s">
        <v>126</v>
      </c>
      <c r="H378" s="34" t="s">
        <v>132</v>
      </c>
    </row>
    <row r="379" spans="1:8">
      <c r="A379" s="34">
        <v>0</v>
      </c>
      <c r="B379" s="34" t="s">
        <v>125</v>
      </c>
      <c r="C379" s="34">
        <v>0</v>
      </c>
      <c r="D379" s="39">
        <v>0.23599999999999999</v>
      </c>
      <c r="E379" s="39">
        <v>1.3514303500878699</v>
      </c>
      <c r="F379" s="39">
        <v>6.9836199476682806E-2</v>
      </c>
      <c r="G379" s="34" t="s">
        <v>126</v>
      </c>
      <c r="H379" s="34" t="s">
        <v>132</v>
      </c>
    </row>
    <row r="380" spans="1:8">
      <c r="A380" s="34">
        <v>0</v>
      </c>
      <c r="B380" s="34" t="s">
        <v>125</v>
      </c>
      <c r="C380" s="34">
        <v>0</v>
      </c>
      <c r="D380" s="39">
        <v>0.96199999999999997</v>
      </c>
      <c r="E380" s="39">
        <v>0.21147396045398001</v>
      </c>
      <c r="F380" s="39">
        <v>1.16121276571679E-2</v>
      </c>
      <c r="G380" s="34" t="s">
        <v>126</v>
      </c>
      <c r="H380" s="34" t="s">
        <v>132</v>
      </c>
    </row>
    <row r="381" spans="1:8">
      <c r="A381" s="34">
        <v>0</v>
      </c>
      <c r="B381" s="34" t="s">
        <v>125</v>
      </c>
      <c r="C381" s="34">
        <v>0</v>
      </c>
      <c r="D381" s="39">
        <v>5.5E-2</v>
      </c>
      <c r="E381" s="39">
        <v>2.2368598107125499</v>
      </c>
      <c r="F381" s="39">
        <v>0.11053393815222499</v>
      </c>
      <c r="G381" s="34" t="s">
        <v>126</v>
      </c>
      <c r="H381" s="34" t="s">
        <v>132</v>
      </c>
    </row>
    <row r="382" spans="1:8">
      <c r="A382" s="34">
        <v>0</v>
      </c>
      <c r="B382" s="34" t="s">
        <v>125</v>
      </c>
      <c r="C382" s="34">
        <v>0</v>
      </c>
      <c r="D382" s="39">
        <v>0.67</v>
      </c>
      <c r="E382" s="39">
        <v>0.65629922809596397</v>
      </c>
      <c r="F382" s="39">
        <v>3.5178425263869703E-2</v>
      </c>
      <c r="G382" s="34" t="s">
        <v>126</v>
      </c>
      <c r="H382" s="34" t="s">
        <v>132</v>
      </c>
    </row>
    <row r="383" spans="1:8">
      <c r="A383" s="34">
        <v>0</v>
      </c>
      <c r="B383" s="34" t="s">
        <v>125</v>
      </c>
      <c r="C383" s="34">
        <v>0</v>
      </c>
      <c r="D383" s="39">
        <v>0.64</v>
      </c>
      <c r="E383" s="39">
        <v>0.65464993613553102</v>
      </c>
      <c r="F383" s="39">
        <v>3.5093123611364199E-2</v>
      </c>
      <c r="G383" s="34" t="s">
        <v>126</v>
      </c>
      <c r="H383" s="34" t="s">
        <v>132</v>
      </c>
    </row>
    <row r="384" spans="1:8">
      <c r="A384" s="34">
        <v>0</v>
      </c>
      <c r="B384" s="34" t="s">
        <v>125</v>
      </c>
      <c r="C384" s="34">
        <v>0</v>
      </c>
      <c r="D384" s="39">
        <v>0.13800000000000001</v>
      </c>
      <c r="E384" s="39">
        <v>1.73664119301181</v>
      </c>
      <c r="F384" s="39">
        <v>8.7990716152184401E-2</v>
      </c>
      <c r="G384" s="34" t="s">
        <v>126</v>
      </c>
      <c r="H384" s="34" t="s">
        <v>132</v>
      </c>
    </row>
    <row r="385" spans="1:8">
      <c r="A385" s="34">
        <v>0</v>
      </c>
      <c r="B385" s="34" t="s">
        <v>125</v>
      </c>
      <c r="C385" s="34">
        <v>0</v>
      </c>
      <c r="D385" s="39">
        <v>0.754</v>
      </c>
      <c r="E385" s="39">
        <v>0.55145634477105498</v>
      </c>
      <c r="F385" s="39">
        <v>2.97257710943265E-2</v>
      </c>
      <c r="G385" s="34" t="s">
        <v>126</v>
      </c>
      <c r="H385" s="34" t="s">
        <v>132</v>
      </c>
    </row>
    <row r="386" spans="1:8">
      <c r="A386" s="34">
        <v>0</v>
      </c>
      <c r="B386" s="34" t="s">
        <v>125</v>
      </c>
      <c r="C386" s="34">
        <v>0</v>
      </c>
      <c r="D386" s="39">
        <v>0.755</v>
      </c>
      <c r="E386" s="39">
        <v>0.55085526993218403</v>
      </c>
      <c r="F386" s="39">
        <v>2.9694332790414699E-2</v>
      </c>
      <c r="G386" s="34" t="s">
        <v>126</v>
      </c>
      <c r="H386" s="34" t="s">
        <v>132</v>
      </c>
    </row>
    <row r="387" spans="1:8">
      <c r="A387" s="34">
        <v>0</v>
      </c>
      <c r="B387" s="34" t="s">
        <v>125</v>
      </c>
      <c r="C387" s="34">
        <v>0</v>
      </c>
      <c r="D387" s="39">
        <v>0.78300000000000003</v>
      </c>
      <c r="E387" s="39">
        <v>0.47686734584997498</v>
      </c>
      <c r="F387" s="39">
        <v>2.58088850736422E-2</v>
      </c>
      <c r="G387" s="34" t="s">
        <v>126</v>
      </c>
      <c r="H387" s="34" t="s">
        <v>132</v>
      </c>
    </row>
    <row r="388" spans="1:8">
      <c r="A388" s="34">
        <v>0</v>
      </c>
      <c r="B388" s="34" t="s">
        <v>125</v>
      </c>
      <c r="C388" s="34">
        <v>0</v>
      </c>
      <c r="D388" s="39">
        <v>0.126</v>
      </c>
      <c r="E388" s="39">
        <v>1.84494394476109</v>
      </c>
      <c r="F388" s="39">
        <v>9.2967959491169996E-2</v>
      </c>
      <c r="G388" s="34" t="s">
        <v>126</v>
      </c>
      <c r="H388" s="34" t="s">
        <v>132</v>
      </c>
    </row>
    <row r="389" spans="1:8">
      <c r="A389" s="34">
        <v>0</v>
      </c>
      <c r="B389" s="34" t="s">
        <v>125</v>
      </c>
      <c r="C389" s="34">
        <v>0</v>
      </c>
      <c r="D389" s="39">
        <v>4.8000000000000001E-2</v>
      </c>
      <c r="E389" s="39">
        <v>2.4263978419215499</v>
      </c>
      <c r="F389" s="39">
        <v>0.118787358431931</v>
      </c>
      <c r="G389" s="34" t="s">
        <v>126</v>
      </c>
      <c r="H389" s="34" t="s">
        <v>132</v>
      </c>
    </row>
    <row r="390" spans="1:8">
      <c r="A390" s="34">
        <v>0</v>
      </c>
      <c r="B390" s="34" t="s">
        <v>125</v>
      </c>
      <c r="C390" s="34">
        <v>0</v>
      </c>
      <c r="D390" s="39">
        <v>0.27400000000000002</v>
      </c>
      <c r="E390" s="39">
        <v>1.3145723672719101</v>
      </c>
      <c r="F390" s="39">
        <v>6.8061168648984705E-2</v>
      </c>
      <c r="G390" s="34" t="s">
        <v>126</v>
      </c>
      <c r="H390" s="34" t="s">
        <v>132</v>
      </c>
    </row>
    <row r="391" spans="1:8">
      <c r="A391" s="34">
        <v>0</v>
      </c>
      <c r="B391" s="34" t="s">
        <v>125</v>
      </c>
      <c r="C391" s="34">
        <v>0</v>
      </c>
      <c r="D391" s="39">
        <v>3.4000000000000002E-2</v>
      </c>
      <c r="E391" s="39">
        <v>2.39948878327364</v>
      </c>
      <c r="F391" s="39">
        <v>0.117624946819308</v>
      </c>
      <c r="G391" s="34" t="s">
        <v>126</v>
      </c>
      <c r="H391" s="34" t="s">
        <v>132</v>
      </c>
    </row>
    <row r="392" spans="1:8">
      <c r="A392" s="34">
        <v>0</v>
      </c>
      <c r="B392" s="34" t="s">
        <v>125</v>
      </c>
      <c r="C392" s="34">
        <v>0</v>
      </c>
      <c r="D392" s="39">
        <v>0.44700000000000001</v>
      </c>
      <c r="E392" s="39">
        <v>0.88788584718082797</v>
      </c>
      <c r="F392" s="39">
        <v>4.7008217561488097E-2</v>
      </c>
      <c r="G392" s="34" t="s">
        <v>126</v>
      </c>
      <c r="H392" s="34" t="s">
        <v>132</v>
      </c>
    </row>
    <row r="393" spans="1:8">
      <c r="A393" s="34">
        <v>0</v>
      </c>
      <c r="B393" s="34" t="s">
        <v>125</v>
      </c>
      <c r="C393" s="34">
        <v>0</v>
      </c>
      <c r="D393" s="39">
        <v>0.22</v>
      </c>
      <c r="E393" s="39">
        <v>1.4369677614505401</v>
      </c>
      <c r="F393" s="39">
        <v>7.3929626219810002E-2</v>
      </c>
      <c r="G393" s="34" t="s">
        <v>126</v>
      </c>
      <c r="H393" s="34" t="s">
        <v>132</v>
      </c>
    </row>
    <row r="394" spans="1:8">
      <c r="A394" s="34">
        <v>0</v>
      </c>
      <c r="B394" s="34" t="s">
        <v>125</v>
      </c>
      <c r="C394" s="34">
        <v>0</v>
      </c>
      <c r="D394" s="39">
        <v>0.57299999999999995</v>
      </c>
      <c r="E394" s="39">
        <v>0.78915376487407396</v>
      </c>
      <c r="F394" s="39">
        <v>4.2000495325626601E-2</v>
      </c>
      <c r="G394" s="34" t="s">
        <v>126</v>
      </c>
      <c r="H394" s="34" t="s">
        <v>132</v>
      </c>
    </row>
    <row r="395" spans="1:8">
      <c r="A395" s="34">
        <v>0</v>
      </c>
      <c r="B395" s="34" t="s">
        <v>125</v>
      </c>
      <c r="C395" s="34">
        <v>0</v>
      </c>
      <c r="D395" s="39">
        <v>0.46200000000000002</v>
      </c>
      <c r="E395" s="39">
        <v>0.93783806211168996</v>
      </c>
      <c r="F395" s="39">
        <v>4.9521917920926403E-2</v>
      </c>
      <c r="G395" s="34" t="s">
        <v>126</v>
      </c>
      <c r="H395" s="34" t="s">
        <v>132</v>
      </c>
    </row>
    <row r="396" spans="1:8">
      <c r="A396" s="34">
        <v>0</v>
      </c>
      <c r="B396" s="34" t="s">
        <v>125</v>
      </c>
      <c r="C396" s="34">
        <v>0</v>
      </c>
      <c r="D396" s="39">
        <v>9.8000000000000004E-2</v>
      </c>
      <c r="E396" s="39">
        <v>1.89557170684411</v>
      </c>
      <c r="F396" s="39">
        <v>9.5276061164506806E-2</v>
      </c>
      <c r="G396" s="34" t="s">
        <v>126</v>
      </c>
      <c r="H396" s="34" t="s">
        <v>132</v>
      </c>
    </row>
    <row r="397" spans="1:8">
      <c r="A397" s="34">
        <v>0</v>
      </c>
      <c r="B397" s="34" t="s">
        <v>125</v>
      </c>
      <c r="C397" s="34">
        <v>0</v>
      </c>
      <c r="D397" s="39">
        <v>0.68899999999999995</v>
      </c>
      <c r="E397" s="39">
        <v>0.64321399113464195</v>
      </c>
      <c r="F397" s="39">
        <v>3.4501239509480898E-2</v>
      </c>
      <c r="G397" s="34" t="s">
        <v>126</v>
      </c>
      <c r="H397" s="34" t="s">
        <v>132</v>
      </c>
    </row>
    <row r="398" spans="1:8">
      <c r="A398" s="34">
        <v>0</v>
      </c>
      <c r="B398" s="34" t="s">
        <v>125</v>
      </c>
      <c r="C398" s="34">
        <v>0</v>
      </c>
      <c r="D398" s="39">
        <v>6.4000000000000001E-2</v>
      </c>
      <c r="E398" s="39">
        <v>1.9704674350903399</v>
      </c>
      <c r="F398" s="39">
        <v>9.8669069289184994E-2</v>
      </c>
      <c r="G398" s="34" t="s">
        <v>126</v>
      </c>
      <c r="H398" s="34" t="s">
        <v>132</v>
      </c>
    </row>
    <row r="399" spans="1:8">
      <c r="A399" s="34">
        <v>0</v>
      </c>
      <c r="B399" s="34" t="s">
        <v>125</v>
      </c>
      <c r="C399" s="34">
        <v>0</v>
      </c>
      <c r="D399" s="39">
        <v>0.45500000000000002</v>
      </c>
      <c r="E399" s="39">
        <v>0.92628938067849598</v>
      </c>
      <c r="F399" s="39">
        <v>4.8941943243461503E-2</v>
      </c>
      <c r="G399" s="34" t="s">
        <v>126</v>
      </c>
      <c r="H399" s="34" t="s">
        <v>132</v>
      </c>
    </row>
    <row r="400" spans="1:8">
      <c r="A400" s="34">
        <v>0</v>
      </c>
      <c r="B400" s="34" t="s">
        <v>125</v>
      </c>
      <c r="C400" s="34">
        <v>0</v>
      </c>
      <c r="D400" s="39">
        <v>0.29299999999999998</v>
      </c>
      <c r="E400" s="39">
        <v>1.30327645661435</v>
      </c>
      <c r="F400" s="39">
        <v>6.7515815749909794E-2</v>
      </c>
      <c r="G400" s="34" t="s">
        <v>126</v>
      </c>
      <c r="H400" s="34" t="s">
        <v>132</v>
      </c>
    </row>
    <row r="401" spans="1:8">
      <c r="A401" s="34">
        <v>0</v>
      </c>
      <c r="B401" s="34" t="s">
        <v>125</v>
      </c>
      <c r="C401" s="34">
        <v>0</v>
      </c>
      <c r="D401" s="39">
        <v>0.55300000000000005</v>
      </c>
      <c r="E401" s="39">
        <v>0.761016493586258</v>
      </c>
      <c r="F401" s="39">
        <v>4.0563713263960001E-2</v>
      </c>
      <c r="G401" s="34" t="s">
        <v>126</v>
      </c>
      <c r="H401" s="34" t="s">
        <v>132</v>
      </c>
    </row>
    <row r="402" spans="1:8">
      <c r="A402" s="34">
        <v>0</v>
      </c>
      <c r="B402" s="34" t="s">
        <v>125</v>
      </c>
      <c r="C402" s="34">
        <v>0</v>
      </c>
      <c r="D402" s="39">
        <v>0.53300000000000003</v>
      </c>
      <c r="E402" s="39">
        <v>0.83938380895872</v>
      </c>
      <c r="F402" s="39">
        <v>4.45547379612048E-2</v>
      </c>
      <c r="G402" s="34" t="s">
        <v>126</v>
      </c>
      <c r="H402" s="34" t="s">
        <v>132</v>
      </c>
    </row>
    <row r="403" spans="1:8">
      <c r="A403" s="34">
        <v>0</v>
      </c>
      <c r="B403" s="34" t="s">
        <v>125</v>
      </c>
      <c r="C403" s="34">
        <v>0</v>
      </c>
      <c r="D403" s="39">
        <v>0.84599999999999997</v>
      </c>
      <c r="E403" s="39">
        <v>0.41151280211922198</v>
      </c>
      <c r="F403" s="39">
        <v>2.2350841375286399E-2</v>
      </c>
      <c r="G403" s="34" t="s">
        <v>126</v>
      </c>
      <c r="H403" s="34" t="s">
        <v>132</v>
      </c>
    </row>
    <row r="404" spans="1:8">
      <c r="A404" s="34">
        <v>0</v>
      </c>
      <c r="B404" s="34" t="s">
        <v>125</v>
      </c>
      <c r="C404" s="34">
        <v>0</v>
      </c>
      <c r="D404" s="39">
        <v>2.5000000000000001E-2</v>
      </c>
      <c r="E404" s="39">
        <v>2.8886833624429298</v>
      </c>
      <c r="F404" s="39">
        <v>0.13828939394220899</v>
      </c>
      <c r="G404" s="34" t="s">
        <v>126</v>
      </c>
      <c r="H404" s="34" t="s">
        <v>132</v>
      </c>
    </row>
    <row r="405" spans="1:8">
      <c r="A405" s="34">
        <v>0</v>
      </c>
      <c r="B405" s="34" t="s">
        <v>125</v>
      </c>
      <c r="C405" s="34">
        <v>0</v>
      </c>
      <c r="D405" s="39">
        <v>0.42499999999999999</v>
      </c>
      <c r="E405" s="39">
        <v>0.99084503538317104</v>
      </c>
      <c r="F405" s="39">
        <v>5.2174878660589299E-2</v>
      </c>
      <c r="G405" s="34" t="s">
        <v>126</v>
      </c>
      <c r="H405" s="34" t="s">
        <v>132</v>
      </c>
    </row>
    <row r="406" spans="1:8">
      <c r="A406" s="34">
        <v>0</v>
      </c>
      <c r="B406" s="34" t="s">
        <v>125</v>
      </c>
      <c r="C406" s="34">
        <v>0</v>
      </c>
      <c r="D406" s="39">
        <v>0.192</v>
      </c>
      <c r="E406" s="39">
        <v>1.51544274708502</v>
      </c>
      <c r="F406" s="39">
        <v>7.7653516075692194E-2</v>
      </c>
      <c r="G406" s="34" t="s">
        <v>126</v>
      </c>
      <c r="H406" s="34" t="s">
        <v>132</v>
      </c>
    </row>
    <row r="407" spans="1:8">
      <c r="A407" s="34">
        <v>0</v>
      </c>
      <c r="B407" s="34" t="s">
        <v>125</v>
      </c>
      <c r="C407" s="34">
        <v>0</v>
      </c>
      <c r="D407" s="39">
        <v>0.19800000000000001</v>
      </c>
      <c r="E407" s="39">
        <v>1.5686407267793401</v>
      </c>
      <c r="F407" s="39">
        <v>8.0160944680878296E-2</v>
      </c>
      <c r="G407" s="34" t="s">
        <v>126</v>
      </c>
      <c r="H407" s="34" t="s">
        <v>132</v>
      </c>
    </row>
    <row r="408" spans="1:8">
      <c r="A408" s="34">
        <v>0</v>
      </c>
      <c r="B408" s="34" t="s">
        <v>125</v>
      </c>
      <c r="C408" s="34">
        <v>0</v>
      </c>
      <c r="D408" s="39">
        <v>0.58299999999999996</v>
      </c>
      <c r="E408" s="39">
        <v>0.78594169084177201</v>
      </c>
      <c r="F408" s="39">
        <v>4.1836693830734198E-2</v>
      </c>
      <c r="G408" s="34" t="s">
        <v>126</v>
      </c>
      <c r="H408" s="34" t="s">
        <v>132</v>
      </c>
    </row>
    <row r="409" spans="1:8">
      <c r="A409" s="34">
        <v>0</v>
      </c>
      <c r="B409" s="34" t="s">
        <v>125</v>
      </c>
      <c r="C409" s="34">
        <v>0</v>
      </c>
      <c r="D409" s="39">
        <v>0.247</v>
      </c>
      <c r="E409" s="39">
        <v>1.4014503056296299</v>
      </c>
      <c r="F409" s="39">
        <v>7.2234306381877694E-2</v>
      </c>
      <c r="G409" s="34" t="s">
        <v>126</v>
      </c>
      <c r="H409" s="34" t="s">
        <v>132</v>
      </c>
    </row>
    <row r="410" spans="1:8">
      <c r="A410" s="34">
        <v>0</v>
      </c>
      <c r="B410" s="34" t="s">
        <v>125</v>
      </c>
      <c r="C410" s="34">
        <v>0</v>
      </c>
      <c r="D410" s="39">
        <v>0.20799999999999999</v>
      </c>
      <c r="E410" s="39">
        <v>1.4334214068444</v>
      </c>
      <c r="F410" s="39">
        <v>7.3760630042199002E-2</v>
      </c>
      <c r="G410" s="34" t="s">
        <v>126</v>
      </c>
      <c r="H410" s="34" t="s">
        <v>132</v>
      </c>
    </row>
    <row r="411" spans="1:8">
      <c r="A411" s="34">
        <v>0</v>
      </c>
      <c r="B411" s="34" t="s">
        <v>125</v>
      </c>
      <c r="C411" s="34">
        <v>0</v>
      </c>
      <c r="D411" s="39">
        <v>0.64</v>
      </c>
      <c r="E411" s="39">
        <v>0.67968033263288297</v>
      </c>
      <c r="F411" s="39">
        <v>3.6386079447275101E-2</v>
      </c>
      <c r="G411" s="34" t="s">
        <v>126</v>
      </c>
      <c r="H411" s="34" t="s">
        <v>132</v>
      </c>
    </row>
    <row r="412" spans="1:8">
      <c r="A412" s="34">
        <v>0</v>
      </c>
      <c r="B412" s="34" t="s">
        <v>125</v>
      </c>
      <c r="C412" s="34">
        <v>0</v>
      </c>
      <c r="D412" s="39">
        <v>0.35199999999999998</v>
      </c>
      <c r="E412" s="39">
        <v>1.16917032687833</v>
      </c>
      <c r="F412" s="39">
        <v>6.0992223812574797E-2</v>
      </c>
      <c r="G412" s="34" t="s">
        <v>126</v>
      </c>
      <c r="H412" s="34" t="s">
        <v>132</v>
      </c>
    </row>
    <row r="413" spans="1:8">
      <c r="A413" s="34">
        <v>0</v>
      </c>
      <c r="B413" s="34" t="s">
        <v>125</v>
      </c>
      <c r="C413" s="34">
        <v>0</v>
      </c>
      <c r="D413" s="39">
        <v>0.247</v>
      </c>
      <c r="E413" s="39">
        <v>1.41085126793898</v>
      </c>
      <c r="F413" s="39">
        <v>7.2683637026743395E-2</v>
      </c>
      <c r="G413" s="34" t="s">
        <v>126</v>
      </c>
      <c r="H413" s="34" t="s">
        <v>132</v>
      </c>
    </row>
    <row r="414" spans="1:8">
      <c r="A414" s="34">
        <v>0</v>
      </c>
      <c r="B414" s="34" t="s">
        <v>125</v>
      </c>
      <c r="C414" s="34">
        <v>0</v>
      </c>
      <c r="D414" s="39">
        <v>0.32300000000000001</v>
      </c>
      <c r="E414" s="39">
        <v>1.22195560809731</v>
      </c>
      <c r="F414" s="39">
        <v>6.3570826663575997E-2</v>
      </c>
      <c r="G414" s="34" t="s">
        <v>126</v>
      </c>
      <c r="H414" s="34" t="s">
        <v>132</v>
      </c>
    </row>
    <row r="415" spans="1:8">
      <c r="A415" s="34">
        <v>0</v>
      </c>
      <c r="B415" s="34" t="s">
        <v>125</v>
      </c>
      <c r="C415" s="34">
        <v>0</v>
      </c>
      <c r="D415" s="39">
        <v>0.54100000000000004</v>
      </c>
      <c r="E415" s="39">
        <v>0.85036195644527701</v>
      </c>
      <c r="F415" s="39">
        <v>4.5111173907964298E-2</v>
      </c>
      <c r="G415" s="34" t="s">
        <v>126</v>
      </c>
      <c r="H415" s="34" t="s">
        <v>132</v>
      </c>
    </row>
    <row r="416" spans="1:8">
      <c r="A416" s="34">
        <v>0</v>
      </c>
      <c r="B416" s="34" t="s">
        <v>125</v>
      </c>
      <c r="C416" s="34">
        <v>0</v>
      </c>
      <c r="D416" s="39">
        <v>0.17499999999999999</v>
      </c>
      <c r="E416" s="39">
        <v>1.63126416027052</v>
      </c>
      <c r="F416" s="39">
        <v>8.3095217249017E-2</v>
      </c>
      <c r="G416" s="34" t="s">
        <v>126</v>
      </c>
      <c r="H416" s="34" t="s">
        <v>132</v>
      </c>
    </row>
    <row r="417" spans="1:8">
      <c r="A417" s="34">
        <v>0</v>
      </c>
      <c r="B417" s="34" t="s">
        <v>125</v>
      </c>
      <c r="C417" s="34">
        <v>0</v>
      </c>
      <c r="D417" s="39">
        <v>0.65300000000000002</v>
      </c>
      <c r="E417" s="39">
        <v>0.67039537605393296</v>
      </c>
      <c r="F417" s="39">
        <v>3.5906865524324198E-2</v>
      </c>
      <c r="G417" s="34" t="s">
        <v>126</v>
      </c>
      <c r="H417" s="34" t="s">
        <v>132</v>
      </c>
    </row>
    <row r="418" spans="1:8">
      <c r="A418" s="34">
        <v>0</v>
      </c>
      <c r="B418" s="34" t="s">
        <v>125</v>
      </c>
      <c r="C418" s="34">
        <v>0</v>
      </c>
      <c r="D418" s="39">
        <v>9.8000000000000004E-2</v>
      </c>
      <c r="E418" s="39">
        <v>1.98944793754556</v>
      </c>
      <c r="F418" s="39">
        <v>9.9524906528751206E-2</v>
      </c>
      <c r="G418" s="34" t="s">
        <v>126</v>
      </c>
      <c r="H418" s="34" t="s">
        <v>132</v>
      </c>
    </row>
    <row r="419" spans="1:8">
      <c r="A419" s="34">
        <v>0</v>
      </c>
      <c r="B419" s="34" t="s">
        <v>125</v>
      </c>
      <c r="C419" s="34">
        <v>0</v>
      </c>
      <c r="D419" s="39">
        <v>3.1E-2</v>
      </c>
      <c r="E419" s="39">
        <v>2.7757825058885799</v>
      </c>
      <c r="F419" s="39">
        <v>0.13360664057307201</v>
      </c>
      <c r="G419" s="34" t="s">
        <v>126</v>
      </c>
      <c r="H419" s="34" t="s">
        <v>132</v>
      </c>
    </row>
    <row r="420" spans="1:8">
      <c r="A420" s="34">
        <v>0</v>
      </c>
      <c r="B420" s="34" t="s">
        <v>125</v>
      </c>
      <c r="C420" s="34">
        <v>0</v>
      </c>
      <c r="D420" s="39">
        <v>0.65200000000000002</v>
      </c>
      <c r="E420" s="39">
        <v>0.648763209374145</v>
      </c>
      <c r="F420" s="39">
        <v>3.47885380971555E-2</v>
      </c>
      <c r="G420" s="34" t="s">
        <v>126</v>
      </c>
      <c r="H420" s="34" t="s">
        <v>132</v>
      </c>
    </row>
    <row r="421" spans="1:8">
      <c r="A421" s="34">
        <v>0</v>
      </c>
      <c r="B421" s="34" t="s">
        <v>125</v>
      </c>
      <c r="C421" s="34">
        <v>0</v>
      </c>
      <c r="D421" s="39">
        <v>0.73099999999999998</v>
      </c>
      <c r="E421" s="39">
        <v>0.53665763118575904</v>
      </c>
      <c r="F421" s="39">
        <v>2.89511540787642E-2</v>
      </c>
      <c r="G421" s="34" t="s">
        <v>126</v>
      </c>
      <c r="H421" s="34" t="s">
        <v>132</v>
      </c>
    </row>
    <row r="422" spans="1:8">
      <c r="A422" s="34">
        <v>0</v>
      </c>
      <c r="B422" s="34" t="s">
        <v>125</v>
      </c>
      <c r="C422" s="34">
        <v>0</v>
      </c>
      <c r="D422" s="39">
        <v>0.219</v>
      </c>
      <c r="E422" s="39">
        <v>1.4413258115854699</v>
      </c>
      <c r="F422" s="39">
        <v>7.4137218086564496E-2</v>
      </c>
      <c r="G422" s="34" t="s">
        <v>126</v>
      </c>
      <c r="H422" s="34" t="s">
        <v>132</v>
      </c>
    </row>
    <row r="423" spans="1:8">
      <c r="A423" s="34">
        <v>0</v>
      </c>
      <c r="B423" s="34" t="s">
        <v>125</v>
      </c>
      <c r="C423" s="34">
        <v>0</v>
      </c>
      <c r="D423" s="39">
        <v>0.72499999999999998</v>
      </c>
      <c r="E423" s="39">
        <v>0.57159973309851297</v>
      </c>
      <c r="F423" s="39">
        <v>3.0778163503050401E-2</v>
      </c>
      <c r="G423" s="34" t="s">
        <v>126</v>
      </c>
      <c r="H423" s="34" t="s">
        <v>132</v>
      </c>
    </row>
    <row r="424" spans="1:8">
      <c r="A424" s="34">
        <v>0</v>
      </c>
      <c r="B424" s="34" t="s">
        <v>125</v>
      </c>
      <c r="C424" s="34">
        <v>0</v>
      </c>
      <c r="D424" s="39">
        <v>0.20499999999999999</v>
      </c>
      <c r="E424" s="39">
        <v>1.39507018816207</v>
      </c>
      <c r="F424" s="39">
        <v>7.1929112636754694E-2</v>
      </c>
      <c r="G424" s="34" t="s">
        <v>126</v>
      </c>
      <c r="H424" s="34" t="s">
        <v>132</v>
      </c>
    </row>
    <row r="425" spans="1:8">
      <c r="A425" s="34">
        <v>0</v>
      </c>
      <c r="B425" s="34" t="s">
        <v>125</v>
      </c>
      <c r="C425" s="34">
        <v>0</v>
      </c>
      <c r="D425" s="39">
        <v>0.498</v>
      </c>
      <c r="E425" s="39">
        <v>0.85611440121909799</v>
      </c>
      <c r="F425" s="39">
        <v>4.5402482346190501E-2</v>
      </c>
      <c r="G425" s="34" t="s">
        <v>126</v>
      </c>
      <c r="H425" s="34" t="s">
        <v>132</v>
      </c>
    </row>
    <row r="426" spans="1:8">
      <c r="A426" s="34">
        <v>0</v>
      </c>
      <c r="B426" s="34" t="s">
        <v>125</v>
      </c>
      <c r="C426" s="34">
        <v>0</v>
      </c>
      <c r="D426" s="39">
        <v>0.54500000000000004</v>
      </c>
      <c r="E426" s="39">
        <v>0.84951868275476405</v>
      </c>
      <c r="F426" s="39">
        <v>4.5068454906065099E-2</v>
      </c>
      <c r="G426" s="34" t="s">
        <v>126</v>
      </c>
      <c r="H426" s="34" t="s">
        <v>132</v>
      </c>
    </row>
    <row r="427" spans="1:8">
      <c r="A427" s="34">
        <v>0</v>
      </c>
      <c r="B427" s="34" t="s">
        <v>125</v>
      </c>
      <c r="C427" s="34">
        <v>0</v>
      </c>
      <c r="D427" s="39">
        <v>0.73899999999999999</v>
      </c>
      <c r="E427" s="39">
        <v>0.50562367813727305</v>
      </c>
      <c r="F427" s="39">
        <v>2.7322704002385099E-2</v>
      </c>
      <c r="G427" s="34" t="s">
        <v>126</v>
      </c>
      <c r="H427" s="34" t="s">
        <v>132</v>
      </c>
    </row>
    <row r="428" spans="1:8">
      <c r="A428" s="34">
        <v>0</v>
      </c>
      <c r="B428" s="34" t="s">
        <v>125</v>
      </c>
      <c r="C428" s="34">
        <v>0</v>
      </c>
      <c r="D428" s="39">
        <v>0.183</v>
      </c>
      <c r="E428" s="39">
        <v>1.56669063996194</v>
      </c>
      <c r="F428" s="39">
        <v>8.0069270209762303E-2</v>
      </c>
      <c r="G428" s="34" t="s">
        <v>126</v>
      </c>
      <c r="H428" s="34" t="s">
        <v>132</v>
      </c>
    </row>
    <row r="429" spans="1:8">
      <c r="A429" s="34">
        <v>0</v>
      </c>
      <c r="B429" s="34" t="s">
        <v>125</v>
      </c>
      <c r="C429" s="34">
        <v>0</v>
      </c>
      <c r="D429" s="39">
        <v>0.94499999999999995</v>
      </c>
      <c r="E429" s="39">
        <v>0.25265304958583701</v>
      </c>
      <c r="F429" s="39">
        <v>1.3841990471164399E-2</v>
      </c>
      <c r="G429" s="34" t="s">
        <v>126</v>
      </c>
      <c r="H429" s="34" t="s">
        <v>132</v>
      </c>
    </row>
    <row r="430" spans="1:8">
      <c r="A430" s="34">
        <v>0</v>
      </c>
      <c r="B430" s="34" t="s">
        <v>125</v>
      </c>
      <c r="C430" s="34">
        <v>0</v>
      </c>
      <c r="D430" s="39">
        <v>0.52500000000000002</v>
      </c>
      <c r="E430" s="39">
        <v>0.88269068311650201</v>
      </c>
      <c r="F430" s="39">
        <v>4.6746022477916198E-2</v>
      </c>
      <c r="G430" s="34" t="s">
        <v>126</v>
      </c>
      <c r="H430" s="34" t="s">
        <v>132</v>
      </c>
    </row>
    <row r="431" spans="1:8">
      <c r="A431" s="34">
        <v>0</v>
      </c>
      <c r="B431" s="34" t="s">
        <v>125</v>
      </c>
      <c r="C431" s="34">
        <v>0</v>
      </c>
      <c r="D431" s="39">
        <v>0.501</v>
      </c>
      <c r="E431" s="39">
        <v>0.87247817537679495</v>
      </c>
      <c r="F431" s="39">
        <v>4.6230185949566002E-2</v>
      </c>
      <c r="G431" s="34" t="s">
        <v>126</v>
      </c>
      <c r="H431" s="34" t="s">
        <v>132</v>
      </c>
    </row>
    <row r="432" spans="1:8">
      <c r="A432" s="34">
        <v>0</v>
      </c>
      <c r="B432" s="34" t="s">
        <v>125</v>
      </c>
      <c r="C432" s="34">
        <v>0</v>
      </c>
      <c r="D432" s="39">
        <v>0.83499999999999996</v>
      </c>
      <c r="E432" s="39">
        <v>0.40571964437771402</v>
      </c>
      <c r="F432" s="39">
        <v>2.2043128560944199E-2</v>
      </c>
      <c r="G432" s="34" t="s">
        <v>126</v>
      </c>
      <c r="H432" s="34" t="s">
        <v>132</v>
      </c>
    </row>
    <row r="433" spans="1:8">
      <c r="A433" s="34">
        <v>0</v>
      </c>
      <c r="B433" s="34" t="s">
        <v>125</v>
      </c>
      <c r="C433" s="34">
        <v>0</v>
      </c>
      <c r="D433" s="39">
        <v>0.32700000000000001</v>
      </c>
      <c r="E433" s="39">
        <v>1.15372483544539</v>
      </c>
      <c r="F433" s="39">
        <v>6.02350114850944E-2</v>
      </c>
      <c r="G433" s="34" t="s">
        <v>126</v>
      </c>
      <c r="H433" s="34" t="s">
        <v>132</v>
      </c>
    </row>
    <row r="434" spans="1:8">
      <c r="A434" s="34">
        <v>0</v>
      </c>
      <c r="B434" s="34" t="s">
        <v>125</v>
      </c>
      <c r="C434" s="34">
        <v>0</v>
      </c>
      <c r="D434" s="39">
        <v>0.314</v>
      </c>
      <c r="E434" s="39">
        <v>1.21218256260862</v>
      </c>
      <c r="F434" s="39">
        <v>6.3094474490774904E-2</v>
      </c>
      <c r="G434" s="34" t="s">
        <v>126</v>
      </c>
      <c r="H434" s="34" t="s">
        <v>132</v>
      </c>
    </row>
    <row r="435" spans="1:8">
      <c r="A435" s="34">
        <v>0</v>
      </c>
      <c r="B435" s="34" t="s">
        <v>125</v>
      </c>
      <c r="C435" s="34">
        <v>0</v>
      </c>
      <c r="D435" s="39">
        <v>0.65400000000000003</v>
      </c>
      <c r="E435" s="39">
        <v>0.66349154964482204</v>
      </c>
      <c r="F435" s="39">
        <v>3.5550237096844198E-2</v>
      </c>
      <c r="G435" s="34" t="s">
        <v>126</v>
      </c>
      <c r="H435" s="34" t="s">
        <v>132</v>
      </c>
    </row>
    <row r="436" spans="1:8">
      <c r="A436" s="34">
        <v>0</v>
      </c>
      <c r="B436" s="34" t="s">
        <v>125</v>
      </c>
      <c r="C436" s="34">
        <v>0</v>
      </c>
      <c r="D436" s="39">
        <v>0.14599999999999999</v>
      </c>
      <c r="E436" s="39">
        <v>1.5682438532135199</v>
      </c>
      <c r="F436" s="39">
        <v>8.0142288954355101E-2</v>
      </c>
      <c r="G436" s="34" t="s">
        <v>126</v>
      </c>
      <c r="H436" s="34" t="s">
        <v>132</v>
      </c>
    </row>
    <row r="437" spans="1:8">
      <c r="A437" s="34">
        <v>0</v>
      </c>
      <c r="B437" s="34" t="s">
        <v>125</v>
      </c>
      <c r="C437" s="34">
        <v>0</v>
      </c>
      <c r="D437" s="39">
        <v>0.14599999999999999</v>
      </c>
      <c r="E437" s="39">
        <v>1.6207848761026999</v>
      </c>
      <c r="F437" s="39">
        <v>8.26055066776024E-2</v>
      </c>
      <c r="G437" s="34" t="s">
        <v>126</v>
      </c>
      <c r="H437" s="34" t="s">
        <v>132</v>
      </c>
    </row>
    <row r="438" spans="1:8">
      <c r="A438" s="34">
        <v>0</v>
      </c>
      <c r="B438" s="34" t="s">
        <v>125</v>
      </c>
      <c r="C438" s="34">
        <v>0</v>
      </c>
      <c r="D438" s="39">
        <v>0.69599999999999995</v>
      </c>
      <c r="E438" s="39">
        <v>0.56452461587679403</v>
      </c>
      <c r="F438" s="39">
        <v>3.0408783826007601E-2</v>
      </c>
      <c r="G438" s="34" t="s">
        <v>126</v>
      </c>
      <c r="H438" s="34" t="s">
        <v>132</v>
      </c>
    </row>
    <row r="439" spans="1:8">
      <c r="A439" s="34">
        <v>0</v>
      </c>
      <c r="B439" s="34" t="s">
        <v>125</v>
      </c>
      <c r="C439" s="34">
        <v>0</v>
      </c>
      <c r="D439" s="39">
        <v>0.83899999999999997</v>
      </c>
      <c r="E439" s="39">
        <v>0.42186615166380897</v>
      </c>
      <c r="F439" s="39">
        <v>2.2900294041367099E-2</v>
      </c>
      <c r="G439" s="34" t="s">
        <v>126</v>
      </c>
      <c r="H439" s="34" t="s">
        <v>132</v>
      </c>
    </row>
    <row r="440" spans="1:8">
      <c r="A440" s="34">
        <v>0</v>
      </c>
      <c r="B440" s="34" t="s">
        <v>125</v>
      </c>
      <c r="C440" s="34">
        <v>0</v>
      </c>
      <c r="D440" s="39">
        <v>0.98899999999999999</v>
      </c>
      <c r="E440" s="39">
        <v>0.13441654439298301</v>
      </c>
      <c r="F440" s="39">
        <v>7.4122343039783999E-3</v>
      </c>
      <c r="G440" s="34" t="s">
        <v>126</v>
      </c>
      <c r="H440" s="34" t="s">
        <v>132</v>
      </c>
    </row>
    <row r="441" spans="1:8">
      <c r="A441" s="34">
        <v>0</v>
      </c>
      <c r="B441" s="34" t="s">
        <v>125</v>
      </c>
      <c r="C441" s="34">
        <v>0</v>
      </c>
      <c r="D441" s="39">
        <v>0.93899999999999995</v>
      </c>
      <c r="E441" s="39">
        <v>0.234860675896395</v>
      </c>
      <c r="F441" s="39">
        <v>1.28797625641771E-2</v>
      </c>
      <c r="G441" s="34" t="s">
        <v>126</v>
      </c>
      <c r="H441" s="34" t="s">
        <v>132</v>
      </c>
    </row>
    <row r="442" spans="1:8">
      <c r="A442" s="34">
        <v>0</v>
      </c>
      <c r="B442" s="34" t="s">
        <v>125</v>
      </c>
      <c r="C442" s="34">
        <v>0</v>
      </c>
      <c r="D442" s="39">
        <v>4.2000000000000003E-2</v>
      </c>
      <c r="E442" s="39">
        <v>2.4231292447324502</v>
      </c>
      <c r="F442" s="39">
        <v>0.11864632572686799</v>
      </c>
      <c r="G442" s="34" t="s">
        <v>126</v>
      </c>
      <c r="H442" s="34" t="s">
        <v>132</v>
      </c>
    </row>
    <row r="443" spans="1:8">
      <c r="A443" s="34">
        <v>0</v>
      </c>
      <c r="B443" s="34" t="s">
        <v>125</v>
      </c>
      <c r="C443" s="34">
        <v>0</v>
      </c>
      <c r="D443" s="39">
        <v>0.875</v>
      </c>
      <c r="E443" s="39">
        <v>0.39018517448718698</v>
      </c>
      <c r="F443" s="39">
        <v>2.1217033476557502E-2</v>
      </c>
      <c r="G443" s="34" t="s">
        <v>126</v>
      </c>
      <c r="H443" s="34" t="s">
        <v>132</v>
      </c>
    </row>
    <row r="444" spans="1:8">
      <c r="A444" s="34">
        <v>0</v>
      </c>
      <c r="B444" s="34" t="s">
        <v>125</v>
      </c>
      <c r="C444" s="34">
        <v>0</v>
      </c>
      <c r="D444" s="39">
        <v>0.57599999999999996</v>
      </c>
      <c r="E444" s="39">
        <v>0.78092654852313803</v>
      </c>
      <c r="F444" s="39">
        <v>4.1580831835186897E-2</v>
      </c>
      <c r="G444" s="34" t="s">
        <v>126</v>
      </c>
      <c r="H444" s="34" t="s">
        <v>132</v>
      </c>
    </row>
    <row r="445" spans="1:8">
      <c r="A445" s="34">
        <v>0</v>
      </c>
      <c r="B445" s="34" t="s">
        <v>125</v>
      </c>
      <c r="C445" s="34">
        <v>0</v>
      </c>
      <c r="D445" s="39">
        <v>0.68700000000000006</v>
      </c>
      <c r="E445" s="39">
        <v>0.66470828871498999</v>
      </c>
      <c r="F445" s="39">
        <v>3.5613108891548298E-2</v>
      </c>
      <c r="G445" s="34" t="s">
        <v>126</v>
      </c>
      <c r="H445" s="34" t="s">
        <v>132</v>
      </c>
    </row>
    <row r="446" spans="1:8">
      <c r="A446" s="34">
        <v>0</v>
      </c>
      <c r="B446" s="34" t="s">
        <v>125</v>
      </c>
      <c r="C446" s="34">
        <v>0</v>
      </c>
      <c r="D446" s="39">
        <v>0.311</v>
      </c>
      <c r="E446" s="39">
        <v>1.24564485551965</v>
      </c>
      <c r="F446" s="39">
        <v>6.4723466782792699E-2</v>
      </c>
      <c r="G446" s="34" t="s">
        <v>126</v>
      </c>
      <c r="H446" s="34" t="s">
        <v>132</v>
      </c>
    </row>
    <row r="447" spans="1:8">
      <c r="A447" s="34">
        <v>0</v>
      </c>
      <c r="B447" s="34" t="s">
        <v>125</v>
      </c>
      <c r="C447" s="34">
        <v>0</v>
      </c>
      <c r="D447" s="39">
        <v>0.872</v>
      </c>
      <c r="E447" s="39">
        <v>0.39071292151019699</v>
      </c>
      <c r="F447" s="39">
        <v>2.1245121011769501E-2</v>
      </c>
      <c r="G447" s="34" t="s">
        <v>126</v>
      </c>
      <c r="H447" s="34" t="s">
        <v>132</v>
      </c>
    </row>
    <row r="448" spans="1:8">
      <c r="A448" s="34">
        <v>0</v>
      </c>
      <c r="B448" s="34" t="s">
        <v>125</v>
      </c>
      <c r="C448" s="34">
        <v>0</v>
      </c>
      <c r="D448" s="39">
        <v>0.75800000000000001</v>
      </c>
      <c r="E448" s="39">
        <v>0.51947929386414804</v>
      </c>
      <c r="F448" s="39">
        <v>2.8050426560117199E-2</v>
      </c>
      <c r="G448" s="34" t="s">
        <v>126</v>
      </c>
      <c r="H448" s="34" t="s">
        <v>132</v>
      </c>
    </row>
    <row r="449" spans="1:8">
      <c r="A449" s="34">
        <v>0</v>
      </c>
      <c r="B449" s="34" t="s">
        <v>125</v>
      </c>
      <c r="C449" s="34">
        <v>0</v>
      </c>
      <c r="D449" s="39">
        <v>0.626</v>
      </c>
      <c r="E449" s="39">
        <v>0.71962859331299001</v>
      </c>
      <c r="F449" s="39">
        <v>3.8442461063039203E-2</v>
      </c>
      <c r="G449" s="34" t="s">
        <v>126</v>
      </c>
      <c r="H449" s="34" t="s">
        <v>132</v>
      </c>
    </row>
    <row r="450" spans="1:8">
      <c r="A450" s="34">
        <v>0</v>
      </c>
      <c r="B450" s="34" t="s">
        <v>125</v>
      </c>
      <c r="C450" s="34">
        <v>0</v>
      </c>
      <c r="D450" s="39">
        <v>0.93700000000000006</v>
      </c>
      <c r="E450" s="39">
        <v>0.26905194163989998</v>
      </c>
      <c r="F450" s="39">
        <v>1.4727197804209001E-2</v>
      </c>
      <c r="G450" s="34" t="s">
        <v>126</v>
      </c>
      <c r="H450" s="34" t="s">
        <v>132</v>
      </c>
    </row>
    <row r="451" spans="1:8">
      <c r="A451" s="34">
        <v>0</v>
      </c>
      <c r="B451" s="34" t="s">
        <v>125</v>
      </c>
      <c r="C451" s="34">
        <v>0</v>
      </c>
      <c r="D451" s="39">
        <v>0.23499999999999999</v>
      </c>
      <c r="E451" s="39">
        <v>1.37405938244972</v>
      </c>
      <c r="F451" s="39">
        <v>7.0922637085257798E-2</v>
      </c>
      <c r="G451" s="34" t="s">
        <v>126</v>
      </c>
      <c r="H451" s="34" t="s">
        <v>132</v>
      </c>
    </row>
    <row r="452" spans="1:8">
      <c r="A452" s="34">
        <v>0</v>
      </c>
      <c r="B452" s="34" t="s">
        <v>125</v>
      </c>
      <c r="C452" s="34">
        <v>0</v>
      </c>
      <c r="D452" s="39">
        <v>0.51500000000000001</v>
      </c>
      <c r="E452" s="39">
        <v>0.87907883133891795</v>
      </c>
      <c r="F452" s="39">
        <v>4.6563650652258697E-2</v>
      </c>
      <c r="G452" s="34" t="s">
        <v>126</v>
      </c>
      <c r="H452" s="34" t="s">
        <v>132</v>
      </c>
    </row>
    <row r="453" spans="1:8">
      <c r="A453" s="34">
        <v>0</v>
      </c>
      <c r="B453" s="34" t="s">
        <v>125</v>
      </c>
      <c r="C453" s="34">
        <v>0</v>
      </c>
      <c r="D453" s="39">
        <v>0.13800000000000001</v>
      </c>
      <c r="E453" s="39">
        <v>1.75847021623654</v>
      </c>
      <c r="F453" s="39">
        <v>8.89982977928888E-2</v>
      </c>
      <c r="G453" s="34" t="s">
        <v>126</v>
      </c>
      <c r="H453" s="34" t="s">
        <v>132</v>
      </c>
    </row>
    <row r="454" spans="1:8">
      <c r="A454" s="34">
        <v>0</v>
      </c>
      <c r="B454" s="34" t="s">
        <v>125</v>
      </c>
      <c r="C454" s="34">
        <v>0</v>
      </c>
      <c r="D454" s="39">
        <v>0.63500000000000001</v>
      </c>
      <c r="E454" s="39">
        <v>0.62464829629921803</v>
      </c>
      <c r="F454" s="39">
        <v>3.3538796886883403E-2</v>
      </c>
      <c r="G454" s="34" t="s">
        <v>126</v>
      </c>
      <c r="H454" s="34" t="s">
        <v>132</v>
      </c>
    </row>
    <row r="455" spans="1:8">
      <c r="A455" s="34">
        <v>0</v>
      </c>
      <c r="B455" s="34" t="s">
        <v>125</v>
      </c>
      <c r="C455" s="34">
        <v>0</v>
      </c>
      <c r="D455" s="39">
        <v>0.14000000000000001</v>
      </c>
      <c r="E455" s="39">
        <v>1.6719503215598599</v>
      </c>
      <c r="F455" s="39">
        <v>8.4991589254241495E-2</v>
      </c>
      <c r="G455" s="34" t="s">
        <v>126</v>
      </c>
      <c r="H455" s="34" t="s">
        <v>132</v>
      </c>
    </row>
    <row r="456" spans="1:8">
      <c r="A456" s="34">
        <v>0</v>
      </c>
      <c r="B456" s="34" t="s">
        <v>125</v>
      </c>
      <c r="C456" s="34">
        <v>0</v>
      </c>
      <c r="D456" s="39">
        <v>0.496</v>
      </c>
      <c r="E456" s="39">
        <v>0.87995625712996794</v>
      </c>
      <c r="F456" s="39">
        <v>4.6607960587708101E-2</v>
      </c>
      <c r="G456" s="34" t="s">
        <v>126</v>
      </c>
      <c r="H456" s="34" t="s">
        <v>132</v>
      </c>
    </row>
    <row r="457" spans="1:8">
      <c r="A457" s="34">
        <v>0</v>
      </c>
      <c r="B457" s="34" t="s">
        <v>125</v>
      </c>
      <c r="C457" s="34">
        <v>0</v>
      </c>
      <c r="D457" s="39">
        <v>0.63100000000000001</v>
      </c>
      <c r="E457" s="39">
        <v>0.66605075222816501</v>
      </c>
      <c r="F457" s="39">
        <v>3.5682467655814003E-2</v>
      </c>
      <c r="G457" s="34" t="s">
        <v>126</v>
      </c>
      <c r="H457" s="34" t="s">
        <v>132</v>
      </c>
    </row>
    <row r="458" spans="1:8">
      <c r="A458" s="34">
        <v>0</v>
      </c>
      <c r="B458" s="34" t="s">
        <v>125</v>
      </c>
      <c r="C458" s="34">
        <v>0</v>
      </c>
      <c r="D458" s="39">
        <v>0.95299999999999996</v>
      </c>
      <c r="E458" s="39">
        <v>0.21126593812681199</v>
      </c>
      <c r="F458" s="39">
        <v>1.1600837571896099E-2</v>
      </c>
      <c r="G458" s="34" t="s">
        <v>126</v>
      </c>
      <c r="H458" s="34" t="s">
        <v>132</v>
      </c>
    </row>
    <row r="459" spans="1:8">
      <c r="A459" s="34">
        <v>0</v>
      </c>
      <c r="B459" s="34" t="s">
        <v>125</v>
      </c>
      <c r="C459" s="34">
        <v>0</v>
      </c>
      <c r="D459" s="39">
        <v>0.27600000000000002</v>
      </c>
      <c r="E459" s="39">
        <v>1.2621262653189</v>
      </c>
      <c r="F459" s="39">
        <v>6.5523725051648801E-2</v>
      </c>
      <c r="G459" s="34" t="s">
        <v>126</v>
      </c>
      <c r="H459" s="34" t="s">
        <v>132</v>
      </c>
    </row>
    <row r="460" spans="1:8">
      <c r="A460" s="34">
        <v>0</v>
      </c>
      <c r="B460" s="34" t="s">
        <v>125</v>
      </c>
      <c r="C460" s="34">
        <v>0</v>
      </c>
      <c r="D460" s="39">
        <v>0.159</v>
      </c>
      <c r="E460" s="39">
        <v>1.5974049656222999</v>
      </c>
      <c r="F460" s="39">
        <v>8.15110453871042E-2</v>
      </c>
      <c r="G460" s="34" t="s">
        <v>126</v>
      </c>
      <c r="H460" s="34" t="s">
        <v>132</v>
      </c>
    </row>
    <row r="461" spans="1:8">
      <c r="A461" s="34">
        <v>0</v>
      </c>
      <c r="B461" s="34" t="s">
        <v>125</v>
      </c>
      <c r="C461" s="34">
        <v>0</v>
      </c>
      <c r="D461" s="39">
        <v>0.42799999999999999</v>
      </c>
      <c r="E461" s="39">
        <v>0.87276816986197303</v>
      </c>
      <c r="F461" s="39">
        <v>4.6244841350602799E-2</v>
      </c>
      <c r="G461" s="34" t="s">
        <v>126</v>
      </c>
      <c r="H461" s="34" t="s">
        <v>132</v>
      </c>
    </row>
    <row r="462" spans="1:8">
      <c r="A462" s="34">
        <v>0</v>
      </c>
      <c r="B462" s="34" t="s">
        <v>125</v>
      </c>
      <c r="C462" s="34">
        <v>0</v>
      </c>
      <c r="D462" s="39">
        <v>0.44400000000000001</v>
      </c>
      <c r="E462" s="39">
        <v>0.97877586860129995</v>
      </c>
      <c r="F462" s="39">
        <v>5.1572128538627103E-2</v>
      </c>
      <c r="G462" s="34" t="s">
        <v>126</v>
      </c>
      <c r="H462" s="34" t="s">
        <v>132</v>
      </c>
    </row>
    <row r="463" spans="1:8">
      <c r="A463" s="34">
        <v>0</v>
      </c>
      <c r="B463" s="34" t="s">
        <v>125</v>
      </c>
      <c r="C463" s="34">
        <v>0</v>
      </c>
      <c r="D463" s="39">
        <v>0.59199999999999997</v>
      </c>
      <c r="E463" s="39">
        <v>0.79310974678309498</v>
      </c>
      <c r="F463" s="39">
        <v>4.2202155868262002E-2</v>
      </c>
      <c r="G463" s="34" t="s">
        <v>126</v>
      </c>
      <c r="H463" s="34" t="s">
        <v>132</v>
      </c>
    </row>
    <row r="464" spans="1:8">
      <c r="A464" s="34">
        <v>0</v>
      </c>
      <c r="B464" s="34" t="s">
        <v>125</v>
      </c>
      <c r="C464" s="34">
        <v>0</v>
      </c>
      <c r="D464" s="39">
        <v>0.53500000000000003</v>
      </c>
      <c r="E464" s="39">
        <v>0.82662271710421997</v>
      </c>
      <c r="F464" s="39">
        <v>4.3907116508646198E-2</v>
      </c>
      <c r="G464" s="34" t="s">
        <v>126</v>
      </c>
      <c r="H464" s="34" t="s">
        <v>132</v>
      </c>
    </row>
    <row r="465" spans="1:8">
      <c r="A465" s="34">
        <v>0</v>
      </c>
      <c r="B465" s="34" t="s">
        <v>125</v>
      </c>
      <c r="C465" s="34">
        <v>0</v>
      </c>
      <c r="D465" s="39">
        <v>0.60799999999999998</v>
      </c>
      <c r="E465" s="39">
        <v>0.75200572459076498</v>
      </c>
      <c r="F465" s="39">
        <v>4.0102682114938198E-2</v>
      </c>
      <c r="G465" s="34" t="s">
        <v>126</v>
      </c>
      <c r="H465" s="34" t="s">
        <v>132</v>
      </c>
    </row>
    <row r="466" spans="1:8">
      <c r="A466" s="34">
        <v>0</v>
      </c>
      <c r="B466" s="34" t="s">
        <v>125</v>
      </c>
      <c r="C466" s="34">
        <v>0</v>
      </c>
      <c r="D466" s="39">
        <v>0.17799999999999999</v>
      </c>
      <c r="E466" s="39">
        <v>1.5773808417970401</v>
      </c>
      <c r="F466" s="39">
        <v>8.0571597117291005E-2</v>
      </c>
      <c r="G466" s="34" t="s">
        <v>126</v>
      </c>
      <c r="H466" s="34" t="s">
        <v>132</v>
      </c>
    </row>
    <row r="467" spans="1:8">
      <c r="A467" s="34">
        <v>0</v>
      </c>
      <c r="B467" s="34" t="s">
        <v>125</v>
      </c>
      <c r="C467" s="34">
        <v>0</v>
      </c>
      <c r="D467" s="39">
        <v>0.13200000000000001</v>
      </c>
      <c r="E467" s="39">
        <v>1.7592597446285201</v>
      </c>
      <c r="F467" s="39">
        <v>8.9034699040624096E-2</v>
      </c>
      <c r="G467" s="34" t="s">
        <v>126</v>
      </c>
      <c r="H467" s="34" t="s">
        <v>132</v>
      </c>
    </row>
    <row r="468" spans="1:8">
      <c r="A468" s="34">
        <v>0</v>
      </c>
      <c r="B468" s="34" t="s">
        <v>125</v>
      </c>
      <c r="C468" s="34">
        <v>0</v>
      </c>
      <c r="D468" s="39">
        <v>0.20300000000000001</v>
      </c>
      <c r="E468" s="39">
        <v>1.43247795487386</v>
      </c>
      <c r="F468" s="39">
        <v>7.3715660874560801E-2</v>
      </c>
      <c r="G468" s="34" t="s">
        <v>126</v>
      </c>
      <c r="H468" s="34" t="s">
        <v>132</v>
      </c>
    </row>
    <row r="469" spans="1:8">
      <c r="A469" s="34">
        <v>0</v>
      </c>
      <c r="B469" s="34" t="s">
        <v>125</v>
      </c>
      <c r="C469" s="34">
        <v>0</v>
      </c>
      <c r="D469" s="39">
        <v>0.50800000000000001</v>
      </c>
      <c r="E469" s="39">
        <v>0.86895664021602004</v>
      </c>
      <c r="F469" s="39">
        <v>4.6052182788103101E-2</v>
      </c>
      <c r="G469" s="34" t="s">
        <v>126</v>
      </c>
      <c r="H469" s="34" t="s">
        <v>132</v>
      </c>
    </row>
    <row r="470" spans="1:8">
      <c r="A470" s="34">
        <v>0</v>
      </c>
      <c r="B470" s="34" t="s">
        <v>125</v>
      </c>
      <c r="C470" s="34">
        <v>0</v>
      </c>
      <c r="D470" s="39">
        <v>0.92200000000000004</v>
      </c>
      <c r="E470" s="39">
        <v>0.26365392651321901</v>
      </c>
      <c r="F470" s="39">
        <v>1.44359900584009E-2</v>
      </c>
      <c r="G470" s="34" t="s">
        <v>126</v>
      </c>
      <c r="H470" s="34" t="s">
        <v>132</v>
      </c>
    </row>
    <row r="471" spans="1:8">
      <c r="A471" s="34">
        <v>0</v>
      </c>
      <c r="B471" s="34" t="s">
        <v>125</v>
      </c>
      <c r="C471" s="34">
        <v>0</v>
      </c>
      <c r="D471" s="39">
        <v>0.01</v>
      </c>
      <c r="E471" s="39">
        <v>2.8185344095255198</v>
      </c>
      <c r="F471" s="39">
        <v>0.13538582275205199</v>
      </c>
      <c r="G471" s="34" t="s">
        <v>126</v>
      </c>
      <c r="H471" s="34" t="s">
        <v>132</v>
      </c>
    </row>
    <row r="472" spans="1:8">
      <c r="A472" s="34">
        <v>0</v>
      </c>
      <c r="B472" s="34" t="s">
        <v>125</v>
      </c>
      <c r="C472" s="34">
        <v>0</v>
      </c>
      <c r="D472" s="39">
        <v>0.64</v>
      </c>
      <c r="E472" s="39">
        <v>0.68842047862172995</v>
      </c>
      <c r="F472" s="39">
        <v>3.6836739595474899E-2</v>
      </c>
      <c r="G472" s="34" t="s">
        <v>126</v>
      </c>
      <c r="H472" s="34" t="s">
        <v>132</v>
      </c>
    </row>
    <row r="473" spans="1:8">
      <c r="A473" s="34">
        <v>0</v>
      </c>
      <c r="B473" s="34" t="s">
        <v>125</v>
      </c>
      <c r="C473" s="34">
        <v>0</v>
      </c>
      <c r="D473" s="39">
        <v>0.94599999999999995</v>
      </c>
      <c r="E473" s="39">
        <v>0.203577183328948</v>
      </c>
      <c r="F473" s="39">
        <v>1.11833614502641E-2</v>
      </c>
      <c r="G473" s="34" t="s">
        <v>126</v>
      </c>
      <c r="H473" s="34" t="s">
        <v>132</v>
      </c>
    </row>
    <row r="474" spans="1:8">
      <c r="A474" s="34">
        <v>0</v>
      </c>
      <c r="B474" s="34" t="s">
        <v>125</v>
      </c>
      <c r="C474" s="34">
        <v>0</v>
      </c>
      <c r="D474" s="39">
        <v>0.79600000000000004</v>
      </c>
      <c r="E474" s="39">
        <v>0.49859868534146201</v>
      </c>
      <c r="F474" s="39">
        <v>2.6953321914949101E-2</v>
      </c>
      <c r="G474" s="34" t="s">
        <v>126</v>
      </c>
      <c r="H474" s="34" t="s">
        <v>132</v>
      </c>
    </row>
    <row r="475" spans="1:8">
      <c r="A475" s="34">
        <v>0</v>
      </c>
      <c r="B475" s="34" t="s">
        <v>125</v>
      </c>
      <c r="C475" s="34">
        <v>0</v>
      </c>
      <c r="D475" s="39">
        <v>0.70699999999999996</v>
      </c>
      <c r="E475" s="39">
        <v>0.59239845569529903</v>
      </c>
      <c r="F475" s="39">
        <v>3.18624010294827E-2</v>
      </c>
      <c r="G475" s="34" t="s">
        <v>126</v>
      </c>
      <c r="H475" s="34" t="s">
        <v>132</v>
      </c>
    </row>
    <row r="476" spans="1:8">
      <c r="A476" s="34">
        <v>0</v>
      </c>
      <c r="B476" s="34" t="s">
        <v>125</v>
      </c>
      <c r="C476" s="34">
        <v>0</v>
      </c>
      <c r="D476" s="39">
        <v>0.41299999999999998</v>
      </c>
      <c r="E476" s="39">
        <v>1.0622974299550401</v>
      </c>
      <c r="F476" s="39">
        <v>5.5727670489797203E-2</v>
      </c>
      <c r="G476" s="34" t="s">
        <v>126</v>
      </c>
      <c r="H476" s="34" t="s">
        <v>132</v>
      </c>
    </row>
    <row r="477" spans="1:8">
      <c r="A477" s="34">
        <v>0</v>
      </c>
      <c r="B477" s="34" t="s">
        <v>125</v>
      </c>
      <c r="C477" s="34">
        <v>0</v>
      </c>
      <c r="D477" s="39">
        <v>0.81200000000000006</v>
      </c>
      <c r="E477" s="39">
        <v>0.44257894571932299</v>
      </c>
      <c r="F477" s="39">
        <v>2.3997671205417299E-2</v>
      </c>
      <c r="G477" s="34" t="s">
        <v>126</v>
      </c>
      <c r="H477" s="34" t="s">
        <v>132</v>
      </c>
    </row>
    <row r="478" spans="1:8">
      <c r="A478" s="34">
        <v>0</v>
      </c>
      <c r="B478" s="34" t="s">
        <v>125</v>
      </c>
      <c r="C478" s="34">
        <v>0</v>
      </c>
      <c r="D478" s="39">
        <v>0.222</v>
      </c>
      <c r="E478" s="39">
        <v>1.4499302088175501</v>
      </c>
      <c r="F478" s="39">
        <v>7.4546807790612707E-2</v>
      </c>
      <c r="G478" s="34" t="s">
        <v>126</v>
      </c>
      <c r="H478" s="34" t="s">
        <v>132</v>
      </c>
    </row>
    <row r="479" spans="1:8">
      <c r="A479" s="34">
        <v>0</v>
      </c>
      <c r="B479" s="34" t="s">
        <v>125</v>
      </c>
      <c r="C479" s="34">
        <v>0</v>
      </c>
      <c r="D479" s="39">
        <v>0.04</v>
      </c>
      <c r="E479" s="39">
        <v>2.2039946914842701</v>
      </c>
      <c r="F479" s="39">
        <v>0.109087075360064</v>
      </c>
      <c r="G479" s="34" t="s">
        <v>126</v>
      </c>
      <c r="H479" s="34" t="s">
        <v>132</v>
      </c>
    </row>
    <row r="480" spans="1:8">
      <c r="A480" s="34">
        <v>0</v>
      </c>
      <c r="B480" s="34" t="s">
        <v>125</v>
      </c>
      <c r="C480" s="34">
        <v>0</v>
      </c>
      <c r="D480" s="39">
        <v>1E-3</v>
      </c>
      <c r="E480" s="39">
        <v>4.0418545194637003</v>
      </c>
      <c r="F480" s="39">
        <v>0.18337179913308199</v>
      </c>
      <c r="G480" s="34" t="s">
        <v>126</v>
      </c>
      <c r="H480" s="34" t="s">
        <v>132</v>
      </c>
    </row>
    <row r="481" spans="1:8">
      <c r="A481" s="34">
        <v>0</v>
      </c>
      <c r="B481" s="34" t="s">
        <v>125</v>
      </c>
      <c r="C481" s="34">
        <v>0</v>
      </c>
      <c r="D481" s="39">
        <v>0.86799999999999999</v>
      </c>
      <c r="E481" s="39">
        <v>0.42244605288591902</v>
      </c>
      <c r="F481" s="39">
        <v>2.2931051157549301E-2</v>
      </c>
      <c r="G481" s="34" t="s">
        <v>126</v>
      </c>
      <c r="H481" s="34" t="s">
        <v>132</v>
      </c>
    </row>
    <row r="482" spans="1:8">
      <c r="A482" s="34">
        <v>0</v>
      </c>
      <c r="B482" s="34" t="s">
        <v>125</v>
      </c>
      <c r="C482" s="34">
        <v>0</v>
      </c>
      <c r="D482" s="39">
        <v>0.75800000000000001</v>
      </c>
      <c r="E482" s="39">
        <v>0.49063827091107598</v>
      </c>
      <c r="F482" s="39">
        <v>2.6534415076570599E-2</v>
      </c>
      <c r="G482" s="34" t="s">
        <v>126</v>
      </c>
      <c r="H482" s="34" t="s">
        <v>132</v>
      </c>
    </row>
    <row r="483" spans="1:8">
      <c r="A483" s="34">
        <v>0</v>
      </c>
      <c r="B483" s="34" t="s">
        <v>125</v>
      </c>
      <c r="C483" s="34">
        <v>0</v>
      </c>
      <c r="D483" s="39">
        <v>0.75</v>
      </c>
      <c r="E483" s="39">
        <v>0.54922684387911502</v>
      </c>
      <c r="F483" s="39">
        <v>2.9609150208885899E-2</v>
      </c>
      <c r="G483" s="34" t="s">
        <v>126</v>
      </c>
      <c r="H483" s="34" t="s">
        <v>132</v>
      </c>
    </row>
    <row r="484" spans="1:8">
      <c r="A484" s="34">
        <v>0</v>
      </c>
      <c r="B484" s="34" t="s">
        <v>125</v>
      </c>
      <c r="C484" s="34">
        <v>0</v>
      </c>
      <c r="D484" s="39">
        <v>0.17299999999999999</v>
      </c>
      <c r="E484" s="39">
        <v>1.60078613323416</v>
      </c>
      <c r="F484" s="39">
        <v>8.1669486231470301E-2</v>
      </c>
      <c r="G484" s="34" t="s">
        <v>126</v>
      </c>
      <c r="H484" s="34" t="s">
        <v>132</v>
      </c>
    </row>
    <row r="485" spans="1:8">
      <c r="A485" s="34">
        <v>0</v>
      </c>
      <c r="B485" s="34" t="s">
        <v>125</v>
      </c>
      <c r="C485" s="34">
        <v>0</v>
      </c>
      <c r="D485" s="39">
        <v>0.77600000000000002</v>
      </c>
      <c r="E485" s="39">
        <v>0.520209044011399</v>
      </c>
      <c r="F485" s="39">
        <v>2.8088724202581902E-2</v>
      </c>
      <c r="G485" s="34" t="s">
        <v>126</v>
      </c>
      <c r="H485" s="34" t="s">
        <v>132</v>
      </c>
    </row>
    <row r="486" spans="1:8">
      <c r="A486" s="34">
        <v>0</v>
      </c>
      <c r="B486" s="34" t="s">
        <v>125</v>
      </c>
      <c r="C486" s="34">
        <v>0</v>
      </c>
      <c r="D486" s="39">
        <v>0.42299999999999999</v>
      </c>
      <c r="E486" s="39">
        <v>0.97669330238617602</v>
      </c>
      <c r="F486" s="39">
        <v>5.1468044870776497E-2</v>
      </c>
      <c r="G486" s="34" t="s">
        <v>126</v>
      </c>
      <c r="H486" s="34" t="s">
        <v>132</v>
      </c>
    </row>
    <row r="487" spans="1:8">
      <c r="A487" s="34">
        <v>0</v>
      </c>
      <c r="B487" s="34" t="s">
        <v>125</v>
      </c>
      <c r="C487" s="34">
        <v>0</v>
      </c>
      <c r="D487" s="39">
        <v>0.27800000000000002</v>
      </c>
      <c r="E487" s="39">
        <v>1.27731634906347</v>
      </c>
      <c r="F487" s="39">
        <v>6.6260070952538094E-2</v>
      </c>
      <c r="G487" s="34" t="s">
        <v>126</v>
      </c>
      <c r="H487" s="34" t="s">
        <v>132</v>
      </c>
    </row>
    <row r="488" spans="1:8">
      <c r="A488" s="34">
        <v>0</v>
      </c>
      <c r="B488" s="34" t="s">
        <v>125</v>
      </c>
      <c r="C488" s="34">
        <v>0</v>
      </c>
      <c r="D488" s="39">
        <v>0.93500000000000005</v>
      </c>
      <c r="E488" s="39">
        <v>0.281527458683627</v>
      </c>
      <c r="F488" s="39">
        <v>1.5399558889150899E-2</v>
      </c>
      <c r="G488" s="34" t="s">
        <v>126</v>
      </c>
      <c r="H488" s="34" t="s">
        <v>132</v>
      </c>
    </row>
    <row r="489" spans="1:8">
      <c r="A489" s="34">
        <v>0</v>
      </c>
      <c r="B489" s="34" t="s">
        <v>125</v>
      </c>
      <c r="C489" s="34">
        <v>0</v>
      </c>
      <c r="D489" s="39">
        <v>0.74299999999999999</v>
      </c>
      <c r="E489" s="39">
        <v>0.54182662661415804</v>
      </c>
      <c r="F489" s="39">
        <v>2.92218581008865E-2</v>
      </c>
      <c r="G489" s="34" t="s">
        <v>126</v>
      </c>
      <c r="H489" s="34" t="s">
        <v>132</v>
      </c>
    </row>
    <row r="490" spans="1:8">
      <c r="A490" s="34">
        <v>0</v>
      </c>
      <c r="B490" s="34" t="s">
        <v>125</v>
      </c>
      <c r="C490" s="34">
        <v>0</v>
      </c>
      <c r="D490" s="39">
        <v>0.55500000000000005</v>
      </c>
      <c r="E490" s="39">
        <v>0.76379561494008097</v>
      </c>
      <c r="F490" s="39">
        <v>4.0705816169300697E-2</v>
      </c>
      <c r="G490" s="34" t="s">
        <v>126</v>
      </c>
      <c r="H490" s="34" t="s">
        <v>132</v>
      </c>
    </row>
    <row r="491" spans="1:8">
      <c r="A491" s="34">
        <v>0</v>
      </c>
      <c r="B491" s="34" t="s">
        <v>125</v>
      </c>
      <c r="C491" s="34">
        <v>0</v>
      </c>
      <c r="D491" s="39">
        <v>0.68899999999999995</v>
      </c>
      <c r="E491" s="39">
        <v>0.600786736640473</v>
      </c>
      <c r="F491" s="39">
        <v>3.22989960127344E-2</v>
      </c>
      <c r="G491" s="34" t="s">
        <v>126</v>
      </c>
      <c r="H491" s="34" t="s">
        <v>132</v>
      </c>
    </row>
    <row r="492" spans="1:8">
      <c r="A492" s="34">
        <v>0</v>
      </c>
      <c r="B492" s="34" t="s">
        <v>125</v>
      </c>
      <c r="C492" s="34">
        <v>0</v>
      </c>
      <c r="D492" s="39">
        <v>0.26600000000000001</v>
      </c>
      <c r="E492" s="39">
        <v>1.3124707489515901</v>
      </c>
      <c r="F492" s="39">
        <v>6.7959753364174702E-2</v>
      </c>
      <c r="G492" s="34" t="s">
        <v>126</v>
      </c>
      <c r="H492" s="34" t="s">
        <v>132</v>
      </c>
    </row>
    <row r="493" spans="1:8">
      <c r="A493" s="34">
        <v>0</v>
      </c>
      <c r="B493" s="34" t="s">
        <v>125</v>
      </c>
      <c r="C493" s="34">
        <v>0</v>
      </c>
      <c r="D493" s="39">
        <v>0.77900000000000003</v>
      </c>
      <c r="E493" s="39">
        <v>0.52891499039175605</v>
      </c>
      <c r="F493" s="39">
        <v>2.8545383832028301E-2</v>
      </c>
      <c r="G493" s="34" t="s">
        <v>126</v>
      </c>
      <c r="H493" s="34" t="s">
        <v>132</v>
      </c>
    </row>
    <row r="494" spans="1:8">
      <c r="A494" s="34">
        <v>0</v>
      </c>
      <c r="B494" s="34" t="s">
        <v>125</v>
      </c>
      <c r="C494" s="34">
        <v>0</v>
      </c>
      <c r="D494" s="39">
        <v>0.41399999999999998</v>
      </c>
      <c r="E494" s="39">
        <v>1.0282759280598801</v>
      </c>
      <c r="F494" s="39">
        <v>5.4039363941719001E-2</v>
      </c>
      <c r="G494" s="34" t="s">
        <v>126</v>
      </c>
      <c r="H494" s="34" t="s">
        <v>132</v>
      </c>
    </row>
    <row r="495" spans="1:8">
      <c r="A495" s="34">
        <v>0</v>
      </c>
      <c r="B495" s="34" t="s">
        <v>125</v>
      </c>
      <c r="C495" s="34">
        <v>0</v>
      </c>
      <c r="D495" s="39">
        <v>0.54400000000000004</v>
      </c>
      <c r="E495" s="39">
        <v>0.79500891151868003</v>
      </c>
      <c r="F495" s="39">
        <v>4.2298937726571201E-2</v>
      </c>
      <c r="G495" s="34" t="s">
        <v>126</v>
      </c>
      <c r="H495" s="34" t="s">
        <v>132</v>
      </c>
    </row>
    <row r="496" spans="1:8">
      <c r="A496" s="34">
        <v>0</v>
      </c>
      <c r="B496" s="34" t="s">
        <v>125</v>
      </c>
      <c r="C496" s="34">
        <v>0</v>
      </c>
      <c r="D496" s="39">
        <v>0.68799999999999994</v>
      </c>
      <c r="E496" s="39">
        <v>0.61078598209547996</v>
      </c>
      <c r="F496" s="39">
        <v>3.2818924610872803E-2</v>
      </c>
      <c r="G496" s="34" t="s">
        <v>126</v>
      </c>
      <c r="H496" s="34" t="s">
        <v>132</v>
      </c>
    </row>
    <row r="497" spans="1:8">
      <c r="A497" s="34">
        <v>0</v>
      </c>
      <c r="B497" s="34" t="s">
        <v>125</v>
      </c>
      <c r="C497" s="34">
        <v>0</v>
      </c>
      <c r="D497" s="39">
        <v>0.88</v>
      </c>
      <c r="E497" s="39">
        <v>0.360148974330882</v>
      </c>
      <c r="F497" s="39">
        <v>1.9615798043599902E-2</v>
      </c>
      <c r="G497" s="34" t="s">
        <v>126</v>
      </c>
      <c r="H497" s="34" t="s">
        <v>132</v>
      </c>
    </row>
    <row r="498" spans="1:8">
      <c r="A498" s="34">
        <v>0</v>
      </c>
      <c r="B498" s="34" t="s">
        <v>125</v>
      </c>
      <c r="C498" s="34">
        <v>0</v>
      </c>
      <c r="D498" s="39">
        <v>0.55900000000000005</v>
      </c>
      <c r="E498" s="39">
        <v>0.75009600207656002</v>
      </c>
      <c r="F498" s="39">
        <v>4.0004915281153103E-2</v>
      </c>
      <c r="G498" s="34" t="s">
        <v>126</v>
      </c>
      <c r="H498" s="34" t="s">
        <v>132</v>
      </c>
    </row>
    <row r="499" spans="1:8">
      <c r="A499" s="34">
        <v>0</v>
      </c>
      <c r="B499" s="34" t="s">
        <v>125</v>
      </c>
      <c r="C499" s="34">
        <v>0</v>
      </c>
      <c r="D499" s="39">
        <v>3.3000000000000002E-2</v>
      </c>
      <c r="E499" s="39">
        <v>2.5939756608359099</v>
      </c>
      <c r="F499" s="39">
        <v>0.125957984196754</v>
      </c>
      <c r="G499" s="34" t="s">
        <v>126</v>
      </c>
      <c r="H499" s="34" t="s">
        <v>132</v>
      </c>
    </row>
    <row r="500" spans="1:8">
      <c r="A500" s="34">
        <v>0</v>
      </c>
      <c r="B500" s="34" t="s">
        <v>125</v>
      </c>
      <c r="C500" s="34">
        <v>0</v>
      </c>
      <c r="D500" s="39">
        <v>0.22</v>
      </c>
      <c r="E500" s="39">
        <v>1.4424821106980901</v>
      </c>
      <c r="F500" s="39">
        <v>7.4192281751123301E-2</v>
      </c>
      <c r="G500" s="34" t="s">
        <v>126</v>
      </c>
      <c r="H500" s="34" t="s">
        <v>132</v>
      </c>
    </row>
    <row r="501" spans="1:8">
      <c r="A501" s="34">
        <v>0</v>
      </c>
      <c r="B501" s="34" t="s">
        <v>125</v>
      </c>
      <c r="C501" s="34">
        <v>0</v>
      </c>
      <c r="D501" s="39">
        <v>0.80300000000000005</v>
      </c>
      <c r="E501" s="39">
        <v>0.449572456806001</v>
      </c>
      <c r="F501" s="39">
        <v>2.43676355025861E-2</v>
      </c>
      <c r="G501" s="34" t="s">
        <v>126</v>
      </c>
      <c r="H501" s="34" t="s">
        <v>132</v>
      </c>
    </row>
    <row r="502" spans="1:8">
      <c r="A502" s="34">
        <v>0</v>
      </c>
      <c r="B502" s="34" t="s">
        <v>125</v>
      </c>
      <c r="C502" s="34">
        <v>0</v>
      </c>
      <c r="D502" s="39">
        <v>3.5999999999999997E-2</v>
      </c>
      <c r="E502" s="39">
        <v>2.4032465937071201</v>
      </c>
      <c r="F502" s="39">
        <v>0.11778746008237399</v>
      </c>
      <c r="G502" s="34" t="s">
        <v>126</v>
      </c>
      <c r="H502" s="34" t="s">
        <v>132</v>
      </c>
    </row>
    <row r="503" spans="1:8">
      <c r="A503" s="34">
        <v>0</v>
      </c>
      <c r="B503" s="34" t="s">
        <v>125</v>
      </c>
      <c r="C503" s="34">
        <v>0</v>
      </c>
      <c r="D503" s="39">
        <v>0.51500000000000001</v>
      </c>
      <c r="E503" s="39">
        <v>0.81215787020549302</v>
      </c>
      <c r="F503" s="39">
        <v>4.3171967607808601E-2</v>
      </c>
      <c r="G503" s="34" t="s">
        <v>126</v>
      </c>
      <c r="H503" s="34" t="s">
        <v>132</v>
      </c>
    </row>
    <row r="504" spans="1:8">
      <c r="A504" s="34">
        <v>0</v>
      </c>
      <c r="B504" s="34" t="s">
        <v>125</v>
      </c>
      <c r="C504" s="34">
        <v>0</v>
      </c>
      <c r="D504" s="39">
        <v>0.48799999999999999</v>
      </c>
      <c r="E504" s="39">
        <v>0.85158615858446596</v>
      </c>
      <c r="F504" s="39">
        <v>4.5173183382061402E-2</v>
      </c>
      <c r="G504" s="34" t="s">
        <v>126</v>
      </c>
      <c r="H504" s="34" t="s">
        <v>132</v>
      </c>
    </row>
    <row r="505" spans="1:8">
      <c r="A505" s="34">
        <v>0</v>
      </c>
      <c r="B505" s="34" t="s">
        <v>125</v>
      </c>
      <c r="C505" s="34">
        <v>0</v>
      </c>
      <c r="D505" s="39">
        <v>0.35299999999999998</v>
      </c>
      <c r="E505" s="39">
        <v>1.09472095220096</v>
      </c>
      <c r="F505" s="39">
        <v>5.73310788328006E-2</v>
      </c>
      <c r="G505" s="34" t="s">
        <v>126</v>
      </c>
      <c r="H505" s="34" t="s">
        <v>132</v>
      </c>
    </row>
    <row r="506" spans="1:8">
      <c r="A506" s="34">
        <v>0</v>
      </c>
      <c r="B506" s="34" t="s">
        <v>125</v>
      </c>
      <c r="C506" s="34">
        <v>0</v>
      </c>
      <c r="D506" s="39">
        <v>0.53700000000000003</v>
      </c>
      <c r="E506" s="39">
        <v>0.85047181144923201</v>
      </c>
      <c r="F506" s="39">
        <v>4.5116738719116797E-2</v>
      </c>
      <c r="G506" s="34" t="s">
        <v>126</v>
      </c>
      <c r="H506" s="34" t="s">
        <v>132</v>
      </c>
    </row>
    <row r="507" spans="1:8">
      <c r="A507" s="34">
        <v>0</v>
      </c>
      <c r="B507" s="34" t="s">
        <v>125</v>
      </c>
      <c r="C507" s="34">
        <v>0</v>
      </c>
      <c r="D507" s="39">
        <v>0.51600000000000001</v>
      </c>
      <c r="E507" s="39">
        <v>0.89562605533267803</v>
      </c>
      <c r="F507" s="39">
        <v>4.7398591224762102E-2</v>
      </c>
      <c r="G507" s="34" t="s">
        <v>126</v>
      </c>
      <c r="H507" s="34" t="s">
        <v>132</v>
      </c>
    </row>
    <row r="508" spans="1:8">
      <c r="A508" s="34">
        <v>0</v>
      </c>
      <c r="B508" s="34" t="s">
        <v>125</v>
      </c>
      <c r="C508" s="34">
        <v>0</v>
      </c>
      <c r="D508" s="39">
        <v>0.40799999999999997</v>
      </c>
      <c r="E508" s="39">
        <v>1.04230688688314</v>
      </c>
      <c r="F508" s="39">
        <v>5.4736376904055903E-2</v>
      </c>
      <c r="G508" s="34" t="s">
        <v>126</v>
      </c>
      <c r="H508" s="34" t="s">
        <v>132</v>
      </c>
    </row>
    <row r="509" spans="1:8">
      <c r="A509" s="34">
        <v>0</v>
      </c>
      <c r="B509" s="34" t="s">
        <v>125</v>
      </c>
      <c r="C509" s="34">
        <v>0</v>
      </c>
      <c r="D509" s="39">
        <v>0.59499999999999997</v>
      </c>
      <c r="E509" s="39">
        <v>0.72134170148680699</v>
      </c>
      <c r="F509" s="39">
        <v>3.8530448991779202E-2</v>
      </c>
      <c r="G509" s="34" t="s">
        <v>126</v>
      </c>
      <c r="H509" s="34" t="s">
        <v>132</v>
      </c>
    </row>
    <row r="510" spans="1:8">
      <c r="A510" s="34">
        <v>0</v>
      </c>
      <c r="B510" s="34" t="s">
        <v>125</v>
      </c>
      <c r="C510" s="34">
        <v>0</v>
      </c>
      <c r="D510" s="39">
        <v>0.497</v>
      </c>
      <c r="E510" s="39">
        <v>0.86955339141417598</v>
      </c>
      <c r="F510" s="39">
        <v>4.6082351467302399E-2</v>
      </c>
      <c r="G510" s="34" t="s">
        <v>126</v>
      </c>
      <c r="H510" s="34" t="s">
        <v>132</v>
      </c>
    </row>
    <row r="511" spans="1:8">
      <c r="A511" s="34">
        <v>0</v>
      </c>
      <c r="B511" s="34" t="s">
        <v>125</v>
      </c>
      <c r="C511" s="34">
        <v>0</v>
      </c>
      <c r="D511" s="39">
        <v>0.81399999999999995</v>
      </c>
      <c r="E511" s="39">
        <v>0.39279808526099802</v>
      </c>
      <c r="F511" s="39">
        <v>2.1356080974746599E-2</v>
      </c>
      <c r="G511" s="34" t="s">
        <v>126</v>
      </c>
      <c r="H511" s="34" t="s">
        <v>132</v>
      </c>
    </row>
    <row r="512" spans="1:8">
      <c r="A512" s="34">
        <v>0</v>
      </c>
      <c r="B512" s="34" t="s">
        <v>125</v>
      </c>
      <c r="C512" s="34">
        <v>0</v>
      </c>
      <c r="D512" s="39">
        <v>0.95799999999999996</v>
      </c>
      <c r="E512" s="39">
        <v>0.21992689626029399</v>
      </c>
      <c r="F512" s="39">
        <v>1.2070679400225E-2</v>
      </c>
      <c r="G512" s="34" t="s">
        <v>126</v>
      </c>
      <c r="H512" s="34" t="s">
        <v>132</v>
      </c>
    </row>
    <row r="513" spans="1:8">
      <c r="A513" s="34">
        <v>0</v>
      </c>
      <c r="B513" s="34" t="s">
        <v>125</v>
      </c>
      <c r="C513" s="34">
        <v>0</v>
      </c>
      <c r="D513" s="39">
        <v>0.154</v>
      </c>
      <c r="E513" s="39">
        <v>1.68128672632216</v>
      </c>
      <c r="F513" s="39">
        <v>8.5425650756542099E-2</v>
      </c>
      <c r="G513" s="34" t="s">
        <v>126</v>
      </c>
      <c r="H513" s="34" t="s">
        <v>132</v>
      </c>
    </row>
    <row r="514" spans="1:8">
      <c r="A514" s="34">
        <v>0</v>
      </c>
      <c r="B514" s="34" t="s">
        <v>125</v>
      </c>
      <c r="C514" s="34">
        <v>0</v>
      </c>
      <c r="D514" s="39">
        <v>0.23</v>
      </c>
      <c r="E514" s="39">
        <v>1.37183814155813</v>
      </c>
      <c r="F514" s="39">
        <v>7.0816105912796606E-2</v>
      </c>
      <c r="G514" s="34" t="s">
        <v>126</v>
      </c>
      <c r="H514" s="34" t="s">
        <v>132</v>
      </c>
    </row>
    <row r="515" spans="1:8">
      <c r="A515" s="34">
        <v>0</v>
      </c>
      <c r="B515" s="34" t="s">
        <v>125</v>
      </c>
      <c r="C515" s="34">
        <v>0</v>
      </c>
      <c r="D515" s="39">
        <v>0.70199999999999996</v>
      </c>
      <c r="E515" s="39">
        <v>0.575907381765417</v>
      </c>
      <c r="F515" s="39">
        <v>3.10029206072992E-2</v>
      </c>
      <c r="G515" s="34" t="s">
        <v>126</v>
      </c>
      <c r="H515" s="34" t="s">
        <v>132</v>
      </c>
    </row>
    <row r="516" spans="1:8">
      <c r="A516" s="34">
        <v>0</v>
      </c>
      <c r="B516" s="34" t="s">
        <v>125</v>
      </c>
      <c r="C516" s="34">
        <v>0</v>
      </c>
      <c r="D516" s="39">
        <v>0.39300000000000002</v>
      </c>
      <c r="E516" s="39">
        <v>1.0670509820617</v>
      </c>
      <c r="F516" s="39">
        <v>5.5963084331477703E-2</v>
      </c>
      <c r="G516" s="34" t="s">
        <v>126</v>
      </c>
      <c r="H516" s="34" t="s">
        <v>132</v>
      </c>
    </row>
    <row r="517" spans="1:8">
      <c r="A517" s="34">
        <v>0</v>
      </c>
      <c r="B517" s="34" t="s">
        <v>125</v>
      </c>
      <c r="C517" s="34">
        <v>0</v>
      </c>
      <c r="D517" s="39">
        <v>0.22800000000000001</v>
      </c>
      <c r="E517" s="39">
        <v>1.3227014937983701</v>
      </c>
      <c r="F517" s="39">
        <v>6.8453238498917698E-2</v>
      </c>
      <c r="G517" s="34" t="s">
        <v>126</v>
      </c>
      <c r="H517" s="34" t="s">
        <v>132</v>
      </c>
    </row>
    <row r="518" spans="1:8">
      <c r="A518" s="34">
        <v>0</v>
      </c>
      <c r="B518" s="34" t="s">
        <v>125</v>
      </c>
      <c r="C518" s="34">
        <v>0</v>
      </c>
      <c r="D518" s="39">
        <v>5.8000000000000003E-2</v>
      </c>
      <c r="E518" s="39">
        <v>2.1423168746416099</v>
      </c>
      <c r="F518" s="39">
        <v>0.106359009639983</v>
      </c>
      <c r="G518" s="34" t="s">
        <v>126</v>
      </c>
      <c r="H518" s="34" t="s">
        <v>132</v>
      </c>
    </row>
    <row r="519" spans="1:8">
      <c r="A519" s="34">
        <v>0</v>
      </c>
      <c r="B519" s="34" t="s">
        <v>125</v>
      </c>
      <c r="C519" s="34">
        <v>0</v>
      </c>
      <c r="D519" s="39">
        <v>0.121</v>
      </c>
      <c r="E519" s="39">
        <v>1.8138773168618201</v>
      </c>
      <c r="F519" s="39">
        <v>9.1545803370761097E-2</v>
      </c>
      <c r="G519" s="34" t="s">
        <v>126</v>
      </c>
      <c r="H519" s="34" t="s">
        <v>132</v>
      </c>
    </row>
    <row r="520" spans="1:8">
      <c r="A520" s="34">
        <v>0</v>
      </c>
      <c r="B520" s="34" t="s">
        <v>125</v>
      </c>
      <c r="C520" s="34">
        <v>0</v>
      </c>
      <c r="D520" s="39">
        <v>0.35299999999999998</v>
      </c>
      <c r="E520" s="39">
        <v>1.1278212883541401</v>
      </c>
      <c r="F520" s="39">
        <v>5.8962349728811397E-2</v>
      </c>
      <c r="G520" s="34" t="s">
        <v>126</v>
      </c>
      <c r="H520" s="34" t="s">
        <v>132</v>
      </c>
    </row>
    <row r="521" spans="1:8">
      <c r="A521" s="34">
        <v>0</v>
      </c>
      <c r="B521" s="34" t="s">
        <v>125</v>
      </c>
      <c r="C521" s="34">
        <v>0</v>
      </c>
      <c r="D521" s="39">
        <v>0.98599999999999999</v>
      </c>
      <c r="E521" s="39">
        <v>0.13055734070118899</v>
      </c>
      <c r="F521" s="39">
        <v>7.2009557261707097E-3</v>
      </c>
      <c r="G521" s="34" t="s">
        <v>126</v>
      </c>
      <c r="H521" s="34" t="s">
        <v>132</v>
      </c>
    </row>
    <row r="522" spans="1:8">
      <c r="A522" s="34">
        <v>0</v>
      </c>
      <c r="B522" s="34" t="s">
        <v>125</v>
      </c>
      <c r="C522" s="34">
        <v>0</v>
      </c>
      <c r="D522" s="39">
        <v>0.753</v>
      </c>
      <c r="E522" s="39">
        <v>0.47128889682569902</v>
      </c>
      <c r="F522" s="39">
        <v>2.55146730397731E-2</v>
      </c>
      <c r="G522" s="34" t="s">
        <v>126</v>
      </c>
      <c r="H522" s="34" t="s">
        <v>132</v>
      </c>
    </row>
    <row r="523" spans="1:8">
      <c r="A523" s="34">
        <v>0</v>
      </c>
      <c r="B523" s="34" t="s">
        <v>125</v>
      </c>
      <c r="C523" s="34">
        <v>0</v>
      </c>
      <c r="D523" s="39">
        <v>0.26</v>
      </c>
      <c r="E523" s="39">
        <v>1.2617701900896501</v>
      </c>
      <c r="F523" s="39">
        <v>6.5506450219141699E-2</v>
      </c>
      <c r="G523" s="34" t="s">
        <v>126</v>
      </c>
      <c r="H523" s="34" t="s">
        <v>132</v>
      </c>
    </row>
    <row r="524" spans="1:8">
      <c r="A524" s="34">
        <v>0</v>
      </c>
      <c r="B524" s="34" t="s">
        <v>125</v>
      </c>
      <c r="C524" s="34">
        <v>0</v>
      </c>
      <c r="D524" s="39">
        <v>0.29399999999999998</v>
      </c>
      <c r="E524" s="39">
        <v>1.24235016639729</v>
      </c>
      <c r="F524" s="39">
        <v>6.4563328057858096E-2</v>
      </c>
      <c r="G524" s="34" t="s">
        <v>126</v>
      </c>
      <c r="H524" s="34" t="s">
        <v>132</v>
      </c>
    </row>
    <row r="525" spans="1:8">
      <c r="A525" s="34">
        <v>0</v>
      </c>
      <c r="B525" s="34" t="s">
        <v>125</v>
      </c>
      <c r="C525" s="34">
        <v>0</v>
      </c>
      <c r="D525" s="39">
        <v>0.66800000000000004</v>
      </c>
      <c r="E525" s="39">
        <v>0.62795164300855499</v>
      </c>
      <c r="F525" s="39">
        <v>3.3710182152219499E-2</v>
      </c>
      <c r="G525" s="34" t="s">
        <v>126</v>
      </c>
      <c r="H525" s="34" t="s">
        <v>132</v>
      </c>
    </row>
    <row r="526" spans="1:8">
      <c r="A526" s="34">
        <v>0</v>
      </c>
      <c r="B526" s="34" t="s">
        <v>125</v>
      </c>
      <c r="C526" s="34">
        <v>0</v>
      </c>
      <c r="D526" s="39">
        <v>0.63600000000000001</v>
      </c>
      <c r="E526" s="39">
        <v>0.67969998184862701</v>
      </c>
      <c r="F526" s="39">
        <v>3.63870930747872E-2</v>
      </c>
      <c r="G526" s="34" t="s">
        <v>126</v>
      </c>
      <c r="H526" s="34" t="s">
        <v>132</v>
      </c>
    </row>
    <row r="527" spans="1:8">
      <c r="A527" s="34">
        <v>0</v>
      </c>
      <c r="B527" s="34" t="s">
        <v>125</v>
      </c>
      <c r="C527" s="34">
        <v>0</v>
      </c>
      <c r="D527" s="39">
        <v>0.78400000000000003</v>
      </c>
      <c r="E527" s="39">
        <v>0.50241695570832001</v>
      </c>
      <c r="F527" s="39">
        <v>2.7154125696714201E-2</v>
      </c>
      <c r="G527" s="34" t="s">
        <v>126</v>
      </c>
      <c r="H527" s="34" t="s">
        <v>132</v>
      </c>
    </row>
    <row r="528" spans="1:8">
      <c r="A528" s="34">
        <v>0</v>
      </c>
      <c r="B528" s="34" t="s">
        <v>125</v>
      </c>
      <c r="C528" s="34">
        <v>0</v>
      </c>
      <c r="D528" s="39">
        <v>0.67300000000000004</v>
      </c>
      <c r="E528" s="39">
        <v>0.65353380311790599</v>
      </c>
      <c r="F528" s="39">
        <v>3.5035388469324198E-2</v>
      </c>
      <c r="G528" s="34" t="s">
        <v>126</v>
      </c>
      <c r="H528" s="34" t="s">
        <v>132</v>
      </c>
    </row>
    <row r="529" spans="1:8">
      <c r="A529" s="34">
        <v>0</v>
      </c>
      <c r="B529" s="34" t="s">
        <v>125</v>
      </c>
      <c r="C529" s="34">
        <v>0</v>
      </c>
      <c r="D529" s="39">
        <v>0.65100000000000002</v>
      </c>
      <c r="E529" s="39">
        <v>0.64286764343926805</v>
      </c>
      <c r="F529" s="39">
        <v>3.4483302447598702E-2</v>
      </c>
      <c r="G529" s="34" t="s">
        <v>126</v>
      </c>
      <c r="H529" s="34" t="s">
        <v>132</v>
      </c>
    </row>
    <row r="530" spans="1:8">
      <c r="A530" s="34">
        <v>0</v>
      </c>
      <c r="B530" s="34" t="s">
        <v>125</v>
      </c>
      <c r="C530" s="34">
        <v>0</v>
      </c>
      <c r="D530" s="39">
        <v>0.24099999999999999</v>
      </c>
      <c r="E530" s="39">
        <v>1.3392358132106901</v>
      </c>
      <c r="F530" s="39">
        <v>6.9249675951303796E-2</v>
      </c>
      <c r="G530" s="34" t="s">
        <v>126</v>
      </c>
      <c r="H530" s="34" t="s">
        <v>132</v>
      </c>
    </row>
    <row r="531" spans="1:8">
      <c r="A531" s="34">
        <v>0</v>
      </c>
      <c r="B531" s="34" t="s">
        <v>125</v>
      </c>
      <c r="C531" s="34">
        <v>0</v>
      </c>
      <c r="D531" s="39">
        <v>0.1</v>
      </c>
      <c r="E531" s="39">
        <v>1.9642645488655399</v>
      </c>
      <c r="F531" s="39">
        <v>9.8389026255272793E-2</v>
      </c>
      <c r="G531" s="34" t="s">
        <v>126</v>
      </c>
      <c r="H531" s="34" t="s">
        <v>132</v>
      </c>
    </row>
    <row r="532" spans="1:8">
      <c r="A532" s="34">
        <v>0</v>
      </c>
      <c r="B532" s="34" t="s">
        <v>125</v>
      </c>
      <c r="C532" s="34">
        <v>0</v>
      </c>
      <c r="D532" s="39">
        <v>0.72299999999999998</v>
      </c>
      <c r="E532" s="39">
        <v>0.59549676141331098</v>
      </c>
      <c r="F532" s="39">
        <v>3.2023708161913703E-2</v>
      </c>
      <c r="G532" s="34" t="s">
        <v>126</v>
      </c>
      <c r="H532" s="34" t="s">
        <v>132</v>
      </c>
    </row>
    <row r="533" spans="1:8">
      <c r="A533" s="34">
        <v>0</v>
      </c>
      <c r="B533" s="34" t="s">
        <v>125</v>
      </c>
      <c r="C533" s="34">
        <v>0</v>
      </c>
      <c r="D533" s="39">
        <v>0.128</v>
      </c>
      <c r="E533" s="39">
        <v>1.77045427871552</v>
      </c>
      <c r="F533" s="39">
        <v>8.9550510765023503E-2</v>
      </c>
      <c r="G533" s="34" t="s">
        <v>126</v>
      </c>
      <c r="H533" s="34" t="s">
        <v>132</v>
      </c>
    </row>
    <row r="534" spans="1:8">
      <c r="A534" s="34">
        <v>0</v>
      </c>
      <c r="B534" s="34" t="s">
        <v>125</v>
      </c>
      <c r="C534" s="34">
        <v>0</v>
      </c>
      <c r="D534" s="39">
        <v>0.75800000000000001</v>
      </c>
      <c r="E534" s="39">
        <v>0.534082130006163</v>
      </c>
      <c r="F534" s="39">
        <v>2.8816216862527999E-2</v>
      </c>
      <c r="G534" s="34" t="s">
        <v>126</v>
      </c>
      <c r="H534" s="34" t="s">
        <v>132</v>
      </c>
    </row>
    <row r="535" spans="1:8">
      <c r="A535" s="34">
        <v>0</v>
      </c>
      <c r="B535" s="34" t="s">
        <v>125</v>
      </c>
      <c r="C535" s="34">
        <v>0</v>
      </c>
      <c r="D535" s="39">
        <v>0.77</v>
      </c>
      <c r="E535" s="39">
        <v>0.53103077087097705</v>
      </c>
      <c r="F535" s="39">
        <v>2.8656299664976299E-2</v>
      </c>
      <c r="G535" s="34" t="s">
        <v>126</v>
      </c>
      <c r="H535" s="34" t="s">
        <v>132</v>
      </c>
    </row>
    <row r="536" spans="1:8">
      <c r="A536" s="34">
        <v>0</v>
      </c>
      <c r="B536" s="34" t="s">
        <v>125</v>
      </c>
      <c r="C536" s="34">
        <v>0</v>
      </c>
      <c r="D536" s="39">
        <v>0.54200000000000004</v>
      </c>
      <c r="E536" s="39">
        <v>0.84787732314404196</v>
      </c>
      <c r="F536" s="39">
        <v>4.4985295086938E-2</v>
      </c>
      <c r="G536" s="34" t="s">
        <v>126</v>
      </c>
      <c r="H536" s="34" t="s">
        <v>132</v>
      </c>
    </row>
    <row r="537" spans="1:8">
      <c r="A537" s="34">
        <v>0</v>
      </c>
      <c r="B537" s="34" t="s">
        <v>125</v>
      </c>
      <c r="C537" s="34">
        <v>0</v>
      </c>
      <c r="D537" s="39">
        <v>0.19900000000000001</v>
      </c>
      <c r="E537" s="39">
        <v>1.4553563742250499</v>
      </c>
      <c r="F537" s="39">
        <v>7.4804919849895096E-2</v>
      </c>
      <c r="G537" s="34" t="s">
        <v>126</v>
      </c>
      <c r="H537" s="34" t="s">
        <v>132</v>
      </c>
    </row>
    <row r="538" spans="1:8">
      <c r="A538" s="34">
        <v>0</v>
      </c>
      <c r="B538" s="34" t="s">
        <v>125</v>
      </c>
      <c r="C538" s="34">
        <v>0</v>
      </c>
      <c r="D538" s="39">
        <v>0.188</v>
      </c>
      <c r="E538" s="39">
        <v>1.5095900719027999</v>
      </c>
      <c r="F538" s="39">
        <v>7.7376821672787005E-2</v>
      </c>
      <c r="G538" s="34" t="s">
        <v>126</v>
      </c>
      <c r="H538" s="34" t="s">
        <v>132</v>
      </c>
    </row>
    <row r="539" spans="1:8">
      <c r="A539" s="34">
        <v>0</v>
      </c>
      <c r="B539" s="34" t="s">
        <v>125</v>
      </c>
      <c r="C539" s="34">
        <v>0</v>
      </c>
      <c r="D539" s="39">
        <v>0.66200000000000003</v>
      </c>
      <c r="E539" s="39">
        <v>0.69217013182128795</v>
      </c>
      <c r="F539" s="39">
        <v>3.7029950344981397E-2</v>
      </c>
      <c r="G539" s="34" t="s">
        <v>126</v>
      </c>
      <c r="H539" s="34" t="s">
        <v>132</v>
      </c>
    </row>
    <row r="540" spans="1:8">
      <c r="A540" s="34">
        <v>0</v>
      </c>
      <c r="B540" s="34" t="s">
        <v>125</v>
      </c>
      <c r="C540" s="34">
        <v>0</v>
      </c>
      <c r="D540" s="39">
        <v>0.54</v>
      </c>
      <c r="E540" s="39">
        <v>0.81316908175667002</v>
      </c>
      <c r="F540" s="39">
        <v>4.3223397303392599E-2</v>
      </c>
      <c r="G540" s="34" t="s">
        <v>126</v>
      </c>
      <c r="H540" s="34" t="s">
        <v>132</v>
      </c>
    </row>
    <row r="541" spans="1:8">
      <c r="A541" s="34">
        <v>0</v>
      </c>
      <c r="B541" s="34" t="s">
        <v>125</v>
      </c>
      <c r="C541" s="34">
        <v>0</v>
      </c>
      <c r="D541" s="39">
        <v>3.0000000000000001E-3</v>
      </c>
      <c r="E541" s="39">
        <v>3.9980828341191401</v>
      </c>
      <c r="F541" s="39">
        <v>0.18174687604676601</v>
      </c>
      <c r="G541" s="34" t="s">
        <v>126</v>
      </c>
      <c r="H541" s="34" t="s">
        <v>132</v>
      </c>
    </row>
    <row r="542" spans="1:8">
      <c r="A542" s="34">
        <v>0</v>
      </c>
      <c r="B542" s="34" t="s">
        <v>125</v>
      </c>
      <c r="C542" s="34">
        <v>0</v>
      </c>
      <c r="D542" s="39">
        <v>0.66800000000000004</v>
      </c>
      <c r="E542" s="39">
        <v>0.67593016147433405</v>
      </c>
      <c r="F542" s="39">
        <v>3.61925834820628E-2</v>
      </c>
      <c r="G542" s="34" t="s">
        <v>126</v>
      </c>
      <c r="H542" s="34" t="s">
        <v>132</v>
      </c>
    </row>
    <row r="543" spans="1:8">
      <c r="A543" s="34">
        <v>0</v>
      </c>
      <c r="B543" s="34" t="s">
        <v>125</v>
      </c>
      <c r="C543" s="34">
        <v>0</v>
      </c>
      <c r="D543" s="39">
        <v>0.58799999999999997</v>
      </c>
      <c r="E543" s="39">
        <v>0.70832915047751499</v>
      </c>
      <c r="F543" s="39">
        <v>3.7861700250203002E-2</v>
      </c>
      <c r="G543" s="34" t="s">
        <v>126</v>
      </c>
      <c r="H543" s="34" t="s">
        <v>132</v>
      </c>
    </row>
    <row r="544" spans="1:8">
      <c r="A544" s="34">
        <v>0</v>
      </c>
      <c r="B544" s="34" t="s">
        <v>125</v>
      </c>
      <c r="C544" s="34">
        <v>0</v>
      </c>
      <c r="D544" s="39">
        <v>0.53</v>
      </c>
      <c r="E544" s="39">
        <v>0.85316312521404702</v>
      </c>
      <c r="F544" s="39">
        <v>4.5253049557134203E-2</v>
      </c>
      <c r="G544" s="34" t="s">
        <v>126</v>
      </c>
      <c r="H544" s="34" t="s">
        <v>132</v>
      </c>
    </row>
    <row r="545" spans="1:8">
      <c r="A545" s="34">
        <v>0</v>
      </c>
      <c r="B545" s="34" t="s">
        <v>125</v>
      </c>
      <c r="C545" s="34">
        <v>0</v>
      </c>
      <c r="D545" s="39">
        <v>0.90500000000000003</v>
      </c>
      <c r="E545" s="39">
        <v>0.29715621479450599</v>
      </c>
      <c r="F545" s="39">
        <v>1.6240568277721499E-2</v>
      </c>
      <c r="G545" s="34" t="s">
        <v>126</v>
      </c>
      <c r="H545" s="34" t="s">
        <v>132</v>
      </c>
    </row>
    <row r="546" spans="1:8">
      <c r="A546" s="34">
        <v>0</v>
      </c>
      <c r="B546" s="34" t="s">
        <v>125</v>
      </c>
      <c r="C546" s="34">
        <v>0</v>
      </c>
      <c r="D546" s="39">
        <v>0.55300000000000005</v>
      </c>
      <c r="E546" s="39">
        <v>0.80411843552740903</v>
      </c>
      <c r="F546" s="39">
        <v>4.27628893257848E-2</v>
      </c>
      <c r="G546" s="34" t="s">
        <v>126</v>
      </c>
      <c r="H546" s="34" t="s">
        <v>132</v>
      </c>
    </row>
    <row r="547" spans="1:8">
      <c r="A547" s="34">
        <v>0</v>
      </c>
      <c r="B547" s="34" t="s">
        <v>125</v>
      </c>
      <c r="C547" s="34">
        <v>0</v>
      </c>
      <c r="D547" s="39">
        <v>0.50800000000000001</v>
      </c>
      <c r="E547" s="39">
        <v>0.868811052888529</v>
      </c>
      <c r="F547" s="39">
        <v>4.6044822350135697E-2</v>
      </c>
      <c r="G547" s="34" t="s">
        <v>126</v>
      </c>
      <c r="H547" s="34" t="s">
        <v>132</v>
      </c>
    </row>
    <row r="548" spans="1:8">
      <c r="A548" s="34">
        <v>0</v>
      </c>
      <c r="B548" s="34" t="s">
        <v>125</v>
      </c>
      <c r="C548" s="34">
        <v>0</v>
      </c>
      <c r="D548" s="39">
        <v>0.27300000000000002</v>
      </c>
      <c r="E548" s="39">
        <v>1.3189293742875901</v>
      </c>
      <c r="F548" s="39">
        <v>6.8271349241693105E-2</v>
      </c>
      <c r="G548" s="34" t="s">
        <v>126</v>
      </c>
      <c r="H548" s="34" t="s">
        <v>132</v>
      </c>
    </row>
    <row r="549" spans="1:8">
      <c r="A549" s="34">
        <v>0</v>
      </c>
      <c r="B549" s="34" t="s">
        <v>125</v>
      </c>
      <c r="C549" s="34">
        <v>0</v>
      </c>
      <c r="D549" s="39">
        <v>0.1</v>
      </c>
      <c r="E549" s="39">
        <v>1.8844555732744299</v>
      </c>
      <c r="F549" s="39">
        <v>9.4770287591238705E-2</v>
      </c>
      <c r="G549" s="34" t="s">
        <v>126</v>
      </c>
      <c r="H549" s="34" t="s">
        <v>132</v>
      </c>
    </row>
    <row r="550" spans="1:8">
      <c r="A550" s="34">
        <v>0</v>
      </c>
      <c r="B550" s="34" t="s">
        <v>125</v>
      </c>
      <c r="C550" s="34">
        <v>0</v>
      </c>
      <c r="D550" s="39">
        <v>0.78500000000000003</v>
      </c>
      <c r="E550" s="39">
        <v>0.46794738700210797</v>
      </c>
      <c r="F550" s="39">
        <v>2.5338353916442999E-2</v>
      </c>
      <c r="G550" s="34" t="s">
        <v>126</v>
      </c>
      <c r="H550" s="34" t="s">
        <v>132</v>
      </c>
    </row>
    <row r="551" spans="1:8">
      <c r="A551" s="34">
        <v>0</v>
      </c>
      <c r="B551" s="34" t="s">
        <v>125</v>
      </c>
      <c r="C551" s="34">
        <v>0</v>
      </c>
      <c r="D551" s="39">
        <v>0.255</v>
      </c>
      <c r="E551" s="39">
        <v>1.41498247027253</v>
      </c>
      <c r="F551" s="39">
        <v>7.2880955336379796E-2</v>
      </c>
      <c r="G551" s="34" t="s">
        <v>126</v>
      </c>
      <c r="H551" s="34" t="s">
        <v>132</v>
      </c>
    </row>
    <row r="552" spans="1:8">
      <c r="A552" s="34">
        <v>0</v>
      </c>
      <c r="B552" s="34" t="s">
        <v>125</v>
      </c>
      <c r="C552" s="34">
        <v>0</v>
      </c>
      <c r="D552" s="39">
        <v>0.26800000000000002</v>
      </c>
      <c r="E552" s="39">
        <v>1.27067193376401</v>
      </c>
      <c r="F552" s="39">
        <v>6.5938122870416005E-2</v>
      </c>
      <c r="G552" s="34" t="s">
        <v>126</v>
      </c>
      <c r="H552" s="34" t="s">
        <v>132</v>
      </c>
    </row>
    <row r="553" spans="1:8">
      <c r="A553" s="34">
        <v>0</v>
      </c>
      <c r="B553" s="34" t="s">
        <v>125</v>
      </c>
      <c r="C553" s="34">
        <v>0</v>
      </c>
      <c r="D553" s="39">
        <v>0.54500000000000004</v>
      </c>
      <c r="E553" s="39">
        <v>0.79321435985355004</v>
      </c>
      <c r="F553" s="39">
        <v>4.2207487482717798E-2</v>
      </c>
      <c r="G553" s="34" t="s">
        <v>126</v>
      </c>
      <c r="H553" s="34" t="s">
        <v>132</v>
      </c>
    </row>
    <row r="554" spans="1:8">
      <c r="A554" s="34">
        <v>0</v>
      </c>
      <c r="B554" s="34" t="s">
        <v>125</v>
      </c>
      <c r="C554" s="34">
        <v>0</v>
      </c>
      <c r="D554" s="39">
        <v>9.9000000000000005E-2</v>
      </c>
      <c r="E554" s="39">
        <v>1.96408960676309</v>
      </c>
      <c r="F554" s="39">
        <v>9.8381125583494294E-2</v>
      </c>
      <c r="G554" s="34" t="s">
        <v>126</v>
      </c>
      <c r="H554" s="34" t="s">
        <v>132</v>
      </c>
    </row>
    <row r="555" spans="1:8">
      <c r="A555" s="34">
        <v>0</v>
      </c>
      <c r="B555" s="34" t="s">
        <v>125</v>
      </c>
      <c r="C555" s="34">
        <v>0</v>
      </c>
      <c r="D555" s="39">
        <v>0.78</v>
      </c>
      <c r="E555" s="39">
        <v>0.527657439809879</v>
      </c>
      <c r="F555" s="39">
        <v>2.8479447092761699E-2</v>
      </c>
      <c r="G555" s="34" t="s">
        <v>126</v>
      </c>
      <c r="H555" s="34" t="s">
        <v>132</v>
      </c>
    </row>
    <row r="556" spans="1:8">
      <c r="A556" s="34">
        <v>0</v>
      </c>
      <c r="B556" s="34" t="s">
        <v>125</v>
      </c>
      <c r="C556" s="34">
        <v>0</v>
      </c>
      <c r="D556" s="39">
        <v>0.96799999999999997</v>
      </c>
      <c r="E556" s="39">
        <v>0.19210685218201501</v>
      </c>
      <c r="F556" s="39">
        <v>1.0559901266134699E-2</v>
      </c>
      <c r="G556" s="34" t="s">
        <v>126</v>
      </c>
      <c r="H556" s="34" t="s">
        <v>132</v>
      </c>
    </row>
    <row r="557" spans="1:8">
      <c r="A557" s="34">
        <v>0</v>
      </c>
      <c r="B557" s="34" t="s">
        <v>125</v>
      </c>
      <c r="C557" s="34">
        <v>0</v>
      </c>
      <c r="D557" s="39">
        <v>0.113</v>
      </c>
      <c r="E557" s="39">
        <v>1.8002824702597</v>
      </c>
      <c r="F557" s="39">
        <v>9.0922059973828601E-2</v>
      </c>
      <c r="G557" s="34" t="s">
        <v>126</v>
      </c>
      <c r="H557" s="34" t="s">
        <v>132</v>
      </c>
    </row>
    <row r="558" spans="1:8">
      <c r="A558" s="34">
        <v>0</v>
      </c>
      <c r="B558" s="34" t="s">
        <v>125</v>
      </c>
      <c r="C558" s="34">
        <v>0</v>
      </c>
      <c r="D558" s="39">
        <v>0.59799999999999998</v>
      </c>
      <c r="E558" s="39">
        <v>0.70717240286396699</v>
      </c>
      <c r="F558" s="39">
        <v>3.7802206962913497E-2</v>
      </c>
      <c r="G558" s="34" t="s">
        <v>126</v>
      </c>
      <c r="H558" s="34" t="s">
        <v>132</v>
      </c>
    </row>
    <row r="559" spans="1:8">
      <c r="A559" s="34">
        <v>0</v>
      </c>
      <c r="B559" s="34" t="s">
        <v>125</v>
      </c>
      <c r="C559" s="34">
        <v>0</v>
      </c>
      <c r="D559" s="39">
        <v>0.21299999999999999</v>
      </c>
      <c r="E559" s="39">
        <v>1.4512627386633901</v>
      </c>
      <c r="F559" s="39">
        <v>7.4610206965057796E-2</v>
      </c>
      <c r="G559" s="34" t="s">
        <v>126</v>
      </c>
      <c r="H559" s="34" t="s">
        <v>132</v>
      </c>
    </row>
    <row r="560" spans="1:8">
      <c r="A560" s="34">
        <v>0</v>
      </c>
      <c r="B560" s="34" t="s">
        <v>125</v>
      </c>
      <c r="C560" s="34">
        <v>0</v>
      </c>
      <c r="D560" s="39">
        <v>0.55200000000000005</v>
      </c>
      <c r="E560" s="39">
        <v>0.85083798645881703</v>
      </c>
      <c r="F560" s="39">
        <v>4.5135287198903397E-2</v>
      </c>
      <c r="G560" s="34" t="s">
        <v>126</v>
      </c>
      <c r="H560" s="34" t="s">
        <v>132</v>
      </c>
    </row>
    <row r="561" spans="1:8">
      <c r="A561" s="34">
        <v>0</v>
      </c>
      <c r="B561" s="34" t="s">
        <v>125</v>
      </c>
      <c r="C561" s="34">
        <v>0</v>
      </c>
      <c r="D561" s="39">
        <v>0.45700000000000002</v>
      </c>
      <c r="E561" s="39">
        <v>1.0090985018570799</v>
      </c>
      <c r="F561" s="39">
        <v>5.3085026718047601E-2</v>
      </c>
      <c r="G561" s="34" t="s">
        <v>126</v>
      </c>
      <c r="H561" s="34" t="s">
        <v>132</v>
      </c>
    </row>
    <row r="562" spans="1:8">
      <c r="A562" s="34">
        <v>0</v>
      </c>
      <c r="B562" s="34" t="s">
        <v>125</v>
      </c>
      <c r="C562" s="34">
        <v>0</v>
      </c>
      <c r="D562" s="39">
        <v>0.63800000000000001</v>
      </c>
      <c r="E562" s="39">
        <v>0.66592860692228595</v>
      </c>
      <c r="F562" s="39">
        <v>3.5676157395958599E-2</v>
      </c>
      <c r="G562" s="34" t="s">
        <v>126</v>
      </c>
      <c r="H562" s="34" t="s">
        <v>132</v>
      </c>
    </row>
    <row r="563" spans="1:8">
      <c r="A563" s="34">
        <v>0</v>
      </c>
      <c r="B563" s="34" t="s">
        <v>125</v>
      </c>
      <c r="C563" s="34">
        <v>0</v>
      </c>
      <c r="D563" s="39">
        <v>0.748</v>
      </c>
      <c r="E563" s="39">
        <v>0.53059569628248504</v>
      </c>
      <c r="F563" s="39">
        <v>2.86334937623689E-2</v>
      </c>
      <c r="G563" s="34" t="s">
        <v>126</v>
      </c>
      <c r="H563" s="34" t="s">
        <v>132</v>
      </c>
    </row>
    <row r="564" spans="1:8">
      <c r="A564" s="34">
        <v>0</v>
      </c>
      <c r="B564" s="34" t="s">
        <v>125</v>
      </c>
      <c r="C564" s="34">
        <v>0</v>
      </c>
      <c r="D564" s="39">
        <v>0.51100000000000001</v>
      </c>
      <c r="E564" s="39">
        <v>0.89738202137397804</v>
      </c>
      <c r="F564" s="39">
        <v>4.7487108021576199E-2</v>
      </c>
      <c r="G564" s="34" t="s">
        <v>126</v>
      </c>
      <c r="H564" s="34" t="s">
        <v>132</v>
      </c>
    </row>
    <row r="565" spans="1:8">
      <c r="A565" s="34">
        <v>0</v>
      </c>
      <c r="B565" s="34" t="s">
        <v>125</v>
      </c>
      <c r="C565" s="34">
        <v>0</v>
      </c>
      <c r="D565" s="39">
        <v>0.88900000000000001</v>
      </c>
      <c r="E565" s="39">
        <v>0.34240684195988202</v>
      </c>
      <c r="F565" s="39">
        <v>1.8667497941251401E-2</v>
      </c>
      <c r="G565" s="34" t="s">
        <v>126</v>
      </c>
      <c r="H565" s="34" t="s">
        <v>132</v>
      </c>
    </row>
    <row r="566" spans="1:8">
      <c r="A566" s="34">
        <v>0</v>
      </c>
      <c r="B566" s="34" t="s">
        <v>125</v>
      </c>
      <c r="C566" s="34">
        <v>0</v>
      </c>
      <c r="D566" s="39">
        <v>2.4E-2</v>
      </c>
      <c r="E566" s="39">
        <v>3.1194354099164801</v>
      </c>
      <c r="F566" s="39">
        <v>0.14770448875028999</v>
      </c>
      <c r="G566" s="34" t="s">
        <v>126</v>
      </c>
      <c r="H566" s="34" t="s">
        <v>132</v>
      </c>
    </row>
    <row r="567" spans="1:8">
      <c r="A567" s="34">
        <v>0</v>
      </c>
      <c r="B567" s="34" t="s">
        <v>125</v>
      </c>
      <c r="C567" s="34">
        <v>0</v>
      </c>
      <c r="D567" s="39">
        <v>7.0000000000000001E-3</v>
      </c>
      <c r="E567" s="39">
        <v>3.44961973892315</v>
      </c>
      <c r="F567" s="39">
        <v>0.16082428410902599</v>
      </c>
      <c r="G567" s="34" t="s">
        <v>126</v>
      </c>
      <c r="H567" s="34" t="s">
        <v>132</v>
      </c>
    </row>
    <row r="568" spans="1:8">
      <c r="A568" s="34">
        <v>0</v>
      </c>
      <c r="B568" s="34" t="s">
        <v>125</v>
      </c>
      <c r="C568" s="34">
        <v>0</v>
      </c>
      <c r="D568" s="39">
        <v>0.03</v>
      </c>
      <c r="E568" s="39">
        <v>2.4777544101280702</v>
      </c>
      <c r="F568" s="39">
        <v>0.120997369169668</v>
      </c>
      <c r="G568" s="34" t="s">
        <v>126</v>
      </c>
      <c r="H568" s="34" t="s">
        <v>132</v>
      </c>
    </row>
    <row r="569" spans="1:8">
      <c r="A569" s="34">
        <v>0</v>
      </c>
      <c r="B569" s="34" t="s">
        <v>125</v>
      </c>
      <c r="C569" s="34">
        <v>0</v>
      </c>
      <c r="D569" s="39">
        <v>0.28000000000000003</v>
      </c>
      <c r="E569" s="39">
        <v>1.3278855183601399</v>
      </c>
      <c r="F569" s="39">
        <v>6.8703093108594002E-2</v>
      </c>
      <c r="G569" s="34" t="s">
        <v>126</v>
      </c>
      <c r="H569" s="34" t="s">
        <v>132</v>
      </c>
    </row>
    <row r="570" spans="1:8">
      <c r="A570" s="34">
        <v>0</v>
      </c>
      <c r="B570" s="34" t="s">
        <v>125</v>
      </c>
      <c r="C570" s="34">
        <v>0</v>
      </c>
      <c r="D570" s="39">
        <v>0.52300000000000002</v>
      </c>
      <c r="E570" s="39">
        <v>0.86490351491338502</v>
      </c>
      <c r="F570" s="39">
        <v>4.5847227060008398E-2</v>
      </c>
      <c r="G570" s="34" t="s">
        <v>126</v>
      </c>
      <c r="H570" s="34" t="s">
        <v>132</v>
      </c>
    </row>
    <row r="571" spans="1:8">
      <c r="A571" s="34">
        <v>0</v>
      </c>
      <c r="B571" s="34" t="s">
        <v>125</v>
      </c>
      <c r="C571" s="34">
        <v>0</v>
      </c>
      <c r="D571" s="39">
        <v>0.45200000000000001</v>
      </c>
      <c r="E571" s="39">
        <v>0.97384105368280105</v>
      </c>
      <c r="F571" s="39">
        <v>5.1325456502323799E-2</v>
      </c>
      <c r="G571" s="34" t="s">
        <v>126</v>
      </c>
      <c r="H571" s="34" t="s">
        <v>132</v>
      </c>
    </row>
    <row r="572" spans="1:8">
      <c r="A572" s="34">
        <v>0</v>
      </c>
      <c r="B572" s="34" t="s">
        <v>125</v>
      </c>
      <c r="C572" s="34">
        <v>0</v>
      </c>
      <c r="D572" s="39">
        <v>0.52900000000000003</v>
      </c>
      <c r="E572" s="39">
        <v>0.829823781544621</v>
      </c>
      <c r="F572" s="39">
        <v>4.4069652014372199E-2</v>
      </c>
      <c r="G572" s="34" t="s">
        <v>126</v>
      </c>
      <c r="H572" s="34" t="s">
        <v>132</v>
      </c>
    </row>
    <row r="573" spans="1:8">
      <c r="A573" s="34">
        <v>0</v>
      </c>
      <c r="B573" s="34" t="s">
        <v>125</v>
      </c>
      <c r="C573" s="34">
        <v>0</v>
      </c>
      <c r="D573" s="39">
        <v>0.89200000000000002</v>
      </c>
      <c r="E573" s="39">
        <v>0.350701403959984</v>
      </c>
      <c r="F573" s="39">
        <v>1.91110626367831E-2</v>
      </c>
      <c r="G573" s="34" t="s">
        <v>126</v>
      </c>
      <c r="H573" s="34" t="s">
        <v>132</v>
      </c>
    </row>
    <row r="574" spans="1:8">
      <c r="A574" s="34">
        <v>0</v>
      </c>
      <c r="B574" s="34" t="s">
        <v>125</v>
      </c>
      <c r="C574" s="34">
        <v>0</v>
      </c>
      <c r="D574" s="39">
        <v>0.29499999999999998</v>
      </c>
      <c r="E574" s="39">
        <v>1.3331264033671</v>
      </c>
      <c r="F574" s="39">
        <v>6.8955552017438998E-2</v>
      </c>
      <c r="G574" s="34" t="s">
        <v>126</v>
      </c>
      <c r="H574" s="34" t="s">
        <v>132</v>
      </c>
    </row>
    <row r="575" spans="1:8">
      <c r="A575" s="34">
        <v>0</v>
      </c>
      <c r="B575" s="34" t="s">
        <v>125</v>
      </c>
      <c r="C575" s="34">
        <v>0</v>
      </c>
      <c r="D575" s="39">
        <v>0.625</v>
      </c>
      <c r="E575" s="39">
        <v>0.70996612052421104</v>
      </c>
      <c r="F575" s="39">
        <v>3.7945879535580901E-2</v>
      </c>
      <c r="G575" s="34" t="s">
        <v>126</v>
      </c>
      <c r="H575" s="34" t="s">
        <v>132</v>
      </c>
    </row>
    <row r="576" spans="1:8">
      <c r="A576" s="34">
        <v>0</v>
      </c>
      <c r="B576" s="34" t="s">
        <v>125</v>
      </c>
      <c r="C576" s="34">
        <v>0</v>
      </c>
      <c r="D576" s="39">
        <v>0.97399999999999998</v>
      </c>
      <c r="E576" s="39">
        <v>0.17257713252526</v>
      </c>
      <c r="F576" s="39">
        <v>9.49656899330922E-3</v>
      </c>
      <c r="G576" s="34" t="s">
        <v>126</v>
      </c>
      <c r="H576" s="34" t="s">
        <v>132</v>
      </c>
    </row>
    <row r="577" spans="1:8">
      <c r="A577" s="34">
        <v>0</v>
      </c>
      <c r="B577" s="34" t="s">
        <v>125</v>
      </c>
      <c r="C577" s="34">
        <v>0</v>
      </c>
      <c r="D577" s="39">
        <v>0.26200000000000001</v>
      </c>
      <c r="E577" s="39">
        <v>1.3055309996450799</v>
      </c>
      <c r="F577" s="39">
        <v>6.7624713335731904E-2</v>
      </c>
      <c r="G577" s="34" t="s">
        <v>126</v>
      </c>
      <c r="H577" s="34" t="s">
        <v>132</v>
      </c>
    </row>
    <row r="578" spans="1:8">
      <c r="A578" s="34">
        <v>0</v>
      </c>
      <c r="B578" s="34" t="s">
        <v>125</v>
      </c>
      <c r="C578" s="34">
        <v>0</v>
      </c>
      <c r="D578" s="39">
        <v>0.95699999999999996</v>
      </c>
      <c r="E578" s="39">
        <v>0.20601087741983901</v>
      </c>
      <c r="F578" s="39">
        <v>1.1315541817858901E-2</v>
      </c>
      <c r="G578" s="34" t="s">
        <v>126</v>
      </c>
      <c r="H578" s="34" t="s">
        <v>132</v>
      </c>
    </row>
    <row r="579" spans="1:8">
      <c r="A579" s="34">
        <v>0</v>
      </c>
      <c r="B579" s="34" t="s">
        <v>125</v>
      </c>
      <c r="C579" s="34">
        <v>0</v>
      </c>
      <c r="D579" s="39">
        <v>0.44500000000000001</v>
      </c>
      <c r="E579" s="39">
        <v>0.96279446216602305</v>
      </c>
      <c r="F579" s="39">
        <v>5.0772815372067702E-2</v>
      </c>
      <c r="G579" s="34" t="s">
        <v>126</v>
      </c>
      <c r="H579" s="34" t="s">
        <v>132</v>
      </c>
    </row>
    <row r="580" spans="1:8">
      <c r="A580" s="34">
        <v>0</v>
      </c>
      <c r="B580" s="34" t="s">
        <v>125</v>
      </c>
      <c r="C580" s="34">
        <v>0</v>
      </c>
      <c r="D580" s="39">
        <v>0.40600000000000003</v>
      </c>
      <c r="E580" s="39">
        <v>0.99759162881243602</v>
      </c>
      <c r="F580" s="39">
        <v>5.2511478733938702E-2</v>
      </c>
      <c r="G580" s="34" t="s">
        <v>126</v>
      </c>
      <c r="H580" s="34" t="s">
        <v>132</v>
      </c>
    </row>
    <row r="581" spans="1:8">
      <c r="A581" s="34">
        <v>0</v>
      </c>
      <c r="B581" s="34" t="s">
        <v>125</v>
      </c>
      <c r="C581" s="34">
        <v>0</v>
      </c>
      <c r="D581" s="39">
        <v>0.71099999999999997</v>
      </c>
      <c r="E581" s="39">
        <v>0.63471491753393205</v>
      </c>
      <c r="F581" s="39">
        <v>3.40608869168538E-2</v>
      </c>
      <c r="G581" s="34" t="s">
        <v>126</v>
      </c>
      <c r="H581" s="34" t="s">
        <v>132</v>
      </c>
    </row>
    <row r="582" spans="1:8">
      <c r="A582" s="34">
        <v>0</v>
      </c>
      <c r="B582" s="34" t="s">
        <v>125</v>
      </c>
      <c r="C582" s="34">
        <v>0</v>
      </c>
      <c r="D582" s="39">
        <v>0.36799999999999999</v>
      </c>
      <c r="E582" s="39">
        <v>1.14217101542411</v>
      </c>
      <c r="F582" s="39">
        <v>5.9667788700862999E-2</v>
      </c>
      <c r="G582" s="34" t="s">
        <v>126</v>
      </c>
      <c r="H582" s="34" t="s">
        <v>132</v>
      </c>
    </row>
    <row r="583" spans="1:8">
      <c r="A583" s="34">
        <v>0</v>
      </c>
      <c r="B583" s="34" t="s">
        <v>125</v>
      </c>
      <c r="C583" s="34">
        <v>0</v>
      </c>
      <c r="D583" s="39">
        <v>0.17599999999999999</v>
      </c>
      <c r="E583" s="39">
        <v>1.5267163447077301</v>
      </c>
      <c r="F583" s="39">
        <v>7.81860256356679E-2</v>
      </c>
      <c r="G583" s="34" t="s">
        <v>126</v>
      </c>
      <c r="H583" s="34" t="s">
        <v>132</v>
      </c>
    </row>
    <row r="584" spans="1:8">
      <c r="A584" s="34">
        <v>0</v>
      </c>
      <c r="B584" s="34" t="s">
        <v>125</v>
      </c>
      <c r="C584" s="34">
        <v>0</v>
      </c>
      <c r="D584" s="39">
        <v>9.4E-2</v>
      </c>
      <c r="E584" s="39">
        <v>1.9632046018917499</v>
      </c>
      <c r="F584" s="39">
        <v>9.8341155192374005E-2</v>
      </c>
      <c r="G584" s="34" t="s">
        <v>126</v>
      </c>
      <c r="H584" s="34" t="s">
        <v>132</v>
      </c>
    </row>
    <row r="585" spans="1:8">
      <c r="A585" s="34">
        <v>0</v>
      </c>
      <c r="B585" s="34" t="s">
        <v>125</v>
      </c>
      <c r="C585" s="34">
        <v>0</v>
      </c>
      <c r="D585" s="39">
        <v>0.69</v>
      </c>
      <c r="E585" s="39">
        <v>0.590228824293903</v>
      </c>
      <c r="F585" s="39">
        <v>3.1749411471610603E-2</v>
      </c>
      <c r="G585" s="34" t="s">
        <v>126</v>
      </c>
      <c r="H585" s="34" t="s">
        <v>132</v>
      </c>
    </row>
    <row r="586" spans="1:8">
      <c r="A586" s="34">
        <v>0</v>
      </c>
      <c r="B586" s="34" t="s">
        <v>125</v>
      </c>
      <c r="C586" s="34">
        <v>0</v>
      </c>
      <c r="D586" s="39">
        <v>0.497</v>
      </c>
      <c r="E586" s="39">
        <v>0.85371435454559497</v>
      </c>
      <c r="F586" s="39">
        <v>4.5280963660074003E-2</v>
      </c>
      <c r="G586" s="34" t="s">
        <v>126</v>
      </c>
      <c r="H586" s="34" t="s">
        <v>132</v>
      </c>
    </row>
    <row r="587" spans="1:8">
      <c r="A587" s="34">
        <v>0</v>
      </c>
      <c r="B587" s="34" t="s">
        <v>125</v>
      </c>
      <c r="C587" s="34">
        <v>0</v>
      </c>
      <c r="D587" s="39">
        <v>0.27200000000000002</v>
      </c>
      <c r="E587" s="39">
        <v>1.31721424668683</v>
      </c>
      <c r="F587" s="39">
        <v>6.8188623362850906E-2</v>
      </c>
      <c r="G587" s="34" t="s">
        <v>126</v>
      </c>
      <c r="H587" s="34" t="s">
        <v>132</v>
      </c>
    </row>
    <row r="588" spans="1:8">
      <c r="A588" s="34">
        <v>0</v>
      </c>
      <c r="B588" s="34" t="s">
        <v>125</v>
      </c>
      <c r="C588" s="34">
        <v>0</v>
      </c>
      <c r="D588" s="39">
        <v>7.5999999999999998E-2</v>
      </c>
      <c r="E588" s="39">
        <v>2.1744329647425</v>
      </c>
      <c r="F588" s="39">
        <v>0.10778161490549</v>
      </c>
      <c r="G588" s="34" t="s">
        <v>126</v>
      </c>
      <c r="H588" s="34" t="s">
        <v>132</v>
      </c>
    </row>
    <row r="589" spans="1:8">
      <c r="A589" s="34">
        <v>0</v>
      </c>
      <c r="B589" s="34" t="s">
        <v>125</v>
      </c>
      <c r="C589" s="34">
        <v>0</v>
      </c>
      <c r="D589" s="39">
        <v>0.40600000000000003</v>
      </c>
      <c r="E589" s="39">
        <v>1.087566389142</v>
      </c>
      <c r="F589" s="39">
        <v>5.6977739695546599E-2</v>
      </c>
      <c r="G589" s="34" t="s">
        <v>126</v>
      </c>
      <c r="H589" s="34" t="s">
        <v>132</v>
      </c>
    </row>
    <row r="590" spans="1:8">
      <c r="A590" s="34">
        <v>0</v>
      </c>
      <c r="B590" s="34" t="s">
        <v>125</v>
      </c>
      <c r="C590" s="34">
        <v>0</v>
      </c>
      <c r="D590" s="39">
        <v>4.9000000000000002E-2</v>
      </c>
      <c r="E590" s="39">
        <v>2.20928653597612</v>
      </c>
      <c r="F590" s="39">
        <v>0.109320362796737</v>
      </c>
      <c r="G590" s="34" t="s">
        <v>126</v>
      </c>
      <c r="H590" s="34" t="s">
        <v>132</v>
      </c>
    </row>
    <row r="591" spans="1:8">
      <c r="A591" s="34">
        <v>0</v>
      </c>
      <c r="B591" s="34" t="s">
        <v>125</v>
      </c>
      <c r="C591" s="34">
        <v>0</v>
      </c>
      <c r="D591" s="39">
        <v>0.122</v>
      </c>
      <c r="E591" s="39">
        <v>1.7470452679645601</v>
      </c>
      <c r="F591" s="39">
        <v>8.8471224137961102E-2</v>
      </c>
      <c r="G591" s="34" t="s">
        <v>126</v>
      </c>
      <c r="H591" s="34" t="s">
        <v>132</v>
      </c>
    </row>
    <row r="592" spans="1:8">
      <c r="A592" s="34">
        <v>0</v>
      </c>
      <c r="B592" s="34" t="s">
        <v>125</v>
      </c>
      <c r="C592" s="34">
        <v>0</v>
      </c>
      <c r="D592" s="39">
        <v>0.57999999999999996</v>
      </c>
      <c r="E592" s="39">
        <v>0.72743661853529595</v>
      </c>
      <c r="F592" s="39">
        <v>3.8843362994769003E-2</v>
      </c>
      <c r="G592" s="34" t="s">
        <v>126</v>
      </c>
      <c r="H592" s="34" t="s">
        <v>132</v>
      </c>
    </row>
    <row r="593" spans="1:8">
      <c r="A593" s="34">
        <v>0</v>
      </c>
      <c r="B593" s="34" t="s">
        <v>125</v>
      </c>
      <c r="C593" s="34">
        <v>0</v>
      </c>
      <c r="D593" s="39">
        <v>2.7E-2</v>
      </c>
      <c r="E593" s="39">
        <v>2.4371104274183</v>
      </c>
      <c r="F593" s="39">
        <v>0.11924926647891899</v>
      </c>
      <c r="G593" s="34" t="s">
        <v>126</v>
      </c>
      <c r="H593" s="34" t="s">
        <v>132</v>
      </c>
    </row>
    <row r="594" spans="1:8">
      <c r="A594" s="34">
        <v>0</v>
      </c>
      <c r="B594" s="34" t="s">
        <v>125</v>
      </c>
      <c r="C594" s="34">
        <v>0</v>
      </c>
      <c r="D594" s="39">
        <v>0.60899999999999999</v>
      </c>
      <c r="E594" s="39">
        <v>0.80238815771584104</v>
      </c>
      <c r="F594" s="39">
        <v>4.2674800189494502E-2</v>
      </c>
      <c r="G594" s="34" t="s">
        <v>126</v>
      </c>
      <c r="H594" s="34" t="s">
        <v>132</v>
      </c>
    </row>
    <row r="595" spans="1:8">
      <c r="A595" s="34">
        <v>0</v>
      </c>
      <c r="B595" s="34" t="s">
        <v>125</v>
      </c>
      <c r="C595" s="34">
        <v>0</v>
      </c>
      <c r="D595" s="39">
        <v>0.499</v>
      </c>
      <c r="E595" s="39">
        <v>0.88431912695214199</v>
      </c>
      <c r="F595" s="39">
        <v>4.6828224041714099E-2</v>
      </c>
      <c r="G595" s="34" t="s">
        <v>126</v>
      </c>
      <c r="H595" s="34" t="s">
        <v>132</v>
      </c>
    </row>
    <row r="596" spans="1:8">
      <c r="A596" s="34">
        <v>0</v>
      </c>
      <c r="B596" s="34" t="s">
        <v>125</v>
      </c>
      <c r="C596" s="34">
        <v>0</v>
      </c>
      <c r="D596" s="39">
        <v>9.5000000000000001E-2</v>
      </c>
      <c r="E596" s="39">
        <v>1.8760135902211299</v>
      </c>
      <c r="F596" s="39">
        <v>9.4385807380616804E-2</v>
      </c>
      <c r="G596" s="34" t="s">
        <v>126</v>
      </c>
      <c r="H596" s="34" t="s">
        <v>132</v>
      </c>
    </row>
    <row r="597" spans="1:8">
      <c r="A597" s="34">
        <v>0</v>
      </c>
      <c r="B597" s="34" t="s">
        <v>125</v>
      </c>
      <c r="C597" s="34">
        <v>0</v>
      </c>
      <c r="D597" s="39">
        <v>0.115</v>
      </c>
      <c r="E597" s="39">
        <v>1.7402911820540301</v>
      </c>
      <c r="F597" s="39">
        <v>8.8159347093934096E-2</v>
      </c>
      <c r="G597" s="34" t="s">
        <v>126</v>
      </c>
      <c r="H597" s="34" t="s">
        <v>132</v>
      </c>
    </row>
    <row r="598" spans="1:8">
      <c r="A598" s="34">
        <v>0</v>
      </c>
      <c r="B598" s="34" t="s">
        <v>125</v>
      </c>
      <c r="C598" s="34">
        <v>0</v>
      </c>
      <c r="D598" s="39">
        <v>0.38200000000000001</v>
      </c>
      <c r="E598" s="39">
        <v>1.0355698449122801</v>
      </c>
      <c r="F598" s="39">
        <v>5.4401830538793002E-2</v>
      </c>
      <c r="G598" s="34" t="s">
        <v>126</v>
      </c>
      <c r="H598" s="34" t="s">
        <v>132</v>
      </c>
    </row>
    <row r="599" spans="1:8">
      <c r="A599" s="34">
        <v>0</v>
      </c>
      <c r="B599" s="34" t="s">
        <v>125</v>
      </c>
      <c r="C599" s="34">
        <v>0</v>
      </c>
      <c r="D599" s="39">
        <v>0.68200000000000005</v>
      </c>
      <c r="E599" s="39">
        <v>0.64371958091780201</v>
      </c>
      <c r="F599" s="39">
        <v>3.45274223914342E-2</v>
      </c>
      <c r="G599" s="34" t="s">
        <v>126</v>
      </c>
      <c r="H599" s="34" t="s">
        <v>132</v>
      </c>
    </row>
    <row r="600" spans="1:8">
      <c r="A600" s="34">
        <v>0</v>
      </c>
      <c r="B600" s="34" t="s">
        <v>125</v>
      </c>
      <c r="C600" s="34">
        <v>0</v>
      </c>
      <c r="D600" s="39">
        <v>0.159</v>
      </c>
      <c r="E600" s="39">
        <v>1.56407903683136</v>
      </c>
      <c r="F600" s="39">
        <v>7.9946468928428494E-2</v>
      </c>
      <c r="G600" s="34" t="s">
        <v>126</v>
      </c>
      <c r="H600" s="34" t="s">
        <v>132</v>
      </c>
    </row>
    <row r="601" spans="1:8">
      <c r="A601" s="34">
        <v>0</v>
      </c>
      <c r="B601" s="34" t="s">
        <v>125</v>
      </c>
      <c r="C601" s="34">
        <v>0</v>
      </c>
      <c r="D601" s="39">
        <v>0.71399999999999997</v>
      </c>
      <c r="E601" s="39">
        <v>0.57556140238419495</v>
      </c>
      <c r="F601" s="39">
        <v>3.0984872538512901E-2</v>
      </c>
      <c r="G601" s="34" t="s">
        <v>126</v>
      </c>
      <c r="H601" s="34" t="s">
        <v>132</v>
      </c>
    </row>
    <row r="602" spans="1:8">
      <c r="A602" s="34">
        <v>0</v>
      </c>
      <c r="B602" s="34" t="s">
        <v>125</v>
      </c>
      <c r="C602" s="34">
        <v>0</v>
      </c>
      <c r="D602" s="39">
        <v>0.998</v>
      </c>
      <c r="E602" s="39">
        <v>6.4787868296401901E-2</v>
      </c>
      <c r="F602" s="39">
        <v>3.5864173312604602E-3</v>
      </c>
      <c r="G602" s="34" t="s">
        <v>126</v>
      </c>
      <c r="H602" s="34" t="s">
        <v>132</v>
      </c>
    </row>
    <row r="603" spans="1:8">
      <c r="A603" s="34">
        <v>0</v>
      </c>
      <c r="B603" s="34" t="s">
        <v>125</v>
      </c>
      <c r="C603" s="34">
        <v>0</v>
      </c>
      <c r="D603" s="39">
        <v>0.83699999999999997</v>
      </c>
      <c r="E603" s="39">
        <v>0.43978331274733601</v>
      </c>
      <c r="F603" s="39">
        <v>2.3849700687280598E-2</v>
      </c>
      <c r="G603" s="34" t="s">
        <v>126</v>
      </c>
      <c r="H603" s="34" t="s">
        <v>132</v>
      </c>
    </row>
    <row r="604" spans="1:8">
      <c r="A604" s="34">
        <v>0</v>
      </c>
      <c r="B604" s="34" t="s">
        <v>125</v>
      </c>
      <c r="C604" s="34">
        <v>0</v>
      </c>
      <c r="D604" s="39">
        <v>0.57599999999999996</v>
      </c>
      <c r="E604" s="39">
        <v>0.78113826530597996</v>
      </c>
      <c r="F604" s="39">
        <v>4.1591635941947203E-2</v>
      </c>
      <c r="G604" s="34" t="s">
        <v>126</v>
      </c>
      <c r="H604" s="34" t="s">
        <v>132</v>
      </c>
    </row>
    <row r="605" spans="1:8">
      <c r="A605" s="34">
        <v>0</v>
      </c>
      <c r="B605" s="34" t="s">
        <v>125</v>
      </c>
      <c r="C605" s="34">
        <v>0</v>
      </c>
      <c r="D605" s="39">
        <v>0.94099999999999995</v>
      </c>
      <c r="E605" s="39">
        <v>0.23845545909066801</v>
      </c>
      <c r="F605" s="39">
        <v>1.30743230766185E-2</v>
      </c>
      <c r="G605" s="34" t="s">
        <v>126</v>
      </c>
      <c r="H605" s="34" t="s">
        <v>132</v>
      </c>
    </row>
    <row r="606" spans="1:8">
      <c r="A606" s="34">
        <v>0</v>
      </c>
      <c r="B606" s="34" t="s">
        <v>125</v>
      </c>
      <c r="C606" s="34">
        <v>0</v>
      </c>
      <c r="D606" s="39">
        <v>0.505</v>
      </c>
      <c r="E606" s="39">
        <v>0.88808625773248395</v>
      </c>
      <c r="F606" s="39">
        <v>4.70183292057402E-2</v>
      </c>
      <c r="G606" s="34" t="s">
        <v>126</v>
      </c>
      <c r="H606" s="34" t="s">
        <v>132</v>
      </c>
    </row>
    <row r="607" spans="1:8">
      <c r="A607" s="34">
        <v>0</v>
      </c>
      <c r="B607" s="34" t="s">
        <v>125</v>
      </c>
      <c r="C607" s="34">
        <v>0</v>
      </c>
      <c r="D607" s="39">
        <v>0.621</v>
      </c>
      <c r="E607" s="39">
        <v>0.75083260311547195</v>
      </c>
      <c r="F607" s="39">
        <v>4.0042627386621801E-2</v>
      </c>
      <c r="G607" s="34" t="s">
        <v>126</v>
      </c>
      <c r="H607" s="34" t="s">
        <v>132</v>
      </c>
    </row>
    <row r="608" spans="1:8">
      <c r="A608" s="34">
        <v>0</v>
      </c>
      <c r="B608" s="34" t="s">
        <v>125</v>
      </c>
      <c r="C608" s="34">
        <v>0</v>
      </c>
      <c r="D608" s="39">
        <v>0.92900000000000005</v>
      </c>
      <c r="E608" s="39">
        <v>0.24157780340156901</v>
      </c>
      <c r="F608" s="39">
        <v>1.32432515435436E-2</v>
      </c>
      <c r="G608" s="34" t="s">
        <v>126</v>
      </c>
      <c r="H608" s="34" t="s">
        <v>132</v>
      </c>
    </row>
    <row r="609" spans="1:8">
      <c r="A609" s="34">
        <v>0</v>
      </c>
      <c r="B609" s="34" t="s">
        <v>125</v>
      </c>
      <c r="C609" s="34">
        <v>0</v>
      </c>
      <c r="D609" s="39">
        <v>0.57799999999999996</v>
      </c>
      <c r="E609" s="39">
        <v>0.79199346933647097</v>
      </c>
      <c r="F609" s="39">
        <v>4.2145260992602698E-2</v>
      </c>
      <c r="G609" s="34" t="s">
        <v>126</v>
      </c>
      <c r="H609" s="34" t="s">
        <v>132</v>
      </c>
    </row>
    <row r="610" spans="1:8">
      <c r="A610" s="34">
        <v>0</v>
      </c>
      <c r="B610" s="34" t="s">
        <v>125</v>
      </c>
      <c r="C610" s="34">
        <v>0</v>
      </c>
      <c r="D610" s="39">
        <v>0.997</v>
      </c>
      <c r="E610" s="39">
        <v>7.1488892659355804E-2</v>
      </c>
      <c r="F610" s="39">
        <v>3.95589389916813E-3</v>
      </c>
      <c r="G610" s="34" t="s">
        <v>126</v>
      </c>
      <c r="H610" s="34" t="s">
        <v>132</v>
      </c>
    </row>
    <row r="611" spans="1:8">
      <c r="A611" s="34">
        <v>0</v>
      </c>
      <c r="B611" s="34" t="s">
        <v>125</v>
      </c>
      <c r="C611" s="34">
        <v>0</v>
      </c>
      <c r="D611" s="39">
        <v>0.14199999999999999</v>
      </c>
      <c r="E611" s="39">
        <v>1.5948216073116599</v>
      </c>
      <c r="F611" s="39">
        <v>8.1389952880028399E-2</v>
      </c>
      <c r="G611" s="34" t="s">
        <v>126</v>
      </c>
      <c r="H611" s="34" t="s">
        <v>132</v>
      </c>
    </row>
    <row r="612" spans="1:8">
      <c r="A612" s="34">
        <v>0</v>
      </c>
      <c r="B612" s="34" t="s">
        <v>125</v>
      </c>
      <c r="C612" s="34">
        <v>0</v>
      </c>
      <c r="D612" s="39">
        <v>0.432</v>
      </c>
      <c r="E612" s="39">
        <v>0.95304603673002597</v>
      </c>
      <c r="F612" s="39">
        <v>5.0284584065435803E-2</v>
      </c>
      <c r="G612" s="34" t="s">
        <v>126</v>
      </c>
      <c r="H612" s="34" t="s">
        <v>132</v>
      </c>
    </row>
    <row r="613" spans="1:8">
      <c r="A613" s="34">
        <v>0</v>
      </c>
      <c r="B613" s="34" t="s">
        <v>125</v>
      </c>
      <c r="C613" s="34">
        <v>0</v>
      </c>
      <c r="D613" s="39">
        <v>0.64600000000000002</v>
      </c>
      <c r="E613" s="39">
        <v>0.70358050434519004</v>
      </c>
      <c r="F613" s="39">
        <v>3.7617423261911503E-2</v>
      </c>
      <c r="G613" s="34" t="s">
        <v>126</v>
      </c>
      <c r="H613" s="34" t="s">
        <v>132</v>
      </c>
    </row>
    <row r="614" spans="1:8">
      <c r="A614" s="34">
        <v>0</v>
      </c>
      <c r="B614" s="34" t="s">
        <v>125</v>
      </c>
      <c r="C614" s="34">
        <v>0</v>
      </c>
      <c r="D614" s="39">
        <v>0.97899999999999998</v>
      </c>
      <c r="E614" s="39">
        <v>0.174684421807385</v>
      </c>
      <c r="F614" s="39">
        <v>9.6114143031713704E-3</v>
      </c>
      <c r="G614" s="34" t="s">
        <v>126</v>
      </c>
      <c r="H614" s="34" t="s">
        <v>132</v>
      </c>
    </row>
    <row r="615" spans="1:8">
      <c r="A615" s="34">
        <v>0</v>
      </c>
      <c r="B615" s="34" t="s">
        <v>125</v>
      </c>
      <c r="C615" s="34">
        <v>0</v>
      </c>
      <c r="D615" s="39">
        <v>0.65300000000000002</v>
      </c>
      <c r="E615" s="39">
        <v>0.67910253592388103</v>
      </c>
      <c r="F615" s="39">
        <v>3.6356272182660902E-2</v>
      </c>
      <c r="G615" s="34" t="s">
        <v>126</v>
      </c>
      <c r="H615" s="34" t="s">
        <v>132</v>
      </c>
    </row>
    <row r="616" spans="1:8">
      <c r="A616" s="34">
        <v>0</v>
      </c>
      <c r="B616" s="34" t="s">
        <v>125</v>
      </c>
      <c r="C616" s="34">
        <v>0</v>
      </c>
      <c r="D616" s="39">
        <v>9.9000000000000005E-2</v>
      </c>
      <c r="E616" s="39">
        <v>1.9029964666931301</v>
      </c>
      <c r="F616" s="39">
        <v>9.56135660214643E-2</v>
      </c>
      <c r="G616" s="34" t="s">
        <v>126</v>
      </c>
      <c r="H616" s="34" t="s">
        <v>132</v>
      </c>
    </row>
    <row r="617" spans="1:8">
      <c r="A617" s="34">
        <v>0</v>
      </c>
      <c r="B617" s="34" t="s">
        <v>125</v>
      </c>
      <c r="C617" s="34">
        <v>0</v>
      </c>
      <c r="D617" s="39">
        <v>9.9000000000000005E-2</v>
      </c>
      <c r="E617" s="39">
        <v>1.89037875529917</v>
      </c>
      <c r="F617" s="39">
        <v>9.5039857136734296E-2</v>
      </c>
      <c r="G617" s="34" t="s">
        <v>126</v>
      </c>
      <c r="H617" s="34" t="s">
        <v>132</v>
      </c>
    </row>
    <row r="618" spans="1:8">
      <c r="A618" s="34">
        <v>0</v>
      </c>
      <c r="B618" s="34" t="s">
        <v>125</v>
      </c>
      <c r="C618" s="34">
        <v>0</v>
      </c>
      <c r="D618" s="39">
        <v>0.34599999999999997</v>
      </c>
      <c r="E618" s="39">
        <v>1.1639952035626</v>
      </c>
      <c r="F618" s="39">
        <v>6.0738650328309801E-2</v>
      </c>
      <c r="G618" s="34" t="s">
        <v>126</v>
      </c>
      <c r="H618" s="34" t="s">
        <v>132</v>
      </c>
    </row>
    <row r="619" spans="1:8">
      <c r="A619" s="34">
        <v>0</v>
      </c>
      <c r="B619" s="34" t="s">
        <v>125</v>
      </c>
      <c r="C619" s="34">
        <v>0</v>
      </c>
      <c r="D619" s="39">
        <v>7.0999999999999994E-2</v>
      </c>
      <c r="E619" s="39">
        <v>2.27608223000489</v>
      </c>
      <c r="F619" s="39">
        <v>0.11225453735025299</v>
      </c>
      <c r="G619" s="34" t="s">
        <v>126</v>
      </c>
      <c r="H619" s="34" t="s">
        <v>132</v>
      </c>
    </row>
    <row r="620" spans="1:8">
      <c r="A620" s="34">
        <v>0</v>
      </c>
      <c r="B620" s="34" t="s">
        <v>125</v>
      </c>
      <c r="C620" s="34">
        <v>0</v>
      </c>
      <c r="D620" s="39">
        <v>0.57199999999999995</v>
      </c>
      <c r="E620" s="39">
        <v>0.77777123323257302</v>
      </c>
      <c r="F620" s="39">
        <v>4.1419784252994099E-2</v>
      </c>
      <c r="G620" s="34" t="s">
        <v>126</v>
      </c>
      <c r="H620" s="34" t="s">
        <v>132</v>
      </c>
    </row>
    <row r="621" spans="1:8">
      <c r="A621" s="34">
        <v>0</v>
      </c>
      <c r="B621" s="34" t="s">
        <v>125</v>
      </c>
      <c r="C621" s="34">
        <v>0</v>
      </c>
      <c r="D621" s="39">
        <v>8.5000000000000006E-2</v>
      </c>
      <c r="E621" s="39">
        <v>2.0233224766549398</v>
      </c>
      <c r="F621" s="39">
        <v>0.101048289014669</v>
      </c>
      <c r="G621" s="34" t="s">
        <v>126</v>
      </c>
      <c r="H621" s="34" t="s">
        <v>132</v>
      </c>
    </row>
    <row r="622" spans="1:8">
      <c r="A622" s="34">
        <v>0</v>
      </c>
      <c r="B622" s="34" t="s">
        <v>125</v>
      </c>
      <c r="C622" s="34">
        <v>0</v>
      </c>
      <c r="D622" s="39">
        <v>0.32300000000000001</v>
      </c>
      <c r="E622" s="39">
        <v>1.1293026260866199</v>
      </c>
      <c r="F622" s="39">
        <v>5.9035221939904597E-2</v>
      </c>
      <c r="G622" s="34" t="s">
        <v>126</v>
      </c>
      <c r="H622" s="34" t="s">
        <v>132</v>
      </c>
    </row>
    <row r="623" spans="1:8">
      <c r="A623" s="34">
        <v>0</v>
      </c>
      <c r="B623" s="34" t="s">
        <v>125</v>
      </c>
      <c r="C623" s="34">
        <v>0</v>
      </c>
      <c r="D623" s="39">
        <v>0.29799999999999999</v>
      </c>
      <c r="E623" s="39">
        <v>1.26414449443473</v>
      </c>
      <c r="F623" s="39">
        <v>6.5621626478140793E-2</v>
      </c>
      <c r="G623" s="34" t="s">
        <v>126</v>
      </c>
      <c r="H623" s="34" t="s">
        <v>132</v>
      </c>
    </row>
    <row r="624" spans="1:8">
      <c r="A624" s="34">
        <v>0</v>
      </c>
      <c r="B624" s="34" t="s">
        <v>125</v>
      </c>
      <c r="C624" s="34">
        <v>0</v>
      </c>
      <c r="D624" s="39">
        <v>0.308</v>
      </c>
      <c r="E624" s="39">
        <v>1.2090559132217999</v>
      </c>
      <c r="F624" s="39">
        <v>6.2941974800000397E-2</v>
      </c>
      <c r="G624" s="34" t="s">
        <v>126</v>
      </c>
      <c r="H624" s="34" t="s">
        <v>132</v>
      </c>
    </row>
    <row r="625" spans="1:8">
      <c r="A625" s="34">
        <v>0</v>
      </c>
      <c r="B625" s="34" t="s">
        <v>125</v>
      </c>
      <c r="C625" s="34">
        <v>0</v>
      </c>
      <c r="D625" s="39">
        <v>0.25700000000000001</v>
      </c>
      <c r="E625" s="39">
        <v>1.2911341757044701</v>
      </c>
      <c r="F625" s="39">
        <v>6.6928888884643101E-2</v>
      </c>
      <c r="G625" s="34" t="s">
        <v>126</v>
      </c>
      <c r="H625" s="34" t="s">
        <v>132</v>
      </c>
    </row>
    <row r="626" spans="1:8">
      <c r="A626" s="34">
        <v>0</v>
      </c>
      <c r="B626" s="34" t="s">
        <v>125</v>
      </c>
      <c r="C626" s="34">
        <v>0</v>
      </c>
      <c r="D626" s="39">
        <v>0.49399999999999999</v>
      </c>
      <c r="E626" s="39">
        <v>0.90369471716164695</v>
      </c>
      <c r="F626" s="39">
        <v>4.7805189973853697E-2</v>
      </c>
      <c r="G626" s="34" t="s">
        <v>126</v>
      </c>
      <c r="H626" s="34" t="s">
        <v>132</v>
      </c>
    </row>
    <row r="627" spans="1:8">
      <c r="A627" s="34">
        <v>0</v>
      </c>
      <c r="B627" s="34" t="s">
        <v>125</v>
      </c>
      <c r="C627" s="34">
        <v>0</v>
      </c>
      <c r="D627" s="39">
        <v>0.20899999999999999</v>
      </c>
      <c r="E627" s="39">
        <v>1.50910642360421</v>
      </c>
      <c r="F627" s="39">
        <v>7.7353949014206405E-2</v>
      </c>
      <c r="G627" s="34" t="s">
        <v>126</v>
      </c>
      <c r="H627" s="34" t="s">
        <v>132</v>
      </c>
    </row>
    <row r="628" spans="1:8">
      <c r="A628" s="34">
        <v>0</v>
      </c>
      <c r="B628" s="34" t="s">
        <v>125</v>
      </c>
      <c r="C628" s="34">
        <v>0</v>
      </c>
      <c r="D628" s="39">
        <v>4.2999999999999997E-2</v>
      </c>
      <c r="E628" s="39">
        <v>2.3851617397826002</v>
      </c>
      <c r="F628" s="39">
        <v>0.117004798403333</v>
      </c>
      <c r="G628" s="34" t="s">
        <v>126</v>
      </c>
      <c r="H628" s="34" t="s">
        <v>132</v>
      </c>
    </row>
    <row r="629" spans="1:8">
      <c r="A629" s="34">
        <v>0</v>
      </c>
      <c r="B629" s="34" t="s">
        <v>125</v>
      </c>
      <c r="C629" s="34">
        <v>0</v>
      </c>
      <c r="D629" s="39">
        <v>0.30599999999999999</v>
      </c>
      <c r="E629" s="39">
        <v>1.25015646628</v>
      </c>
      <c r="F629" s="39">
        <v>6.4942665191831894E-2</v>
      </c>
      <c r="G629" s="34" t="s">
        <v>126</v>
      </c>
      <c r="H629" s="34" t="s">
        <v>132</v>
      </c>
    </row>
    <row r="630" spans="1:8">
      <c r="A630" s="34">
        <v>0</v>
      </c>
      <c r="B630" s="34" t="s">
        <v>125</v>
      </c>
      <c r="C630" s="34">
        <v>0</v>
      </c>
      <c r="D630" s="39">
        <v>0.51700000000000002</v>
      </c>
      <c r="E630" s="39">
        <v>0.88328277738848304</v>
      </c>
      <c r="F630" s="39">
        <v>4.6775912207709901E-2</v>
      </c>
      <c r="G630" s="34" t="s">
        <v>126</v>
      </c>
      <c r="H630" s="34" t="s">
        <v>132</v>
      </c>
    </row>
    <row r="631" spans="1:8">
      <c r="A631" s="34">
        <v>0</v>
      </c>
      <c r="B631" s="34" t="s">
        <v>125</v>
      </c>
      <c r="C631" s="34">
        <v>0</v>
      </c>
      <c r="D631" s="39">
        <v>0.216</v>
      </c>
      <c r="E631" s="39">
        <v>1.49797855663268</v>
      </c>
      <c r="F631" s="39">
        <v>7.6827377375646502E-2</v>
      </c>
      <c r="G631" s="34" t="s">
        <v>126</v>
      </c>
      <c r="H631" s="34" t="s">
        <v>132</v>
      </c>
    </row>
    <row r="632" spans="1:8">
      <c r="A632" s="34">
        <v>0</v>
      </c>
      <c r="B632" s="34" t="s">
        <v>125</v>
      </c>
      <c r="C632" s="34">
        <v>0</v>
      </c>
      <c r="D632" s="39">
        <v>0.70599999999999996</v>
      </c>
      <c r="E632" s="39">
        <v>0.60116590486284505</v>
      </c>
      <c r="F632" s="39">
        <v>3.2318721736989901E-2</v>
      </c>
      <c r="G632" s="34" t="s">
        <v>126</v>
      </c>
      <c r="H632" s="34" t="s">
        <v>132</v>
      </c>
    </row>
    <row r="633" spans="1:8">
      <c r="A633" s="34">
        <v>0</v>
      </c>
      <c r="B633" s="34" t="s">
        <v>125</v>
      </c>
      <c r="C633" s="34">
        <v>0</v>
      </c>
      <c r="D633" s="39">
        <v>0.17799999999999999</v>
      </c>
      <c r="E633" s="39">
        <v>1.60036791087355</v>
      </c>
      <c r="F633" s="39">
        <v>8.1649891377075803E-2</v>
      </c>
      <c r="G633" s="34" t="s">
        <v>126</v>
      </c>
      <c r="H633" s="34" t="s">
        <v>132</v>
      </c>
    </row>
    <row r="634" spans="1:8">
      <c r="A634" s="34">
        <v>0</v>
      </c>
      <c r="B634" s="34" t="s">
        <v>125</v>
      </c>
      <c r="C634" s="34">
        <v>0</v>
      </c>
      <c r="D634" s="39">
        <v>0.63100000000000001</v>
      </c>
      <c r="E634" s="39">
        <v>0.67332514381979902</v>
      </c>
      <c r="F634" s="39">
        <v>3.60581277642801E-2</v>
      </c>
      <c r="G634" s="34" t="s">
        <v>126</v>
      </c>
      <c r="H634" s="34" t="s">
        <v>132</v>
      </c>
    </row>
    <row r="635" spans="1:8">
      <c r="A635" s="34">
        <v>0</v>
      </c>
      <c r="B635" s="34" t="s">
        <v>125</v>
      </c>
      <c r="C635" s="34">
        <v>0</v>
      </c>
      <c r="D635" s="39">
        <v>0.17799999999999999</v>
      </c>
      <c r="E635" s="39">
        <v>1.6088636097686899</v>
      </c>
      <c r="F635" s="39">
        <v>8.20477739957962E-2</v>
      </c>
      <c r="G635" s="34" t="s">
        <v>126</v>
      </c>
      <c r="H635" s="34" t="s">
        <v>132</v>
      </c>
    </row>
    <row r="636" spans="1:8">
      <c r="A636" s="34">
        <v>0</v>
      </c>
      <c r="B636" s="34" t="s">
        <v>125</v>
      </c>
      <c r="C636" s="34">
        <v>0</v>
      </c>
      <c r="D636" s="39">
        <v>0.72499999999999998</v>
      </c>
      <c r="E636" s="39">
        <v>0.54590963686496896</v>
      </c>
      <c r="F636" s="39">
        <v>2.94355816217193E-2</v>
      </c>
      <c r="G636" s="34" t="s">
        <v>126</v>
      </c>
      <c r="H636" s="34" t="s">
        <v>132</v>
      </c>
    </row>
    <row r="637" spans="1:8">
      <c r="A637" s="34">
        <v>0</v>
      </c>
      <c r="B637" s="34" t="s">
        <v>125</v>
      </c>
      <c r="C637" s="34">
        <v>0</v>
      </c>
      <c r="D637" s="39">
        <v>0.52200000000000002</v>
      </c>
      <c r="E637" s="39">
        <v>0.82476004965776195</v>
      </c>
      <c r="F637" s="39">
        <v>4.3812513279432502E-2</v>
      </c>
      <c r="G637" s="34" t="s">
        <v>126</v>
      </c>
      <c r="H637" s="34" t="s">
        <v>132</v>
      </c>
    </row>
    <row r="638" spans="1:8">
      <c r="A638" s="34">
        <v>0</v>
      </c>
      <c r="B638" s="34" t="s">
        <v>125</v>
      </c>
      <c r="C638" s="34">
        <v>0</v>
      </c>
      <c r="D638" s="39">
        <v>4.5999999999999999E-2</v>
      </c>
      <c r="E638" s="39">
        <v>2.538260567384</v>
      </c>
      <c r="F638" s="39">
        <v>0.123586929820869</v>
      </c>
      <c r="G638" s="34" t="s">
        <v>126</v>
      </c>
      <c r="H638" s="34" t="s">
        <v>132</v>
      </c>
    </row>
    <row r="639" spans="1:8">
      <c r="A639" s="34">
        <v>0</v>
      </c>
      <c r="B639" s="34" t="s">
        <v>125</v>
      </c>
      <c r="C639" s="34">
        <v>0</v>
      </c>
      <c r="D639" s="39">
        <v>0.60399999999999998</v>
      </c>
      <c r="E639" s="39">
        <v>0.70780705589957704</v>
      </c>
      <c r="F639" s="39">
        <v>3.7834849043750798E-2</v>
      </c>
      <c r="G639" s="34" t="s">
        <v>126</v>
      </c>
      <c r="H639" s="34" t="s">
        <v>132</v>
      </c>
    </row>
    <row r="640" spans="1:8">
      <c r="A640" s="34">
        <v>0</v>
      </c>
      <c r="B640" s="34" t="s">
        <v>125</v>
      </c>
      <c r="C640" s="34">
        <v>0</v>
      </c>
      <c r="D640" s="39">
        <v>0.33800000000000002</v>
      </c>
      <c r="E640" s="39">
        <v>1.12027560981279</v>
      </c>
      <c r="F640" s="39">
        <v>5.8590976023266801E-2</v>
      </c>
      <c r="G640" s="34" t="s">
        <v>126</v>
      </c>
      <c r="H640" s="34" t="s">
        <v>132</v>
      </c>
    </row>
    <row r="641" spans="1:8">
      <c r="A641" s="34">
        <v>0</v>
      </c>
      <c r="B641" s="34" t="s">
        <v>125</v>
      </c>
      <c r="C641" s="34">
        <v>0</v>
      </c>
      <c r="D641" s="39">
        <v>7.0000000000000001E-3</v>
      </c>
      <c r="E641" s="39">
        <v>3.3188429175238401</v>
      </c>
      <c r="F641" s="39">
        <v>0.155676503193135</v>
      </c>
      <c r="G641" s="34" t="s">
        <v>126</v>
      </c>
      <c r="H641" s="34" t="s">
        <v>132</v>
      </c>
    </row>
    <row r="642" spans="1:8">
      <c r="A642" s="34">
        <v>0</v>
      </c>
      <c r="B642" s="34" t="s">
        <v>125</v>
      </c>
      <c r="C642" s="34">
        <v>0</v>
      </c>
      <c r="D642" s="39">
        <v>0.91600000000000004</v>
      </c>
      <c r="E642" s="39">
        <v>0.27370138723738302</v>
      </c>
      <c r="F642" s="39">
        <v>1.4977884416374499E-2</v>
      </c>
      <c r="G642" s="34" t="s">
        <v>126</v>
      </c>
      <c r="H642" s="34" t="s">
        <v>132</v>
      </c>
    </row>
    <row r="643" spans="1:8">
      <c r="A643" s="34">
        <v>0</v>
      </c>
      <c r="B643" s="34" t="s">
        <v>125</v>
      </c>
      <c r="C643" s="34">
        <v>0</v>
      </c>
      <c r="D643" s="39">
        <v>0.32800000000000001</v>
      </c>
      <c r="E643" s="39">
        <v>1.2094249277585201</v>
      </c>
      <c r="F643" s="39">
        <v>6.29599757570483E-2</v>
      </c>
      <c r="G643" s="34" t="s">
        <v>126</v>
      </c>
      <c r="H643" s="34" t="s">
        <v>132</v>
      </c>
    </row>
    <row r="644" spans="1:8">
      <c r="A644" s="34">
        <v>0</v>
      </c>
      <c r="B644" s="34" t="s">
        <v>125</v>
      </c>
      <c r="C644" s="34">
        <v>0</v>
      </c>
      <c r="D644" s="39">
        <v>1.7000000000000001E-2</v>
      </c>
      <c r="E644" s="39">
        <v>2.9230276881605901</v>
      </c>
      <c r="F644" s="39">
        <v>0.13970385795620799</v>
      </c>
      <c r="G644" s="34" t="s">
        <v>126</v>
      </c>
      <c r="H644" s="34" t="s">
        <v>132</v>
      </c>
    </row>
    <row r="645" spans="1:8">
      <c r="A645" s="34">
        <v>0</v>
      </c>
      <c r="B645" s="34" t="s">
        <v>125</v>
      </c>
      <c r="C645" s="34">
        <v>0</v>
      </c>
      <c r="D645" s="39">
        <v>0.20899999999999999</v>
      </c>
      <c r="E645" s="39">
        <v>1.44944749497587</v>
      </c>
      <c r="F645" s="39">
        <v>7.4523839062795305E-2</v>
      </c>
      <c r="G645" s="34" t="s">
        <v>126</v>
      </c>
      <c r="H645" s="34" t="s">
        <v>132</v>
      </c>
    </row>
    <row r="646" spans="1:8">
      <c r="A646" s="34">
        <v>0</v>
      </c>
      <c r="B646" s="34" t="s">
        <v>125</v>
      </c>
      <c r="C646" s="34">
        <v>0</v>
      </c>
      <c r="D646" s="39">
        <v>0.85199999999999998</v>
      </c>
      <c r="E646" s="39">
        <v>0.39710286613679402</v>
      </c>
      <c r="F646" s="39">
        <v>2.1585076140859801E-2</v>
      </c>
      <c r="G646" s="34" t="s">
        <v>126</v>
      </c>
      <c r="H646" s="34" t="s">
        <v>132</v>
      </c>
    </row>
    <row r="647" spans="1:8">
      <c r="A647" s="34">
        <v>0</v>
      </c>
      <c r="B647" s="34" t="s">
        <v>125</v>
      </c>
      <c r="C647" s="34">
        <v>0</v>
      </c>
      <c r="D647" s="39">
        <v>0.86199999999999999</v>
      </c>
      <c r="E647" s="39">
        <v>0.35095558637490798</v>
      </c>
      <c r="F647" s="39">
        <v>1.9124649107400301E-2</v>
      </c>
      <c r="G647" s="34" t="s">
        <v>126</v>
      </c>
      <c r="H647" s="34" t="s">
        <v>132</v>
      </c>
    </row>
    <row r="648" spans="1:8">
      <c r="A648" s="34">
        <v>0</v>
      </c>
      <c r="B648" s="34" t="s">
        <v>125</v>
      </c>
      <c r="C648" s="34">
        <v>0</v>
      </c>
      <c r="D648" s="39">
        <v>0.71699999999999997</v>
      </c>
      <c r="E648" s="39">
        <v>0.53279870149799602</v>
      </c>
      <c r="F648" s="39">
        <v>2.87489606982528E-2</v>
      </c>
      <c r="G648" s="34" t="s">
        <v>126</v>
      </c>
      <c r="H648" s="34" t="s">
        <v>132</v>
      </c>
    </row>
    <row r="649" spans="1:8">
      <c r="A649" s="34">
        <v>0</v>
      </c>
      <c r="B649" s="34" t="s">
        <v>125</v>
      </c>
      <c r="C649" s="34">
        <v>0</v>
      </c>
      <c r="D649" s="39">
        <v>0.98499999999999999</v>
      </c>
      <c r="E649" s="39">
        <v>0.12802387363466</v>
      </c>
      <c r="F649" s="39">
        <v>7.0622079122952298E-3</v>
      </c>
      <c r="G649" s="34" t="s">
        <v>126</v>
      </c>
      <c r="H649" s="34" t="s">
        <v>132</v>
      </c>
    </row>
    <row r="650" spans="1:8">
      <c r="A650" s="34">
        <v>0</v>
      </c>
      <c r="B650" s="34" t="s">
        <v>125</v>
      </c>
      <c r="C650" s="34">
        <v>0</v>
      </c>
      <c r="D650" s="39">
        <v>0.20100000000000001</v>
      </c>
      <c r="E650" s="39">
        <v>1.51003224651721</v>
      </c>
      <c r="F650" s="39">
        <v>7.7397731968729705E-2</v>
      </c>
      <c r="G650" s="34" t="s">
        <v>126</v>
      </c>
      <c r="H650" s="34" t="s">
        <v>132</v>
      </c>
    </row>
    <row r="651" spans="1:8">
      <c r="A651" s="34">
        <v>0</v>
      </c>
      <c r="B651" s="34" t="s">
        <v>125</v>
      </c>
      <c r="C651" s="34">
        <v>0</v>
      </c>
      <c r="D651" s="39">
        <v>0.52100000000000002</v>
      </c>
      <c r="E651" s="39">
        <v>0.85983452780772995</v>
      </c>
      <c r="F651" s="39">
        <v>4.5590777932857998E-2</v>
      </c>
      <c r="G651" s="34" t="s">
        <v>126</v>
      </c>
      <c r="H651" s="34" t="s">
        <v>132</v>
      </c>
    </row>
    <row r="652" spans="1:8">
      <c r="A652" s="34">
        <v>0</v>
      </c>
      <c r="B652" s="34" t="s">
        <v>125</v>
      </c>
      <c r="C652" s="34">
        <v>0</v>
      </c>
      <c r="D652" s="39">
        <v>0.26600000000000001</v>
      </c>
      <c r="E652" s="39">
        <v>1.3216633825515101</v>
      </c>
      <c r="F652" s="39">
        <v>6.8403188503171994E-2</v>
      </c>
      <c r="G652" s="34" t="s">
        <v>126</v>
      </c>
      <c r="H652" s="34" t="s">
        <v>132</v>
      </c>
    </row>
    <row r="653" spans="1:8">
      <c r="A653" s="34">
        <v>0</v>
      </c>
      <c r="B653" s="34" t="s">
        <v>125</v>
      </c>
      <c r="C653" s="34">
        <v>0</v>
      </c>
      <c r="D653" s="39">
        <v>0.36199999999999999</v>
      </c>
      <c r="E653" s="39">
        <v>1.0862253981130101</v>
      </c>
      <c r="F653" s="39">
        <v>5.6911483305672403E-2</v>
      </c>
      <c r="G653" s="34" t="s">
        <v>126</v>
      </c>
      <c r="H653" s="34" t="s">
        <v>132</v>
      </c>
    </row>
    <row r="654" spans="1:8">
      <c r="A654" s="34">
        <v>0</v>
      </c>
      <c r="B654" s="34" t="s">
        <v>125</v>
      </c>
      <c r="C654" s="34">
        <v>0</v>
      </c>
      <c r="D654" s="39">
        <v>0.32400000000000001</v>
      </c>
      <c r="E654" s="39">
        <v>1.16213456740619</v>
      </c>
      <c r="F654" s="39">
        <v>6.06474483997686E-2</v>
      </c>
      <c r="G654" s="34" t="s">
        <v>126</v>
      </c>
      <c r="H654" s="34" t="s">
        <v>132</v>
      </c>
    </row>
    <row r="655" spans="1:8">
      <c r="A655" s="34">
        <v>0</v>
      </c>
      <c r="B655" s="34" t="s">
        <v>125</v>
      </c>
      <c r="C655" s="34">
        <v>0</v>
      </c>
      <c r="D655" s="39">
        <v>0.23699999999999999</v>
      </c>
      <c r="E655" s="39">
        <v>1.35074290306226</v>
      </c>
      <c r="F655" s="39">
        <v>6.9803154836422396E-2</v>
      </c>
      <c r="G655" s="34" t="s">
        <v>126</v>
      </c>
      <c r="H655" s="34" t="s">
        <v>132</v>
      </c>
    </row>
    <row r="656" spans="1:8">
      <c r="A656" s="34">
        <v>0</v>
      </c>
      <c r="B656" s="34" t="s">
        <v>125</v>
      </c>
      <c r="C656" s="34">
        <v>0</v>
      </c>
      <c r="D656" s="39">
        <v>0.51300000000000001</v>
      </c>
      <c r="E656" s="39">
        <v>0.86332072517856495</v>
      </c>
      <c r="F656" s="39">
        <v>4.5767165694543498E-2</v>
      </c>
      <c r="G656" s="34" t="s">
        <v>126</v>
      </c>
      <c r="H656" s="34" t="s">
        <v>132</v>
      </c>
    </row>
    <row r="657" spans="1:8">
      <c r="A657" s="34">
        <v>0</v>
      </c>
      <c r="B657" s="34" t="s">
        <v>125</v>
      </c>
      <c r="C657" s="34">
        <v>0</v>
      </c>
      <c r="D657" s="39">
        <v>0.28199999999999997</v>
      </c>
      <c r="E657" s="39">
        <v>1.26347186613189</v>
      </c>
      <c r="F657" s="39">
        <v>6.5589000514142501E-2</v>
      </c>
      <c r="G657" s="34" t="s">
        <v>126</v>
      </c>
      <c r="H657" s="34" t="s">
        <v>132</v>
      </c>
    </row>
    <row r="658" spans="1:8">
      <c r="A658" s="34">
        <v>0</v>
      </c>
      <c r="B658" s="34" t="s">
        <v>125</v>
      </c>
      <c r="C658" s="34">
        <v>0</v>
      </c>
      <c r="D658" s="39">
        <v>0.98899999999999999</v>
      </c>
      <c r="E658" s="39">
        <v>0.110507312079444</v>
      </c>
      <c r="F658" s="39">
        <v>6.1018341549017498E-3</v>
      </c>
      <c r="G658" s="34" t="s">
        <v>126</v>
      </c>
      <c r="H658" s="34" t="s">
        <v>132</v>
      </c>
    </row>
    <row r="659" spans="1:8">
      <c r="A659" s="34">
        <v>0</v>
      </c>
      <c r="B659" s="34" t="s">
        <v>125</v>
      </c>
      <c r="C659" s="34">
        <v>0</v>
      </c>
      <c r="D659" s="39">
        <v>0.46200000000000002</v>
      </c>
      <c r="E659" s="39">
        <v>0.93013399340645697</v>
      </c>
      <c r="F659" s="39">
        <v>4.9135098237045302E-2</v>
      </c>
      <c r="G659" s="34" t="s">
        <v>126</v>
      </c>
      <c r="H659" s="34" t="s">
        <v>132</v>
      </c>
    </row>
    <row r="660" spans="1:8">
      <c r="A660" s="34">
        <v>0</v>
      </c>
      <c r="B660" s="34" t="s">
        <v>125</v>
      </c>
      <c r="C660" s="34">
        <v>0</v>
      </c>
      <c r="D660" s="39">
        <v>6.0000000000000001E-3</v>
      </c>
      <c r="E660" s="39">
        <v>4.1585614245012401</v>
      </c>
      <c r="F660" s="39">
        <v>0.18767289738868201</v>
      </c>
      <c r="G660" s="34" t="s">
        <v>126</v>
      </c>
      <c r="H660" s="34" t="s">
        <v>132</v>
      </c>
    </row>
    <row r="661" spans="1:8">
      <c r="A661" s="34">
        <v>0</v>
      </c>
      <c r="B661" s="34" t="s">
        <v>125</v>
      </c>
      <c r="C661" s="34">
        <v>0</v>
      </c>
      <c r="D661" s="39">
        <v>0.40899999999999997</v>
      </c>
      <c r="E661" s="39">
        <v>0.96333513161481898</v>
      </c>
      <c r="F661" s="39">
        <v>5.0799879078696E-2</v>
      </c>
      <c r="G661" s="34" t="s">
        <v>126</v>
      </c>
      <c r="H661" s="34" t="s">
        <v>132</v>
      </c>
    </row>
    <row r="662" spans="1:8">
      <c r="A662" s="34">
        <v>0</v>
      </c>
      <c r="B662" s="34" t="s">
        <v>125</v>
      </c>
      <c r="C662" s="34">
        <v>0</v>
      </c>
      <c r="D662" s="39">
        <v>0.17</v>
      </c>
      <c r="E662" s="39">
        <v>1.62132669087598</v>
      </c>
      <c r="F662" s="39">
        <v>8.2630839209761595E-2</v>
      </c>
      <c r="G662" s="34" t="s">
        <v>126</v>
      </c>
      <c r="H662" s="34" t="s">
        <v>132</v>
      </c>
    </row>
    <row r="663" spans="1:8">
      <c r="A663" s="34">
        <v>0</v>
      </c>
      <c r="B663" s="34" t="s">
        <v>125</v>
      </c>
      <c r="C663" s="34">
        <v>0</v>
      </c>
      <c r="D663" s="39">
        <v>0.66500000000000004</v>
      </c>
      <c r="E663" s="39">
        <v>0.65230660315060196</v>
      </c>
      <c r="F663" s="39">
        <v>3.4971900099498597E-2</v>
      </c>
      <c r="G663" s="34" t="s">
        <v>126</v>
      </c>
      <c r="H663" s="34" t="s">
        <v>132</v>
      </c>
    </row>
    <row r="664" spans="1:8">
      <c r="A664" s="34">
        <v>0</v>
      </c>
      <c r="B664" s="34" t="s">
        <v>125</v>
      </c>
      <c r="C664" s="34">
        <v>0</v>
      </c>
      <c r="D664" s="39">
        <v>0.40600000000000003</v>
      </c>
      <c r="E664" s="39">
        <v>1.03263763726292</v>
      </c>
      <c r="F664" s="39">
        <v>5.4256149722578702E-2</v>
      </c>
      <c r="G664" s="34" t="s">
        <v>126</v>
      </c>
      <c r="H664" s="34" t="s">
        <v>132</v>
      </c>
    </row>
    <row r="665" spans="1:8">
      <c r="A665" s="34">
        <v>0</v>
      </c>
      <c r="B665" s="34" t="s">
        <v>125</v>
      </c>
      <c r="C665" s="34">
        <v>0</v>
      </c>
      <c r="D665" s="39">
        <v>0.63300000000000001</v>
      </c>
      <c r="E665" s="39">
        <v>0.68788735123356604</v>
      </c>
      <c r="F665" s="39">
        <v>3.6809262508111097E-2</v>
      </c>
      <c r="G665" s="34" t="s">
        <v>126</v>
      </c>
      <c r="H665" s="34" t="s">
        <v>132</v>
      </c>
    </row>
    <row r="666" spans="1:8">
      <c r="A666" s="34">
        <v>0</v>
      </c>
      <c r="B666" s="34" t="s">
        <v>125</v>
      </c>
      <c r="C666" s="34">
        <v>0</v>
      </c>
      <c r="D666" s="39">
        <v>0.83499999999999996</v>
      </c>
      <c r="E666" s="39">
        <v>0.42372537866307097</v>
      </c>
      <c r="F666" s="39">
        <v>2.2998897885972501E-2</v>
      </c>
      <c r="G666" s="34" t="s">
        <v>126</v>
      </c>
      <c r="H666" s="34" t="s">
        <v>132</v>
      </c>
    </row>
    <row r="667" spans="1:8">
      <c r="A667" s="34">
        <v>0</v>
      </c>
      <c r="B667" s="34" t="s">
        <v>125</v>
      </c>
      <c r="C667" s="34">
        <v>0</v>
      </c>
      <c r="D667" s="39">
        <v>0.60199999999999998</v>
      </c>
      <c r="E667" s="39">
        <v>0.70902232586429903</v>
      </c>
      <c r="F667" s="39">
        <v>3.7897347788404201E-2</v>
      </c>
      <c r="G667" s="34" t="s">
        <v>126</v>
      </c>
      <c r="H667" s="34" t="s">
        <v>132</v>
      </c>
    </row>
    <row r="668" spans="1:8">
      <c r="A668" s="34">
        <v>0</v>
      </c>
      <c r="B668" s="34" t="s">
        <v>125</v>
      </c>
      <c r="C668" s="34">
        <v>0</v>
      </c>
      <c r="D668" s="39">
        <v>0.49099999999999999</v>
      </c>
      <c r="E668" s="39">
        <v>0.92384323208379404</v>
      </c>
      <c r="F668" s="39">
        <v>4.8819006834589201E-2</v>
      </c>
      <c r="G668" s="34" t="s">
        <v>126</v>
      </c>
      <c r="H668" s="34" t="s">
        <v>132</v>
      </c>
    </row>
    <row r="669" spans="1:8">
      <c r="A669" s="34">
        <v>0</v>
      </c>
      <c r="B669" s="34" t="s">
        <v>125</v>
      </c>
      <c r="C669" s="34">
        <v>0</v>
      </c>
      <c r="D669" s="39">
        <v>0.41199999999999998</v>
      </c>
      <c r="E669" s="39">
        <v>1.0006057860689701</v>
      </c>
      <c r="F669" s="39">
        <v>5.2661783383906702E-2</v>
      </c>
      <c r="G669" s="34" t="s">
        <v>126</v>
      </c>
      <c r="H669" s="34" t="s">
        <v>132</v>
      </c>
    </row>
    <row r="670" spans="1:8">
      <c r="A670" s="34">
        <v>0</v>
      </c>
      <c r="B670" s="34" t="s">
        <v>125</v>
      </c>
      <c r="C670" s="34">
        <v>0</v>
      </c>
      <c r="D670" s="39">
        <v>0.26600000000000001</v>
      </c>
      <c r="E670" s="39">
        <v>1.2942610660312299</v>
      </c>
      <c r="F670" s="39">
        <v>6.70801054055324E-2</v>
      </c>
      <c r="G670" s="34" t="s">
        <v>126</v>
      </c>
      <c r="H670" s="34" t="s">
        <v>132</v>
      </c>
    </row>
    <row r="671" spans="1:8">
      <c r="A671" s="34">
        <v>0</v>
      </c>
      <c r="B671" s="34" t="s">
        <v>125</v>
      </c>
      <c r="C671" s="34">
        <v>0</v>
      </c>
      <c r="D671" s="39">
        <v>0.26400000000000001</v>
      </c>
      <c r="E671" s="39">
        <v>1.32294813969335</v>
      </c>
      <c r="F671" s="39">
        <v>6.8465129137087702E-2</v>
      </c>
      <c r="G671" s="34" t="s">
        <v>126</v>
      </c>
      <c r="H671" s="34" t="s">
        <v>132</v>
      </c>
    </row>
    <row r="672" spans="1:8">
      <c r="A672" s="34">
        <v>0</v>
      </c>
      <c r="B672" s="34" t="s">
        <v>125</v>
      </c>
      <c r="C672" s="34">
        <v>0</v>
      </c>
      <c r="D672" s="39">
        <v>0.94099999999999995</v>
      </c>
      <c r="E672" s="39">
        <v>0.25514796488641101</v>
      </c>
      <c r="F672" s="39">
        <v>1.3976767834321901E-2</v>
      </c>
      <c r="G672" s="34" t="s">
        <v>126</v>
      </c>
      <c r="H672" s="34" t="s">
        <v>132</v>
      </c>
    </row>
    <row r="673" spans="1:8">
      <c r="A673" s="34">
        <v>0</v>
      </c>
      <c r="B673" s="34" t="s">
        <v>125</v>
      </c>
      <c r="C673" s="34">
        <v>0</v>
      </c>
      <c r="D673" s="39">
        <v>0.64300000000000002</v>
      </c>
      <c r="E673" s="39">
        <v>0.67733206575045402</v>
      </c>
      <c r="F673" s="39">
        <v>3.6264926027230103E-2</v>
      </c>
      <c r="G673" s="34" t="s">
        <v>126</v>
      </c>
      <c r="H673" s="34" t="s">
        <v>132</v>
      </c>
    </row>
    <row r="674" spans="1:8">
      <c r="A674" s="34">
        <v>0</v>
      </c>
      <c r="B674" s="34" t="s">
        <v>125</v>
      </c>
      <c r="C674" s="34">
        <v>0</v>
      </c>
      <c r="D674" s="39">
        <v>0.46</v>
      </c>
      <c r="E674" s="39">
        <v>0.91862096503151103</v>
      </c>
      <c r="F674" s="39">
        <v>4.8556444295250502E-2</v>
      </c>
      <c r="G674" s="34" t="s">
        <v>126</v>
      </c>
      <c r="H674" s="34" t="s">
        <v>132</v>
      </c>
    </row>
    <row r="675" spans="1:8">
      <c r="A675" s="34">
        <v>0</v>
      </c>
      <c r="B675" s="34" t="s">
        <v>125</v>
      </c>
      <c r="C675" s="34">
        <v>0</v>
      </c>
      <c r="D675" s="39">
        <v>0.27800000000000002</v>
      </c>
      <c r="E675" s="39">
        <v>1.2351136700774801</v>
      </c>
      <c r="F675" s="39">
        <v>6.4211404791376103E-2</v>
      </c>
      <c r="G675" s="34" t="s">
        <v>126</v>
      </c>
      <c r="H675" s="34" t="s">
        <v>132</v>
      </c>
    </row>
    <row r="676" spans="1:8">
      <c r="A676" s="34">
        <v>0</v>
      </c>
      <c r="B676" s="34" t="s">
        <v>125</v>
      </c>
      <c r="C676" s="34">
        <v>0</v>
      </c>
      <c r="D676" s="39">
        <v>0.02</v>
      </c>
      <c r="E676" s="39">
        <v>2.66909279165476</v>
      </c>
      <c r="F676" s="39">
        <v>0.12913449170504501</v>
      </c>
      <c r="G676" s="34" t="s">
        <v>126</v>
      </c>
      <c r="H676" s="34" t="s">
        <v>132</v>
      </c>
    </row>
    <row r="677" spans="1:8">
      <c r="A677" s="34">
        <v>0</v>
      </c>
      <c r="B677" s="34" t="s">
        <v>125</v>
      </c>
      <c r="C677" s="34">
        <v>0</v>
      </c>
      <c r="D677" s="39">
        <v>2.7E-2</v>
      </c>
      <c r="E677" s="39">
        <v>2.8058834869261999</v>
      </c>
      <c r="F677" s="39">
        <v>0.134860098043389</v>
      </c>
      <c r="G677" s="34" t="s">
        <v>126</v>
      </c>
      <c r="H677" s="34" t="s">
        <v>132</v>
      </c>
    </row>
    <row r="678" spans="1:8">
      <c r="A678" s="34">
        <v>0</v>
      </c>
      <c r="B678" s="34" t="s">
        <v>125</v>
      </c>
      <c r="C678" s="34">
        <v>0</v>
      </c>
      <c r="D678" s="39">
        <v>0.67500000000000004</v>
      </c>
      <c r="E678" s="39">
        <v>0.64811990020280497</v>
      </c>
      <c r="F678" s="39">
        <v>3.4755240939637902E-2</v>
      </c>
      <c r="G678" s="34" t="s">
        <v>126</v>
      </c>
      <c r="H678" s="34" t="s">
        <v>132</v>
      </c>
    </row>
    <row r="679" spans="1:8">
      <c r="A679" s="34">
        <v>0</v>
      </c>
      <c r="B679" s="34" t="s">
        <v>125</v>
      </c>
      <c r="C679" s="34">
        <v>0</v>
      </c>
      <c r="D679" s="39">
        <v>0.54500000000000004</v>
      </c>
      <c r="E679" s="39">
        <v>0.85236334003836201</v>
      </c>
      <c r="F679" s="39">
        <v>4.5212545751657902E-2</v>
      </c>
      <c r="G679" s="34" t="s">
        <v>126</v>
      </c>
      <c r="H679" s="34" t="s">
        <v>132</v>
      </c>
    </row>
    <row r="680" spans="1:8">
      <c r="A680" s="34">
        <v>0</v>
      </c>
      <c r="B680" s="34" t="s">
        <v>125</v>
      </c>
      <c r="C680" s="34">
        <v>0</v>
      </c>
      <c r="D680" s="39">
        <v>0.38300000000000001</v>
      </c>
      <c r="E680" s="39">
        <v>1.0912175366966701</v>
      </c>
      <c r="F680" s="39">
        <v>5.71580903417582E-2</v>
      </c>
      <c r="G680" s="34" t="s">
        <v>126</v>
      </c>
      <c r="H680" s="34" t="s">
        <v>132</v>
      </c>
    </row>
    <row r="681" spans="1:8">
      <c r="A681" s="34">
        <v>0</v>
      </c>
      <c r="B681" s="34" t="s">
        <v>125</v>
      </c>
      <c r="C681" s="34">
        <v>0</v>
      </c>
      <c r="D681" s="39">
        <v>0.191</v>
      </c>
      <c r="E681" s="39">
        <v>1.4827306792238999</v>
      </c>
      <c r="F681" s="39">
        <v>7.6104869673380302E-2</v>
      </c>
      <c r="G681" s="34" t="s">
        <v>126</v>
      </c>
      <c r="H681" s="34" t="s">
        <v>132</v>
      </c>
    </row>
    <row r="682" spans="1:8">
      <c r="A682" s="34">
        <v>0</v>
      </c>
      <c r="B682" s="34" t="s">
        <v>125</v>
      </c>
      <c r="C682" s="34">
        <v>0</v>
      </c>
      <c r="D682" s="39">
        <v>0.14099999999999999</v>
      </c>
      <c r="E682" s="39">
        <v>1.6717220814746301</v>
      </c>
      <c r="F682" s="39">
        <v>8.4980972918936096E-2</v>
      </c>
      <c r="G682" s="34" t="s">
        <v>126</v>
      </c>
      <c r="H682" s="34" t="s">
        <v>132</v>
      </c>
    </row>
    <row r="683" spans="1:8">
      <c r="A683" s="34">
        <v>0</v>
      </c>
      <c r="B683" s="34" t="s">
        <v>125</v>
      </c>
      <c r="C683" s="34">
        <v>0</v>
      </c>
      <c r="D683" s="39">
        <v>0.377</v>
      </c>
      <c r="E683" s="39">
        <v>1.11568126002316</v>
      </c>
      <c r="F683" s="39">
        <v>5.8364713496055202E-2</v>
      </c>
      <c r="G683" s="34" t="s">
        <v>126</v>
      </c>
      <c r="H683" s="34" t="s">
        <v>132</v>
      </c>
    </row>
    <row r="684" spans="1:8">
      <c r="A684" s="34">
        <v>0</v>
      </c>
      <c r="B684" s="34" t="s">
        <v>125</v>
      </c>
      <c r="C684" s="34">
        <v>0</v>
      </c>
      <c r="D684" s="39">
        <v>7.0000000000000001E-3</v>
      </c>
      <c r="E684" s="39">
        <v>3.4879141862103298</v>
      </c>
      <c r="F684" s="39">
        <v>0.16231981177813301</v>
      </c>
      <c r="G684" s="34" t="s">
        <v>126</v>
      </c>
      <c r="H684" s="34" t="s">
        <v>132</v>
      </c>
    </row>
    <row r="685" spans="1:8">
      <c r="A685" s="34">
        <v>0</v>
      </c>
      <c r="B685" s="34" t="s">
        <v>125</v>
      </c>
      <c r="C685" s="34">
        <v>0</v>
      </c>
      <c r="D685" s="39">
        <v>0.42</v>
      </c>
      <c r="E685" s="39">
        <v>1.0077815799588401</v>
      </c>
      <c r="F685" s="39">
        <v>5.3019421320655701E-2</v>
      </c>
      <c r="G685" s="34" t="s">
        <v>126</v>
      </c>
      <c r="H685" s="34" t="s">
        <v>132</v>
      </c>
    </row>
    <row r="686" spans="1:8">
      <c r="A686" s="34">
        <v>0</v>
      </c>
      <c r="B686" s="34" t="s">
        <v>125</v>
      </c>
      <c r="C686" s="34">
        <v>0</v>
      </c>
      <c r="D686" s="39">
        <v>7.8E-2</v>
      </c>
      <c r="E686" s="39">
        <v>2.1072924314911701</v>
      </c>
      <c r="F686" s="39">
        <v>0.10480239637788399</v>
      </c>
      <c r="G686" s="34" t="s">
        <v>126</v>
      </c>
      <c r="H686" s="34" t="s">
        <v>132</v>
      </c>
    </row>
    <row r="687" spans="1:8">
      <c r="A687" s="34">
        <v>0</v>
      </c>
      <c r="B687" s="34" t="s">
        <v>125</v>
      </c>
      <c r="C687" s="34">
        <v>0</v>
      </c>
      <c r="D687" s="39">
        <v>0.59099999999999997</v>
      </c>
      <c r="E687" s="39">
        <v>0.74145870028428096</v>
      </c>
      <c r="F687" s="39">
        <v>3.9562486151253198E-2</v>
      </c>
      <c r="G687" s="34" t="s">
        <v>126</v>
      </c>
      <c r="H687" s="34" t="s">
        <v>132</v>
      </c>
    </row>
    <row r="688" spans="1:8">
      <c r="A688" s="34">
        <v>0</v>
      </c>
      <c r="B688" s="34" t="s">
        <v>125</v>
      </c>
      <c r="C688" s="34">
        <v>0</v>
      </c>
      <c r="D688" s="39">
        <v>0.74299999999999999</v>
      </c>
      <c r="E688" s="39">
        <v>0.556278869774677</v>
      </c>
      <c r="F688" s="39">
        <v>2.9977932196350501E-2</v>
      </c>
      <c r="G688" s="34" t="s">
        <v>126</v>
      </c>
      <c r="H688" s="34" t="s">
        <v>132</v>
      </c>
    </row>
    <row r="689" spans="1:8">
      <c r="A689" s="34">
        <v>0</v>
      </c>
      <c r="B689" s="34" t="s">
        <v>125</v>
      </c>
      <c r="C689" s="34">
        <v>0</v>
      </c>
      <c r="D689" s="39">
        <v>0.31900000000000001</v>
      </c>
      <c r="E689" s="39">
        <v>1.1430413623070199</v>
      </c>
      <c r="F689" s="39">
        <v>5.9710541322743498E-2</v>
      </c>
      <c r="G689" s="34" t="s">
        <v>126</v>
      </c>
      <c r="H689" s="34" t="s">
        <v>132</v>
      </c>
    </row>
    <row r="690" spans="1:8">
      <c r="A690" s="34">
        <v>0</v>
      </c>
      <c r="B690" s="34" t="s">
        <v>125</v>
      </c>
      <c r="C690" s="34">
        <v>0</v>
      </c>
      <c r="D690" s="39">
        <v>0.58099999999999996</v>
      </c>
      <c r="E690" s="39">
        <v>0.71784180155396304</v>
      </c>
      <c r="F690" s="39">
        <v>3.8350671469740097E-2</v>
      </c>
      <c r="G690" s="34" t="s">
        <v>126</v>
      </c>
      <c r="H690" s="34" t="s">
        <v>132</v>
      </c>
    </row>
    <row r="691" spans="1:8">
      <c r="A691" s="34">
        <v>0</v>
      </c>
      <c r="B691" s="34" t="s">
        <v>125</v>
      </c>
      <c r="C691" s="34">
        <v>0</v>
      </c>
      <c r="D691" s="39">
        <v>2.8000000000000001E-2</v>
      </c>
      <c r="E691" s="39">
        <v>2.5521483799371998</v>
      </c>
      <c r="F691" s="39">
        <v>0.124179153086914</v>
      </c>
      <c r="G691" s="34" t="s">
        <v>126</v>
      </c>
      <c r="H691" s="34" t="s">
        <v>132</v>
      </c>
    </row>
    <row r="692" spans="1:8">
      <c r="A692" s="34">
        <v>0</v>
      </c>
      <c r="B692" s="34" t="s">
        <v>125</v>
      </c>
      <c r="C692" s="34">
        <v>0</v>
      </c>
      <c r="D692" s="39">
        <v>0.42499999999999999</v>
      </c>
      <c r="E692" s="39">
        <v>1.01416009009454</v>
      </c>
      <c r="F692" s="39">
        <v>5.3337096421254199E-2</v>
      </c>
      <c r="G692" s="34" t="s">
        <v>126</v>
      </c>
      <c r="H692" s="34" t="s">
        <v>132</v>
      </c>
    </row>
    <row r="693" spans="1:8">
      <c r="A693" s="34">
        <v>0</v>
      </c>
      <c r="B693" s="34" t="s">
        <v>125</v>
      </c>
      <c r="C693" s="34">
        <v>0</v>
      </c>
      <c r="D693" s="39">
        <v>0.61099999999999999</v>
      </c>
      <c r="E693" s="39">
        <v>0.72579980042050096</v>
      </c>
      <c r="F693" s="39">
        <v>3.8759348500788902E-2</v>
      </c>
      <c r="G693" s="34" t="s">
        <v>126</v>
      </c>
      <c r="H693" s="34" t="s">
        <v>132</v>
      </c>
    </row>
    <row r="694" spans="1:8">
      <c r="A694" s="34">
        <v>0</v>
      </c>
      <c r="B694" s="34" t="s">
        <v>125</v>
      </c>
      <c r="C694" s="34">
        <v>0</v>
      </c>
      <c r="D694" s="39">
        <v>0.79500000000000004</v>
      </c>
      <c r="E694" s="39">
        <v>0.50729165623279004</v>
      </c>
      <c r="F694" s="39">
        <v>2.7410366987000299E-2</v>
      </c>
      <c r="G694" s="34" t="s">
        <v>126</v>
      </c>
      <c r="H694" s="34" t="s">
        <v>132</v>
      </c>
    </row>
    <row r="695" spans="1:8">
      <c r="A695" s="34">
        <v>0</v>
      </c>
      <c r="B695" s="34" t="s">
        <v>125</v>
      </c>
      <c r="C695" s="34">
        <v>0</v>
      </c>
      <c r="D695" s="39">
        <v>0.70499999999999996</v>
      </c>
      <c r="E695" s="39">
        <v>0.56695925658350799</v>
      </c>
      <c r="F695" s="39">
        <v>3.0535923989948699E-2</v>
      </c>
      <c r="G695" s="34" t="s">
        <v>126</v>
      </c>
      <c r="H695" s="34" t="s">
        <v>132</v>
      </c>
    </row>
    <row r="696" spans="1:8">
      <c r="A696" s="34">
        <v>0</v>
      </c>
      <c r="B696" s="34" t="s">
        <v>125</v>
      </c>
      <c r="C696" s="34">
        <v>0</v>
      </c>
      <c r="D696" s="39">
        <v>0.96</v>
      </c>
      <c r="E696" s="39">
        <v>0.19536202515959</v>
      </c>
      <c r="F696" s="39">
        <v>1.07369133348077E-2</v>
      </c>
      <c r="G696" s="34" t="s">
        <v>126</v>
      </c>
      <c r="H696" s="34" t="s">
        <v>132</v>
      </c>
    </row>
    <row r="697" spans="1:8">
      <c r="A697" s="34">
        <v>0</v>
      </c>
      <c r="B697" s="34" t="s">
        <v>125</v>
      </c>
      <c r="C697" s="34">
        <v>0</v>
      </c>
      <c r="D697" s="39">
        <v>0.501</v>
      </c>
      <c r="E697" s="39">
        <v>0.79764993283363705</v>
      </c>
      <c r="F697" s="39">
        <v>4.2433492254815901E-2</v>
      </c>
      <c r="G697" s="34" t="s">
        <v>126</v>
      </c>
      <c r="H697" s="34" t="s">
        <v>132</v>
      </c>
    </row>
    <row r="698" spans="1:8">
      <c r="A698" s="34">
        <v>0</v>
      </c>
      <c r="B698" s="34" t="s">
        <v>125</v>
      </c>
      <c r="C698" s="34">
        <v>0</v>
      </c>
      <c r="D698" s="39">
        <v>0.93</v>
      </c>
      <c r="E698" s="39">
        <v>0.255574472026521</v>
      </c>
      <c r="F698" s="39">
        <v>1.3999804411422101E-2</v>
      </c>
      <c r="G698" s="34" t="s">
        <v>126</v>
      </c>
      <c r="H698" s="34" t="s">
        <v>132</v>
      </c>
    </row>
    <row r="699" spans="1:8">
      <c r="A699" s="34">
        <v>0</v>
      </c>
      <c r="B699" s="34" t="s">
        <v>125</v>
      </c>
      <c r="C699" s="34">
        <v>0</v>
      </c>
      <c r="D699" s="39">
        <v>0.42799999999999999</v>
      </c>
      <c r="E699" s="39">
        <v>0.94445135643602096</v>
      </c>
      <c r="F699" s="39">
        <v>4.9853719100456301E-2</v>
      </c>
      <c r="G699" s="34" t="s">
        <v>126</v>
      </c>
      <c r="H699" s="34" t="s">
        <v>132</v>
      </c>
    </row>
    <row r="700" spans="1:8">
      <c r="A700" s="34">
        <v>0</v>
      </c>
      <c r="B700" s="34" t="s">
        <v>125</v>
      </c>
      <c r="C700" s="34">
        <v>0</v>
      </c>
      <c r="D700" s="39">
        <v>0.52100000000000002</v>
      </c>
      <c r="E700" s="39">
        <v>0.81410279415215303</v>
      </c>
      <c r="F700" s="39">
        <v>4.3270880522944401E-2</v>
      </c>
      <c r="G700" s="34" t="s">
        <v>126</v>
      </c>
      <c r="H700" s="34" t="s">
        <v>132</v>
      </c>
    </row>
    <row r="701" spans="1:8">
      <c r="A701" s="34">
        <v>0</v>
      </c>
      <c r="B701" s="34" t="s">
        <v>125</v>
      </c>
      <c r="C701" s="34">
        <v>0</v>
      </c>
      <c r="D701" s="39">
        <v>0.42899999999999999</v>
      </c>
      <c r="E701" s="39">
        <v>0.98725771961445496</v>
      </c>
      <c r="F701" s="39">
        <v>5.1995803406333203E-2</v>
      </c>
      <c r="G701" s="34" t="s">
        <v>126</v>
      </c>
      <c r="H701" s="34" t="s">
        <v>132</v>
      </c>
    </row>
    <row r="702" spans="1:8">
      <c r="A702" s="34">
        <v>0</v>
      </c>
      <c r="B702" s="34" t="s">
        <v>125</v>
      </c>
      <c r="C702" s="34">
        <v>0</v>
      </c>
      <c r="D702" s="39">
        <v>0.60299999999999998</v>
      </c>
      <c r="E702" s="39">
        <v>0.75824163380371401</v>
      </c>
      <c r="F702" s="39">
        <v>4.04217862529987E-2</v>
      </c>
      <c r="G702" s="34" t="s">
        <v>126</v>
      </c>
      <c r="H702" s="34" t="s">
        <v>132</v>
      </c>
    </row>
    <row r="703" spans="1:8">
      <c r="A703" s="34">
        <v>0</v>
      </c>
      <c r="B703" s="34" t="s">
        <v>125</v>
      </c>
      <c r="C703" s="34">
        <v>0</v>
      </c>
      <c r="D703" s="39">
        <v>0.29399999999999998</v>
      </c>
      <c r="E703" s="39">
        <v>1.2703803161385601</v>
      </c>
      <c r="F703" s="39">
        <v>6.5923987762433398E-2</v>
      </c>
      <c r="G703" s="34" t="s">
        <v>126</v>
      </c>
      <c r="H703" s="34" t="s">
        <v>132</v>
      </c>
    </row>
    <row r="704" spans="1:8">
      <c r="A704" s="34">
        <v>0</v>
      </c>
      <c r="B704" s="34" t="s">
        <v>125</v>
      </c>
      <c r="C704" s="34">
        <v>0</v>
      </c>
      <c r="D704" s="39">
        <v>0.122</v>
      </c>
      <c r="E704" s="39">
        <v>1.70912616706999</v>
      </c>
      <c r="F704" s="39">
        <v>8.6717500947637194E-2</v>
      </c>
      <c r="G704" s="34" t="s">
        <v>126</v>
      </c>
      <c r="H704" s="34" t="s">
        <v>132</v>
      </c>
    </row>
    <row r="705" spans="1:8">
      <c r="A705" s="34">
        <v>0</v>
      </c>
      <c r="B705" s="34" t="s">
        <v>125</v>
      </c>
      <c r="C705" s="34">
        <v>0</v>
      </c>
      <c r="D705" s="39">
        <v>3.9E-2</v>
      </c>
      <c r="E705" s="39">
        <v>2.5442929107564098</v>
      </c>
      <c r="F705" s="39">
        <v>0.123844267690727</v>
      </c>
      <c r="G705" s="34" t="s">
        <v>126</v>
      </c>
      <c r="H705" s="34" t="s">
        <v>132</v>
      </c>
    </row>
    <row r="706" spans="1:8">
      <c r="A706" s="34">
        <v>0</v>
      </c>
      <c r="B706" s="34" t="s">
        <v>125</v>
      </c>
      <c r="C706" s="34">
        <v>0</v>
      </c>
      <c r="D706" s="39">
        <v>0.443</v>
      </c>
      <c r="E706" s="39">
        <v>0.96305363746594197</v>
      </c>
      <c r="F706" s="39">
        <v>5.07857888227033E-2</v>
      </c>
      <c r="G706" s="34" t="s">
        <v>126</v>
      </c>
      <c r="H706" s="34" t="s">
        <v>132</v>
      </c>
    </row>
    <row r="707" spans="1:8">
      <c r="A707" s="34">
        <v>0</v>
      </c>
      <c r="B707" s="34" t="s">
        <v>125</v>
      </c>
      <c r="C707" s="34">
        <v>0</v>
      </c>
      <c r="D707" s="39">
        <v>0.34599999999999997</v>
      </c>
      <c r="E707" s="39">
        <v>1.1374776215083799</v>
      </c>
      <c r="F707" s="39">
        <v>5.9437175786948203E-2</v>
      </c>
      <c r="G707" s="34" t="s">
        <v>126</v>
      </c>
      <c r="H707" s="34" t="s">
        <v>132</v>
      </c>
    </row>
    <row r="708" spans="1:8">
      <c r="A708" s="34">
        <v>0</v>
      </c>
      <c r="B708" s="34" t="s">
        <v>125</v>
      </c>
      <c r="C708" s="34">
        <v>0</v>
      </c>
      <c r="D708" s="39">
        <v>0.73099999999999998</v>
      </c>
      <c r="E708" s="39">
        <v>0.55010760614388898</v>
      </c>
      <c r="F708" s="39">
        <v>2.96552245315111E-2</v>
      </c>
      <c r="G708" s="34" t="s">
        <v>126</v>
      </c>
      <c r="H708" s="34" t="s">
        <v>132</v>
      </c>
    </row>
    <row r="709" spans="1:8">
      <c r="A709" s="34">
        <v>0</v>
      </c>
      <c r="B709" s="34" t="s">
        <v>125</v>
      </c>
      <c r="C709" s="34">
        <v>0</v>
      </c>
      <c r="D709" s="39">
        <v>0.46899999999999997</v>
      </c>
      <c r="E709" s="39">
        <v>0.92741226682307398</v>
      </c>
      <c r="F709" s="39">
        <v>4.8998365637583197E-2</v>
      </c>
      <c r="G709" s="34" t="s">
        <v>126</v>
      </c>
      <c r="H709" s="34" t="s">
        <v>132</v>
      </c>
    </row>
    <row r="710" spans="1:8">
      <c r="A710" s="34">
        <v>0</v>
      </c>
      <c r="B710" s="34" t="s">
        <v>125</v>
      </c>
      <c r="C710" s="34">
        <v>0</v>
      </c>
      <c r="D710" s="39">
        <v>0.60799999999999998</v>
      </c>
      <c r="E710" s="39">
        <v>0.66984210006985501</v>
      </c>
      <c r="F710" s="39">
        <v>3.5878294871457397E-2</v>
      </c>
      <c r="G710" s="34" t="s">
        <v>126</v>
      </c>
      <c r="H710" s="34" t="s">
        <v>132</v>
      </c>
    </row>
    <row r="711" spans="1:8">
      <c r="A711" s="34">
        <v>0</v>
      </c>
      <c r="B711" s="34" t="s">
        <v>125</v>
      </c>
      <c r="C711" s="34">
        <v>0</v>
      </c>
      <c r="D711" s="39">
        <v>0.40500000000000003</v>
      </c>
      <c r="E711" s="39">
        <v>1.03088108841929</v>
      </c>
      <c r="F711" s="39">
        <v>5.4168857638788301E-2</v>
      </c>
      <c r="G711" s="34" t="s">
        <v>126</v>
      </c>
      <c r="H711" s="34" t="s">
        <v>132</v>
      </c>
    </row>
    <row r="712" spans="1:8">
      <c r="A712" s="34">
        <v>0</v>
      </c>
      <c r="B712" s="34" t="s">
        <v>125</v>
      </c>
      <c r="C712" s="34">
        <v>0</v>
      </c>
      <c r="D712" s="39">
        <v>3.9E-2</v>
      </c>
      <c r="E712" s="39">
        <v>2.8413132136599</v>
      </c>
      <c r="F712" s="39">
        <v>0.13633081488347101</v>
      </c>
      <c r="G712" s="34" t="s">
        <v>126</v>
      </c>
      <c r="H712" s="34" t="s">
        <v>132</v>
      </c>
    </row>
    <row r="713" spans="1:8">
      <c r="A713" s="34">
        <v>0</v>
      </c>
      <c r="B713" s="34" t="s">
        <v>125</v>
      </c>
      <c r="C713" s="34">
        <v>0</v>
      </c>
      <c r="D713" s="39">
        <v>0.28799999999999998</v>
      </c>
      <c r="E713" s="39">
        <v>1.2698476496615401</v>
      </c>
      <c r="F713" s="39">
        <v>6.58981675801594E-2</v>
      </c>
      <c r="G713" s="34" t="s">
        <v>126</v>
      </c>
      <c r="H713" s="34" t="s">
        <v>132</v>
      </c>
    </row>
    <row r="714" spans="1:8">
      <c r="A714" s="34">
        <v>0</v>
      </c>
      <c r="B714" s="34" t="s">
        <v>125</v>
      </c>
      <c r="C714" s="34">
        <v>0</v>
      </c>
      <c r="D714" s="39">
        <v>0.20599999999999999</v>
      </c>
      <c r="E714" s="39">
        <v>1.48454054993272</v>
      </c>
      <c r="F714" s="39">
        <v>7.61906880035641E-2</v>
      </c>
      <c r="G714" s="34" t="s">
        <v>126</v>
      </c>
      <c r="H714" s="34" t="s">
        <v>132</v>
      </c>
    </row>
    <row r="715" spans="1:8">
      <c r="A715" s="34">
        <v>0</v>
      </c>
      <c r="B715" s="34" t="s">
        <v>125</v>
      </c>
      <c r="C715" s="34">
        <v>0</v>
      </c>
      <c r="D715" s="39">
        <v>0.873</v>
      </c>
      <c r="E715" s="39">
        <v>0.401580762263608</v>
      </c>
      <c r="F715" s="39">
        <v>2.1823166577467901E-2</v>
      </c>
      <c r="G715" s="34" t="s">
        <v>126</v>
      </c>
      <c r="H715" s="34" t="s">
        <v>132</v>
      </c>
    </row>
    <row r="716" spans="1:8">
      <c r="A716" s="34">
        <v>0</v>
      </c>
      <c r="B716" s="34" t="s">
        <v>125</v>
      </c>
      <c r="C716" s="34">
        <v>0</v>
      </c>
      <c r="D716" s="39">
        <v>0.06</v>
      </c>
      <c r="E716" s="39">
        <v>2.1277987852973599</v>
      </c>
      <c r="F716" s="39">
        <v>0.105714430474714</v>
      </c>
      <c r="G716" s="34" t="s">
        <v>126</v>
      </c>
      <c r="H716" s="34" t="s">
        <v>132</v>
      </c>
    </row>
    <row r="717" spans="1:8">
      <c r="A717" s="34">
        <v>0</v>
      </c>
      <c r="B717" s="34" t="s">
        <v>125</v>
      </c>
      <c r="C717" s="34">
        <v>0</v>
      </c>
      <c r="D717" s="39">
        <v>0.79400000000000004</v>
      </c>
      <c r="E717" s="39">
        <v>0.49624461788720398</v>
      </c>
      <c r="F717" s="39">
        <v>2.6829479612704699E-2</v>
      </c>
      <c r="G717" s="34" t="s">
        <v>126</v>
      </c>
      <c r="H717" s="34" t="s">
        <v>132</v>
      </c>
    </row>
    <row r="718" spans="1:8">
      <c r="A718" s="34">
        <v>0</v>
      </c>
      <c r="B718" s="34" t="s">
        <v>125</v>
      </c>
      <c r="C718" s="34">
        <v>0</v>
      </c>
      <c r="D718" s="39">
        <v>0.54300000000000004</v>
      </c>
      <c r="E718" s="39">
        <v>0.81113623931771806</v>
      </c>
      <c r="F718" s="39">
        <v>4.3120002375100497E-2</v>
      </c>
      <c r="G718" s="34" t="s">
        <v>126</v>
      </c>
      <c r="H718" s="34" t="s">
        <v>132</v>
      </c>
    </row>
    <row r="719" spans="1:8">
      <c r="A719" s="34">
        <v>0</v>
      </c>
      <c r="B719" s="34" t="s">
        <v>125</v>
      </c>
      <c r="C719" s="34">
        <v>0</v>
      </c>
      <c r="D719" s="39">
        <v>7.3999999999999996E-2</v>
      </c>
      <c r="E719" s="39">
        <v>2.1913809095416599</v>
      </c>
      <c r="F719" s="39">
        <v>0.10853051207142</v>
      </c>
      <c r="G719" s="34" t="s">
        <v>126</v>
      </c>
      <c r="H719" s="34" t="s">
        <v>132</v>
      </c>
    </row>
    <row r="720" spans="1:8">
      <c r="A720" s="34">
        <v>0</v>
      </c>
      <c r="B720" s="34" t="s">
        <v>125</v>
      </c>
      <c r="C720" s="34">
        <v>0</v>
      </c>
      <c r="D720" s="39">
        <v>0.998</v>
      </c>
      <c r="E720" s="39">
        <v>4.2536214431263403E-2</v>
      </c>
      <c r="F720" s="39">
        <v>2.3575518389283298E-3</v>
      </c>
      <c r="G720" s="34" t="s">
        <v>126</v>
      </c>
      <c r="H720" s="34" t="s">
        <v>132</v>
      </c>
    </row>
    <row r="721" spans="1:8">
      <c r="A721" s="34">
        <v>0</v>
      </c>
      <c r="B721" s="34" t="s">
        <v>125</v>
      </c>
      <c r="C721" s="34">
        <v>0</v>
      </c>
      <c r="D721" s="39">
        <v>0.86699999999999999</v>
      </c>
      <c r="E721" s="39">
        <v>0.36759491360780699</v>
      </c>
      <c r="F721" s="39">
        <v>2.0013230656315901E-2</v>
      </c>
      <c r="G721" s="34" t="s">
        <v>126</v>
      </c>
      <c r="H721" s="34" t="s">
        <v>132</v>
      </c>
    </row>
    <row r="722" spans="1:8">
      <c r="A722" s="34">
        <v>0</v>
      </c>
      <c r="B722" s="34" t="s">
        <v>125</v>
      </c>
      <c r="C722" s="34">
        <v>0</v>
      </c>
      <c r="D722" s="39">
        <v>0.85099999999999998</v>
      </c>
      <c r="E722" s="39">
        <v>0.39025642068858202</v>
      </c>
      <c r="F722" s="39">
        <v>2.1220825406738399E-2</v>
      </c>
      <c r="G722" s="34" t="s">
        <v>126</v>
      </c>
      <c r="H722" s="34" t="s">
        <v>132</v>
      </c>
    </row>
    <row r="723" spans="1:8">
      <c r="A723" s="34">
        <v>0</v>
      </c>
      <c r="B723" s="34" t="s">
        <v>125</v>
      </c>
      <c r="C723" s="34">
        <v>0</v>
      </c>
      <c r="D723" s="39">
        <v>0.6</v>
      </c>
      <c r="E723" s="39">
        <v>0.76835868163604104</v>
      </c>
      <c r="F723" s="39">
        <v>4.0939045052876398E-2</v>
      </c>
      <c r="G723" s="34" t="s">
        <v>126</v>
      </c>
      <c r="H723" s="34" t="s">
        <v>132</v>
      </c>
    </row>
    <row r="724" spans="1:8">
      <c r="A724" s="34">
        <v>0</v>
      </c>
      <c r="B724" s="34" t="s">
        <v>125</v>
      </c>
      <c r="C724" s="34">
        <v>0</v>
      </c>
      <c r="D724" s="39">
        <v>0.94599999999999995</v>
      </c>
      <c r="E724" s="39">
        <v>0.233215008684693</v>
      </c>
      <c r="F724" s="39">
        <v>1.2790668490094101E-2</v>
      </c>
      <c r="G724" s="34" t="s">
        <v>126</v>
      </c>
      <c r="H724" s="34" t="s">
        <v>132</v>
      </c>
    </row>
    <row r="725" spans="1:8">
      <c r="A725" s="34">
        <v>0</v>
      </c>
      <c r="B725" s="34" t="s">
        <v>125</v>
      </c>
      <c r="C725" s="34">
        <v>0</v>
      </c>
      <c r="D725" s="39">
        <v>0.36899999999999999</v>
      </c>
      <c r="E725" s="39">
        <v>1.07195732113047</v>
      </c>
      <c r="F725" s="39">
        <v>5.6205941691302802E-2</v>
      </c>
      <c r="G725" s="34" t="s">
        <v>126</v>
      </c>
      <c r="H725" s="34" t="s">
        <v>132</v>
      </c>
    </row>
    <row r="726" spans="1:8">
      <c r="A726" s="34">
        <v>0</v>
      </c>
      <c r="B726" s="34" t="s">
        <v>125</v>
      </c>
      <c r="C726" s="34">
        <v>0</v>
      </c>
      <c r="D726" s="39">
        <v>0.19600000000000001</v>
      </c>
      <c r="E726" s="39">
        <v>1.4780134742333999</v>
      </c>
      <c r="F726" s="39">
        <v>7.5881119816895007E-2</v>
      </c>
      <c r="G726" s="34" t="s">
        <v>126</v>
      </c>
      <c r="H726" s="34" t="s">
        <v>132</v>
      </c>
    </row>
    <row r="727" spans="1:8">
      <c r="A727" s="34">
        <v>0</v>
      </c>
      <c r="B727" s="34" t="s">
        <v>125</v>
      </c>
      <c r="C727" s="34">
        <v>0</v>
      </c>
      <c r="D727" s="39">
        <v>0.311</v>
      </c>
      <c r="E727" s="39">
        <v>1.2112232120856801</v>
      </c>
      <c r="F727" s="39">
        <v>6.3047688255670697E-2</v>
      </c>
      <c r="G727" s="34" t="s">
        <v>126</v>
      </c>
      <c r="H727" s="34" t="s">
        <v>132</v>
      </c>
    </row>
    <row r="728" spans="1:8">
      <c r="A728" s="34">
        <v>0</v>
      </c>
      <c r="B728" s="34" t="s">
        <v>125</v>
      </c>
      <c r="C728" s="34">
        <v>0</v>
      </c>
      <c r="D728" s="39">
        <v>0.46</v>
      </c>
      <c r="E728" s="39">
        <v>0.89969421189290499</v>
      </c>
      <c r="F728" s="39">
        <v>4.7603638546001401E-2</v>
      </c>
      <c r="G728" s="34" t="s">
        <v>126</v>
      </c>
      <c r="H728" s="34" t="s">
        <v>132</v>
      </c>
    </row>
    <row r="729" spans="1:8">
      <c r="A729" s="34">
        <v>0</v>
      </c>
      <c r="B729" s="34" t="s">
        <v>125</v>
      </c>
      <c r="C729" s="34">
        <v>0</v>
      </c>
      <c r="D729" s="39">
        <v>0.35399999999999998</v>
      </c>
      <c r="E729" s="39">
        <v>1.16935447503007</v>
      </c>
      <c r="F729" s="39">
        <v>6.10012442804614E-2</v>
      </c>
      <c r="G729" s="34" t="s">
        <v>126</v>
      </c>
      <c r="H729" s="34" t="s">
        <v>132</v>
      </c>
    </row>
    <row r="730" spans="1:8">
      <c r="A730" s="34">
        <v>0</v>
      </c>
      <c r="B730" s="34" t="s">
        <v>125</v>
      </c>
      <c r="C730" s="34">
        <v>0</v>
      </c>
      <c r="D730" s="39">
        <v>0.48199999999999998</v>
      </c>
      <c r="E730" s="39">
        <v>0.91399392617539499</v>
      </c>
      <c r="F730" s="39">
        <v>4.8323687199164397E-2</v>
      </c>
      <c r="G730" s="34" t="s">
        <v>126</v>
      </c>
      <c r="H730" s="34" t="s">
        <v>132</v>
      </c>
    </row>
    <row r="731" spans="1:8">
      <c r="A731" s="34">
        <v>0</v>
      </c>
      <c r="B731" s="34" t="s">
        <v>125</v>
      </c>
      <c r="C731" s="34">
        <v>0</v>
      </c>
      <c r="D731" s="39">
        <v>0.47499999999999998</v>
      </c>
      <c r="E731" s="39">
        <v>0.88745844856975997</v>
      </c>
      <c r="F731" s="39">
        <v>4.6986652597346301E-2</v>
      </c>
      <c r="G731" s="34" t="s">
        <v>126</v>
      </c>
      <c r="H731" s="34" t="s">
        <v>132</v>
      </c>
    </row>
    <row r="732" spans="1:8">
      <c r="A732" s="34">
        <v>0</v>
      </c>
      <c r="B732" s="34" t="s">
        <v>125</v>
      </c>
      <c r="C732" s="34">
        <v>0</v>
      </c>
      <c r="D732" s="39">
        <v>0.76900000000000002</v>
      </c>
      <c r="E732" s="39">
        <v>0.48573589980569698</v>
      </c>
      <c r="F732" s="39">
        <v>2.6276254428735098E-2</v>
      </c>
      <c r="G732" s="34" t="s">
        <v>126</v>
      </c>
      <c r="H732" s="34" t="s">
        <v>132</v>
      </c>
    </row>
    <row r="733" spans="1:8">
      <c r="A733" s="34">
        <v>0</v>
      </c>
      <c r="B733" s="34" t="s">
        <v>125</v>
      </c>
      <c r="C733" s="34">
        <v>0</v>
      </c>
      <c r="D733" s="39">
        <v>0.61899999999999999</v>
      </c>
      <c r="E733" s="39">
        <v>0.709153024418403</v>
      </c>
      <c r="F733" s="39">
        <v>3.7904068852975099E-2</v>
      </c>
      <c r="G733" s="34" t="s">
        <v>126</v>
      </c>
      <c r="H733" s="34" t="s">
        <v>132</v>
      </c>
    </row>
    <row r="734" spans="1:8">
      <c r="A734" s="34">
        <v>0</v>
      </c>
      <c r="B734" s="34" t="s">
        <v>125</v>
      </c>
      <c r="C734" s="34">
        <v>0</v>
      </c>
      <c r="D734" s="39">
        <v>4.2000000000000003E-2</v>
      </c>
      <c r="E734" s="39">
        <v>2.4270657236676998</v>
      </c>
      <c r="F734" s="39">
        <v>0.118816170491663</v>
      </c>
      <c r="G734" s="34" t="s">
        <v>126</v>
      </c>
      <c r="H734" s="34" t="s">
        <v>132</v>
      </c>
    </row>
    <row r="735" spans="1:8">
      <c r="A735" s="34">
        <v>0</v>
      </c>
      <c r="B735" s="34" t="s">
        <v>125</v>
      </c>
      <c r="C735" s="34">
        <v>0</v>
      </c>
      <c r="D735" s="39">
        <v>0.71299999999999997</v>
      </c>
      <c r="E735" s="39">
        <v>0.60148466829895797</v>
      </c>
      <c r="F735" s="39">
        <v>3.2335304360088003E-2</v>
      </c>
      <c r="G735" s="34" t="s">
        <v>126</v>
      </c>
      <c r="H735" s="34" t="s">
        <v>132</v>
      </c>
    </row>
    <row r="736" spans="1:8">
      <c r="A736" s="34">
        <v>0</v>
      </c>
      <c r="B736" s="34" t="s">
        <v>125</v>
      </c>
      <c r="C736" s="34">
        <v>0</v>
      </c>
      <c r="D736" s="39">
        <v>0.25700000000000001</v>
      </c>
      <c r="E736" s="39">
        <v>1.35154649810007</v>
      </c>
      <c r="F736" s="39">
        <v>6.9841782321261495E-2</v>
      </c>
      <c r="G736" s="34" t="s">
        <v>126</v>
      </c>
      <c r="H736" s="34" t="s">
        <v>132</v>
      </c>
    </row>
    <row r="737" spans="1:8">
      <c r="A737" s="34">
        <v>0</v>
      </c>
      <c r="B737" s="34" t="s">
        <v>125</v>
      </c>
      <c r="C737" s="34">
        <v>0</v>
      </c>
      <c r="D737" s="39">
        <v>0.54600000000000004</v>
      </c>
      <c r="E737" s="39">
        <v>0.80283355349016505</v>
      </c>
      <c r="F737" s="39">
        <v>4.2697477016231097E-2</v>
      </c>
      <c r="G737" s="34" t="s">
        <v>126</v>
      </c>
      <c r="H737" s="34" t="s">
        <v>132</v>
      </c>
    </row>
    <row r="738" spans="1:8">
      <c r="A738" s="34">
        <v>0</v>
      </c>
      <c r="B738" s="34" t="s">
        <v>125</v>
      </c>
      <c r="C738" s="34">
        <v>0</v>
      </c>
      <c r="D738" s="39">
        <v>0.38100000000000001</v>
      </c>
      <c r="E738" s="39">
        <v>1.0284130692857301</v>
      </c>
      <c r="F738" s="39">
        <v>5.4046181651675303E-2</v>
      </c>
      <c r="G738" s="34" t="s">
        <v>126</v>
      </c>
      <c r="H738" s="34" t="s">
        <v>132</v>
      </c>
    </row>
    <row r="739" spans="1:8">
      <c r="A739" s="34">
        <v>0</v>
      </c>
      <c r="B739" s="34" t="s">
        <v>125</v>
      </c>
      <c r="C739" s="34">
        <v>0</v>
      </c>
      <c r="D739" s="39">
        <v>0.78</v>
      </c>
      <c r="E739" s="39">
        <v>0.47297220595953399</v>
      </c>
      <c r="F739" s="39">
        <v>2.5603470880931099E-2</v>
      </c>
      <c r="G739" s="34" t="s">
        <v>126</v>
      </c>
      <c r="H739" s="34" t="s">
        <v>132</v>
      </c>
    </row>
    <row r="740" spans="1:8">
      <c r="A740" s="34">
        <v>0</v>
      </c>
      <c r="B740" s="34" t="s">
        <v>125</v>
      </c>
      <c r="C740" s="34">
        <v>0</v>
      </c>
      <c r="D740" s="39">
        <v>0.47099999999999997</v>
      </c>
      <c r="E740" s="39">
        <v>0.91530458890481503</v>
      </c>
      <c r="F740" s="39">
        <v>4.83896299212494E-2</v>
      </c>
      <c r="G740" s="34" t="s">
        <v>126</v>
      </c>
      <c r="H740" s="34" t="s">
        <v>132</v>
      </c>
    </row>
    <row r="741" spans="1:8">
      <c r="A741" s="34">
        <v>0</v>
      </c>
      <c r="B741" s="34" t="s">
        <v>125</v>
      </c>
      <c r="C741" s="34">
        <v>0</v>
      </c>
      <c r="D741" s="39">
        <v>0.46200000000000002</v>
      </c>
      <c r="E741" s="39">
        <v>0.95679660919128895</v>
      </c>
      <c r="F741" s="39">
        <v>5.04724837701419E-2</v>
      </c>
      <c r="G741" s="34" t="s">
        <v>126</v>
      </c>
      <c r="H741" s="34" t="s">
        <v>132</v>
      </c>
    </row>
    <row r="742" spans="1:8">
      <c r="A742" s="34">
        <v>0</v>
      </c>
      <c r="B742" s="34" t="s">
        <v>125</v>
      </c>
      <c r="C742" s="34">
        <v>0</v>
      </c>
      <c r="D742" s="39">
        <v>0.17399999999999999</v>
      </c>
      <c r="E742" s="39">
        <v>1.6290967533943199</v>
      </c>
      <c r="F742" s="39">
        <v>8.2993974397350304E-2</v>
      </c>
      <c r="G742" s="34" t="s">
        <v>126</v>
      </c>
      <c r="H742" s="34" t="s">
        <v>132</v>
      </c>
    </row>
    <row r="743" spans="1:8">
      <c r="A743" s="34">
        <v>0</v>
      </c>
      <c r="B743" s="34" t="s">
        <v>125</v>
      </c>
      <c r="C743" s="34">
        <v>0</v>
      </c>
      <c r="D743" s="39">
        <v>0.48699999999999999</v>
      </c>
      <c r="E743" s="39">
        <v>0.90548733372689505</v>
      </c>
      <c r="F743" s="39">
        <v>4.7895476997915298E-2</v>
      </c>
      <c r="G743" s="34" t="s">
        <v>126</v>
      </c>
      <c r="H743" s="34" t="s">
        <v>132</v>
      </c>
    </row>
    <row r="744" spans="1:8">
      <c r="A744" s="34">
        <v>0</v>
      </c>
      <c r="B744" s="34" t="s">
        <v>125</v>
      </c>
      <c r="C744" s="34">
        <v>0</v>
      </c>
      <c r="D744" s="39">
        <v>0.67300000000000004</v>
      </c>
      <c r="E744" s="39">
        <v>0.64646415805128299</v>
      </c>
      <c r="F744" s="39">
        <v>3.46695305110781E-2</v>
      </c>
      <c r="G744" s="34" t="s">
        <v>126</v>
      </c>
      <c r="H744" s="34" t="s">
        <v>132</v>
      </c>
    </row>
    <row r="745" spans="1:8">
      <c r="A745" s="34">
        <v>0</v>
      </c>
      <c r="B745" s="34" t="s">
        <v>125</v>
      </c>
      <c r="C745" s="34">
        <v>0</v>
      </c>
      <c r="D745" s="39">
        <v>0.373</v>
      </c>
      <c r="E745" s="39">
        <v>1.0529259848694701</v>
      </c>
      <c r="F745" s="39">
        <v>5.5263217088316503E-2</v>
      </c>
      <c r="G745" s="34" t="s">
        <v>126</v>
      </c>
      <c r="H745" s="34" t="s">
        <v>132</v>
      </c>
    </row>
    <row r="746" spans="1:8">
      <c r="A746" s="34">
        <v>0</v>
      </c>
      <c r="B746" s="34" t="s">
        <v>125</v>
      </c>
      <c r="C746" s="34">
        <v>0</v>
      </c>
      <c r="D746" s="39">
        <v>0.52500000000000002</v>
      </c>
      <c r="E746" s="39">
        <v>0.84558933667783798</v>
      </c>
      <c r="F746" s="39">
        <v>4.4869349616577202E-2</v>
      </c>
      <c r="G746" s="34" t="s">
        <v>126</v>
      </c>
      <c r="H746" s="34" t="s">
        <v>132</v>
      </c>
    </row>
    <row r="747" spans="1:8">
      <c r="A747" s="34">
        <v>0</v>
      </c>
      <c r="B747" s="34" t="s">
        <v>125</v>
      </c>
      <c r="C747" s="34">
        <v>0</v>
      </c>
      <c r="D747" s="39">
        <v>0.46800000000000003</v>
      </c>
      <c r="E747" s="39">
        <v>0.95066442773894</v>
      </c>
      <c r="F747" s="39">
        <v>5.0165229370396601E-2</v>
      </c>
      <c r="G747" s="34" t="s">
        <v>126</v>
      </c>
      <c r="H747" s="34" t="s">
        <v>132</v>
      </c>
    </row>
    <row r="748" spans="1:8">
      <c r="A748" s="34">
        <v>0</v>
      </c>
      <c r="B748" s="34" t="s">
        <v>125</v>
      </c>
      <c r="C748" s="34">
        <v>0</v>
      </c>
      <c r="D748" s="39">
        <v>0.29399999999999998</v>
      </c>
      <c r="E748" s="39">
        <v>1.24301438061945</v>
      </c>
      <c r="F748" s="39">
        <v>6.4595616675906395E-2</v>
      </c>
      <c r="G748" s="34" t="s">
        <v>126</v>
      </c>
      <c r="H748" s="34" t="s">
        <v>132</v>
      </c>
    </row>
    <row r="749" spans="1:8">
      <c r="A749" s="34">
        <v>0</v>
      </c>
      <c r="B749" s="34" t="s">
        <v>125</v>
      </c>
      <c r="C749" s="34">
        <v>0</v>
      </c>
      <c r="D749" s="39">
        <v>3.7999999999999999E-2</v>
      </c>
      <c r="E749" s="39">
        <v>2.6221351926502798</v>
      </c>
      <c r="F749" s="39">
        <v>0.127151488832486</v>
      </c>
      <c r="G749" s="34" t="s">
        <v>126</v>
      </c>
      <c r="H749" s="34" t="s">
        <v>132</v>
      </c>
    </row>
    <row r="750" spans="1:8">
      <c r="A750" s="34">
        <v>0</v>
      </c>
      <c r="B750" s="34" t="s">
        <v>125</v>
      </c>
      <c r="C750" s="34">
        <v>0</v>
      </c>
      <c r="D750" s="39">
        <v>0.41199999999999998</v>
      </c>
      <c r="E750" s="39">
        <v>1.0153784094523</v>
      </c>
      <c r="F750" s="39">
        <v>5.3397749315762903E-2</v>
      </c>
      <c r="G750" s="34" t="s">
        <v>126</v>
      </c>
      <c r="H750" s="34" t="s">
        <v>132</v>
      </c>
    </row>
    <row r="751" spans="1:8">
      <c r="A751" s="34">
        <v>0</v>
      </c>
      <c r="B751" s="34" t="s">
        <v>125</v>
      </c>
      <c r="C751" s="34">
        <v>0</v>
      </c>
      <c r="D751" s="39">
        <v>0.998</v>
      </c>
      <c r="E751" s="39">
        <v>5.9068753954729901E-2</v>
      </c>
      <c r="F751" s="39">
        <v>3.27086378370393E-3</v>
      </c>
      <c r="G751" s="34" t="s">
        <v>126</v>
      </c>
      <c r="H751" s="34" t="s">
        <v>132</v>
      </c>
    </row>
    <row r="752" spans="1:8">
      <c r="A752" s="34">
        <v>0</v>
      </c>
      <c r="B752" s="34" t="s">
        <v>125</v>
      </c>
      <c r="C752" s="34">
        <v>0</v>
      </c>
      <c r="D752" s="39">
        <v>0.16400000000000001</v>
      </c>
      <c r="E752" s="39">
        <v>1.62830075045195</v>
      </c>
      <c r="F752" s="39">
        <v>8.2956786282911504E-2</v>
      </c>
      <c r="G752" s="34" t="s">
        <v>126</v>
      </c>
      <c r="H752" s="34" t="s">
        <v>132</v>
      </c>
    </row>
    <row r="753" spans="1:8">
      <c r="A753" s="34">
        <v>0</v>
      </c>
      <c r="B753" s="34" t="s">
        <v>125</v>
      </c>
      <c r="C753" s="34">
        <v>0</v>
      </c>
      <c r="D753" s="39">
        <v>0.39</v>
      </c>
      <c r="E753" s="39">
        <v>1.0864662565454299</v>
      </c>
      <c r="F753" s="39">
        <v>5.6923384451684003E-2</v>
      </c>
      <c r="G753" s="34" t="s">
        <v>126</v>
      </c>
      <c r="H753" s="34" t="s">
        <v>132</v>
      </c>
    </row>
    <row r="754" spans="1:8">
      <c r="A754" s="34">
        <v>0</v>
      </c>
      <c r="B754" s="34" t="s">
        <v>125</v>
      </c>
      <c r="C754" s="34">
        <v>0</v>
      </c>
      <c r="D754" s="39">
        <v>0.871</v>
      </c>
      <c r="E754" s="39">
        <v>0.35979928011248802</v>
      </c>
      <c r="F754" s="39">
        <v>1.9597124926209099E-2</v>
      </c>
      <c r="G754" s="34" t="s">
        <v>126</v>
      </c>
      <c r="H754" s="34" t="s">
        <v>132</v>
      </c>
    </row>
    <row r="755" spans="1:8">
      <c r="A755" s="34">
        <v>0</v>
      </c>
      <c r="B755" s="34" t="s">
        <v>125</v>
      </c>
      <c r="C755" s="34">
        <v>0</v>
      </c>
      <c r="D755" s="39">
        <v>0.45400000000000001</v>
      </c>
      <c r="E755" s="39">
        <v>0.92318766378046502</v>
      </c>
      <c r="F755" s="39">
        <v>4.8786054452520898E-2</v>
      </c>
      <c r="G755" s="34" t="s">
        <v>126</v>
      </c>
      <c r="H755" s="34" t="s">
        <v>132</v>
      </c>
    </row>
    <row r="756" spans="1:8">
      <c r="A756" s="34">
        <v>0</v>
      </c>
      <c r="B756" s="34" t="s">
        <v>125</v>
      </c>
      <c r="C756" s="34">
        <v>0</v>
      </c>
      <c r="D756" s="39">
        <v>0.112</v>
      </c>
      <c r="E756" s="39">
        <v>1.82826509505685</v>
      </c>
      <c r="F756" s="39">
        <v>9.2204995560233302E-2</v>
      </c>
      <c r="G756" s="34" t="s">
        <v>126</v>
      </c>
      <c r="H756" s="34" t="s">
        <v>132</v>
      </c>
    </row>
    <row r="757" spans="1:8">
      <c r="A757" s="34">
        <v>0</v>
      </c>
      <c r="B757" s="34" t="s">
        <v>125</v>
      </c>
      <c r="C757" s="34">
        <v>0</v>
      </c>
      <c r="D757" s="39">
        <v>0.76200000000000001</v>
      </c>
      <c r="E757" s="39">
        <v>0.47262418486280899</v>
      </c>
      <c r="F757" s="39">
        <v>2.55851134161055E-2</v>
      </c>
      <c r="G757" s="34" t="s">
        <v>126</v>
      </c>
      <c r="H757" s="34" t="s">
        <v>132</v>
      </c>
    </row>
    <row r="758" spans="1:8">
      <c r="A758" s="34">
        <v>0</v>
      </c>
      <c r="B758" s="34" t="s">
        <v>125</v>
      </c>
      <c r="C758" s="34">
        <v>0</v>
      </c>
      <c r="D758" s="39">
        <v>0.67300000000000004</v>
      </c>
      <c r="E758" s="39">
        <v>0.62384138912257703</v>
      </c>
      <c r="F758" s="39">
        <v>3.3496923437446001E-2</v>
      </c>
      <c r="G758" s="34" t="s">
        <v>126</v>
      </c>
      <c r="H758" s="34" t="s">
        <v>132</v>
      </c>
    </row>
    <row r="759" spans="1:8">
      <c r="A759" s="34">
        <v>0</v>
      </c>
      <c r="B759" s="34" t="s">
        <v>125</v>
      </c>
      <c r="C759" s="34">
        <v>0</v>
      </c>
      <c r="D759" s="39">
        <v>0.20300000000000001</v>
      </c>
      <c r="E759" s="39">
        <v>1.4958162071507199</v>
      </c>
      <c r="F759" s="39">
        <v>7.6724985056131401E-2</v>
      </c>
      <c r="G759" s="34" t="s">
        <v>126</v>
      </c>
      <c r="H759" s="34" t="s">
        <v>132</v>
      </c>
    </row>
    <row r="760" spans="1:8">
      <c r="A760" s="34">
        <v>0</v>
      </c>
      <c r="B760" s="34" t="s">
        <v>125</v>
      </c>
      <c r="C760" s="34">
        <v>0</v>
      </c>
      <c r="D760" s="39">
        <v>4.7E-2</v>
      </c>
      <c r="E760" s="39">
        <v>2.47886403941403</v>
      </c>
      <c r="F760" s="39">
        <v>0.121044997156247</v>
      </c>
      <c r="G760" s="34" t="s">
        <v>126</v>
      </c>
      <c r="H760" s="34" t="s">
        <v>132</v>
      </c>
    </row>
    <row r="761" spans="1:8">
      <c r="A761" s="34">
        <v>0</v>
      </c>
      <c r="B761" s="34" t="s">
        <v>125</v>
      </c>
      <c r="C761" s="34">
        <v>0</v>
      </c>
      <c r="D761" s="39">
        <v>3.1E-2</v>
      </c>
      <c r="E761" s="39">
        <v>2.67855242672952</v>
      </c>
      <c r="F761" s="39">
        <v>0.1295328788715</v>
      </c>
      <c r="G761" s="34" t="s">
        <v>126</v>
      </c>
      <c r="H761" s="34" t="s">
        <v>132</v>
      </c>
    </row>
    <row r="762" spans="1:8">
      <c r="A762" s="34">
        <v>0</v>
      </c>
      <c r="B762" s="34" t="s">
        <v>125</v>
      </c>
      <c r="C762" s="34">
        <v>0</v>
      </c>
      <c r="D762" s="39">
        <v>0.248</v>
      </c>
      <c r="E762" s="39">
        <v>1.34063695521658</v>
      </c>
      <c r="F762" s="39">
        <v>6.9317104618676198E-2</v>
      </c>
      <c r="G762" s="34" t="s">
        <v>126</v>
      </c>
      <c r="H762" s="34" t="s">
        <v>132</v>
      </c>
    </row>
    <row r="763" spans="1:8">
      <c r="A763" s="34">
        <v>0</v>
      </c>
      <c r="B763" s="34" t="s">
        <v>125</v>
      </c>
      <c r="C763" s="34">
        <v>0</v>
      </c>
      <c r="D763" s="39">
        <v>0.99299999999999999</v>
      </c>
      <c r="E763" s="39">
        <v>9.9152522542651195E-2</v>
      </c>
      <c r="F763" s="39">
        <v>5.4782964240538802E-3</v>
      </c>
      <c r="G763" s="34" t="s">
        <v>126</v>
      </c>
      <c r="H763" s="34" t="s">
        <v>132</v>
      </c>
    </row>
    <row r="764" spans="1:8">
      <c r="A764" s="34">
        <v>0</v>
      </c>
      <c r="B764" s="34" t="s">
        <v>125</v>
      </c>
      <c r="C764" s="34">
        <v>0</v>
      </c>
      <c r="D764" s="39">
        <v>0.23799999999999999</v>
      </c>
      <c r="E764" s="39">
        <v>1.38739676891658</v>
      </c>
      <c r="F764" s="39">
        <v>7.1561787559893897E-2</v>
      </c>
      <c r="G764" s="34" t="s">
        <v>126</v>
      </c>
      <c r="H764" s="34" t="s">
        <v>132</v>
      </c>
    </row>
    <row r="765" spans="1:8">
      <c r="A765" s="34">
        <v>0</v>
      </c>
      <c r="B765" s="34" t="s">
        <v>125</v>
      </c>
      <c r="C765" s="34">
        <v>0</v>
      </c>
      <c r="D765" s="39">
        <v>0.51500000000000001</v>
      </c>
      <c r="E765" s="39">
        <v>0.80078333284965497</v>
      </c>
      <c r="F765" s="39">
        <v>4.25930834195875E-2</v>
      </c>
      <c r="G765" s="34" t="s">
        <v>126</v>
      </c>
      <c r="H765" s="34" t="s">
        <v>132</v>
      </c>
    </row>
    <row r="766" spans="1:8">
      <c r="A766" s="34">
        <v>0</v>
      </c>
      <c r="B766" s="34" t="s">
        <v>125</v>
      </c>
      <c r="C766" s="34">
        <v>0</v>
      </c>
      <c r="D766" s="39">
        <v>0.66500000000000004</v>
      </c>
      <c r="E766" s="39">
        <v>0.65822033143657199</v>
      </c>
      <c r="F766" s="39">
        <v>3.5277766032570698E-2</v>
      </c>
      <c r="G766" s="34" t="s">
        <v>126</v>
      </c>
      <c r="H766" s="34" t="s">
        <v>132</v>
      </c>
    </row>
    <row r="767" spans="1:8">
      <c r="A767" s="34">
        <v>0</v>
      </c>
      <c r="B767" s="34" t="s">
        <v>125</v>
      </c>
      <c r="C767" s="34">
        <v>0</v>
      </c>
      <c r="D767" s="39">
        <v>0.83399999999999996</v>
      </c>
      <c r="E767" s="39">
        <v>0.42844382984683499</v>
      </c>
      <c r="F767" s="39">
        <v>2.3249050967229502E-2</v>
      </c>
      <c r="G767" s="34" t="s">
        <v>126</v>
      </c>
      <c r="H767" s="34" t="s">
        <v>132</v>
      </c>
    </row>
    <row r="768" spans="1:8">
      <c r="A768" s="34">
        <v>0</v>
      </c>
      <c r="B768" s="34" t="s">
        <v>125</v>
      </c>
      <c r="C768" s="34">
        <v>0</v>
      </c>
      <c r="D768" s="39">
        <v>0.154</v>
      </c>
      <c r="E768" s="39">
        <v>1.6790331795992399</v>
      </c>
      <c r="F768" s="39">
        <v>8.5320918170911295E-2</v>
      </c>
      <c r="G768" s="34" t="s">
        <v>126</v>
      </c>
      <c r="H768" s="34" t="s">
        <v>132</v>
      </c>
    </row>
    <row r="769" spans="1:8">
      <c r="A769" s="34">
        <v>0</v>
      </c>
      <c r="B769" s="34" t="s">
        <v>125</v>
      </c>
      <c r="C769" s="34">
        <v>0</v>
      </c>
      <c r="D769" s="39">
        <v>0.67100000000000004</v>
      </c>
      <c r="E769" s="39">
        <v>0.59490126581873104</v>
      </c>
      <c r="F769" s="39">
        <v>3.1992709039670102E-2</v>
      </c>
      <c r="G769" s="34" t="s">
        <v>126</v>
      </c>
      <c r="H769" s="34" t="s">
        <v>132</v>
      </c>
    </row>
    <row r="770" spans="1:8">
      <c r="A770" s="34">
        <v>0</v>
      </c>
      <c r="B770" s="34" t="s">
        <v>125</v>
      </c>
      <c r="C770" s="34">
        <v>0</v>
      </c>
      <c r="D770" s="39">
        <v>0.83499999999999996</v>
      </c>
      <c r="E770" s="39">
        <v>0.420055524234555</v>
      </c>
      <c r="F770" s="39">
        <v>2.28042485367052E-2</v>
      </c>
      <c r="G770" s="34" t="s">
        <v>126</v>
      </c>
      <c r="H770" s="34" t="s">
        <v>132</v>
      </c>
    </row>
    <row r="771" spans="1:8">
      <c r="A771" s="34">
        <v>0</v>
      </c>
      <c r="B771" s="34" t="s">
        <v>125</v>
      </c>
      <c r="C771" s="34">
        <v>0</v>
      </c>
      <c r="D771" s="39">
        <v>0.77600000000000002</v>
      </c>
      <c r="E771" s="39">
        <v>0.52064950510263097</v>
      </c>
      <c r="F771" s="39">
        <v>2.81118383542211E-2</v>
      </c>
      <c r="G771" s="34" t="s">
        <v>126</v>
      </c>
      <c r="H771" s="34" t="s">
        <v>132</v>
      </c>
    </row>
    <row r="772" spans="1:8">
      <c r="A772" s="34">
        <v>0</v>
      </c>
      <c r="B772" s="34" t="s">
        <v>125</v>
      </c>
      <c r="C772" s="34">
        <v>0</v>
      </c>
      <c r="D772" s="39">
        <v>0.28699999999999998</v>
      </c>
      <c r="E772" s="39">
        <v>1.2503313979408399</v>
      </c>
      <c r="F772" s="39">
        <v>6.4951162247242206E-2</v>
      </c>
      <c r="G772" s="34" t="s">
        <v>126</v>
      </c>
      <c r="H772" s="34" t="s">
        <v>132</v>
      </c>
    </row>
    <row r="773" spans="1:8">
      <c r="A773" s="34">
        <v>0</v>
      </c>
      <c r="B773" s="34" t="s">
        <v>125</v>
      </c>
      <c r="C773" s="34">
        <v>0</v>
      </c>
      <c r="D773" s="39">
        <v>0.46</v>
      </c>
      <c r="E773" s="39">
        <v>0.99079971009045298</v>
      </c>
      <c r="F773" s="39">
        <v>5.2172616488815299E-2</v>
      </c>
      <c r="G773" s="34" t="s">
        <v>126</v>
      </c>
      <c r="H773" s="34" t="s">
        <v>132</v>
      </c>
    </row>
    <row r="774" spans="1:8">
      <c r="A774" s="34">
        <v>0</v>
      </c>
      <c r="B774" s="34" t="s">
        <v>125</v>
      </c>
      <c r="C774" s="34">
        <v>0</v>
      </c>
      <c r="D774" s="39">
        <v>0.33500000000000002</v>
      </c>
      <c r="E774" s="39">
        <v>1.19131779718859</v>
      </c>
      <c r="F774" s="39">
        <v>6.2075872526227198E-2</v>
      </c>
      <c r="G774" s="34" t="s">
        <v>126</v>
      </c>
      <c r="H774" s="34" t="s">
        <v>132</v>
      </c>
    </row>
    <row r="775" spans="1:8">
      <c r="A775" s="34">
        <v>0</v>
      </c>
      <c r="B775" s="34" t="s">
        <v>125</v>
      </c>
      <c r="C775" s="34">
        <v>0</v>
      </c>
      <c r="D775" s="39">
        <v>0.77400000000000002</v>
      </c>
      <c r="E775" s="39">
        <v>0.46244236060807098</v>
      </c>
      <c r="F775" s="39">
        <v>2.50477348324591E-2</v>
      </c>
      <c r="G775" s="34" t="s">
        <v>126</v>
      </c>
      <c r="H775" s="34" t="s">
        <v>132</v>
      </c>
    </row>
    <row r="776" spans="1:8">
      <c r="A776" s="34">
        <v>0</v>
      </c>
      <c r="B776" s="34" t="s">
        <v>125</v>
      </c>
      <c r="C776" s="34">
        <v>0</v>
      </c>
      <c r="D776" s="39">
        <v>0.83599999999999997</v>
      </c>
      <c r="E776" s="39">
        <v>0.39570047848845702</v>
      </c>
      <c r="F776" s="39">
        <v>2.1510487135359701E-2</v>
      </c>
      <c r="G776" s="34" t="s">
        <v>126</v>
      </c>
      <c r="H776" s="34" t="s">
        <v>132</v>
      </c>
    </row>
    <row r="777" spans="1:8">
      <c r="A777" s="34">
        <v>0</v>
      </c>
      <c r="B777" s="34" t="s">
        <v>125</v>
      </c>
      <c r="C777" s="34">
        <v>0</v>
      </c>
      <c r="D777" s="39">
        <v>0.31900000000000001</v>
      </c>
      <c r="E777" s="39">
        <v>1.1560866684350599</v>
      </c>
      <c r="F777" s="39">
        <v>6.0350878989289099E-2</v>
      </c>
      <c r="G777" s="34" t="s">
        <v>126</v>
      </c>
      <c r="H777" s="34" t="s">
        <v>132</v>
      </c>
    </row>
    <row r="778" spans="1:8">
      <c r="A778" s="34">
        <v>0</v>
      </c>
      <c r="B778" s="34" t="s">
        <v>125</v>
      </c>
      <c r="C778" s="34">
        <v>0</v>
      </c>
      <c r="D778" s="39">
        <v>0.86</v>
      </c>
      <c r="E778" s="39">
        <v>0.38572809561641103</v>
      </c>
      <c r="F778" s="39">
        <v>2.09797563420063E-2</v>
      </c>
      <c r="G778" s="34" t="s">
        <v>126</v>
      </c>
      <c r="H778" s="34" t="s">
        <v>132</v>
      </c>
    </row>
    <row r="779" spans="1:8">
      <c r="A779" s="34">
        <v>0</v>
      </c>
      <c r="B779" s="34" t="s">
        <v>125</v>
      </c>
      <c r="C779" s="34">
        <v>0</v>
      </c>
      <c r="D779" s="39">
        <v>7.1999999999999995E-2</v>
      </c>
      <c r="E779" s="39">
        <v>2.14796357994399</v>
      </c>
      <c r="F779" s="39">
        <v>0.10660946310634301</v>
      </c>
      <c r="G779" s="34" t="s">
        <v>126</v>
      </c>
      <c r="H779" s="34" t="s">
        <v>132</v>
      </c>
    </row>
    <row r="780" spans="1:8">
      <c r="A780" s="34">
        <v>0</v>
      </c>
      <c r="B780" s="34" t="s">
        <v>125</v>
      </c>
      <c r="C780" s="34">
        <v>0</v>
      </c>
      <c r="D780" s="39">
        <v>0.16</v>
      </c>
      <c r="E780" s="39">
        <v>1.5603987235566701</v>
      </c>
      <c r="F780" s="39">
        <v>7.9773359715693104E-2</v>
      </c>
      <c r="G780" s="34" t="s">
        <v>126</v>
      </c>
      <c r="H780" s="34" t="s">
        <v>132</v>
      </c>
    </row>
    <row r="781" spans="1:8">
      <c r="A781" s="34">
        <v>0</v>
      </c>
      <c r="B781" s="34" t="s">
        <v>125</v>
      </c>
      <c r="C781" s="34">
        <v>0</v>
      </c>
      <c r="D781" s="39">
        <v>2.1000000000000001E-2</v>
      </c>
      <c r="E781" s="39">
        <v>2.7997550201922401</v>
      </c>
      <c r="F781" s="39">
        <v>0.134605192103189</v>
      </c>
      <c r="G781" s="34" t="s">
        <v>126</v>
      </c>
      <c r="H781" s="34" t="s">
        <v>132</v>
      </c>
    </row>
    <row r="782" spans="1:8">
      <c r="A782" s="34">
        <v>0</v>
      </c>
      <c r="B782" s="34" t="s">
        <v>125</v>
      </c>
      <c r="C782" s="34">
        <v>0</v>
      </c>
      <c r="D782" s="39">
        <v>0.41599999999999998</v>
      </c>
      <c r="E782" s="39">
        <v>0.99770662726972903</v>
      </c>
      <c r="F782" s="39">
        <v>5.2517214148238199E-2</v>
      </c>
      <c r="G782" s="34" t="s">
        <v>126</v>
      </c>
      <c r="H782" s="34" t="s">
        <v>132</v>
      </c>
    </row>
    <row r="783" spans="1:8">
      <c r="A783" s="34">
        <v>0</v>
      </c>
      <c r="B783" s="34" t="s">
        <v>125</v>
      </c>
      <c r="C783" s="34">
        <v>0</v>
      </c>
      <c r="D783" s="39">
        <v>0.53900000000000003</v>
      </c>
      <c r="E783" s="39">
        <v>0.880591250385238</v>
      </c>
      <c r="F783" s="39">
        <v>4.6640025129894701E-2</v>
      </c>
      <c r="G783" s="34" t="s">
        <v>126</v>
      </c>
      <c r="H783" s="34" t="s">
        <v>132</v>
      </c>
    </row>
    <row r="784" spans="1:8">
      <c r="A784" s="34">
        <v>0</v>
      </c>
      <c r="B784" s="34" t="s">
        <v>125</v>
      </c>
      <c r="C784" s="34">
        <v>0</v>
      </c>
      <c r="D784" s="39">
        <v>0.93899999999999995</v>
      </c>
      <c r="E784" s="39">
        <v>0.23473871187605</v>
      </c>
      <c r="F784" s="39">
        <v>1.2873160157933499E-2</v>
      </c>
      <c r="G784" s="34" t="s">
        <v>126</v>
      </c>
      <c r="H784" s="34" t="s">
        <v>132</v>
      </c>
    </row>
    <row r="785" spans="1:8">
      <c r="A785" s="34">
        <v>0</v>
      </c>
      <c r="B785" s="34" t="s">
        <v>125</v>
      </c>
      <c r="C785" s="34">
        <v>0</v>
      </c>
      <c r="D785" s="39">
        <v>0.379</v>
      </c>
      <c r="E785" s="39">
        <v>1.0206438137917699</v>
      </c>
      <c r="F785" s="39">
        <v>5.3659793211189903E-2</v>
      </c>
      <c r="G785" s="34" t="s">
        <v>126</v>
      </c>
      <c r="H785" s="34" t="s">
        <v>132</v>
      </c>
    </row>
    <row r="786" spans="1:8">
      <c r="A786" s="34">
        <v>0</v>
      </c>
      <c r="B786" s="34" t="s">
        <v>125</v>
      </c>
      <c r="C786" s="34">
        <v>0</v>
      </c>
      <c r="D786" s="39">
        <v>0.74399999999999999</v>
      </c>
      <c r="E786" s="39">
        <v>0.57527663211010105</v>
      </c>
      <c r="F786" s="39">
        <v>3.0970016947992601E-2</v>
      </c>
      <c r="G786" s="34" t="s">
        <v>126</v>
      </c>
      <c r="H786" s="34" t="s">
        <v>132</v>
      </c>
    </row>
    <row r="787" spans="1:8">
      <c r="A787" s="34">
        <v>0</v>
      </c>
      <c r="B787" s="34" t="s">
        <v>125</v>
      </c>
      <c r="C787" s="34">
        <v>0</v>
      </c>
      <c r="D787" s="39">
        <v>0.152</v>
      </c>
      <c r="E787" s="39">
        <v>1.7885317504745699</v>
      </c>
      <c r="F787" s="39">
        <v>9.0382236187466394E-2</v>
      </c>
      <c r="G787" s="34" t="s">
        <v>126</v>
      </c>
      <c r="H787" s="34" t="s">
        <v>132</v>
      </c>
    </row>
    <row r="788" spans="1:8">
      <c r="A788" s="34">
        <v>0</v>
      </c>
      <c r="B788" s="34" t="s">
        <v>125</v>
      </c>
      <c r="C788" s="34">
        <v>0</v>
      </c>
      <c r="D788" s="39">
        <v>0.36099999999999999</v>
      </c>
      <c r="E788" s="39">
        <v>1.1104293826470799</v>
      </c>
      <c r="F788" s="39">
        <v>5.8105935791028802E-2</v>
      </c>
      <c r="G788" s="34" t="s">
        <v>126</v>
      </c>
      <c r="H788" s="34" t="s">
        <v>132</v>
      </c>
    </row>
    <row r="789" spans="1:8">
      <c r="A789" s="34">
        <v>0</v>
      </c>
      <c r="B789" s="34" t="s">
        <v>125</v>
      </c>
      <c r="C789" s="34">
        <v>0</v>
      </c>
      <c r="D789" s="39">
        <v>0.67800000000000005</v>
      </c>
      <c r="E789" s="39">
        <v>0.66669841267415697</v>
      </c>
      <c r="F789" s="39">
        <v>3.5715925651934703E-2</v>
      </c>
      <c r="G789" s="34" t="s">
        <v>126</v>
      </c>
      <c r="H789" s="34" t="s">
        <v>132</v>
      </c>
    </row>
    <row r="790" spans="1:8">
      <c r="A790" s="34">
        <v>0</v>
      </c>
      <c r="B790" s="34" t="s">
        <v>125</v>
      </c>
      <c r="C790" s="34">
        <v>0</v>
      </c>
      <c r="D790" s="39">
        <v>0.16200000000000001</v>
      </c>
      <c r="E790" s="39">
        <v>1.6501251101793599</v>
      </c>
      <c r="F790" s="39">
        <v>8.3975297914238203E-2</v>
      </c>
      <c r="G790" s="34" t="s">
        <v>126</v>
      </c>
      <c r="H790" s="34" t="s">
        <v>132</v>
      </c>
    </row>
    <row r="791" spans="1:8">
      <c r="A791" s="34">
        <v>0</v>
      </c>
      <c r="B791" s="34" t="s">
        <v>125</v>
      </c>
      <c r="C791" s="34">
        <v>0</v>
      </c>
      <c r="D791" s="39">
        <v>0.72799999999999998</v>
      </c>
      <c r="E791" s="39">
        <v>0.57678320292003904</v>
      </c>
      <c r="F791" s="39">
        <v>3.1048604950580299E-2</v>
      </c>
      <c r="G791" s="34" t="s">
        <v>126</v>
      </c>
      <c r="H791" s="34" t="s">
        <v>132</v>
      </c>
    </row>
    <row r="792" spans="1:8">
      <c r="A792" s="34">
        <v>0</v>
      </c>
      <c r="B792" s="34" t="s">
        <v>125</v>
      </c>
      <c r="C792" s="34">
        <v>0</v>
      </c>
      <c r="D792" s="39">
        <v>0.52</v>
      </c>
      <c r="E792" s="39">
        <v>0.90350813093499804</v>
      </c>
      <c r="F792" s="39">
        <v>4.7795791377814999E-2</v>
      </c>
      <c r="G792" s="34" t="s">
        <v>126</v>
      </c>
      <c r="H792" s="34" t="s">
        <v>132</v>
      </c>
    </row>
    <row r="793" spans="1:8">
      <c r="A793" s="34">
        <v>0</v>
      </c>
      <c r="B793" s="34" t="s">
        <v>125</v>
      </c>
      <c r="C793" s="34">
        <v>0</v>
      </c>
      <c r="D793" s="39">
        <v>0.879</v>
      </c>
      <c r="E793" s="39">
        <v>0.33491212326043301</v>
      </c>
      <c r="F793" s="39">
        <v>1.8266360973475799E-2</v>
      </c>
      <c r="G793" s="34" t="s">
        <v>126</v>
      </c>
      <c r="H793" s="34" t="s">
        <v>132</v>
      </c>
    </row>
    <row r="794" spans="1:8">
      <c r="A794" s="34">
        <v>0</v>
      </c>
      <c r="B794" s="34" t="s">
        <v>125</v>
      </c>
      <c r="C794" s="34">
        <v>0</v>
      </c>
      <c r="D794" s="39">
        <v>0.55700000000000005</v>
      </c>
      <c r="E794" s="39">
        <v>0.78203496140940798</v>
      </c>
      <c r="F794" s="39">
        <v>4.16373924878864E-2</v>
      </c>
      <c r="G794" s="34" t="s">
        <v>126</v>
      </c>
      <c r="H794" s="34" t="s">
        <v>132</v>
      </c>
    </row>
    <row r="795" spans="1:8">
      <c r="A795" s="34">
        <v>0</v>
      </c>
      <c r="B795" s="34" t="s">
        <v>125</v>
      </c>
      <c r="C795" s="34">
        <v>0</v>
      </c>
      <c r="D795" s="39">
        <v>0.45</v>
      </c>
      <c r="E795" s="39">
        <v>1.01488069342906</v>
      </c>
      <c r="F795" s="39">
        <v>5.3372971926127999E-2</v>
      </c>
      <c r="G795" s="34" t="s">
        <v>126</v>
      </c>
      <c r="H795" s="34" t="s">
        <v>132</v>
      </c>
    </row>
    <row r="796" spans="1:8">
      <c r="A796" s="34">
        <v>0</v>
      </c>
      <c r="B796" s="34" t="s">
        <v>125</v>
      </c>
      <c r="C796" s="34">
        <v>0</v>
      </c>
      <c r="D796" s="39">
        <v>0.58599999999999997</v>
      </c>
      <c r="E796" s="39">
        <v>0.71094569041783096</v>
      </c>
      <c r="F796" s="39">
        <v>3.7996245736628798E-2</v>
      </c>
      <c r="G796" s="34" t="s">
        <v>126</v>
      </c>
      <c r="H796" s="34" t="s">
        <v>132</v>
      </c>
    </row>
    <row r="797" spans="1:8">
      <c r="A797" s="34">
        <v>0</v>
      </c>
      <c r="B797" s="34" t="s">
        <v>125</v>
      </c>
      <c r="C797" s="34">
        <v>0</v>
      </c>
      <c r="D797" s="39">
        <v>0.23499999999999999</v>
      </c>
      <c r="E797" s="39">
        <v>1.35164161627749</v>
      </c>
      <c r="F797" s="39">
        <v>6.98463542824483E-2</v>
      </c>
      <c r="G797" s="34" t="s">
        <v>126</v>
      </c>
      <c r="H797" s="34" t="s">
        <v>132</v>
      </c>
    </row>
    <row r="798" spans="1:8">
      <c r="A798" s="34">
        <v>0</v>
      </c>
      <c r="B798" s="34" t="s">
        <v>125</v>
      </c>
      <c r="C798" s="34">
        <v>0</v>
      </c>
      <c r="D798" s="39">
        <v>0.312</v>
      </c>
      <c r="E798" s="39">
        <v>1.19307688824914</v>
      </c>
      <c r="F798" s="39">
        <v>6.2161835499111397E-2</v>
      </c>
      <c r="G798" s="34" t="s">
        <v>126</v>
      </c>
      <c r="H798" s="34" t="s">
        <v>132</v>
      </c>
    </row>
    <row r="799" spans="1:8">
      <c r="A799" s="34">
        <v>0</v>
      </c>
      <c r="B799" s="34" t="s">
        <v>125</v>
      </c>
      <c r="C799" s="34">
        <v>0</v>
      </c>
      <c r="D799" s="39">
        <v>0.55500000000000005</v>
      </c>
      <c r="E799" s="39">
        <v>0.79264234952592405</v>
      </c>
      <c r="F799" s="39">
        <v>4.2178334200348402E-2</v>
      </c>
      <c r="G799" s="34" t="s">
        <v>126</v>
      </c>
      <c r="H799" s="34" t="s">
        <v>132</v>
      </c>
    </row>
    <row r="800" spans="1:8">
      <c r="A800" s="34">
        <v>0</v>
      </c>
      <c r="B800" s="34" t="s">
        <v>125</v>
      </c>
      <c r="C800" s="34">
        <v>0</v>
      </c>
      <c r="D800" s="39">
        <v>0.45400000000000001</v>
      </c>
      <c r="E800" s="39">
        <v>0.95010992033874997</v>
      </c>
      <c r="F800" s="39">
        <v>5.0137435842470601E-2</v>
      </c>
      <c r="G800" s="34" t="s">
        <v>126</v>
      </c>
      <c r="H800" s="34" t="s">
        <v>132</v>
      </c>
    </row>
    <row r="801" spans="1:8">
      <c r="A801" s="34">
        <v>0</v>
      </c>
      <c r="B801" s="34" t="s">
        <v>125</v>
      </c>
      <c r="C801" s="34">
        <v>0</v>
      </c>
      <c r="D801" s="39">
        <v>0.59599999999999997</v>
      </c>
      <c r="E801" s="39">
        <v>0.76900276564018399</v>
      </c>
      <c r="F801" s="39">
        <v>4.0971956541450999E-2</v>
      </c>
      <c r="G801" s="34" t="s">
        <v>126</v>
      </c>
      <c r="H801" s="34" t="s">
        <v>132</v>
      </c>
    </row>
    <row r="802" spans="1:8">
      <c r="A802" s="34">
        <v>0</v>
      </c>
      <c r="B802" s="34" t="s">
        <v>125</v>
      </c>
      <c r="C802" s="34">
        <v>0</v>
      </c>
      <c r="D802" s="39">
        <v>0.76300000000000001</v>
      </c>
      <c r="E802" s="39">
        <v>0.55104627314705401</v>
      </c>
      <c r="F802" s="39">
        <v>2.97043231434716E-2</v>
      </c>
      <c r="G802" s="34" t="s">
        <v>126</v>
      </c>
      <c r="H802" s="34" t="s">
        <v>132</v>
      </c>
    </row>
    <row r="803" spans="1:8">
      <c r="A803" s="34">
        <v>0</v>
      </c>
      <c r="B803" s="34" t="s">
        <v>125</v>
      </c>
      <c r="C803" s="34">
        <v>0</v>
      </c>
      <c r="D803" s="39">
        <v>0.434</v>
      </c>
      <c r="E803" s="39">
        <v>1.01458231577751</v>
      </c>
      <c r="F803" s="39">
        <v>5.3358117413688899E-2</v>
      </c>
      <c r="G803" s="34" t="s">
        <v>126</v>
      </c>
      <c r="H803" s="34" t="s">
        <v>132</v>
      </c>
    </row>
    <row r="804" spans="1:8">
      <c r="A804" s="34">
        <v>0</v>
      </c>
      <c r="B804" s="34" t="s">
        <v>125</v>
      </c>
      <c r="C804" s="34">
        <v>0</v>
      </c>
      <c r="D804" s="39">
        <v>0.34</v>
      </c>
      <c r="E804" s="39">
        <v>1.12018021605257</v>
      </c>
      <c r="F804" s="39">
        <v>5.8586279177018703E-2</v>
      </c>
      <c r="G804" s="34" t="s">
        <v>126</v>
      </c>
      <c r="H804" s="34" t="s">
        <v>132</v>
      </c>
    </row>
    <row r="805" spans="1:8">
      <c r="A805" s="34">
        <v>0</v>
      </c>
      <c r="B805" s="34" t="s">
        <v>125</v>
      </c>
      <c r="C805" s="34">
        <v>0</v>
      </c>
      <c r="D805" s="39">
        <v>0.76900000000000002</v>
      </c>
      <c r="E805" s="39">
        <v>0.53063575918738703</v>
      </c>
      <c r="F805" s="39">
        <v>2.8635593839477499E-2</v>
      </c>
      <c r="G805" s="34" t="s">
        <v>126</v>
      </c>
      <c r="H805" s="34" t="s">
        <v>132</v>
      </c>
    </row>
    <row r="806" spans="1:8">
      <c r="A806" s="34">
        <v>0</v>
      </c>
      <c r="B806" s="34" t="s">
        <v>125</v>
      </c>
      <c r="C806" s="34">
        <v>0</v>
      </c>
      <c r="D806" s="39">
        <v>0.32200000000000001</v>
      </c>
      <c r="E806" s="39">
        <v>1.1409356022515</v>
      </c>
      <c r="F806" s="39">
        <v>5.9607096850442902E-2</v>
      </c>
      <c r="G806" s="34" t="s">
        <v>126</v>
      </c>
      <c r="H806" s="34" t="s">
        <v>132</v>
      </c>
    </row>
    <row r="807" spans="1:8">
      <c r="A807" s="34">
        <v>0</v>
      </c>
      <c r="B807" s="34" t="s">
        <v>125</v>
      </c>
      <c r="C807" s="34">
        <v>0</v>
      </c>
      <c r="D807" s="39">
        <v>0.71399999999999997</v>
      </c>
      <c r="E807" s="39">
        <v>0.61615251699570395</v>
      </c>
      <c r="F807" s="39">
        <v>3.30977368407991E-2</v>
      </c>
      <c r="G807" s="34" t="s">
        <v>126</v>
      </c>
      <c r="H807" s="34" t="s">
        <v>132</v>
      </c>
    </row>
    <row r="808" spans="1:8">
      <c r="A808" s="34">
        <v>0</v>
      </c>
      <c r="B808" s="34" t="s">
        <v>125</v>
      </c>
      <c r="C808" s="34">
        <v>0</v>
      </c>
      <c r="D808" s="39">
        <v>0.67600000000000005</v>
      </c>
      <c r="E808" s="39">
        <v>0.656249506688377</v>
      </c>
      <c r="F808" s="39">
        <v>3.5175853884946602E-2</v>
      </c>
      <c r="G808" s="34" t="s">
        <v>126</v>
      </c>
      <c r="H808" s="34" t="s">
        <v>132</v>
      </c>
    </row>
    <row r="809" spans="1:8">
      <c r="A809" s="34">
        <v>0</v>
      </c>
      <c r="B809" s="34" t="s">
        <v>125</v>
      </c>
      <c r="C809" s="34">
        <v>0</v>
      </c>
      <c r="D809" s="39">
        <v>0.93600000000000005</v>
      </c>
      <c r="E809" s="39">
        <v>0.28143556070408698</v>
      </c>
      <c r="F809" s="39">
        <v>1.5394609453375299E-2</v>
      </c>
      <c r="G809" s="34" t="s">
        <v>126</v>
      </c>
      <c r="H809" s="34" t="s">
        <v>132</v>
      </c>
    </row>
    <row r="810" spans="1:8">
      <c r="A810" s="34">
        <v>0</v>
      </c>
      <c r="B810" s="34" t="s">
        <v>125</v>
      </c>
      <c r="C810" s="34">
        <v>0</v>
      </c>
      <c r="D810" s="39">
        <v>8.9999999999999993E-3</v>
      </c>
      <c r="E810" s="39">
        <v>3.5032854632620198</v>
      </c>
      <c r="F810" s="39">
        <v>0.162918613960054</v>
      </c>
      <c r="G810" s="34" t="s">
        <v>126</v>
      </c>
      <c r="H810" s="34" t="s">
        <v>132</v>
      </c>
    </row>
    <row r="811" spans="1:8">
      <c r="A811" s="34">
        <v>0</v>
      </c>
      <c r="B811" s="34" t="s">
        <v>125</v>
      </c>
      <c r="C811" s="34">
        <v>0</v>
      </c>
      <c r="D811" s="39">
        <v>0.56599999999999995</v>
      </c>
      <c r="E811" s="39">
        <v>0.74318807345533</v>
      </c>
      <c r="F811" s="39">
        <v>3.9651102605530397E-2</v>
      </c>
      <c r="G811" s="34" t="s">
        <v>126</v>
      </c>
      <c r="H811" s="34" t="s">
        <v>132</v>
      </c>
    </row>
    <row r="812" spans="1:8">
      <c r="A812" s="34">
        <v>0</v>
      </c>
      <c r="B812" s="34" t="s">
        <v>125</v>
      </c>
      <c r="C812" s="34">
        <v>0</v>
      </c>
      <c r="D812" s="39">
        <v>0.29899999999999999</v>
      </c>
      <c r="E812" s="39">
        <v>1.22216294997274</v>
      </c>
      <c r="F812" s="39">
        <v>6.3580927555005898E-2</v>
      </c>
      <c r="G812" s="34" t="s">
        <v>126</v>
      </c>
      <c r="H812" s="34" t="s">
        <v>132</v>
      </c>
    </row>
    <row r="813" spans="1:8">
      <c r="A813" s="34">
        <v>0</v>
      </c>
      <c r="B813" s="34" t="s">
        <v>125</v>
      </c>
      <c r="C813" s="34">
        <v>0</v>
      </c>
      <c r="D813" s="39">
        <v>0.44500000000000001</v>
      </c>
      <c r="E813" s="39">
        <v>1.0047450478100499</v>
      </c>
      <c r="F813" s="39">
        <v>5.28681150566567E-2</v>
      </c>
      <c r="G813" s="34" t="s">
        <v>126</v>
      </c>
      <c r="H813" s="34" t="s">
        <v>132</v>
      </c>
    </row>
    <row r="814" spans="1:8">
      <c r="A814" s="34">
        <v>0</v>
      </c>
      <c r="B814" s="34" t="s">
        <v>125</v>
      </c>
      <c r="C814" s="34">
        <v>0</v>
      </c>
      <c r="D814" s="39">
        <v>0.58499999999999996</v>
      </c>
      <c r="E814" s="39">
        <v>0.76314033418673599</v>
      </c>
      <c r="F814" s="39">
        <v>4.0672313940768298E-2</v>
      </c>
      <c r="G814" s="34" t="s">
        <v>126</v>
      </c>
      <c r="H814" s="34" t="s">
        <v>132</v>
      </c>
    </row>
    <row r="815" spans="1:8">
      <c r="A815" s="34">
        <v>0</v>
      </c>
      <c r="B815" s="34" t="s">
        <v>125</v>
      </c>
      <c r="C815" s="34">
        <v>0</v>
      </c>
      <c r="D815" s="39">
        <v>0.43099999999999999</v>
      </c>
      <c r="E815" s="39">
        <v>1.0085284574435001</v>
      </c>
      <c r="F815" s="39">
        <v>5.3056629801796699E-2</v>
      </c>
      <c r="G815" s="34" t="s">
        <v>126</v>
      </c>
      <c r="H815" s="34" t="s">
        <v>132</v>
      </c>
    </row>
    <row r="816" spans="1:8">
      <c r="A816" s="34">
        <v>0</v>
      </c>
      <c r="B816" s="34" t="s">
        <v>125</v>
      </c>
      <c r="C816" s="34">
        <v>0</v>
      </c>
      <c r="D816" s="39">
        <v>0.72399999999999998</v>
      </c>
      <c r="E816" s="39">
        <v>0.54882603004709796</v>
      </c>
      <c r="F816" s="39">
        <v>2.95881814384403E-2</v>
      </c>
      <c r="G816" s="34" t="s">
        <v>126</v>
      </c>
      <c r="H816" s="34" t="s">
        <v>132</v>
      </c>
    </row>
    <row r="817" spans="1:8">
      <c r="A817" s="34">
        <v>0</v>
      </c>
      <c r="B817" s="34" t="s">
        <v>125</v>
      </c>
      <c r="C817" s="34">
        <v>0</v>
      </c>
      <c r="D817" s="39">
        <v>0.92900000000000005</v>
      </c>
      <c r="E817" s="39">
        <v>0.30302223840918002</v>
      </c>
      <c r="F817" s="39">
        <v>1.6555858068799299E-2</v>
      </c>
      <c r="G817" s="34" t="s">
        <v>126</v>
      </c>
      <c r="H817" s="34" t="s">
        <v>132</v>
      </c>
    </row>
    <row r="818" spans="1:8">
      <c r="A818" s="34">
        <v>0</v>
      </c>
      <c r="B818" s="34" t="s">
        <v>125</v>
      </c>
      <c r="C818" s="34">
        <v>0</v>
      </c>
      <c r="D818" s="39">
        <v>0.02</v>
      </c>
      <c r="E818" s="39">
        <v>2.5883057238106302</v>
      </c>
      <c r="F818" s="39">
        <v>0.12571727652252701</v>
      </c>
      <c r="G818" s="34" t="s">
        <v>126</v>
      </c>
      <c r="H818" s="34" t="s">
        <v>132</v>
      </c>
    </row>
    <row r="819" spans="1:8">
      <c r="A819" s="34">
        <v>0</v>
      </c>
      <c r="B819" s="34" t="s">
        <v>125</v>
      </c>
      <c r="C819" s="34">
        <v>0</v>
      </c>
      <c r="D819" s="39">
        <v>0.49</v>
      </c>
      <c r="E819" s="39">
        <v>0.81602336406229603</v>
      </c>
      <c r="F819" s="39">
        <v>4.3368534800018399E-2</v>
      </c>
      <c r="G819" s="34" t="s">
        <v>126</v>
      </c>
      <c r="H819" s="34" t="s">
        <v>132</v>
      </c>
    </row>
    <row r="820" spans="1:8">
      <c r="A820" s="34">
        <v>0</v>
      </c>
      <c r="B820" s="34" t="s">
        <v>125</v>
      </c>
      <c r="C820" s="34">
        <v>0</v>
      </c>
      <c r="D820" s="39">
        <v>0.59599999999999997</v>
      </c>
      <c r="E820" s="39">
        <v>0.77580200367305496</v>
      </c>
      <c r="F820" s="39">
        <v>4.1319247162986003E-2</v>
      </c>
      <c r="G820" s="34" t="s">
        <v>126</v>
      </c>
      <c r="H820" s="34" t="s">
        <v>132</v>
      </c>
    </row>
    <row r="821" spans="1:8">
      <c r="A821" s="34">
        <v>0</v>
      </c>
      <c r="B821" s="34" t="s">
        <v>125</v>
      </c>
      <c r="C821" s="34">
        <v>0</v>
      </c>
      <c r="D821" s="39">
        <v>0.47699999999999998</v>
      </c>
      <c r="E821" s="39">
        <v>0.91184193825999105</v>
      </c>
      <c r="F821" s="39">
        <v>4.8215395477437299E-2</v>
      </c>
      <c r="G821" s="34" t="s">
        <v>126</v>
      </c>
      <c r="H821" s="34" t="s">
        <v>132</v>
      </c>
    </row>
    <row r="822" spans="1:8">
      <c r="A822" s="34">
        <v>0</v>
      </c>
      <c r="B822" s="34" t="s">
        <v>125</v>
      </c>
      <c r="C822" s="34">
        <v>0</v>
      </c>
      <c r="D822" s="39">
        <v>0.375</v>
      </c>
      <c r="E822" s="39">
        <v>1.10315688213302</v>
      </c>
      <c r="F822" s="39">
        <v>5.7747360236819902E-2</v>
      </c>
      <c r="G822" s="34" t="s">
        <v>126</v>
      </c>
      <c r="H822" s="34" t="s">
        <v>132</v>
      </c>
    </row>
    <row r="823" spans="1:8">
      <c r="A823" s="34">
        <v>0</v>
      </c>
      <c r="B823" s="34" t="s">
        <v>125</v>
      </c>
      <c r="C823" s="34">
        <v>0</v>
      </c>
      <c r="D823" s="39">
        <v>0.72</v>
      </c>
      <c r="E823" s="39">
        <v>0.593469974824827</v>
      </c>
      <c r="F823" s="39">
        <v>3.1918193625416501E-2</v>
      </c>
      <c r="G823" s="34" t="s">
        <v>126</v>
      </c>
      <c r="H823" s="34" t="s">
        <v>132</v>
      </c>
    </row>
    <row r="824" spans="1:8">
      <c r="A824" s="34">
        <v>0</v>
      </c>
      <c r="B824" s="34" t="s">
        <v>125</v>
      </c>
      <c r="C824" s="34">
        <v>0</v>
      </c>
      <c r="D824" s="39">
        <v>0.20300000000000001</v>
      </c>
      <c r="E824" s="39">
        <v>1.4782590964956199</v>
      </c>
      <c r="F824" s="39">
        <v>7.5892773023107596E-2</v>
      </c>
      <c r="G824" s="34" t="s">
        <v>126</v>
      </c>
      <c r="H824" s="34" t="s">
        <v>132</v>
      </c>
    </row>
    <row r="825" spans="1:8">
      <c r="A825" s="34">
        <v>0</v>
      </c>
      <c r="B825" s="34" t="s">
        <v>125</v>
      </c>
      <c r="C825" s="34">
        <v>0</v>
      </c>
      <c r="D825" s="39">
        <v>0.29699999999999999</v>
      </c>
      <c r="E825" s="39">
        <v>1.2810475285266201</v>
      </c>
      <c r="F825" s="39">
        <v>6.6440764000570501E-2</v>
      </c>
      <c r="G825" s="34" t="s">
        <v>126</v>
      </c>
      <c r="H825" s="34" t="s">
        <v>132</v>
      </c>
    </row>
    <row r="826" spans="1:8">
      <c r="A826" s="34">
        <v>0</v>
      </c>
      <c r="B826" s="34" t="s">
        <v>125</v>
      </c>
      <c r="C826" s="34">
        <v>0</v>
      </c>
      <c r="D826" s="39">
        <v>0.23499999999999999</v>
      </c>
      <c r="E826" s="39">
        <v>1.4638229118689401</v>
      </c>
      <c r="F826" s="39">
        <v>7.5207368999247598E-2</v>
      </c>
      <c r="G826" s="34" t="s">
        <v>126</v>
      </c>
      <c r="H826" s="34" t="s">
        <v>132</v>
      </c>
    </row>
    <row r="827" spans="1:8">
      <c r="A827" s="34">
        <v>0</v>
      </c>
      <c r="B827" s="34" t="s">
        <v>125</v>
      </c>
      <c r="C827" s="34">
        <v>0</v>
      </c>
      <c r="D827" s="39">
        <v>0.91100000000000003</v>
      </c>
      <c r="E827" s="39">
        <v>0.29895525899376102</v>
      </c>
      <c r="F827" s="39">
        <v>1.6337285640765E-2</v>
      </c>
      <c r="G827" s="34" t="s">
        <v>126</v>
      </c>
      <c r="H827" s="34" t="s">
        <v>132</v>
      </c>
    </row>
    <row r="828" spans="1:8">
      <c r="A828" s="34">
        <v>0</v>
      </c>
      <c r="B828" s="34" t="s">
        <v>125</v>
      </c>
      <c r="C828" s="34">
        <v>0</v>
      </c>
      <c r="D828" s="39">
        <v>0.44900000000000001</v>
      </c>
      <c r="E828" s="39">
        <v>0.96802538696761897</v>
      </c>
      <c r="F828" s="39">
        <v>5.1034589379699999E-2</v>
      </c>
      <c r="G828" s="34" t="s">
        <v>126</v>
      </c>
      <c r="H828" s="34" t="s">
        <v>132</v>
      </c>
    </row>
    <row r="829" spans="1:8">
      <c r="A829" s="34">
        <v>0</v>
      </c>
      <c r="B829" s="34" t="s">
        <v>125</v>
      </c>
      <c r="C829" s="34">
        <v>0</v>
      </c>
      <c r="D829" s="39">
        <v>0.251</v>
      </c>
      <c r="E829" s="39">
        <v>1.3149752083483299</v>
      </c>
      <c r="F829" s="39">
        <v>6.8080605549002596E-2</v>
      </c>
      <c r="G829" s="34" t="s">
        <v>126</v>
      </c>
      <c r="H829" s="34" t="s">
        <v>132</v>
      </c>
    </row>
    <row r="830" spans="1:8">
      <c r="A830" s="34">
        <v>0</v>
      </c>
      <c r="B830" s="34" t="s">
        <v>125</v>
      </c>
      <c r="C830" s="34">
        <v>0</v>
      </c>
      <c r="D830" s="39">
        <v>0.311</v>
      </c>
      <c r="E830" s="39">
        <v>1.2177756355406399</v>
      </c>
      <c r="F830" s="39">
        <v>6.3367148135944101E-2</v>
      </c>
      <c r="G830" s="34" t="s">
        <v>126</v>
      </c>
      <c r="H830" s="34" t="s">
        <v>132</v>
      </c>
    </row>
    <row r="831" spans="1:8">
      <c r="A831" s="34">
        <v>0</v>
      </c>
      <c r="B831" s="34" t="s">
        <v>125</v>
      </c>
      <c r="C831" s="34">
        <v>0</v>
      </c>
      <c r="D831" s="39">
        <v>3.2000000000000001E-2</v>
      </c>
      <c r="E831" s="39">
        <v>2.4652873667369399</v>
      </c>
      <c r="F831" s="39">
        <v>0.120461898362779</v>
      </c>
      <c r="G831" s="34" t="s">
        <v>126</v>
      </c>
      <c r="H831" s="34" t="s">
        <v>132</v>
      </c>
    </row>
    <row r="832" spans="1:8">
      <c r="A832" s="34">
        <v>0</v>
      </c>
      <c r="B832" s="34" t="s">
        <v>125</v>
      </c>
      <c r="C832" s="34">
        <v>0</v>
      </c>
      <c r="D832" s="39">
        <v>0.33200000000000002</v>
      </c>
      <c r="E832" s="39">
        <v>1.1615784955358299</v>
      </c>
      <c r="F832" s="39">
        <v>6.06201882483976E-2</v>
      </c>
      <c r="G832" s="34" t="s">
        <v>126</v>
      </c>
      <c r="H832" s="34" t="s">
        <v>132</v>
      </c>
    </row>
    <row r="833" spans="1:8">
      <c r="A833" s="34">
        <v>0</v>
      </c>
      <c r="B833" s="34" t="s">
        <v>125</v>
      </c>
      <c r="C833" s="34">
        <v>0</v>
      </c>
      <c r="D833" s="39">
        <v>0.45500000000000002</v>
      </c>
      <c r="E833" s="39">
        <v>0.95180399265254201</v>
      </c>
      <c r="F833" s="39">
        <v>5.0222342581294502E-2</v>
      </c>
      <c r="G833" s="34" t="s">
        <v>126</v>
      </c>
      <c r="H833" s="34" t="s">
        <v>132</v>
      </c>
    </row>
    <row r="834" spans="1:8">
      <c r="A834" s="34">
        <v>0</v>
      </c>
      <c r="B834" s="34" t="s">
        <v>125</v>
      </c>
      <c r="C834" s="34">
        <v>0</v>
      </c>
      <c r="D834" s="39">
        <v>0.59299999999999997</v>
      </c>
      <c r="E834" s="39">
        <v>0.70858783497435895</v>
      </c>
      <c r="F834" s="39">
        <v>3.7875003780333698E-2</v>
      </c>
      <c r="G834" s="34" t="s">
        <v>126</v>
      </c>
      <c r="H834" s="34" t="s">
        <v>132</v>
      </c>
    </row>
    <row r="835" spans="1:8">
      <c r="A835" s="34">
        <v>0</v>
      </c>
      <c r="B835" s="34" t="s">
        <v>125</v>
      </c>
      <c r="C835" s="34">
        <v>0</v>
      </c>
      <c r="D835" s="39">
        <v>0.52100000000000002</v>
      </c>
      <c r="E835" s="39">
        <v>0.852147822063404</v>
      </c>
      <c r="F835" s="39">
        <v>4.5201630610285301E-2</v>
      </c>
      <c r="G835" s="34" t="s">
        <v>126</v>
      </c>
      <c r="H835" s="34" t="s">
        <v>132</v>
      </c>
    </row>
    <row r="836" spans="1:8">
      <c r="A836" s="34">
        <v>0</v>
      </c>
      <c r="B836" s="34" t="s">
        <v>125</v>
      </c>
      <c r="C836" s="34">
        <v>0</v>
      </c>
      <c r="D836" s="39">
        <v>0.155</v>
      </c>
      <c r="E836" s="39">
        <v>1.7611941473357799</v>
      </c>
      <c r="F836" s="39">
        <v>8.9123872484863295E-2</v>
      </c>
      <c r="G836" s="34" t="s">
        <v>126</v>
      </c>
      <c r="H836" s="34" t="s">
        <v>132</v>
      </c>
    </row>
    <row r="837" spans="1:8">
      <c r="A837" s="34">
        <v>0</v>
      </c>
      <c r="B837" s="34" t="s">
        <v>125</v>
      </c>
      <c r="C837" s="34">
        <v>0</v>
      </c>
      <c r="D837" s="39">
        <v>0.89200000000000002</v>
      </c>
      <c r="E837" s="39">
        <v>0.36337536192853498</v>
      </c>
      <c r="F837" s="39">
        <v>1.9788048480558498E-2</v>
      </c>
      <c r="G837" s="34" t="s">
        <v>126</v>
      </c>
      <c r="H837" s="34" t="s">
        <v>132</v>
      </c>
    </row>
    <row r="838" spans="1:8">
      <c r="A838" s="34">
        <v>0</v>
      </c>
      <c r="B838" s="34" t="s">
        <v>125</v>
      </c>
      <c r="C838" s="34">
        <v>0</v>
      </c>
      <c r="D838" s="39">
        <v>0.51</v>
      </c>
      <c r="E838" s="39">
        <v>0.81135911650687698</v>
      </c>
      <c r="F838" s="39">
        <v>4.3131339499808498E-2</v>
      </c>
      <c r="G838" s="34" t="s">
        <v>126</v>
      </c>
      <c r="H838" s="34" t="s">
        <v>132</v>
      </c>
    </row>
    <row r="839" spans="1:8">
      <c r="A839" s="34">
        <v>0</v>
      </c>
      <c r="B839" s="34" t="s">
        <v>125</v>
      </c>
      <c r="C839" s="34">
        <v>0</v>
      </c>
      <c r="D839" s="39">
        <v>0.28199999999999997</v>
      </c>
      <c r="E839" s="39">
        <v>1.30911955723421</v>
      </c>
      <c r="F839" s="39">
        <v>6.77979932411647E-2</v>
      </c>
      <c r="G839" s="34" t="s">
        <v>126</v>
      </c>
      <c r="H839" s="34" t="s">
        <v>132</v>
      </c>
    </row>
    <row r="840" spans="1:8">
      <c r="A840" s="34">
        <v>0</v>
      </c>
      <c r="B840" s="34" t="s">
        <v>125</v>
      </c>
      <c r="C840" s="34">
        <v>0</v>
      </c>
      <c r="D840" s="39">
        <v>0.25900000000000001</v>
      </c>
      <c r="E840" s="39">
        <v>1.3007519440633499</v>
      </c>
      <c r="F840" s="39">
        <v>6.73938480652536E-2</v>
      </c>
      <c r="G840" s="34" t="s">
        <v>126</v>
      </c>
      <c r="H840" s="34" t="s">
        <v>132</v>
      </c>
    </row>
    <row r="841" spans="1:8">
      <c r="A841" s="34">
        <v>0</v>
      </c>
      <c r="B841" s="34" t="s">
        <v>125</v>
      </c>
      <c r="C841" s="34">
        <v>0</v>
      </c>
      <c r="D841" s="39">
        <v>0.38400000000000001</v>
      </c>
      <c r="E841" s="39">
        <v>1.0859548748913701</v>
      </c>
      <c r="F841" s="39">
        <v>5.68981160235272E-2</v>
      </c>
      <c r="G841" s="34" t="s">
        <v>126</v>
      </c>
      <c r="H841" s="34" t="s">
        <v>132</v>
      </c>
    </row>
    <row r="842" spans="1:8">
      <c r="A842" s="34">
        <v>0</v>
      </c>
      <c r="B842" s="34" t="s">
        <v>125</v>
      </c>
      <c r="C842" s="34">
        <v>0</v>
      </c>
      <c r="D842" s="39">
        <v>0.33400000000000002</v>
      </c>
      <c r="E842" s="39">
        <v>1.1260304728930399</v>
      </c>
      <c r="F842" s="39">
        <v>5.8874238148315501E-2</v>
      </c>
      <c r="G842" s="34" t="s">
        <v>126</v>
      </c>
      <c r="H842" s="34" t="s">
        <v>132</v>
      </c>
    </row>
    <row r="843" spans="1:8">
      <c r="A843" s="34">
        <v>0</v>
      </c>
      <c r="B843" s="34" t="s">
        <v>125</v>
      </c>
      <c r="C843" s="34">
        <v>0</v>
      </c>
      <c r="D843" s="39">
        <v>0.77800000000000002</v>
      </c>
      <c r="E843" s="39">
        <v>0.45746392575523998</v>
      </c>
      <c r="F843" s="39">
        <v>2.4784766075956002E-2</v>
      </c>
      <c r="G843" s="34" t="s">
        <v>126</v>
      </c>
      <c r="H843" s="34" t="s">
        <v>132</v>
      </c>
    </row>
    <row r="844" spans="1:8">
      <c r="A844" s="34">
        <v>0</v>
      </c>
      <c r="B844" s="34" t="s">
        <v>125</v>
      </c>
      <c r="C844" s="34">
        <v>0</v>
      </c>
      <c r="D844" s="39">
        <v>0.34300000000000003</v>
      </c>
      <c r="E844" s="39">
        <v>1.1192255723337501</v>
      </c>
      <c r="F844" s="39">
        <v>5.8539273366454501E-2</v>
      </c>
      <c r="G844" s="34" t="s">
        <v>126</v>
      </c>
      <c r="H844" s="34" t="s">
        <v>132</v>
      </c>
    </row>
    <row r="845" spans="1:8">
      <c r="A845" s="34">
        <v>0</v>
      </c>
      <c r="B845" s="34" t="s">
        <v>125</v>
      </c>
      <c r="C845" s="34">
        <v>0</v>
      </c>
      <c r="D845" s="39">
        <v>0.94499999999999995</v>
      </c>
      <c r="E845" s="39">
        <v>0.24118457579041799</v>
      </c>
      <c r="F845" s="39">
        <v>1.32219798987461E-2</v>
      </c>
      <c r="G845" s="34" t="s">
        <v>126</v>
      </c>
      <c r="H845" s="34" t="s">
        <v>132</v>
      </c>
    </row>
    <row r="846" spans="1:8">
      <c r="A846" s="34">
        <v>0</v>
      </c>
      <c r="B846" s="34" t="s">
        <v>125</v>
      </c>
      <c r="C846" s="34">
        <v>0</v>
      </c>
      <c r="D846" s="39">
        <v>5.6000000000000001E-2</v>
      </c>
      <c r="E846" s="39">
        <v>2.2176377004039902</v>
      </c>
      <c r="F846" s="39">
        <v>0.10968826987930801</v>
      </c>
      <c r="G846" s="34" t="s">
        <v>126</v>
      </c>
      <c r="H846" s="34" t="s">
        <v>132</v>
      </c>
    </row>
    <row r="847" spans="1:8">
      <c r="A847" s="34">
        <v>0</v>
      </c>
      <c r="B847" s="34" t="s">
        <v>125</v>
      </c>
      <c r="C847" s="34">
        <v>0</v>
      </c>
      <c r="D847" s="39">
        <v>0.85199999999999998</v>
      </c>
      <c r="E847" s="39">
        <v>0.38777215593487901</v>
      </c>
      <c r="F847" s="39">
        <v>2.1088588255631702E-2</v>
      </c>
      <c r="G847" s="34" t="s">
        <v>126</v>
      </c>
      <c r="H847" s="34" t="s">
        <v>132</v>
      </c>
    </row>
    <row r="848" spans="1:8">
      <c r="A848" s="34">
        <v>0</v>
      </c>
      <c r="B848" s="34" t="s">
        <v>125</v>
      </c>
      <c r="C848" s="34">
        <v>0</v>
      </c>
      <c r="D848" s="39">
        <v>0.57699999999999996</v>
      </c>
      <c r="E848" s="39">
        <v>0.78442858344547794</v>
      </c>
      <c r="F848" s="39">
        <v>4.1759512670871801E-2</v>
      </c>
      <c r="G848" s="34" t="s">
        <v>126</v>
      </c>
      <c r="H848" s="34" t="s">
        <v>132</v>
      </c>
    </row>
    <row r="849" spans="1:8">
      <c r="A849" s="34">
        <v>0</v>
      </c>
      <c r="B849" s="34" t="s">
        <v>125</v>
      </c>
      <c r="C849" s="34">
        <v>0</v>
      </c>
      <c r="D849" s="39">
        <v>0.53700000000000003</v>
      </c>
      <c r="E849" s="39">
        <v>0.84241070506751503</v>
      </c>
      <c r="F849" s="39">
        <v>4.4708223286999901E-2</v>
      </c>
      <c r="G849" s="34" t="s">
        <v>126</v>
      </c>
      <c r="H849" s="34" t="s">
        <v>132</v>
      </c>
    </row>
    <row r="850" spans="1:8">
      <c r="A850" s="34">
        <v>0</v>
      </c>
      <c r="B850" s="34" t="s">
        <v>125</v>
      </c>
      <c r="C850" s="34">
        <v>0</v>
      </c>
      <c r="D850" s="39">
        <v>5.3999999999999999E-2</v>
      </c>
      <c r="E850" s="39">
        <v>2.1021069021738001</v>
      </c>
      <c r="F850" s="39">
        <v>0.104571471657355</v>
      </c>
      <c r="G850" s="34" t="s">
        <v>126</v>
      </c>
      <c r="H850" s="34" t="s">
        <v>132</v>
      </c>
    </row>
    <row r="851" spans="1:8">
      <c r="A851" s="34">
        <v>0</v>
      </c>
      <c r="B851" s="34" t="s">
        <v>125</v>
      </c>
      <c r="C851" s="34">
        <v>0</v>
      </c>
      <c r="D851" s="39">
        <v>0.51</v>
      </c>
      <c r="E851" s="39">
        <v>0.85491431940150098</v>
      </c>
      <c r="F851" s="39">
        <v>4.5341723909177498E-2</v>
      </c>
      <c r="G851" s="34" t="s">
        <v>126</v>
      </c>
      <c r="H851" s="34" t="s">
        <v>132</v>
      </c>
    </row>
    <row r="852" spans="1:8">
      <c r="A852" s="34">
        <v>0</v>
      </c>
      <c r="B852" s="34" t="s">
        <v>125</v>
      </c>
      <c r="C852" s="34">
        <v>0</v>
      </c>
      <c r="D852" s="39">
        <v>0.27700000000000002</v>
      </c>
      <c r="E852" s="39">
        <v>1.33140523003291</v>
      </c>
      <c r="F852" s="39">
        <v>6.8872656394604007E-2</v>
      </c>
      <c r="G852" s="34" t="s">
        <v>126</v>
      </c>
      <c r="H852" s="34" t="s">
        <v>132</v>
      </c>
    </row>
    <row r="853" spans="1:8">
      <c r="A853" s="34">
        <v>0</v>
      </c>
      <c r="B853" s="34" t="s">
        <v>125</v>
      </c>
      <c r="C853" s="34">
        <v>0</v>
      </c>
      <c r="D853" s="39">
        <v>0.253</v>
      </c>
      <c r="E853" s="39">
        <v>1.3467936685195601</v>
      </c>
      <c r="F853" s="39">
        <v>6.9613275026084304E-2</v>
      </c>
      <c r="G853" s="34" t="s">
        <v>126</v>
      </c>
      <c r="H853" s="34" t="s">
        <v>132</v>
      </c>
    </row>
    <row r="854" spans="1:8">
      <c r="A854" s="34">
        <v>0</v>
      </c>
      <c r="B854" s="34" t="s">
        <v>125</v>
      </c>
      <c r="C854" s="34">
        <v>0</v>
      </c>
      <c r="D854" s="39">
        <v>0.40100000000000002</v>
      </c>
      <c r="E854" s="39">
        <v>1.0380936339897899</v>
      </c>
      <c r="F854" s="39">
        <v>5.4527183968484397E-2</v>
      </c>
      <c r="G854" s="34" t="s">
        <v>126</v>
      </c>
      <c r="H854" s="34" t="s">
        <v>132</v>
      </c>
    </row>
    <row r="855" spans="1:8">
      <c r="A855" s="34">
        <v>0</v>
      </c>
      <c r="B855" s="34" t="s">
        <v>125</v>
      </c>
      <c r="C855" s="34">
        <v>0</v>
      </c>
      <c r="D855" s="39">
        <v>0.14599999999999999</v>
      </c>
      <c r="E855" s="39">
        <v>1.6414832756851201</v>
      </c>
      <c r="F855" s="39">
        <v>8.3572266546547994E-2</v>
      </c>
      <c r="G855" s="34" t="s">
        <v>126</v>
      </c>
      <c r="H855" s="34" t="s">
        <v>132</v>
      </c>
    </row>
    <row r="856" spans="1:8">
      <c r="A856" s="34">
        <v>0</v>
      </c>
      <c r="B856" s="34" t="s">
        <v>125</v>
      </c>
      <c r="C856" s="34">
        <v>0</v>
      </c>
      <c r="D856" s="39">
        <v>0.91800000000000004</v>
      </c>
      <c r="E856" s="39">
        <v>0.261583048084924</v>
      </c>
      <c r="F856" s="39">
        <v>1.4324226294957301E-2</v>
      </c>
      <c r="G856" s="34" t="s">
        <v>126</v>
      </c>
      <c r="H856" s="34" t="s">
        <v>132</v>
      </c>
    </row>
    <row r="857" spans="1:8">
      <c r="A857" s="34">
        <v>0</v>
      </c>
      <c r="B857" s="34" t="s">
        <v>125</v>
      </c>
      <c r="C857" s="34">
        <v>0</v>
      </c>
      <c r="D857" s="39">
        <v>0.73</v>
      </c>
      <c r="E857" s="39">
        <v>0.52103263925580501</v>
      </c>
      <c r="F857" s="39">
        <v>2.8131943256309699E-2</v>
      </c>
      <c r="G857" s="34" t="s">
        <v>126</v>
      </c>
      <c r="H857" s="34" t="s">
        <v>132</v>
      </c>
    </row>
    <row r="858" spans="1:8">
      <c r="A858" s="34">
        <v>0</v>
      </c>
      <c r="B858" s="34" t="s">
        <v>125</v>
      </c>
      <c r="C858" s="34">
        <v>0</v>
      </c>
      <c r="D858" s="39">
        <v>0.45900000000000002</v>
      </c>
      <c r="E858" s="39">
        <v>0.97535433031307495</v>
      </c>
      <c r="F858" s="39">
        <v>5.1401112903327897E-2</v>
      </c>
      <c r="G858" s="34" t="s">
        <v>126</v>
      </c>
      <c r="H858" s="34" t="s">
        <v>132</v>
      </c>
    </row>
    <row r="859" spans="1:8">
      <c r="A859" s="34">
        <v>0</v>
      </c>
      <c r="B859" s="34" t="s">
        <v>125</v>
      </c>
      <c r="C859" s="34">
        <v>0</v>
      </c>
      <c r="D859" s="39">
        <v>0.374</v>
      </c>
      <c r="E859" s="39">
        <v>1.1633923720872299</v>
      </c>
      <c r="F859" s="39">
        <v>6.0709103560483799E-2</v>
      </c>
      <c r="G859" s="34" t="s">
        <v>126</v>
      </c>
      <c r="H859" s="34" t="s">
        <v>132</v>
      </c>
    </row>
    <row r="860" spans="1:8">
      <c r="A860" s="34">
        <v>0</v>
      </c>
      <c r="B860" s="34" t="s">
        <v>125</v>
      </c>
      <c r="C860" s="34">
        <v>0</v>
      </c>
      <c r="D860" s="39">
        <v>0.498</v>
      </c>
      <c r="E860" s="39">
        <v>0.88747019541708905</v>
      </c>
      <c r="F860" s="39">
        <v>4.6987245313161501E-2</v>
      </c>
      <c r="G860" s="34" t="s">
        <v>126</v>
      </c>
      <c r="H860" s="34" t="s">
        <v>132</v>
      </c>
    </row>
    <row r="861" spans="1:8">
      <c r="A861" s="34">
        <v>0</v>
      </c>
      <c r="B861" s="34" t="s">
        <v>125</v>
      </c>
      <c r="C861" s="34">
        <v>0</v>
      </c>
      <c r="D861" s="39">
        <v>0.34399999999999997</v>
      </c>
      <c r="E861" s="39">
        <v>1.18923983662435</v>
      </c>
      <c r="F861" s="39">
        <v>6.1974306785961497E-2</v>
      </c>
      <c r="G861" s="34" t="s">
        <v>126</v>
      </c>
      <c r="H861" s="34" t="s">
        <v>132</v>
      </c>
    </row>
    <row r="862" spans="1:8">
      <c r="A862" s="34">
        <v>0</v>
      </c>
      <c r="B862" s="34" t="s">
        <v>125</v>
      </c>
      <c r="C862" s="34">
        <v>0</v>
      </c>
      <c r="D862" s="39">
        <v>0.61</v>
      </c>
      <c r="E862" s="39">
        <v>0.73726290914949599</v>
      </c>
      <c r="F862" s="39">
        <v>3.9347417641745701E-2</v>
      </c>
      <c r="G862" s="34" t="s">
        <v>126</v>
      </c>
      <c r="H862" s="34" t="s">
        <v>132</v>
      </c>
    </row>
    <row r="863" spans="1:8">
      <c r="A863" s="34">
        <v>0</v>
      </c>
      <c r="B863" s="34" t="s">
        <v>125</v>
      </c>
      <c r="C863" s="34">
        <v>0</v>
      </c>
      <c r="D863" s="39">
        <v>0.96499999999999997</v>
      </c>
      <c r="E863" s="39">
        <v>0.212426785129783</v>
      </c>
      <c r="F863" s="39">
        <v>1.16638374246329E-2</v>
      </c>
      <c r="G863" s="34" t="s">
        <v>126</v>
      </c>
      <c r="H863" s="34" t="s">
        <v>132</v>
      </c>
    </row>
    <row r="864" spans="1:8">
      <c r="A864" s="34">
        <v>0</v>
      </c>
      <c r="B864" s="34" t="s">
        <v>125</v>
      </c>
      <c r="C864" s="34">
        <v>0</v>
      </c>
      <c r="D864" s="39">
        <v>0.79300000000000004</v>
      </c>
      <c r="E864" s="39">
        <v>0.46549637384767001</v>
      </c>
      <c r="F864" s="39">
        <v>2.5208982440729E-2</v>
      </c>
      <c r="G864" s="34" t="s">
        <v>126</v>
      </c>
      <c r="H864" s="34" t="s">
        <v>132</v>
      </c>
    </row>
    <row r="865" spans="1:8">
      <c r="A865" s="34">
        <v>0</v>
      </c>
      <c r="B865" s="34" t="s">
        <v>125</v>
      </c>
      <c r="C865" s="34">
        <v>0</v>
      </c>
      <c r="D865" s="39">
        <v>0.52</v>
      </c>
      <c r="E865" s="39">
        <v>0.82461471963296495</v>
      </c>
      <c r="F865" s="39">
        <v>4.38051313088995E-2</v>
      </c>
      <c r="G865" s="34" t="s">
        <v>126</v>
      </c>
      <c r="H865" s="34" t="s">
        <v>132</v>
      </c>
    </row>
    <row r="866" spans="1:8">
      <c r="A866" s="34">
        <v>0</v>
      </c>
      <c r="B866" s="34" t="s">
        <v>125</v>
      </c>
      <c r="C866" s="34">
        <v>0</v>
      </c>
      <c r="D866" s="39">
        <v>0.88100000000000001</v>
      </c>
      <c r="E866" s="39">
        <v>0.38118194145970102</v>
      </c>
      <c r="F866" s="39">
        <v>2.0737618651166599E-2</v>
      </c>
      <c r="G866" s="34" t="s">
        <v>126</v>
      </c>
      <c r="H866" s="34" t="s">
        <v>132</v>
      </c>
    </row>
    <row r="867" spans="1:8">
      <c r="A867" s="34">
        <v>0</v>
      </c>
      <c r="B867" s="34" t="s">
        <v>125</v>
      </c>
      <c r="C867" s="34">
        <v>0</v>
      </c>
      <c r="D867" s="39">
        <v>0.182</v>
      </c>
      <c r="E867" s="39">
        <v>1.5684695250278999</v>
      </c>
      <c r="F867" s="39">
        <v>8.0152897140056703E-2</v>
      </c>
      <c r="G867" s="34" t="s">
        <v>126</v>
      </c>
      <c r="H867" s="34" t="s">
        <v>132</v>
      </c>
    </row>
    <row r="868" spans="1:8">
      <c r="A868" s="34">
        <v>0</v>
      </c>
      <c r="B868" s="34" t="s">
        <v>125</v>
      </c>
      <c r="C868" s="34">
        <v>0</v>
      </c>
      <c r="D868" s="39">
        <v>0.34</v>
      </c>
      <c r="E868" s="39">
        <v>1.1402281569224899</v>
      </c>
      <c r="F868" s="39">
        <v>5.9572338823458797E-2</v>
      </c>
      <c r="G868" s="34" t="s">
        <v>126</v>
      </c>
      <c r="H868" s="34" t="s">
        <v>132</v>
      </c>
    </row>
    <row r="869" spans="1:8">
      <c r="A869" s="34">
        <v>0</v>
      </c>
      <c r="B869" s="34" t="s">
        <v>125</v>
      </c>
      <c r="C869" s="34">
        <v>0</v>
      </c>
      <c r="D869" s="39">
        <v>0.64500000000000002</v>
      </c>
      <c r="E869" s="39">
        <v>0.69835774554240004</v>
      </c>
      <c r="F869" s="39">
        <v>3.7348613982363499E-2</v>
      </c>
      <c r="G869" s="34" t="s">
        <v>126</v>
      </c>
      <c r="H869" s="34" t="s">
        <v>132</v>
      </c>
    </row>
    <row r="870" spans="1:8">
      <c r="A870" s="34">
        <v>0</v>
      </c>
      <c r="B870" s="34" t="s">
        <v>125</v>
      </c>
      <c r="C870" s="34">
        <v>0</v>
      </c>
      <c r="D870" s="39">
        <v>7.8E-2</v>
      </c>
      <c r="E870" s="39">
        <v>1.9156175681627099</v>
      </c>
      <c r="F870" s="39">
        <v>9.6186701798543897E-2</v>
      </c>
      <c r="G870" s="34" t="s">
        <v>126</v>
      </c>
      <c r="H870" s="34" t="s">
        <v>132</v>
      </c>
    </row>
    <row r="871" spans="1:8">
      <c r="A871" s="34">
        <v>0</v>
      </c>
      <c r="B871" s="34" t="s">
        <v>125</v>
      </c>
      <c r="C871" s="34">
        <v>0</v>
      </c>
      <c r="D871" s="39">
        <v>0.91100000000000003</v>
      </c>
      <c r="E871" s="39">
        <v>0.31427219546816498</v>
      </c>
      <c r="F871" s="39">
        <v>1.71599609372373E-2</v>
      </c>
      <c r="G871" s="34" t="s">
        <v>126</v>
      </c>
      <c r="H871" s="34" t="s">
        <v>132</v>
      </c>
    </row>
    <row r="872" spans="1:8">
      <c r="A872" s="34">
        <v>0</v>
      </c>
      <c r="B872" s="34" t="s">
        <v>125</v>
      </c>
      <c r="C872" s="34">
        <v>0</v>
      </c>
      <c r="D872" s="39">
        <v>0.435</v>
      </c>
      <c r="E872" s="39">
        <v>0.94704967149493902</v>
      </c>
      <c r="F872" s="39">
        <v>4.99840179824797E-2</v>
      </c>
      <c r="G872" s="34" t="s">
        <v>126</v>
      </c>
      <c r="H872" s="34" t="s">
        <v>132</v>
      </c>
    </row>
    <row r="873" spans="1:8">
      <c r="A873" s="34">
        <v>0</v>
      </c>
      <c r="B873" s="34" t="s">
        <v>125</v>
      </c>
      <c r="C873" s="34">
        <v>0</v>
      </c>
      <c r="D873" s="39">
        <v>0.309</v>
      </c>
      <c r="E873" s="39">
        <v>1.2189093878035899</v>
      </c>
      <c r="F873" s="39">
        <v>6.3422401511352797E-2</v>
      </c>
      <c r="G873" s="34" t="s">
        <v>126</v>
      </c>
      <c r="H873" s="34" t="s">
        <v>132</v>
      </c>
    </row>
    <row r="874" spans="1:8">
      <c r="A874" s="34">
        <v>0</v>
      </c>
      <c r="B874" s="34" t="s">
        <v>125</v>
      </c>
      <c r="C874" s="34">
        <v>0</v>
      </c>
      <c r="D874" s="39">
        <v>0.41799999999999998</v>
      </c>
      <c r="E874" s="39">
        <v>1.0130546792312101</v>
      </c>
      <c r="F874" s="39">
        <v>5.3282057845118899E-2</v>
      </c>
      <c r="G874" s="34" t="s">
        <v>126</v>
      </c>
      <c r="H874" s="34" t="s">
        <v>132</v>
      </c>
    </row>
    <row r="875" spans="1:8">
      <c r="A875" s="34">
        <v>0</v>
      </c>
      <c r="B875" s="34" t="s">
        <v>125</v>
      </c>
      <c r="C875" s="34">
        <v>0</v>
      </c>
      <c r="D875" s="39">
        <v>0.72799999999999998</v>
      </c>
      <c r="E875" s="39">
        <v>0.55282550673764796</v>
      </c>
      <c r="F875" s="39">
        <v>2.97973754206271E-2</v>
      </c>
      <c r="G875" s="34" t="s">
        <v>126</v>
      </c>
      <c r="H875" s="34" t="s">
        <v>132</v>
      </c>
    </row>
    <row r="876" spans="1:8">
      <c r="A876" s="34">
        <v>0</v>
      </c>
      <c r="B876" s="34" t="s">
        <v>125</v>
      </c>
      <c r="C876" s="34">
        <v>0</v>
      </c>
      <c r="D876" s="39">
        <v>0.7</v>
      </c>
      <c r="E876" s="39">
        <v>0.594797786788276</v>
      </c>
      <c r="F876" s="39">
        <v>3.19873221321548E-2</v>
      </c>
      <c r="G876" s="34" t="s">
        <v>126</v>
      </c>
      <c r="H876" s="34" t="s">
        <v>132</v>
      </c>
    </row>
    <row r="877" spans="1:8">
      <c r="A877" s="34">
        <v>0</v>
      </c>
      <c r="B877" s="34" t="s">
        <v>125</v>
      </c>
      <c r="C877" s="34">
        <v>0</v>
      </c>
      <c r="D877" s="39">
        <v>0.104</v>
      </c>
      <c r="E877" s="39">
        <v>1.89981205831198</v>
      </c>
      <c r="F877" s="39">
        <v>9.5468844265714795E-2</v>
      </c>
      <c r="G877" s="34" t="s">
        <v>126</v>
      </c>
      <c r="H877" s="34" t="s">
        <v>132</v>
      </c>
    </row>
    <row r="878" spans="1:8">
      <c r="A878" s="34">
        <v>0</v>
      </c>
      <c r="B878" s="34" t="s">
        <v>125</v>
      </c>
      <c r="C878" s="34">
        <v>0</v>
      </c>
      <c r="D878" s="39">
        <v>0.46100000000000002</v>
      </c>
      <c r="E878" s="39">
        <v>0.906003960406216</v>
      </c>
      <c r="F878" s="39">
        <v>4.7921494267303098E-2</v>
      </c>
      <c r="G878" s="34" t="s">
        <v>126</v>
      </c>
      <c r="H878" s="34" t="s">
        <v>132</v>
      </c>
    </row>
    <row r="879" spans="1:8">
      <c r="A879" s="34">
        <v>0</v>
      </c>
      <c r="B879" s="34" t="s">
        <v>125</v>
      </c>
      <c r="C879" s="34">
        <v>0</v>
      </c>
      <c r="D879" s="39">
        <v>0.60299999999999998</v>
      </c>
      <c r="E879" s="39">
        <v>0.683489456833278</v>
      </c>
      <c r="F879" s="39">
        <v>3.65825376684814E-2</v>
      </c>
      <c r="G879" s="34" t="s">
        <v>126</v>
      </c>
      <c r="H879" s="34" t="s">
        <v>132</v>
      </c>
    </row>
    <row r="880" spans="1:8">
      <c r="A880" s="34">
        <v>0</v>
      </c>
      <c r="B880" s="34" t="s">
        <v>125</v>
      </c>
      <c r="C880" s="34">
        <v>0</v>
      </c>
      <c r="D880" s="39">
        <v>4.5999999999999999E-2</v>
      </c>
      <c r="E880" s="39">
        <v>2.2402732845342199</v>
      </c>
      <c r="F880" s="39">
        <v>0.11068394448241201</v>
      </c>
      <c r="G880" s="34" t="s">
        <v>126</v>
      </c>
      <c r="H880" s="34" t="s">
        <v>132</v>
      </c>
    </row>
    <row r="881" spans="1:8">
      <c r="A881" s="34">
        <v>0</v>
      </c>
      <c r="B881" s="34" t="s">
        <v>125</v>
      </c>
      <c r="C881" s="34">
        <v>0</v>
      </c>
      <c r="D881" s="39">
        <v>0.51700000000000002</v>
      </c>
      <c r="E881" s="39">
        <v>0.79213747744708696</v>
      </c>
      <c r="F881" s="39">
        <v>4.2152601235370402E-2</v>
      </c>
      <c r="G881" s="34" t="s">
        <v>126</v>
      </c>
      <c r="H881" s="34" t="s">
        <v>132</v>
      </c>
    </row>
    <row r="882" spans="1:8">
      <c r="A882" s="34">
        <v>0</v>
      </c>
      <c r="B882" s="34" t="s">
        <v>125</v>
      </c>
      <c r="C882" s="34">
        <v>0</v>
      </c>
      <c r="D882" s="39">
        <v>0.98299999999999998</v>
      </c>
      <c r="E882" s="39">
        <v>0.188307578451758</v>
      </c>
      <c r="F882" s="39">
        <v>1.03532215759784E-2</v>
      </c>
      <c r="G882" s="34" t="s">
        <v>126</v>
      </c>
      <c r="H882" s="34" t="s">
        <v>132</v>
      </c>
    </row>
    <row r="883" spans="1:8">
      <c r="A883" s="34">
        <v>0</v>
      </c>
      <c r="B883" s="34" t="s">
        <v>125</v>
      </c>
      <c r="C883" s="34">
        <v>0</v>
      </c>
      <c r="D883" s="39">
        <v>0.34899999999999998</v>
      </c>
      <c r="E883" s="39">
        <v>1.14326527067887</v>
      </c>
      <c r="F883" s="39">
        <v>5.97215393776096E-2</v>
      </c>
      <c r="G883" s="34" t="s">
        <v>126</v>
      </c>
      <c r="H883" s="34" t="s">
        <v>132</v>
      </c>
    </row>
    <row r="884" spans="1:8">
      <c r="A884" s="34">
        <v>0</v>
      </c>
      <c r="B884" s="34" t="s">
        <v>125</v>
      </c>
      <c r="C884" s="34">
        <v>0</v>
      </c>
      <c r="D884" s="39">
        <v>0.51900000000000002</v>
      </c>
      <c r="E884" s="39">
        <v>0.87969014173575599</v>
      </c>
      <c r="F884" s="39">
        <v>4.6594522215759201E-2</v>
      </c>
      <c r="G884" s="34" t="s">
        <v>126</v>
      </c>
      <c r="H884" s="34" t="s">
        <v>132</v>
      </c>
    </row>
    <row r="885" spans="1:8">
      <c r="A885" s="34">
        <v>0</v>
      </c>
      <c r="B885" s="34" t="s">
        <v>125</v>
      </c>
      <c r="C885" s="34">
        <v>0</v>
      </c>
      <c r="D885" s="39">
        <v>0.46</v>
      </c>
      <c r="E885" s="39">
        <v>0.93488810800793198</v>
      </c>
      <c r="F885" s="39">
        <v>4.9373838528919002E-2</v>
      </c>
      <c r="G885" s="34" t="s">
        <v>126</v>
      </c>
      <c r="H885" s="34" t="s">
        <v>132</v>
      </c>
    </row>
    <row r="886" spans="1:8">
      <c r="A886" s="34">
        <v>0</v>
      </c>
      <c r="B886" s="34" t="s">
        <v>125</v>
      </c>
      <c r="C886" s="34">
        <v>0</v>
      </c>
      <c r="D886" s="39">
        <v>0.19600000000000001</v>
      </c>
      <c r="E886" s="39">
        <v>1.5600592622163501</v>
      </c>
      <c r="F886" s="39">
        <v>7.9757389346456403E-2</v>
      </c>
      <c r="G886" s="34" t="s">
        <v>126</v>
      </c>
      <c r="H886" s="34" t="s">
        <v>132</v>
      </c>
    </row>
    <row r="887" spans="1:8">
      <c r="A887" s="34">
        <v>0</v>
      </c>
      <c r="B887" s="34" t="s">
        <v>125</v>
      </c>
      <c r="C887" s="34">
        <v>0</v>
      </c>
      <c r="D887" s="39">
        <v>0.74099999999999999</v>
      </c>
      <c r="E887" s="39">
        <v>0.60208135368040805</v>
      </c>
      <c r="F887" s="39">
        <v>3.2366343433998898E-2</v>
      </c>
      <c r="G887" s="34" t="s">
        <v>126</v>
      </c>
      <c r="H887" s="34" t="s">
        <v>132</v>
      </c>
    </row>
    <row r="888" spans="1:8">
      <c r="A888" s="34">
        <v>0</v>
      </c>
      <c r="B888" s="34" t="s">
        <v>125</v>
      </c>
      <c r="C888" s="34">
        <v>0</v>
      </c>
      <c r="D888" s="39">
        <v>0.46100000000000002</v>
      </c>
      <c r="E888" s="39">
        <v>0.90780256512190405</v>
      </c>
      <c r="F888" s="39">
        <v>4.8012060734993797E-2</v>
      </c>
      <c r="G888" s="34" t="s">
        <v>126</v>
      </c>
      <c r="H888" s="34" t="s">
        <v>132</v>
      </c>
    </row>
    <row r="889" spans="1:8">
      <c r="A889" s="34">
        <v>0</v>
      </c>
      <c r="B889" s="34" t="s">
        <v>125</v>
      </c>
      <c r="C889" s="34">
        <v>0</v>
      </c>
      <c r="D889" s="39">
        <v>0.89600000000000002</v>
      </c>
      <c r="E889" s="39">
        <v>0.35381126276313202</v>
      </c>
      <c r="F889" s="39">
        <v>1.9277263871670999E-2</v>
      </c>
      <c r="G889" s="34" t="s">
        <v>126</v>
      </c>
      <c r="H889" s="34" t="s">
        <v>132</v>
      </c>
    </row>
    <row r="890" spans="1:8">
      <c r="A890" s="34">
        <v>0</v>
      </c>
      <c r="B890" s="34" t="s">
        <v>125</v>
      </c>
      <c r="C890" s="34">
        <v>0</v>
      </c>
      <c r="D890" s="39">
        <v>0.53500000000000003</v>
      </c>
      <c r="E890" s="39">
        <v>0.81198363550923502</v>
      </c>
      <c r="F890" s="39">
        <v>4.3163105563017098E-2</v>
      </c>
      <c r="G890" s="34" t="s">
        <v>126</v>
      </c>
      <c r="H890" s="34" t="s">
        <v>132</v>
      </c>
    </row>
    <row r="891" spans="1:8">
      <c r="A891" s="34">
        <v>0</v>
      </c>
      <c r="B891" s="34" t="s">
        <v>125</v>
      </c>
      <c r="C891" s="34">
        <v>0</v>
      </c>
      <c r="D891" s="39">
        <v>6.3E-2</v>
      </c>
      <c r="E891" s="39">
        <v>2.1035854460414098</v>
      </c>
      <c r="F891" s="39">
        <v>0.1046373270921</v>
      </c>
      <c r="G891" s="34" t="s">
        <v>126</v>
      </c>
      <c r="H891" s="34" t="s">
        <v>132</v>
      </c>
    </row>
    <row r="892" spans="1:8">
      <c r="A892" s="34">
        <v>0</v>
      </c>
      <c r="B892" s="34" t="s">
        <v>125</v>
      </c>
      <c r="C892" s="34">
        <v>0</v>
      </c>
      <c r="D892" s="39">
        <v>0.223</v>
      </c>
      <c r="E892" s="39">
        <v>1.3652755984704099</v>
      </c>
      <c r="F892" s="39">
        <v>7.0501222227802807E-2</v>
      </c>
      <c r="G892" s="34" t="s">
        <v>126</v>
      </c>
      <c r="H892" s="34" t="s">
        <v>132</v>
      </c>
    </row>
    <row r="893" spans="1:8">
      <c r="A893" s="34">
        <v>0</v>
      </c>
      <c r="B893" s="34" t="s">
        <v>125</v>
      </c>
      <c r="C893" s="34">
        <v>0</v>
      </c>
      <c r="D893" s="39">
        <v>0.216</v>
      </c>
      <c r="E893" s="39">
        <v>1.42271888563295</v>
      </c>
      <c r="F893" s="39">
        <v>7.32502433881871E-2</v>
      </c>
      <c r="G893" s="34" t="s">
        <v>126</v>
      </c>
      <c r="H893" s="34" t="s">
        <v>132</v>
      </c>
    </row>
    <row r="894" spans="1:8">
      <c r="A894" s="34">
        <v>0</v>
      </c>
      <c r="B894" s="34" t="s">
        <v>125</v>
      </c>
      <c r="C894" s="34">
        <v>0</v>
      </c>
      <c r="D894" s="39">
        <v>0.41699999999999998</v>
      </c>
      <c r="E894" s="39">
        <v>1.0374289293322601</v>
      </c>
      <c r="F894" s="39">
        <v>5.4494172148100303E-2</v>
      </c>
      <c r="G894" s="34" t="s">
        <v>126</v>
      </c>
      <c r="H894" s="34" t="s">
        <v>132</v>
      </c>
    </row>
    <row r="895" spans="1:8">
      <c r="A895" s="34">
        <v>0</v>
      </c>
      <c r="B895" s="34" t="s">
        <v>125</v>
      </c>
      <c r="C895" s="34">
        <v>0</v>
      </c>
      <c r="D895" s="39">
        <v>0.96399999999999997</v>
      </c>
      <c r="E895" s="39">
        <v>0.21140172096955701</v>
      </c>
      <c r="F895" s="39">
        <v>1.1608207001778399E-2</v>
      </c>
      <c r="G895" s="34" t="s">
        <v>126</v>
      </c>
      <c r="H895" s="34" t="s">
        <v>132</v>
      </c>
    </row>
    <row r="896" spans="1:8">
      <c r="A896" s="34">
        <v>0</v>
      </c>
      <c r="B896" s="34" t="s">
        <v>125</v>
      </c>
      <c r="C896" s="34">
        <v>0</v>
      </c>
      <c r="D896" s="39">
        <v>0.86399999999999999</v>
      </c>
      <c r="E896" s="39">
        <v>0.41362486139423899</v>
      </c>
      <c r="F896" s="39">
        <v>2.24629786100096E-2</v>
      </c>
      <c r="G896" s="34" t="s">
        <v>126</v>
      </c>
      <c r="H896" s="34" t="s">
        <v>132</v>
      </c>
    </row>
    <row r="897" spans="1:8">
      <c r="A897" s="34">
        <v>0</v>
      </c>
      <c r="B897" s="34" t="s">
        <v>125</v>
      </c>
      <c r="C897" s="34">
        <v>0</v>
      </c>
      <c r="D897" s="39">
        <v>0.77700000000000002</v>
      </c>
      <c r="E897" s="39">
        <v>0.54235805918577495</v>
      </c>
      <c r="F897" s="39">
        <v>2.9249681052140701E-2</v>
      </c>
      <c r="G897" s="34" t="s">
        <v>126</v>
      </c>
      <c r="H897" s="34" t="s">
        <v>132</v>
      </c>
    </row>
    <row r="898" spans="1:8">
      <c r="A898" s="34">
        <v>0</v>
      </c>
      <c r="B898" s="34" t="s">
        <v>125</v>
      </c>
      <c r="C898" s="34">
        <v>0</v>
      </c>
      <c r="D898" s="39">
        <v>0.52900000000000003</v>
      </c>
      <c r="E898" s="39">
        <v>0.83614563901072703</v>
      </c>
      <c r="F898" s="39">
        <v>4.4390484923785202E-2</v>
      </c>
      <c r="G898" s="34" t="s">
        <v>126</v>
      </c>
      <c r="H898" s="34" t="s">
        <v>132</v>
      </c>
    </row>
    <row r="899" spans="1:8">
      <c r="A899" s="34">
        <v>0</v>
      </c>
      <c r="B899" s="34" t="s">
        <v>125</v>
      </c>
      <c r="C899" s="34">
        <v>0</v>
      </c>
      <c r="D899" s="39">
        <v>0.751</v>
      </c>
      <c r="E899" s="39">
        <v>0.54462471059796103</v>
      </c>
      <c r="F899" s="39">
        <v>2.9368332824051002E-2</v>
      </c>
      <c r="G899" s="34" t="s">
        <v>126</v>
      </c>
      <c r="H899" s="34" t="s">
        <v>132</v>
      </c>
    </row>
    <row r="900" spans="1:8">
      <c r="A900" s="34">
        <v>0</v>
      </c>
      <c r="B900" s="34" t="s">
        <v>125</v>
      </c>
      <c r="C900" s="34">
        <v>0</v>
      </c>
      <c r="D900" s="39">
        <v>0.41399999999999998</v>
      </c>
      <c r="E900" s="39">
        <v>1.0137410998591101</v>
      </c>
      <c r="F900" s="39">
        <v>5.3316235586411E-2</v>
      </c>
      <c r="G900" s="34" t="s">
        <v>126</v>
      </c>
      <c r="H900" s="34" t="s">
        <v>132</v>
      </c>
    </row>
    <row r="901" spans="1:8">
      <c r="A901" s="34">
        <v>0</v>
      </c>
      <c r="B901" s="34" t="s">
        <v>125</v>
      </c>
      <c r="C901" s="34">
        <v>0</v>
      </c>
      <c r="D901" s="39">
        <v>0.96699999999999997</v>
      </c>
      <c r="E901" s="39">
        <v>0.18666996509694</v>
      </c>
      <c r="F901" s="39">
        <v>1.0264109122516E-2</v>
      </c>
      <c r="G901" s="34" t="s">
        <v>126</v>
      </c>
      <c r="H901" s="34" t="s">
        <v>132</v>
      </c>
    </row>
    <row r="902" spans="1:8">
      <c r="A902" s="34">
        <v>0</v>
      </c>
      <c r="B902" s="34" t="s">
        <v>125</v>
      </c>
      <c r="C902" s="34">
        <v>0</v>
      </c>
      <c r="D902" s="39">
        <v>0.53200000000000003</v>
      </c>
      <c r="E902" s="39">
        <v>0.79053094391772905</v>
      </c>
      <c r="F902" s="39">
        <v>4.2070708181538297E-2</v>
      </c>
      <c r="G902" s="34" t="s">
        <v>126</v>
      </c>
      <c r="H902" s="34" t="s">
        <v>132</v>
      </c>
    </row>
    <row r="903" spans="1:8">
      <c r="A903" s="34">
        <v>0</v>
      </c>
      <c r="B903" s="34" t="s">
        <v>125</v>
      </c>
      <c r="C903" s="34">
        <v>0</v>
      </c>
      <c r="D903" s="39">
        <v>0.26500000000000001</v>
      </c>
      <c r="E903" s="39">
        <v>1.4010125169287</v>
      </c>
      <c r="F903" s="39">
        <v>7.2213371116905706E-2</v>
      </c>
      <c r="G903" s="34" t="s">
        <v>126</v>
      </c>
      <c r="H903" s="34" t="s">
        <v>132</v>
      </c>
    </row>
    <row r="904" spans="1:8">
      <c r="A904" s="34">
        <v>0</v>
      </c>
      <c r="B904" s="34" t="s">
        <v>125</v>
      </c>
      <c r="C904" s="34">
        <v>0</v>
      </c>
      <c r="D904" s="39">
        <v>0.56699999999999995</v>
      </c>
      <c r="E904" s="39">
        <v>0.85286076982106496</v>
      </c>
      <c r="F904" s="39">
        <v>4.52377376693033E-2</v>
      </c>
      <c r="G904" s="34" t="s">
        <v>126</v>
      </c>
      <c r="H904" s="34" t="s">
        <v>132</v>
      </c>
    </row>
    <row r="905" spans="1:8">
      <c r="A905" s="34">
        <v>0</v>
      </c>
      <c r="B905" s="34" t="s">
        <v>125</v>
      </c>
      <c r="C905" s="34">
        <v>0</v>
      </c>
      <c r="D905" s="39">
        <v>1.0999999999999999E-2</v>
      </c>
      <c r="E905" s="39">
        <v>3.3368004733027199</v>
      </c>
      <c r="F905" s="39">
        <v>0.15638710581175599</v>
      </c>
      <c r="G905" s="34" t="s">
        <v>126</v>
      </c>
      <c r="H905" s="34" t="s">
        <v>132</v>
      </c>
    </row>
    <row r="906" spans="1:8">
      <c r="A906" s="34">
        <v>0</v>
      </c>
      <c r="B906" s="34" t="s">
        <v>125</v>
      </c>
      <c r="C906" s="34">
        <v>0</v>
      </c>
      <c r="D906" s="39">
        <v>3.5000000000000003E-2</v>
      </c>
      <c r="E906" s="39">
        <v>2.47839088270899</v>
      </c>
      <c r="F906" s="39">
        <v>0.121024688751382</v>
      </c>
      <c r="G906" s="34" t="s">
        <v>126</v>
      </c>
      <c r="H906" s="34" t="s">
        <v>132</v>
      </c>
    </row>
    <row r="907" spans="1:8">
      <c r="A907" s="34">
        <v>0</v>
      </c>
      <c r="B907" s="34" t="s">
        <v>125</v>
      </c>
      <c r="C907" s="34">
        <v>0</v>
      </c>
      <c r="D907" s="39">
        <v>0.57099999999999995</v>
      </c>
      <c r="E907" s="39">
        <v>0.80216726782993997</v>
      </c>
      <c r="F907" s="39">
        <v>4.2663553429951102E-2</v>
      </c>
      <c r="G907" s="34" t="s">
        <v>126</v>
      </c>
      <c r="H907" s="34" t="s">
        <v>132</v>
      </c>
    </row>
    <row r="908" spans="1:8">
      <c r="A908" s="34">
        <v>0</v>
      </c>
      <c r="B908" s="34" t="s">
        <v>125</v>
      </c>
      <c r="C908" s="34">
        <v>0</v>
      </c>
      <c r="D908" s="39">
        <v>0.57199999999999995</v>
      </c>
      <c r="E908" s="39">
        <v>0.75066025040826501</v>
      </c>
      <c r="F908" s="39">
        <v>4.0033803630563899E-2</v>
      </c>
      <c r="G908" s="34" t="s">
        <v>126</v>
      </c>
      <c r="H908" s="34" t="s">
        <v>132</v>
      </c>
    </row>
    <row r="909" spans="1:8">
      <c r="A909" s="34">
        <v>0</v>
      </c>
      <c r="B909" s="34" t="s">
        <v>125</v>
      </c>
      <c r="C909" s="34">
        <v>0</v>
      </c>
      <c r="D909" s="39">
        <v>9.8000000000000004E-2</v>
      </c>
      <c r="E909" s="39">
        <v>1.9436498821117101</v>
      </c>
      <c r="F909" s="39">
        <v>9.7457080002946103E-2</v>
      </c>
      <c r="G909" s="34" t="s">
        <v>126</v>
      </c>
      <c r="H909" s="34" t="s">
        <v>132</v>
      </c>
    </row>
    <row r="910" spans="1:8">
      <c r="A910" s="34">
        <v>0</v>
      </c>
      <c r="B910" s="34" t="s">
        <v>125</v>
      </c>
      <c r="C910" s="34">
        <v>0</v>
      </c>
      <c r="D910" s="39">
        <v>0.623</v>
      </c>
      <c r="E910" s="39">
        <v>0.66226521684301398</v>
      </c>
      <c r="F910" s="39">
        <v>3.5486861275838499E-2</v>
      </c>
      <c r="G910" s="34" t="s">
        <v>126</v>
      </c>
      <c r="H910" s="34" t="s">
        <v>132</v>
      </c>
    </row>
    <row r="911" spans="1:8">
      <c r="A911" s="34">
        <v>0</v>
      </c>
      <c r="B911" s="34" t="s">
        <v>125</v>
      </c>
      <c r="C911" s="34">
        <v>0</v>
      </c>
      <c r="D911" s="39">
        <v>0.42299999999999999</v>
      </c>
      <c r="E911" s="39">
        <v>0.94875599956316703</v>
      </c>
      <c r="F911" s="39">
        <v>5.0069566550175602E-2</v>
      </c>
      <c r="G911" s="34" t="s">
        <v>126</v>
      </c>
      <c r="H911" s="34" t="s">
        <v>132</v>
      </c>
    </row>
    <row r="912" spans="1:8">
      <c r="A912" s="34">
        <v>0</v>
      </c>
      <c r="B912" s="34" t="s">
        <v>125</v>
      </c>
      <c r="C912" s="34">
        <v>0</v>
      </c>
      <c r="D912" s="39">
        <v>0.32500000000000001</v>
      </c>
      <c r="E912" s="39">
        <v>1.17669403657261</v>
      </c>
      <c r="F912" s="39">
        <v>6.1360630478250702E-2</v>
      </c>
      <c r="G912" s="34" t="s">
        <v>126</v>
      </c>
      <c r="H912" s="34" t="s">
        <v>132</v>
      </c>
    </row>
    <row r="913" spans="1:8">
      <c r="A913" s="34">
        <v>0</v>
      </c>
      <c r="B913" s="34" t="s">
        <v>125</v>
      </c>
      <c r="C913" s="34">
        <v>0</v>
      </c>
      <c r="D913" s="39">
        <v>0.48599999999999999</v>
      </c>
      <c r="E913" s="39">
        <v>0.92600662389485</v>
      </c>
      <c r="F913" s="39">
        <v>4.89277343232951E-2</v>
      </c>
      <c r="G913" s="34" t="s">
        <v>126</v>
      </c>
      <c r="H913" s="34" t="s">
        <v>132</v>
      </c>
    </row>
    <row r="914" spans="1:8">
      <c r="A914" s="34">
        <v>0</v>
      </c>
      <c r="B914" s="34" t="s">
        <v>125</v>
      </c>
      <c r="C914" s="34">
        <v>0</v>
      </c>
      <c r="D914" s="39">
        <v>0.88</v>
      </c>
      <c r="E914" s="39">
        <v>0.35265993785007999</v>
      </c>
      <c r="F914" s="39">
        <v>1.9215739791634399E-2</v>
      </c>
      <c r="G914" s="34" t="s">
        <v>126</v>
      </c>
      <c r="H914" s="34" t="s">
        <v>132</v>
      </c>
    </row>
    <row r="915" spans="1:8">
      <c r="A915" s="34">
        <v>0</v>
      </c>
      <c r="B915" s="34" t="s">
        <v>125</v>
      </c>
      <c r="C915" s="34">
        <v>0</v>
      </c>
      <c r="D915" s="39">
        <v>0.71299999999999997</v>
      </c>
      <c r="E915" s="39">
        <v>0.54622987681685697</v>
      </c>
      <c r="F915" s="39">
        <v>2.9452340472693898E-2</v>
      </c>
      <c r="G915" s="34" t="s">
        <v>126</v>
      </c>
      <c r="H915" s="34" t="s">
        <v>132</v>
      </c>
    </row>
    <row r="916" spans="1:8">
      <c r="A916" s="34">
        <v>0</v>
      </c>
      <c r="B916" s="34" t="s">
        <v>125</v>
      </c>
      <c r="C916" s="34">
        <v>0</v>
      </c>
      <c r="D916" s="39">
        <v>0.40500000000000003</v>
      </c>
      <c r="E916" s="39">
        <v>1.0333434181697301</v>
      </c>
      <c r="F916" s="39">
        <v>5.4291219123555098E-2</v>
      </c>
      <c r="G916" s="34" t="s">
        <v>126</v>
      </c>
      <c r="H916" s="34" t="s">
        <v>132</v>
      </c>
    </row>
    <row r="917" spans="1:8">
      <c r="A917" s="34">
        <v>0</v>
      </c>
      <c r="B917" s="34" t="s">
        <v>125</v>
      </c>
      <c r="C917" s="34">
        <v>0</v>
      </c>
      <c r="D917" s="39">
        <v>0.91900000000000004</v>
      </c>
      <c r="E917" s="39">
        <v>0.28362106540612703</v>
      </c>
      <c r="F917" s="39">
        <v>1.55123027540074E-2</v>
      </c>
      <c r="G917" s="34" t="s">
        <v>126</v>
      </c>
      <c r="H917" s="34" t="s">
        <v>132</v>
      </c>
    </row>
    <row r="918" spans="1:8">
      <c r="A918" s="34">
        <v>0</v>
      </c>
      <c r="B918" s="34" t="s">
        <v>125</v>
      </c>
      <c r="C918" s="34">
        <v>0</v>
      </c>
      <c r="D918" s="39">
        <v>0.23100000000000001</v>
      </c>
      <c r="E918" s="39">
        <v>1.43352998389551</v>
      </c>
      <c r="F918" s="39">
        <v>7.3765805033026294E-2</v>
      </c>
      <c r="G918" s="34" t="s">
        <v>126</v>
      </c>
      <c r="H918" s="34" t="s">
        <v>132</v>
      </c>
    </row>
    <row r="919" spans="1:8">
      <c r="A919" s="34">
        <v>0</v>
      </c>
      <c r="B919" s="34" t="s">
        <v>125</v>
      </c>
      <c r="C919" s="34">
        <v>0</v>
      </c>
      <c r="D919" s="39">
        <v>3.4000000000000002E-2</v>
      </c>
      <c r="E919" s="39">
        <v>2.4809337752606799</v>
      </c>
      <c r="F919" s="39">
        <v>0.121133821459715</v>
      </c>
      <c r="G919" s="34" t="s">
        <v>126</v>
      </c>
      <c r="H919" s="34" t="s">
        <v>132</v>
      </c>
    </row>
    <row r="920" spans="1:8">
      <c r="A920" s="34">
        <v>0</v>
      </c>
      <c r="B920" s="34" t="s">
        <v>125</v>
      </c>
      <c r="C920" s="34">
        <v>0</v>
      </c>
      <c r="D920" s="39">
        <v>0.189</v>
      </c>
      <c r="E920" s="39">
        <v>1.56068204480231</v>
      </c>
      <c r="F920" s="39">
        <v>7.9786688481908896E-2</v>
      </c>
      <c r="G920" s="34" t="s">
        <v>126</v>
      </c>
      <c r="H920" s="34" t="s">
        <v>132</v>
      </c>
    </row>
    <row r="921" spans="1:8">
      <c r="A921" s="34">
        <v>0</v>
      </c>
      <c r="B921" s="34" t="s">
        <v>125</v>
      </c>
      <c r="C921" s="34">
        <v>0</v>
      </c>
      <c r="D921" s="39">
        <v>0.72099999999999997</v>
      </c>
      <c r="E921" s="39">
        <v>0.58642789081146696</v>
      </c>
      <c r="F921" s="39">
        <v>3.15514037585123E-2</v>
      </c>
      <c r="G921" s="34" t="s">
        <v>126</v>
      </c>
      <c r="H921" s="34" t="s">
        <v>132</v>
      </c>
    </row>
    <row r="922" spans="1:8">
      <c r="A922" s="34">
        <v>0</v>
      </c>
      <c r="B922" s="34" t="s">
        <v>125</v>
      </c>
      <c r="C922" s="34">
        <v>0</v>
      </c>
      <c r="D922" s="39">
        <v>0.42199999999999999</v>
      </c>
      <c r="E922" s="39">
        <v>1.03072756864268</v>
      </c>
      <c r="F922" s="39">
        <v>5.4161227673766403E-2</v>
      </c>
      <c r="G922" s="34" t="s">
        <v>126</v>
      </c>
      <c r="H922" s="34" t="s">
        <v>132</v>
      </c>
    </row>
    <row r="923" spans="1:8">
      <c r="A923" s="34">
        <v>0</v>
      </c>
      <c r="B923" s="34" t="s">
        <v>125</v>
      </c>
      <c r="C923" s="34">
        <v>0</v>
      </c>
      <c r="D923" s="39">
        <v>0.72699999999999998</v>
      </c>
      <c r="E923" s="39">
        <v>0.49924771311510402</v>
      </c>
      <c r="F923" s="39">
        <v>2.6987460293380498E-2</v>
      </c>
      <c r="G923" s="34" t="s">
        <v>126</v>
      </c>
      <c r="H923" s="34" t="s">
        <v>132</v>
      </c>
    </row>
    <row r="924" spans="1:8">
      <c r="A924" s="34">
        <v>0</v>
      </c>
      <c r="B924" s="34" t="s">
        <v>125</v>
      </c>
      <c r="C924" s="34">
        <v>0</v>
      </c>
      <c r="D924" s="39">
        <v>0.625</v>
      </c>
      <c r="E924" s="39">
        <v>0.66994240797396398</v>
      </c>
      <c r="F924" s="39">
        <v>3.5883474803212599E-2</v>
      </c>
      <c r="G924" s="34" t="s">
        <v>126</v>
      </c>
      <c r="H924" s="34" t="s">
        <v>132</v>
      </c>
    </row>
    <row r="925" spans="1:8">
      <c r="A925" s="34">
        <v>0</v>
      </c>
      <c r="B925" s="34" t="s">
        <v>125</v>
      </c>
      <c r="C925" s="34">
        <v>0</v>
      </c>
      <c r="D925" s="39">
        <v>0.44500000000000001</v>
      </c>
      <c r="E925" s="39">
        <v>0.94657418507237301</v>
      </c>
      <c r="F925" s="39">
        <v>4.9960176221100702E-2</v>
      </c>
      <c r="G925" s="34" t="s">
        <v>126</v>
      </c>
      <c r="H925" s="34" t="s">
        <v>132</v>
      </c>
    </row>
    <row r="926" spans="1:8">
      <c r="A926" s="34">
        <v>0</v>
      </c>
      <c r="B926" s="34" t="s">
        <v>125</v>
      </c>
      <c r="C926" s="34">
        <v>0</v>
      </c>
      <c r="D926" s="39">
        <v>0.16400000000000001</v>
      </c>
      <c r="E926" s="39">
        <v>1.63585329887403</v>
      </c>
      <c r="F926" s="39">
        <v>8.3309509089061901E-2</v>
      </c>
      <c r="G926" s="34" t="s">
        <v>126</v>
      </c>
      <c r="H926" s="34" t="s">
        <v>132</v>
      </c>
    </row>
    <row r="927" spans="1:8">
      <c r="A927" s="34">
        <v>0</v>
      </c>
      <c r="B927" s="34" t="s">
        <v>125</v>
      </c>
      <c r="C927" s="34">
        <v>0</v>
      </c>
      <c r="D927" s="39">
        <v>0.30199999999999999</v>
      </c>
      <c r="E927" s="39">
        <v>1.24122228629798</v>
      </c>
      <c r="F927" s="39">
        <v>6.4508494721869897E-2</v>
      </c>
      <c r="G927" s="34" t="s">
        <v>126</v>
      </c>
      <c r="H927" s="34" t="s">
        <v>132</v>
      </c>
    </row>
    <row r="928" spans="1:8">
      <c r="A928" s="34">
        <v>0</v>
      </c>
      <c r="B928" s="34" t="s">
        <v>125</v>
      </c>
      <c r="C928" s="34">
        <v>0</v>
      </c>
      <c r="D928" s="39">
        <v>0.182</v>
      </c>
      <c r="E928" s="39">
        <v>1.5713825590778301</v>
      </c>
      <c r="F928" s="39">
        <v>8.0289808567916898E-2</v>
      </c>
      <c r="G928" s="34" t="s">
        <v>126</v>
      </c>
      <c r="H928" s="34" t="s">
        <v>132</v>
      </c>
    </row>
    <row r="929" spans="1:8">
      <c r="A929" s="34">
        <v>0</v>
      </c>
      <c r="B929" s="34" t="s">
        <v>125</v>
      </c>
      <c r="C929" s="34">
        <v>0</v>
      </c>
      <c r="D929" s="39">
        <v>0.22900000000000001</v>
      </c>
      <c r="E929" s="39">
        <v>1.4178320348217801</v>
      </c>
      <c r="F929" s="39">
        <v>7.3017009946280104E-2</v>
      </c>
      <c r="G929" s="34" t="s">
        <v>126</v>
      </c>
      <c r="H929" s="34" t="s">
        <v>132</v>
      </c>
    </row>
    <row r="930" spans="1:8">
      <c r="A930" s="34">
        <v>0</v>
      </c>
      <c r="B930" s="34" t="s">
        <v>125</v>
      </c>
      <c r="C930" s="34">
        <v>0</v>
      </c>
      <c r="D930" s="39">
        <v>0.30199999999999999</v>
      </c>
      <c r="E930" s="39">
        <v>1.2501420686117799</v>
      </c>
      <c r="F930" s="39">
        <v>6.4941965838796994E-2</v>
      </c>
      <c r="G930" s="34" t="s">
        <v>126</v>
      </c>
      <c r="H930" s="34" t="s">
        <v>132</v>
      </c>
    </row>
    <row r="931" spans="1:8">
      <c r="A931" s="34">
        <v>0</v>
      </c>
      <c r="B931" s="34" t="s">
        <v>125</v>
      </c>
      <c r="C931" s="34">
        <v>0</v>
      </c>
      <c r="D931" s="39">
        <v>0.78600000000000003</v>
      </c>
      <c r="E931" s="39">
        <v>0.43880336940181203</v>
      </c>
      <c r="F931" s="39">
        <v>2.37978224839678E-2</v>
      </c>
      <c r="G931" s="34" t="s">
        <v>126</v>
      </c>
      <c r="H931" s="34" t="s">
        <v>132</v>
      </c>
    </row>
    <row r="932" spans="1:8">
      <c r="A932" s="34">
        <v>0</v>
      </c>
      <c r="B932" s="34" t="s">
        <v>125</v>
      </c>
      <c r="C932" s="34">
        <v>0</v>
      </c>
      <c r="D932" s="39">
        <v>0.16700000000000001</v>
      </c>
      <c r="E932" s="39">
        <v>1.5778054164093001</v>
      </c>
      <c r="F932" s="39">
        <v>8.0591536326479599E-2</v>
      </c>
      <c r="G932" s="34" t="s">
        <v>126</v>
      </c>
      <c r="H932" s="34" t="s">
        <v>132</v>
      </c>
    </row>
    <row r="933" spans="1:8">
      <c r="A933" s="34">
        <v>0</v>
      </c>
      <c r="B933" s="34" t="s">
        <v>125</v>
      </c>
      <c r="C933" s="34">
        <v>0</v>
      </c>
      <c r="D933" s="39">
        <v>3.5000000000000003E-2</v>
      </c>
      <c r="E933" s="39">
        <v>2.6841031762410199</v>
      </c>
      <c r="F933" s="39">
        <v>0.129766475895563</v>
      </c>
      <c r="G933" s="34" t="s">
        <v>126</v>
      </c>
      <c r="H933" s="34" t="s">
        <v>132</v>
      </c>
    </row>
    <row r="934" spans="1:8">
      <c r="A934" s="34">
        <v>0</v>
      </c>
      <c r="B934" s="34" t="s">
        <v>125</v>
      </c>
      <c r="C934" s="34">
        <v>0</v>
      </c>
      <c r="D934" s="39">
        <v>0.107</v>
      </c>
      <c r="E934" s="39">
        <v>1.8618695540761401</v>
      </c>
      <c r="F934" s="39">
        <v>9.37409013289002E-2</v>
      </c>
      <c r="G934" s="34" t="s">
        <v>126</v>
      </c>
      <c r="H934" s="34" t="s">
        <v>132</v>
      </c>
    </row>
    <row r="935" spans="1:8">
      <c r="A935" s="34">
        <v>0</v>
      </c>
      <c r="B935" s="34" t="s">
        <v>125</v>
      </c>
      <c r="C935" s="34">
        <v>0</v>
      </c>
      <c r="D935" s="39">
        <v>0.40699999999999997</v>
      </c>
      <c r="E935" s="39">
        <v>1.03740957249645</v>
      </c>
      <c r="F935" s="39">
        <v>5.4493210777752599E-2</v>
      </c>
      <c r="G935" s="34" t="s">
        <v>126</v>
      </c>
      <c r="H935" s="34" t="s">
        <v>132</v>
      </c>
    </row>
    <row r="936" spans="1:8">
      <c r="A936" s="34">
        <v>0</v>
      </c>
      <c r="B936" s="34" t="s">
        <v>125</v>
      </c>
      <c r="C936" s="34">
        <v>0</v>
      </c>
      <c r="D936" s="39">
        <v>0.29699999999999999</v>
      </c>
      <c r="E936" s="39">
        <v>1.2814214246604201</v>
      </c>
      <c r="F936" s="39">
        <v>6.6458867136295105E-2</v>
      </c>
      <c r="G936" s="34" t="s">
        <v>126</v>
      </c>
      <c r="H936" s="34" t="s">
        <v>132</v>
      </c>
    </row>
    <row r="937" spans="1:8">
      <c r="A937" s="34">
        <v>0</v>
      </c>
      <c r="B937" s="34" t="s">
        <v>125</v>
      </c>
      <c r="C937" s="34">
        <v>0</v>
      </c>
      <c r="D937" s="39">
        <v>0.48299999999999998</v>
      </c>
      <c r="E937" s="39">
        <v>0.88843407014535103</v>
      </c>
      <c r="F937" s="39">
        <v>4.7035877449978301E-2</v>
      </c>
      <c r="G937" s="34" t="s">
        <v>126</v>
      </c>
      <c r="H937" s="34" t="s">
        <v>132</v>
      </c>
    </row>
    <row r="938" spans="1:8">
      <c r="A938" s="34">
        <v>0</v>
      </c>
      <c r="B938" s="34" t="s">
        <v>125</v>
      </c>
      <c r="C938" s="34">
        <v>0</v>
      </c>
      <c r="D938" s="39">
        <v>0.81</v>
      </c>
      <c r="E938" s="39">
        <v>0.44037272597898802</v>
      </c>
      <c r="F938" s="39">
        <v>2.3880901569770699E-2</v>
      </c>
      <c r="G938" s="34" t="s">
        <v>126</v>
      </c>
      <c r="H938" s="34" t="s">
        <v>132</v>
      </c>
    </row>
    <row r="939" spans="1:8">
      <c r="A939" s="34">
        <v>0</v>
      </c>
      <c r="B939" s="34" t="s">
        <v>125</v>
      </c>
      <c r="C939" s="34">
        <v>0</v>
      </c>
      <c r="D939" s="39">
        <v>0.83299999999999996</v>
      </c>
      <c r="E939" s="39">
        <v>0.40368024601330199</v>
      </c>
      <c r="F939" s="39">
        <v>2.19347565604847E-2</v>
      </c>
      <c r="G939" s="34" t="s">
        <v>126</v>
      </c>
      <c r="H939" s="34" t="s">
        <v>132</v>
      </c>
    </row>
    <row r="940" spans="1:8">
      <c r="A940" s="34">
        <v>0</v>
      </c>
      <c r="B940" s="34" t="s">
        <v>125</v>
      </c>
      <c r="C940" s="34">
        <v>0</v>
      </c>
      <c r="D940" s="39">
        <v>0.52900000000000003</v>
      </c>
      <c r="E940" s="39">
        <v>0.84779252080720702</v>
      </c>
      <c r="F940" s="39">
        <v>4.4980998165768102E-2</v>
      </c>
      <c r="G940" s="34" t="s">
        <v>126</v>
      </c>
      <c r="H940" s="34" t="s">
        <v>132</v>
      </c>
    </row>
    <row r="941" spans="1:8">
      <c r="A941" s="34">
        <v>0</v>
      </c>
      <c r="B941" s="34" t="s">
        <v>125</v>
      </c>
      <c r="C941" s="34">
        <v>0</v>
      </c>
      <c r="D941" s="39">
        <v>0.34699999999999998</v>
      </c>
      <c r="E941" s="39">
        <v>1.20189812301293</v>
      </c>
      <c r="F941" s="39">
        <v>6.2592672626071696E-2</v>
      </c>
      <c r="G941" s="34" t="s">
        <v>126</v>
      </c>
      <c r="H941" s="34" t="s">
        <v>132</v>
      </c>
    </row>
    <row r="942" spans="1:8">
      <c r="A942" s="34">
        <v>0</v>
      </c>
      <c r="B942" s="34" t="s">
        <v>125</v>
      </c>
      <c r="C942" s="34">
        <v>0</v>
      </c>
      <c r="D942" s="39">
        <v>0.57499999999999996</v>
      </c>
      <c r="E942" s="39">
        <v>0.80491199672630198</v>
      </c>
      <c r="F942" s="39">
        <v>4.2803284421986498E-2</v>
      </c>
      <c r="G942" s="34" t="s">
        <v>126</v>
      </c>
      <c r="H942" s="34" t="s">
        <v>132</v>
      </c>
    </row>
    <row r="943" spans="1:8">
      <c r="A943" s="34">
        <v>0</v>
      </c>
      <c r="B943" s="34" t="s">
        <v>125</v>
      </c>
      <c r="C943" s="34">
        <v>0</v>
      </c>
      <c r="D943" s="39">
        <v>0.36099999999999999</v>
      </c>
      <c r="E943" s="39">
        <v>1.1533419003659999</v>
      </c>
      <c r="F943" s="39">
        <v>6.0216222650103603E-2</v>
      </c>
      <c r="G943" s="34" t="s">
        <v>126</v>
      </c>
      <c r="H943" s="34" t="s">
        <v>132</v>
      </c>
    </row>
    <row r="944" spans="1:8">
      <c r="A944" s="34">
        <v>0</v>
      </c>
      <c r="B944" s="34" t="s">
        <v>125</v>
      </c>
      <c r="C944" s="34">
        <v>0</v>
      </c>
      <c r="D944" s="39">
        <v>0.29299999999999998</v>
      </c>
      <c r="E944" s="39">
        <v>1.25577594466843</v>
      </c>
      <c r="F944" s="39">
        <v>6.5215546144539296E-2</v>
      </c>
      <c r="G944" s="34" t="s">
        <v>126</v>
      </c>
      <c r="H944" s="34" t="s">
        <v>132</v>
      </c>
    </row>
    <row r="945" spans="1:8">
      <c r="A945" s="34">
        <v>0</v>
      </c>
      <c r="B945" s="34" t="s">
        <v>125</v>
      </c>
      <c r="C945" s="34">
        <v>0</v>
      </c>
      <c r="D945" s="39">
        <v>0.39100000000000001</v>
      </c>
      <c r="E945" s="39">
        <v>1.0811937626364601</v>
      </c>
      <c r="F945" s="39">
        <v>5.6662794586446699E-2</v>
      </c>
      <c r="G945" s="34" t="s">
        <v>126</v>
      </c>
      <c r="H945" s="34" t="s">
        <v>132</v>
      </c>
    </row>
    <row r="946" spans="1:8">
      <c r="A946" s="34">
        <v>0</v>
      </c>
      <c r="B946" s="34" t="s">
        <v>125</v>
      </c>
      <c r="C946" s="34">
        <v>0</v>
      </c>
      <c r="D946" s="39">
        <v>0.249</v>
      </c>
      <c r="E946" s="39">
        <v>1.3721882400116301</v>
      </c>
      <c r="F946" s="39">
        <v>7.0832898328826499E-2</v>
      </c>
      <c r="G946" s="34" t="s">
        <v>126</v>
      </c>
      <c r="H946" s="34" t="s">
        <v>132</v>
      </c>
    </row>
    <row r="947" spans="1:8">
      <c r="A947" s="34">
        <v>0</v>
      </c>
      <c r="B947" s="34" t="s">
        <v>125</v>
      </c>
      <c r="C947" s="34">
        <v>0</v>
      </c>
      <c r="D947" s="39">
        <v>0.64900000000000002</v>
      </c>
      <c r="E947" s="39">
        <v>0.62888041690526597</v>
      </c>
      <c r="F947" s="39">
        <v>3.3758358142369702E-2</v>
      </c>
      <c r="G947" s="34" t="s">
        <v>126</v>
      </c>
      <c r="H947" s="34" t="s">
        <v>132</v>
      </c>
    </row>
    <row r="948" spans="1:8">
      <c r="A948" s="34">
        <v>0</v>
      </c>
      <c r="B948" s="34" t="s">
        <v>125</v>
      </c>
      <c r="C948" s="34">
        <v>0</v>
      </c>
      <c r="D948" s="39">
        <v>0.159</v>
      </c>
      <c r="E948" s="39">
        <v>1.59155790766304</v>
      </c>
      <c r="F948" s="39">
        <v>8.1236924350999107E-2</v>
      </c>
      <c r="G948" s="34" t="s">
        <v>126</v>
      </c>
      <c r="H948" s="34" t="s">
        <v>132</v>
      </c>
    </row>
    <row r="949" spans="1:8">
      <c r="A949" s="34">
        <v>0</v>
      </c>
      <c r="B949" s="34" t="s">
        <v>125</v>
      </c>
      <c r="C949" s="34">
        <v>0</v>
      </c>
      <c r="D949" s="39">
        <v>0.23799999999999999</v>
      </c>
      <c r="E949" s="39">
        <v>1.4151941796055001</v>
      </c>
      <c r="F949" s="39">
        <v>7.2891064931613195E-2</v>
      </c>
      <c r="G949" s="34" t="s">
        <v>126</v>
      </c>
      <c r="H949" s="34" t="s">
        <v>132</v>
      </c>
    </row>
    <row r="950" spans="1:8">
      <c r="A950" s="34">
        <v>0</v>
      </c>
      <c r="B950" s="34" t="s">
        <v>125</v>
      </c>
      <c r="C950" s="34">
        <v>0</v>
      </c>
      <c r="D950" s="39">
        <v>7.3999999999999996E-2</v>
      </c>
      <c r="E950" s="39">
        <v>2.0834772941954101</v>
      </c>
      <c r="F950" s="39">
        <v>0.103740864376986</v>
      </c>
      <c r="G950" s="34" t="s">
        <v>126</v>
      </c>
      <c r="H950" s="34" t="s">
        <v>132</v>
      </c>
    </row>
    <row r="951" spans="1:8">
      <c r="A951" s="34">
        <v>0</v>
      </c>
      <c r="B951" s="34" t="s">
        <v>125</v>
      </c>
      <c r="C951" s="34">
        <v>0</v>
      </c>
      <c r="D951" s="39">
        <v>0.84099999999999997</v>
      </c>
      <c r="E951" s="39">
        <v>0.42938699021068499</v>
      </c>
      <c r="F951" s="39">
        <v>2.3299038130718399E-2</v>
      </c>
      <c r="G951" s="34" t="s">
        <v>126</v>
      </c>
      <c r="H951" s="34" t="s">
        <v>132</v>
      </c>
    </row>
    <row r="952" spans="1:8">
      <c r="A952" s="34">
        <v>0</v>
      </c>
      <c r="B952" s="34" t="s">
        <v>125</v>
      </c>
      <c r="C952" s="34">
        <v>0</v>
      </c>
      <c r="D952" s="39">
        <v>0.26900000000000002</v>
      </c>
      <c r="E952" s="39">
        <v>1.33024153856157</v>
      </c>
      <c r="F952" s="39">
        <v>6.8816602001991994E-2</v>
      </c>
      <c r="G952" s="34" t="s">
        <v>126</v>
      </c>
      <c r="H952" s="34" t="s">
        <v>132</v>
      </c>
    </row>
    <row r="953" spans="1:8">
      <c r="A953" s="34">
        <v>0</v>
      </c>
      <c r="B953" s="34" t="s">
        <v>125</v>
      </c>
      <c r="C953" s="34">
        <v>0</v>
      </c>
      <c r="D953" s="39">
        <v>0.871</v>
      </c>
      <c r="E953" s="39">
        <v>0.34841511029175898</v>
      </c>
      <c r="F953" s="39">
        <v>1.8988839537226899E-2</v>
      </c>
      <c r="G953" s="34" t="s">
        <v>126</v>
      </c>
      <c r="H953" s="34" t="s">
        <v>132</v>
      </c>
    </row>
    <row r="954" spans="1:8">
      <c r="A954" s="34">
        <v>0</v>
      </c>
      <c r="B954" s="34" t="s">
        <v>125</v>
      </c>
      <c r="C954" s="34">
        <v>0</v>
      </c>
      <c r="D954" s="39">
        <v>8.1000000000000003E-2</v>
      </c>
      <c r="E954" s="39">
        <v>2.0257881495778798</v>
      </c>
      <c r="F954" s="39">
        <v>0.10115897234339701</v>
      </c>
      <c r="G954" s="34" t="s">
        <v>126</v>
      </c>
      <c r="H954" s="34" t="s">
        <v>132</v>
      </c>
    </row>
    <row r="955" spans="1:8">
      <c r="A955" s="34">
        <v>0</v>
      </c>
      <c r="B955" s="34" t="s">
        <v>125</v>
      </c>
      <c r="C955" s="34">
        <v>0</v>
      </c>
      <c r="D955" s="39">
        <v>0.74199999999999999</v>
      </c>
      <c r="E955" s="39">
        <v>0.57870419170202303</v>
      </c>
      <c r="F955" s="39">
        <v>3.1148791957218099E-2</v>
      </c>
      <c r="G955" s="34" t="s">
        <v>126</v>
      </c>
      <c r="H955" s="34" t="s">
        <v>132</v>
      </c>
    </row>
    <row r="956" spans="1:8">
      <c r="A956" s="34">
        <v>0</v>
      </c>
      <c r="B956" s="34" t="s">
        <v>125</v>
      </c>
      <c r="C956" s="34">
        <v>0</v>
      </c>
      <c r="D956" s="39">
        <v>0.63900000000000001</v>
      </c>
      <c r="E956" s="39">
        <v>0.65808827662206204</v>
      </c>
      <c r="F956" s="39">
        <v>3.52709380974804E-2</v>
      </c>
      <c r="G956" s="34" t="s">
        <v>126</v>
      </c>
      <c r="H956" s="34" t="s">
        <v>132</v>
      </c>
    </row>
    <row r="957" spans="1:8">
      <c r="A957" s="34">
        <v>0</v>
      </c>
      <c r="B957" s="34" t="s">
        <v>125</v>
      </c>
      <c r="C957" s="34">
        <v>0</v>
      </c>
      <c r="D957" s="39">
        <v>0.45300000000000001</v>
      </c>
      <c r="E957" s="39">
        <v>0.93039333139105496</v>
      </c>
      <c r="F957" s="39">
        <v>4.9148124664068302E-2</v>
      </c>
      <c r="G957" s="34" t="s">
        <v>126</v>
      </c>
      <c r="H957" s="34" t="s">
        <v>132</v>
      </c>
    </row>
    <row r="958" spans="1:8">
      <c r="A958" s="34">
        <v>0</v>
      </c>
      <c r="B958" s="34" t="s">
        <v>125</v>
      </c>
      <c r="C958" s="34">
        <v>0</v>
      </c>
      <c r="D958" s="39">
        <v>0.27300000000000002</v>
      </c>
      <c r="E958" s="39">
        <v>1.30996789117241</v>
      </c>
      <c r="F958" s="39">
        <v>6.7838947146631995E-2</v>
      </c>
      <c r="G958" s="34" t="s">
        <v>126</v>
      </c>
      <c r="H958" s="34" t="s">
        <v>132</v>
      </c>
    </row>
    <row r="959" spans="1:8">
      <c r="A959" s="34">
        <v>0</v>
      </c>
      <c r="B959" s="34" t="s">
        <v>125</v>
      </c>
      <c r="C959" s="34">
        <v>0</v>
      </c>
      <c r="D959" s="39">
        <v>0.97899999999999998</v>
      </c>
      <c r="E959" s="39">
        <v>0.14001183184428201</v>
      </c>
      <c r="F959" s="39">
        <v>7.7183980441785302E-3</v>
      </c>
      <c r="G959" s="34" t="s">
        <v>126</v>
      </c>
      <c r="H959" s="34" t="s">
        <v>132</v>
      </c>
    </row>
    <row r="960" spans="1:8">
      <c r="A960" s="34">
        <v>0</v>
      </c>
      <c r="B960" s="34" t="s">
        <v>125</v>
      </c>
      <c r="C960" s="34">
        <v>0</v>
      </c>
      <c r="D960" s="39">
        <v>0.32800000000000001</v>
      </c>
      <c r="E960" s="39">
        <v>1.17208077298058</v>
      </c>
      <c r="F960" s="39">
        <v>6.1134771278055902E-2</v>
      </c>
      <c r="G960" s="34" t="s">
        <v>126</v>
      </c>
      <c r="H960" s="34" t="s">
        <v>132</v>
      </c>
    </row>
    <row r="961" spans="1:8">
      <c r="A961" s="34">
        <v>0</v>
      </c>
      <c r="B961" s="34" t="s">
        <v>125</v>
      </c>
      <c r="C961" s="34">
        <v>0</v>
      </c>
      <c r="D961" s="39">
        <v>0.5</v>
      </c>
      <c r="E961" s="39">
        <v>0.84647670803143404</v>
      </c>
      <c r="F961" s="39">
        <v>4.4914321182945999E-2</v>
      </c>
      <c r="G961" s="34" t="s">
        <v>126</v>
      </c>
      <c r="H961" s="34" t="s">
        <v>132</v>
      </c>
    </row>
    <row r="962" spans="1:8">
      <c r="A962" s="34">
        <v>0</v>
      </c>
      <c r="B962" s="34" t="s">
        <v>125</v>
      </c>
      <c r="C962" s="34">
        <v>0</v>
      </c>
      <c r="D962" s="39">
        <v>0.90300000000000002</v>
      </c>
      <c r="E962" s="39">
        <v>0.33836628492842702</v>
      </c>
      <c r="F962" s="39">
        <v>1.8451277484108099E-2</v>
      </c>
      <c r="G962" s="34" t="s">
        <v>126</v>
      </c>
      <c r="H962" s="34" t="s">
        <v>132</v>
      </c>
    </row>
    <row r="963" spans="1:8">
      <c r="A963" s="34">
        <v>0</v>
      </c>
      <c r="B963" s="34" t="s">
        <v>125</v>
      </c>
      <c r="C963" s="34">
        <v>0</v>
      </c>
      <c r="D963" s="39">
        <v>0.20399999999999999</v>
      </c>
      <c r="E963" s="39">
        <v>1.3925991047381501</v>
      </c>
      <c r="F963" s="39">
        <v>7.1810854090099796E-2</v>
      </c>
      <c r="G963" s="34" t="s">
        <v>126</v>
      </c>
      <c r="H963" s="34" t="s">
        <v>132</v>
      </c>
    </row>
    <row r="964" spans="1:8">
      <c r="A964" s="34">
        <v>0</v>
      </c>
      <c r="B964" s="34" t="s">
        <v>125</v>
      </c>
      <c r="C964" s="34">
        <v>0</v>
      </c>
      <c r="D964" s="39">
        <v>0.81100000000000005</v>
      </c>
      <c r="E964" s="39">
        <v>0.47121211335151097</v>
      </c>
      <c r="F964" s="39">
        <v>2.5510622175731801E-2</v>
      </c>
      <c r="G964" s="34" t="s">
        <v>126</v>
      </c>
      <c r="H964" s="34" t="s">
        <v>132</v>
      </c>
    </row>
    <row r="965" spans="1:8">
      <c r="A965" s="34">
        <v>0</v>
      </c>
      <c r="B965" s="34" t="s">
        <v>125</v>
      </c>
      <c r="C965" s="34">
        <v>0</v>
      </c>
      <c r="D965" s="39">
        <v>0.317</v>
      </c>
      <c r="E965" s="39">
        <v>1.20128970639816</v>
      </c>
      <c r="F965" s="39">
        <v>6.2562969715408007E-2</v>
      </c>
      <c r="G965" s="34" t="s">
        <v>126</v>
      </c>
      <c r="H965" s="34" t="s">
        <v>132</v>
      </c>
    </row>
    <row r="966" spans="1:8">
      <c r="A966" s="34">
        <v>0</v>
      </c>
      <c r="B966" s="34" t="s">
        <v>125</v>
      </c>
      <c r="C966" s="34">
        <v>0</v>
      </c>
      <c r="D966" s="39">
        <v>0.17899999999999999</v>
      </c>
      <c r="E966" s="39">
        <v>1.6291221330161101</v>
      </c>
      <c r="F966" s="39">
        <v>8.2995160047220295E-2</v>
      </c>
      <c r="G966" s="34" t="s">
        <v>126</v>
      </c>
      <c r="H966" s="34" t="s">
        <v>132</v>
      </c>
    </row>
    <row r="967" spans="1:8">
      <c r="A967" s="34">
        <v>0</v>
      </c>
      <c r="B967" s="34" t="s">
        <v>125</v>
      </c>
      <c r="C967" s="34">
        <v>0</v>
      </c>
      <c r="D967" s="39">
        <v>0.247</v>
      </c>
      <c r="E967" s="39">
        <v>1.37758929610277</v>
      </c>
      <c r="F967" s="39">
        <v>7.1091882228086795E-2</v>
      </c>
      <c r="G967" s="34" t="s">
        <v>126</v>
      </c>
      <c r="H967" s="34" t="s">
        <v>132</v>
      </c>
    </row>
    <row r="968" spans="1:8">
      <c r="A968" s="34">
        <v>0</v>
      </c>
      <c r="B968" s="34" t="s">
        <v>125</v>
      </c>
      <c r="C968" s="34">
        <v>0</v>
      </c>
      <c r="D968" s="39">
        <v>0.95899999999999996</v>
      </c>
      <c r="E968" s="39">
        <v>0.189052517121407</v>
      </c>
      <c r="F968" s="39">
        <v>1.0393752887537799E-2</v>
      </c>
      <c r="G968" s="34" t="s">
        <v>126</v>
      </c>
      <c r="H968" s="34" t="s">
        <v>132</v>
      </c>
    </row>
    <row r="969" spans="1:8">
      <c r="A969" s="34">
        <v>0</v>
      </c>
      <c r="B969" s="34" t="s">
        <v>125</v>
      </c>
      <c r="C969" s="34">
        <v>0</v>
      </c>
      <c r="D969" s="39">
        <v>0.64600000000000002</v>
      </c>
      <c r="E969" s="39">
        <v>0.69905045345009098</v>
      </c>
      <c r="F969" s="39">
        <v>3.7384275484486501E-2</v>
      </c>
      <c r="G969" s="34" t="s">
        <v>126</v>
      </c>
      <c r="H969" s="34" t="s">
        <v>132</v>
      </c>
    </row>
    <row r="970" spans="1:8">
      <c r="A970" s="34">
        <v>0</v>
      </c>
      <c r="B970" s="34" t="s">
        <v>125</v>
      </c>
      <c r="C970" s="34">
        <v>0</v>
      </c>
      <c r="D970" s="39">
        <v>0.21299999999999999</v>
      </c>
      <c r="E970" s="39">
        <v>1.3834985620202001</v>
      </c>
      <c r="F970" s="39">
        <v>7.1375069758098805E-2</v>
      </c>
      <c r="G970" s="34" t="s">
        <v>126</v>
      </c>
      <c r="H970" s="34" t="s">
        <v>132</v>
      </c>
    </row>
    <row r="971" spans="1:8">
      <c r="A971" s="34">
        <v>0</v>
      </c>
      <c r="B971" s="34" t="s">
        <v>125</v>
      </c>
      <c r="C971" s="34">
        <v>0</v>
      </c>
      <c r="D971" s="39">
        <v>5.5E-2</v>
      </c>
      <c r="E971" s="39">
        <v>2.2642534504850902</v>
      </c>
      <c r="F971" s="39">
        <v>0.111736336895791</v>
      </c>
      <c r="G971" s="34" t="s">
        <v>126</v>
      </c>
      <c r="H971" s="34" t="s">
        <v>132</v>
      </c>
    </row>
    <row r="972" spans="1:8">
      <c r="A972" s="34">
        <v>0</v>
      </c>
      <c r="B972" s="34" t="s">
        <v>125</v>
      </c>
      <c r="C972" s="34">
        <v>0</v>
      </c>
      <c r="D972" s="39">
        <v>0.34300000000000003</v>
      </c>
      <c r="E972" s="39">
        <v>1.15063193161441</v>
      </c>
      <c r="F972" s="39">
        <v>6.0083235671973503E-2</v>
      </c>
      <c r="G972" s="34" t="s">
        <v>126</v>
      </c>
      <c r="H972" s="34" t="s">
        <v>132</v>
      </c>
    </row>
    <row r="973" spans="1:8">
      <c r="A973" s="34">
        <v>0</v>
      </c>
      <c r="B973" s="34" t="s">
        <v>125</v>
      </c>
      <c r="C973" s="34">
        <v>0</v>
      </c>
      <c r="D973" s="39">
        <v>0.96499999999999997</v>
      </c>
      <c r="E973" s="39">
        <v>0.19890546602544801</v>
      </c>
      <c r="F973" s="39">
        <v>1.09295290530946E-2</v>
      </c>
      <c r="G973" s="34" t="s">
        <v>126</v>
      </c>
      <c r="H973" s="34" t="s">
        <v>132</v>
      </c>
    </row>
    <row r="974" spans="1:8">
      <c r="A974" s="34">
        <v>0</v>
      </c>
      <c r="B974" s="34" t="s">
        <v>125</v>
      </c>
      <c r="C974" s="34">
        <v>0</v>
      </c>
      <c r="D974" s="39">
        <v>0.51800000000000002</v>
      </c>
      <c r="E974" s="39">
        <v>0.86580564634876001</v>
      </c>
      <c r="F974" s="39">
        <v>4.58928530580048E-2</v>
      </c>
      <c r="G974" s="34" t="s">
        <v>126</v>
      </c>
      <c r="H974" s="34" t="s">
        <v>132</v>
      </c>
    </row>
    <row r="975" spans="1:8">
      <c r="A975" s="34">
        <v>0</v>
      </c>
      <c r="B975" s="34" t="s">
        <v>125</v>
      </c>
      <c r="C975" s="34">
        <v>0</v>
      </c>
      <c r="D975" s="39">
        <v>0.755</v>
      </c>
      <c r="E975" s="39">
        <v>0.51683447346963096</v>
      </c>
      <c r="F975" s="39">
        <v>2.79115998044988E-2</v>
      </c>
      <c r="G975" s="34" t="s">
        <v>126</v>
      </c>
      <c r="H975" s="34" t="s">
        <v>132</v>
      </c>
    </row>
    <row r="976" spans="1:8">
      <c r="A976" s="34">
        <v>0</v>
      </c>
      <c r="B976" s="34" t="s">
        <v>125</v>
      </c>
      <c r="C976" s="34">
        <v>0</v>
      </c>
      <c r="D976" s="39">
        <v>0.94499999999999995</v>
      </c>
      <c r="E976" s="39">
        <v>0.23001671527113299</v>
      </c>
      <c r="F976" s="39">
        <v>1.2617471440849E-2</v>
      </c>
      <c r="G976" s="34" t="s">
        <v>126</v>
      </c>
      <c r="H976" s="34" t="s">
        <v>132</v>
      </c>
    </row>
    <row r="977" spans="1:8">
      <c r="A977" s="34">
        <v>0</v>
      </c>
      <c r="B977" s="34" t="s">
        <v>125</v>
      </c>
      <c r="C977" s="34">
        <v>0</v>
      </c>
      <c r="D977" s="39">
        <v>0.34300000000000003</v>
      </c>
      <c r="E977" s="39">
        <v>1.12979315760614</v>
      </c>
      <c r="F977" s="39">
        <v>5.9059350422559401E-2</v>
      </c>
      <c r="G977" s="34" t="s">
        <v>126</v>
      </c>
      <c r="H977" s="34" t="s">
        <v>132</v>
      </c>
    </row>
    <row r="978" spans="1:8">
      <c r="A978" s="34">
        <v>0</v>
      </c>
      <c r="B978" s="34" t="s">
        <v>125</v>
      </c>
      <c r="C978" s="34">
        <v>0</v>
      </c>
      <c r="D978" s="39">
        <v>0.41</v>
      </c>
      <c r="E978" s="39">
        <v>0.99078543746922898</v>
      </c>
      <c r="F978" s="39">
        <v>5.2171904144332398E-2</v>
      </c>
      <c r="G978" s="34" t="s">
        <v>126</v>
      </c>
      <c r="H978" s="34" t="s">
        <v>132</v>
      </c>
    </row>
    <row r="979" spans="1:8">
      <c r="A979" s="34">
        <v>0</v>
      </c>
      <c r="B979" s="34" t="s">
        <v>125</v>
      </c>
      <c r="C979" s="34">
        <v>0</v>
      </c>
      <c r="D979" s="39">
        <v>0.437</v>
      </c>
      <c r="E979" s="39">
        <v>0.98189180939387999</v>
      </c>
      <c r="F979" s="39">
        <v>5.1727816134109199E-2</v>
      </c>
      <c r="G979" s="34" t="s">
        <v>126</v>
      </c>
      <c r="H979" s="34" t="s">
        <v>132</v>
      </c>
    </row>
    <row r="980" spans="1:8">
      <c r="A980" s="34">
        <v>0</v>
      </c>
      <c r="B980" s="34" t="s">
        <v>125</v>
      </c>
      <c r="C980" s="34">
        <v>0</v>
      </c>
      <c r="D980" s="39">
        <v>0.41799999999999998</v>
      </c>
      <c r="E980" s="39">
        <v>1.07699228286254</v>
      </c>
      <c r="F980" s="39">
        <v>5.6455035830257003E-2</v>
      </c>
      <c r="G980" s="34" t="s">
        <v>126</v>
      </c>
      <c r="H980" s="34" t="s">
        <v>132</v>
      </c>
    </row>
    <row r="981" spans="1:8">
      <c r="A981" s="34">
        <v>0</v>
      </c>
      <c r="B981" s="34" t="s">
        <v>125</v>
      </c>
      <c r="C981" s="34">
        <v>0</v>
      </c>
      <c r="D981" s="39">
        <v>0.78300000000000003</v>
      </c>
      <c r="E981" s="39">
        <v>0.51139524954196602</v>
      </c>
      <c r="F981" s="39">
        <v>2.7625969984872999E-2</v>
      </c>
      <c r="G981" s="34" t="s">
        <v>126</v>
      </c>
      <c r="H981" s="34" t="s">
        <v>132</v>
      </c>
    </row>
    <row r="982" spans="1:8">
      <c r="A982" s="34">
        <v>0</v>
      </c>
      <c r="B982" s="34" t="s">
        <v>125</v>
      </c>
      <c r="C982" s="34">
        <v>0</v>
      </c>
      <c r="D982" s="39">
        <v>9.6000000000000002E-2</v>
      </c>
      <c r="E982" s="39">
        <v>1.96246921661439</v>
      </c>
      <c r="F982" s="39">
        <v>9.8307939529898497E-2</v>
      </c>
      <c r="G982" s="34" t="s">
        <v>126</v>
      </c>
      <c r="H982" s="34" t="s">
        <v>132</v>
      </c>
    </row>
    <row r="983" spans="1:8">
      <c r="A983" s="34">
        <v>0</v>
      </c>
      <c r="B983" s="34" t="s">
        <v>125</v>
      </c>
      <c r="C983" s="34">
        <v>0</v>
      </c>
      <c r="D983" s="39">
        <v>0.66200000000000003</v>
      </c>
      <c r="E983" s="39">
        <v>0.731793989694424</v>
      </c>
      <c r="F983" s="39">
        <v>3.9066946289129101E-2</v>
      </c>
      <c r="G983" s="34" t="s">
        <v>126</v>
      </c>
      <c r="H983" s="34" t="s">
        <v>132</v>
      </c>
    </row>
    <row r="984" spans="1:8">
      <c r="A984" s="34">
        <v>0</v>
      </c>
      <c r="B984" s="34" t="s">
        <v>125</v>
      </c>
      <c r="C984" s="34">
        <v>0</v>
      </c>
      <c r="D984" s="39">
        <v>0.80700000000000005</v>
      </c>
      <c r="E984" s="39">
        <v>0.47127626233192099</v>
      </c>
      <c r="F984" s="39">
        <v>2.55140064843806E-2</v>
      </c>
      <c r="G984" s="34" t="s">
        <v>126</v>
      </c>
      <c r="H984" s="34" t="s">
        <v>132</v>
      </c>
    </row>
    <row r="985" spans="1:8">
      <c r="A985" s="34">
        <v>0</v>
      </c>
      <c r="B985" s="34" t="s">
        <v>125</v>
      </c>
      <c r="C985" s="34">
        <v>0</v>
      </c>
      <c r="D985" s="39">
        <v>0.88500000000000001</v>
      </c>
      <c r="E985" s="39">
        <v>0.34330531600953301</v>
      </c>
      <c r="F985" s="39">
        <v>1.8715564621273901E-2</v>
      </c>
      <c r="G985" s="34" t="s">
        <v>126</v>
      </c>
      <c r="H985" s="34" t="s">
        <v>132</v>
      </c>
    </row>
    <row r="986" spans="1:8">
      <c r="A986" s="34">
        <v>0</v>
      </c>
      <c r="B986" s="34" t="s">
        <v>125</v>
      </c>
      <c r="C986" s="34">
        <v>0</v>
      </c>
      <c r="D986" s="39">
        <v>0.92900000000000005</v>
      </c>
      <c r="E986" s="39">
        <v>0.29770489183350002</v>
      </c>
      <c r="F986" s="39">
        <v>1.6270067398800901E-2</v>
      </c>
      <c r="G986" s="34" t="s">
        <v>126</v>
      </c>
      <c r="H986" s="34" t="s">
        <v>132</v>
      </c>
    </row>
    <row r="987" spans="1:8">
      <c r="A987" s="34">
        <v>0</v>
      </c>
      <c r="B987" s="34" t="s">
        <v>125</v>
      </c>
      <c r="C987" s="34">
        <v>0</v>
      </c>
      <c r="D987" s="39">
        <v>0.96699999999999997</v>
      </c>
      <c r="E987" s="39">
        <v>0.20854908697652799</v>
      </c>
      <c r="F987" s="39">
        <v>1.14533610547636E-2</v>
      </c>
      <c r="G987" s="34" t="s">
        <v>126</v>
      </c>
      <c r="H987" s="34" t="s">
        <v>132</v>
      </c>
    </row>
    <row r="988" spans="1:8">
      <c r="A988" s="34">
        <v>0</v>
      </c>
      <c r="B988" s="34" t="s">
        <v>125</v>
      </c>
      <c r="C988" s="34">
        <v>0</v>
      </c>
      <c r="D988" s="39">
        <v>0.42</v>
      </c>
      <c r="E988" s="39">
        <v>0.97690471305698101</v>
      </c>
      <c r="F988" s="39">
        <v>5.1478611914240503E-2</v>
      </c>
      <c r="G988" s="34" t="s">
        <v>126</v>
      </c>
      <c r="H988" s="34" t="s">
        <v>132</v>
      </c>
    </row>
    <row r="989" spans="1:8">
      <c r="A989" s="34">
        <v>0</v>
      </c>
      <c r="B989" s="34" t="s">
        <v>125</v>
      </c>
      <c r="C989" s="34">
        <v>0</v>
      </c>
      <c r="D989" s="39">
        <v>0.89100000000000001</v>
      </c>
      <c r="E989" s="39">
        <v>0.30002095476666601</v>
      </c>
      <c r="F989" s="39">
        <v>1.6394568919251399E-2</v>
      </c>
      <c r="G989" s="34" t="s">
        <v>126</v>
      </c>
      <c r="H989" s="34" t="s">
        <v>132</v>
      </c>
    </row>
    <row r="990" spans="1:8">
      <c r="A990" s="34">
        <v>0</v>
      </c>
      <c r="B990" s="34" t="s">
        <v>125</v>
      </c>
      <c r="C990" s="34">
        <v>0</v>
      </c>
      <c r="D990" s="39">
        <v>7.4999999999999997E-2</v>
      </c>
      <c r="E990" s="39">
        <v>2.0728764736142602</v>
      </c>
      <c r="F990" s="39">
        <v>0.103267534991263</v>
      </c>
      <c r="G990" s="34" t="s">
        <v>126</v>
      </c>
      <c r="H990" s="34" t="s">
        <v>132</v>
      </c>
    </row>
    <row r="991" spans="1:8">
      <c r="A991" s="34">
        <v>0</v>
      </c>
      <c r="B991" s="34" t="s">
        <v>125</v>
      </c>
      <c r="C991" s="34">
        <v>0</v>
      </c>
      <c r="D991" s="39">
        <v>0.877</v>
      </c>
      <c r="E991" s="39">
        <v>0.36612248734258901</v>
      </c>
      <c r="F991" s="39">
        <v>1.9934664357972701E-2</v>
      </c>
      <c r="G991" s="34" t="s">
        <v>126</v>
      </c>
      <c r="H991" s="34" t="s">
        <v>132</v>
      </c>
    </row>
    <row r="992" spans="1:8">
      <c r="A992" s="34">
        <v>0</v>
      </c>
      <c r="B992" s="34" t="s">
        <v>125</v>
      </c>
      <c r="C992" s="34">
        <v>0</v>
      </c>
      <c r="D992" s="39">
        <v>0.82899999999999996</v>
      </c>
      <c r="E992" s="39">
        <v>0.46298838974543899</v>
      </c>
      <c r="F992" s="39">
        <v>2.5076568319925299E-2</v>
      </c>
      <c r="G992" s="34" t="s">
        <v>126</v>
      </c>
      <c r="H992" s="34" t="s">
        <v>132</v>
      </c>
    </row>
    <row r="993" spans="1:8">
      <c r="A993" s="34">
        <v>0</v>
      </c>
      <c r="B993" s="34" t="s">
        <v>125</v>
      </c>
      <c r="C993" s="34">
        <v>0</v>
      </c>
      <c r="D993" s="39">
        <v>0.39700000000000002</v>
      </c>
      <c r="E993" s="39">
        <v>1.0542913495800299</v>
      </c>
      <c r="F993" s="39">
        <v>5.5330913663355498E-2</v>
      </c>
      <c r="G993" s="34" t="s">
        <v>126</v>
      </c>
      <c r="H993" s="34" t="s">
        <v>132</v>
      </c>
    </row>
    <row r="994" spans="1:8">
      <c r="A994" s="34">
        <v>0</v>
      </c>
      <c r="B994" s="34" t="s">
        <v>125</v>
      </c>
      <c r="C994" s="34">
        <v>0</v>
      </c>
      <c r="D994" s="39">
        <v>0.105</v>
      </c>
      <c r="E994" s="39">
        <v>1.8833337165459201</v>
      </c>
      <c r="F994" s="39">
        <v>9.4719212753477999E-2</v>
      </c>
      <c r="G994" s="34" t="s">
        <v>126</v>
      </c>
      <c r="H994" s="34" t="s">
        <v>132</v>
      </c>
    </row>
    <row r="995" spans="1:8">
      <c r="A995" s="34">
        <v>0</v>
      </c>
      <c r="B995" s="34" t="s">
        <v>125</v>
      </c>
      <c r="C995" s="34">
        <v>0</v>
      </c>
      <c r="D995" s="39">
        <v>2.1999999999999999E-2</v>
      </c>
      <c r="E995" s="39">
        <v>2.8945017670070898</v>
      </c>
      <c r="F995" s="39">
        <v>0.13852935089256699</v>
      </c>
      <c r="G995" s="34" t="s">
        <v>126</v>
      </c>
      <c r="H995" s="34" t="s">
        <v>132</v>
      </c>
    </row>
    <row r="996" spans="1:8">
      <c r="A996" s="34">
        <v>0</v>
      </c>
      <c r="B996" s="34" t="s">
        <v>125</v>
      </c>
      <c r="C996" s="34">
        <v>0</v>
      </c>
      <c r="D996" s="39">
        <v>0.63300000000000001</v>
      </c>
      <c r="E996" s="39">
        <v>0.70342016886028103</v>
      </c>
      <c r="F996" s="39">
        <v>3.7609173215892397E-2</v>
      </c>
      <c r="G996" s="34" t="s">
        <v>126</v>
      </c>
      <c r="H996" s="34" t="s">
        <v>132</v>
      </c>
    </row>
    <row r="997" spans="1:8">
      <c r="A997" s="34">
        <v>0</v>
      </c>
      <c r="B997" s="34" t="s">
        <v>125</v>
      </c>
      <c r="C997" s="34">
        <v>0</v>
      </c>
      <c r="D997" s="39">
        <v>0.93899999999999995</v>
      </c>
      <c r="E997" s="39">
        <v>0.251800500137079</v>
      </c>
      <c r="F997" s="39">
        <v>1.37959266065388E-2</v>
      </c>
      <c r="G997" s="34" t="s">
        <v>126</v>
      </c>
      <c r="H997" s="34" t="s">
        <v>132</v>
      </c>
    </row>
    <row r="998" spans="1:8">
      <c r="A998" s="34">
        <v>0</v>
      </c>
      <c r="B998" s="34" t="s">
        <v>125</v>
      </c>
      <c r="C998" s="34">
        <v>0</v>
      </c>
      <c r="D998" s="39">
        <v>0.73599999999999999</v>
      </c>
      <c r="E998" s="39">
        <v>0.53215256435693004</v>
      </c>
      <c r="F998" s="39">
        <v>2.87150973158091E-2</v>
      </c>
      <c r="G998" s="34" t="s">
        <v>126</v>
      </c>
      <c r="H998" s="34" t="s">
        <v>132</v>
      </c>
    </row>
    <row r="999" spans="1:8">
      <c r="A999" s="34">
        <v>0</v>
      </c>
      <c r="B999" s="34" t="s">
        <v>125</v>
      </c>
      <c r="C999" s="34">
        <v>0</v>
      </c>
      <c r="D999" s="39">
        <v>0.71499999999999997</v>
      </c>
      <c r="E999" s="39">
        <v>0.58742834905762698</v>
      </c>
      <c r="F999" s="39">
        <v>3.16035299787671E-2</v>
      </c>
      <c r="G999" s="34" t="s">
        <v>126</v>
      </c>
      <c r="H999" s="34" t="s">
        <v>132</v>
      </c>
    </row>
    <row r="1000" spans="1:8">
      <c r="A1000" s="34">
        <v>0</v>
      </c>
      <c r="B1000" s="34" t="s">
        <v>125</v>
      </c>
      <c r="C1000" s="34">
        <v>0</v>
      </c>
      <c r="D1000" s="39">
        <v>0.45900000000000002</v>
      </c>
      <c r="E1000" s="39">
        <v>0.88856862647458401</v>
      </c>
      <c r="F1000" s="39">
        <v>4.7042666072068001E-2</v>
      </c>
      <c r="G1000" s="34" t="s">
        <v>126</v>
      </c>
      <c r="H1000" s="34" t="s">
        <v>132</v>
      </c>
    </row>
    <row r="1001" spans="1:8">
      <c r="A1001" s="34">
        <v>0</v>
      </c>
      <c r="B1001" s="34" t="s">
        <v>125</v>
      </c>
      <c r="C1001" s="34">
        <v>0</v>
      </c>
      <c r="D1001" s="39">
        <v>0.308</v>
      </c>
      <c r="E1001" s="39">
        <v>1.1911515969092601</v>
      </c>
      <c r="F1001" s="39">
        <v>6.2067749863489098E-2</v>
      </c>
      <c r="G1001" s="34" t="s">
        <v>126</v>
      </c>
      <c r="H1001" s="34" t="s">
        <v>132</v>
      </c>
    </row>
    <row r="1002" spans="1:8">
      <c r="A1002" s="34">
        <v>0</v>
      </c>
      <c r="B1002" s="34" t="s">
        <v>125</v>
      </c>
      <c r="C1002" s="34">
        <v>0</v>
      </c>
      <c r="D1002" s="39">
        <v>0.46700000000000003</v>
      </c>
      <c r="E1002" s="39">
        <v>0.95741079533887796</v>
      </c>
      <c r="F1002" s="39">
        <v>5.0503246760590301E-2</v>
      </c>
      <c r="G1002" s="34" t="s">
        <v>126</v>
      </c>
      <c r="H1002" s="34" t="s">
        <v>132</v>
      </c>
    </row>
    <row r="1003" spans="1:8">
      <c r="A1003" s="34">
        <v>0</v>
      </c>
      <c r="B1003" s="34" t="s">
        <v>125</v>
      </c>
      <c r="C1003" s="34">
        <v>0</v>
      </c>
      <c r="D1003" s="39">
        <v>3.5000000000000003E-2</v>
      </c>
      <c r="E1003" s="39">
        <v>2.33060897483452</v>
      </c>
      <c r="F1003" s="39">
        <v>0.11463547293243299</v>
      </c>
      <c r="G1003" s="34" t="s">
        <v>126</v>
      </c>
      <c r="H1003" s="34" t="s">
        <v>132</v>
      </c>
    </row>
    <row r="1004" spans="1:8">
      <c r="A1004" s="34">
        <v>0</v>
      </c>
      <c r="B1004" s="34" t="s">
        <v>125</v>
      </c>
      <c r="C1004" s="34">
        <v>0</v>
      </c>
      <c r="D1004" s="39">
        <v>0.26</v>
      </c>
      <c r="E1004" s="39">
        <v>1.3230281744880601</v>
      </c>
      <c r="F1004" s="39">
        <v>6.8468987497251305E-2</v>
      </c>
      <c r="G1004" s="34" t="s">
        <v>126</v>
      </c>
      <c r="H1004" s="34" t="s">
        <v>132</v>
      </c>
    </row>
    <row r="1005" spans="1:8">
      <c r="A1005" s="34">
        <v>0</v>
      </c>
      <c r="B1005" s="34" t="s">
        <v>125</v>
      </c>
      <c r="C1005" s="34">
        <v>0</v>
      </c>
      <c r="D1005" s="39">
        <v>0.33200000000000002</v>
      </c>
      <c r="E1005" s="39">
        <v>1.1566679061061</v>
      </c>
      <c r="F1005" s="39">
        <v>6.0379389138829301E-2</v>
      </c>
      <c r="G1005" s="34" t="s">
        <v>126</v>
      </c>
      <c r="H1005" s="34" t="s">
        <v>132</v>
      </c>
    </row>
    <row r="1006" spans="1:8">
      <c r="A1006" s="34">
        <v>0</v>
      </c>
      <c r="B1006" s="34" t="s">
        <v>125</v>
      </c>
      <c r="C1006" s="34">
        <v>0</v>
      </c>
      <c r="D1006" s="39">
        <v>0.61</v>
      </c>
      <c r="E1006" s="39">
        <v>0.70526729056635595</v>
      </c>
      <c r="F1006" s="39">
        <v>3.7704208104101501E-2</v>
      </c>
      <c r="G1006" s="34" t="s">
        <v>126</v>
      </c>
      <c r="H1006" s="34" t="s">
        <v>132</v>
      </c>
    </row>
    <row r="1007" spans="1:8">
      <c r="A1007" s="34">
        <v>0</v>
      </c>
      <c r="B1007" s="34" t="s">
        <v>125</v>
      </c>
      <c r="C1007" s="34">
        <v>0</v>
      </c>
      <c r="D1007" s="39">
        <v>0.44500000000000001</v>
      </c>
      <c r="E1007" s="39">
        <v>0.95890249937053296</v>
      </c>
      <c r="F1007" s="39">
        <v>5.0577954045724398E-2</v>
      </c>
      <c r="G1007" s="34" t="s">
        <v>126</v>
      </c>
      <c r="H1007" s="34" t="s">
        <v>132</v>
      </c>
    </row>
    <row r="1008" spans="1:8">
      <c r="A1008" s="34">
        <v>0</v>
      </c>
      <c r="B1008" s="34" t="s">
        <v>125</v>
      </c>
      <c r="C1008" s="34">
        <v>0</v>
      </c>
      <c r="D1008" s="39">
        <v>0.38100000000000001</v>
      </c>
      <c r="E1008" s="39">
        <v>1.1061764564347101</v>
      </c>
      <c r="F1008" s="39">
        <v>5.78962755293808E-2</v>
      </c>
      <c r="G1008" s="34" t="s">
        <v>126</v>
      </c>
      <c r="H1008" s="34" t="s">
        <v>132</v>
      </c>
    </row>
    <row r="1009" spans="1:8">
      <c r="A1009" s="34">
        <v>0</v>
      </c>
      <c r="B1009" s="34" t="s">
        <v>125</v>
      </c>
      <c r="C1009" s="34">
        <v>0</v>
      </c>
      <c r="D1009" s="39">
        <v>0.78500000000000003</v>
      </c>
      <c r="E1009" s="39">
        <v>0.489247089984923</v>
      </c>
      <c r="F1009" s="39">
        <v>2.6461168894753601E-2</v>
      </c>
      <c r="G1009" s="34" t="s">
        <v>126</v>
      </c>
      <c r="H1009" s="34" t="s">
        <v>132</v>
      </c>
    </row>
    <row r="1010" spans="1:8">
      <c r="A1010" s="34">
        <v>0</v>
      </c>
      <c r="B1010" s="34" t="s">
        <v>125</v>
      </c>
      <c r="C1010" s="34">
        <v>0</v>
      </c>
      <c r="D1010" s="39">
        <v>0.72299999999999998</v>
      </c>
      <c r="E1010" s="39">
        <v>0.57544620732737295</v>
      </c>
      <c r="F1010" s="39">
        <v>3.0978863221082599E-2</v>
      </c>
      <c r="G1010" s="34" t="s">
        <v>126</v>
      </c>
      <c r="H1010" s="34" t="s">
        <v>132</v>
      </c>
    </row>
    <row r="1011" spans="1:8">
      <c r="A1011" s="34">
        <v>0</v>
      </c>
      <c r="B1011" s="34" t="s">
        <v>125</v>
      </c>
      <c r="C1011" s="34">
        <v>0</v>
      </c>
      <c r="D1011" s="39">
        <v>0.36299999999999999</v>
      </c>
      <c r="E1011" s="39">
        <v>1.11083655133724</v>
      </c>
      <c r="F1011" s="39">
        <v>5.8126003451142202E-2</v>
      </c>
      <c r="G1011" s="34" t="s">
        <v>126</v>
      </c>
      <c r="H1011" s="34" t="s">
        <v>132</v>
      </c>
    </row>
    <row r="1012" spans="1:8">
      <c r="A1012" s="34">
        <v>0</v>
      </c>
      <c r="B1012" s="34" t="s">
        <v>125</v>
      </c>
      <c r="C1012" s="34">
        <v>0</v>
      </c>
      <c r="D1012" s="39">
        <v>0.47299999999999998</v>
      </c>
      <c r="E1012" s="39">
        <v>0.92577394120190004</v>
      </c>
      <c r="F1012" s="39">
        <v>4.89160413771225E-2</v>
      </c>
      <c r="G1012" s="34" t="s">
        <v>126</v>
      </c>
      <c r="H1012" s="34" t="s">
        <v>132</v>
      </c>
    </row>
    <row r="1013" spans="1:8">
      <c r="A1013" s="34">
        <v>0</v>
      </c>
      <c r="B1013" s="34" t="s">
        <v>125</v>
      </c>
      <c r="C1013" s="34">
        <v>0</v>
      </c>
      <c r="D1013" s="39">
        <v>0.79900000000000004</v>
      </c>
      <c r="E1013" s="39">
        <v>0.50407552176828496</v>
      </c>
      <c r="F1013" s="39">
        <v>2.7241324278821099E-2</v>
      </c>
      <c r="G1013" s="34" t="s">
        <v>126</v>
      </c>
      <c r="H1013" s="34" t="s">
        <v>132</v>
      </c>
    </row>
    <row r="1014" spans="1:8">
      <c r="A1014" s="34">
        <v>0</v>
      </c>
      <c r="B1014" s="34" t="s">
        <v>125</v>
      </c>
      <c r="C1014" s="34">
        <v>0</v>
      </c>
      <c r="D1014" s="39">
        <v>3.5999999999999997E-2</v>
      </c>
      <c r="E1014" s="39">
        <v>3.0331718434386099</v>
      </c>
      <c r="F1014" s="39">
        <v>0.14420896030404601</v>
      </c>
      <c r="G1014" s="34" t="s">
        <v>126</v>
      </c>
      <c r="H1014" s="34" t="s">
        <v>132</v>
      </c>
    </row>
    <row r="1015" spans="1:8">
      <c r="A1015" s="34">
        <v>0</v>
      </c>
      <c r="B1015" s="34" t="s">
        <v>125</v>
      </c>
      <c r="C1015" s="34">
        <v>0</v>
      </c>
      <c r="D1015" s="39">
        <v>0.94099999999999995</v>
      </c>
      <c r="E1015" s="39">
        <v>0.23060561956367301</v>
      </c>
      <c r="F1015" s="39">
        <v>1.26493669149534E-2</v>
      </c>
      <c r="G1015" s="34" t="s">
        <v>126</v>
      </c>
      <c r="H1015" s="34" t="s">
        <v>132</v>
      </c>
    </row>
    <row r="1016" spans="1:8">
      <c r="A1016" s="34">
        <v>0</v>
      </c>
      <c r="B1016" s="34" t="s">
        <v>125</v>
      </c>
      <c r="C1016" s="34">
        <v>0</v>
      </c>
      <c r="D1016" s="39">
        <v>0.60199999999999998</v>
      </c>
      <c r="E1016" s="39">
        <v>0.72004537759393905</v>
      </c>
      <c r="F1016" s="39">
        <v>3.8463869241244598E-2</v>
      </c>
      <c r="G1016" s="34" t="s">
        <v>126</v>
      </c>
      <c r="H1016" s="34" t="s">
        <v>132</v>
      </c>
    </row>
    <row r="1017" spans="1:8">
      <c r="A1017" s="34">
        <v>0</v>
      </c>
      <c r="B1017" s="34" t="s">
        <v>125</v>
      </c>
      <c r="C1017" s="34">
        <v>0</v>
      </c>
      <c r="D1017" s="39">
        <v>0.27</v>
      </c>
      <c r="E1017" s="39">
        <v>1.3127317713364399</v>
      </c>
      <c r="F1017" s="39">
        <v>6.7972350410042404E-2</v>
      </c>
      <c r="G1017" s="34" t="s">
        <v>126</v>
      </c>
      <c r="H1017" s="34" t="s">
        <v>132</v>
      </c>
    </row>
    <row r="1018" spans="1:8">
      <c r="A1018" s="34">
        <v>0</v>
      </c>
      <c r="B1018" s="34" t="s">
        <v>125</v>
      </c>
      <c r="C1018" s="34">
        <v>0</v>
      </c>
      <c r="D1018" s="39">
        <v>0.80600000000000005</v>
      </c>
      <c r="E1018" s="39">
        <v>0.52856589325279002</v>
      </c>
      <c r="F1018" s="39">
        <v>2.8527080633114099E-2</v>
      </c>
      <c r="G1018" s="34" t="s">
        <v>126</v>
      </c>
      <c r="H1018" s="34" t="s">
        <v>132</v>
      </c>
    </row>
    <row r="1019" spans="1:8">
      <c r="A1019" s="34">
        <v>0</v>
      </c>
      <c r="B1019" s="34" t="s">
        <v>125</v>
      </c>
      <c r="C1019" s="34">
        <v>0</v>
      </c>
      <c r="D1019" s="39">
        <v>0.70299999999999996</v>
      </c>
      <c r="E1019" s="39">
        <v>0.610799640429595</v>
      </c>
      <c r="F1019" s="39">
        <v>3.28196344182176E-2</v>
      </c>
      <c r="G1019" s="34" t="s">
        <v>126</v>
      </c>
      <c r="H1019" s="34" t="s">
        <v>132</v>
      </c>
    </row>
    <row r="1020" spans="1:8">
      <c r="A1020" s="34">
        <v>0</v>
      </c>
      <c r="B1020" s="34" t="s">
        <v>125</v>
      </c>
      <c r="C1020" s="34">
        <v>0</v>
      </c>
      <c r="D1020" s="39">
        <v>0.75800000000000001</v>
      </c>
      <c r="E1020" s="39">
        <v>0.52933671806641902</v>
      </c>
      <c r="F1020" s="39">
        <v>2.8567494137569802E-2</v>
      </c>
      <c r="G1020" s="34" t="s">
        <v>126</v>
      </c>
      <c r="H1020" s="34" t="s">
        <v>132</v>
      </c>
    </row>
    <row r="1021" spans="1:8">
      <c r="A1021" s="34">
        <v>0</v>
      </c>
      <c r="B1021" s="34" t="s">
        <v>125</v>
      </c>
      <c r="C1021" s="34">
        <v>0</v>
      </c>
      <c r="D1021" s="39">
        <v>0.51400000000000001</v>
      </c>
      <c r="E1021" s="39">
        <v>0.87676629604216605</v>
      </c>
      <c r="F1021" s="39">
        <v>4.6446848061365002E-2</v>
      </c>
      <c r="G1021" s="34" t="s">
        <v>126</v>
      </c>
      <c r="H1021" s="34" t="s">
        <v>132</v>
      </c>
    </row>
    <row r="1022" spans="1:8">
      <c r="A1022" s="34">
        <v>0</v>
      </c>
      <c r="B1022" s="34" t="s">
        <v>125</v>
      </c>
      <c r="C1022" s="34">
        <v>0</v>
      </c>
      <c r="D1022" s="39">
        <v>0.52900000000000003</v>
      </c>
      <c r="E1022" s="39">
        <v>0.83601823073647996</v>
      </c>
      <c r="F1022" s="39">
        <v>4.4384021107617702E-2</v>
      </c>
      <c r="G1022" s="34" t="s">
        <v>126</v>
      </c>
      <c r="H1022" s="34" t="s">
        <v>132</v>
      </c>
    </row>
    <row r="1023" spans="1:8">
      <c r="A1023" s="34">
        <v>0</v>
      </c>
      <c r="B1023" s="34" t="s">
        <v>125</v>
      </c>
      <c r="C1023" s="34">
        <v>0</v>
      </c>
      <c r="D1023" s="39">
        <v>0.752</v>
      </c>
      <c r="E1023" s="39">
        <v>0.50119025332919798</v>
      </c>
      <c r="F1023" s="39">
        <v>2.7089622152229501E-2</v>
      </c>
      <c r="G1023" s="34" t="s">
        <v>126</v>
      </c>
      <c r="H1023" s="34" t="s">
        <v>132</v>
      </c>
    </row>
    <row r="1024" spans="1:8">
      <c r="A1024" s="34">
        <v>0</v>
      </c>
      <c r="B1024" s="34" t="s">
        <v>125</v>
      </c>
      <c r="C1024" s="34">
        <v>0</v>
      </c>
      <c r="D1024" s="39">
        <v>0.32300000000000001</v>
      </c>
      <c r="E1024" s="39">
        <v>1.27534342339038</v>
      </c>
      <c r="F1024" s="39">
        <v>6.6164498103974803E-2</v>
      </c>
      <c r="G1024" s="34" t="s">
        <v>126</v>
      </c>
      <c r="H1024" s="34" t="s">
        <v>132</v>
      </c>
    </row>
    <row r="1025" spans="1:8">
      <c r="A1025" s="34">
        <v>0</v>
      </c>
      <c r="B1025" s="34" t="s">
        <v>125</v>
      </c>
      <c r="C1025" s="34">
        <v>0</v>
      </c>
      <c r="D1025" s="39">
        <v>0.96099999999999997</v>
      </c>
      <c r="E1025" s="39">
        <v>0.19759706531872501</v>
      </c>
      <c r="F1025" s="39">
        <v>1.08584152407303E-2</v>
      </c>
      <c r="G1025" s="34" t="s">
        <v>126</v>
      </c>
      <c r="H1025" s="34" t="s">
        <v>132</v>
      </c>
    </row>
    <row r="1026" spans="1:8">
      <c r="A1026" s="34">
        <v>0</v>
      </c>
      <c r="B1026" s="34" t="s">
        <v>125</v>
      </c>
      <c r="C1026" s="34">
        <v>0</v>
      </c>
      <c r="D1026" s="39">
        <v>0.248</v>
      </c>
      <c r="E1026" s="39">
        <v>1.38880377933984</v>
      </c>
      <c r="F1026" s="39">
        <v>7.1629162641777502E-2</v>
      </c>
      <c r="G1026" s="34" t="s">
        <v>126</v>
      </c>
      <c r="H1026" s="34" t="s">
        <v>132</v>
      </c>
    </row>
    <row r="1027" spans="1:8">
      <c r="A1027" s="34">
        <v>0</v>
      </c>
      <c r="B1027" s="34" t="s">
        <v>125</v>
      </c>
      <c r="C1027" s="34">
        <v>0</v>
      </c>
      <c r="D1027" s="39">
        <v>0.33200000000000002</v>
      </c>
      <c r="E1027" s="39">
        <v>1.1883463573728299</v>
      </c>
      <c r="F1027" s="39">
        <v>6.19306288952945E-2</v>
      </c>
      <c r="G1027" s="34" t="s">
        <v>126</v>
      </c>
      <c r="H1027" s="34" t="s">
        <v>132</v>
      </c>
    </row>
    <row r="1028" spans="1:8">
      <c r="A1028" s="34">
        <v>0</v>
      </c>
      <c r="B1028" s="34" t="s">
        <v>125</v>
      </c>
      <c r="C1028" s="34">
        <v>0</v>
      </c>
      <c r="D1028" s="39">
        <v>0.34</v>
      </c>
      <c r="E1028" s="39">
        <v>1.15211087937927</v>
      </c>
      <c r="F1028" s="39">
        <v>6.0155817112552502E-2</v>
      </c>
      <c r="G1028" s="34" t="s">
        <v>126</v>
      </c>
      <c r="H1028" s="34" t="s">
        <v>132</v>
      </c>
    </row>
    <row r="1029" spans="1:8">
      <c r="A1029" s="34">
        <v>0</v>
      </c>
      <c r="B1029" s="34" t="s">
        <v>125</v>
      </c>
      <c r="C1029" s="34">
        <v>0</v>
      </c>
      <c r="D1029" s="39">
        <v>3.5000000000000003E-2</v>
      </c>
      <c r="E1029" s="39">
        <v>2.5556784108839898</v>
      </c>
      <c r="F1029" s="39">
        <v>0.12432955798388</v>
      </c>
      <c r="G1029" s="34" t="s">
        <v>126</v>
      </c>
      <c r="H1029" s="34" t="s">
        <v>132</v>
      </c>
    </row>
    <row r="1030" spans="1:8">
      <c r="A1030" s="34">
        <v>0</v>
      </c>
      <c r="B1030" s="34" t="s">
        <v>125</v>
      </c>
      <c r="C1030" s="34">
        <v>0</v>
      </c>
      <c r="D1030" s="39">
        <v>0.2</v>
      </c>
      <c r="E1030" s="39">
        <v>1.4922714814690199</v>
      </c>
      <c r="F1030" s="39">
        <v>7.6557084836813394E-2</v>
      </c>
      <c r="G1030" s="34" t="s">
        <v>126</v>
      </c>
      <c r="H1030" s="34" t="s">
        <v>132</v>
      </c>
    </row>
    <row r="1031" spans="1:8">
      <c r="A1031" s="34">
        <v>0</v>
      </c>
      <c r="B1031" s="34" t="s">
        <v>125</v>
      </c>
      <c r="C1031" s="34">
        <v>0</v>
      </c>
      <c r="D1031" s="39">
        <v>0.40500000000000003</v>
      </c>
      <c r="E1031" s="39">
        <v>1.0940409078204301</v>
      </c>
      <c r="F1031" s="39">
        <v>5.7297505179866703E-2</v>
      </c>
      <c r="G1031" s="34" t="s">
        <v>126</v>
      </c>
      <c r="H1031" s="34" t="s">
        <v>132</v>
      </c>
    </row>
    <row r="1032" spans="1:8">
      <c r="A1032" s="34">
        <v>0</v>
      </c>
      <c r="B1032" s="34" t="s">
        <v>125</v>
      </c>
      <c r="C1032" s="34">
        <v>0</v>
      </c>
      <c r="D1032" s="39">
        <v>0.49099999999999999</v>
      </c>
      <c r="E1032" s="39">
        <v>0.89058519005593195</v>
      </c>
      <c r="F1032" s="39">
        <v>4.7144393945230401E-2</v>
      </c>
      <c r="G1032" s="34" t="s">
        <v>126</v>
      </c>
      <c r="H1032" s="34" t="s">
        <v>132</v>
      </c>
    </row>
    <row r="1033" spans="1:8">
      <c r="A1033" s="34">
        <v>0</v>
      </c>
      <c r="B1033" s="34" t="s">
        <v>125</v>
      </c>
      <c r="C1033" s="34">
        <v>0</v>
      </c>
      <c r="D1033" s="39">
        <v>0.49199999999999999</v>
      </c>
      <c r="E1033" s="39">
        <v>0.88280134968972501</v>
      </c>
      <c r="F1033" s="39">
        <v>4.6751609220537102E-2</v>
      </c>
      <c r="G1033" s="34" t="s">
        <v>126</v>
      </c>
      <c r="H1033" s="34" t="s">
        <v>132</v>
      </c>
    </row>
    <row r="1034" spans="1:8">
      <c r="A1034" s="34">
        <v>0</v>
      </c>
      <c r="B1034" s="34" t="s">
        <v>125</v>
      </c>
      <c r="C1034" s="34">
        <v>0</v>
      </c>
      <c r="D1034" s="39">
        <v>0.441</v>
      </c>
      <c r="E1034" s="39">
        <v>0.94872946980740602</v>
      </c>
      <c r="F1034" s="39">
        <v>5.0068236570641599E-2</v>
      </c>
      <c r="G1034" s="34" t="s">
        <v>126</v>
      </c>
      <c r="H1034" s="34" t="s">
        <v>132</v>
      </c>
    </row>
    <row r="1035" spans="1:8">
      <c r="A1035" s="34">
        <v>0</v>
      </c>
      <c r="B1035" s="34" t="s">
        <v>125</v>
      </c>
      <c r="C1035" s="34">
        <v>0</v>
      </c>
      <c r="D1035" s="39">
        <v>0.503</v>
      </c>
      <c r="E1035" s="39">
        <v>0.90119182933648501</v>
      </c>
      <c r="F1035" s="39">
        <v>4.76791007399728E-2</v>
      </c>
      <c r="G1035" s="34" t="s">
        <v>126</v>
      </c>
      <c r="H1035" s="34" t="s">
        <v>132</v>
      </c>
    </row>
    <row r="1036" spans="1:8">
      <c r="A1036" s="34">
        <v>0</v>
      </c>
      <c r="B1036" s="34" t="s">
        <v>125</v>
      </c>
      <c r="C1036" s="34">
        <v>0</v>
      </c>
      <c r="D1036" s="39">
        <v>0.85499999999999998</v>
      </c>
      <c r="E1036" s="39">
        <v>0.368325823100426</v>
      </c>
      <c r="F1036" s="39">
        <v>2.0052226133598399E-2</v>
      </c>
      <c r="G1036" s="34" t="s">
        <v>126</v>
      </c>
      <c r="H1036" s="34" t="s">
        <v>132</v>
      </c>
    </row>
    <row r="1037" spans="1:8">
      <c r="A1037" s="34">
        <v>0</v>
      </c>
      <c r="B1037" s="34" t="s">
        <v>125</v>
      </c>
      <c r="C1037" s="34">
        <v>0</v>
      </c>
      <c r="D1037" s="39">
        <v>0.127</v>
      </c>
      <c r="E1037" s="39">
        <v>1.76205284264655</v>
      </c>
      <c r="F1037" s="39">
        <v>8.9163451625027298E-2</v>
      </c>
      <c r="G1037" s="34" t="s">
        <v>126</v>
      </c>
      <c r="H1037" s="34" t="s">
        <v>132</v>
      </c>
    </row>
    <row r="1038" spans="1:8">
      <c r="A1038" s="34">
        <v>0</v>
      </c>
      <c r="B1038" s="34" t="s">
        <v>125</v>
      </c>
      <c r="C1038" s="34">
        <v>0</v>
      </c>
      <c r="D1038" s="39">
        <v>0.57299999999999995</v>
      </c>
      <c r="E1038" s="39">
        <v>0.76932120563558604</v>
      </c>
      <c r="F1038" s="39">
        <v>4.0988227395490101E-2</v>
      </c>
      <c r="G1038" s="34" t="s">
        <v>126</v>
      </c>
      <c r="H1038" s="34" t="s">
        <v>132</v>
      </c>
    </row>
    <row r="1039" spans="1:8">
      <c r="A1039" s="34">
        <v>0</v>
      </c>
      <c r="B1039" s="34" t="s">
        <v>125</v>
      </c>
      <c r="C1039" s="34">
        <v>0</v>
      </c>
      <c r="D1039" s="39">
        <v>0.23699999999999999</v>
      </c>
      <c r="E1039" s="39">
        <v>1.4673513550064601</v>
      </c>
      <c r="F1039" s="39">
        <v>7.5374986984508299E-2</v>
      </c>
      <c r="G1039" s="34" t="s">
        <v>126</v>
      </c>
      <c r="H1039" s="34" t="s">
        <v>132</v>
      </c>
    </row>
    <row r="1040" spans="1:8">
      <c r="A1040" s="34">
        <v>0</v>
      </c>
      <c r="B1040" s="34" t="s">
        <v>125</v>
      </c>
      <c r="C1040" s="34">
        <v>0</v>
      </c>
      <c r="D1040" s="39">
        <v>0.80300000000000005</v>
      </c>
      <c r="E1040" s="39">
        <v>0.48719671161095102</v>
      </c>
      <c r="F1040" s="39">
        <v>2.6353195631058899E-2</v>
      </c>
      <c r="G1040" s="34" t="s">
        <v>126</v>
      </c>
      <c r="H1040" s="34" t="s">
        <v>132</v>
      </c>
    </row>
    <row r="1041" spans="1:8">
      <c r="A1041" s="34">
        <v>0</v>
      </c>
      <c r="B1041" s="34" t="s">
        <v>125</v>
      </c>
      <c r="C1041" s="34">
        <v>0</v>
      </c>
      <c r="D1041" s="39">
        <v>0.79900000000000004</v>
      </c>
      <c r="E1041" s="39">
        <v>0.456613797331264</v>
      </c>
      <c r="F1041" s="39">
        <v>2.4739846774996601E-2</v>
      </c>
      <c r="G1041" s="34" t="s">
        <v>126</v>
      </c>
      <c r="H1041" s="34" t="s">
        <v>132</v>
      </c>
    </row>
    <row r="1042" spans="1:8">
      <c r="A1042" s="34">
        <v>0</v>
      </c>
      <c r="B1042" s="34" t="s">
        <v>125</v>
      </c>
      <c r="C1042" s="34">
        <v>0</v>
      </c>
      <c r="D1042" s="39">
        <v>0.28000000000000003</v>
      </c>
      <c r="E1042" s="39">
        <v>1.30311789646617</v>
      </c>
      <c r="F1042" s="39">
        <v>6.7508156115273402E-2</v>
      </c>
      <c r="G1042" s="34" t="s">
        <v>126</v>
      </c>
      <c r="H1042" s="34" t="s">
        <v>132</v>
      </c>
    </row>
    <row r="1043" spans="1:8">
      <c r="A1043" s="34">
        <v>0</v>
      </c>
      <c r="B1043" s="34" t="s">
        <v>125</v>
      </c>
      <c r="C1043" s="34">
        <v>0</v>
      </c>
      <c r="D1043" s="39">
        <v>0.48299999999999998</v>
      </c>
      <c r="E1043" s="39">
        <v>0.93020447823960495</v>
      </c>
      <c r="F1043" s="39">
        <v>4.9138638692935499E-2</v>
      </c>
      <c r="G1043" s="34" t="s">
        <v>126</v>
      </c>
      <c r="H1043" s="34" t="s">
        <v>132</v>
      </c>
    </row>
    <row r="1044" spans="1:8">
      <c r="A1044" s="34">
        <v>0</v>
      </c>
      <c r="B1044" s="34" t="s">
        <v>125</v>
      </c>
      <c r="C1044" s="34">
        <v>0</v>
      </c>
      <c r="D1044" s="39">
        <v>0.93100000000000005</v>
      </c>
      <c r="E1044" s="39">
        <v>0.29392383200450001</v>
      </c>
      <c r="F1044" s="39">
        <v>1.6066746243377901E-2</v>
      </c>
      <c r="G1044" s="34" t="s">
        <v>126</v>
      </c>
      <c r="H1044" s="34" t="s">
        <v>132</v>
      </c>
    </row>
    <row r="1045" spans="1:8">
      <c r="A1045" s="34">
        <v>0</v>
      </c>
      <c r="B1045" s="34" t="s">
        <v>125</v>
      </c>
      <c r="C1045" s="34">
        <v>0</v>
      </c>
      <c r="D1045" s="39">
        <v>4.8000000000000001E-2</v>
      </c>
      <c r="E1045" s="39">
        <v>2.2274604855105302</v>
      </c>
      <c r="F1045" s="39">
        <v>0.11012061979338</v>
      </c>
      <c r="G1045" s="34" t="s">
        <v>126</v>
      </c>
      <c r="H1045" s="34" t="s">
        <v>132</v>
      </c>
    </row>
    <row r="1046" spans="1:8">
      <c r="A1046" s="34">
        <v>0</v>
      </c>
      <c r="B1046" s="34" t="s">
        <v>125</v>
      </c>
      <c r="C1046" s="34">
        <v>0</v>
      </c>
      <c r="D1046" s="39">
        <v>0.157</v>
      </c>
      <c r="E1046" s="39">
        <v>1.6707024688724501</v>
      </c>
      <c r="F1046" s="39">
        <v>8.4933543757078594E-2</v>
      </c>
      <c r="G1046" s="34" t="s">
        <v>126</v>
      </c>
      <c r="H1046" s="34" t="s">
        <v>132</v>
      </c>
    </row>
    <row r="1047" spans="1:8">
      <c r="A1047" s="34">
        <v>0</v>
      </c>
      <c r="B1047" s="34" t="s">
        <v>125</v>
      </c>
      <c r="C1047" s="34">
        <v>0</v>
      </c>
      <c r="D1047" s="39">
        <v>0.495</v>
      </c>
      <c r="E1047" s="39">
        <v>0.89747446248276097</v>
      </c>
      <c r="F1047" s="39">
        <v>4.7491767445672198E-2</v>
      </c>
      <c r="G1047" s="34" t="s">
        <v>126</v>
      </c>
      <c r="H1047" s="34" t="s">
        <v>132</v>
      </c>
    </row>
    <row r="1048" spans="1:8">
      <c r="A1048" s="34">
        <v>0</v>
      </c>
      <c r="B1048" s="34" t="s">
        <v>125</v>
      </c>
      <c r="C1048" s="34">
        <v>0</v>
      </c>
      <c r="D1048" s="39">
        <v>0.05</v>
      </c>
      <c r="E1048" s="39">
        <v>2.33381334147359</v>
      </c>
      <c r="F1048" s="39">
        <v>0.1147749958299</v>
      </c>
      <c r="G1048" s="34" t="s">
        <v>126</v>
      </c>
      <c r="H1048" s="34" t="s">
        <v>132</v>
      </c>
    </row>
    <row r="1049" spans="1:8">
      <c r="A1049" s="34">
        <v>0</v>
      </c>
      <c r="B1049" s="34" t="s">
        <v>125</v>
      </c>
      <c r="C1049" s="34">
        <v>0</v>
      </c>
      <c r="D1049" s="39">
        <v>0.59299999999999997</v>
      </c>
      <c r="E1049" s="39">
        <v>0.68044377262478095</v>
      </c>
      <c r="F1049" s="39">
        <v>3.6425460813834402E-2</v>
      </c>
      <c r="G1049" s="34" t="s">
        <v>126</v>
      </c>
      <c r="H1049" s="34" t="s">
        <v>132</v>
      </c>
    </row>
    <row r="1050" spans="1:8">
      <c r="A1050" s="34">
        <v>0</v>
      </c>
      <c r="B1050" s="34" t="s">
        <v>125</v>
      </c>
      <c r="C1050" s="34">
        <v>0</v>
      </c>
      <c r="D1050" s="39">
        <v>0.46899999999999997</v>
      </c>
      <c r="E1050" s="39">
        <v>0.94458872954043904</v>
      </c>
      <c r="F1050" s="39">
        <v>4.9860608906623298E-2</v>
      </c>
      <c r="G1050" s="34" t="s">
        <v>126</v>
      </c>
      <c r="H1050" s="34" t="s">
        <v>132</v>
      </c>
    </row>
    <row r="1051" spans="1:8">
      <c r="A1051" s="34">
        <v>0</v>
      </c>
      <c r="B1051" s="34" t="s">
        <v>125</v>
      </c>
      <c r="C1051" s="34">
        <v>0</v>
      </c>
      <c r="D1051" s="39">
        <v>0.22600000000000001</v>
      </c>
      <c r="E1051" s="39">
        <v>1.41466147343643</v>
      </c>
      <c r="F1051" s="39">
        <v>7.28656265973011E-2</v>
      </c>
      <c r="G1051" s="34" t="s">
        <v>126</v>
      </c>
      <c r="H1051" s="34" t="s">
        <v>132</v>
      </c>
    </row>
    <row r="1052" spans="1:8">
      <c r="A1052" s="34">
        <v>0</v>
      </c>
      <c r="B1052" s="34" t="s">
        <v>125</v>
      </c>
      <c r="C1052" s="34">
        <v>0</v>
      </c>
      <c r="D1052" s="39">
        <v>0.65600000000000003</v>
      </c>
      <c r="E1052" s="39">
        <v>0.66112847109083295</v>
      </c>
      <c r="F1052" s="39">
        <v>3.54281077971801E-2</v>
      </c>
      <c r="G1052" s="34" t="s">
        <v>126</v>
      </c>
      <c r="H1052" s="34" t="s">
        <v>132</v>
      </c>
    </row>
    <row r="1053" spans="1:8">
      <c r="A1053" s="34">
        <v>0</v>
      </c>
      <c r="B1053" s="34" t="s">
        <v>125</v>
      </c>
      <c r="C1053" s="34">
        <v>0</v>
      </c>
      <c r="D1053" s="39">
        <v>0.17799999999999999</v>
      </c>
      <c r="E1053" s="39">
        <v>1.5931423371992</v>
      </c>
      <c r="F1053" s="39">
        <v>8.1311221537675005E-2</v>
      </c>
      <c r="G1053" s="34" t="s">
        <v>126</v>
      </c>
      <c r="H1053" s="34" t="s">
        <v>132</v>
      </c>
    </row>
    <row r="1054" spans="1:8">
      <c r="A1054" s="34">
        <v>0</v>
      </c>
      <c r="B1054" s="34" t="s">
        <v>125</v>
      </c>
      <c r="C1054" s="34">
        <v>0</v>
      </c>
      <c r="D1054" s="39">
        <v>0.13400000000000001</v>
      </c>
      <c r="E1054" s="39">
        <v>1.8244864931234901</v>
      </c>
      <c r="F1054" s="39">
        <v>9.2031967322651606E-2</v>
      </c>
      <c r="G1054" s="34" t="s">
        <v>126</v>
      </c>
      <c r="H1054" s="34" t="s">
        <v>132</v>
      </c>
    </row>
    <row r="1055" spans="1:8">
      <c r="A1055" s="34">
        <v>0</v>
      </c>
      <c r="B1055" s="34" t="s">
        <v>125</v>
      </c>
      <c r="C1055" s="34">
        <v>0</v>
      </c>
      <c r="D1055" s="39">
        <v>0.79300000000000004</v>
      </c>
      <c r="E1055" s="39">
        <v>0.45059489811515402</v>
      </c>
      <c r="F1055" s="39">
        <v>2.44217002542929E-2</v>
      </c>
      <c r="G1055" s="34" t="s">
        <v>126</v>
      </c>
      <c r="H1055" s="34" t="s">
        <v>132</v>
      </c>
    </row>
    <row r="1056" spans="1:8">
      <c r="A1056" s="34">
        <v>0</v>
      </c>
      <c r="B1056" s="34" t="s">
        <v>125</v>
      </c>
      <c r="C1056" s="34">
        <v>0</v>
      </c>
      <c r="D1056" s="39">
        <v>0.377</v>
      </c>
      <c r="E1056" s="39">
        <v>1.0504060997250499</v>
      </c>
      <c r="F1056" s="39">
        <v>5.5138252393486499E-2</v>
      </c>
      <c r="G1056" s="34" t="s">
        <v>126</v>
      </c>
      <c r="H1056" s="34" t="s">
        <v>132</v>
      </c>
    </row>
    <row r="1057" spans="1:8">
      <c r="A1057" s="34">
        <v>0</v>
      </c>
      <c r="B1057" s="34" t="s">
        <v>125</v>
      </c>
      <c r="C1057" s="34">
        <v>0</v>
      </c>
      <c r="D1057" s="39">
        <v>0.11600000000000001</v>
      </c>
      <c r="E1057" s="39">
        <v>1.77274377345468</v>
      </c>
      <c r="F1057" s="39">
        <v>8.9655932113712394E-2</v>
      </c>
      <c r="G1057" s="34" t="s">
        <v>126</v>
      </c>
      <c r="H1057" s="34" t="s">
        <v>132</v>
      </c>
    </row>
    <row r="1058" spans="1:8">
      <c r="A1058" s="34">
        <v>0</v>
      </c>
      <c r="B1058" s="34" t="s">
        <v>125</v>
      </c>
      <c r="C1058" s="34">
        <v>0</v>
      </c>
      <c r="D1058" s="39">
        <v>0.73599999999999999</v>
      </c>
      <c r="E1058" s="39">
        <v>0.52470060775618099</v>
      </c>
      <c r="F1058" s="39">
        <v>2.8324377212147301E-2</v>
      </c>
      <c r="G1058" s="34" t="s">
        <v>126</v>
      </c>
      <c r="H1058" s="34" t="s">
        <v>132</v>
      </c>
    </row>
    <row r="1059" spans="1:8">
      <c r="A1059" s="34">
        <v>0</v>
      </c>
      <c r="B1059" s="34" t="s">
        <v>125</v>
      </c>
      <c r="C1059" s="34">
        <v>0</v>
      </c>
      <c r="D1059" s="39">
        <v>0.54600000000000004</v>
      </c>
      <c r="E1059" s="39">
        <v>0.82836557398159005</v>
      </c>
      <c r="F1059" s="39">
        <v>4.3995617714491703E-2</v>
      </c>
      <c r="G1059" s="34" t="s">
        <v>126</v>
      </c>
      <c r="H1059" s="34" t="s">
        <v>132</v>
      </c>
    </row>
    <row r="1060" spans="1:8">
      <c r="A1060" s="34">
        <v>0</v>
      </c>
      <c r="B1060" s="34" t="s">
        <v>125</v>
      </c>
      <c r="C1060" s="34">
        <v>0</v>
      </c>
      <c r="D1060" s="39">
        <v>0.88</v>
      </c>
      <c r="E1060" s="39">
        <v>0.31543716212123601</v>
      </c>
      <c r="F1060" s="39">
        <v>1.72224751901419E-2</v>
      </c>
      <c r="G1060" s="34" t="s">
        <v>126</v>
      </c>
      <c r="H1060" s="34" t="s">
        <v>132</v>
      </c>
    </row>
    <row r="1061" spans="1:8">
      <c r="A1061" s="34">
        <v>0</v>
      </c>
      <c r="B1061" s="34" t="s">
        <v>125</v>
      </c>
      <c r="C1061" s="34">
        <v>0</v>
      </c>
      <c r="D1061" s="39">
        <v>0.20399999999999999</v>
      </c>
      <c r="E1061" s="39">
        <v>1.4683724428764999</v>
      </c>
      <c r="F1061" s="39">
        <v>7.5423482224051194E-2</v>
      </c>
      <c r="G1061" s="34" t="s">
        <v>126</v>
      </c>
      <c r="H1061" s="34" t="s">
        <v>132</v>
      </c>
    </row>
    <row r="1062" spans="1:8">
      <c r="A1062" s="34">
        <v>0</v>
      </c>
      <c r="B1062" s="34" t="s">
        <v>125</v>
      </c>
      <c r="C1062" s="34">
        <v>0</v>
      </c>
      <c r="D1062" s="39">
        <v>0.67100000000000004</v>
      </c>
      <c r="E1062" s="39">
        <v>0.59593992677377705</v>
      </c>
      <c r="F1062" s="39">
        <v>3.2046776292052999E-2</v>
      </c>
      <c r="G1062" s="34" t="s">
        <v>126</v>
      </c>
      <c r="H1062" s="34" t="s">
        <v>132</v>
      </c>
    </row>
    <row r="1063" spans="1:8">
      <c r="A1063" s="34">
        <v>0</v>
      </c>
      <c r="B1063" s="34" t="s">
        <v>125</v>
      </c>
      <c r="C1063" s="34">
        <v>0</v>
      </c>
      <c r="D1063" s="39">
        <v>0.13200000000000001</v>
      </c>
      <c r="E1063" s="39">
        <v>1.64667410306902</v>
      </c>
      <c r="F1063" s="39">
        <v>8.3814394967329106E-2</v>
      </c>
      <c r="G1063" s="34" t="s">
        <v>126</v>
      </c>
      <c r="H1063" s="34" t="s">
        <v>132</v>
      </c>
    </row>
    <row r="1064" spans="1:8">
      <c r="A1064" s="34">
        <v>0</v>
      </c>
      <c r="B1064" s="34" t="s">
        <v>125</v>
      </c>
      <c r="C1064" s="34">
        <v>0</v>
      </c>
      <c r="D1064" s="39">
        <v>0.63400000000000001</v>
      </c>
      <c r="E1064" s="39">
        <v>0.67209121841415498</v>
      </c>
      <c r="F1064" s="39">
        <v>3.5994426684856098E-2</v>
      </c>
      <c r="G1064" s="34" t="s">
        <v>126</v>
      </c>
      <c r="H1064" s="34" t="s">
        <v>132</v>
      </c>
    </row>
    <row r="1065" spans="1:8">
      <c r="A1065" s="34">
        <v>0</v>
      </c>
      <c r="B1065" s="34" t="s">
        <v>125</v>
      </c>
      <c r="C1065" s="34">
        <v>0</v>
      </c>
      <c r="D1065" s="39">
        <v>7.0000000000000001E-3</v>
      </c>
      <c r="E1065" s="39">
        <v>3.2387757892435798</v>
      </c>
      <c r="F1065" s="39">
        <v>0.152493525115693</v>
      </c>
      <c r="G1065" s="34" t="s">
        <v>126</v>
      </c>
      <c r="H1065" s="34" t="s">
        <v>132</v>
      </c>
    </row>
    <row r="1066" spans="1:8">
      <c r="A1066" s="34">
        <v>0</v>
      </c>
      <c r="B1066" s="34" t="s">
        <v>125</v>
      </c>
      <c r="C1066" s="34">
        <v>0</v>
      </c>
      <c r="D1066" s="39">
        <v>0.22900000000000001</v>
      </c>
      <c r="E1066" s="39">
        <v>1.3984507800649</v>
      </c>
      <c r="F1066" s="39">
        <v>7.2090848693032797E-2</v>
      </c>
      <c r="G1066" s="34" t="s">
        <v>126</v>
      </c>
      <c r="H1066" s="34" t="s">
        <v>132</v>
      </c>
    </row>
    <row r="1067" spans="1:8">
      <c r="A1067" s="34">
        <v>0</v>
      </c>
      <c r="B1067" s="34" t="s">
        <v>125</v>
      </c>
      <c r="C1067" s="34">
        <v>0</v>
      </c>
      <c r="D1067" s="39">
        <v>0.56399999999999995</v>
      </c>
      <c r="E1067" s="39">
        <v>0.80627278138296399</v>
      </c>
      <c r="F1067" s="39">
        <v>4.2872545280802497E-2</v>
      </c>
      <c r="G1067" s="34" t="s">
        <v>126</v>
      </c>
      <c r="H1067" s="34" t="s">
        <v>132</v>
      </c>
    </row>
    <row r="1068" spans="1:8">
      <c r="A1068" s="34">
        <v>0</v>
      </c>
      <c r="B1068" s="34" t="s">
        <v>125</v>
      </c>
      <c r="C1068" s="34">
        <v>0</v>
      </c>
      <c r="D1068" s="39">
        <v>0.14599999999999999</v>
      </c>
      <c r="E1068" s="39">
        <v>1.7238421257405201</v>
      </c>
      <c r="F1068" s="39">
        <v>8.7398901022982006E-2</v>
      </c>
      <c r="G1068" s="34" t="s">
        <v>126</v>
      </c>
      <c r="H1068" s="34" t="s">
        <v>132</v>
      </c>
    </row>
    <row r="1069" spans="1:8">
      <c r="A1069" s="34">
        <v>0</v>
      </c>
      <c r="B1069" s="34" t="s">
        <v>125</v>
      </c>
      <c r="C1069" s="34">
        <v>0</v>
      </c>
      <c r="D1069" s="39">
        <v>0.622</v>
      </c>
      <c r="E1069" s="39">
        <v>0.64541380196457299</v>
      </c>
      <c r="F1069" s="39">
        <v>3.4615150343113799E-2</v>
      </c>
      <c r="G1069" s="34" t="s">
        <v>126</v>
      </c>
      <c r="H1069" s="34" t="s">
        <v>132</v>
      </c>
    </row>
    <row r="1070" spans="1:8">
      <c r="A1070" s="34">
        <v>0</v>
      </c>
      <c r="B1070" s="34" t="s">
        <v>125</v>
      </c>
      <c r="C1070" s="34">
        <v>0</v>
      </c>
      <c r="D1070" s="39">
        <v>0.98399999999999999</v>
      </c>
      <c r="E1070" s="39">
        <v>0.13525195643104601</v>
      </c>
      <c r="F1070" s="39">
        <v>7.4579584974049998E-3</v>
      </c>
      <c r="G1070" s="34" t="s">
        <v>126</v>
      </c>
      <c r="H1070" s="34" t="s">
        <v>132</v>
      </c>
    </row>
    <row r="1071" spans="1:8">
      <c r="A1071" s="34">
        <v>0</v>
      </c>
      <c r="B1071" s="34" t="s">
        <v>125</v>
      </c>
      <c r="C1071" s="34">
        <v>0</v>
      </c>
      <c r="D1071" s="39">
        <v>0.67800000000000005</v>
      </c>
      <c r="E1071" s="39">
        <v>0.60612513257930301</v>
      </c>
      <c r="F1071" s="39">
        <v>3.25766449628987E-2</v>
      </c>
      <c r="G1071" s="34" t="s">
        <v>126</v>
      </c>
      <c r="H1071" s="34" t="s">
        <v>132</v>
      </c>
    </row>
    <row r="1072" spans="1:8">
      <c r="A1072" s="34">
        <v>0</v>
      </c>
      <c r="B1072" s="34" t="s">
        <v>125</v>
      </c>
      <c r="C1072" s="34">
        <v>0</v>
      </c>
      <c r="D1072" s="39">
        <v>0.61399999999999999</v>
      </c>
      <c r="E1072" s="39">
        <v>0.67510726527462905</v>
      </c>
      <c r="F1072" s="39">
        <v>3.6150114464400203E-2</v>
      </c>
      <c r="G1072" s="34" t="s">
        <v>126</v>
      </c>
      <c r="H1072" s="34" t="s">
        <v>132</v>
      </c>
    </row>
    <row r="1073" spans="1:8">
      <c r="A1073" s="34">
        <v>0</v>
      </c>
      <c r="B1073" s="34" t="s">
        <v>125</v>
      </c>
      <c r="C1073" s="34">
        <v>0</v>
      </c>
      <c r="D1073" s="39">
        <v>0.17499999999999999</v>
      </c>
      <c r="E1073" s="39">
        <v>1.5288598667748201</v>
      </c>
      <c r="F1073" s="39">
        <v>7.8287205561648102E-2</v>
      </c>
      <c r="G1073" s="34" t="s">
        <v>126</v>
      </c>
      <c r="H1073" s="34" t="s">
        <v>132</v>
      </c>
    </row>
    <row r="1074" spans="1:8">
      <c r="A1074" s="34">
        <v>0</v>
      </c>
      <c r="B1074" s="34" t="s">
        <v>125</v>
      </c>
      <c r="C1074" s="34">
        <v>0</v>
      </c>
      <c r="D1074" s="39">
        <v>0.438</v>
      </c>
      <c r="E1074" s="39">
        <v>0.99181196083483003</v>
      </c>
      <c r="F1074" s="39">
        <v>5.2223135047891098E-2</v>
      </c>
      <c r="G1074" s="34" t="s">
        <v>126</v>
      </c>
      <c r="H1074" s="34" t="s">
        <v>132</v>
      </c>
    </row>
    <row r="1075" spans="1:8">
      <c r="A1075" s="34">
        <v>0</v>
      </c>
      <c r="B1075" s="34" t="s">
        <v>125</v>
      </c>
      <c r="C1075" s="34">
        <v>0</v>
      </c>
      <c r="D1075" s="39">
        <v>0.41399999999999998</v>
      </c>
      <c r="E1075" s="39">
        <v>1.03407167753838</v>
      </c>
      <c r="F1075" s="39">
        <v>5.4327402725852798E-2</v>
      </c>
      <c r="G1075" s="34" t="s">
        <v>126</v>
      </c>
      <c r="H1075" s="34" t="s">
        <v>132</v>
      </c>
    </row>
    <row r="1076" spans="1:8">
      <c r="A1076" s="34">
        <v>0</v>
      </c>
      <c r="B1076" s="34" t="s">
        <v>125</v>
      </c>
      <c r="C1076" s="34">
        <v>0</v>
      </c>
      <c r="D1076" s="39">
        <v>0.36399999999999999</v>
      </c>
      <c r="E1076" s="39">
        <v>1.08447373864403</v>
      </c>
      <c r="F1076" s="39">
        <v>5.6824922368599998E-2</v>
      </c>
      <c r="G1076" s="34" t="s">
        <v>126</v>
      </c>
      <c r="H1076" s="34" t="s">
        <v>132</v>
      </c>
    </row>
    <row r="1077" spans="1:8">
      <c r="A1077" s="34">
        <v>0</v>
      </c>
      <c r="B1077" s="34" t="s">
        <v>125</v>
      </c>
      <c r="C1077" s="34">
        <v>0</v>
      </c>
      <c r="D1077" s="39">
        <v>0.69199999999999995</v>
      </c>
      <c r="E1077" s="39">
        <v>0.59698596405551796</v>
      </c>
      <c r="F1077" s="39">
        <v>3.2101221413479597E-2</v>
      </c>
      <c r="G1077" s="34" t="s">
        <v>126</v>
      </c>
      <c r="H1077" s="34" t="s">
        <v>132</v>
      </c>
    </row>
    <row r="1078" spans="1:8">
      <c r="A1078" s="34">
        <v>0</v>
      </c>
      <c r="B1078" s="34" t="s">
        <v>125</v>
      </c>
      <c r="C1078" s="34">
        <v>0</v>
      </c>
      <c r="D1078" s="39">
        <v>0.97699999999999998</v>
      </c>
      <c r="E1078" s="39">
        <v>0.115530336389956</v>
      </c>
      <c r="F1078" s="39">
        <v>6.3774194983340698E-3</v>
      </c>
      <c r="G1078" s="34" t="s">
        <v>126</v>
      </c>
      <c r="H1078" s="34" t="s">
        <v>132</v>
      </c>
    </row>
    <row r="1079" spans="1:8">
      <c r="A1079" s="34">
        <v>0</v>
      </c>
      <c r="B1079" s="34" t="s">
        <v>125</v>
      </c>
      <c r="C1079" s="34">
        <v>0</v>
      </c>
      <c r="D1079" s="39">
        <v>0.182</v>
      </c>
      <c r="E1079" s="39">
        <v>1.5549305039704</v>
      </c>
      <c r="F1079" s="39">
        <v>7.9516033240552397E-2</v>
      </c>
      <c r="G1079" s="34" t="s">
        <v>126</v>
      </c>
      <c r="H1079" s="34" t="s">
        <v>132</v>
      </c>
    </row>
    <row r="1080" spans="1:8">
      <c r="A1080" s="34">
        <v>0</v>
      </c>
      <c r="B1080" s="34" t="s">
        <v>125</v>
      </c>
      <c r="C1080" s="34">
        <v>0</v>
      </c>
      <c r="D1080" s="39">
        <v>7.9000000000000001E-2</v>
      </c>
      <c r="E1080" s="39">
        <v>2.131261614494</v>
      </c>
      <c r="F1080" s="39">
        <v>0.10586825879603801</v>
      </c>
      <c r="G1080" s="34" t="s">
        <v>126</v>
      </c>
      <c r="H1080" s="34" t="s">
        <v>132</v>
      </c>
    </row>
    <row r="1081" spans="1:8">
      <c r="A1081" s="34">
        <v>0</v>
      </c>
      <c r="B1081" s="34" t="s">
        <v>125</v>
      </c>
      <c r="C1081" s="34">
        <v>0</v>
      </c>
      <c r="D1081" s="39">
        <v>0.123</v>
      </c>
      <c r="E1081" s="39">
        <v>1.75619289037129</v>
      </c>
      <c r="F1081" s="39">
        <v>8.8893285265868094E-2</v>
      </c>
      <c r="G1081" s="34" t="s">
        <v>126</v>
      </c>
      <c r="H1081" s="34" t="s">
        <v>132</v>
      </c>
    </row>
    <row r="1082" spans="1:8">
      <c r="A1082" s="34">
        <v>0</v>
      </c>
      <c r="B1082" s="34" t="s">
        <v>125</v>
      </c>
      <c r="C1082" s="34">
        <v>0</v>
      </c>
      <c r="D1082" s="39">
        <v>0.48299999999999998</v>
      </c>
      <c r="E1082" s="39">
        <v>0.89339735090621397</v>
      </c>
      <c r="F1082" s="39">
        <v>4.7286220382347602E-2</v>
      </c>
      <c r="G1082" s="34" t="s">
        <v>126</v>
      </c>
      <c r="H1082" s="34" t="s">
        <v>132</v>
      </c>
    </row>
    <row r="1083" spans="1:8">
      <c r="A1083" s="34">
        <v>0</v>
      </c>
      <c r="B1083" s="34" t="s">
        <v>125</v>
      </c>
      <c r="C1083" s="34">
        <v>0</v>
      </c>
      <c r="D1083" s="39">
        <v>0.25</v>
      </c>
      <c r="E1083" s="39">
        <v>1.36873305986694</v>
      </c>
      <c r="F1083" s="39">
        <v>7.0667144600336601E-2</v>
      </c>
      <c r="G1083" s="34" t="s">
        <v>126</v>
      </c>
      <c r="H1083" s="34" t="s">
        <v>132</v>
      </c>
    </row>
    <row r="1084" spans="1:8">
      <c r="A1084" s="34">
        <v>0</v>
      </c>
      <c r="B1084" s="34" t="s">
        <v>125</v>
      </c>
      <c r="C1084" s="34">
        <v>0</v>
      </c>
      <c r="D1084" s="39">
        <v>0.50800000000000001</v>
      </c>
      <c r="E1084" s="39">
        <v>0.84608863575417004</v>
      </c>
      <c r="F1084" s="39">
        <v>4.4894654381970697E-2</v>
      </c>
      <c r="G1084" s="34" t="s">
        <v>126</v>
      </c>
      <c r="H1084" s="34" t="s">
        <v>132</v>
      </c>
    </row>
    <row r="1085" spans="1:8">
      <c r="A1085" s="34">
        <v>0</v>
      </c>
      <c r="B1085" s="34" t="s">
        <v>125</v>
      </c>
      <c r="C1085" s="34">
        <v>0</v>
      </c>
      <c r="D1085" s="39">
        <v>0.48</v>
      </c>
      <c r="E1085" s="39">
        <v>0.89765626940717802</v>
      </c>
      <c r="F1085" s="39">
        <v>4.75009311530534E-2</v>
      </c>
      <c r="G1085" s="34" t="s">
        <v>126</v>
      </c>
      <c r="H1085" s="34" t="s">
        <v>132</v>
      </c>
    </row>
    <row r="1086" spans="1:8">
      <c r="A1086" s="34">
        <v>0</v>
      </c>
      <c r="B1086" s="34" t="s">
        <v>125</v>
      </c>
      <c r="C1086" s="34">
        <v>0</v>
      </c>
      <c r="D1086" s="39">
        <v>0.23699999999999999</v>
      </c>
      <c r="E1086" s="39">
        <v>1.3719705129717199</v>
      </c>
      <c r="F1086" s="39">
        <v>7.0822455157725506E-2</v>
      </c>
      <c r="G1086" s="34" t="s">
        <v>126</v>
      </c>
      <c r="H1086" s="34" t="s">
        <v>132</v>
      </c>
    </row>
    <row r="1087" spans="1:8">
      <c r="A1087" s="34">
        <v>0</v>
      </c>
      <c r="B1087" s="34" t="s">
        <v>125</v>
      </c>
      <c r="C1087" s="34">
        <v>0</v>
      </c>
      <c r="D1087" s="39">
        <v>0.66200000000000003</v>
      </c>
      <c r="E1087" s="39">
        <v>0.66622551031119304</v>
      </c>
      <c r="F1087" s="39">
        <v>3.56914958486476E-2</v>
      </c>
      <c r="G1087" s="34" t="s">
        <v>126</v>
      </c>
      <c r="H1087" s="34" t="s">
        <v>132</v>
      </c>
    </row>
    <row r="1088" spans="1:8">
      <c r="A1088" s="34">
        <v>0</v>
      </c>
      <c r="B1088" s="34" t="s">
        <v>125</v>
      </c>
      <c r="C1088" s="34">
        <v>0</v>
      </c>
      <c r="D1088" s="39">
        <v>0.54500000000000004</v>
      </c>
      <c r="E1088" s="39">
        <v>0.81545850013650401</v>
      </c>
      <c r="F1088" s="39">
        <v>4.3339815510240597E-2</v>
      </c>
      <c r="G1088" s="34" t="s">
        <v>126</v>
      </c>
      <c r="H1088" s="34" t="s">
        <v>132</v>
      </c>
    </row>
    <row r="1089" spans="1:8">
      <c r="A1089" s="34">
        <v>0</v>
      </c>
      <c r="B1089" s="34" t="s">
        <v>125</v>
      </c>
      <c r="C1089" s="34">
        <v>0</v>
      </c>
      <c r="D1089" s="39">
        <v>0.85099999999999998</v>
      </c>
      <c r="E1089" s="39">
        <v>0.34832646474986401</v>
      </c>
      <c r="F1089" s="39">
        <v>1.8984100016917398E-2</v>
      </c>
      <c r="G1089" s="34" t="s">
        <v>126</v>
      </c>
      <c r="H1089" s="34" t="s">
        <v>132</v>
      </c>
    </row>
    <row r="1090" spans="1:8">
      <c r="A1090" s="34">
        <v>0</v>
      </c>
      <c r="B1090" s="34" t="s">
        <v>125</v>
      </c>
      <c r="C1090" s="34">
        <v>0</v>
      </c>
      <c r="D1090" s="39">
        <v>5.0999999999999997E-2</v>
      </c>
      <c r="E1090" s="39">
        <v>2.36678753432885</v>
      </c>
      <c r="F1090" s="39">
        <v>0.11620819092552299</v>
      </c>
      <c r="G1090" s="34" t="s">
        <v>126</v>
      </c>
      <c r="H1090" s="34" t="s">
        <v>132</v>
      </c>
    </row>
    <row r="1091" spans="1:8">
      <c r="A1091" s="34">
        <v>0</v>
      </c>
      <c r="B1091" s="34" t="s">
        <v>125</v>
      </c>
      <c r="C1091" s="34">
        <v>0</v>
      </c>
      <c r="D1091" s="39">
        <v>0.35899999999999999</v>
      </c>
      <c r="E1091" s="39">
        <v>1.0932833302921501</v>
      </c>
      <c r="F1091" s="39">
        <v>5.7260100915049003E-2</v>
      </c>
      <c r="G1091" s="34" t="s">
        <v>126</v>
      </c>
      <c r="H1091" s="34" t="s">
        <v>132</v>
      </c>
    </row>
    <row r="1092" spans="1:8">
      <c r="A1092" s="34">
        <v>0</v>
      </c>
      <c r="B1092" s="34" t="s">
        <v>125</v>
      </c>
      <c r="C1092" s="34">
        <v>0</v>
      </c>
      <c r="D1092" s="39">
        <v>0.376</v>
      </c>
      <c r="E1092" s="39">
        <v>1.0715304438389399</v>
      </c>
      <c r="F1092" s="39">
        <v>5.6184816787217901E-2</v>
      </c>
      <c r="G1092" s="34" t="s">
        <v>126</v>
      </c>
      <c r="H1092" s="34" t="s">
        <v>132</v>
      </c>
    </row>
    <row r="1093" spans="1:8">
      <c r="A1093" s="34">
        <v>0</v>
      </c>
      <c r="B1093" s="34" t="s">
        <v>125</v>
      </c>
      <c r="C1093" s="34">
        <v>0</v>
      </c>
      <c r="D1093" s="39">
        <v>0.87</v>
      </c>
      <c r="E1093" s="39">
        <v>0.34714837289141798</v>
      </c>
      <c r="F1093" s="39">
        <v>1.89211078384444E-2</v>
      </c>
      <c r="G1093" s="34" t="s">
        <v>126</v>
      </c>
      <c r="H1093" s="34" t="s">
        <v>132</v>
      </c>
    </row>
    <row r="1094" spans="1:8">
      <c r="A1094" s="34">
        <v>0</v>
      </c>
      <c r="B1094" s="34" t="s">
        <v>125</v>
      </c>
      <c r="C1094" s="34">
        <v>0</v>
      </c>
      <c r="D1094" s="39">
        <v>0.26100000000000001</v>
      </c>
      <c r="E1094" s="39">
        <v>1.3314013423553499</v>
      </c>
      <c r="F1094" s="39">
        <v>6.8872469138500994E-2</v>
      </c>
      <c r="G1094" s="34" t="s">
        <v>126</v>
      </c>
      <c r="H1094" s="34" t="s">
        <v>132</v>
      </c>
    </row>
    <row r="1095" spans="1:8">
      <c r="A1095" s="34">
        <v>0</v>
      </c>
      <c r="B1095" s="34" t="s">
        <v>125</v>
      </c>
      <c r="C1095" s="34">
        <v>0</v>
      </c>
      <c r="D1095" s="39">
        <v>0.45700000000000002</v>
      </c>
      <c r="E1095" s="39">
        <v>0.92874461390889995</v>
      </c>
      <c r="F1095" s="39">
        <v>4.9065304268855497E-2</v>
      </c>
      <c r="G1095" s="34" t="s">
        <v>126</v>
      </c>
      <c r="H1095" s="34" t="s">
        <v>132</v>
      </c>
    </row>
    <row r="1096" spans="1:8">
      <c r="A1096" s="34">
        <v>0</v>
      </c>
      <c r="B1096" s="34" t="s">
        <v>125</v>
      </c>
      <c r="C1096" s="34">
        <v>0</v>
      </c>
      <c r="D1096" s="39">
        <v>0.98299999999999998</v>
      </c>
      <c r="E1096" s="39">
        <v>0.14351168762723401</v>
      </c>
      <c r="F1096" s="39">
        <v>7.9098076545512305E-3</v>
      </c>
      <c r="G1096" s="34" t="s">
        <v>126</v>
      </c>
      <c r="H1096" s="34" t="s">
        <v>132</v>
      </c>
    </row>
    <row r="1097" spans="1:8">
      <c r="A1097" s="34">
        <v>0</v>
      </c>
      <c r="B1097" s="34" t="s">
        <v>125</v>
      </c>
      <c r="C1097" s="34">
        <v>0</v>
      </c>
      <c r="D1097" s="39">
        <v>0.36099999999999999</v>
      </c>
      <c r="E1097" s="39">
        <v>1.1018664363816699</v>
      </c>
      <c r="F1097" s="39">
        <v>5.7683705414411403E-2</v>
      </c>
      <c r="G1097" s="34" t="s">
        <v>126</v>
      </c>
      <c r="H1097" s="34" t="s">
        <v>132</v>
      </c>
    </row>
    <row r="1098" spans="1:8">
      <c r="A1098" s="34">
        <v>0</v>
      </c>
      <c r="B1098" s="34" t="s">
        <v>125</v>
      </c>
      <c r="C1098" s="34">
        <v>0</v>
      </c>
      <c r="D1098" s="39">
        <v>0.151</v>
      </c>
      <c r="E1098" s="39">
        <v>1.6811178609600801</v>
      </c>
      <c r="F1098" s="39">
        <v>8.5417803644923102E-2</v>
      </c>
      <c r="G1098" s="34" t="s">
        <v>126</v>
      </c>
      <c r="H1098" s="34" t="s">
        <v>132</v>
      </c>
    </row>
    <row r="1099" spans="1:8">
      <c r="A1099" s="34">
        <v>0</v>
      </c>
      <c r="B1099" s="34" t="s">
        <v>125</v>
      </c>
      <c r="C1099" s="34">
        <v>0</v>
      </c>
      <c r="D1099" s="39">
        <v>0.6</v>
      </c>
      <c r="E1099" s="39">
        <v>0.73375783641161996</v>
      </c>
      <c r="F1099" s="39">
        <v>3.9167680228334202E-2</v>
      </c>
      <c r="G1099" s="34" t="s">
        <v>126</v>
      </c>
      <c r="H1099" s="34" t="s">
        <v>132</v>
      </c>
    </row>
    <row r="1100" spans="1:8">
      <c r="A1100" s="34">
        <v>0</v>
      </c>
      <c r="B1100" s="34" t="s">
        <v>125</v>
      </c>
      <c r="C1100" s="34">
        <v>0</v>
      </c>
      <c r="D1100" s="39">
        <v>0.38900000000000001</v>
      </c>
      <c r="E1100" s="39">
        <v>1.0653553121483099</v>
      </c>
      <c r="F1100" s="39">
        <v>5.5879121826251599E-2</v>
      </c>
      <c r="G1100" s="34" t="s">
        <v>126</v>
      </c>
      <c r="H1100" s="34" t="s">
        <v>132</v>
      </c>
    </row>
    <row r="1101" spans="1:8">
      <c r="A1101" s="34">
        <v>0</v>
      </c>
      <c r="B1101" s="34" t="s">
        <v>125</v>
      </c>
      <c r="C1101" s="34">
        <v>0</v>
      </c>
      <c r="D1101" s="39">
        <v>0.93799999999999994</v>
      </c>
      <c r="E1101" s="39">
        <v>0.257186838547529</v>
      </c>
      <c r="F1101" s="39">
        <v>1.4086882104121E-2</v>
      </c>
      <c r="G1101" s="34" t="s">
        <v>126</v>
      </c>
      <c r="H1101" s="34" t="s">
        <v>132</v>
      </c>
    </row>
    <row r="1102" spans="1:8">
      <c r="A1102" s="34">
        <v>0</v>
      </c>
      <c r="B1102" s="34" t="s">
        <v>125</v>
      </c>
      <c r="C1102" s="34">
        <v>0</v>
      </c>
      <c r="D1102" s="39">
        <v>0.61899999999999999</v>
      </c>
      <c r="E1102" s="39">
        <v>0.70296967935022203</v>
      </c>
      <c r="F1102" s="39">
        <v>3.7585992567071597E-2</v>
      </c>
      <c r="G1102" s="34" t="s">
        <v>126</v>
      </c>
      <c r="H1102" s="34" t="s">
        <v>132</v>
      </c>
    </row>
    <row r="1103" spans="1:8">
      <c r="A1103" s="34">
        <v>0</v>
      </c>
      <c r="B1103" s="34" t="s">
        <v>125</v>
      </c>
      <c r="C1103" s="34">
        <v>0</v>
      </c>
      <c r="D1103" s="39">
        <v>0.65600000000000003</v>
      </c>
      <c r="E1103" s="39">
        <v>0.64783128207338303</v>
      </c>
      <c r="F1103" s="39">
        <v>3.4740301554323803E-2</v>
      </c>
      <c r="G1103" s="34" t="s">
        <v>126</v>
      </c>
      <c r="H1103" s="34" t="s">
        <v>132</v>
      </c>
    </row>
    <row r="1104" spans="1:8">
      <c r="A1104" s="34">
        <v>0</v>
      </c>
      <c r="B1104" s="34" t="s">
        <v>125</v>
      </c>
      <c r="C1104" s="34">
        <v>0</v>
      </c>
      <c r="D1104" s="39">
        <v>0.66600000000000004</v>
      </c>
      <c r="E1104" s="39">
        <v>0.61957550474701095</v>
      </c>
      <c r="F1104" s="39">
        <v>3.32754903348388E-2</v>
      </c>
      <c r="G1104" s="34" t="s">
        <v>126</v>
      </c>
      <c r="H1104" s="34" t="s">
        <v>132</v>
      </c>
    </row>
    <row r="1105" spans="1:8">
      <c r="A1105" s="34">
        <v>0</v>
      </c>
      <c r="B1105" s="34" t="s">
        <v>125</v>
      </c>
      <c r="C1105" s="34">
        <v>0</v>
      </c>
      <c r="D1105" s="39">
        <v>0.32100000000000001</v>
      </c>
      <c r="E1105" s="39">
        <v>1.15384712149708</v>
      </c>
      <c r="F1105" s="39">
        <v>6.0241011331978199E-2</v>
      </c>
      <c r="G1105" s="34" t="s">
        <v>126</v>
      </c>
      <c r="H1105" s="34" t="s">
        <v>132</v>
      </c>
    </row>
    <row r="1106" spans="1:8">
      <c r="A1106" s="34">
        <v>0</v>
      </c>
      <c r="B1106" s="34" t="s">
        <v>125</v>
      </c>
      <c r="C1106" s="34">
        <v>0</v>
      </c>
      <c r="D1106" s="39">
        <v>0.25600000000000001</v>
      </c>
      <c r="E1106" s="39">
        <v>1.3191764175293801</v>
      </c>
      <c r="F1106" s="39">
        <v>6.8283263686769499E-2</v>
      </c>
      <c r="G1106" s="34" t="s">
        <v>126</v>
      </c>
      <c r="H1106" s="34" t="s">
        <v>132</v>
      </c>
    </row>
    <row r="1107" spans="1:8">
      <c r="A1107" s="34">
        <v>0</v>
      </c>
      <c r="B1107" s="34" t="s">
        <v>125</v>
      </c>
      <c r="C1107" s="34">
        <v>0</v>
      </c>
      <c r="D1107" s="39">
        <v>0.5</v>
      </c>
      <c r="E1107" s="39">
        <v>0.79731653836285599</v>
      </c>
      <c r="F1107" s="39">
        <v>4.2416508587044197E-2</v>
      </c>
      <c r="G1107" s="34" t="s">
        <v>126</v>
      </c>
      <c r="H1107" s="34" t="s">
        <v>132</v>
      </c>
    </row>
    <row r="1108" spans="1:8">
      <c r="A1108" s="34">
        <v>0</v>
      </c>
      <c r="B1108" s="34" t="s">
        <v>125</v>
      </c>
      <c r="C1108" s="34">
        <v>0</v>
      </c>
      <c r="D1108" s="39">
        <v>0.223</v>
      </c>
      <c r="E1108" s="39">
        <v>1.4230475129162099</v>
      </c>
      <c r="F1108" s="39">
        <v>7.3265923484452697E-2</v>
      </c>
      <c r="G1108" s="34" t="s">
        <v>126</v>
      </c>
      <c r="H1108" s="34" t="s">
        <v>132</v>
      </c>
    </row>
    <row r="1109" spans="1:8">
      <c r="A1109" s="34">
        <v>0</v>
      </c>
      <c r="B1109" s="34" t="s">
        <v>125</v>
      </c>
      <c r="C1109" s="34">
        <v>0</v>
      </c>
      <c r="D1109" s="39">
        <v>0.89200000000000002</v>
      </c>
      <c r="E1109" s="39">
        <v>0.37106708828616702</v>
      </c>
      <c r="F1109" s="39">
        <v>2.0198450449444402E-2</v>
      </c>
      <c r="G1109" s="34" t="s">
        <v>126</v>
      </c>
      <c r="H1109" s="34" t="s">
        <v>132</v>
      </c>
    </row>
    <row r="1110" spans="1:8">
      <c r="A1110" s="34">
        <v>0</v>
      </c>
      <c r="B1110" s="34" t="s">
        <v>125</v>
      </c>
      <c r="C1110" s="34">
        <v>0</v>
      </c>
      <c r="D1110" s="39">
        <v>0.73299999999999998</v>
      </c>
      <c r="E1110" s="39">
        <v>0.53782903189970499</v>
      </c>
      <c r="F1110" s="39">
        <v>2.9012514409007401E-2</v>
      </c>
      <c r="G1110" s="34" t="s">
        <v>126</v>
      </c>
      <c r="H1110" s="34" t="s">
        <v>132</v>
      </c>
    </row>
    <row r="1111" spans="1:8">
      <c r="A1111" s="34">
        <v>0</v>
      </c>
      <c r="B1111" s="34" t="s">
        <v>125</v>
      </c>
      <c r="C1111" s="34">
        <v>0</v>
      </c>
      <c r="D1111" s="39">
        <v>0.79600000000000004</v>
      </c>
      <c r="E1111" s="39">
        <v>0.45958988496880898</v>
      </c>
      <c r="F1111" s="39">
        <v>2.4897079936919E-2</v>
      </c>
      <c r="G1111" s="34" t="s">
        <v>126</v>
      </c>
      <c r="H1111" s="34" t="s">
        <v>132</v>
      </c>
    </row>
    <row r="1112" spans="1:8">
      <c r="A1112" s="34">
        <v>0</v>
      </c>
      <c r="B1112" s="34" t="s">
        <v>125</v>
      </c>
      <c r="C1112" s="34">
        <v>0</v>
      </c>
      <c r="D1112" s="39">
        <v>0.53400000000000003</v>
      </c>
      <c r="E1112" s="39">
        <v>0.823420011942263</v>
      </c>
      <c r="F1112" s="39">
        <v>4.3744442371251101E-2</v>
      </c>
      <c r="G1112" s="34" t="s">
        <v>126</v>
      </c>
      <c r="H1112" s="34" t="s">
        <v>132</v>
      </c>
    </row>
    <row r="1113" spans="1:8">
      <c r="A1113" s="34">
        <v>0</v>
      </c>
      <c r="B1113" s="34" t="s">
        <v>125</v>
      </c>
      <c r="C1113" s="34">
        <v>0</v>
      </c>
      <c r="D1113" s="39">
        <v>0.50900000000000001</v>
      </c>
      <c r="E1113" s="39">
        <v>0.89292034479647298</v>
      </c>
      <c r="F1113" s="39">
        <v>4.7262166382996601E-2</v>
      </c>
      <c r="G1113" s="34" t="s">
        <v>126</v>
      </c>
      <c r="H1113" s="34" t="s">
        <v>132</v>
      </c>
    </row>
    <row r="1114" spans="1:8">
      <c r="A1114" s="34">
        <v>0</v>
      </c>
      <c r="B1114" s="34" t="s">
        <v>125</v>
      </c>
      <c r="C1114" s="34">
        <v>0</v>
      </c>
      <c r="D1114" s="39">
        <v>0.14699999999999999</v>
      </c>
      <c r="E1114" s="39">
        <v>1.72235246691369</v>
      </c>
      <c r="F1114" s="39">
        <v>8.7329970894857098E-2</v>
      </c>
      <c r="G1114" s="34" t="s">
        <v>126</v>
      </c>
      <c r="H1114" s="34" t="s">
        <v>132</v>
      </c>
    </row>
    <row r="1115" spans="1:8">
      <c r="A1115" s="34">
        <v>0</v>
      </c>
      <c r="B1115" s="34" t="s">
        <v>125</v>
      </c>
      <c r="C1115" s="34">
        <v>0</v>
      </c>
      <c r="D1115" s="39">
        <v>0.22700000000000001</v>
      </c>
      <c r="E1115" s="39">
        <v>1.4210138614246399</v>
      </c>
      <c r="F1115" s="39">
        <v>7.3168881478796396E-2</v>
      </c>
      <c r="G1115" s="34" t="s">
        <v>126</v>
      </c>
      <c r="H1115" s="34" t="s">
        <v>132</v>
      </c>
    </row>
    <row r="1116" spans="1:8">
      <c r="A1116" s="34">
        <v>0</v>
      </c>
      <c r="B1116" s="34" t="s">
        <v>125</v>
      </c>
      <c r="C1116" s="34">
        <v>0</v>
      </c>
      <c r="D1116" s="39">
        <v>0.71399999999999997</v>
      </c>
      <c r="E1116" s="39">
        <v>0.61456178400250705</v>
      </c>
      <c r="F1116" s="39">
        <v>3.3015108877323403E-2</v>
      </c>
      <c r="G1116" s="34" t="s">
        <v>126</v>
      </c>
      <c r="H1116" s="34" t="s">
        <v>132</v>
      </c>
    </row>
    <row r="1117" spans="1:8">
      <c r="A1117" s="34">
        <v>0</v>
      </c>
      <c r="B1117" s="34" t="s">
        <v>125</v>
      </c>
      <c r="C1117" s="34">
        <v>0</v>
      </c>
      <c r="D1117" s="39">
        <v>0.28899999999999998</v>
      </c>
      <c r="E1117" s="39">
        <v>1.23359227805685</v>
      </c>
      <c r="F1117" s="39">
        <v>6.4137383189942401E-2</v>
      </c>
      <c r="G1117" s="34" t="s">
        <v>126</v>
      </c>
      <c r="H1117" s="34" t="s">
        <v>132</v>
      </c>
    </row>
    <row r="1118" spans="1:8">
      <c r="A1118" s="34">
        <v>0</v>
      </c>
      <c r="B1118" s="34" t="s">
        <v>125</v>
      </c>
      <c r="C1118" s="34">
        <v>0</v>
      </c>
      <c r="D1118" s="39">
        <v>0.52500000000000002</v>
      </c>
      <c r="E1118" s="39">
        <v>0.85827523942421602</v>
      </c>
      <c r="F1118" s="39">
        <v>4.5511863016504603E-2</v>
      </c>
      <c r="G1118" s="34" t="s">
        <v>126</v>
      </c>
      <c r="H1118" s="34" t="s">
        <v>132</v>
      </c>
    </row>
    <row r="1119" spans="1:8">
      <c r="A1119" s="34">
        <v>0</v>
      </c>
      <c r="B1119" s="34" t="s">
        <v>125</v>
      </c>
      <c r="C1119" s="34">
        <v>0</v>
      </c>
      <c r="D1119" s="39">
        <v>0.57199999999999995</v>
      </c>
      <c r="E1119" s="39">
        <v>0.80359563577942195</v>
      </c>
      <c r="F1119" s="39">
        <v>4.2736275090405701E-2</v>
      </c>
      <c r="G1119" s="34" t="s">
        <v>126</v>
      </c>
      <c r="H1119" s="34" t="s">
        <v>132</v>
      </c>
    </row>
    <row r="1120" spans="1:8">
      <c r="A1120" s="34">
        <v>0</v>
      </c>
      <c r="B1120" s="34" t="s">
        <v>125</v>
      </c>
      <c r="C1120" s="34">
        <v>0</v>
      </c>
      <c r="D1120" s="39">
        <v>2.1000000000000001E-2</v>
      </c>
      <c r="E1120" s="39">
        <v>2.9522639648729898</v>
      </c>
      <c r="F1120" s="39">
        <v>0.140904294152772</v>
      </c>
      <c r="G1120" s="34" t="s">
        <v>126</v>
      </c>
      <c r="H1120" s="34" t="s">
        <v>132</v>
      </c>
    </row>
    <row r="1121" spans="1:8">
      <c r="A1121" s="34">
        <v>0</v>
      </c>
      <c r="B1121" s="34" t="s">
        <v>125</v>
      </c>
      <c r="C1121" s="34">
        <v>0</v>
      </c>
      <c r="D1121" s="39">
        <v>0.31</v>
      </c>
      <c r="E1121" s="39">
        <v>1.20892236282627</v>
      </c>
      <c r="F1121" s="39">
        <v>6.2935459886381703E-2</v>
      </c>
      <c r="G1121" s="34" t="s">
        <v>126</v>
      </c>
      <c r="H1121" s="34" t="s">
        <v>132</v>
      </c>
    </row>
    <row r="1122" spans="1:8">
      <c r="A1122" s="34">
        <v>0</v>
      </c>
      <c r="B1122" s="34" t="s">
        <v>125</v>
      </c>
      <c r="C1122" s="34">
        <v>0</v>
      </c>
      <c r="D1122" s="39">
        <v>0.85499999999999998</v>
      </c>
      <c r="E1122" s="39">
        <v>0.36151458177057799</v>
      </c>
      <c r="F1122" s="39">
        <v>1.9688712505747899E-2</v>
      </c>
      <c r="G1122" s="34" t="s">
        <v>126</v>
      </c>
      <c r="H1122" s="34" t="s">
        <v>132</v>
      </c>
    </row>
    <row r="1123" spans="1:8">
      <c r="A1123" s="34">
        <v>0</v>
      </c>
      <c r="B1123" s="34" t="s">
        <v>125</v>
      </c>
      <c r="C1123" s="34">
        <v>0</v>
      </c>
      <c r="D1123" s="39">
        <v>0.98399999999999999</v>
      </c>
      <c r="E1123" s="39">
        <v>0.123645825518756</v>
      </c>
      <c r="F1123" s="39">
        <v>6.8223483679347996E-3</v>
      </c>
      <c r="G1123" s="34" t="s">
        <v>126</v>
      </c>
      <c r="H1123" s="34" t="s">
        <v>132</v>
      </c>
    </row>
    <row r="1124" spans="1:8">
      <c r="A1124" s="34">
        <v>0</v>
      </c>
      <c r="B1124" s="34" t="s">
        <v>125</v>
      </c>
      <c r="C1124" s="34">
        <v>0</v>
      </c>
      <c r="D1124" s="39">
        <v>0.98499999999999999</v>
      </c>
      <c r="E1124" s="39">
        <v>0.106936669789002</v>
      </c>
      <c r="F1124" s="39">
        <v>5.9058399407461897E-3</v>
      </c>
      <c r="G1124" s="34" t="s">
        <v>126</v>
      </c>
      <c r="H1124" s="34" t="s">
        <v>132</v>
      </c>
    </row>
    <row r="1125" spans="1:8">
      <c r="A1125" s="34">
        <v>0</v>
      </c>
      <c r="B1125" s="34" t="s">
        <v>125</v>
      </c>
      <c r="C1125" s="34">
        <v>0</v>
      </c>
      <c r="D1125" s="39">
        <v>0.48299999999999998</v>
      </c>
      <c r="E1125" s="39">
        <v>0.86966414730146102</v>
      </c>
      <c r="F1125" s="39">
        <v>4.60879505068367E-2</v>
      </c>
      <c r="G1125" s="34" t="s">
        <v>126</v>
      </c>
      <c r="H1125" s="34" t="s">
        <v>132</v>
      </c>
    </row>
    <row r="1126" spans="1:8">
      <c r="A1126" s="34">
        <v>0</v>
      </c>
      <c r="B1126" s="34" t="s">
        <v>125</v>
      </c>
      <c r="C1126" s="34">
        <v>0</v>
      </c>
      <c r="D1126" s="39">
        <v>0.99399999999999999</v>
      </c>
      <c r="E1126" s="39">
        <v>8.4264508813212805E-2</v>
      </c>
      <c r="F1126" s="39">
        <v>4.6595485689864399E-3</v>
      </c>
      <c r="G1126" s="34" t="s">
        <v>126</v>
      </c>
      <c r="H1126" s="34" t="s">
        <v>132</v>
      </c>
    </row>
    <row r="1127" spans="1:8">
      <c r="A1127" s="34">
        <v>0</v>
      </c>
      <c r="B1127" s="34" t="s">
        <v>125</v>
      </c>
      <c r="C1127" s="34">
        <v>0</v>
      </c>
      <c r="D1127" s="39">
        <v>0.48499999999999999</v>
      </c>
      <c r="E1127" s="39">
        <v>0.87038809882504797</v>
      </c>
      <c r="F1127" s="39">
        <v>4.6124546790812501E-2</v>
      </c>
      <c r="G1127" s="34" t="s">
        <v>126</v>
      </c>
      <c r="H1127" s="34" t="s">
        <v>132</v>
      </c>
    </row>
    <row r="1128" spans="1:8">
      <c r="A1128" s="34">
        <v>0</v>
      </c>
      <c r="B1128" s="34" t="s">
        <v>125</v>
      </c>
      <c r="C1128" s="34">
        <v>0</v>
      </c>
      <c r="D1128" s="39">
        <v>0.65500000000000003</v>
      </c>
      <c r="E1128" s="39">
        <v>0.65232714041337603</v>
      </c>
      <c r="F1128" s="39">
        <v>3.4972962649791897E-2</v>
      </c>
      <c r="G1128" s="34" t="s">
        <v>126</v>
      </c>
      <c r="H1128" s="34" t="s">
        <v>132</v>
      </c>
    </row>
    <row r="1129" spans="1:8">
      <c r="A1129" s="34">
        <v>0</v>
      </c>
      <c r="B1129" s="34" t="s">
        <v>125</v>
      </c>
      <c r="C1129" s="34">
        <v>0</v>
      </c>
      <c r="D1129" s="39">
        <v>7.0000000000000001E-3</v>
      </c>
      <c r="E1129" s="39">
        <v>3.0405931941036002</v>
      </c>
      <c r="F1129" s="39">
        <v>0.14451081136608299</v>
      </c>
      <c r="G1129" s="34" t="s">
        <v>126</v>
      </c>
      <c r="H1129" s="34" t="s">
        <v>132</v>
      </c>
    </row>
    <row r="1130" spans="1:8">
      <c r="A1130" s="34">
        <v>0</v>
      </c>
      <c r="B1130" s="34" t="s">
        <v>125</v>
      </c>
      <c r="C1130" s="34">
        <v>0</v>
      </c>
      <c r="D1130" s="39">
        <v>0.55500000000000005</v>
      </c>
      <c r="E1130" s="39">
        <v>0.80494893315282001</v>
      </c>
      <c r="F1130" s="39">
        <v>4.2805164534837299E-2</v>
      </c>
      <c r="G1130" s="34" t="s">
        <v>126</v>
      </c>
      <c r="H1130" s="34" t="s">
        <v>132</v>
      </c>
    </row>
    <row r="1131" spans="1:8">
      <c r="A1131" s="34">
        <v>0</v>
      </c>
      <c r="B1131" s="34" t="s">
        <v>125</v>
      </c>
      <c r="C1131" s="34">
        <v>0</v>
      </c>
      <c r="D1131" s="39">
        <v>0.65800000000000003</v>
      </c>
      <c r="E1131" s="39">
        <v>0.649969493735987</v>
      </c>
      <c r="F1131" s="39">
        <v>3.4850968198864601E-2</v>
      </c>
      <c r="G1131" s="34" t="s">
        <v>126</v>
      </c>
      <c r="H1131" s="34" t="s">
        <v>132</v>
      </c>
    </row>
    <row r="1132" spans="1:8">
      <c r="A1132" s="34">
        <v>0</v>
      </c>
      <c r="B1132" s="34" t="s">
        <v>125</v>
      </c>
      <c r="C1132" s="34">
        <v>0</v>
      </c>
      <c r="D1132" s="39">
        <v>8.3000000000000004E-2</v>
      </c>
      <c r="E1132" s="39">
        <v>2.0034067591063498</v>
      </c>
      <c r="F1132" s="39">
        <v>0.100153278050716</v>
      </c>
      <c r="G1132" s="34" t="s">
        <v>126</v>
      </c>
      <c r="H1132" s="34" t="s">
        <v>132</v>
      </c>
    </row>
    <row r="1133" spans="1:8">
      <c r="A1133" s="34">
        <v>0</v>
      </c>
      <c r="B1133" s="34" t="s">
        <v>125</v>
      </c>
      <c r="C1133" s="34">
        <v>0</v>
      </c>
      <c r="D1133" s="39">
        <v>0.65100000000000002</v>
      </c>
      <c r="E1133" s="39">
        <v>0.67194564764172005</v>
      </c>
      <c r="F1133" s="39">
        <v>3.5986911076221297E-2</v>
      </c>
      <c r="G1133" s="34" t="s">
        <v>126</v>
      </c>
      <c r="H1133" s="34" t="s">
        <v>132</v>
      </c>
    </row>
    <row r="1134" spans="1:8">
      <c r="A1134" s="34">
        <v>0</v>
      </c>
      <c r="B1134" s="34" t="s">
        <v>125</v>
      </c>
      <c r="C1134" s="34">
        <v>0</v>
      </c>
      <c r="D1134" s="39">
        <v>0.40600000000000003</v>
      </c>
      <c r="E1134" s="39">
        <v>1.0237543901609201</v>
      </c>
      <c r="F1134" s="39">
        <v>5.3814529412259698E-2</v>
      </c>
      <c r="G1134" s="34" t="s">
        <v>126</v>
      </c>
      <c r="H1134" s="34" t="s">
        <v>132</v>
      </c>
    </row>
    <row r="1135" spans="1:8">
      <c r="A1135" s="34">
        <v>0</v>
      </c>
      <c r="B1135" s="34" t="s">
        <v>125</v>
      </c>
      <c r="C1135" s="34">
        <v>0</v>
      </c>
      <c r="D1135" s="39">
        <v>0.58299999999999996</v>
      </c>
      <c r="E1135" s="39">
        <v>0.74111925949797797</v>
      </c>
      <c r="F1135" s="39">
        <v>3.95450906232497E-2</v>
      </c>
      <c r="G1135" s="34" t="s">
        <v>126</v>
      </c>
      <c r="H1135" s="34" t="s">
        <v>132</v>
      </c>
    </row>
    <row r="1136" spans="1:8">
      <c r="A1136" s="34">
        <v>0</v>
      </c>
      <c r="B1136" s="34" t="s">
        <v>125</v>
      </c>
      <c r="C1136" s="34">
        <v>0</v>
      </c>
      <c r="D1136" s="39">
        <v>0.78500000000000003</v>
      </c>
      <c r="E1136" s="39">
        <v>0.47516333120395399</v>
      </c>
      <c r="F1136" s="39">
        <v>2.57190327731186E-2</v>
      </c>
      <c r="G1136" s="34" t="s">
        <v>126</v>
      </c>
      <c r="H1136" s="34" t="s">
        <v>132</v>
      </c>
    </row>
    <row r="1137" spans="1:8">
      <c r="A1137" s="34">
        <v>0</v>
      </c>
      <c r="B1137" s="34" t="s">
        <v>125</v>
      </c>
      <c r="C1137" s="34">
        <v>0</v>
      </c>
      <c r="D1137" s="39">
        <v>0.32800000000000001</v>
      </c>
      <c r="E1137" s="39">
        <v>1.1106626297762801</v>
      </c>
      <c r="F1137" s="39">
        <v>5.8117431681607899E-2</v>
      </c>
      <c r="G1137" s="34" t="s">
        <v>126</v>
      </c>
      <c r="H1137" s="34" t="s">
        <v>132</v>
      </c>
    </row>
    <row r="1138" spans="1:8">
      <c r="A1138" s="34">
        <v>0</v>
      </c>
      <c r="B1138" s="34" t="s">
        <v>125</v>
      </c>
      <c r="C1138" s="34">
        <v>0</v>
      </c>
      <c r="D1138" s="39">
        <v>0.40100000000000002</v>
      </c>
      <c r="E1138" s="39">
        <v>1.04390043272371</v>
      </c>
      <c r="F1138" s="39">
        <v>5.4815474194033702E-2</v>
      </c>
      <c r="G1138" s="34" t="s">
        <v>126</v>
      </c>
      <c r="H1138" s="34" t="s">
        <v>132</v>
      </c>
    </row>
    <row r="1139" spans="1:8">
      <c r="A1139" s="34">
        <v>0</v>
      </c>
      <c r="B1139" s="34" t="s">
        <v>125</v>
      </c>
      <c r="C1139" s="34">
        <v>0</v>
      </c>
      <c r="D1139" s="39">
        <v>0.58099999999999996</v>
      </c>
      <c r="E1139" s="39">
        <v>0.72680351194502002</v>
      </c>
      <c r="F1139" s="39">
        <v>3.8810868682496898E-2</v>
      </c>
      <c r="G1139" s="34" t="s">
        <v>126</v>
      </c>
      <c r="H1139" s="34" t="s">
        <v>132</v>
      </c>
    </row>
    <row r="1140" spans="1:8">
      <c r="A1140" s="34">
        <v>0</v>
      </c>
      <c r="B1140" s="34" t="s">
        <v>125</v>
      </c>
      <c r="C1140" s="34">
        <v>0</v>
      </c>
      <c r="D1140" s="39">
        <v>0.96599999999999997</v>
      </c>
      <c r="E1140" s="39">
        <v>0.186632748637583</v>
      </c>
      <c r="F1140" s="39">
        <v>1.0262083763227899E-2</v>
      </c>
      <c r="G1140" s="34" t="s">
        <v>126</v>
      </c>
      <c r="H1140" s="34" t="s">
        <v>132</v>
      </c>
    </row>
    <row r="1141" spans="1:8">
      <c r="A1141" s="34">
        <v>0</v>
      </c>
      <c r="B1141" s="34" t="s">
        <v>125</v>
      </c>
      <c r="C1141" s="34">
        <v>0</v>
      </c>
      <c r="D1141" s="39">
        <v>0.497</v>
      </c>
      <c r="E1141" s="39">
        <v>0.90543259472239801</v>
      </c>
      <c r="F1141" s="39">
        <v>4.7892720263653502E-2</v>
      </c>
      <c r="G1141" s="34" t="s">
        <v>126</v>
      </c>
      <c r="H1141" s="34" t="s">
        <v>132</v>
      </c>
    </row>
    <row r="1142" spans="1:8">
      <c r="A1142" s="34">
        <v>0</v>
      </c>
      <c r="B1142" s="34" t="s">
        <v>125</v>
      </c>
      <c r="C1142" s="34">
        <v>0</v>
      </c>
      <c r="D1142" s="39">
        <v>0.86899999999999999</v>
      </c>
      <c r="E1142" s="39">
        <v>0.35339600220274497</v>
      </c>
      <c r="F1142" s="39">
        <v>1.9255074219524802E-2</v>
      </c>
      <c r="G1142" s="34" t="s">
        <v>126</v>
      </c>
      <c r="H1142" s="34" t="s">
        <v>132</v>
      </c>
    </row>
    <row r="1143" spans="1:8">
      <c r="A1143" s="34">
        <v>0</v>
      </c>
      <c r="B1143" s="34" t="s">
        <v>125</v>
      </c>
      <c r="C1143" s="34">
        <v>0</v>
      </c>
      <c r="D1143" s="39">
        <v>0.58899999999999997</v>
      </c>
      <c r="E1143" s="39">
        <v>0.76825894603512601</v>
      </c>
      <c r="F1143" s="39">
        <v>4.0933948548137603E-2</v>
      </c>
      <c r="G1143" s="34" t="s">
        <v>126</v>
      </c>
      <c r="H1143" s="34" t="s">
        <v>132</v>
      </c>
    </row>
    <row r="1144" spans="1:8">
      <c r="A1144" s="34">
        <v>0</v>
      </c>
      <c r="B1144" s="34" t="s">
        <v>125</v>
      </c>
      <c r="C1144" s="34">
        <v>0</v>
      </c>
      <c r="D1144" s="39">
        <v>0.92400000000000004</v>
      </c>
      <c r="E1144" s="39">
        <v>0.30781934668108102</v>
      </c>
      <c r="F1144" s="39">
        <v>1.6813545122559E-2</v>
      </c>
      <c r="G1144" s="34" t="s">
        <v>126</v>
      </c>
      <c r="H1144" s="34" t="s">
        <v>132</v>
      </c>
    </row>
    <row r="1145" spans="1:8">
      <c r="A1145" s="34">
        <v>0</v>
      </c>
      <c r="B1145" s="34" t="s">
        <v>125</v>
      </c>
      <c r="C1145" s="34">
        <v>0</v>
      </c>
      <c r="D1145" s="39">
        <v>0.56599999999999995</v>
      </c>
      <c r="E1145" s="39">
        <v>0.84241118160315298</v>
      </c>
      <c r="F1145" s="39">
        <v>4.4708247446889601E-2</v>
      </c>
      <c r="G1145" s="34" t="s">
        <v>126</v>
      </c>
      <c r="H1145" s="34" t="s">
        <v>132</v>
      </c>
    </row>
    <row r="1146" spans="1:8">
      <c r="A1146" s="34">
        <v>0</v>
      </c>
      <c r="B1146" s="34" t="s">
        <v>125</v>
      </c>
      <c r="C1146" s="34">
        <v>0</v>
      </c>
      <c r="D1146" s="39">
        <v>8.3000000000000004E-2</v>
      </c>
      <c r="E1146" s="39">
        <v>2.0952853719997502</v>
      </c>
      <c r="F1146" s="39">
        <v>0.10426751017526099</v>
      </c>
      <c r="G1146" s="34" t="s">
        <v>126</v>
      </c>
      <c r="H1146" s="34" t="s">
        <v>132</v>
      </c>
    </row>
    <row r="1147" spans="1:8">
      <c r="A1147" s="34">
        <v>0</v>
      </c>
      <c r="B1147" s="34" t="s">
        <v>125</v>
      </c>
      <c r="C1147" s="34">
        <v>0</v>
      </c>
      <c r="D1147" s="39">
        <v>0.151</v>
      </c>
      <c r="E1147" s="39">
        <v>1.6428003491840499</v>
      </c>
      <c r="F1147" s="39">
        <v>8.3633714133448001E-2</v>
      </c>
      <c r="G1147" s="34" t="s">
        <v>126</v>
      </c>
      <c r="H1147" s="34" t="s">
        <v>132</v>
      </c>
    </row>
    <row r="1148" spans="1:8">
      <c r="A1148" s="34">
        <v>0</v>
      </c>
      <c r="B1148" s="34" t="s">
        <v>125</v>
      </c>
      <c r="C1148" s="34">
        <v>0</v>
      </c>
      <c r="D1148" s="39">
        <v>0.57299999999999995</v>
      </c>
      <c r="E1148" s="39">
        <v>0.75240851680280796</v>
      </c>
      <c r="F1148" s="39">
        <v>4.0123300221868802E-2</v>
      </c>
      <c r="G1148" s="34" t="s">
        <v>126</v>
      </c>
      <c r="H1148" s="34" t="s">
        <v>132</v>
      </c>
    </row>
    <row r="1149" spans="1:8">
      <c r="A1149" s="34">
        <v>0</v>
      </c>
      <c r="B1149" s="34" t="s">
        <v>125</v>
      </c>
      <c r="C1149" s="34">
        <v>0</v>
      </c>
      <c r="D1149" s="39">
        <v>0.78800000000000003</v>
      </c>
      <c r="E1149" s="39">
        <v>0.46551937006465899</v>
      </c>
      <c r="F1149" s="39">
        <v>2.5210196406353701E-2</v>
      </c>
      <c r="G1149" s="34" t="s">
        <v>126</v>
      </c>
      <c r="H1149" s="34" t="s">
        <v>132</v>
      </c>
    </row>
    <row r="1150" spans="1:8">
      <c r="A1150" s="34">
        <v>0</v>
      </c>
      <c r="B1150" s="34" t="s">
        <v>125</v>
      </c>
      <c r="C1150" s="34">
        <v>0</v>
      </c>
      <c r="D1150" s="39">
        <v>0.85399999999999998</v>
      </c>
      <c r="E1150" s="39">
        <v>0.35501690229293198</v>
      </c>
      <c r="F1150" s="39">
        <v>1.9341682123353601E-2</v>
      </c>
      <c r="G1150" s="34" t="s">
        <v>126</v>
      </c>
      <c r="H1150" s="34" t="s">
        <v>132</v>
      </c>
    </row>
    <row r="1151" spans="1:8">
      <c r="A1151" s="34">
        <v>0</v>
      </c>
      <c r="B1151" s="34" t="s">
        <v>125</v>
      </c>
      <c r="C1151" s="34">
        <v>0</v>
      </c>
      <c r="D1151" s="39">
        <v>0.61099999999999999</v>
      </c>
      <c r="E1151" s="39">
        <v>0.75192545807192701</v>
      </c>
      <c r="F1151" s="39">
        <v>4.0098573330679198E-2</v>
      </c>
      <c r="G1151" s="34" t="s">
        <v>126</v>
      </c>
      <c r="H1151" s="34" t="s">
        <v>132</v>
      </c>
    </row>
    <row r="1152" spans="1:8">
      <c r="A1152" s="34">
        <v>0</v>
      </c>
      <c r="B1152" s="34" t="s">
        <v>125</v>
      </c>
      <c r="C1152" s="34">
        <v>0</v>
      </c>
      <c r="D1152" s="39">
        <v>0.36699999999999999</v>
      </c>
      <c r="E1152" s="39">
        <v>1.1156429293347201</v>
      </c>
      <c r="F1152" s="39">
        <v>5.8362825328917602E-2</v>
      </c>
      <c r="G1152" s="34" t="s">
        <v>126</v>
      </c>
      <c r="H1152" s="34" t="s">
        <v>132</v>
      </c>
    </row>
    <row r="1153" spans="1:8">
      <c r="A1153" s="34">
        <v>0</v>
      </c>
      <c r="B1153" s="34" t="s">
        <v>125</v>
      </c>
      <c r="C1153" s="34">
        <v>0</v>
      </c>
      <c r="D1153" s="39">
        <v>0.22</v>
      </c>
      <c r="E1153" s="39">
        <v>1.43087129631654</v>
      </c>
      <c r="F1153" s="39">
        <v>7.3639070245284599E-2</v>
      </c>
      <c r="G1153" s="34" t="s">
        <v>126</v>
      </c>
      <c r="H1153" s="34" t="s">
        <v>132</v>
      </c>
    </row>
    <row r="1154" spans="1:8">
      <c r="A1154" s="34">
        <v>0</v>
      </c>
      <c r="B1154" s="34" t="s">
        <v>125</v>
      </c>
      <c r="C1154" s="34">
        <v>0</v>
      </c>
      <c r="D1154" s="39">
        <v>0.63800000000000001</v>
      </c>
      <c r="E1154" s="39">
        <v>0.70717511716116599</v>
      </c>
      <c r="F1154" s="39">
        <v>3.7802346571954297E-2</v>
      </c>
      <c r="G1154" s="34" t="s">
        <v>126</v>
      </c>
      <c r="H1154" s="34" t="s">
        <v>132</v>
      </c>
    </row>
    <row r="1155" spans="1:8">
      <c r="A1155" s="34">
        <v>0</v>
      </c>
      <c r="B1155" s="34" t="s">
        <v>125</v>
      </c>
      <c r="C1155" s="34">
        <v>0</v>
      </c>
      <c r="D1155" s="39">
        <v>0.55300000000000005</v>
      </c>
      <c r="E1155" s="39">
        <v>0.77781557107368604</v>
      </c>
      <c r="F1155" s="39">
        <v>4.1422047635395497E-2</v>
      </c>
      <c r="G1155" s="34" t="s">
        <v>126</v>
      </c>
      <c r="H1155" s="34" t="s">
        <v>132</v>
      </c>
    </row>
    <row r="1156" spans="1:8">
      <c r="A1156" s="34">
        <v>0</v>
      </c>
      <c r="B1156" s="34" t="s">
        <v>125</v>
      </c>
      <c r="C1156" s="34">
        <v>0</v>
      </c>
      <c r="D1156" s="39">
        <v>0.95799999999999996</v>
      </c>
      <c r="E1156" s="39">
        <v>0.21545417694053101</v>
      </c>
      <c r="F1156" s="39">
        <v>1.1828097990182499E-2</v>
      </c>
      <c r="G1156" s="34" t="s">
        <v>126</v>
      </c>
      <c r="H1156" s="34" t="s">
        <v>132</v>
      </c>
    </row>
    <row r="1157" spans="1:8">
      <c r="A1157" s="34">
        <v>0</v>
      </c>
      <c r="B1157" s="34" t="s">
        <v>125</v>
      </c>
      <c r="C1157" s="34">
        <v>0</v>
      </c>
      <c r="D1157" s="39">
        <v>0.76900000000000002</v>
      </c>
      <c r="E1157" s="39">
        <v>0.44498535183596999</v>
      </c>
      <c r="F1157" s="39">
        <v>2.41250043493083E-2</v>
      </c>
      <c r="G1157" s="34" t="s">
        <v>126</v>
      </c>
      <c r="H1157" s="34" t="s">
        <v>132</v>
      </c>
    </row>
    <row r="1158" spans="1:8">
      <c r="A1158" s="34">
        <v>0</v>
      </c>
      <c r="B1158" s="34" t="s">
        <v>125</v>
      </c>
      <c r="C1158" s="34">
        <v>0</v>
      </c>
      <c r="D1158" s="39">
        <v>0.35299999999999998</v>
      </c>
      <c r="E1158" s="39">
        <v>1.0878894604000799</v>
      </c>
      <c r="F1158" s="39">
        <v>5.6993700778549899E-2</v>
      </c>
      <c r="G1158" s="34" t="s">
        <v>126</v>
      </c>
      <c r="H1158" s="34" t="s">
        <v>132</v>
      </c>
    </row>
    <row r="1159" spans="1:8">
      <c r="A1159" s="34">
        <v>0</v>
      </c>
      <c r="B1159" s="34" t="s">
        <v>125</v>
      </c>
      <c r="C1159" s="34">
        <v>0</v>
      </c>
      <c r="D1159" s="39">
        <v>0.45700000000000002</v>
      </c>
      <c r="E1159" s="39">
        <v>0.93558233064202401</v>
      </c>
      <c r="F1159" s="39">
        <v>4.9408690702268103E-2</v>
      </c>
      <c r="G1159" s="34" t="s">
        <v>126</v>
      </c>
      <c r="H1159" s="34" t="s">
        <v>132</v>
      </c>
    </row>
    <row r="1160" spans="1:8">
      <c r="A1160" s="34">
        <v>0</v>
      </c>
      <c r="B1160" s="34" t="s">
        <v>125</v>
      </c>
      <c r="C1160" s="34">
        <v>0</v>
      </c>
      <c r="D1160" s="39">
        <v>0.88400000000000001</v>
      </c>
      <c r="E1160" s="39">
        <v>0.356096588666515</v>
      </c>
      <c r="F1160" s="39">
        <v>1.9399363418384798E-2</v>
      </c>
      <c r="G1160" s="34" t="s">
        <v>126</v>
      </c>
      <c r="H1160" s="34" t="s">
        <v>132</v>
      </c>
    </row>
    <row r="1161" spans="1:8">
      <c r="A1161" s="34">
        <v>0</v>
      </c>
      <c r="B1161" s="34" t="s">
        <v>125</v>
      </c>
      <c r="C1161" s="34">
        <v>0</v>
      </c>
      <c r="D1161" s="39">
        <v>0.09</v>
      </c>
      <c r="E1161" s="39">
        <v>1.8913919265444601</v>
      </c>
      <c r="F1161" s="39">
        <v>9.5085951427081997E-2</v>
      </c>
      <c r="G1161" s="34" t="s">
        <v>126</v>
      </c>
      <c r="H1161" s="34" t="s">
        <v>132</v>
      </c>
    </row>
    <row r="1162" spans="1:8">
      <c r="A1162" s="34">
        <v>0</v>
      </c>
      <c r="B1162" s="34" t="s">
        <v>125</v>
      </c>
      <c r="C1162" s="34">
        <v>0</v>
      </c>
      <c r="D1162" s="39">
        <v>0.57899999999999996</v>
      </c>
      <c r="E1162" s="39">
        <v>0.72750628087738101</v>
      </c>
      <c r="F1162" s="39">
        <v>3.8846938293126403E-2</v>
      </c>
      <c r="G1162" s="34" t="s">
        <v>126</v>
      </c>
      <c r="H1162" s="34" t="s">
        <v>132</v>
      </c>
    </row>
    <row r="1163" spans="1:8">
      <c r="A1163" s="34">
        <v>0</v>
      </c>
      <c r="B1163" s="34" t="s">
        <v>125</v>
      </c>
      <c r="C1163" s="34">
        <v>0</v>
      </c>
      <c r="D1163" s="39">
        <v>0.74199999999999999</v>
      </c>
      <c r="E1163" s="39">
        <v>0.55466974851243001</v>
      </c>
      <c r="F1163" s="39">
        <v>2.9893808730112201E-2</v>
      </c>
      <c r="G1163" s="34" t="s">
        <v>126</v>
      </c>
      <c r="H1163" s="34" t="s">
        <v>132</v>
      </c>
    </row>
    <row r="1164" spans="1:8">
      <c r="A1164" s="34">
        <v>0</v>
      </c>
      <c r="B1164" s="34" t="s">
        <v>125</v>
      </c>
      <c r="C1164" s="34">
        <v>0</v>
      </c>
      <c r="D1164" s="39">
        <v>0.52300000000000002</v>
      </c>
      <c r="E1164" s="39">
        <v>0.87252936459466301</v>
      </c>
      <c r="F1164" s="39">
        <v>4.6232772922931598E-2</v>
      </c>
      <c r="G1164" s="34" t="s">
        <v>126</v>
      </c>
      <c r="H1164" s="34" t="s">
        <v>132</v>
      </c>
    </row>
    <row r="1165" spans="1:8">
      <c r="A1165" s="34">
        <v>0</v>
      </c>
      <c r="B1165" s="34" t="s">
        <v>125</v>
      </c>
      <c r="C1165" s="34">
        <v>0</v>
      </c>
      <c r="D1165" s="39">
        <v>0.39900000000000002</v>
      </c>
      <c r="E1165" s="39">
        <v>0.99841840098470702</v>
      </c>
      <c r="F1165" s="39">
        <v>5.255271148955E-2</v>
      </c>
      <c r="G1165" s="34" t="s">
        <v>126</v>
      </c>
      <c r="H1165" s="34" t="s">
        <v>132</v>
      </c>
    </row>
    <row r="1166" spans="1:8">
      <c r="A1166" s="34">
        <v>0</v>
      </c>
      <c r="B1166" s="34" t="s">
        <v>125</v>
      </c>
      <c r="C1166" s="34">
        <v>0</v>
      </c>
      <c r="D1166" s="39">
        <v>0.41199999999999998</v>
      </c>
      <c r="E1166" s="39">
        <v>0.99004944617592605</v>
      </c>
      <c r="F1166" s="39">
        <v>5.2135169472941799E-2</v>
      </c>
      <c r="G1166" s="34" t="s">
        <v>126</v>
      </c>
      <c r="H1166" s="34" t="s">
        <v>132</v>
      </c>
    </row>
    <row r="1167" spans="1:8">
      <c r="A1167" s="34">
        <v>0</v>
      </c>
      <c r="B1167" s="34" t="s">
        <v>125</v>
      </c>
      <c r="C1167" s="34">
        <v>0</v>
      </c>
      <c r="D1167" s="39">
        <v>1.7999999999999999E-2</v>
      </c>
      <c r="E1167" s="39">
        <v>2.6962984198032198</v>
      </c>
      <c r="F1167" s="39">
        <v>0.13027925888540901</v>
      </c>
      <c r="G1167" s="34" t="s">
        <v>126</v>
      </c>
      <c r="H1167" s="34" t="s">
        <v>132</v>
      </c>
    </row>
    <row r="1168" spans="1:8">
      <c r="A1168" s="34">
        <v>0</v>
      </c>
      <c r="B1168" s="34" t="s">
        <v>125</v>
      </c>
      <c r="C1168" s="34">
        <v>0</v>
      </c>
      <c r="D1168" s="39">
        <v>0.377</v>
      </c>
      <c r="E1168" s="39">
        <v>1.1077542666626199</v>
      </c>
      <c r="F1168" s="39">
        <v>5.7974069124142401E-2</v>
      </c>
      <c r="G1168" s="34" t="s">
        <v>126</v>
      </c>
      <c r="H1168" s="34" t="s">
        <v>132</v>
      </c>
    </row>
    <row r="1169" spans="1:8">
      <c r="A1169" s="34">
        <v>0</v>
      </c>
      <c r="B1169" s="34" t="s">
        <v>125</v>
      </c>
      <c r="C1169" s="34">
        <v>0</v>
      </c>
      <c r="D1169" s="39">
        <v>0.14599999999999999</v>
      </c>
      <c r="E1169" s="39">
        <v>1.72173992248922</v>
      </c>
      <c r="F1169" s="39">
        <v>8.7301623956914307E-2</v>
      </c>
      <c r="G1169" s="34" t="s">
        <v>126</v>
      </c>
      <c r="H1169" s="34" t="s">
        <v>132</v>
      </c>
    </row>
    <row r="1170" spans="1:8">
      <c r="A1170" s="34">
        <v>0</v>
      </c>
      <c r="B1170" s="34" t="s">
        <v>125</v>
      </c>
      <c r="C1170" s="34">
        <v>0</v>
      </c>
      <c r="D1170" s="39">
        <v>0.95199999999999996</v>
      </c>
      <c r="E1170" s="39">
        <v>0.229343810014037</v>
      </c>
      <c r="F1170" s="39">
        <v>1.25810238922616E-2</v>
      </c>
      <c r="G1170" s="34" t="s">
        <v>126</v>
      </c>
      <c r="H1170" s="34" t="s">
        <v>132</v>
      </c>
    </row>
    <row r="1171" spans="1:8">
      <c r="A1171" s="34">
        <v>0</v>
      </c>
      <c r="B1171" s="34" t="s">
        <v>125</v>
      </c>
      <c r="C1171" s="34">
        <v>0</v>
      </c>
      <c r="D1171" s="39">
        <v>9.4E-2</v>
      </c>
      <c r="E1171" s="39">
        <v>1.91258964066702</v>
      </c>
      <c r="F1171" s="39">
        <v>9.6049267080811102E-2</v>
      </c>
      <c r="G1171" s="34" t="s">
        <v>126</v>
      </c>
      <c r="H1171" s="34" t="s">
        <v>132</v>
      </c>
    </row>
    <row r="1172" spans="1:8">
      <c r="A1172" s="34">
        <v>0</v>
      </c>
      <c r="B1172" s="34" t="s">
        <v>125</v>
      </c>
      <c r="C1172" s="34">
        <v>0</v>
      </c>
      <c r="D1172" s="39">
        <v>0.54200000000000004</v>
      </c>
      <c r="E1172" s="39">
        <v>0.84898535105753103</v>
      </c>
      <c r="F1172" s="39">
        <v>4.5041435135387699E-2</v>
      </c>
      <c r="G1172" s="34" t="s">
        <v>126</v>
      </c>
      <c r="H1172" s="34" t="s">
        <v>132</v>
      </c>
    </row>
    <row r="1173" spans="1:8">
      <c r="A1173" s="34">
        <v>0</v>
      </c>
      <c r="B1173" s="34" t="s">
        <v>125</v>
      </c>
      <c r="C1173" s="34">
        <v>0</v>
      </c>
      <c r="D1173" s="39">
        <v>0.57899999999999996</v>
      </c>
      <c r="E1173" s="39">
        <v>0.78493862491671995</v>
      </c>
      <c r="F1173" s="39">
        <v>4.1785530450206602E-2</v>
      </c>
      <c r="G1173" s="34" t="s">
        <v>126</v>
      </c>
      <c r="H1173" s="34" t="s">
        <v>132</v>
      </c>
    </row>
    <row r="1174" spans="1:8">
      <c r="A1174" s="34">
        <v>0</v>
      </c>
      <c r="B1174" s="34" t="s">
        <v>125</v>
      </c>
      <c r="C1174" s="34">
        <v>0</v>
      </c>
      <c r="D1174" s="39">
        <v>0.26400000000000001</v>
      </c>
      <c r="E1174" s="39">
        <v>1.32137885987084</v>
      </c>
      <c r="F1174" s="39">
        <v>6.8389469998709498E-2</v>
      </c>
      <c r="G1174" s="34" t="s">
        <v>126</v>
      </c>
      <c r="H1174" s="34" t="s">
        <v>132</v>
      </c>
    </row>
    <row r="1175" spans="1:8">
      <c r="A1175" s="34">
        <v>0</v>
      </c>
      <c r="B1175" s="34" t="s">
        <v>125</v>
      </c>
      <c r="C1175" s="34">
        <v>0</v>
      </c>
      <c r="D1175" s="39">
        <v>0.93899999999999995</v>
      </c>
      <c r="E1175" s="39">
        <v>0.27517114256702901</v>
      </c>
      <c r="F1175" s="39">
        <v>1.50571034558518E-2</v>
      </c>
      <c r="G1175" s="34" t="s">
        <v>126</v>
      </c>
      <c r="H1175" s="34" t="s">
        <v>132</v>
      </c>
    </row>
    <row r="1176" spans="1:8">
      <c r="A1176" s="34">
        <v>0</v>
      </c>
      <c r="B1176" s="34" t="s">
        <v>125</v>
      </c>
      <c r="C1176" s="34">
        <v>0</v>
      </c>
      <c r="D1176" s="39">
        <v>7.0999999999999994E-2</v>
      </c>
      <c r="E1176" s="39">
        <v>2.2719405322314201</v>
      </c>
      <c r="F1176" s="39">
        <v>0.112073164807244</v>
      </c>
      <c r="G1176" s="34" t="s">
        <v>126</v>
      </c>
      <c r="H1176" s="34" t="s">
        <v>132</v>
      </c>
    </row>
    <row r="1177" spans="1:8">
      <c r="A1177" s="34">
        <v>0</v>
      </c>
      <c r="B1177" s="34" t="s">
        <v>125</v>
      </c>
      <c r="C1177" s="34">
        <v>0</v>
      </c>
      <c r="D1177" s="39">
        <v>0.68400000000000005</v>
      </c>
      <c r="E1177" s="39">
        <v>0.65624802878745703</v>
      </c>
      <c r="F1177" s="39">
        <v>3.5175777454010897E-2</v>
      </c>
      <c r="G1177" s="34" t="s">
        <v>126</v>
      </c>
      <c r="H1177" s="34" t="s">
        <v>132</v>
      </c>
    </row>
    <row r="1178" spans="1:8">
      <c r="A1178" s="34">
        <v>0</v>
      </c>
      <c r="B1178" s="34" t="s">
        <v>125</v>
      </c>
      <c r="C1178" s="34">
        <v>0</v>
      </c>
      <c r="D1178" s="39">
        <v>0.878</v>
      </c>
      <c r="E1178" s="39">
        <v>0.386767655992104</v>
      </c>
      <c r="F1178" s="39">
        <v>2.10351086840465E-2</v>
      </c>
      <c r="G1178" s="34" t="s">
        <v>126</v>
      </c>
      <c r="H1178" s="34" t="s">
        <v>132</v>
      </c>
    </row>
    <row r="1179" spans="1:8">
      <c r="A1179" s="34">
        <v>0</v>
      </c>
      <c r="B1179" s="34" t="s">
        <v>125</v>
      </c>
      <c r="C1179" s="34">
        <v>0</v>
      </c>
      <c r="D1179" s="39">
        <v>0.67</v>
      </c>
      <c r="E1179" s="39">
        <v>0.61825774405698397</v>
      </c>
      <c r="F1179" s="39">
        <v>3.3207067629855702E-2</v>
      </c>
      <c r="G1179" s="34" t="s">
        <v>126</v>
      </c>
      <c r="H1179" s="34" t="s">
        <v>132</v>
      </c>
    </row>
    <row r="1180" spans="1:8">
      <c r="A1180" s="34">
        <v>0</v>
      </c>
      <c r="B1180" s="34" t="s">
        <v>125</v>
      </c>
      <c r="C1180" s="34">
        <v>0</v>
      </c>
      <c r="D1180" s="39">
        <v>0.748</v>
      </c>
      <c r="E1180" s="39">
        <v>0.54458486396399497</v>
      </c>
      <c r="F1180" s="39">
        <v>2.93662472338347E-2</v>
      </c>
      <c r="G1180" s="34" t="s">
        <v>126</v>
      </c>
      <c r="H1180" s="34" t="s">
        <v>132</v>
      </c>
    </row>
    <row r="1181" spans="1:8">
      <c r="A1181" s="34">
        <v>0</v>
      </c>
      <c r="B1181" s="34" t="s">
        <v>125</v>
      </c>
      <c r="C1181" s="34">
        <v>0</v>
      </c>
      <c r="D1181" s="39">
        <v>0.13500000000000001</v>
      </c>
      <c r="E1181" s="39">
        <v>1.88866348258103</v>
      </c>
      <c r="F1181" s="39">
        <v>9.4961809989653895E-2</v>
      </c>
      <c r="G1181" s="34" t="s">
        <v>126</v>
      </c>
      <c r="H1181" s="34" t="s">
        <v>132</v>
      </c>
    </row>
    <row r="1182" spans="1:8">
      <c r="A1182" s="34">
        <v>0</v>
      </c>
      <c r="B1182" s="34" t="s">
        <v>125</v>
      </c>
      <c r="C1182" s="34">
        <v>0</v>
      </c>
      <c r="D1182" s="39">
        <v>4.2000000000000003E-2</v>
      </c>
      <c r="E1182" s="39">
        <v>2.3849498906909998</v>
      </c>
      <c r="F1182" s="39">
        <v>0.11699562194068</v>
      </c>
      <c r="G1182" s="34" t="s">
        <v>126</v>
      </c>
      <c r="H1182" s="34" t="s">
        <v>132</v>
      </c>
    </row>
    <row r="1183" spans="1:8">
      <c r="A1183" s="34">
        <v>0</v>
      </c>
      <c r="B1183" s="34" t="s">
        <v>125</v>
      </c>
      <c r="C1183" s="34">
        <v>0</v>
      </c>
      <c r="D1183" s="39">
        <v>0.44700000000000001</v>
      </c>
      <c r="E1183" s="39">
        <v>1.0142100830918399</v>
      </c>
      <c r="F1183" s="39">
        <v>5.3339585428990199E-2</v>
      </c>
      <c r="G1183" s="34" t="s">
        <v>126</v>
      </c>
      <c r="H1183" s="34" t="s">
        <v>132</v>
      </c>
    </row>
    <row r="1184" spans="1:8">
      <c r="A1184" s="34">
        <v>0</v>
      </c>
      <c r="B1184" s="34" t="s">
        <v>125</v>
      </c>
      <c r="C1184" s="34">
        <v>0</v>
      </c>
      <c r="D1184" s="39">
        <v>5.3999999999999999E-2</v>
      </c>
      <c r="E1184" s="39">
        <v>2.2651445716455099</v>
      </c>
      <c r="F1184" s="39">
        <v>0.111775396599679</v>
      </c>
      <c r="G1184" s="34" t="s">
        <v>126</v>
      </c>
      <c r="H1184" s="34" t="s">
        <v>132</v>
      </c>
    </row>
    <row r="1185" spans="1:8">
      <c r="A1185" s="34">
        <v>0</v>
      </c>
      <c r="B1185" s="34" t="s">
        <v>125</v>
      </c>
      <c r="C1185" s="34">
        <v>0</v>
      </c>
      <c r="D1185" s="39">
        <v>0.161</v>
      </c>
      <c r="E1185" s="39">
        <v>1.6076443905725599</v>
      </c>
      <c r="F1185" s="39">
        <v>8.1990694983509804E-2</v>
      </c>
      <c r="G1185" s="34" t="s">
        <v>126</v>
      </c>
      <c r="H1185" s="34" t="s">
        <v>132</v>
      </c>
    </row>
    <row r="1186" spans="1:8">
      <c r="A1186" s="34">
        <v>0</v>
      </c>
      <c r="B1186" s="34" t="s">
        <v>125</v>
      </c>
      <c r="C1186" s="34">
        <v>0</v>
      </c>
      <c r="D1186" s="39">
        <v>0.81599999999999995</v>
      </c>
      <c r="E1186" s="39">
        <v>0.48157176407680102</v>
      </c>
      <c r="F1186" s="39">
        <v>2.60568619500667E-2</v>
      </c>
      <c r="G1186" s="34" t="s">
        <v>126</v>
      </c>
      <c r="H1186" s="34" t="s">
        <v>132</v>
      </c>
    </row>
    <row r="1187" spans="1:8">
      <c r="A1187" s="34">
        <v>0</v>
      </c>
      <c r="B1187" s="34" t="s">
        <v>125</v>
      </c>
      <c r="C1187" s="34">
        <v>0</v>
      </c>
      <c r="D1187" s="39">
        <v>0.29399999999999998</v>
      </c>
      <c r="E1187" s="39">
        <v>1.2547771779983199</v>
      </c>
      <c r="F1187" s="39">
        <v>6.5167057837059797E-2</v>
      </c>
      <c r="G1187" s="34" t="s">
        <v>126</v>
      </c>
      <c r="H1187" s="34" t="s">
        <v>132</v>
      </c>
    </row>
    <row r="1188" spans="1:8">
      <c r="A1188" s="34">
        <v>0</v>
      </c>
      <c r="B1188" s="34" t="s">
        <v>125</v>
      </c>
      <c r="C1188" s="34">
        <v>0</v>
      </c>
      <c r="D1188" s="39">
        <v>0.40200000000000002</v>
      </c>
      <c r="E1188" s="39">
        <v>1.04554395351052</v>
      </c>
      <c r="F1188" s="39">
        <v>5.4897038176628499E-2</v>
      </c>
      <c r="G1188" s="34" t="s">
        <v>126</v>
      </c>
      <c r="H1188" s="34" t="s">
        <v>132</v>
      </c>
    </row>
    <row r="1189" spans="1:8">
      <c r="A1189" s="34">
        <v>0</v>
      </c>
      <c r="B1189" s="34" t="s">
        <v>125</v>
      </c>
      <c r="C1189" s="34">
        <v>0</v>
      </c>
      <c r="D1189" s="39">
        <v>0.73</v>
      </c>
      <c r="E1189" s="39">
        <v>0.54230794539657601</v>
      </c>
      <c r="F1189" s="39">
        <v>2.9247057431769901E-2</v>
      </c>
      <c r="G1189" s="34" t="s">
        <v>126</v>
      </c>
      <c r="H1189" s="34" t="s">
        <v>132</v>
      </c>
    </row>
    <row r="1190" spans="1:8">
      <c r="A1190" s="34">
        <v>0</v>
      </c>
      <c r="B1190" s="34" t="s">
        <v>125</v>
      </c>
      <c r="C1190" s="34">
        <v>0</v>
      </c>
      <c r="D1190" s="39">
        <v>0.436</v>
      </c>
      <c r="E1190" s="39">
        <v>0.94980806639645299</v>
      </c>
      <c r="F1190" s="39">
        <v>5.0122305358899097E-2</v>
      </c>
      <c r="G1190" s="34" t="s">
        <v>126</v>
      </c>
      <c r="H1190" s="34" t="s">
        <v>132</v>
      </c>
    </row>
    <row r="1191" spans="1:8">
      <c r="A1191" s="34">
        <v>0</v>
      </c>
      <c r="B1191" s="34" t="s">
        <v>125</v>
      </c>
      <c r="C1191" s="34">
        <v>0</v>
      </c>
      <c r="D1191" s="39">
        <v>8.5999999999999993E-2</v>
      </c>
      <c r="E1191" s="39">
        <v>2.0324592318768602</v>
      </c>
      <c r="F1191" s="39">
        <v>0.101458298671722</v>
      </c>
      <c r="G1191" s="34" t="s">
        <v>126</v>
      </c>
      <c r="H1191" s="34" t="s">
        <v>132</v>
      </c>
    </row>
    <row r="1192" spans="1:8">
      <c r="A1192" s="34">
        <v>0</v>
      </c>
      <c r="B1192" s="34" t="s">
        <v>125</v>
      </c>
      <c r="C1192" s="34">
        <v>0</v>
      </c>
      <c r="D1192" s="39">
        <v>0.42</v>
      </c>
      <c r="E1192" s="39">
        <v>0.99568415560390799</v>
      </c>
      <c r="F1192" s="39">
        <v>5.24163355974821E-2</v>
      </c>
      <c r="G1192" s="34" t="s">
        <v>126</v>
      </c>
      <c r="H1192" s="34" t="s">
        <v>132</v>
      </c>
    </row>
    <row r="1193" spans="1:8">
      <c r="A1193" s="34">
        <v>0</v>
      </c>
      <c r="B1193" s="34" t="s">
        <v>125</v>
      </c>
      <c r="C1193" s="34">
        <v>0</v>
      </c>
      <c r="D1193" s="39">
        <v>0.88100000000000001</v>
      </c>
      <c r="E1193" s="39">
        <v>0.29545871469632201</v>
      </c>
      <c r="F1193" s="39">
        <v>1.6149292526838201E-2</v>
      </c>
      <c r="G1193" s="34" t="s">
        <v>126</v>
      </c>
      <c r="H1193" s="34" t="s">
        <v>132</v>
      </c>
    </row>
    <row r="1194" spans="1:8">
      <c r="A1194" s="34">
        <v>0</v>
      </c>
      <c r="B1194" s="34" t="s">
        <v>125</v>
      </c>
      <c r="C1194" s="34">
        <v>0</v>
      </c>
      <c r="D1194" s="39">
        <v>0.379</v>
      </c>
      <c r="E1194" s="39">
        <v>1.06502724478243</v>
      </c>
      <c r="F1194" s="39">
        <v>5.5862875573592201E-2</v>
      </c>
      <c r="G1194" s="34" t="s">
        <v>126</v>
      </c>
      <c r="H1194" s="34" t="s">
        <v>132</v>
      </c>
    </row>
    <row r="1195" spans="1:8">
      <c r="A1195" s="34">
        <v>0</v>
      </c>
      <c r="B1195" s="34" t="s">
        <v>125</v>
      </c>
      <c r="C1195" s="34">
        <v>0</v>
      </c>
      <c r="D1195" s="39">
        <v>0.96299999999999997</v>
      </c>
      <c r="E1195" s="39">
        <v>0.205642821826612</v>
      </c>
      <c r="F1195" s="39">
        <v>1.12955540125212E-2</v>
      </c>
      <c r="G1195" s="34" t="s">
        <v>126</v>
      </c>
      <c r="H1195" s="34" t="s">
        <v>132</v>
      </c>
    </row>
    <row r="1196" spans="1:8">
      <c r="A1196" s="34">
        <v>0</v>
      </c>
      <c r="B1196" s="34" t="s">
        <v>125</v>
      </c>
      <c r="C1196" s="34">
        <v>0</v>
      </c>
      <c r="D1196" s="39">
        <v>0.55500000000000005</v>
      </c>
      <c r="E1196" s="39">
        <v>0.83084841321400305</v>
      </c>
      <c r="F1196" s="39">
        <v>4.4121666479508201E-2</v>
      </c>
      <c r="G1196" s="34" t="s">
        <v>126</v>
      </c>
      <c r="H1196" s="34" t="s">
        <v>132</v>
      </c>
    </row>
    <row r="1197" spans="1:8">
      <c r="A1197" s="34">
        <v>0</v>
      </c>
      <c r="B1197" s="34" t="s">
        <v>125</v>
      </c>
      <c r="C1197" s="34">
        <v>0</v>
      </c>
      <c r="D1197" s="39">
        <v>0.13</v>
      </c>
      <c r="E1197" s="39">
        <v>1.73367007719335</v>
      </c>
      <c r="F1197" s="39">
        <v>8.7853403366512803E-2</v>
      </c>
      <c r="G1197" s="34" t="s">
        <v>126</v>
      </c>
      <c r="H1197" s="34" t="s">
        <v>132</v>
      </c>
    </row>
    <row r="1198" spans="1:8">
      <c r="A1198" s="34">
        <v>0</v>
      </c>
      <c r="B1198" s="34" t="s">
        <v>125</v>
      </c>
      <c r="C1198" s="34">
        <v>0</v>
      </c>
      <c r="D1198" s="39">
        <v>0.498</v>
      </c>
      <c r="E1198" s="39">
        <v>0.91719448156123995</v>
      </c>
      <c r="F1198" s="39">
        <v>4.84846990633436E-2</v>
      </c>
      <c r="G1198" s="34" t="s">
        <v>126</v>
      </c>
      <c r="H1198" s="34" t="s">
        <v>132</v>
      </c>
    </row>
    <row r="1199" spans="1:8">
      <c r="A1199" s="34">
        <v>0</v>
      </c>
      <c r="B1199" s="34" t="s">
        <v>125</v>
      </c>
      <c r="C1199" s="34">
        <v>0</v>
      </c>
      <c r="D1199" s="39">
        <v>0.35599999999999998</v>
      </c>
      <c r="E1199" s="39">
        <v>1.1377546606145099</v>
      </c>
      <c r="F1199" s="39">
        <v>5.9450791422047601E-2</v>
      </c>
      <c r="G1199" s="34" t="s">
        <v>126</v>
      </c>
      <c r="H1199" s="34" t="s">
        <v>132</v>
      </c>
    </row>
    <row r="1200" spans="1:8">
      <c r="A1200" s="34">
        <v>0</v>
      </c>
      <c r="B1200" s="34" t="s">
        <v>125</v>
      </c>
      <c r="C1200" s="34">
        <v>0</v>
      </c>
      <c r="D1200" s="39">
        <v>0.92500000000000004</v>
      </c>
      <c r="E1200" s="39">
        <v>0.26722089864350201</v>
      </c>
      <c r="F1200" s="39">
        <v>1.4628437468741901E-2</v>
      </c>
      <c r="G1200" s="34" t="s">
        <v>126</v>
      </c>
      <c r="H1200" s="34" t="s">
        <v>132</v>
      </c>
    </row>
    <row r="1201" spans="1:8">
      <c r="A1201" s="34">
        <v>0</v>
      </c>
      <c r="B1201" s="34" t="s">
        <v>125</v>
      </c>
      <c r="C1201" s="34">
        <v>0</v>
      </c>
      <c r="D1201" s="39">
        <v>8.6999999999999994E-2</v>
      </c>
      <c r="E1201" s="39">
        <v>2.0397483188079302</v>
      </c>
      <c r="F1201" s="39">
        <v>0.10178512655738101</v>
      </c>
      <c r="G1201" s="34" t="s">
        <v>126</v>
      </c>
      <c r="H1201" s="34" t="s">
        <v>132</v>
      </c>
    </row>
    <row r="1202" spans="1:8">
      <c r="A1202" s="34">
        <v>0</v>
      </c>
      <c r="B1202" s="34" t="s">
        <v>125</v>
      </c>
      <c r="C1202" s="34">
        <v>0</v>
      </c>
      <c r="D1202" s="39">
        <v>0.62</v>
      </c>
      <c r="E1202" s="39">
        <v>0.71238397577461099</v>
      </c>
      <c r="F1202" s="39">
        <v>3.8070187994051201E-2</v>
      </c>
      <c r="G1202" s="34" t="s">
        <v>126</v>
      </c>
      <c r="H1202" s="34" t="s">
        <v>132</v>
      </c>
    </row>
    <row r="1203" spans="1:8">
      <c r="A1203" s="34">
        <v>0</v>
      </c>
      <c r="B1203" s="34" t="s">
        <v>125</v>
      </c>
      <c r="C1203" s="34">
        <v>0</v>
      </c>
      <c r="D1203" s="39">
        <v>0.66800000000000004</v>
      </c>
      <c r="E1203" s="39">
        <v>0.64934482575706798</v>
      </c>
      <c r="F1203" s="39">
        <v>3.4818640109020998E-2</v>
      </c>
      <c r="G1203" s="34" t="s">
        <v>126</v>
      </c>
      <c r="H1203" s="34" t="s">
        <v>132</v>
      </c>
    </row>
    <row r="1204" spans="1:8">
      <c r="A1204" s="34">
        <v>0</v>
      </c>
      <c r="B1204" s="34" t="s">
        <v>125</v>
      </c>
      <c r="C1204" s="34">
        <v>0</v>
      </c>
      <c r="D1204" s="39">
        <v>0.22900000000000001</v>
      </c>
      <c r="E1204" s="39">
        <v>1.38976735857982</v>
      </c>
      <c r="F1204" s="39">
        <v>7.1675298258019299E-2</v>
      </c>
      <c r="G1204" s="34" t="s">
        <v>126</v>
      </c>
      <c r="H1204" s="34" t="s">
        <v>132</v>
      </c>
    </row>
    <row r="1205" spans="1:8">
      <c r="A1205" s="34">
        <v>0</v>
      </c>
      <c r="B1205" s="34" t="s">
        <v>125</v>
      </c>
      <c r="C1205" s="34">
        <v>0</v>
      </c>
      <c r="D1205" s="39">
        <v>0.82799999999999996</v>
      </c>
      <c r="E1205" s="39">
        <v>0.42953326168613498</v>
      </c>
      <c r="F1205" s="39">
        <v>2.3306790008573299E-2</v>
      </c>
      <c r="G1205" s="34" t="s">
        <v>126</v>
      </c>
      <c r="H1205" s="34" t="s">
        <v>132</v>
      </c>
    </row>
    <row r="1206" spans="1:8">
      <c r="A1206" s="34">
        <v>0</v>
      </c>
      <c r="B1206" s="34" t="s">
        <v>125</v>
      </c>
      <c r="C1206" s="34">
        <v>0</v>
      </c>
      <c r="D1206" s="39">
        <v>0.92400000000000004</v>
      </c>
      <c r="E1206" s="39">
        <v>0.2528838933709</v>
      </c>
      <c r="F1206" s="39">
        <v>1.3854462387871899E-2</v>
      </c>
      <c r="G1206" s="34" t="s">
        <v>126</v>
      </c>
      <c r="H1206" s="34" t="s">
        <v>132</v>
      </c>
    </row>
    <row r="1207" spans="1:8">
      <c r="A1207" s="34">
        <v>0</v>
      </c>
      <c r="B1207" s="34" t="s">
        <v>125</v>
      </c>
      <c r="C1207" s="34">
        <v>0</v>
      </c>
      <c r="D1207" s="39">
        <v>0.39300000000000002</v>
      </c>
      <c r="E1207" s="39">
        <v>1.0650512467553099</v>
      </c>
      <c r="F1207" s="39">
        <v>5.5864064196343002E-2</v>
      </c>
      <c r="G1207" s="34" t="s">
        <v>126</v>
      </c>
      <c r="H1207" s="34" t="s">
        <v>132</v>
      </c>
    </row>
    <row r="1208" spans="1:8">
      <c r="A1208" s="34">
        <v>0</v>
      </c>
      <c r="B1208" s="34" t="s">
        <v>125</v>
      </c>
      <c r="C1208" s="34">
        <v>0</v>
      </c>
      <c r="D1208" s="39">
        <v>0.36</v>
      </c>
      <c r="E1208" s="39">
        <v>1.1079405826815401</v>
      </c>
      <c r="F1208" s="39">
        <v>5.7983254547364298E-2</v>
      </c>
      <c r="G1208" s="34" t="s">
        <v>126</v>
      </c>
      <c r="H1208" s="34" t="s">
        <v>132</v>
      </c>
    </row>
    <row r="1209" spans="1:8">
      <c r="A1209" s="34">
        <v>0</v>
      </c>
      <c r="B1209" s="34" t="s">
        <v>125</v>
      </c>
      <c r="C1209" s="34">
        <v>0</v>
      </c>
      <c r="D1209" s="39">
        <v>0.58799999999999997</v>
      </c>
      <c r="E1209" s="39">
        <v>0.77650618687046802</v>
      </c>
      <c r="F1209" s="39">
        <v>4.1355200969893001E-2</v>
      </c>
      <c r="G1209" s="34" t="s">
        <v>126</v>
      </c>
      <c r="H1209" s="34" t="s">
        <v>132</v>
      </c>
    </row>
    <row r="1210" spans="1:8">
      <c r="A1210" s="34">
        <v>0</v>
      </c>
      <c r="B1210" s="34" t="s">
        <v>125</v>
      </c>
      <c r="C1210" s="34">
        <v>0</v>
      </c>
      <c r="D1210" s="39">
        <v>0.63400000000000001</v>
      </c>
      <c r="E1210" s="39">
        <v>0.68710963075640497</v>
      </c>
      <c r="F1210" s="39">
        <v>3.6769176418032998E-2</v>
      </c>
      <c r="G1210" s="34" t="s">
        <v>126</v>
      </c>
      <c r="H1210" s="34" t="s">
        <v>132</v>
      </c>
    </row>
    <row r="1211" spans="1:8">
      <c r="A1211" s="34">
        <v>0</v>
      </c>
      <c r="B1211" s="34" t="s">
        <v>125</v>
      </c>
      <c r="C1211" s="34">
        <v>0</v>
      </c>
      <c r="D1211" s="39">
        <v>0.17</v>
      </c>
      <c r="E1211" s="39">
        <v>1.6184147121444401</v>
      </c>
      <c r="F1211" s="39">
        <v>8.2494673289916207E-2</v>
      </c>
      <c r="G1211" s="34" t="s">
        <v>126</v>
      </c>
      <c r="H1211" s="34" t="s">
        <v>132</v>
      </c>
    </row>
    <row r="1212" spans="1:8">
      <c r="A1212" s="34">
        <v>0</v>
      </c>
      <c r="B1212" s="34" t="s">
        <v>125</v>
      </c>
      <c r="C1212" s="34">
        <v>0</v>
      </c>
      <c r="D1212" s="39">
        <v>0.58199999999999996</v>
      </c>
      <c r="E1212" s="39">
        <v>0.77906852322866205</v>
      </c>
      <c r="F1212" s="39">
        <v>4.14860046048076E-2</v>
      </c>
      <c r="G1212" s="34" t="s">
        <v>126</v>
      </c>
      <c r="H1212" s="34" t="s">
        <v>132</v>
      </c>
    </row>
    <row r="1213" spans="1:8">
      <c r="A1213" s="34">
        <v>0</v>
      </c>
      <c r="B1213" s="34" t="s">
        <v>125</v>
      </c>
      <c r="C1213" s="34">
        <v>0</v>
      </c>
      <c r="D1213" s="39">
        <v>0.83</v>
      </c>
      <c r="E1213" s="39">
        <v>0.42007509009258898</v>
      </c>
      <c r="F1213" s="39">
        <v>2.2805286516911698E-2</v>
      </c>
      <c r="G1213" s="34" t="s">
        <v>126</v>
      </c>
      <c r="H1213" s="34" t="s">
        <v>132</v>
      </c>
    </row>
    <row r="1214" spans="1:8">
      <c r="A1214" s="34">
        <v>0</v>
      </c>
      <c r="B1214" s="34" t="s">
        <v>125</v>
      </c>
      <c r="C1214" s="34">
        <v>0</v>
      </c>
      <c r="D1214" s="39">
        <v>0.57399999999999995</v>
      </c>
      <c r="E1214" s="39">
        <v>0.83977197580095697</v>
      </c>
      <c r="F1214" s="39">
        <v>4.4574423558820901E-2</v>
      </c>
      <c r="G1214" s="34" t="s">
        <v>126</v>
      </c>
      <c r="H1214" s="34" t="s">
        <v>132</v>
      </c>
    </row>
    <row r="1215" spans="1:8">
      <c r="A1215" s="34">
        <v>0</v>
      </c>
      <c r="B1215" s="34" t="s">
        <v>125</v>
      </c>
      <c r="C1215" s="34">
        <v>0</v>
      </c>
      <c r="D1215" s="39">
        <v>0.96199999999999997</v>
      </c>
      <c r="E1215" s="39">
        <v>0.206379216007257</v>
      </c>
      <c r="F1215" s="39">
        <v>1.1335544182547E-2</v>
      </c>
      <c r="G1215" s="34" t="s">
        <v>126</v>
      </c>
      <c r="H1215" s="34" t="s">
        <v>132</v>
      </c>
    </row>
    <row r="1216" spans="1:8">
      <c r="A1216" s="34">
        <v>0</v>
      </c>
      <c r="B1216" s="34" t="s">
        <v>125</v>
      </c>
      <c r="C1216" s="34">
        <v>0</v>
      </c>
      <c r="D1216" s="39">
        <v>0.39800000000000002</v>
      </c>
      <c r="E1216" s="39">
        <v>1.0622614530255501</v>
      </c>
      <c r="F1216" s="39">
        <v>5.57258883287928E-2</v>
      </c>
      <c r="G1216" s="34" t="s">
        <v>126</v>
      </c>
      <c r="H1216" s="34" t="s">
        <v>132</v>
      </c>
    </row>
    <row r="1217" spans="1:8">
      <c r="A1217" s="34">
        <v>0</v>
      </c>
      <c r="B1217" s="34" t="s">
        <v>125</v>
      </c>
      <c r="C1217" s="34">
        <v>0</v>
      </c>
      <c r="D1217" s="39">
        <v>0.442</v>
      </c>
      <c r="E1217" s="39">
        <v>0.93990861061192599</v>
      </c>
      <c r="F1217" s="39">
        <v>4.9625826076335998E-2</v>
      </c>
      <c r="G1217" s="34" t="s">
        <v>126</v>
      </c>
      <c r="H1217" s="34" t="s">
        <v>132</v>
      </c>
    </row>
    <row r="1218" spans="1:8">
      <c r="A1218" s="34">
        <v>0</v>
      </c>
      <c r="B1218" s="34" t="s">
        <v>125</v>
      </c>
      <c r="C1218" s="34">
        <v>0</v>
      </c>
      <c r="D1218" s="39">
        <v>3.6999999999999998E-2</v>
      </c>
      <c r="E1218" s="39">
        <v>2.33017137693232</v>
      </c>
      <c r="F1218" s="39">
        <v>0.114616415854529</v>
      </c>
      <c r="G1218" s="34" t="s">
        <v>126</v>
      </c>
      <c r="H1218" s="34" t="s">
        <v>132</v>
      </c>
    </row>
    <row r="1219" spans="1:8">
      <c r="A1219" s="34">
        <v>0</v>
      </c>
      <c r="B1219" s="34" t="s">
        <v>125</v>
      </c>
      <c r="C1219" s="34">
        <v>0</v>
      </c>
      <c r="D1219" s="39">
        <v>0.61699999999999999</v>
      </c>
      <c r="E1219" s="39">
        <v>0.69817655018190405</v>
      </c>
      <c r="F1219" s="39">
        <v>3.7339285374065598E-2</v>
      </c>
      <c r="G1219" s="34" t="s">
        <v>126</v>
      </c>
      <c r="H1219" s="34" t="s">
        <v>132</v>
      </c>
    </row>
    <row r="1220" spans="1:8">
      <c r="A1220" s="34">
        <v>0</v>
      </c>
      <c r="B1220" s="34" t="s">
        <v>125</v>
      </c>
      <c r="C1220" s="34">
        <v>0</v>
      </c>
      <c r="D1220" s="39">
        <v>0.16500000000000001</v>
      </c>
      <c r="E1220" s="39">
        <v>1.59354989995079</v>
      </c>
      <c r="F1220" s="39">
        <v>8.1330331057303307E-2</v>
      </c>
      <c r="G1220" s="34" t="s">
        <v>126</v>
      </c>
      <c r="H1220" s="34" t="s">
        <v>132</v>
      </c>
    </row>
    <row r="1221" spans="1:8">
      <c r="A1221" s="34">
        <v>0</v>
      </c>
      <c r="B1221" s="34" t="s">
        <v>125</v>
      </c>
      <c r="C1221" s="34">
        <v>0</v>
      </c>
      <c r="D1221" s="39">
        <v>0.98799999999999999</v>
      </c>
      <c r="E1221" s="39">
        <v>0.13443948668456099</v>
      </c>
      <c r="F1221" s="39">
        <v>7.4134900493216397E-3</v>
      </c>
      <c r="G1221" s="34" t="s">
        <v>126</v>
      </c>
      <c r="H1221" s="34" t="s">
        <v>132</v>
      </c>
    </row>
    <row r="1222" spans="1:8">
      <c r="A1222" s="34">
        <v>0</v>
      </c>
      <c r="B1222" s="34" t="s">
        <v>125</v>
      </c>
      <c r="C1222" s="34">
        <v>0</v>
      </c>
      <c r="D1222" s="39">
        <v>1.2999999999999999E-2</v>
      </c>
      <c r="E1222" s="39">
        <v>2.81701353539257</v>
      </c>
      <c r="F1222" s="39">
        <v>0.13532265474118799</v>
      </c>
      <c r="G1222" s="34" t="s">
        <v>126</v>
      </c>
      <c r="H1222" s="34" t="s">
        <v>132</v>
      </c>
    </row>
    <row r="1223" spans="1:8">
      <c r="A1223" s="34">
        <v>0</v>
      </c>
      <c r="B1223" s="34" t="s">
        <v>125</v>
      </c>
      <c r="C1223" s="34">
        <v>0</v>
      </c>
      <c r="D1223" s="39">
        <v>0.73899999999999999</v>
      </c>
      <c r="E1223" s="39">
        <v>0.56629529537557999</v>
      </c>
      <c r="F1223" s="39">
        <v>3.050125436261E-2</v>
      </c>
      <c r="G1223" s="34" t="s">
        <v>126</v>
      </c>
      <c r="H1223" s="34" t="s">
        <v>132</v>
      </c>
    </row>
    <row r="1224" spans="1:8">
      <c r="A1224" s="34">
        <v>0</v>
      </c>
      <c r="B1224" s="34" t="s">
        <v>125</v>
      </c>
      <c r="C1224" s="34">
        <v>0</v>
      </c>
      <c r="D1224" s="39">
        <v>6.4000000000000001E-2</v>
      </c>
      <c r="E1224" s="39">
        <v>2.02633649143965</v>
      </c>
      <c r="F1224" s="39">
        <v>0.101183583542892</v>
      </c>
      <c r="G1224" s="34" t="s">
        <v>126</v>
      </c>
      <c r="H1224" s="34" t="s">
        <v>132</v>
      </c>
    </row>
    <row r="1225" spans="1:8">
      <c r="A1225" s="34">
        <v>0</v>
      </c>
      <c r="B1225" s="34" t="s">
        <v>125</v>
      </c>
      <c r="C1225" s="34">
        <v>0</v>
      </c>
      <c r="D1225" s="39">
        <v>0.51300000000000001</v>
      </c>
      <c r="E1225" s="39">
        <v>0.84441813552933698</v>
      </c>
      <c r="F1225" s="39">
        <v>4.4809987204501002E-2</v>
      </c>
      <c r="G1225" s="34" t="s">
        <v>126</v>
      </c>
      <c r="H1225" s="34" t="s">
        <v>132</v>
      </c>
    </row>
    <row r="1226" spans="1:8">
      <c r="A1226" s="34">
        <v>0</v>
      </c>
      <c r="B1226" s="34" t="s">
        <v>125</v>
      </c>
      <c r="C1226" s="34">
        <v>0</v>
      </c>
      <c r="D1226" s="39">
        <v>0.625</v>
      </c>
      <c r="E1226" s="39">
        <v>0.71749941933919004</v>
      </c>
      <c r="F1226" s="39">
        <v>3.8333080892090698E-2</v>
      </c>
      <c r="G1226" s="34" t="s">
        <v>126</v>
      </c>
      <c r="H1226" s="34" t="s">
        <v>132</v>
      </c>
    </row>
    <row r="1227" spans="1:8">
      <c r="A1227" s="34">
        <v>0</v>
      </c>
      <c r="B1227" s="34" t="s">
        <v>125</v>
      </c>
      <c r="C1227" s="34">
        <v>0</v>
      </c>
      <c r="D1227" s="39">
        <v>0.39100000000000001</v>
      </c>
      <c r="E1227" s="39">
        <v>1.05755555525639</v>
      </c>
      <c r="F1227" s="39">
        <v>5.5492717950634401E-2</v>
      </c>
      <c r="G1227" s="34" t="s">
        <v>126</v>
      </c>
      <c r="H1227" s="34" t="s">
        <v>132</v>
      </c>
    </row>
    <row r="1228" spans="1:8">
      <c r="A1228" s="34">
        <v>0</v>
      </c>
      <c r="B1228" s="34" t="s">
        <v>125</v>
      </c>
      <c r="C1228" s="34">
        <v>0</v>
      </c>
      <c r="D1228" s="39">
        <v>0.84399999999999997</v>
      </c>
      <c r="E1228" s="39">
        <v>0.40916449376306602</v>
      </c>
      <c r="F1228" s="39">
        <v>2.2226130572177202E-2</v>
      </c>
      <c r="G1228" s="34" t="s">
        <v>126</v>
      </c>
      <c r="H1228" s="34" t="s">
        <v>132</v>
      </c>
    </row>
    <row r="1229" spans="1:8">
      <c r="A1229" s="34">
        <v>0</v>
      </c>
      <c r="B1229" s="34" t="s">
        <v>125</v>
      </c>
      <c r="C1229" s="34">
        <v>0</v>
      </c>
      <c r="D1229" s="39">
        <v>0.77600000000000002</v>
      </c>
      <c r="E1229" s="39">
        <v>0.50257215021955703</v>
      </c>
      <c r="F1229" s="39">
        <v>2.7162285661650201E-2</v>
      </c>
      <c r="G1229" s="34" t="s">
        <v>126</v>
      </c>
      <c r="H1229" s="34" t="s">
        <v>132</v>
      </c>
    </row>
    <row r="1230" spans="1:8">
      <c r="A1230" s="34">
        <v>0</v>
      </c>
      <c r="B1230" s="34" t="s">
        <v>125</v>
      </c>
      <c r="C1230" s="34">
        <v>0</v>
      </c>
      <c r="D1230" s="39">
        <v>0.47</v>
      </c>
      <c r="E1230" s="39">
        <v>0.93196578586465095</v>
      </c>
      <c r="F1230" s="39">
        <v>4.9227100682829997E-2</v>
      </c>
      <c r="G1230" s="34" t="s">
        <v>126</v>
      </c>
      <c r="H1230" s="34" t="s">
        <v>132</v>
      </c>
    </row>
    <row r="1231" spans="1:8">
      <c r="A1231" s="34">
        <v>0</v>
      </c>
      <c r="B1231" s="34" t="s">
        <v>125</v>
      </c>
      <c r="C1231" s="34">
        <v>0</v>
      </c>
      <c r="D1231" s="39">
        <v>5.8000000000000003E-2</v>
      </c>
      <c r="E1231" s="39">
        <v>2.1540522551456101</v>
      </c>
      <c r="F1231" s="39">
        <v>0.106879362416839</v>
      </c>
      <c r="G1231" s="34" t="s">
        <v>126</v>
      </c>
      <c r="H1231" s="34" t="s">
        <v>132</v>
      </c>
    </row>
    <row r="1232" spans="1:8">
      <c r="A1232" s="34">
        <v>0</v>
      </c>
      <c r="B1232" s="34" t="s">
        <v>125</v>
      </c>
      <c r="C1232" s="34">
        <v>0</v>
      </c>
      <c r="D1232" s="39">
        <v>0.17</v>
      </c>
      <c r="E1232" s="39">
        <v>1.5948015964515001</v>
      </c>
      <c r="F1232" s="39">
        <v>8.1389014765033907E-2</v>
      </c>
      <c r="G1232" s="34" t="s">
        <v>126</v>
      </c>
      <c r="H1232" s="34" t="s">
        <v>132</v>
      </c>
    </row>
    <row r="1233" spans="1:8">
      <c r="A1233" s="34">
        <v>0</v>
      </c>
      <c r="B1233" s="34" t="s">
        <v>125</v>
      </c>
      <c r="C1233" s="34">
        <v>0</v>
      </c>
      <c r="D1233" s="39">
        <v>0.73</v>
      </c>
      <c r="E1233" s="39">
        <v>0.575224278175273</v>
      </c>
      <c r="F1233" s="39">
        <v>3.09672857544512E-2</v>
      </c>
      <c r="G1233" s="34" t="s">
        <v>126</v>
      </c>
      <c r="H1233" s="34" t="s">
        <v>132</v>
      </c>
    </row>
    <row r="1234" spans="1:8">
      <c r="A1234" s="34">
        <v>0</v>
      </c>
      <c r="B1234" s="34" t="s">
        <v>125</v>
      </c>
      <c r="C1234" s="34">
        <v>0</v>
      </c>
      <c r="D1234" s="39">
        <v>0.41599999999999998</v>
      </c>
      <c r="E1234" s="39">
        <v>1.0126826110918401</v>
      </c>
      <c r="F1234" s="39">
        <v>5.3263531075885703E-2</v>
      </c>
      <c r="G1234" s="34" t="s">
        <v>126</v>
      </c>
      <c r="H1234" s="34" t="s">
        <v>132</v>
      </c>
    </row>
    <row r="1235" spans="1:8">
      <c r="A1235" s="34">
        <v>0</v>
      </c>
      <c r="B1235" s="34" t="s">
        <v>125</v>
      </c>
      <c r="C1235" s="34">
        <v>0</v>
      </c>
      <c r="D1235" s="39">
        <v>0.11600000000000001</v>
      </c>
      <c r="E1235" s="39">
        <v>1.8761070680351599</v>
      </c>
      <c r="F1235" s="39">
        <v>9.4390066506148201E-2</v>
      </c>
      <c r="G1235" s="34" t="s">
        <v>126</v>
      </c>
      <c r="H1235" s="34" t="s">
        <v>132</v>
      </c>
    </row>
    <row r="1236" spans="1:8">
      <c r="A1236" s="34">
        <v>0</v>
      </c>
      <c r="B1236" s="34" t="s">
        <v>125</v>
      </c>
      <c r="C1236" s="34">
        <v>0</v>
      </c>
      <c r="D1236" s="39">
        <v>0.86699999999999999</v>
      </c>
      <c r="E1236" s="39">
        <v>0.32208536407777899</v>
      </c>
      <c r="F1236" s="39">
        <v>1.7579077800241E-2</v>
      </c>
      <c r="G1236" s="34" t="s">
        <v>126</v>
      </c>
      <c r="H1236" s="34" t="s">
        <v>132</v>
      </c>
    </row>
    <row r="1237" spans="1:8">
      <c r="A1237" s="34">
        <v>0</v>
      </c>
      <c r="B1237" s="34" t="s">
        <v>125</v>
      </c>
      <c r="C1237" s="34">
        <v>0</v>
      </c>
      <c r="D1237" s="39">
        <v>8.7999999999999995E-2</v>
      </c>
      <c r="E1237" s="39">
        <v>1.85205873654227</v>
      </c>
      <c r="F1237" s="39">
        <v>9.329303127303E-2</v>
      </c>
      <c r="G1237" s="34" t="s">
        <v>126</v>
      </c>
      <c r="H1237" s="34" t="s">
        <v>132</v>
      </c>
    </row>
    <row r="1238" spans="1:8">
      <c r="A1238" s="34">
        <v>0</v>
      </c>
      <c r="B1238" s="34" t="s">
        <v>125</v>
      </c>
      <c r="C1238" s="34">
        <v>0</v>
      </c>
      <c r="D1238" s="39">
        <v>3.5999999999999997E-2</v>
      </c>
      <c r="E1238" s="39">
        <v>2.57501256906232</v>
      </c>
      <c r="F1238" s="39">
        <v>0.12515241778924799</v>
      </c>
      <c r="G1238" s="34" t="s">
        <v>126</v>
      </c>
      <c r="H1238" s="34" t="s">
        <v>132</v>
      </c>
    </row>
    <row r="1239" spans="1:8">
      <c r="A1239" s="34">
        <v>0</v>
      </c>
      <c r="B1239" s="34" t="s">
        <v>125</v>
      </c>
      <c r="C1239" s="34">
        <v>0</v>
      </c>
      <c r="D1239" s="39">
        <v>0.871</v>
      </c>
      <c r="E1239" s="39">
        <v>0.31509092829915603</v>
      </c>
      <c r="F1239" s="39">
        <v>1.7203896477101299E-2</v>
      </c>
      <c r="G1239" s="34" t="s">
        <v>126</v>
      </c>
      <c r="H1239" s="34" t="s">
        <v>132</v>
      </c>
    </row>
    <row r="1240" spans="1:8">
      <c r="A1240" s="34">
        <v>0</v>
      </c>
      <c r="B1240" s="34" t="s">
        <v>125</v>
      </c>
      <c r="C1240" s="34">
        <v>0</v>
      </c>
      <c r="D1240" s="39">
        <v>6.3E-2</v>
      </c>
      <c r="E1240" s="39">
        <v>2.2034565318445298</v>
      </c>
      <c r="F1240" s="39">
        <v>0.109063344105077</v>
      </c>
      <c r="G1240" s="34" t="s">
        <v>126</v>
      </c>
      <c r="H1240" s="34" t="s">
        <v>132</v>
      </c>
    </row>
    <row r="1241" spans="1:8">
      <c r="A1241" s="34">
        <v>0</v>
      </c>
      <c r="B1241" s="34" t="s">
        <v>125</v>
      </c>
      <c r="C1241" s="34">
        <v>0</v>
      </c>
      <c r="D1241" s="39">
        <v>0.21199999999999999</v>
      </c>
      <c r="E1241" s="39">
        <v>1.4793924077660601</v>
      </c>
      <c r="F1241" s="39">
        <v>7.5946537592016999E-2</v>
      </c>
      <c r="G1241" s="34" t="s">
        <v>126</v>
      </c>
      <c r="H1241" s="34" t="s">
        <v>132</v>
      </c>
    </row>
    <row r="1242" spans="1:8">
      <c r="A1242" s="34">
        <v>0</v>
      </c>
      <c r="B1242" s="34" t="s">
        <v>125</v>
      </c>
      <c r="C1242" s="34">
        <v>0</v>
      </c>
      <c r="D1242" s="39">
        <v>0.86099999999999999</v>
      </c>
      <c r="E1242" s="39">
        <v>0.40905442607683501</v>
      </c>
      <c r="F1242" s="39">
        <v>2.2220284464877199E-2</v>
      </c>
      <c r="G1242" s="34" t="s">
        <v>126</v>
      </c>
      <c r="H1242" s="34" t="s">
        <v>132</v>
      </c>
    </row>
    <row r="1243" spans="1:8">
      <c r="A1243" s="34">
        <v>0</v>
      </c>
      <c r="B1243" s="34" t="s">
        <v>125</v>
      </c>
      <c r="C1243" s="34">
        <v>0</v>
      </c>
      <c r="D1243" s="39">
        <v>0.94099999999999995</v>
      </c>
      <c r="E1243" s="39">
        <v>0.24571656820507001</v>
      </c>
      <c r="F1243" s="39">
        <v>1.3467082385421599E-2</v>
      </c>
      <c r="G1243" s="34" t="s">
        <v>126</v>
      </c>
      <c r="H1243" s="34" t="s">
        <v>132</v>
      </c>
    </row>
    <row r="1244" spans="1:8">
      <c r="A1244" s="34">
        <v>0</v>
      </c>
      <c r="B1244" s="34" t="s">
        <v>125</v>
      </c>
      <c r="C1244" s="34">
        <v>0</v>
      </c>
      <c r="D1244" s="39">
        <v>0.49299999999999999</v>
      </c>
      <c r="E1244" s="39">
        <v>0.89879939426682698</v>
      </c>
      <c r="F1244" s="39">
        <v>4.7558544620537602E-2</v>
      </c>
      <c r="G1244" s="34" t="s">
        <v>126</v>
      </c>
      <c r="H1244" s="34" t="s">
        <v>132</v>
      </c>
    </row>
    <row r="1245" spans="1:8">
      <c r="A1245" s="34">
        <v>0</v>
      </c>
      <c r="B1245" s="34" t="s">
        <v>125</v>
      </c>
      <c r="C1245" s="34">
        <v>0</v>
      </c>
      <c r="D1245" s="39">
        <v>0.38900000000000001</v>
      </c>
      <c r="E1245" s="39">
        <v>1.06611928585155</v>
      </c>
      <c r="F1245" s="39">
        <v>5.59169524677572E-2</v>
      </c>
      <c r="G1245" s="34" t="s">
        <v>126</v>
      </c>
      <c r="H1245" s="34" t="s">
        <v>132</v>
      </c>
    </row>
    <row r="1246" spans="1:8">
      <c r="A1246" s="34">
        <v>0</v>
      </c>
      <c r="B1246" s="34" t="s">
        <v>125</v>
      </c>
      <c r="C1246" s="34">
        <v>0</v>
      </c>
      <c r="D1246" s="39">
        <v>0.89900000000000002</v>
      </c>
      <c r="E1246" s="39">
        <v>0.3526767273991</v>
      </c>
      <c r="F1246" s="39">
        <v>1.92166370408836E-2</v>
      </c>
      <c r="G1246" s="34" t="s">
        <v>126</v>
      </c>
      <c r="H1246" s="34" t="s">
        <v>132</v>
      </c>
    </row>
    <row r="1247" spans="1:8">
      <c r="A1247" s="34">
        <v>0</v>
      </c>
      <c r="B1247" s="34" t="s">
        <v>125</v>
      </c>
      <c r="C1247" s="34">
        <v>0</v>
      </c>
      <c r="D1247" s="39">
        <v>0.753</v>
      </c>
      <c r="E1247" s="39">
        <v>0.54842902557442497</v>
      </c>
      <c r="F1247" s="39">
        <v>2.9567411063128601E-2</v>
      </c>
      <c r="G1247" s="34" t="s">
        <v>126</v>
      </c>
      <c r="H1247" s="34" t="s">
        <v>132</v>
      </c>
    </row>
    <row r="1248" spans="1:8">
      <c r="A1248" s="34">
        <v>0</v>
      </c>
      <c r="B1248" s="34" t="s">
        <v>125</v>
      </c>
      <c r="C1248" s="34">
        <v>0</v>
      </c>
      <c r="D1248" s="39">
        <v>0.16500000000000001</v>
      </c>
      <c r="E1248" s="39">
        <v>1.6560634942935999</v>
      </c>
      <c r="F1248" s="39">
        <v>8.4252042367200297E-2</v>
      </c>
      <c r="G1248" s="34" t="s">
        <v>126</v>
      </c>
      <c r="H1248" s="34" t="s">
        <v>132</v>
      </c>
    </row>
    <row r="1249" spans="1:8">
      <c r="A1249" s="34">
        <v>0</v>
      </c>
      <c r="B1249" s="34" t="s">
        <v>125</v>
      </c>
      <c r="C1249" s="34">
        <v>0</v>
      </c>
      <c r="D1249" s="39">
        <v>0.28399999999999997</v>
      </c>
      <c r="E1249" s="39">
        <v>1.2386473642195399</v>
      </c>
      <c r="F1249" s="39">
        <v>6.4383287492612407E-2</v>
      </c>
      <c r="G1249" s="34" t="s">
        <v>126</v>
      </c>
      <c r="H1249" s="34" t="s">
        <v>132</v>
      </c>
    </row>
    <row r="1250" spans="1:8">
      <c r="A1250" s="34">
        <v>0</v>
      </c>
      <c r="B1250" s="34" t="s">
        <v>125</v>
      </c>
      <c r="C1250" s="34">
        <v>0</v>
      </c>
      <c r="D1250" s="39">
        <v>0.02</v>
      </c>
      <c r="E1250" s="39">
        <v>2.8921767498823501</v>
      </c>
      <c r="F1250" s="39">
        <v>0.13843348084342799</v>
      </c>
      <c r="G1250" s="34" t="s">
        <v>126</v>
      </c>
      <c r="H1250" s="34" t="s">
        <v>132</v>
      </c>
    </row>
    <row r="1251" spans="1:8">
      <c r="A1251" s="34">
        <v>0</v>
      </c>
      <c r="B1251" s="34" t="s">
        <v>125</v>
      </c>
      <c r="C1251" s="34">
        <v>0</v>
      </c>
      <c r="D1251" s="39">
        <v>0.67900000000000005</v>
      </c>
      <c r="E1251" s="39">
        <v>0.59201037780333998</v>
      </c>
      <c r="F1251" s="39">
        <v>3.1842192736194402E-2</v>
      </c>
      <c r="G1251" s="34" t="s">
        <v>126</v>
      </c>
      <c r="H1251" s="34" t="s">
        <v>132</v>
      </c>
    </row>
    <row r="1252" spans="1:8">
      <c r="A1252" s="34">
        <v>0</v>
      </c>
      <c r="B1252" s="34" t="s">
        <v>125</v>
      </c>
      <c r="C1252" s="34">
        <v>0</v>
      </c>
      <c r="D1252" s="39">
        <v>0.35</v>
      </c>
      <c r="E1252" s="39">
        <v>1.07965435764913</v>
      </c>
      <c r="F1252" s="39">
        <v>5.6586683249651597E-2</v>
      </c>
      <c r="G1252" s="34" t="s">
        <v>126</v>
      </c>
      <c r="H1252" s="34" t="s">
        <v>132</v>
      </c>
    </row>
    <row r="1253" spans="1:8">
      <c r="A1253" s="34">
        <v>0</v>
      </c>
      <c r="B1253" s="34" t="s">
        <v>125</v>
      </c>
      <c r="C1253" s="34">
        <v>0</v>
      </c>
      <c r="D1253" s="39">
        <v>0.76300000000000001</v>
      </c>
      <c r="E1253" s="39">
        <v>0.50128058586796498</v>
      </c>
      <c r="F1253" s="39">
        <v>2.7094372389058499E-2</v>
      </c>
      <c r="G1253" s="34" t="s">
        <v>126</v>
      </c>
      <c r="H1253" s="34" t="s">
        <v>132</v>
      </c>
    </row>
    <row r="1254" spans="1:8">
      <c r="A1254" s="34">
        <v>0</v>
      </c>
      <c r="B1254" s="34" t="s">
        <v>125</v>
      </c>
      <c r="C1254" s="34">
        <v>0</v>
      </c>
      <c r="D1254" s="39">
        <v>0.434</v>
      </c>
      <c r="E1254" s="39">
        <v>0.99436332867036703</v>
      </c>
      <c r="F1254" s="39">
        <v>5.23504426794585E-2</v>
      </c>
      <c r="G1254" s="34" t="s">
        <v>126</v>
      </c>
      <c r="H1254" s="34" t="s">
        <v>132</v>
      </c>
    </row>
    <row r="1255" spans="1:8">
      <c r="A1255" s="34">
        <v>0</v>
      </c>
      <c r="B1255" s="34" t="s">
        <v>125</v>
      </c>
      <c r="C1255" s="34">
        <v>0</v>
      </c>
      <c r="D1255" s="39">
        <v>0.53700000000000003</v>
      </c>
      <c r="E1255" s="39">
        <v>0.78488191528322404</v>
      </c>
      <c r="F1255" s="39">
        <v>4.1782637698917401E-2</v>
      </c>
      <c r="G1255" s="34" t="s">
        <v>126</v>
      </c>
      <c r="H1255" s="34" t="s">
        <v>132</v>
      </c>
    </row>
    <row r="1256" spans="1:8">
      <c r="A1256" s="34">
        <v>0</v>
      </c>
      <c r="B1256" s="34" t="s">
        <v>125</v>
      </c>
      <c r="C1256" s="34">
        <v>0</v>
      </c>
      <c r="D1256" s="39">
        <v>0.79100000000000004</v>
      </c>
      <c r="E1256" s="39">
        <v>0.48884809883786601</v>
      </c>
      <c r="F1256" s="39">
        <v>2.64401598317308E-2</v>
      </c>
      <c r="G1256" s="34" t="s">
        <v>126</v>
      </c>
      <c r="H1256" s="34" t="s">
        <v>132</v>
      </c>
    </row>
    <row r="1257" spans="1:8">
      <c r="A1257" s="34">
        <v>0</v>
      </c>
      <c r="B1257" s="34" t="s">
        <v>125</v>
      </c>
      <c r="C1257" s="34">
        <v>0</v>
      </c>
      <c r="D1257" s="39">
        <v>0.41199999999999998</v>
      </c>
      <c r="E1257" s="39">
        <v>1.00753520067533</v>
      </c>
      <c r="F1257" s="39">
        <v>5.3007146378428398E-2</v>
      </c>
      <c r="G1257" s="34" t="s">
        <v>126</v>
      </c>
      <c r="H1257" s="34" t="s">
        <v>132</v>
      </c>
    </row>
    <row r="1258" spans="1:8">
      <c r="A1258" s="34">
        <v>0</v>
      </c>
      <c r="B1258" s="34" t="s">
        <v>125</v>
      </c>
      <c r="C1258" s="34">
        <v>0</v>
      </c>
      <c r="D1258" s="39">
        <v>0.85099999999999998</v>
      </c>
      <c r="E1258" s="39">
        <v>0.40960507485063802</v>
      </c>
      <c r="F1258" s="39">
        <v>2.22495307848945E-2</v>
      </c>
      <c r="G1258" s="34" t="s">
        <v>126</v>
      </c>
      <c r="H1258" s="34" t="s">
        <v>132</v>
      </c>
    </row>
    <row r="1259" spans="1:8">
      <c r="A1259" s="34">
        <v>0</v>
      </c>
      <c r="B1259" s="34" t="s">
        <v>125</v>
      </c>
      <c r="C1259" s="34">
        <v>0</v>
      </c>
      <c r="D1259" s="39">
        <v>0.85299999999999998</v>
      </c>
      <c r="E1259" s="39">
        <v>0.42498509204325902</v>
      </c>
      <c r="F1259" s="39">
        <v>2.3065695300170799E-2</v>
      </c>
      <c r="G1259" s="34" t="s">
        <v>126</v>
      </c>
      <c r="H1259" s="34" t="s">
        <v>132</v>
      </c>
    </row>
    <row r="1260" spans="1:8">
      <c r="A1260" s="34">
        <v>0</v>
      </c>
      <c r="B1260" s="34" t="s">
        <v>125</v>
      </c>
      <c r="C1260" s="34">
        <v>0</v>
      </c>
      <c r="D1260" s="39">
        <v>0.36599999999999999</v>
      </c>
      <c r="E1260" s="39">
        <v>1.1363757368542899</v>
      </c>
      <c r="F1260" s="39">
        <v>5.9383017582883897E-2</v>
      </c>
      <c r="G1260" s="34" t="s">
        <v>126</v>
      </c>
      <c r="H1260" s="34" t="s">
        <v>132</v>
      </c>
    </row>
    <row r="1261" spans="1:8">
      <c r="A1261" s="34">
        <v>0</v>
      </c>
      <c r="B1261" s="34" t="s">
        <v>125</v>
      </c>
      <c r="C1261" s="34">
        <v>0</v>
      </c>
      <c r="D1261" s="39">
        <v>5.2999999999999999E-2</v>
      </c>
      <c r="E1261" s="39">
        <v>2.2570851436877999</v>
      </c>
      <c r="F1261" s="39">
        <v>0.11142201001169801</v>
      </c>
      <c r="G1261" s="34" t="s">
        <v>126</v>
      </c>
      <c r="H1261" s="34" t="s">
        <v>132</v>
      </c>
    </row>
    <row r="1262" spans="1:8">
      <c r="A1262" s="34">
        <v>0</v>
      </c>
      <c r="B1262" s="34" t="s">
        <v>125</v>
      </c>
      <c r="C1262" s="34">
        <v>0</v>
      </c>
      <c r="D1262" s="39">
        <v>0.66200000000000003</v>
      </c>
      <c r="E1262" s="39">
        <v>0.65203140584972896</v>
      </c>
      <c r="F1262" s="39">
        <v>3.4957661804345702E-2</v>
      </c>
      <c r="G1262" s="34" t="s">
        <v>126</v>
      </c>
      <c r="H1262" s="34" t="s">
        <v>132</v>
      </c>
    </row>
    <row r="1263" spans="1:8">
      <c r="A1263" s="34">
        <v>0</v>
      </c>
      <c r="B1263" s="34" t="s">
        <v>125</v>
      </c>
      <c r="C1263" s="34">
        <v>0</v>
      </c>
      <c r="D1263" s="39">
        <v>0.44900000000000001</v>
      </c>
      <c r="E1263" s="39">
        <v>0.96259945979108097</v>
      </c>
      <c r="F1263" s="39">
        <v>5.0763053970116698E-2</v>
      </c>
      <c r="G1263" s="34" t="s">
        <v>126</v>
      </c>
      <c r="H1263" s="34" t="s">
        <v>132</v>
      </c>
    </row>
    <row r="1264" spans="1:8">
      <c r="A1264" s="34">
        <v>0</v>
      </c>
      <c r="B1264" s="34" t="s">
        <v>125</v>
      </c>
      <c r="C1264" s="34">
        <v>0</v>
      </c>
      <c r="D1264" s="39">
        <v>0.499</v>
      </c>
      <c r="E1264" s="39">
        <v>0.86317682661083095</v>
      </c>
      <c r="F1264" s="39">
        <v>4.5759886287718099E-2</v>
      </c>
      <c r="G1264" s="34" t="s">
        <v>126</v>
      </c>
      <c r="H1264" s="34" t="s">
        <v>132</v>
      </c>
    </row>
    <row r="1265" spans="1:8">
      <c r="A1265" s="34">
        <v>0</v>
      </c>
      <c r="B1265" s="34" t="s">
        <v>125</v>
      </c>
      <c r="C1265" s="34">
        <v>0</v>
      </c>
      <c r="D1265" s="39">
        <v>1.4999999999999999E-2</v>
      </c>
      <c r="E1265" s="39">
        <v>3.12809479634014</v>
      </c>
      <c r="F1265" s="39">
        <v>0.14805380354891301</v>
      </c>
      <c r="G1265" s="34" t="s">
        <v>126</v>
      </c>
      <c r="H1265" s="34" t="s">
        <v>132</v>
      </c>
    </row>
    <row r="1266" spans="1:8">
      <c r="A1266" s="34">
        <v>0</v>
      </c>
      <c r="B1266" s="34" t="s">
        <v>125</v>
      </c>
      <c r="C1266" s="34">
        <v>0</v>
      </c>
      <c r="D1266" s="39">
        <v>0.36699999999999999</v>
      </c>
      <c r="E1266" s="39">
        <v>1.0726007729001501</v>
      </c>
      <c r="F1266" s="39">
        <v>5.6237782443608199E-2</v>
      </c>
      <c r="G1266" s="34" t="s">
        <v>126</v>
      </c>
      <c r="H1266" s="34" t="s">
        <v>132</v>
      </c>
    </row>
    <row r="1267" spans="1:8">
      <c r="A1267" s="34">
        <v>0</v>
      </c>
      <c r="B1267" s="34" t="s">
        <v>125</v>
      </c>
      <c r="C1267" s="34">
        <v>0</v>
      </c>
      <c r="D1267" s="39">
        <v>0.79200000000000004</v>
      </c>
      <c r="E1267" s="39">
        <v>0.50472645126524096</v>
      </c>
      <c r="F1267" s="39">
        <v>2.7275542418555E-2</v>
      </c>
      <c r="G1267" s="34" t="s">
        <v>126</v>
      </c>
      <c r="H1267" s="34" t="s">
        <v>132</v>
      </c>
    </row>
    <row r="1268" spans="1:8">
      <c r="A1268" s="34">
        <v>0</v>
      </c>
      <c r="B1268" s="34" t="s">
        <v>125</v>
      </c>
      <c r="C1268" s="34">
        <v>0</v>
      </c>
      <c r="D1268" s="39">
        <v>0.153</v>
      </c>
      <c r="E1268" s="39">
        <v>1.5788181459011199</v>
      </c>
      <c r="F1268" s="39">
        <v>8.0639093439439896E-2</v>
      </c>
      <c r="G1268" s="34" t="s">
        <v>126</v>
      </c>
      <c r="H1268" s="34" t="s">
        <v>132</v>
      </c>
    </row>
    <row r="1269" spans="1:8">
      <c r="A1269" s="34">
        <v>0</v>
      </c>
      <c r="B1269" s="34" t="s">
        <v>125</v>
      </c>
      <c r="C1269" s="34">
        <v>0</v>
      </c>
      <c r="D1269" s="39">
        <v>0.99099999999999999</v>
      </c>
      <c r="E1269" s="39">
        <v>0.12326960362297899</v>
      </c>
      <c r="F1269" s="39">
        <v>6.8017309414376299E-3</v>
      </c>
      <c r="G1269" s="34" t="s">
        <v>126</v>
      </c>
      <c r="H1269" s="34" t="s">
        <v>132</v>
      </c>
    </row>
    <row r="1270" spans="1:8">
      <c r="A1270" s="34">
        <v>0</v>
      </c>
      <c r="B1270" s="34" t="s">
        <v>125</v>
      </c>
      <c r="C1270" s="34">
        <v>0</v>
      </c>
      <c r="D1270" s="39">
        <v>0.49399999999999999</v>
      </c>
      <c r="E1270" s="39">
        <v>0.93358925254809799</v>
      </c>
      <c r="F1270" s="39">
        <v>4.9308625010044203E-2</v>
      </c>
      <c r="G1270" s="34" t="s">
        <v>126</v>
      </c>
      <c r="H1270" s="34" t="s">
        <v>132</v>
      </c>
    </row>
    <row r="1271" spans="1:8">
      <c r="A1271" s="34">
        <v>0</v>
      </c>
      <c r="B1271" s="34" t="s">
        <v>125</v>
      </c>
      <c r="C1271" s="34">
        <v>0</v>
      </c>
      <c r="D1271" s="39">
        <v>0.32</v>
      </c>
      <c r="E1271" s="39">
        <v>1.1728850480653801</v>
      </c>
      <c r="F1271" s="39">
        <v>6.1174155330562897E-2</v>
      </c>
      <c r="G1271" s="34" t="s">
        <v>126</v>
      </c>
      <c r="H1271" s="34" t="s">
        <v>132</v>
      </c>
    </row>
    <row r="1272" spans="1:8">
      <c r="A1272" s="34">
        <v>0</v>
      </c>
      <c r="B1272" s="34" t="s">
        <v>125</v>
      </c>
      <c r="C1272" s="34">
        <v>0</v>
      </c>
      <c r="D1272" s="39">
        <v>6.4000000000000001E-2</v>
      </c>
      <c r="E1272" s="39">
        <v>2.2797734336135602</v>
      </c>
      <c r="F1272" s="39">
        <v>0.112416119493468</v>
      </c>
      <c r="G1272" s="34" t="s">
        <v>126</v>
      </c>
      <c r="H1272" s="34" t="s">
        <v>132</v>
      </c>
    </row>
    <row r="1273" spans="1:8">
      <c r="A1273" s="34">
        <v>0</v>
      </c>
      <c r="B1273" s="34" t="s">
        <v>125</v>
      </c>
      <c r="C1273" s="34">
        <v>0</v>
      </c>
      <c r="D1273" s="39">
        <v>0.54100000000000004</v>
      </c>
      <c r="E1273" s="39">
        <v>0.80962682339763103</v>
      </c>
      <c r="F1273" s="39">
        <v>4.3043215636289101E-2</v>
      </c>
      <c r="G1273" s="34" t="s">
        <v>126</v>
      </c>
      <c r="H1273" s="34" t="s">
        <v>132</v>
      </c>
    </row>
    <row r="1274" spans="1:8">
      <c r="A1274" s="34">
        <v>0</v>
      </c>
      <c r="B1274" s="34" t="s">
        <v>125</v>
      </c>
      <c r="C1274" s="34">
        <v>0</v>
      </c>
      <c r="D1274" s="39">
        <v>4.8000000000000001E-2</v>
      </c>
      <c r="E1274" s="39">
        <v>2.29094166362961</v>
      </c>
      <c r="F1274" s="39">
        <v>0.112904649848558</v>
      </c>
      <c r="G1274" s="34" t="s">
        <v>126</v>
      </c>
      <c r="H1274" s="34" t="s">
        <v>132</v>
      </c>
    </row>
    <row r="1275" spans="1:8">
      <c r="A1275" s="34">
        <v>0</v>
      </c>
      <c r="B1275" s="34" t="s">
        <v>125</v>
      </c>
      <c r="C1275" s="34">
        <v>0</v>
      </c>
      <c r="D1275" s="39">
        <v>0.622</v>
      </c>
      <c r="E1275" s="39">
        <v>0.69090205259369497</v>
      </c>
      <c r="F1275" s="39">
        <v>3.6964617900708499E-2</v>
      </c>
      <c r="G1275" s="34" t="s">
        <v>126</v>
      </c>
      <c r="H1275" s="34" t="s">
        <v>132</v>
      </c>
    </row>
    <row r="1276" spans="1:8">
      <c r="A1276" s="34">
        <v>0</v>
      </c>
      <c r="B1276" s="34" t="s">
        <v>125</v>
      </c>
      <c r="C1276" s="34">
        <v>0</v>
      </c>
      <c r="D1276" s="39">
        <v>0.51100000000000001</v>
      </c>
      <c r="E1276" s="39">
        <v>0.88705833456267902</v>
      </c>
      <c r="F1276" s="39">
        <v>4.6966463429585097E-2</v>
      </c>
      <c r="G1276" s="34" t="s">
        <v>126</v>
      </c>
      <c r="H1276" s="34" t="s">
        <v>132</v>
      </c>
    </row>
    <row r="1277" spans="1:8">
      <c r="A1277" s="34">
        <v>0</v>
      </c>
      <c r="B1277" s="34" t="s">
        <v>125</v>
      </c>
      <c r="C1277" s="34">
        <v>0</v>
      </c>
      <c r="D1277" s="39">
        <v>0.90200000000000002</v>
      </c>
      <c r="E1277" s="39">
        <v>0.35100937577172497</v>
      </c>
      <c r="F1277" s="39">
        <v>1.9127524191402401E-2</v>
      </c>
      <c r="G1277" s="34" t="s">
        <v>126</v>
      </c>
      <c r="H1277" s="34" t="s">
        <v>132</v>
      </c>
    </row>
    <row r="1278" spans="1:8">
      <c r="A1278" s="34">
        <v>0</v>
      </c>
      <c r="B1278" s="34" t="s">
        <v>125</v>
      </c>
      <c r="C1278" s="34">
        <v>0</v>
      </c>
      <c r="D1278" s="39">
        <v>0.28899999999999998</v>
      </c>
      <c r="E1278" s="39">
        <v>1.2409502947675799</v>
      </c>
      <c r="F1278" s="39">
        <v>6.4495270543110605E-2</v>
      </c>
      <c r="G1278" s="34" t="s">
        <v>126</v>
      </c>
      <c r="H1278" s="34" t="s">
        <v>132</v>
      </c>
    </row>
    <row r="1279" spans="1:8">
      <c r="A1279" s="34">
        <v>0</v>
      </c>
      <c r="B1279" s="34" t="s">
        <v>125</v>
      </c>
      <c r="C1279" s="34">
        <v>0</v>
      </c>
      <c r="D1279" s="39">
        <v>0.21</v>
      </c>
      <c r="E1279" s="39">
        <v>1.4884534337405899</v>
      </c>
      <c r="F1279" s="39">
        <v>7.6376170064044693E-2</v>
      </c>
      <c r="G1279" s="34" t="s">
        <v>126</v>
      </c>
      <c r="H1279" s="34" t="s">
        <v>132</v>
      </c>
    </row>
    <row r="1280" spans="1:8">
      <c r="A1280" s="34">
        <v>0</v>
      </c>
      <c r="B1280" s="34" t="s">
        <v>125</v>
      </c>
      <c r="C1280" s="34">
        <v>0</v>
      </c>
      <c r="D1280" s="39">
        <v>0.376</v>
      </c>
      <c r="E1280" s="39">
        <v>1.0788096890449601</v>
      </c>
      <c r="F1280" s="39">
        <v>5.6544915884580098E-2</v>
      </c>
      <c r="G1280" s="34" t="s">
        <v>126</v>
      </c>
      <c r="H1280" s="34" t="s">
        <v>132</v>
      </c>
    </row>
    <row r="1281" spans="1:8">
      <c r="A1281" s="34">
        <v>0</v>
      </c>
      <c r="B1281" s="34" t="s">
        <v>125</v>
      </c>
      <c r="C1281" s="34">
        <v>0</v>
      </c>
      <c r="D1281" s="39">
        <v>0.33600000000000002</v>
      </c>
      <c r="E1281" s="39">
        <v>1.15822020824877</v>
      </c>
      <c r="F1281" s="39">
        <v>6.0455522259321798E-2</v>
      </c>
      <c r="G1281" s="34" t="s">
        <v>126</v>
      </c>
      <c r="H1281" s="34" t="s">
        <v>132</v>
      </c>
    </row>
    <row r="1282" spans="1:8">
      <c r="A1282" s="34">
        <v>0</v>
      </c>
      <c r="B1282" s="34" t="s">
        <v>125</v>
      </c>
      <c r="C1282" s="34">
        <v>0</v>
      </c>
      <c r="D1282" s="39">
        <v>0.17299999999999999</v>
      </c>
      <c r="E1282" s="39">
        <v>1.67781859732965</v>
      </c>
      <c r="F1282" s="39">
        <v>8.5264461049424395E-2</v>
      </c>
      <c r="G1282" s="34" t="s">
        <v>126</v>
      </c>
      <c r="H1282" s="34" t="s">
        <v>132</v>
      </c>
    </row>
    <row r="1283" spans="1:8">
      <c r="A1283" s="34">
        <v>0</v>
      </c>
      <c r="B1283" s="34" t="s">
        <v>125</v>
      </c>
      <c r="C1283" s="34">
        <v>0</v>
      </c>
      <c r="D1283" s="39">
        <v>0.45200000000000001</v>
      </c>
      <c r="E1283" s="39">
        <v>0.97825626806931998</v>
      </c>
      <c r="F1283" s="39">
        <v>5.1546161789121997E-2</v>
      </c>
      <c r="G1283" s="34" t="s">
        <v>126</v>
      </c>
      <c r="H1283" s="34" t="s">
        <v>132</v>
      </c>
    </row>
    <row r="1284" spans="1:8">
      <c r="A1284" s="34">
        <v>0</v>
      </c>
      <c r="B1284" s="34" t="s">
        <v>125</v>
      </c>
      <c r="C1284" s="34">
        <v>0</v>
      </c>
      <c r="D1284" s="39">
        <v>0.39400000000000002</v>
      </c>
      <c r="E1284" s="39">
        <v>1.06424457135326</v>
      </c>
      <c r="F1284" s="39">
        <v>5.5824114476187597E-2</v>
      </c>
      <c r="G1284" s="34" t="s">
        <v>126</v>
      </c>
      <c r="H1284" s="34" t="s">
        <v>132</v>
      </c>
    </row>
    <row r="1285" spans="1:8">
      <c r="A1285" s="34">
        <v>0</v>
      </c>
      <c r="B1285" s="34" t="s">
        <v>125</v>
      </c>
      <c r="C1285" s="34">
        <v>0</v>
      </c>
      <c r="D1285" s="39">
        <v>4.0000000000000001E-3</v>
      </c>
      <c r="E1285" s="39">
        <v>3.44222874495722</v>
      </c>
      <c r="F1285" s="39">
        <v>0.160535025808209</v>
      </c>
      <c r="G1285" s="34" t="s">
        <v>126</v>
      </c>
      <c r="H1285" s="34" t="s">
        <v>132</v>
      </c>
    </row>
    <row r="1286" spans="1:8">
      <c r="A1286" s="34">
        <v>0</v>
      </c>
      <c r="B1286" s="34" t="s">
        <v>125</v>
      </c>
      <c r="C1286" s="34">
        <v>0</v>
      </c>
      <c r="D1286" s="39">
        <v>0.73</v>
      </c>
      <c r="E1286" s="39">
        <v>0.51927642931950602</v>
      </c>
      <c r="F1286" s="39">
        <v>2.80397795940555E-2</v>
      </c>
      <c r="G1286" s="34" t="s">
        <v>126</v>
      </c>
      <c r="H1286" s="34" t="s">
        <v>132</v>
      </c>
    </row>
    <row r="1287" spans="1:8">
      <c r="A1287" s="34">
        <v>0</v>
      </c>
      <c r="B1287" s="34" t="s">
        <v>125</v>
      </c>
      <c r="C1287" s="34">
        <v>0</v>
      </c>
      <c r="D1287" s="39">
        <v>0.35399999999999998</v>
      </c>
      <c r="E1287" s="39">
        <v>1.1463722248509201</v>
      </c>
      <c r="F1287" s="39">
        <v>5.9874121916578801E-2</v>
      </c>
      <c r="G1287" s="34" t="s">
        <v>126</v>
      </c>
      <c r="H1287" s="34" t="s">
        <v>132</v>
      </c>
    </row>
    <row r="1288" spans="1:8">
      <c r="A1288" s="34">
        <v>0</v>
      </c>
      <c r="B1288" s="34" t="s">
        <v>125</v>
      </c>
      <c r="C1288" s="34">
        <v>0</v>
      </c>
      <c r="D1288" s="39">
        <v>0.14899999999999999</v>
      </c>
      <c r="E1288" s="39">
        <v>1.65848452168603</v>
      </c>
      <c r="F1288" s="39">
        <v>8.4364820688822104E-2</v>
      </c>
      <c r="G1288" s="34" t="s">
        <v>126</v>
      </c>
      <c r="H1288" s="34" t="s">
        <v>132</v>
      </c>
    </row>
    <row r="1289" spans="1:8">
      <c r="A1289" s="34">
        <v>0</v>
      </c>
      <c r="B1289" s="34" t="s">
        <v>125</v>
      </c>
      <c r="C1289" s="34">
        <v>0</v>
      </c>
      <c r="D1289" s="39">
        <v>3.7999999999999999E-2</v>
      </c>
      <c r="E1289" s="39">
        <v>2.4146126331681401</v>
      </c>
      <c r="F1289" s="39">
        <v>0.11827864072449</v>
      </c>
      <c r="G1289" s="34" t="s">
        <v>126</v>
      </c>
      <c r="H1289" s="34" t="s">
        <v>132</v>
      </c>
    </row>
    <row r="1290" spans="1:8">
      <c r="A1290" s="34">
        <v>0</v>
      </c>
      <c r="B1290" s="34" t="s">
        <v>125</v>
      </c>
      <c r="C1290" s="34">
        <v>0</v>
      </c>
      <c r="D1290" s="39">
        <v>0.46899999999999997</v>
      </c>
      <c r="E1290" s="39">
        <v>0.93633324377085803</v>
      </c>
      <c r="F1290" s="39">
        <v>4.9446386040912498E-2</v>
      </c>
      <c r="G1290" s="34" t="s">
        <v>126</v>
      </c>
      <c r="H1290" s="34" t="s">
        <v>132</v>
      </c>
    </row>
    <row r="1291" spans="1:8">
      <c r="A1291" s="34">
        <v>0</v>
      </c>
      <c r="B1291" s="34" t="s">
        <v>125</v>
      </c>
      <c r="C1291" s="34">
        <v>0</v>
      </c>
      <c r="D1291" s="39">
        <v>0.70199999999999996</v>
      </c>
      <c r="E1291" s="39">
        <v>0.60943409879051902</v>
      </c>
      <c r="F1291" s="39">
        <v>3.2748663691505198E-2</v>
      </c>
      <c r="G1291" s="34" t="s">
        <v>126</v>
      </c>
      <c r="H1291" s="34" t="s">
        <v>132</v>
      </c>
    </row>
    <row r="1292" spans="1:8">
      <c r="A1292" s="34">
        <v>0</v>
      </c>
      <c r="B1292" s="34" t="s">
        <v>125</v>
      </c>
      <c r="C1292" s="34">
        <v>0</v>
      </c>
      <c r="D1292" s="39">
        <v>0.53400000000000003</v>
      </c>
      <c r="E1292" s="39">
        <v>0.85458306970157505</v>
      </c>
      <c r="F1292" s="39">
        <v>4.5324951845519698E-2</v>
      </c>
      <c r="G1292" s="34" t="s">
        <v>126</v>
      </c>
      <c r="H1292" s="34" t="s">
        <v>132</v>
      </c>
    </row>
    <row r="1293" spans="1:8">
      <c r="A1293" s="34">
        <v>0</v>
      </c>
      <c r="B1293" s="34" t="s">
        <v>125</v>
      </c>
      <c r="C1293" s="34">
        <v>0</v>
      </c>
      <c r="D1293" s="39">
        <v>0.59699999999999998</v>
      </c>
      <c r="E1293" s="39">
        <v>0.76726772751838601</v>
      </c>
      <c r="F1293" s="39">
        <v>4.0883294183166802E-2</v>
      </c>
      <c r="G1293" s="34" t="s">
        <v>126</v>
      </c>
      <c r="H1293" s="34" t="s">
        <v>132</v>
      </c>
    </row>
    <row r="1294" spans="1:8">
      <c r="A1294" s="34">
        <v>0</v>
      </c>
      <c r="B1294" s="34" t="s">
        <v>125</v>
      </c>
      <c r="C1294" s="34">
        <v>0</v>
      </c>
      <c r="D1294" s="39">
        <v>0.217</v>
      </c>
      <c r="E1294" s="39">
        <v>1.43608173584413</v>
      </c>
      <c r="F1294" s="39">
        <v>7.3887409785672195E-2</v>
      </c>
      <c r="G1294" s="34" t="s">
        <v>126</v>
      </c>
      <c r="H1294" s="34" t="s">
        <v>132</v>
      </c>
    </row>
    <row r="1295" spans="1:8">
      <c r="A1295" s="34">
        <v>0</v>
      </c>
      <c r="B1295" s="34" t="s">
        <v>125</v>
      </c>
      <c r="C1295" s="34">
        <v>0</v>
      </c>
      <c r="D1295" s="39">
        <v>0.44900000000000001</v>
      </c>
      <c r="E1295" s="39">
        <v>0.92893459994176797</v>
      </c>
      <c r="F1295" s="39">
        <v>4.9074848615337598E-2</v>
      </c>
      <c r="G1295" s="34" t="s">
        <v>126</v>
      </c>
      <c r="H1295" s="34" t="s">
        <v>132</v>
      </c>
    </row>
    <row r="1296" spans="1:8">
      <c r="A1296" s="34">
        <v>0</v>
      </c>
      <c r="B1296" s="34" t="s">
        <v>125</v>
      </c>
      <c r="C1296" s="34">
        <v>0</v>
      </c>
      <c r="D1296" s="39">
        <v>0.13900000000000001</v>
      </c>
      <c r="E1296" s="39">
        <v>1.67975096972852</v>
      </c>
      <c r="F1296" s="39">
        <v>8.5354279752437701E-2</v>
      </c>
      <c r="G1296" s="34" t="s">
        <v>126</v>
      </c>
      <c r="H1296" s="34" t="s">
        <v>132</v>
      </c>
    </row>
    <row r="1297" spans="1:8">
      <c r="A1297" s="34">
        <v>0</v>
      </c>
      <c r="B1297" s="34" t="s">
        <v>125</v>
      </c>
      <c r="C1297" s="34">
        <v>0</v>
      </c>
      <c r="D1297" s="39">
        <v>0.497</v>
      </c>
      <c r="E1297" s="39">
        <v>0.90562510851971201</v>
      </c>
      <c r="F1297" s="39">
        <v>4.7902415462136597E-2</v>
      </c>
      <c r="G1297" s="34" t="s">
        <v>126</v>
      </c>
      <c r="H1297" s="34" t="s">
        <v>132</v>
      </c>
    </row>
    <row r="1298" spans="1:8">
      <c r="A1298" s="34">
        <v>0</v>
      </c>
      <c r="B1298" s="34" t="s">
        <v>125</v>
      </c>
      <c r="C1298" s="34">
        <v>0</v>
      </c>
      <c r="D1298" s="39">
        <v>0.752</v>
      </c>
      <c r="E1298" s="39">
        <v>0.52488752956228402</v>
      </c>
      <c r="F1298" s="39">
        <v>2.8334181717684401E-2</v>
      </c>
      <c r="G1298" s="34" t="s">
        <v>126</v>
      </c>
      <c r="H1298" s="34" t="s">
        <v>132</v>
      </c>
    </row>
    <row r="1299" spans="1:8">
      <c r="A1299" s="34">
        <v>0</v>
      </c>
      <c r="B1299" s="34" t="s">
        <v>125</v>
      </c>
      <c r="C1299" s="34">
        <v>0</v>
      </c>
      <c r="D1299" s="39">
        <v>0.83299999999999996</v>
      </c>
      <c r="E1299" s="39">
        <v>0.43132372138214897</v>
      </c>
      <c r="F1299" s="39">
        <v>2.3401668154836401E-2</v>
      </c>
      <c r="G1299" s="34" t="s">
        <v>126</v>
      </c>
      <c r="H1299" s="34" t="s">
        <v>132</v>
      </c>
    </row>
    <row r="1300" spans="1:8">
      <c r="A1300" s="34">
        <v>0</v>
      </c>
      <c r="B1300" s="34" t="s">
        <v>125</v>
      </c>
      <c r="C1300" s="34">
        <v>0</v>
      </c>
      <c r="D1300" s="39">
        <v>0.161</v>
      </c>
      <c r="E1300" s="39">
        <v>1.59816659655311</v>
      </c>
      <c r="F1300" s="39">
        <v>8.15467400320085E-2</v>
      </c>
      <c r="G1300" s="34" t="s">
        <v>126</v>
      </c>
      <c r="H1300" s="34" t="s">
        <v>132</v>
      </c>
    </row>
    <row r="1301" spans="1:8">
      <c r="A1301" s="34">
        <v>0</v>
      </c>
      <c r="B1301" s="34" t="s">
        <v>125</v>
      </c>
      <c r="C1301" s="34">
        <v>0</v>
      </c>
      <c r="D1301" s="39">
        <v>0.996</v>
      </c>
      <c r="E1301" s="39">
        <v>5.4608063707281398E-2</v>
      </c>
      <c r="F1301" s="39">
        <v>3.02460532594184E-3</v>
      </c>
      <c r="G1301" s="34" t="s">
        <v>126</v>
      </c>
      <c r="H1301" s="34" t="s">
        <v>132</v>
      </c>
    </row>
    <row r="1302" spans="1:8">
      <c r="A1302" s="34">
        <v>0</v>
      </c>
      <c r="B1302" s="34" t="s">
        <v>125</v>
      </c>
      <c r="C1302" s="34">
        <v>0</v>
      </c>
      <c r="D1302" s="39">
        <v>0.374</v>
      </c>
      <c r="E1302" s="39">
        <v>1.12775828376797</v>
      </c>
      <c r="F1302" s="39">
        <v>5.8959250061466802E-2</v>
      </c>
      <c r="G1302" s="34" t="s">
        <v>126</v>
      </c>
      <c r="H1302" s="34" t="s">
        <v>132</v>
      </c>
    </row>
    <row r="1303" spans="1:8">
      <c r="A1303" s="34">
        <v>0</v>
      </c>
      <c r="B1303" s="34" t="s">
        <v>125</v>
      </c>
      <c r="C1303" s="34">
        <v>0</v>
      </c>
      <c r="D1303" s="39">
        <v>0.56200000000000006</v>
      </c>
      <c r="E1303" s="39">
        <v>0.74799586977617205</v>
      </c>
      <c r="F1303" s="39">
        <v>3.9897377563541302E-2</v>
      </c>
      <c r="G1303" s="34" t="s">
        <v>126</v>
      </c>
      <c r="H1303" s="34" t="s">
        <v>132</v>
      </c>
    </row>
    <row r="1304" spans="1:8">
      <c r="A1304" s="34">
        <v>0</v>
      </c>
      <c r="B1304" s="34" t="s">
        <v>125</v>
      </c>
      <c r="C1304" s="34">
        <v>0</v>
      </c>
      <c r="D1304" s="39">
        <v>0.495</v>
      </c>
      <c r="E1304" s="39">
        <v>0.91178290147545604</v>
      </c>
      <c r="F1304" s="39">
        <v>4.8212424297886802E-2</v>
      </c>
      <c r="G1304" s="34" t="s">
        <v>126</v>
      </c>
      <c r="H1304" s="34" t="s">
        <v>132</v>
      </c>
    </row>
    <row r="1305" spans="1:8">
      <c r="A1305" s="34">
        <v>0</v>
      </c>
      <c r="B1305" s="34" t="s">
        <v>125</v>
      </c>
      <c r="C1305" s="34">
        <v>0</v>
      </c>
      <c r="D1305" s="39">
        <v>4.2000000000000003E-2</v>
      </c>
      <c r="E1305" s="39">
        <v>2.41848214719277</v>
      </c>
      <c r="F1305" s="39">
        <v>0.118445736061986</v>
      </c>
      <c r="G1305" s="34" t="s">
        <v>126</v>
      </c>
      <c r="H1305" s="34" t="s">
        <v>132</v>
      </c>
    </row>
    <row r="1306" spans="1:8">
      <c r="A1306" s="34">
        <v>0</v>
      </c>
      <c r="B1306" s="34" t="s">
        <v>125</v>
      </c>
      <c r="C1306" s="34">
        <v>0</v>
      </c>
      <c r="D1306" s="39">
        <v>0.53900000000000003</v>
      </c>
      <c r="E1306" s="39">
        <v>0.85222646841828797</v>
      </c>
      <c r="F1306" s="39">
        <v>4.5205613769066399E-2</v>
      </c>
      <c r="G1306" s="34" t="s">
        <v>126</v>
      </c>
      <c r="H1306" s="34" t="s">
        <v>132</v>
      </c>
    </row>
    <row r="1307" spans="1:8">
      <c r="A1307" s="34">
        <v>0</v>
      </c>
      <c r="B1307" s="34" t="s">
        <v>125</v>
      </c>
      <c r="C1307" s="34">
        <v>0</v>
      </c>
      <c r="D1307" s="39">
        <v>0.55900000000000005</v>
      </c>
      <c r="E1307" s="39">
        <v>0.75536082443174601</v>
      </c>
      <c r="F1307" s="39">
        <v>4.0274395758239503E-2</v>
      </c>
      <c r="G1307" s="34" t="s">
        <v>126</v>
      </c>
      <c r="H1307" s="34" t="s">
        <v>132</v>
      </c>
    </row>
    <row r="1308" spans="1:8">
      <c r="A1308" s="34">
        <v>0</v>
      </c>
      <c r="B1308" s="34" t="s">
        <v>125</v>
      </c>
      <c r="C1308" s="34">
        <v>0</v>
      </c>
      <c r="D1308" s="39">
        <v>0.60599999999999998</v>
      </c>
      <c r="E1308" s="39">
        <v>0.77116183358742596</v>
      </c>
      <c r="F1308" s="39">
        <v>4.1082264402386597E-2</v>
      </c>
      <c r="G1308" s="34" t="s">
        <v>126</v>
      </c>
      <c r="H1308" s="34" t="s">
        <v>132</v>
      </c>
    </row>
    <row r="1309" spans="1:8">
      <c r="A1309" s="34">
        <v>0</v>
      </c>
      <c r="B1309" s="34" t="s">
        <v>125</v>
      </c>
      <c r="C1309" s="34">
        <v>0</v>
      </c>
      <c r="D1309" s="39">
        <v>0.82799999999999996</v>
      </c>
      <c r="E1309" s="39">
        <v>0.39442156031829101</v>
      </c>
      <c r="F1309" s="39">
        <v>2.1442455204417201E-2</v>
      </c>
      <c r="G1309" s="34" t="s">
        <v>126</v>
      </c>
      <c r="H1309" s="34" t="s">
        <v>132</v>
      </c>
    </row>
    <row r="1310" spans="1:8">
      <c r="A1310" s="34">
        <v>0</v>
      </c>
      <c r="B1310" s="34" t="s">
        <v>125</v>
      </c>
      <c r="C1310" s="34">
        <v>0</v>
      </c>
      <c r="D1310" s="39">
        <v>0.97299999999999998</v>
      </c>
      <c r="E1310" s="39">
        <v>0.181092779183291</v>
      </c>
      <c r="F1310" s="39">
        <v>9.9605002506029695E-3</v>
      </c>
      <c r="G1310" s="34" t="s">
        <v>126</v>
      </c>
      <c r="H1310" s="34" t="s">
        <v>132</v>
      </c>
    </row>
    <row r="1311" spans="1:8">
      <c r="A1311" s="34">
        <v>0</v>
      </c>
      <c r="B1311" s="34" t="s">
        <v>125</v>
      </c>
      <c r="C1311" s="34">
        <v>0</v>
      </c>
      <c r="D1311" s="39">
        <v>0.39100000000000001</v>
      </c>
      <c r="E1311" s="39">
        <v>1.0699532399749201</v>
      </c>
      <c r="F1311" s="39">
        <v>5.6106757395296303E-2</v>
      </c>
      <c r="G1311" s="34" t="s">
        <v>126</v>
      </c>
      <c r="H1311" s="34" t="s">
        <v>132</v>
      </c>
    </row>
    <row r="1312" spans="1:8">
      <c r="A1312" s="34">
        <v>0</v>
      </c>
      <c r="B1312" s="34" t="s">
        <v>125</v>
      </c>
      <c r="C1312" s="34">
        <v>0</v>
      </c>
      <c r="D1312" s="39">
        <v>0.70199999999999996</v>
      </c>
      <c r="E1312" s="39">
        <v>0.53023640954422202</v>
      </c>
      <c r="F1312" s="39">
        <v>2.8614659728308602E-2</v>
      </c>
      <c r="G1312" s="34" t="s">
        <v>126</v>
      </c>
      <c r="H1312" s="34" t="s">
        <v>132</v>
      </c>
    </row>
    <row r="1313" spans="1:8">
      <c r="A1313" s="34">
        <v>0</v>
      </c>
      <c r="B1313" s="34" t="s">
        <v>125</v>
      </c>
      <c r="C1313" s="34">
        <v>0</v>
      </c>
      <c r="D1313" s="39">
        <v>0.35899999999999999</v>
      </c>
      <c r="E1313" s="39">
        <v>1.16175402040704</v>
      </c>
      <c r="F1313" s="39">
        <v>6.06287931245642E-2</v>
      </c>
      <c r="G1313" s="34" t="s">
        <v>126</v>
      </c>
      <c r="H1313" s="34" t="s">
        <v>132</v>
      </c>
    </row>
    <row r="1314" spans="1:8">
      <c r="A1314" s="34">
        <v>0</v>
      </c>
      <c r="B1314" s="34" t="s">
        <v>125</v>
      </c>
      <c r="C1314" s="34">
        <v>0</v>
      </c>
      <c r="D1314" s="39">
        <v>0.85899999999999999</v>
      </c>
      <c r="E1314" s="39">
        <v>0.369870879032558</v>
      </c>
      <c r="F1314" s="39">
        <v>2.01346477320496E-2</v>
      </c>
      <c r="G1314" s="34" t="s">
        <v>126</v>
      </c>
      <c r="H1314" s="34" t="s">
        <v>132</v>
      </c>
    </row>
    <row r="1315" spans="1:8">
      <c r="A1315" s="34">
        <v>0</v>
      </c>
      <c r="B1315" s="34" t="s">
        <v>125</v>
      </c>
      <c r="C1315" s="34">
        <v>0</v>
      </c>
      <c r="D1315" s="39">
        <v>0.35499999999999998</v>
      </c>
      <c r="E1315" s="39">
        <v>1.13888102313747</v>
      </c>
      <c r="F1315" s="39">
        <v>5.9506144677980197E-2</v>
      </c>
      <c r="G1315" s="34" t="s">
        <v>126</v>
      </c>
      <c r="H1315" s="34" t="s">
        <v>132</v>
      </c>
    </row>
    <row r="1316" spans="1:8">
      <c r="A1316" s="34">
        <v>0</v>
      </c>
      <c r="B1316" s="34" t="s">
        <v>125</v>
      </c>
      <c r="C1316" s="34">
        <v>0</v>
      </c>
      <c r="D1316" s="39">
        <v>0.83099999999999996</v>
      </c>
      <c r="E1316" s="39">
        <v>0.41175942619393302</v>
      </c>
      <c r="F1316" s="39">
        <v>2.23639369091546E-2</v>
      </c>
      <c r="G1316" s="34" t="s">
        <v>126</v>
      </c>
      <c r="H1316" s="34" t="s">
        <v>132</v>
      </c>
    </row>
    <row r="1317" spans="1:8">
      <c r="A1317" s="34">
        <v>0</v>
      </c>
      <c r="B1317" s="34" t="s">
        <v>125</v>
      </c>
      <c r="C1317" s="34">
        <v>0</v>
      </c>
      <c r="D1317" s="39">
        <v>0.189</v>
      </c>
      <c r="E1317" s="39">
        <v>1.5731713967573899</v>
      </c>
      <c r="F1317" s="39">
        <v>8.0373863022423095E-2</v>
      </c>
      <c r="G1317" s="34" t="s">
        <v>126</v>
      </c>
      <c r="H1317" s="34" t="s">
        <v>132</v>
      </c>
    </row>
    <row r="1318" spans="1:8">
      <c r="A1318" s="34">
        <v>0</v>
      </c>
      <c r="B1318" s="34" t="s">
        <v>125</v>
      </c>
      <c r="C1318" s="34">
        <v>0</v>
      </c>
      <c r="D1318" s="39">
        <v>0.99099999999999999</v>
      </c>
      <c r="E1318" s="39">
        <v>9.9556318272821395E-2</v>
      </c>
      <c r="F1318" s="39">
        <v>5.5004839081227701E-3</v>
      </c>
      <c r="G1318" s="34" t="s">
        <v>126</v>
      </c>
      <c r="H1318" s="34" t="s">
        <v>132</v>
      </c>
    </row>
    <row r="1319" spans="1:8">
      <c r="A1319" s="34">
        <v>0</v>
      </c>
      <c r="B1319" s="34" t="s">
        <v>125</v>
      </c>
      <c r="C1319" s="34">
        <v>0</v>
      </c>
      <c r="D1319" s="39">
        <v>0.98399999999999999</v>
      </c>
      <c r="E1319" s="39">
        <v>0.1326079081172</v>
      </c>
      <c r="F1319" s="39">
        <v>7.3132286756080701E-3</v>
      </c>
      <c r="G1319" s="34" t="s">
        <v>126</v>
      </c>
      <c r="H1319" s="34" t="s">
        <v>132</v>
      </c>
    </row>
    <row r="1320" spans="1:8">
      <c r="A1320" s="34">
        <v>0</v>
      </c>
      <c r="B1320" s="34" t="s">
        <v>125</v>
      </c>
      <c r="C1320" s="34">
        <v>0</v>
      </c>
      <c r="D1320" s="39">
        <v>0.83799999999999997</v>
      </c>
      <c r="E1320" s="39">
        <v>0.421251394574299</v>
      </c>
      <c r="F1320" s="39">
        <v>2.28676861061878E-2</v>
      </c>
      <c r="G1320" s="34" t="s">
        <v>126</v>
      </c>
      <c r="H1320" s="34" t="s">
        <v>132</v>
      </c>
    </row>
    <row r="1321" spans="1:8">
      <c r="A1321" s="34">
        <v>0</v>
      </c>
      <c r="B1321" s="34" t="s">
        <v>125</v>
      </c>
      <c r="C1321" s="34">
        <v>0</v>
      </c>
      <c r="D1321" s="39">
        <v>0.23699999999999999</v>
      </c>
      <c r="E1321" s="39">
        <v>1.37425241681232</v>
      </c>
      <c r="F1321" s="39">
        <v>7.0931893899544393E-2</v>
      </c>
      <c r="G1321" s="34" t="s">
        <v>126</v>
      </c>
      <c r="H1321" s="34" t="s">
        <v>132</v>
      </c>
    </row>
    <row r="1322" spans="1:8">
      <c r="A1322" s="34">
        <v>0</v>
      </c>
      <c r="B1322" s="34" t="s">
        <v>125</v>
      </c>
      <c r="C1322" s="34">
        <v>0</v>
      </c>
      <c r="D1322" s="39">
        <v>0.32300000000000001</v>
      </c>
      <c r="E1322" s="39">
        <v>1.2115907366304499</v>
      </c>
      <c r="F1322" s="39">
        <v>6.3065612485712894E-2</v>
      </c>
      <c r="G1322" s="34" t="s">
        <v>126</v>
      </c>
      <c r="H1322" s="34" t="s">
        <v>132</v>
      </c>
    </row>
    <row r="1323" spans="1:8">
      <c r="A1323" s="34">
        <v>0</v>
      </c>
      <c r="B1323" s="34" t="s">
        <v>125</v>
      </c>
      <c r="C1323" s="34">
        <v>0</v>
      </c>
      <c r="D1323" s="39">
        <v>0.42099999999999999</v>
      </c>
      <c r="E1323" s="39">
        <v>0.95008699015783205</v>
      </c>
      <c r="F1323" s="39">
        <v>5.0136286479913403E-2</v>
      </c>
      <c r="G1323" s="34" t="s">
        <v>126</v>
      </c>
      <c r="H1323" s="34" t="s">
        <v>132</v>
      </c>
    </row>
    <row r="1324" spans="1:8">
      <c r="A1324" s="34">
        <v>0</v>
      </c>
      <c r="B1324" s="34" t="s">
        <v>125</v>
      </c>
      <c r="C1324" s="34">
        <v>0</v>
      </c>
      <c r="D1324" s="39">
        <v>0.67600000000000005</v>
      </c>
      <c r="E1324" s="39">
        <v>0.66016268398761702</v>
      </c>
      <c r="F1324" s="39">
        <v>3.537818480833E-2</v>
      </c>
      <c r="G1324" s="34" t="s">
        <v>126</v>
      </c>
      <c r="H1324" s="34" t="s">
        <v>132</v>
      </c>
    </row>
    <row r="1325" spans="1:8">
      <c r="A1325" s="34">
        <v>0</v>
      </c>
      <c r="B1325" s="34" t="s">
        <v>125</v>
      </c>
      <c r="C1325" s="34">
        <v>0</v>
      </c>
      <c r="D1325" s="39">
        <v>0.875</v>
      </c>
      <c r="E1325" s="39">
        <v>0.35761102722191701</v>
      </c>
      <c r="F1325" s="39">
        <v>1.9480259533314399E-2</v>
      </c>
      <c r="G1325" s="34" t="s">
        <v>126</v>
      </c>
      <c r="H1325" s="34" t="s">
        <v>132</v>
      </c>
    </row>
    <row r="1326" spans="1:8">
      <c r="A1326" s="34">
        <v>0</v>
      </c>
      <c r="B1326" s="34" t="s">
        <v>125</v>
      </c>
      <c r="C1326" s="34">
        <v>0</v>
      </c>
      <c r="D1326" s="39">
        <v>0.105</v>
      </c>
      <c r="E1326" s="39">
        <v>1.8844607482996001</v>
      </c>
      <c r="F1326" s="39">
        <v>9.4770523181562802E-2</v>
      </c>
      <c r="G1326" s="34" t="s">
        <v>126</v>
      </c>
      <c r="H1326" s="34" t="s">
        <v>132</v>
      </c>
    </row>
    <row r="1327" spans="1:8">
      <c r="A1327" s="34">
        <v>0</v>
      </c>
      <c r="B1327" s="34" t="s">
        <v>125</v>
      </c>
      <c r="C1327" s="34">
        <v>0</v>
      </c>
      <c r="D1327" s="39">
        <v>0.93300000000000005</v>
      </c>
      <c r="E1327" s="39">
        <v>0.26012821177823497</v>
      </c>
      <c r="F1327" s="39">
        <v>1.42456947049499E-2</v>
      </c>
      <c r="G1327" s="34" t="s">
        <v>126</v>
      </c>
      <c r="H1327" s="34" t="s">
        <v>132</v>
      </c>
    </row>
    <row r="1328" spans="1:8">
      <c r="A1328" s="34">
        <v>0</v>
      </c>
      <c r="B1328" s="34" t="s">
        <v>125</v>
      </c>
      <c r="C1328" s="34">
        <v>0</v>
      </c>
      <c r="D1328" s="39">
        <v>7.3999999999999996E-2</v>
      </c>
      <c r="E1328" s="39">
        <v>2.2216746551636399</v>
      </c>
      <c r="F1328" s="39">
        <v>0.109866007294125</v>
      </c>
      <c r="G1328" s="34" t="s">
        <v>126</v>
      </c>
      <c r="H1328" s="34" t="s">
        <v>132</v>
      </c>
    </row>
    <row r="1329" spans="1:8">
      <c r="A1329" s="34">
        <v>0</v>
      </c>
      <c r="B1329" s="34" t="s">
        <v>125</v>
      </c>
      <c r="C1329" s="34">
        <v>0</v>
      </c>
      <c r="D1329" s="39">
        <v>4.0000000000000001E-3</v>
      </c>
      <c r="E1329" s="39">
        <v>3.5922598908587</v>
      </c>
      <c r="F1329" s="39">
        <v>0.166367944301167</v>
      </c>
      <c r="G1329" s="34" t="s">
        <v>126</v>
      </c>
      <c r="H1329" s="34" t="s">
        <v>132</v>
      </c>
    </row>
    <row r="1330" spans="1:8">
      <c r="A1330" s="34">
        <v>0</v>
      </c>
      <c r="B1330" s="34" t="s">
        <v>125</v>
      </c>
      <c r="C1330" s="34">
        <v>0</v>
      </c>
      <c r="D1330" s="39">
        <v>0.39400000000000002</v>
      </c>
      <c r="E1330" s="39">
        <v>1.06979567152896</v>
      </c>
      <c r="F1330" s="39">
        <v>5.6098958266561597E-2</v>
      </c>
      <c r="G1330" s="34" t="s">
        <v>126</v>
      </c>
      <c r="H1330" s="34" t="s">
        <v>132</v>
      </c>
    </row>
    <row r="1331" spans="1:8">
      <c r="A1331" s="34">
        <v>0</v>
      </c>
      <c r="B1331" s="34" t="s">
        <v>125</v>
      </c>
      <c r="C1331" s="34">
        <v>0</v>
      </c>
      <c r="D1331" s="39">
        <v>0.45900000000000002</v>
      </c>
      <c r="E1331" s="39">
        <v>0.94222792098549502</v>
      </c>
      <c r="F1331" s="39">
        <v>4.9742191093669098E-2</v>
      </c>
      <c r="G1331" s="34" t="s">
        <v>126</v>
      </c>
      <c r="H1331" s="34" t="s">
        <v>132</v>
      </c>
    </row>
    <row r="1332" spans="1:8">
      <c r="A1332" s="34">
        <v>0</v>
      </c>
      <c r="B1332" s="34" t="s">
        <v>125</v>
      </c>
      <c r="C1332" s="34">
        <v>0</v>
      </c>
      <c r="D1332" s="39">
        <v>0.81200000000000006</v>
      </c>
      <c r="E1332" s="39">
        <v>0.47256815057041601</v>
      </c>
      <c r="F1332" s="39">
        <v>2.5582157646868602E-2</v>
      </c>
      <c r="G1332" s="34" t="s">
        <v>126</v>
      </c>
      <c r="H1332" s="34" t="s">
        <v>132</v>
      </c>
    </row>
    <row r="1333" spans="1:8">
      <c r="A1333" s="34">
        <v>0</v>
      </c>
      <c r="B1333" s="34" t="s">
        <v>125</v>
      </c>
      <c r="C1333" s="34">
        <v>0</v>
      </c>
      <c r="D1333" s="39">
        <v>0.19900000000000001</v>
      </c>
      <c r="E1333" s="39">
        <v>1.52392774141545</v>
      </c>
      <c r="F1333" s="39">
        <v>7.8054362912990893E-2</v>
      </c>
      <c r="G1333" s="34" t="s">
        <v>126</v>
      </c>
      <c r="H1333" s="34" t="s">
        <v>132</v>
      </c>
    </row>
    <row r="1334" spans="1:8">
      <c r="A1334" s="34">
        <v>0</v>
      </c>
      <c r="B1334" s="34" t="s">
        <v>125</v>
      </c>
      <c r="C1334" s="34">
        <v>0</v>
      </c>
      <c r="D1334" s="39">
        <v>0.29599999999999999</v>
      </c>
      <c r="E1334" s="39">
        <v>1.2399999244552899</v>
      </c>
      <c r="F1334" s="39">
        <v>6.4449060775679801E-2</v>
      </c>
      <c r="G1334" s="34" t="s">
        <v>126</v>
      </c>
      <c r="H1334" s="34" t="s">
        <v>132</v>
      </c>
    </row>
    <row r="1335" spans="1:8">
      <c r="A1335" s="34">
        <v>0</v>
      </c>
      <c r="B1335" s="34" t="s">
        <v>125</v>
      </c>
      <c r="C1335" s="34">
        <v>0</v>
      </c>
      <c r="D1335" s="39">
        <v>0.496</v>
      </c>
      <c r="E1335" s="39">
        <v>0.94797652977969404</v>
      </c>
      <c r="F1335" s="39">
        <v>5.0030488917368103E-2</v>
      </c>
      <c r="G1335" s="34" t="s">
        <v>126</v>
      </c>
      <c r="H1335" s="34" t="s">
        <v>132</v>
      </c>
    </row>
    <row r="1336" spans="1:8">
      <c r="A1336" s="34">
        <v>0</v>
      </c>
      <c r="B1336" s="34" t="s">
        <v>125</v>
      </c>
      <c r="C1336" s="34">
        <v>0</v>
      </c>
      <c r="D1336" s="39">
        <v>4.7E-2</v>
      </c>
      <c r="E1336" s="39">
        <v>2.4749483531535201</v>
      </c>
      <c r="F1336" s="39">
        <v>0.120876903348688</v>
      </c>
      <c r="G1336" s="34" t="s">
        <v>126</v>
      </c>
      <c r="H1336" s="34" t="s">
        <v>132</v>
      </c>
    </row>
    <row r="1337" spans="1:8">
      <c r="A1337" s="34">
        <v>0</v>
      </c>
      <c r="B1337" s="34" t="s">
        <v>125</v>
      </c>
      <c r="C1337" s="34">
        <v>0</v>
      </c>
      <c r="D1337" s="39">
        <v>0.66200000000000003</v>
      </c>
      <c r="E1337" s="39">
        <v>0.63514611055287795</v>
      </c>
      <c r="F1337" s="39">
        <v>3.4083237490324901E-2</v>
      </c>
      <c r="G1337" s="34" t="s">
        <v>126</v>
      </c>
      <c r="H1337" s="34" t="s">
        <v>132</v>
      </c>
    </row>
    <row r="1338" spans="1:8">
      <c r="A1338" s="34">
        <v>0</v>
      </c>
      <c r="B1338" s="34" t="s">
        <v>125</v>
      </c>
      <c r="C1338" s="34">
        <v>0</v>
      </c>
      <c r="D1338" s="39">
        <v>0.33</v>
      </c>
      <c r="E1338" s="39">
        <v>1.18783782617533</v>
      </c>
      <c r="F1338" s="39">
        <v>6.1905767441651098E-2</v>
      </c>
      <c r="G1338" s="34" t="s">
        <v>126</v>
      </c>
      <c r="H1338" s="34" t="s">
        <v>132</v>
      </c>
    </row>
    <row r="1339" spans="1:8">
      <c r="A1339" s="34">
        <v>0</v>
      </c>
      <c r="B1339" s="34" t="s">
        <v>125</v>
      </c>
      <c r="C1339" s="34">
        <v>0</v>
      </c>
      <c r="D1339" s="39">
        <v>0.34300000000000003</v>
      </c>
      <c r="E1339" s="39">
        <v>1.13652981281067</v>
      </c>
      <c r="F1339" s="39">
        <v>5.9390590871383403E-2</v>
      </c>
      <c r="G1339" s="34" t="s">
        <v>126</v>
      </c>
      <c r="H1339" s="34" t="s">
        <v>132</v>
      </c>
    </row>
    <row r="1340" spans="1:8">
      <c r="A1340" s="34">
        <v>0</v>
      </c>
      <c r="B1340" s="34" t="s">
        <v>125</v>
      </c>
      <c r="C1340" s="34">
        <v>0</v>
      </c>
      <c r="D1340" s="39">
        <v>0.89700000000000002</v>
      </c>
      <c r="E1340" s="39">
        <v>0.33404622312235199</v>
      </c>
      <c r="F1340" s="39">
        <v>1.82199945967772E-2</v>
      </c>
      <c r="G1340" s="34" t="s">
        <v>126</v>
      </c>
      <c r="H1340" s="34" t="s">
        <v>132</v>
      </c>
    </row>
    <row r="1341" spans="1:8">
      <c r="A1341" s="34">
        <v>0</v>
      </c>
      <c r="B1341" s="34" t="s">
        <v>125</v>
      </c>
      <c r="C1341" s="34">
        <v>0</v>
      </c>
      <c r="D1341" s="39">
        <v>0.53200000000000003</v>
      </c>
      <c r="E1341" s="39">
        <v>0.87362905411498604</v>
      </c>
      <c r="F1341" s="39">
        <v>4.62883450559557E-2</v>
      </c>
      <c r="G1341" s="34" t="s">
        <v>126</v>
      </c>
      <c r="H1341" s="34" t="s">
        <v>132</v>
      </c>
    </row>
    <row r="1342" spans="1:8">
      <c r="A1342" s="34">
        <v>0</v>
      </c>
      <c r="B1342" s="34" t="s">
        <v>125</v>
      </c>
      <c r="C1342" s="34">
        <v>0</v>
      </c>
      <c r="D1342" s="39">
        <v>0.88200000000000001</v>
      </c>
      <c r="E1342" s="39">
        <v>0.30628336315402599</v>
      </c>
      <c r="F1342" s="39">
        <v>1.6731051141188901E-2</v>
      </c>
      <c r="G1342" s="34" t="s">
        <v>126</v>
      </c>
      <c r="H1342" s="34" t="s">
        <v>132</v>
      </c>
    </row>
    <row r="1343" spans="1:8">
      <c r="A1343" s="34">
        <v>0</v>
      </c>
      <c r="B1343" s="34" t="s">
        <v>125</v>
      </c>
      <c r="C1343" s="34">
        <v>0</v>
      </c>
      <c r="D1343" s="39">
        <v>0.57599999999999996</v>
      </c>
      <c r="E1343" s="39">
        <v>0.77170164860604795</v>
      </c>
      <c r="F1343" s="39">
        <v>4.1109839856385798E-2</v>
      </c>
      <c r="G1343" s="34" t="s">
        <v>126</v>
      </c>
      <c r="H1343" s="34" t="s">
        <v>132</v>
      </c>
    </row>
    <row r="1344" spans="1:8">
      <c r="A1344" s="34">
        <v>0</v>
      </c>
      <c r="B1344" s="34" t="s">
        <v>125</v>
      </c>
      <c r="C1344" s="34">
        <v>0</v>
      </c>
      <c r="D1344" s="39">
        <v>0.93400000000000005</v>
      </c>
      <c r="E1344" s="39">
        <v>0.30865201279819399</v>
      </c>
      <c r="F1344" s="39">
        <v>1.6858259831605198E-2</v>
      </c>
      <c r="G1344" s="34" t="s">
        <v>126</v>
      </c>
      <c r="H1344" s="34" t="s">
        <v>132</v>
      </c>
    </row>
    <row r="1345" spans="1:8">
      <c r="A1345" s="34">
        <v>0</v>
      </c>
      <c r="B1345" s="34" t="s">
        <v>125</v>
      </c>
      <c r="C1345" s="34">
        <v>0</v>
      </c>
      <c r="D1345" s="39">
        <v>0.63800000000000001</v>
      </c>
      <c r="E1345" s="39">
        <v>0.688251190066136</v>
      </c>
      <c r="F1345" s="39">
        <v>3.6828014727883197E-2</v>
      </c>
      <c r="G1345" s="34" t="s">
        <v>126</v>
      </c>
      <c r="H1345" s="34" t="s">
        <v>132</v>
      </c>
    </row>
    <row r="1346" spans="1:8">
      <c r="A1346" s="34">
        <v>0</v>
      </c>
      <c r="B1346" s="34" t="s">
        <v>125</v>
      </c>
      <c r="C1346" s="34">
        <v>0</v>
      </c>
      <c r="D1346" s="39">
        <v>0.874</v>
      </c>
      <c r="E1346" s="39">
        <v>0.37332260134913903</v>
      </c>
      <c r="F1346" s="39">
        <v>2.03187310999332E-2</v>
      </c>
      <c r="G1346" s="34" t="s">
        <v>126</v>
      </c>
      <c r="H1346" s="34" t="s">
        <v>132</v>
      </c>
    </row>
    <row r="1347" spans="1:8">
      <c r="A1347" s="34">
        <v>0</v>
      </c>
      <c r="B1347" s="34" t="s">
        <v>125</v>
      </c>
      <c r="C1347" s="34">
        <v>0</v>
      </c>
      <c r="D1347" s="39">
        <v>0.36599999999999999</v>
      </c>
      <c r="E1347" s="39">
        <v>1.0925902450682401</v>
      </c>
      <c r="F1347" s="39">
        <v>5.72258782618804E-2</v>
      </c>
      <c r="G1347" s="34" t="s">
        <v>126</v>
      </c>
      <c r="H1347" s="34" t="s">
        <v>132</v>
      </c>
    </row>
    <row r="1348" spans="1:8">
      <c r="A1348" s="34">
        <v>0</v>
      </c>
      <c r="B1348" s="34" t="s">
        <v>125</v>
      </c>
      <c r="C1348" s="34">
        <v>0</v>
      </c>
      <c r="D1348" s="39">
        <v>0.69199999999999995</v>
      </c>
      <c r="E1348" s="39">
        <v>0.58996928426237205</v>
      </c>
      <c r="F1348" s="39">
        <v>3.1735893440223199E-2</v>
      </c>
      <c r="G1348" s="34" t="s">
        <v>126</v>
      </c>
      <c r="H1348" s="34" t="s">
        <v>132</v>
      </c>
    </row>
    <row r="1349" spans="1:8">
      <c r="A1349" s="34">
        <v>0</v>
      </c>
      <c r="B1349" s="34" t="s">
        <v>125</v>
      </c>
      <c r="C1349" s="34">
        <v>0</v>
      </c>
      <c r="D1349" s="39">
        <v>0.60499999999999998</v>
      </c>
      <c r="E1349" s="39">
        <v>0.73132740049371803</v>
      </c>
      <c r="F1349" s="39">
        <v>3.9043009865624499E-2</v>
      </c>
      <c r="G1349" s="34" t="s">
        <v>126</v>
      </c>
      <c r="H1349" s="34" t="s">
        <v>132</v>
      </c>
    </row>
    <row r="1350" spans="1:8">
      <c r="A1350" s="34">
        <v>0</v>
      </c>
      <c r="B1350" s="34" t="s">
        <v>125</v>
      </c>
      <c r="C1350" s="34">
        <v>0</v>
      </c>
      <c r="D1350" s="39">
        <v>0.315</v>
      </c>
      <c r="E1350" s="39">
        <v>1.1998275017709199</v>
      </c>
      <c r="F1350" s="39">
        <v>6.2491577159235E-2</v>
      </c>
      <c r="G1350" s="34" t="s">
        <v>126</v>
      </c>
      <c r="H1350" s="34" t="s">
        <v>132</v>
      </c>
    </row>
    <row r="1351" spans="1:8">
      <c r="A1351" s="34">
        <v>0</v>
      </c>
      <c r="B1351" s="34" t="s">
        <v>125</v>
      </c>
      <c r="C1351" s="34">
        <v>0</v>
      </c>
      <c r="D1351" s="39">
        <v>0.68500000000000005</v>
      </c>
      <c r="E1351" s="39">
        <v>0.62765838020363396</v>
      </c>
      <c r="F1351" s="39">
        <v>3.3694969458462502E-2</v>
      </c>
      <c r="G1351" s="34" t="s">
        <v>126</v>
      </c>
      <c r="H1351" s="34" t="s">
        <v>132</v>
      </c>
    </row>
    <row r="1352" spans="1:8">
      <c r="A1352" s="34">
        <v>0</v>
      </c>
      <c r="B1352" s="34" t="s">
        <v>125</v>
      </c>
      <c r="C1352" s="34">
        <v>0</v>
      </c>
      <c r="D1352" s="39">
        <v>0.6</v>
      </c>
      <c r="E1352" s="39">
        <v>0.74695744968686995</v>
      </c>
      <c r="F1352" s="39">
        <v>3.9844196141776998E-2</v>
      </c>
      <c r="G1352" s="34" t="s">
        <v>126</v>
      </c>
      <c r="H1352" s="34" t="s">
        <v>132</v>
      </c>
    </row>
    <row r="1353" spans="1:8">
      <c r="A1353" s="34">
        <v>0</v>
      </c>
      <c r="B1353" s="34" t="s">
        <v>125</v>
      </c>
      <c r="C1353" s="34">
        <v>0</v>
      </c>
      <c r="D1353" s="39">
        <v>0.443</v>
      </c>
      <c r="E1353" s="39">
        <v>0.970437151410521</v>
      </c>
      <c r="F1353" s="39">
        <v>5.1155233991978202E-2</v>
      </c>
      <c r="G1353" s="34" t="s">
        <v>126</v>
      </c>
      <c r="H1353" s="34" t="s">
        <v>132</v>
      </c>
    </row>
    <row r="1354" spans="1:8">
      <c r="A1354" s="34">
        <v>0</v>
      </c>
      <c r="B1354" s="34" t="s">
        <v>125</v>
      </c>
      <c r="C1354" s="34">
        <v>0</v>
      </c>
      <c r="D1354" s="39">
        <v>0.63400000000000001</v>
      </c>
      <c r="E1354" s="39">
        <v>0.69899134019257703</v>
      </c>
      <c r="F1354" s="39">
        <v>3.7381232360385597E-2</v>
      </c>
      <c r="G1354" s="34" t="s">
        <v>126</v>
      </c>
      <c r="H1354" s="34" t="s">
        <v>132</v>
      </c>
    </row>
    <row r="1355" spans="1:8">
      <c r="A1355" s="34">
        <v>0</v>
      </c>
      <c r="B1355" s="34" t="s">
        <v>125</v>
      </c>
      <c r="C1355" s="34">
        <v>0</v>
      </c>
      <c r="D1355" s="39">
        <v>0.45</v>
      </c>
      <c r="E1355" s="39">
        <v>0.99773566930326096</v>
      </c>
      <c r="F1355" s="39">
        <v>5.2518662574898997E-2</v>
      </c>
      <c r="G1355" s="34" t="s">
        <v>126</v>
      </c>
      <c r="H1355" s="34" t="s">
        <v>132</v>
      </c>
    </row>
    <row r="1356" spans="1:8">
      <c r="A1356" s="34">
        <v>0</v>
      </c>
      <c r="B1356" s="34" t="s">
        <v>125</v>
      </c>
      <c r="C1356" s="34">
        <v>0</v>
      </c>
      <c r="D1356" s="39">
        <v>0.88600000000000001</v>
      </c>
      <c r="E1356" s="39">
        <v>0.35640625954404398</v>
      </c>
      <c r="F1356" s="39">
        <v>1.9415906060519801E-2</v>
      </c>
      <c r="G1356" s="34" t="s">
        <v>126</v>
      </c>
      <c r="H1356" s="34" t="s">
        <v>132</v>
      </c>
    </row>
    <row r="1357" spans="1:8">
      <c r="A1357" s="34">
        <v>0</v>
      </c>
      <c r="B1357" s="34" t="s">
        <v>125</v>
      </c>
      <c r="C1357" s="34">
        <v>0</v>
      </c>
      <c r="D1357" s="39">
        <v>0.499</v>
      </c>
      <c r="E1357" s="39">
        <v>0.85780727749422803</v>
      </c>
      <c r="F1357" s="39">
        <v>4.5488177117918402E-2</v>
      </c>
      <c r="G1357" s="34" t="s">
        <v>126</v>
      </c>
      <c r="H1357" s="34" t="s">
        <v>132</v>
      </c>
    </row>
    <row r="1358" spans="1:8">
      <c r="A1358" s="34">
        <v>0</v>
      </c>
      <c r="B1358" s="34" t="s">
        <v>125</v>
      </c>
      <c r="C1358" s="34">
        <v>0</v>
      </c>
      <c r="D1358" s="39">
        <v>0.77400000000000002</v>
      </c>
      <c r="E1358" s="39">
        <v>0.49946932008329598</v>
      </c>
      <c r="F1358" s="39">
        <v>2.6999116106593599E-2</v>
      </c>
      <c r="G1358" s="34" t="s">
        <v>126</v>
      </c>
      <c r="H1358" s="34" t="s">
        <v>132</v>
      </c>
    </row>
    <row r="1359" spans="1:8">
      <c r="A1359" s="34">
        <v>0</v>
      </c>
      <c r="B1359" s="34" t="s">
        <v>125</v>
      </c>
      <c r="C1359" s="34">
        <v>0</v>
      </c>
      <c r="D1359" s="39">
        <v>0.35499999999999998</v>
      </c>
      <c r="E1359" s="39">
        <v>1.1087367914345201</v>
      </c>
      <c r="F1359" s="39">
        <v>5.8022505806428301E-2</v>
      </c>
      <c r="G1359" s="34" t="s">
        <v>126</v>
      </c>
      <c r="H1359" s="34" t="s">
        <v>132</v>
      </c>
    </row>
    <row r="1360" spans="1:8">
      <c r="A1360" s="34">
        <v>0</v>
      </c>
      <c r="B1360" s="34" t="s">
        <v>125</v>
      </c>
      <c r="C1360" s="34">
        <v>0</v>
      </c>
      <c r="D1360" s="39">
        <v>0.28000000000000003</v>
      </c>
      <c r="E1360" s="39">
        <v>1.2508949903181501</v>
      </c>
      <c r="F1360" s="39">
        <v>6.4978536891259306E-2</v>
      </c>
      <c r="G1360" s="34" t="s">
        <v>126</v>
      </c>
      <c r="H1360" s="34" t="s">
        <v>132</v>
      </c>
    </row>
    <row r="1361" spans="1:8">
      <c r="A1361" s="34">
        <v>0</v>
      </c>
      <c r="B1361" s="34" t="s">
        <v>125</v>
      </c>
      <c r="C1361" s="34">
        <v>0</v>
      </c>
      <c r="D1361" s="39">
        <v>0.69099999999999995</v>
      </c>
      <c r="E1361" s="39">
        <v>0.61838307397427295</v>
      </c>
      <c r="F1361" s="39">
        <v>3.3213575610584599E-2</v>
      </c>
      <c r="G1361" s="34" t="s">
        <v>126</v>
      </c>
      <c r="H1361" s="34" t="s">
        <v>132</v>
      </c>
    </row>
    <row r="1362" spans="1:8">
      <c r="A1362" s="34">
        <v>0</v>
      </c>
      <c r="B1362" s="34" t="s">
        <v>125</v>
      </c>
      <c r="C1362" s="34">
        <v>0</v>
      </c>
      <c r="D1362" s="39">
        <v>0.60899999999999999</v>
      </c>
      <c r="E1362" s="39">
        <v>0.728369955273237</v>
      </c>
      <c r="F1362" s="39">
        <v>3.8891262667958698E-2</v>
      </c>
      <c r="G1362" s="34" t="s">
        <v>126</v>
      </c>
      <c r="H1362" s="34" t="s">
        <v>132</v>
      </c>
    </row>
    <row r="1363" spans="1:8">
      <c r="A1363" s="34">
        <v>0</v>
      </c>
      <c r="B1363" s="34" t="s">
        <v>125</v>
      </c>
      <c r="C1363" s="34">
        <v>0</v>
      </c>
      <c r="D1363" s="39">
        <v>0.63300000000000001</v>
      </c>
      <c r="E1363" s="39">
        <v>0.67616816021953097</v>
      </c>
      <c r="F1363" s="39">
        <v>3.6204865710075203E-2</v>
      </c>
      <c r="G1363" s="34" t="s">
        <v>126</v>
      </c>
      <c r="H1363" s="34" t="s">
        <v>132</v>
      </c>
    </row>
    <row r="1364" spans="1:8">
      <c r="A1364" s="34">
        <v>0</v>
      </c>
      <c r="B1364" s="34" t="s">
        <v>125</v>
      </c>
      <c r="C1364" s="34">
        <v>0</v>
      </c>
      <c r="D1364" s="39">
        <v>3.5999999999999997E-2</v>
      </c>
      <c r="E1364" s="39">
        <v>2.4954929559147598</v>
      </c>
      <c r="F1364" s="39">
        <v>0.12175813293598201</v>
      </c>
      <c r="G1364" s="34" t="s">
        <v>126</v>
      </c>
      <c r="H1364" s="34" t="s">
        <v>132</v>
      </c>
    </row>
    <row r="1365" spans="1:8">
      <c r="A1365" s="34">
        <v>0</v>
      </c>
      <c r="B1365" s="34" t="s">
        <v>125</v>
      </c>
      <c r="C1365" s="34">
        <v>0</v>
      </c>
      <c r="D1365" s="39">
        <v>0.64600000000000002</v>
      </c>
      <c r="E1365" s="39">
        <v>0.62381225074431901</v>
      </c>
      <c r="F1365" s="39">
        <v>3.3495411269483098E-2</v>
      </c>
      <c r="G1365" s="34" t="s">
        <v>126</v>
      </c>
      <c r="H1365" s="34" t="s">
        <v>132</v>
      </c>
    </row>
    <row r="1366" spans="1:8">
      <c r="A1366" s="34">
        <v>0</v>
      </c>
      <c r="B1366" s="34" t="s">
        <v>125</v>
      </c>
      <c r="C1366" s="34">
        <v>0</v>
      </c>
      <c r="D1366" s="39">
        <v>0.47499999999999998</v>
      </c>
      <c r="E1366" s="39">
        <v>0.91838105533376302</v>
      </c>
      <c r="F1366" s="39">
        <v>4.8544378752474603E-2</v>
      </c>
      <c r="G1366" s="34" t="s">
        <v>126</v>
      </c>
      <c r="H1366" s="34" t="s">
        <v>132</v>
      </c>
    </row>
    <row r="1367" spans="1:8">
      <c r="A1367" s="34">
        <v>0</v>
      </c>
      <c r="B1367" s="34" t="s">
        <v>125</v>
      </c>
      <c r="C1367" s="34">
        <v>0</v>
      </c>
      <c r="D1367" s="39">
        <v>0.182</v>
      </c>
      <c r="E1367" s="39">
        <v>1.54822782325524</v>
      </c>
      <c r="F1367" s="39">
        <v>7.9200418434524994E-2</v>
      </c>
      <c r="G1367" s="34" t="s">
        <v>126</v>
      </c>
      <c r="H1367" s="34" t="s">
        <v>132</v>
      </c>
    </row>
    <row r="1368" spans="1:8">
      <c r="A1368" s="34">
        <v>0</v>
      </c>
      <c r="B1368" s="34" t="s">
        <v>125</v>
      </c>
      <c r="C1368" s="34">
        <v>0</v>
      </c>
      <c r="D1368" s="39">
        <v>0.39</v>
      </c>
      <c r="E1368" s="39">
        <v>1.0071001095032299</v>
      </c>
      <c r="F1368" s="39">
        <v>5.2985468782778398E-2</v>
      </c>
      <c r="G1368" s="34" t="s">
        <v>126</v>
      </c>
      <c r="H1368" s="34" t="s">
        <v>132</v>
      </c>
    </row>
    <row r="1369" spans="1:8">
      <c r="A1369" s="34">
        <v>0</v>
      </c>
      <c r="B1369" s="34" t="s">
        <v>125</v>
      </c>
      <c r="C1369" s="34">
        <v>0</v>
      </c>
      <c r="D1369" s="39">
        <v>0.88</v>
      </c>
      <c r="E1369" s="39">
        <v>0.36081761349038399</v>
      </c>
      <c r="F1369" s="39">
        <v>1.96515003354359E-2</v>
      </c>
      <c r="G1369" s="34" t="s">
        <v>126</v>
      </c>
      <c r="H1369" s="34" t="s">
        <v>132</v>
      </c>
    </row>
    <row r="1370" spans="1:8">
      <c r="A1370" s="34">
        <v>0</v>
      </c>
      <c r="B1370" s="34" t="s">
        <v>125</v>
      </c>
      <c r="C1370" s="34">
        <v>0</v>
      </c>
      <c r="D1370" s="39">
        <v>0.35799999999999998</v>
      </c>
      <c r="E1370" s="39">
        <v>1.1201689080778201</v>
      </c>
      <c r="F1370" s="39">
        <v>5.8585722409835797E-2</v>
      </c>
      <c r="G1370" s="34" t="s">
        <v>126</v>
      </c>
      <c r="H1370" s="34" t="s">
        <v>132</v>
      </c>
    </row>
    <row r="1371" spans="1:8">
      <c r="A1371" s="34">
        <v>0</v>
      </c>
      <c r="B1371" s="34" t="s">
        <v>125</v>
      </c>
      <c r="C1371" s="34">
        <v>0</v>
      </c>
      <c r="D1371" s="39">
        <v>0.57299999999999995</v>
      </c>
      <c r="E1371" s="39">
        <v>0.76631178803700295</v>
      </c>
      <c r="F1371" s="39">
        <v>4.0834437618451298E-2</v>
      </c>
      <c r="G1371" s="34" t="s">
        <v>126</v>
      </c>
      <c r="H1371" s="34" t="s">
        <v>132</v>
      </c>
    </row>
    <row r="1372" spans="1:8">
      <c r="A1372" s="34">
        <v>0</v>
      </c>
      <c r="B1372" s="34" t="s">
        <v>125</v>
      </c>
      <c r="C1372" s="34">
        <v>0</v>
      </c>
      <c r="D1372" s="39">
        <v>0.255</v>
      </c>
      <c r="E1372" s="39">
        <v>1.3758370843102301</v>
      </c>
      <c r="F1372" s="39">
        <v>7.1007878437640601E-2</v>
      </c>
      <c r="G1372" s="34" t="s">
        <v>126</v>
      </c>
      <c r="H1372" s="34" t="s">
        <v>132</v>
      </c>
    </row>
    <row r="1373" spans="1:8">
      <c r="A1373" s="34">
        <v>0</v>
      </c>
      <c r="B1373" s="34" t="s">
        <v>125</v>
      </c>
      <c r="C1373" s="34">
        <v>0</v>
      </c>
      <c r="D1373" s="39">
        <v>0.88700000000000001</v>
      </c>
      <c r="E1373" s="39">
        <v>0.38024246174732501</v>
      </c>
      <c r="F1373" s="39">
        <v>2.06875650600736E-2</v>
      </c>
      <c r="G1373" s="34" t="s">
        <v>126</v>
      </c>
      <c r="H1373" s="34" t="s">
        <v>132</v>
      </c>
    </row>
    <row r="1374" spans="1:8">
      <c r="A1374" s="34">
        <v>0</v>
      </c>
      <c r="B1374" s="34" t="s">
        <v>125</v>
      </c>
      <c r="C1374" s="34">
        <v>0</v>
      </c>
      <c r="D1374" s="39">
        <v>0.69499999999999995</v>
      </c>
      <c r="E1374" s="39">
        <v>0.61802020847629402</v>
      </c>
      <c r="F1374" s="39">
        <v>3.3194732928419797E-2</v>
      </c>
      <c r="G1374" s="34" t="s">
        <v>126</v>
      </c>
      <c r="H1374" s="34" t="s">
        <v>132</v>
      </c>
    </row>
    <row r="1375" spans="1:8">
      <c r="A1375" s="34">
        <v>0</v>
      </c>
      <c r="B1375" s="34" t="s">
        <v>125</v>
      </c>
      <c r="C1375" s="34">
        <v>0</v>
      </c>
      <c r="D1375" s="39">
        <v>0.376</v>
      </c>
      <c r="E1375" s="39">
        <v>1.0954136238823</v>
      </c>
      <c r="F1375" s="39">
        <v>5.7365273434678697E-2</v>
      </c>
      <c r="G1375" s="34" t="s">
        <v>126</v>
      </c>
      <c r="H1375" s="34" t="s">
        <v>132</v>
      </c>
    </row>
    <row r="1376" spans="1:8">
      <c r="A1376" s="34">
        <v>0</v>
      </c>
      <c r="B1376" s="34" t="s">
        <v>125</v>
      </c>
      <c r="C1376" s="34">
        <v>0</v>
      </c>
      <c r="D1376" s="39">
        <v>0.02</v>
      </c>
      <c r="E1376" s="39">
        <v>2.8454371969473802</v>
      </c>
      <c r="F1376" s="39">
        <v>0.13650167996304099</v>
      </c>
      <c r="G1376" s="34" t="s">
        <v>126</v>
      </c>
      <c r="H1376" s="34" t="s">
        <v>132</v>
      </c>
    </row>
    <row r="1377" spans="1:8">
      <c r="A1377" s="34">
        <v>0</v>
      </c>
      <c r="B1377" s="34" t="s">
        <v>125</v>
      </c>
      <c r="C1377" s="34">
        <v>0</v>
      </c>
      <c r="D1377" s="39">
        <v>0.48299999999999998</v>
      </c>
      <c r="E1377" s="39">
        <v>0.95955440415030302</v>
      </c>
      <c r="F1377" s="39">
        <v>5.06105989463684E-2</v>
      </c>
      <c r="G1377" s="34" t="s">
        <v>126</v>
      </c>
      <c r="H1377" s="34" t="s">
        <v>132</v>
      </c>
    </row>
    <row r="1378" spans="1:8">
      <c r="A1378" s="34">
        <v>0</v>
      </c>
      <c r="B1378" s="34" t="s">
        <v>125</v>
      </c>
      <c r="C1378" s="34">
        <v>0</v>
      </c>
      <c r="D1378" s="39">
        <v>0.69</v>
      </c>
      <c r="E1378" s="39">
        <v>0.62027459583909605</v>
      </c>
      <c r="F1378" s="39">
        <v>3.3311785637022903E-2</v>
      </c>
      <c r="G1378" s="34" t="s">
        <v>126</v>
      </c>
      <c r="H1378" s="34" t="s">
        <v>132</v>
      </c>
    </row>
    <row r="1379" spans="1:8">
      <c r="A1379" s="34">
        <v>0</v>
      </c>
      <c r="B1379" s="34" t="s">
        <v>125</v>
      </c>
      <c r="C1379" s="34">
        <v>0</v>
      </c>
      <c r="D1379" s="39">
        <v>0.45</v>
      </c>
      <c r="E1379" s="39">
        <v>0.95856703633450602</v>
      </c>
      <c r="F1379" s="39">
        <v>5.0561154463699201E-2</v>
      </c>
      <c r="G1379" s="34" t="s">
        <v>126</v>
      </c>
      <c r="H1379" s="34" t="s">
        <v>132</v>
      </c>
    </row>
    <row r="1380" spans="1:8">
      <c r="A1380" s="34">
        <v>0</v>
      </c>
      <c r="B1380" s="34" t="s">
        <v>125</v>
      </c>
      <c r="C1380" s="34">
        <v>0</v>
      </c>
      <c r="D1380" s="39">
        <v>0.77200000000000002</v>
      </c>
      <c r="E1380" s="39">
        <v>0.50263103197039005</v>
      </c>
      <c r="F1380" s="39">
        <v>2.7165381566648598E-2</v>
      </c>
      <c r="G1380" s="34" t="s">
        <v>126</v>
      </c>
      <c r="H1380" s="34" t="s">
        <v>132</v>
      </c>
    </row>
    <row r="1381" spans="1:8">
      <c r="A1381" s="34">
        <v>0</v>
      </c>
      <c r="B1381" s="34" t="s">
        <v>125</v>
      </c>
      <c r="C1381" s="34">
        <v>0</v>
      </c>
      <c r="D1381" s="39">
        <v>0.65100000000000002</v>
      </c>
      <c r="E1381" s="39">
        <v>0.63175697275411802</v>
      </c>
      <c r="F1381" s="39">
        <v>3.3907536131882701E-2</v>
      </c>
      <c r="G1381" s="34" t="s">
        <v>126</v>
      </c>
      <c r="H1381" s="34" t="s">
        <v>132</v>
      </c>
    </row>
    <row r="1382" spans="1:8">
      <c r="A1382" s="34">
        <v>0</v>
      </c>
      <c r="B1382" s="34" t="s">
        <v>125</v>
      </c>
      <c r="C1382" s="34">
        <v>0</v>
      </c>
      <c r="D1382" s="39">
        <v>0.57399999999999995</v>
      </c>
      <c r="E1382" s="39">
        <v>0.75284919957896401</v>
      </c>
      <c r="F1382" s="39">
        <v>4.0145856854427599E-2</v>
      </c>
      <c r="G1382" s="34" t="s">
        <v>126</v>
      </c>
      <c r="H1382" s="34" t="s">
        <v>132</v>
      </c>
    </row>
    <row r="1383" spans="1:8">
      <c r="A1383" s="34">
        <v>0</v>
      </c>
      <c r="B1383" s="34" t="s">
        <v>125</v>
      </c>
      <c r="C1383" s="34">
        <v>0</v>
      </c>
      <c r="D1383" s="39">
        <v>0.625</v>
      </c>
      <c r="E1383" s="39">
        <v>0.72030883165332205</v>
      </c>
      <c r="F1383" s="39">
        <v>3.8477401101171198E-2</v>
      </c>
      <c r="G1383" s="34" t="s">
        <v>126</v>
      </c>
      <c r="H1383" s="34" t="s">
        <v>132</v>
      </c>
    </row>
    <row r="1384" spans="1:8">
      <c r="A1384" s="34">
        <v>0</v>
      </c>
      <c r="B1384" s="34" t="s">
        <v>125</v>
      </c>
      <c r="C1384" s="34">
        <v>0</v>
      </c>
      <c r="D1384" s="39">
        <v>1.4999999999999999E-2</v>
      </c>
      <c r="E1384" s="39">
        <v>3.38748717828304</v>
      </c>
      <c r="F1384" s="39">
        <v>0.158386403696958</v>
      </c>
      <c r="G1384" s="34" t="s">
        <v>126</v>
      </c>
      <c r="H1384" s="34" t="s">
        <v>132</v>
      </c>
    </row>
    <row r="1385" spans="1:8">
      <c r="A1385" s="34">
        <v>0</v>
      </c>
      <c r="B1385" s="34" t="s">
        <v>125</v>
      </c>
      <c r="C1385" s="34">
        <v>0</v>
      </c>
      <c r="D1385" s="39">
        <v>7.0000000000000007E-2</v>
      </c>
      <c r="E1385" s="39">
        <v>2.1165440270922402</v>
      </c>
      <c r="F1385" s="39">
        <v>0.105214097622422</v>
      </c>
      <c r="G1385" s="34" t="s">
        <v>126</v>
      </c>
      <c r="H1385" s="34" t="s">
        <v>132</v>
      </c>
    </row>
    <row r="1386" spans="1:8">
      <c r="A1386" s="34">
        <v>0</v>
      </c>
      <c r="B1386" s="34" t="s">
        <v>125</v>
      </c>
      <c r="C1386" s="34">
        <v>0</v>
      </c>
      <c r="D1386" s="39">
        <v>0.28399999999999997</v>
      </c>
      <c r="E1386" s="39">
        <v>1.2243459363261999</v>
      </c>
      <c r="F1386" s="39">
        <v>6.3687260954490205E-2</v>
      </c>
      <c r="G1386" s="34" t="s">
        <v>126</v>
      </c>
      <c r="H1386" s="34" t="s">
        <v>132</v>
      </c>
    </row>
    <row r="1387" spans="1:8">
      <c r="A1387" s="34">
        <v>0</v>
      </c>
      <c r="B1387" s="34" t="s">
        <v>125</v>
      </c>
      <c r="C1387" s="34">
        <v>0</v>
      </c>
      <c r="D1387" s="39">
        <v>0.82199999999999995</v>
      </c>
      <c r="E1387" s="39">
        <v>0.39401909498461202</v>
      </c>
      <c r="F1387" s="39">
        <v>2.14210441421172E-2</v>
      </c>
      <c r="G1387" s="34" t="s">
        <v>126</v>
      </c>
      <c r="H1387" s="34" t="s">
        <v>132</v>
      </c>
    </row>
    <row r="1388" spans="1:8">
      <c r="A1388" s="34">
        <v>0</v>
      </c>
      <c r="B1388" s="34" t="s">
        <v>125</v>
      </c>
      <c r="C1388" s="34">
        <v>0</v>
      </c>
      <c r="D1388" s="39">
        <v>0.312</v>
      </c>
      <c r="E1388" s="39">
        <v>1.2291700419781599</v>
      </c>
      <c r="F1388" s="39">
        <v>6.3922157809974206E-2</v>
      </c>
      <c r="G1388" s="34" t="s">
        <v>126</v>
      </c>
      <c r="H1388" s="34" t="s">
        <v>132</v>
      </c>
    </row>
    <row r="1389" spans="1:8">
      <c r="A1389" s="34">
        <v>0</v>
      </c>
      <c r="B1389" s="34" t="s">
        <v>125</v>
      </c>
      <c r="C1389" s="34">
        <v>0</v>
      </c>
      <c r="D1389" s="39">
        <v>0.53900000000000003</v>
      </c>
      <c r="E1389" s="39">
        <v>0.80551697942023903</v>
      </c>
      <c r="F1389" s="39">
        <v>4.2834077909251499E-2</v>
      </c>
      <c r="G1389" s="34" t="s">
        <v>126</v>
      </c>
      <c r="H1389" s="34" t="s">
        <v>132</v>
      </c>
    </row>
    <row r="1390" spans="1:8">
      <c r="A1390" s="34">
        <v>0</v>
      </c>
      <c r="B1390" s="34" t="s">
        <v>125</v>
      </c>
      <c r="C1390" s="34">
        <v>0</v>
      </c>
      <c r="D1390" s="39">
        <v>0.246</v>
      </c>
      <c r="E1390" s="39">
        <v>1.34670602596571</v>
      </c>
      <c r="F1390" s="39">
        <v>6.9609060279215498E-2</v>
      </c>
      <c r="G1390" s="34" t="s">
        <v>126</v>
      </c>
      <c r="H1390" s="34" t="s">
        <v>132</v>
      </c>
    </row>
    <row r="1391" spans="1:8">
      <c r="A1391" s="34">
        <v>0</v>
      </c>
      <c r="B1391" s="34" t="s">
        <v>125</v>
      </c>
      <c r="C1391" s="34">
        <v>0</v>
      </c>
      <c r="D1391" s="39">
        <v>0.41799999999999998</v>
      </c>
      <c r="E1391" s="39">
        <v>1.00856903415055</v>
      </c>
      <c r="F1391" s="39">
        <v>5.3058651197708299E-2</v>
      </c>
      <c r="G1391" s="34" t="s">
        <v>126</v>
      </c>
      <c r="H1391" s="34" t="s">
        <v>132</v>
      </c>
    </row>
    <row r="1392" spans="1:8">
      <c r="A1392" s="34">
        <v>0</v>
      </c>
      <c r="B1392" s="34" t="s">
        <v>125</v>
      </c>
      <c r="C1392" s="34">
        <v>0</v>
      </c>
      <c r="D1392" s="39">
        <v>0.13600000000000001</v>
      </c>
      <c r="E1392" s="39">
        <v>1.70873057747131</v>
      </c>
      <c r="F1392" s="39">
        <v>8.66991697285939E-2</v>
      </c>
      <c r="G1392" s="34" t="s">
        <v>126</v>
      </c>
      <c r="H1392" s="34" t="s">
        <v>132</v>
      </c>
    </row>
    <row r="1393" spans="1:8">
      <c r="A1393" s="34">
        <v>0</v>
      </c>
      <c r="B1393" s="34" t="s">
        <v>125</v>
      </c>
      <c r="C1393" s="34">
        <v>0</v>
      </c>
      <c r="D1393" s="39">
        <v>0.98299999999999998</v>
      </c>
      <c r="E1393" s="39">
        <v>0.16699383474639301</v>
      </c>
      <c r="F1393" s="39">
        <v>9.1921556348523795E-3</v>
      </c>
      <c r="G1393" s="34" t="s">
        <v>126</v>
      </c>
      <c r="H1393" s="34" t="s">
        <v>132</v>
      </c>
    </row>
    <row r="1394" spans="1:8">
      <c r="A1394" s="34">
        <v>0</v>
      </c>
      <c r="B1394" s="34" t="s">
        <v>125</v>
      </c>
      <c r="C1394" s="34">
        <v>0</v>
      </c>
      <c r="D1394" s="39">
        <v>0.68</v>
      </c>
      <c r="E1394" s="39">
        <v>0.58344526958032905</v>
      </c>
      <c r="F1394" s="39">
        <v>3.1395968891483397E-2</v>
      </c>
      <c r="G1394" s="34" t="s">
        <v>126</v>
      </c>
      <c r="H1394" s="34" t="s">
        <v>132</v>
      </c>
    </row>
    <row r="1395" spans="1:8">
      <c r="A1395" s="34">
        <v>0</v>
      </c>
      <c r="B1395" s="34" t="s">
        <v>125</v>
      </c>
      <c r="C1395" s="34">
        <v>0</v>
      </c>
      <c r="D1395" s="39">
        <v>5.8999999999999997E-2</v>
      </c>
      <c r="E1395" s="39">
        <v>2.30161920541916</v>
      </c>
      <c r="F1395" s="39">
        <v>0.113371213504231</v>
      </c>
      <c r="G1395" s="34" t="s">
        <v>126</v>
      </c>
      <c r="H1395" s="34" t="s">
        <v>132</v>
      </c>
    </row>
    <row r="1396" spans="1:8">
      <c r="A1396" s="34">
        <v>0</v>
      </c>
      <c r="B1396" s="34" t="s">
        <v>125</v>
      </c>
      <c r="C1396" s="34">
        <v>0</v>
      </c>
      <c r="D1396" s="39">
        <v>0.11899999999999999</v>
      </c>
      <c r="E1396" s="39">
        <v>1.7914069988827701</v>
      </c>
      <c r="F1396" s="39">
        <v>9.0514383286842595E-2</v>
      </c>
      <c r="G1396" s="34" t="s">
        <v>126</v>
      </c>
      <c r="H1396" s="34" t="s">
        <v>132</v>
      </c>
    </row>
    <row r="1397" spans="1:8">
      <c r="A1397" s="34">
        <v>0</v>
      </c>
      <c r="B1397" s="34" t="s">
        <v>125</v>
      </c>
      <c r="C1397" s="34">
        <v>0</v>
      </c>
      <c r="D1397" s="39">
        <v>0.89300000000000002</v>
      </c>
      <c r="E1397" s="39">
        <v>0.29101892183799799</v>
      </c>
      <c r="F1397" s="39">
        <v>1.5910481700423199E-2</v>
      </c>
      <c r="G1397" s="34" t="s">
        <v>126</v>
      </c>
      <c r="H1397" s="34" t="s">
        <v>132</v>
      </c>
    </row>
    <row r="1398" spans="1:8">
      <c r="A1398" s="34">
        <v>0</v>
      </c>
      <c r="B1398" s="34" t="s">
        <v>125</v>
      </c>
      <c r="C1398" s="34">
        <v>0</v>
      </c>
      <c r="D1398" s="39">
        <v>0.21199999999999999</v>
      </c>
      <c r="E1398" s="39">
        <v>1.40669578151782</v>
      </c>
      <c r="F1398" s="39">
        <v>7.2485074087547896E-2</v>
      </c>
      <c r="G1398" s="34" t="s">
        <v>126</v>
      </c>
      <c r="H1398" s="34" t="s">
        <v>132</v>
      </c>
    </row>
    <row r="1399" spans="1:8">
      <c r="A1399" s="34">
        <v>0</v>
      </c>
      <c r="B1399" s="34" t="s">
        <v>125</v>
      </c>
      <c r="C1399" s="34">
        <v>0</v>
      </c>
      <c r="D1399" s="39">
        <v>0.56599999999999995</v>
      </c>
      <c r="E1399" s="39">
        <v>0.72281409783162998</v>
      </c>
      <c r="F1399" s="39">
        <v>3.8606060715805697E-2</v>
      </c>
      <c r="G1399" s="34" t="s">
        <v>126</v>
      </c>
      <c r="H1399" s="34" t="s">
        <v>132</v>
      </c>
    </row>
    <row r="1400" spans="1:8">
      <c r="A1400" s="34">
        <v>0</v>
      </c>
      <c r="B1400" s="34" t="s">
        <v>125</v>
      </c>
      <c r="C1400" s="34">
        <v>0</v>
      </c>
      <c r="D1400" s="39">
        <v>0.24399999999999999</v>
      </c>
      <c r="E1400" s="39">
        <v>1.4127451026315501</v>
      </c>
      <c r="F1400" s="39">
        <v>7.27741025374119E-2</v>
      </c>
      <c r="G1400" s="34" t="s">
        <v>126</v>
      </c>
      <c r="H1400" s="34" t="s">
        <v>132</v>
      </c>
    </row>
    <row r="1401" spans="1:8">
      <c r="A1401" s="34">
        <v>0</v>
      </c>
      <c r="B1401" s="34" t="s">
        <v>125</v>
      </c>
      <c r="C1401" s="34">
        <v>0</v>
      </c>
      <c r="D1401" s="39">
        <v>0.13100000000000001</v>
      </c>
      <c r="E1401" s="39">
        <v>1.76336086894059</v>
      </c>
      <c r="F1401" s="39">
        <v>8.9223734800685003E-2</v>
      </c>
      <c r="G1401" s="34" t="s">
        <v>126</v>
      </c>
      <c r="H1401" s="34" t="s">
        <v>132</v>
      </c>
    </row>
    <row r="1402" spans="1:8">
      <c r="A1402" s="34">
        <v>0</v>
      </c>
      <c r="B1402" s="34" t="s">
        <v>125</v>
      </c>
      <c r="C1402" s="34">
        <v>0</v>
      </c>
      <c r="D1402" s="39">
        <v>0.80600000000000005</v>
      </c>
      <c r="E1402" s="39">
        <v>0.461380265232467</v>
      </c>
      <c r="F1402" s="39">
        <v>2.4991645185997498E-2</v>
      </c>
      <c r="G1402" s="34" t="s">
        <v>126</v>
      </c>
      <c r="H1402" s="34" t="s">
        <v>132</v>
      </c>
    </row>
    <row r="1403" spans="1:8">
      <c r="A1403" s="34">
        <v>0</v>
      </c>
      <c r="B1403" s="34" t="s">
        <v>125</v>
      </c>
      <c r="C1403" s="34">
        <v>0</v>
      </c>
      <c r="D1403" s="39">
        <v>0.22700000000000001</v>
      </c>
      <c r="E1403" s="39">
        <v>1.4013604007162499</v>
      </c>
      <c r="F1403" s="39">
        <v>7.2230007163029394E-2</v>
      </c>
      <c r="G1403" s="34" t="s">
        <v>126</v>
      </c>
      <c r="H1403" s="34" t="s">
        <v>132</v>
      </c>
    </row>
    <row r="1404" spans="1:8">
      <c r="A1404" s="34">
        <v>0</v>
      </c>
      <c r="B1404" s="34" t="s">
        <v>125</v>
      </c>
      <c r="C1404" s="34">
        <v>0</v>
      </c>
      <c r="D1404" s="39">
        <v>0.45100000000000001</v>
      </c>
      <c r="E1404" s="39">
        <v>0.96241087106474299</v>
      </c>
      <c r="F1404" s="39">
        <v>5.0753613430732702E-2</v>
      </c>
      <c r="G1404" s="34" t="s">
        <v>126</v>
      </c>
      <c r="H1404" s="34" t="s">
        <v>132</v>
      </c>
    </row>
    <row r="1405" spans="1:8">
      <c r="A1405" s="34">
        <v>0</v>
      </c>
      <c r="B1405" s="34" t="s">
        <v>125</v>
      </c>
      <c r="C1405" s="34">
        <v>0</v>
      </c>
      <c r="D1405" s="39">
        <v>0.02</v>
      </c>
      <c r="E1405" s="39">
        <v>2.8890320471191302</v>
      </c>
      <c r="F1405" s="39">
        <v>0.13830377781997599</v>
      </c>
      <c r="G1405" s="34" t="s">
        <v>126</v>
      </c>
      <c r="H1405" s="34" t="s">
        <v>132</v>
      </c>
    </row>
    <row r="1406" spans="1:8">
      <c r="A1406" s="34">
        <v>0</v>
      </c>
      <c r="B1406" s="34" t="s">
        <v>125</v>
      </c>
      <c r="C1406" s="34">
        <v>0</v>
      </c>
      <c r="D1406" s="39">
        <v>0.20200000000000001</v>
      </c>
      <c r="E1406" s="39">
        <v>1.4548518165771001</v>
      </c>
      <c r="F1406" s="39">
        <v>7.4780925102572601E-2</v>
      </c>
      <c r="G1406" s="34" t="s">
        <v>126</v>
      </c>
      <c r="H1406" s="34" t="s">
        <v>132</v>
      </c>
    </row>
    <row r="1407" spans="1:8">
      <c r="A1407" s="34">
        <v>0</v>
      </c>
      <c r="B1407" s="34" t="s">
        <v>125</v>
      </c>
      <c r="C1407" s="34">
        <v>0</v>
      </c>
      <c r="D1407" s="39">
        <v>0.89400000000000002</v>
      </c>
      <c r="E1407" s="39">
        <v>0.32701006115223202</v>
      </c>
      <c r="F1407" s="39">
        <v>1.7843066602849501E-2</v>
      </c>
      <c r="G1407" s="34" t="s">
        <v>126</v>
      </c>
      <c r="H1407" s="34" t="s">
        <v>132</v>
      </c>
    </row>
    <row r="1408" spans="1:8">
      <c r="A1408" s="34">
        <v>0</v>
      </c>
      <c r="B1408" s="34" t="s">
        <v>125</v>
      </c>
      <c r="C1408" s="34">
        <v>0</v>
      </c>
      <c r="D1408" s="39">
        <v>0.97799999999999998</v>
      </c>
      <c r="E1408" s="39">
        <v>0.17586784532588801</v>
      </c>
      <c r="F1408" s="39">
        <v>9.6758981096528099E-3</v>
      </c>
      <c r="G1408" s="34" t="s">
        <v>126</v>
      </c>
      <c r="H1408" s="34" t="s">
        <v>132</v>
      </c>
    </row>
    <row r="1409" spans="1:8">
      <c r="A1409" s="34">
        <v>0</v>
      </c>
      <c r="B1409" s="34" t="s">
        <v>125</v>
      </c>
      <c r="C1409" s="34">
        <v>0</v>
      </c>
      <c r="D1409" s="39">
        <v>0.78500000000000003</v>
      </c>
      <c r="E1409" s="39">
        <v>0.49343946334259903</v>
      </c>
      <c r="F1409" s="39">
        <v>2.66818654431853E-2</v>
      </c>
      <c r="G1409" s="34" t="s">
        <v>126</v>
      </c>
      <c r="H1409" s="34" t="s">
        <v>132</v>
      </c>
    </row>
    <row r="1410" spans="1:8">
      <c r="A1410" s="34">
        <v>0</v>
      </c>
      <c r="B1410" s="34" t="s">
        <v>125</v>
      </c>
      <c r="C1410" s="34">
        <v>0</v>
      </c>
      <c r="D1410" s="39">
        <v>0.95199999999999996</v>
      </c>
      <c r="E1410" s="39">
        <v>0.226367085483764</v>
      </c>
      <c r="F1410" s="39">
        <v>1.24197589361652E-2</v>
      </c>
      <c r="G1410" s="34" t="s">
        <v>126</v>
      </c>
      <c r="H1410" s="34" t="s">
        <v>132</v>
      </c>
    </row>
    <row r="1411" spans="1:8">
      <c r="A1411" s="34">
        <v>0</v>
      </c>
      <c r="B1411" s="34" t="s">
        <v>125</v>
      </c>
      <c r="C1411" s="34">
        <v>0</v>
      </c>
      <c r="D1411" s="39">
        <v>0.95299999999999996</v>
      </c>
      <c r="E1411" s="39">
        <v>0.21922283865871001</v>
      </c>
      <c r="F1411" s="39">
        <v>1.2032502187390199E-2</v>
      </c>
      <c r="G1411" s="34" t="s">
        <v>126</v>
      </c>
      <c r="H1411" s="34" t="s">
        <v>132</v>
      </c>
    </row>
    <row r="1412" spans="1:8">
      <c r="A1412" s="34">
        <v>0</v>
      </c>
      <c r="B1412" s="34" t="s">
        <v>125</v>
      </c>
      <c r="C1412" s="34">
        <v>0</v>
      </c>
      <c r="D1412" s="39">
        <v>0.47499999999999998</v>
      </c>
      <c r="E1412" s="39">
        <v>0.95981432208818696</v>
      </c>
      <c r="F1412" s="39">
        <v>5.06236140176754E-2</v>
      </c>
      <c r="G1412" s="34" t="s">
        <v>126</v>
      </c>
      <c r="H1412" s="34" t="s">
        <v>132</v>
      </c>
    </row>
    <row r="1413" spans="1:8">
      <c r="A1413" s="34">
        <v>0</v>
      </c>
      <c r="B1413" s="34" t="s">
        <v>125</v>
      </c>
      <c r="C1413" s="34">
        <v>0</v>
      </c>
      <c r="D1413" s="39">
        <v>0.126</v>
      </c>
      <c r="E1413" s="39">
        <v>1.7979079980541599</v>
      </c>
      <c r="F1413" s="39">
        <v>9.0813029246871096E-2</v>
      </c>
      <c r="G1413" s="34" t="s">
        <v>126</v>
      </c>
      <c r="H1413" s="34" t="s">
        <v>132</v>
      </c>
    </row>
    <row r="1414" spans="1:8">
      <c r="A1414" s="34">
        <v>0</v>
      </c>
      <c r="B1414" s="34" t="s">
        <v>125</v>
      </c>
      <c r="C1414" s="34">
        <v>0</v>
      </c>
      <c r="D1414" s="39">
        <v>0.44400000000000001</v>
      </c>
      <c r="E1414" s="39">
        <v>1.02788541674089</v>
      </c>
      <c r="F1414" s="39">
        <v>5.4019949890834897E-2</v>
      </c>
      <c r="G1414" s="34" t="s">
        <v>126</v>
      </c>
      <c r="H1414" s="34" t="s">
        <v>132</v>
      </c>
    </row>
    <row r="1415" spans="1:8">
      <c r="A1415" s="34">
        <v>0</v>
      </c>
      <c r="B1415" s="34" t="s">
        <v>125</v>
      </c>
      <c r="C1415" s="34">
        <v>0</v>
      </c>
      <c r="D1415" s="39">
        <v>0.28799999999999998</v>
      </c>
      <c r="E1415" s="39">
        <v>1.2649233218056799</v>
      </c>
      <c r="F1415" s="39">
        <v>6.5659400801970899E-2</v>
      </c>
      <c r="G1415" s="34" t="s">
        <v>126</v>
      </c>
      <c r="H1415" s="34" t="s">
        <v>132</v>
      </c>
    </row>
    <row r="1416" spans="1:8">
      <c r="A1416" s="34">
        <v>0</v>
      </c>
      <c r="B1416" s="34" t="s">
        <v>125</v>
      </c>
      <c r="C1416" s="34">
        <v>0</v>
      </c>
      <c r="D1416" s="39">
        <v>0.56299999999999994</v>
      </c>
      <c r="E1416" s="39">
        <v>0.73727201553950406</v>
      </c>
      <c r="F1416" s="39">
        <v>3.9347884522787403E-2</v>
      </c>
      <c r="G1416" s="34" t="s">
        <v>126</v>
      </c>
      <c r="H1416" s="34" t="s">
        <v>132</v>
      </c>
    </row>
    <row r="1417" spans="1:8">
      <c r="A1417" s="34">
        <v>0</v>
      </c>
      <c r="B1417" s="34" t="s">
        <v>125</v>
      </c>
      <c r="C1417" s="34">
        <v>0</v>
      </c>
      <c r="D1417" s="39">
        <v>0.27100000000000002</v>
      </c>
      <c r="E1417" s="39">
        <v>1.27648812170521</v>
      </c>
      <c r="F1417" s="39">
        <v>6.6219952184541797E-2</v>
      </c>
      <c r="G1417" s="34" t="s">
        <v>126</v>
      </c>
      <c r="H1417" s="34" t="s">
        <v>132</v>
      </c>
    </row>
    <row r="1418" spans="1:8">
      <c r="A1418" s="34">
        <v>0</v>
      </c>
      <c r="B1418" s="34" t="s">
        <v>125</v>
      </c>
      <c r="C1418" s="34">
        <v>0</v>
      </c>
      <c r="D1418" s="39">
        <v>0.90100000000000002</v>
      </c>
      <c r="E1418" s="39">
        <v>0.32712279762129598</v>
      </c>
      <c r="F1418" s="39">
        <v>1.7849108189734699E-2</v>
      </c>
      <c r="G1418" s="34" t="s">
        <v>126</v>
      </c>
      <c r="H1418" s="34" t="s">
        <v>132</v>
      </c>
    </row>
    <row r="1419" spans="1:8">
      <c r="A1419" s="34">
        <v>0</v>
      </c>
      <c r="B1419" s="34" t="s">
        <v>125</v>
      </c>
      <c r="C1419" s="34">
        <v>0</v>
      </c>
      <c r="D1419" s="39">
        <v>0.48599999999999999</v>
      </c>
      <c r="E1419" s="39">
        <v>0.89404833431635899</v>
      </c>
      <c r="F1419" s="39">
        <v>4.7319045579688801E-2</v>
      </c>
      <c r="G1419" s="34" t="s">
        <v>126</v>
      </c>
      <c r="H1419" s="34" t="s">
        <v>132</v>
      </c>
    </row>
    <row r="1420" spans="1:8">
      <c r="A1420" s="34">
        <v>0</v>
      </c>
      <c r="B1420" s="34" t="s">
        <v>125</v>
      </c>
      <c r="C1420" s="34">
        <v>0</v>
      </c>
      <c r="D1420" s="39">
        <v>0.65700000000000003</v>
      </c>
      <c r="E1420" s="39">
        <v>0.69283708946299605</v>
      </c>
      <c r="F1420" s="39">
        <v>3.70643089728495E-2</v>
      </c>
      <c r="G1420" s="34" t="s">
        <v>126</v>
      </c>
      <c r="H1420" s="34" t="s">
        <v>132</v>
      </c>
    </row>
    <row r="1421" spans="1:8">
      <c r="A1421" s="34">
        <v>0</v>
      </c>
      <c r="B1421" s="34" t="s">
        <v>125</v>
      </c>
      <c r="C1421" s="34">
        <v>0</v>
      </c>
      <c r="D1421" s="39">
        <v>0.14899999999999999</v>
      </c>
      <c r="E1421" s="39">
        <v>1.8029373357165701</v>
      </c>
      <c r="F1421" s="39">
        <v>9.1043934803792498E-2</v>
      </c>
      <c r="G1421" s="34" t="s">
        <v>126</v>
      </c>
      <c r="H1421" s="34" t="s">
        <v>132</v>
      </c>
    </row>
    <row r="1422" spans="1:8">
      <c r="A1422" s="34">
        <v>0</v>
      </c>
      <c r="B1422" s="34" t="s">
        <v>125</v>
      </c>
      <c r="C1422" s="34">
        <v>0</v>
      </c>
      <c r="D1422" s="39">
        <v>0.13600000000000001</v>
      </c>
      <c r="E1422" s="39">
        <v>1.7274550035279901</v>
      </c>
      <c r="F1422" s="39">
        <v>8.7566034403274998E-2</v>
      </c>
      <c r="G1422" s="34" t="s">
        <v>126</v>
      </c>
      <c r="H1422" s="34" t="s">
        <v>132</v>
      </c>
    </row>
    <row r="1423" spans="1:8">
      <c r="A1423" s="34">
        <v>0</v>
      </c>
      <c r="B1423" s="34" t="s">
        <v>125</v>
      </c>
      <c r="C1423" s="34">
        <v>0</v>
      </c>
      <c r="D1423" s="39">
        <v>0.88500000000000001</v>
      </c>
      <c r="E1423" s="39">
        <v>0.38003626281562097</v>
      </c>
      <c r="F1423" s="39">
        <v>2.0676578510591299E-2</v>
      </c>
      <c r="G1423" s="34" t="s">
        <v>126</v>
      </c>
      <c r="H1423" s="34" t="s">
        <v>132</v>
      </c>
    </row>
    <row r="1424" spans="1:8">
      <c r="A1424" s="34">
        <v>0</v>
      </c>
      <c r="B1424" s="34" t="s">
        <v>125</v>
      </c>
      <c r="C1424" s="34">
        <v>0</v>
      </c>
      <c r="D1424" s="39">
        <v>0.92300000000000004</v>
      </c>
      <c r="E1424" s="39">
        <v>0.29824072318419897</v>
      </c>
      <c r="F1424" s="39">
        <v>1.62988741757191E-2</v>
      </c>
      <c r="G1424" s="34" t="s">
        <v>126</v>
      </c>
      <c r="H1424" s="34" t="s">
        <v>132</v>
      </c>
    </row>
    <row r="1425" spans="1:8">
      <c r="A1425" s="34">
        <v>0</v>
      </c>
      <c r="B1425" s="34" t="s">
        <v>125</v>
      </c>
      <c r="C1425" s="34">
        <v>0</v>
      </c>
      <c r="D1425" s="39">
        <v>2.1000000000000001E-2</v>
      </c>
      <c r="E1425" s="39">
        <v>3.0881491043411802</v>
      </c>
      <c r="F1425" s="39">
        <v>0.14644002605735801</v>
      </c>
      <c r="G1425" s="34" t="s">
        <v>126</v>
      </c>
      <c r="H1425" s="34" t="s">
        <v>132</v>
      </c>
    </row>
    <row r="1426" spans="1:8">
      <c r="A1426" s="34">
        <v>0</v>
      </c>
      <c r="B1426" s="34" t="s">
        <v>125</v>
      </c>
      <c r="C1426" s="34">
        <v>0</v>
      </c>
      <c r="D1426" s="39">
        <v>0.46200000000000002</v>
      </c>
      <c r="E1426" s="39">
        <v>0.98895775206868797</v>
      </c>
      <c r="F1426" s="39">
        <v>5.2080675779108999E-2</v>
      </c>
      <c r="G1426" s="34" t="s">
        <v>126</v>
      </c>
      <c r="H1426" s="34" t="s">
        <v>132</v>
      </c>
    </row>
    <row r="1427" spans="1:8">
      <c r="A1427" s="34">
        <v>0</v>
      </c>
      <c r="B1427" s="34" t="s">
        <v>125</v>
      </c>
      <c r="C1427" s="34">
        <v>0</v>
      </c>
      <c r="D1427" s="39">
        <v>0.52200000000000002</v>
      </c>
      <c r="E1427" s="39">
        <v>0.88208021142092397</v>
      </c>
      <c r="F1427" s="39">
        <v>4.6715203067901001E-2</v>
      </c>
      <c r="G1427" s="34" t="s">
        <v>126</v>
      </c>
      <c r="H1427" s="34" t="s">
        <v>132</v>
      </c>
    </row>
    <row r="1428" spans="1:8">
      <c r="A1428" s="34">
        <v>0</v>
      </c>
      <c r="B1428" s="34" t="s">
        <v>125</v>
      </c>
      <c r="C1428" s="34">
        <v>0</v>
      </c>
      <c r="D1428" s="39">
        <v>0.93899999999999995</v>
      </c>
      <c r="E1428" s="39">
        <v>0.210357587353311</v>
      </c>
      <c r="F1428" s="39">
        <v>1.1551535237254201E-2</v>
      </c>
      <c r="G1428" s="34" t="s">
        <v>126</v>
      </c>
      <c r="H1428" s="34" t="s">
        <v>132</v>
      </c>
    </row>
    <row r="1429" spans="1:8">
      <c r="A1429" s="34">
        <v>0</v>
      </c>
      <c r="B1429" s="34" t="s">
        <v>125</v>
      </c>
      <c r="C1429" s="34">
        <v>0</v>
      </c>
      <c r="D1429" s="39">
        <v>0.40200000000000002</v>
      </c>
      <c r="E1429" s="39">
        <v>1.0884298117767801</v>
      </c>
      <c r="F1429" s="39">
        <v>5.7020395208476599E-2</v>
      </c>
      <c r="G1429" s="34" t="s">
        <v>126</v>
      </c>
      <c r="H1429" s="34" t="s">
        <v>132</v>
      </c>
    </row>
    <row r="1430" spans="1:8">
      <c r="A1430" s="34">
        <v>0</v>
      </c>
      <c r="B1430" s="34" t="s">
        <v>125</v>
      </c>
      <c r="C1430" s="34">
        <v>0</v>
      </c>
      <c r="D1430" s="39">
        <v>0.44</v>
      </c>
      <c r="E1430" s="39">
        <v>0.98836398025897398</v>
      </c>
      <c r="F1430" s="39">
        <v>5.2051034058885497E-2</v>
      </c>
      <c r="G1430" s="34" t="s">
        <v>126</v>
      </c>
      <c r="H1430" s="34" t="s">
        <v>132</v>
      </c>
    </row>
    <row r="1431" spans="1:8">
      <c r="A1431" s="34">
        <v>0</v>
      </c>
      <c r="B1431" s="34" t="s">
        <v>125</v>
      </c>
      <c r="C1431" s="34">
        <v>0</v>
      </c>
      <c r="D1431" s="39">
        <v>0.47399999999999998</v>
      </c>
      <c r="E1431" s="39">
        <v>0.89048443973356395</v>
      </c>
      <c r="F1431" s="39">
        <v>4.7139311994590802E-2</v>
      </c>
      <c r="G1431" s="34" t="s">
        <v>126</v>
      </c>
      <c r="H1431" s="34" t="s">
        <v>132</v>
      </c>
    </row>
    <row r="1432" spans="1:8">
      <c r="A1432" s="34">
        <v>0</v>
      </c>
      <c r="B1432" s="34" t="s">
        <v>125</v>
      </c>
      <c r="C1432" s="34">
        <v>0</v>
      </c>
      <c r="D1432" s="39">
        <v>0.81</v>
      </c>
      <c r="E1432" s="39">
        <v>0.42781934764173601</v>
      </c>
      <c r="F1432" s="39">
        <v>2.3215950817126099E-2</v>
      </c>
      <c r="G1432" s="34" t="s">
        <v>126</v>
      </c>
      <c r="H1432" s="34" t="s">
        <v>132</v>
      </c>
    </row>
    <row r="1433" spans="1:8">
      <c r="A1433" s="34">
        <v>0</v>
      </c>
      <c r="B1433" s="34" t="s">
        <v>125</v>
      </c>
      <c r="C1433" s="34">
        <v>0</v>
      </c>
      <c r="D1433" s="39">
        <v>0.54700000000000004</v>
      </c>
      <c r="E1433" s="39">
        <v>0.81668784496875402</v>
      </c>
      <c r="F1433" s="39">
        <v>4.3402316693430303E-2</v>
      </c>
      <c r="G1433" s="34" t="s">
        <v>126</v>
      </c>
      <c r="H1433" s="34" t="s">
        <v>132</v>
      </c>
    </row>
    <row r="1434" spans="1:8">
      <c r="A1434" s="34">
        <v>0</v>
      </c>
      <c r="B1434" s="34" t="s">
        <v>125</v>
      </c>
      <c r="C1434" s="34">
        <v>0</v>
      </c>
      <c r="D1434" s="39">
        <v>0.49299999999999999</v>
      </c>
      <c r="E1434" s="39">
        <v>0.84847726738662999</v>
      </c>
      <c r="F1434" s="39">
        <v>4.5015693063690798E-2</v>
      </c>
      <c r="G1434" s="34" t="s">
        <v>126</v>
      </c>
      <c r="H1434" s="34" t="s">
        <v>132</v>
      </c>
    </row>
    <row r="1435" spans="1:8">
      <c r="A1435" s="34">
        <v>0</v>
      </c>
      <c r="B1435" s="34" t="s">
        <v>125</v>
      </c>
      <c r="C1435" s="34">
        <v>0</v>
      </c>
      <c r="D1435" s="39">
        <v>0.85</v>
      </c>
      <c r="E1435" s="39">
        <v>0.39660596674969301</v>
      </c>
      <c r="F1435" s="39">
        <v>2.1558648778286799E-2</v>
      </c>
      <c r="G1435" s="34" t="s">
        <v>126</v>
      </c>
      <c r="H1435" s="34" t="s">
        <v>132</v>
      </c>
    </row>
    <row r="1436" spans="1:8">
      <c r="A1436" s="34">
        <v>0</v>
      </c>
      <c r="B1436" s="34" t="s">
        <v>125</v>
      </c>
      <c r="C1436" s="34">
        <v>0</v>
      </c>
      <c r="D1436" s="39">
        <v>0.29099999999999998</v>
      </c>
      <c r="E1436" s="39">
        <v>1.2472696941522401</v>
      </c>
      <c r="F1436" s="39">
        <v>6.4802422056318504E-2</v>
      </c>
      <c r="G1436" s="34" t="s">
        <v>126</v>
      </c>
      <c r="H1436" s="34" t="s">
        <v>132</v>
      </c>
    </row>
    <row r="1437" spans="1:8">
      <c r="A1437" s="34">
        <v>0</v>
      </c>
      <c r="B1437" s="34" t="s">
        <v>125</v>
      </c>
      <c r="C1437" s="34">
        <v>0</v>
      </c>
      <c r="D1437" s="39">
        <v>0.79500000000000004</v>
      </c>
      <c r="E1437" s="39">
        <v>0.48622222084880501</v>
      </c>
      <c r="F1437" s="39">
        <v>2.63018703897458E-2</v>
      </c>
      <c r="G1437" s="34" t="s">
        <v>126</v>
      </c>
      <c r="H1437" s="34" t="s">
        <v>132</v>
      </c>
    </row>
    <row r="1438" spans="1:8">
      <c r="A1438" s="34">
        <v>0</v>
      </c>
      <c r="B1438" s="34" t="s">
        <v>125</v>
      </c>
      <c r="C1438" s="34">
        <v>0</v>
      </c>
      <c r="D1438" s="39">
        <v>0.60099999999999998</v>
      </c>
      <c r="E1438" s="39">
        <v>0.70776661531057905</v>
      </c>
      <c r="F1438" s="39">
        <v>3.7832769130834498E-2</v>
      </c>
      <c r="G1438" s="34" t="s">
        <v>126</v>
      </c>
      <c r="H1438" s="34" t="s">
        <v>132</v>
      </c>
    </row>
    <row r="1439" spans="1:8">
      <c r="A1439" s="34">
        <v>0</v>
      </c>
      <c r="B1439" s="34" t="s">
        <v>125</v>
      </c>
      <c r="C1439" s="34">
        <v>0</v>
      </c>
      <c r="D1439" s="39">
        <v>0.753</v>
      </c>
      <c r="E1439" s="39">
        <v>0.50549011311299397</v>
      </c>
      <c r="F1439" s="39">
        <v>2.73156836173068E-2</v>
      </c>
      <c r="G1439" s="34" t="s">
        <v>126</v>
      </c>
      <c r="H1439" s="34" t="s">
        <v>132</v>
      </c>
    </row>
    <row r="1440" spans="1:8">
      <c r="A1440" s="34">
        <v>0</v>
      </c>
      <c r="B1440" s="34" t="s">
        <v>125</v>
      </c>
      <c r="C1440" s="34">
        <v>0</v>
      </c>
      <c r="D1440" s="39">
        <v>0.14399999999999999</v>
      </c>
      <c r="E1440" s="39">
        <v>1.6233466669632799</v>
      </c>
      <c r="F1440" s="39">
        <v>8.2725270796762104E-2</v>
      </c>
      <c r="G1440" s="34" t="s">
        <v>126</v>
      </c>
      <c r="H1440" s="34" t="s">
        <v>132</v>
      </c>
    </row>
    <row r="1441" spans="1:8">
      <c r="A1441" s="34">
        <v>0</v>
      </c>
      <c r="B1441" s="34" t="s">
        <v>125</v>
      </c>
      <c r="C1441" s="34">
        <v>0</v>
      </c>
      <c r="D1441" s="39">
        <v>9.4E-2</v>
      </c>
      <c r="E1441" s="39">
        <v>1.9400350104897699</v>
      </c>
      <c r="F1441" s="39">
        <v>9.7293460591677997E-2</v>
      </c>
      <c r="G1441" s="34" t="s">
        <v>126</v>
      </c>
      <c r="H1441" s="34" t="s">
        <v>132</v>
      </c>
    </row>
    <row r="1442" spans="1:8">
      <c r="A1442" s="34">
        <v>0</v>
      </c>
      <c r="B1442" s="34" t="s">
        <v>125</v>
      </c>
      <c r="C1442" s="34">
        <v>0</v>
      </c>
      <c r="D1442" s="39">
        <v>4.3999999999999997E-2</v>
      </c>
      <c r="E1442" s="39">
        <v>2.50089477144485</v>
      </c>
      <c r="F1442" s="39">
        <v>0.12198954237491499</v>
      </c>
      <c r="G1442" s="34" t="s">
        <v>126</v>
      </c>
      <c r="H1442" s="34" t="s">
        <v>132</v>
      </c>
    </row>
    <row r="1443" spans="1:8">
      <c r="A1443" s="34">
        <v>0</v>
      </c>
      <c r="B1443" s="34" t="s">
        <v>125</v>
      </c>
      <c r="C1443" s="34">
        <v>0</v>
      </c>
      <c r="D1443" s="39">
        <v>0.27700000000000002</v>
      </c>
      <c r="E1443" s="39">
        <v>1.30573361386354</v>
      </c>
      <c r="F1443" s="39">
        <v>6.7634498640646704E-2</v>
      </c>
      <c r="G1443" s="34" t="s">
        <v>126</v>
      </c>
      <c r="H1443" s="34" t="s">
        <v>132</v>
      </c>
    </row>
    <row r="1444" spans="1:8">
      <c r="A1444" s="34">
        <v>0</v>
      </c>
      <c r="B1444" s="34" t="s">
        <v>125</v>
      </c>
      <c r="C1444" s="34">
        <v>0</v>
      </c>
      <c r="D1444" s="39">
        <v>0.61099999999999999</v>
      </c>
      <c r="E1444" s="39">
        <v>0.73626374941607897</v>
      </c>
      <c r="F1444" s="39">
        <v>3.92961883576722E-2</v>
      </c>
      <c r="G1444" s="34" t="s">
        <v>126</v>
      </c>
      <c r="H1444" s="34" t="s">
        <v>132</v>
      </c>
    </row>
    <row r="1445" spans="1:8">
      <c r="A1445" s="34">
        <v>0</v>
      </c>
      <c r="B1445" s="34" t="s">
        <v>125</v>
      </c>
      <c r="C1445" s="34">
        <v>0</v>
      </c>
      <c r="D1445" s="39">
        <v>8.3000000000000004E-2</v>
      </c>
      <c r="E1445" s="39">
        <v>1.9645946976302799</v>
      </c>
      <c r="F1445" s="39">
        <v>9.8403935936824505E-2</v>
      </c>
      <c r="G1445" s="34" t="s">
        <v>126</v>
      </c>
      <c r="H1445" s="34" t="s">
        <v>132</v>
      </c>
    </row>
    <row r="1446" spans="1:8">
      <c r="A1446" s="34">
        <v>0</v>
      </c>
      <c r="B1446" s="34" t="s">
        <v>125</v>
      </c>
      <c r="C1446" s="34">
        <v>0</v>
      </c>
      <c r="D1446" s="39">
        <v>0.57599999999999996</v>
      </c>
      <c r="E1446" s="39">
        <v>0.75483069399538305</v>
      </c>
      <c r="F1446" s="39">
        <v>4.0247267827219199E-2</v>
      </c>
      <c r="G1446" s="34" t="s">
        <v>126</v>
      </c>
      <c r="H1446" s="34" t="s">
        <v>132</v>
      </c>
    </row>
    <row r="1447" spans="1:8">
      <c r="A1447" s="34">
        <v>0</v>
      </c>
      <c r="B1447" s="34" t="s">
        <v>125</v>
      </c>
      <c r="C1447" s="34">
        <v>0</v>
      </c>
      <c r="D1447" s="39">
        <v>0.877</v>
      </c>
      <c r="E1447" s="39">
        <v>0.35371096964558202</v>
      </c>
      <c r="F1447" s="39">
        <v>1.92719047516096E-2</v>
      </c>
      <c r="G1447" s="34" t="s">
        <v>126</v>
      </c>
      <c r="H1447" s="34" t="s">
        <v>132</v>
      </c>
    </row>
    <row r="1448" spans="1:8">
      <c r="A1448" s="34">
        <v>0</v>
      </c>
      <c r="B1448" s="34" t="s">
        <v>125</v>
      </c>
      <c r="C1448" s="34">
        <v>0</v>
      </c>
      <c r="D1448" s="39">
        <v>0.50700000000000001</v>
      </c>
      <c r="E1448" s="39">
        <v>0.87926818449562705</v>
      </c>
      <c r="F1448" s="39">
        <v>4.6573213320721597E-2</v>
      </c>
      <c r="G1448" s="34" t="s">
        <v>126</v>
      </c>
      <c r="H1448" s="34" t="s">
        <v>132</v>
      </c>
    </row>
    <row r="1449" spans="1:8">
      <c r="A1449" s="34">
        <v>0</v>
      </c>
      <c r="B1449" s="34" t="s">
        <v>125</v>
      </c>
      <c r="C1449" s="34">
        <v>0</v>
      </c>
      <c r="D1449" s="39">
        <v>0.86199999999999999</v>
      </c>
      <c r="E1449" s="39">
        <v>0.38660628738288999</v>
      </c>
      <c r="F1449" s="39">
        <v>2.1026516875394401E-2</v>
      </c>
      <c r="G1449" s="34" t="s">
        <v>126</v>
      </c>
      <c r="H1449" s="34" t="s">
        <v>132</v>
      </c>
    </row>
    <row r="1450" spans="1:8">
      <c r="A1450" s="34">
        <v>0</v>
      </c>
      <c r="B1450" s="34" t="s">
        <v>125</v>
      </c>
      <c r="C1450" s="34">
        <v>0</v>
      </c>
      <c r="D1450" s="39">
        <v>0.08</v>
      </c>
      <c r="E1450" s="39">
        <v>2.21182968474979</v>
      </c>
      <c r="F1450" s="39">
        <v>0.10943243235513</v>
      </c>
      <c r="G1450" s="34" t="s">
        <v>126</v>
      </c>
      <c r="H1450" s="34" t="s">
        <v>132</v>
      </c>
    </row>
    <row r="1451" spans="1:8">
      <c r="A1451" s="34">
        <v>0</v>
      </c>
      <c r="B1451" s="34" t="s">
        <v>125</v>
      </c>
      <c r="C1451" s="34">
        <v>0</v>
      </c>
      <c r="D1451" s="39">
        <v>0.49099999999999999</v>
      </c>
      <c r="E1451" s="39">
        <v>0.88036446675686997</v>
      </c>
      <c r="F1451" s="39">
        <v>4.6628573738973597E-2</v>
      </c>
      <c r="G1451" s="34" t="s">
        <v>126</v>
      </c>
      <c r="H1451" s="34" t="s">
        <v>132</v>
      </c>
    </row>
    <row r="1452" spans="1:8">
      <c r="A1452" s="34">
        <v>0</v>
      </c>
      <c r="B1452" s="34" t="s">
        <v>125</v>
      </c>
      <c r="C1452" s="34">
        <v>0</v>
      </c>
      <c r="D1452" s="39">
        <v>0.97899999999999998</v>
      </c>
      <c r="E1452" s="39">
        <v>0.193063477782487</v>
      </c>
      <c r="F1452" s="39">
        <v>1.06119278931917E-2</v>
      </c>
      <c r="G1452" s="34" t="s">
        <v>126</v>
      </c>
      <c r="H1452" s="34" t="s">
        <v>132</v>
      </c>
    </row>
    <row r="1453" spans="1:8">
      <c r="A1453" s="34">
        <v>0</v>
      </c>
      <c r="B1453" s="34" t="s">
        <v>125</v>
      </c>
      <c r="C1453" s="34">
        <v>0</v>
      </c>
      <c r="D1453" s="39">
        <v>0.186</v>
      </c>
      <c r="E1453" s="39">
        <v>1.5543811927761799</v>
      </c>
      <c r="F1453" s="39">
        <v>7.9490175498389395E-2</v>
      </c>
      <c r="G1453" s="34" t="s">
        <v>126</v>
      </c>
      <c r="H1453" s="34" t="s">
        <v>132</v>
      </c>
    </row>
    <row r="1454" spans="1:8">
      <c r="A1454" s="34">
        <v>0</v>
      </c>
      <c r="B1454" s="34" t="s">
        <v>125</v>
      </c>
      <c r="C1454" s="34">
        <v>0</v>
      </c>
      <c r="D1454" s="39">
        <v>0.56100000000000005</v>
      </c>
      <c r="E1454" s="39">
        <v>0.80721709191631497</v>
      </c>
      <c r="F1454" s="39">
        <v>4.2920602658607698E-2</v>
      </c>
      <c r="G1454" s="34" t="s">
        <v>126</v>
      </c>
      <c r="H1454" s="34" t="s">
        <v>132</v>
      </c>
    </row>
    <row r="1455" spans="1:8">
      <c r="A1455" s="34">
        <v>0</v>
      </c>
      <c r="B1455" s="34" t="s">
        <v>125</v>
      </c>
      <c r="C1455" s="34">
        <v>0</v>
      </c>
      <c r="D1455" s="39">
        <v>0.83299999999999996</v>
      </c>
      <c r="E1455" s="39">
        <v>0.37346943354723799</v>
      </c>
      <c r="F1455" s="39">
        <v>2.0326560255698799E-2</v>
      </c>
      <c r="G1455" s="34" t="s">
        <v>126</v>
      </c>
      <c r="H1455" s="34" t="s">
        <v>132</v>
      </c>
    </row>
    <row r="1456" spans="1:8">
      <c r="A1456" s="34">
        <v>0</v>
      </c>
      <c r="B1456" s="34" t="s">
        <v>125</v>
      </c>
      <c r="C1456" s="34">
        <v>0</v>
      </c>
      <c r="D1456" s="39">
        <v>0.42699999999999999</v>
      </c>
      <c r="E1456" s="39">
        <v>1.0161729785985301</v>
      </c>
      <c r="F1456" s="39">
        <v>5.3437302013510803E-2</v>
      </c>
      <c r="G1456" s="34" t="s">
        <v>126</v>
      </c>
      <c r="H1456" s="34" t="s">
        <v>132</v>
      </c>
    </row>
    <row r="1457" spans="1:8">
      <c r="A1457" s="34">
        <v>0</v>
      </c>
      <c r="B1457" s="34" t="s">
        <v>125</v>
      </c>
      <c r="C1457" s="34">
        <v>0</v>
      </c>
      <c r="D1457" s="39">
        <v>0.34300000000000003</v>
      </c>
      <c r="E1457" s="39">
        <v>1.12212486866261</v>
      </c>
      <c r="F1457" s="39">
        <v>5.8682017629826902E-2</v>
      </c>
      <c r="G1457" s="34" t="s">
        <v>126</v>
      </c>
      <c r="H1457" s="34" t="s">
        <v>132</v>
      </c>
    </row>
    <row r="1458" spans="1:8">
      <c r="A1458" s="34">
        <v>0</v>
      </c>
      <c r="B1458" s="34" t="s">
        <v>125</v>
      </c>
      <c r="C1458" s="34">
        <v>0</v>
      </c>
      <c r="D1458" s="39">
        <v>0.53600000000000003</v>
      </c>
      <c r="E1458" s="39">
        <v>0.866527001148237</v>
      </c>
      <c r="F1458" s="39">
        <v>4.5929332997827303E-2</v>
      </c>
      <c r="G1458" s="34" t="s">
        <v>126</v>
      </c>
      <c r="H1458" s="34" t="s">
        <v>132</v>
      </c>
    </row>
    <row r="1459" spans="1:8">
      <c r="A1459" s="34">
        <v>0</v>
      </c>
      <c r="B1459" s="34" t="s">
        <v>125</v>
      </c>
      <c r="C1459" s="34">
        <v>0</v>
      </c>
      <c r="D1459" s="39">
        <v>0.82799999999999996</v>
      </c>
      <c r="E1459" s="39">
        <v>0.47693622666261798</v>
      </c>
      <c r="F1459" s="39">
        <v>2.5812516794553299E-2</v>
      </c>
      <c r="G1459" s="34" t="s">
        <v>126</v>
      </c>
      <c r="H1459" s="34" t="s">
        <v>132</v>
      </c>
    </row>
    <row r="1460" spans="1:8">
      <c r="A1460" s="34">
        <v>0</v>
      </c>
      <c r="B1460" s="34" t="s">
        <v>125</v>
      </c>
      <c r="C1460" s="34">
        <v>0</v>
      </c>
      <c r="D1460" s="39">
        <v>0.55000000000000004</v>
      </c>
      <c r="E1460" s="39">
        <v>0.81070063758600397</v>
      </c>
      <c r="F1460" s="39">
        <v>4.3097843786112297E-2</v>
      </c>
      <c r="G1460" s="34" t="s">
        <v>126</v>
      </c>
      <c r="H1460" s="34" t="s">
        <v>132</v>
      </c>
    </row>
    <row r="1461" spans="1:8">
      <c r="A1461" s="34">
        <v>0</v>
      </c>
      <c r="B1461" s="34" t="s">
        <v>125</v>
      </c>
      <c r="C1461" s="34">
        <v>0</v>
      </c>
      <c r="D1461" s="39">
        <v>0.82899999999999996</v>
      </c>
      <c r="E1461" s="39">
        <v>0.40711515318911601</v>
      </c>
      <c r="F1461" s="39">
        <v>2.21172709466416E-2</v>
      </c>
      <c r="G1461" s="34" t="s">
        <v>126</v>
      </c>
      <c r="H1461" s="34" t="s">
        <v>132</v>
      </c>
    </row>
    <row r="1462" spans="1:8">
      <c r="A1462" s="34">
        <v>0</v>
      </c>
      <c r="B1462" s="34" t="s">
        <v>125</v>
      </c>
      <c r="C1462" s="34">
        <v>0</v>
      </c>
      <c r="D1462" s="39">
        <v>0.40899999999999997</v>
      </c>
      <c r="E1462" s="39">
        <v>1.0238256014563101</v>
      </c>
      <c r="F1462" s="39">
        <v>5.3818071238937899E-2</v>
      </c>
      <c r="G1462" s="34" t="s">
        <v>126</v>
      </c>
      <c r="H1462" s="34" t="s">
        <v>132</v>
      </c>
    </row>
    <row r="1463" spans="1:8">
      <c r="A1463" s="34">
        <v>0</v>
      </c>
      <c r="B1463" s="34" t="s">
        <v>125</v>
      </c>
      <c r="C1463" s="34">
        <v>0</v>
      </c>
      <c r="D1463" s="39">
        <v>0.96199999999999997</v>
      </c>
      <c r="E1463" s="39">
        <v>0.169260632532205</v>
      </c>
      <c r="F1463" s="39">
        <v>9.3157688667387193E-3</v>
      </c>
      <c r="G1463" s="34" t="s">
        <v>126</v>
      </c>
      <c r="H1463" s="34" t="s">
        <v>132</v>
      </c>
    </row>
    <row r="1464" spans="1:8">
      <c r="A1464" s="34">
        <v>0</v>
      </c>
      <c r="B1464" s="34" t="s">
        <v>125</v>
      </c>
      <c r="C1464" s="34">
        <v>0</v>
      </c>
      <c r="D1464" s="39">
        <v>0.80200000000000005</v>
      </c>
      <c r="E1464" s="39">
        <v>0.41492727013562403</v>
      </c>
      <c r="F1464" s="39">
        <v>2.2532115606480399E-2</v>
      </c>
      <c r="G1464" s="34" t="s">
        <v>126</v>
      </c>
      <c r="H1464" s="34" t="s">
        <v>132</v>
      </c>
    </row>
    <row r="1465" spans="1:8">
      <c r="A1465" s="34">
        <v>0</v>
      </c>
      <c r="B1465" s="34" t="s">
        <v>125</v>
      </c>
      <c r="C1465" s="34">
        <v>0</v>
      </c>
      <c r="D1465" s="39">
        <v>0.60599999999999998</v>
      </c>
      <c r="E1465" s="39">
        <v>0.69821605604733905</v>
      </c>
      <c r="F1465" s="39">
        <v>3.73413192977586E-2</v>
      </c>
      <c r="G1465" s="34" t="s">
        <v>126</v>
      </c>
      <c r="H1465" s="34" t="s">
        <v>132</v>
      </c>
    </row>
    <row r="1466" spans="1:8">
      <c r="A1466" s="34">
        <v>0</v>
      </c>
      <c r="B1466" s="34" t="s">
        <v>125</v>
      </c>
      <c r="C1466" s="34">
        <v>0</v>
      </c>
      <c r="D1466" s="39">
        <v>0.112</v>
      </c>
      <c r="E1466" s="39">
        <v>1.81181472889795</v>
      </c>
      <c r="F1466" s="39">
        <v>9.1451225124530994E-2</v>
      </c>
      <c r="G1466" s="34" t="s">
        <v>126</v>
      </c>
      <c r="H1466" s="34" t="s">
        <v>132</v>
      </c>
    </row>
    <row r="1467" spans="1:8">
      <c r="A1467" s="34">
        <v>0</v>
      </c>
      <c r="B1467" s="34" t="s">
        <v>125</v>
      </c>
      <c r="C1467" s="34">
        <v>0</v>
      </c>
      <c r="D1467" s="39">
        <v>0.36599999999999999</v>
      </c>
      <c r="E1467" s="39">
        <v>1.0932426050028701</v>
      </c>
      <c r="F1467" s="39">
        <v>5.7258090080330899E-2</v>
      </c>
      <c r="G1467" s="34" t="s">
        <v>126</v>
      </c>
      <c r="H1467" s="34" t="s">
        <v>132</v>
      </c>
    </row>
    <row r="1468" spans="1:8">
      <c r="A1468" s="34">
        <v>0</v>
      </c>
      <c r="B1468" s="34" t="s">
        <v>125</v>
      </c>
      <c r="C1468" s="34">
        <v>0</v>
      </c>
      <c r="D1468" s="39">
        <v>0.70199999999999996</v>
      </c>
      <c r="E1468" s="39">
        <v>0.58022216570603402</v>
      </c>
      <c r="F1468" s="39">
        <v>3.1227945528927201E-2</v>
      </c>
      <c r="G1468" s="34" t="s">
        <v>126</v>
      </c>
      <c r="H1468" s="34" t="s">
        <v>132</v>
      </c>
    </row>
    <row r="1469" spans="1:8">
      <c r="A1469" s="34">
        <v>0</v>
      </c>
      <c r="B1469" s="34" t="s">
        <v>125</v>
      </c>
      <c r="C1469" s="34">
        <v>0</v>
      </c>
      <c r="D1469" s="39">
        <v>0.438</v>
      </c>
      <c r="E1469" s="39">
        <v>0.98840553749211202</v>
      </c>
      <c r="F1469" s="39">
        <v>5.2053108700492602E-2</v>
      </c>
      <c r="G1469" s="34" t="s">
        <v>126</v>
      </c>
      <c r="H1469" s="34" t="s">
        <v>132</v>
      </c>
    </row>
    <row r="1470" spans="1:8">
      <c r="A1470" s="34">
        <v>0</v>
      </c>
      <c r="B1470" s="34" t="s">
        <v>125</v>
      </c>
      <c r="C1470" s="34">
        <v>0</v>
      </c>
      <c r="D1470" s="39">
        <v>0.93100000000000005</v>
      </c>
      <c r="E1470" s="39">
        <v>0.27662900929471401</v>
      </c>
      <c r="F1470" s="39">
        <v>1.51356691189624E-2</v>
      </c>
      <c r="G1470" s="34" t="s">
        <v>126</v>
      </c>
      <c r="H1470" s="34" t="s">
        <v>132</v>
      </c>
    </row>
    <row r="1471" spans="1:8">
      <c r="A1471" s="34">
        <v>0</v>
      </c>
      <c r="B1471" s="34" t="s">
        <v>125</v>
      </c>
      <c r="C1471" s="34">
        <v>0</v>
      </c>
      <c r="D1471" s="39">
        <v>0.40899999999999997</v>
      </c>
      <c r="E1471" s="39">
        <v>1.04949228392897</v>
      </c>
      <c r="F1471" s="39">
        <v>5.5092926797548798E-2</v>
      </c>
      <c r="G1471" s="34" t="s">
        <v>126</v>
      </c>
      <c r="H1471" s="34" t="s">
        <v>132</v>
      </c>
    </row>
    <row r="1472" spans="1:8">
      <c r="A1472" s="34">
        <v>0</v>
      </c>
      <c r="B1472" s="34" t="s">
        <v>125</v>
      </c>
      <c r="C1472" s="34">
        <v>0</v>
      </c>
      <c r="D1472" s="39">
        <v>0.47399999999999998</v>
      </c>
      <c r="E1472" s="39">
        <v>0.889785754791656</v>
      </c>
      <c r="F1472" s="39">
        <v>4.7104068110775103E-2</v>
      </c>
      <c r="G1472" s="34" t="s">
        <v>126</v>
      </c>
      <c r="H1472" s="34" t="s">
        <v>132</v>
      </c>
    </row>
    <row r="1473" spans="1:8">
      <c r="A1473" s="34">
        <v>0</v>
      </c>
      <c r="B1473" s="34" t="s">
        <v>125</v>
      </c>
      <c r="C1473" s="34">
        <v>0</v>
      </c>
      <c r="D1473" s="39">
        <v>0.68700000000000006</v>
      </c>
      <c r="E1473" s="39">
        <v>0.64036984813571196</v>
      </c>
      <c r="F1473" s="39">
        <v>3.4353923948550698E-2</v>
      </c>
      <c r="G1473" s="34" t="s">
        <v>126</v>
      </c>
      <c r="H1473" s="34" t="s">
        <v>132</v>
      </c>
    </row>
    <row r="1474" spans="1:8">
      <c r="A1474" s="34">
        <v>0</v>
      </c>
      <c r="B1474" s="34" t="s">
        <v>125</v>
      </c>
      <c r="C1474" s="34">
        <v>0</v>
      </c>
      <c r="D1474" s="39">
        <v>0.14599999999999999</v>
      </c>
      <c r="E1474" s="39">
        <v>1.77128681301872</v>
      </c>
      <c r="F1474" s="39">
        <v>8.9588848200431101E-2</v>
      </c>
      <c r="G1474" s="34" t="s">
        <v>126</v>
      </c>
      <c r="H1474" s="34" t="s">
        <v>132</v>
      </c>
    </row>
    <row r="1475" spans="1:8">
      <c r="A1475" s="34">
        <v>0</v>
      </c>
      <c r="B1475" s="34" t="s">
        <v>125</v>
      </c>
      <c r="C1475" s="34">
        <v>0</v>
      </c>
      <c r="D1475" s="39">
        <v>0.83799999999999997</v>
      </c>
      <c r="E1475" s="39">
        <v>0.378849737228869</v>
      </c>
      <c r="F1475" s="39">
        <v>2.06133540806668E-2</v>
      </c>
      <c r="G1475" s="34" t="s">
        <v>126</v>
      </c>
      <c r="H1475" s="34" t="s">
        <v>132</v>
      </c>
    </row>
    <row r="1476" spans="1:8">
      <c r="A1476" s="34">
        <v>0</v>
      </c>
      <c r="B1476" s="34" t="s">
        <v>125</v>
      </c>
      <c r="C1476" s="34">
        <v>0</v>
      </c>
      <c r="D1476" s="39">
        <v>7.6999999999999999E-2</v>
      </c>
      <c r="E1476" s="39">
        <v>2.1896413356189401</v>
      </c>
      <c r="F1476" s="39">
        <v>0.108453701540301</v>
      </c>
      <c r="G1476" s="34" t="s">
        <v>126</v>
      </c>
      <c r="H1476" s="34" t="s">
        <v>132</v>
      </c>
    </row>
    <row r="1477" spans="1:8">
      <c r="A1477" s="34">
        <v>0</v>
      </c>
      <c r="B1477" s="34" t="s">
        <v>125</v>
      </c>
      <c r="C1477" s="34">
        <v>0</v>
      </c>
      <c r="D1477" s="39">
        <v>0.53300000000000003</v>
      </c>
      <c r="E1477" s="39">
        <v>0.88885223508136402</v>
      </c>
      <c r="F1477" s="39">
        <v>4.7056974347575303E-2</v>
      </c>
      <c r="G1477" s="34" t="s">
        <v>126</v>
      </c>
      <c r="H1477" s="34" t="s">
        <v>132</v>
      </c>
    </row>
    <row r="1478" spans="1:8">
      <c r="A1478" s="34">
        <v>0</v>
      </c>
      <c r="B1478" s="34" t="s">
        <v>125</v>
      </c>
      <c r="C1478" s="34">
        <v>0</v>
      </c>
      <c r="D1478" s="39">
        <v>0.85</v>
      </c>
      <c r="E1478" s="39">
        <v>0.35977888848454198</v>
      </c>
      <c r="F1478" s="39">
        <v>1.9596036023625502E-2</v>
      </c>
      <c r="G1478" s="34" t="s">
        <v>126</v>
      </c>
      <c r="H1478" s="34" t="s">
        <v>132</v>
      </c>
    </row>
    <row r="1479" spans="1:8">
      <c r="A1479" s="34">
        <v>0</v>
      </c>
      <c r="B1479" s="34" t="s">
        <v>125</v>
      </c>
      <c r="C1479" s="34">
        <v>0</v>
      </c>
      <c r="D1479" s="39">
        <v>0.98099999999999998</v>
      </c>
      <c r="E1479" s="39">
        <v>0.151496201090601</v>
      </c>
      <c r="F1479" s="39">
        <v>8.3462101091974095E-3</v>
      </c>
      <c r="G1479" s="34" t="s">
        <v>126</v>
      </c>
      <c r="H1479" s="34" t="s">
        <v>132</v>
      </c>
    </row>
    <row r="1480" spans="1:8">
      <c r="A1480" s="34">
        <v>0</v>
      </c>
      <c r="B1480" s="34" t="s">
        <v>125</v>
      </c>
      <c r="C1480" s="34">
        <v>0</v>
      </c>
      <c r="D1480" s="39">
        <v>0.27500000000000002</v>
      </c>
      <c r="E1480" s="39">
        <v>1.3034753847662</v>
      </c>
      <c r="F1480" s="39">
        <v>6.7525425281442994E-2</v>
      </c>
      <c r="G1480" s="34" t="s">
        <v>126</v>
      </c>
      <c r="H1480" s="34" t="s">
        <v>132</v>
      </c>
    </row>
    <row r="1481" spans="1:8">
      <c r="A1481" s="34">
        <v>0</v>
      </c>
      <c r="B1481" s="34" t="s">
        <v>125</v>
      </c>
      <c r="C1481" s="34">
        <v>0</v>
      </c>
      <c r="D1481" s="39">
        <v>0.80300000000000005</v>
      </c>
      <c r="E1481" s="39">
        <v>0.42894318672633402</v>
      </c>
      <c r="F1481" s="39">
        <v>2.3275517341400501E-2</v>
      </c>
      <c r="G1481" s="34" t="s">
        <v>126</v>
      </c>
      <c r="H1481" s="34" t="s">
        <v>132</v>
      </c>
    </row>
    <row r="1482" spans="1:8">
      <c r="A1482" s="34">
        <v>0</v>
      </c>
      <c r="B1482" s="34" t="s">
        <v>125</v>
      </c>
      <c r="C1482" s="34">
        <v>0</v>
      </c>
      <c r="D1482" s="39">
        <v>0.113</v>
      </c>
      <c r="E1482" s="39">
        <v>1.9340251704890901</v>
      </c>
      <c r="F1482" s="39">
        <v>9.7021306732986007E-2</v>
      </c>
      <c r="G1482" s="34" t="s">
        <v>126</v>
      </c>
      <c r="H1482" s="34" t="s">
        <v>132</v>
      </c>
    </row>
    <row r="1483" spans="1:8">
      <c r="A1483" s="34">
        <v>0</v>
      </c>
      <c r="B1483" s="34" t="s">
        <v>125</v>
      </c>
      <c r="C1483" s="34">
        <v>0</v>
      </c>
      <c r="D1483" s="39">
        <v>0.84899999999999998</v>
      </c>
      <c r="E1483" s="39">
        <v>0.40818938241939201</v>
      </c>
      <c r="F1483" s="39">
        <v>2.2174336320617698E-2</v>
      </c>
      <c r="G1483" s="34" t="s">
        <v>126</v>
      </c>
      <c r="H1483" s="34" t="s">
        <v>132</v>
      </c>
    </row>
    <row r="1484" spans="1:8">
      <c r="A1484" s="34">
        <v>0</v>
      </c>
      <c r="B1484" s="34" t="s">
        <v>125</v>
      </c>
      <c r="C1484" s="34">
        <v>0</v>
      </c>
      <c r="D1484" s="39">
        <v>4.2999999999999997E-2</v>
      </c>
      <c r="E1484" s="39">
        <v>2.49196250221538</v>
      </c>
      <c r="F1484" s="39">
        <v>0.121606825209932</v>
      </c>
      <c r="G1484" s="34" t="s">
        <v>126</v>
      </c>
      <c r="H1484" s="34" t="s">
        <v>132</v>
      </c>
    </row>
    <row r="1485" spans="1:8">
      <c r="A1485" s="34">
        <v>0</v>
      </c>
      <c r="B1485" s="34" t="s">
        <v>125</v>
      </c>
      <c r="C1485" s="34">
        <v>0</v>
      </c>
      <c r="D1485" s="39">
        <v>0.67500000000000004</v>
      </c>
      <c r="E1485" s="39">
        <v>0.63144733270054798</v>
      </c>
      <c r="F1485" s="39">
        <v>3.3891480432240897E-2</v>
      </c>
      <c r="G1485" s="34" t="s">
        <v>126</v>
      </c>
      <c r="H1485" s="34" t="s">
        <v>132</v>
      </c>
    </row>
    <row r="1486" spans="1:8">
      <c r="A1486" s="34">
        <v>0</v>
      </c>
      <c r="B1486" s="34" t="s">
        <v>125</v>
      </c>
      <c r="C1486" s="34">
        <v>0</v>
      </c>
      <c r="D1486" s="39">
        <v>0.37</v>
      </c>
      <c r="E1486" s="39">
        <v>1.14060991953042</v>
      </c>
      <c r="F1486" s="39">
        <v>5.9591095807588597E-2</v>
      </c>
      <c r="G1486" s="34" t="s">
        <v>126</v>
      </c>
      <c r="H1486" s="34" t="s">
        <v>132</v>
      </c>
    </row>
    <row r="1487" spans="1:8">
      <c r="A1487" s="34">
        <v>0</v>
      </c>
      <c r="B1487" s="34" t="s">
        <v>125</v>
      </c>
      <c r="C1487" s="34">
        <v>0</v>
      </c>
      <c r="D1487" s="39">
        <v>0.37</v>
      </c>
      <c r="E1487" s="39">
        <v>1.08028241638116</v>
      </c>
      <c r="F1487" s="39">
        <v>5.6617737243432699E-2</v>
      </c>
      <c r="G1487" s="34" t="s">
        <v>126</v>
      </c>
      <c r="H1487" s="34" t="s">
        <v>132</v>
      </c>
    </row>
    <row r="1488" spans="1:8">
      <c r="A1488" s="34">
        <v>0</v>
      </c>
      <c r="B1488" s="34" t="s">
        <v>125</v>
      </c>
      <c r="C1488" s="34">
        <v>0</v>
      </c>
      <c r="D1488" s="39">
        <v>0.217</v>
      </c>
      <c r="E1488" s="39">
        <v>1.50484856918359</v>
      </c>
      <c r="F1488" s="39">
        <v>7.7152537936703194E-2</v>
      </c>
      <c r="G1488" s="34" t="s">
        <v>126</v>
      </c>
      <c r="H1488" s="34" t="s">
        <v>132</v>
      </c>
    </row>
    <row r="1489" spans="1:8">
      <c r="A1489" s="34">
        <v>0</v>
      </c>
      <c r="B1489" s="34" t="s">
        <v>125</v>
      </c>
      <c r="C1489" s="34">
        <v>0</v>
      </c>
      <c r="D1489" s="39">
        <v>0.84099999999999997</v>
      </c>
      <c r="E1489" s="39">
        <v>0.39723856118716799</v>
      </c>
      <c r="F1489" s="39">
        <v>2.15922927707871E-2</v>
      </c>
      <c r="G1489" s="34" t="s">
        <v>126</v>
      </c>
      <c r="H1489" s="34" t="s">
        <v>132</v>
      </c>
    </row>
    <row r="1490" spans="1:8">
      <c r="A1490" s="34">
        <v>0</v>
      </c>
      <c r="B1490" s="34" t="s">
        <v>125</v>
      </c>
      <c r="C1490" s="34">
        <v>0</v>
      </c>
      <c r="D1490" s="39">
        <v>0.89600000000000002</v>
      </c>
      <c r="E1490" s="39">
        <v>0.33131657406034898</v>
      </c>
      <c r="F1490" s="39">
        <v>1.8073801340007301E-2</v>
      </c>
      <c r="G1490" s="34" t="s">
        <v>126</v>
      </c>
      <c r="H1490" s="34" t="s">
        <v>132</v>
      </c>
    </row>
    <row r="1491" spans="1:8">
      <c r="A1491" s="34">
        <v>0</v>
      </c>
      <c r="B1491" s="34" t="s">
        <v>125</v>
      </c>
      <c r="C1491" s="34">
        <v>0</v>
      </c>
      <c r="D1491" s="39">
        <v>0.81200000000000006</v>
      </c>
      <c r="E1491" s="39">
        <v>0.42325461075593301</v>
      </c>
      <c r="F1491" s="39">
        <v>2.2973932657307301E-2</v>
      </c>
      <c r="G1491" s="34" t="s">
        <v>126</v>
      </c>
      <c r="H1491" s="34" t="s">
        <v>132</v>
      </c>
    </row>
    <row r="1492" spans="1:8">
      <c r="A1492" s="34">
        <v>0</v>
      </c>
      <c r="B1492" s="34" t="s">
        <v>125</v>
      </c>
      <c r="C1492" s="34">
        <v>0</v>
      </c>
      <c r="D1492" s="39">
        <v>0.53500000000000003</v>
      </c>
      <c r="E1492" s="39">
        <v>0.81684735251406104</v>
      </c>
      <c r="F1492" s="39">
        <v>4.34104256261039E-2</v>
      </c>
      <c r="G1492" s="34" t="s">
        <v>126</v>
      </c>
      <c r="H1492" s="34" t="s">
        <v>132</v>
      </c>
    </row>
    <row r="1493" spans="1:8">
      <c r="A1493" s="34">
        <v>0</v>
      </c>
      <c r="B1493" s="34" t="s">
        <v>125</v>
      </c>
      <c r="C1493" s="34">
        <v>0</v>
      </c>
      <c r="D1493" s="39">
        <v>0.70299999999999996</v>
      </c>
      <c r="E1493" s="39">
        <v>0.58543318139761302</v>
      </c>
      <c r="F1493" s="39">
        <v>3.1499571502244E-2</v>
      </c>
      <c r="G1493" s="34" t="s">
        <v>126</v>
      </c>
      <c r="H1493" s="34" t="s">
        <v>132</v>
      </c>
    </row>
    <row r="1494" spans="1:8">
      <c r="A1494" s="34">
        <v>0</v>
      </c>
      <c r="B1494" s="34" t="s">
        <v>125</v>
      </c>
      <c r="C1494" s="34">
        <v>0</v>
      </c>
      <c r="D1494" s="39">
        <v>0.19</v>
      </c>
      <c r="E1494" s="39">
        <v>1.4663482345005201</v>
      </c>
      <c r="F1494" s="39">
        <v>7.5327340127496895E-2</v>
      </c>
      <c r="G1494" s="34" t="s">
        <v>126</v>
      </c>
      <c r="H1494" s="34" t="s">
        <v>132</v>
      </c>
    </row>
    <row r="1495" spans="1:8">
      <c r="A1495" s="34">
        <v>0</v>
      </c>
      <c r="B1495" s="34" t="s">
        <v>125</v>
      </c>
      <c r="C1495" s="34">
        <v>0</v>
      </c>
      <c r="D1495" s="39">
        <v>0.47899999999999998</v>
      </c>
      <c r="E1495" s="39">
        <v>0.91559868028360702</v>
      </c>
      <c r="F1495" s="39">
        <v>4.8404425139235402E-2</v>
      </c>
      <c r="G1495" s="34" t="s">
        <v>126</v>
      </c>
      <c r="H1495" s="34" t="s">
        <v>132</v>
      </c>
    </row>
    <row r="1496" spans="1:8">
      <c r="A1496" s="34">
        <v>0</v>
      </c>
      <c r="B1496" s="34" t="s">
        <v>125</v>
      </c>
      <c r="C1496" s="34">
        <v>0</v>
      </c>
      <c r="D1496" s="39">
        <v>0.61299999999999999</v>
      </c>
      <c r="E1496" s="39">
        <v>0.76181631389691096</v>
      </c>
      <c r="F1496" s="39">
        <v>4.0604614241566403E-2</v>
      </c>
      <c r="G1496" s="34" t="s">
        <v>126</v>
      </c>
      <c r="H1496" s="34" t="s">
        <v>132</v>
      </c>
    </row>
    <row r="1497" spans="1:8">
      <c r="A1497" s="34">
        <v>0</v>
      </c>
      <c r="B1497" s="34" t="s">
        <v>125</v>
      </c>
      <c r="C1497" s="34">
        <v>0</v>
      </c>
      <c r="D1497" s="39">
        <v>0.26400000000000001</v>
      </c>
      <c r="E1497" s="39">
        <v>1.2939378397547601</v>
      </c>
      <c r="F1497" s="39">
        <v>6.7064476443405505E-2</v>
      </c>
      <c r="G1497" s="34" t="s">
        <v>126</v>
      </c>
      <c r="H1497" s="34" t="s">
        <v>132</v>
      </c>
    </row>
    <row r="1498" spans="1:8">
      <c r="A1498" s="34">
        <v>0</v>
      </c>
      <c r="B1498" s="34" t="s">
        <v>125</v>
      </c>
      <c r="C1498" s="34">
        <v>0</v>
      </c>
      <c r="D1498" s="39">
        <v>0.56399999999999995</v>
      </c>
      <c r="E1498" s="39">
        <v>0.80326102457758997</v>
      </c>
      <c r="F1498" s="39">
        <v>4.27192402173035E-2</v>
      </c>
      <c r="G1498" s="34" t="s">
        <v>126</v>
      </c>
      <c r="H1498" s="34" t="s">
        <v>132</v>
      </c>
    </row>
    <row r="1499" spans="1:8">
      <c r="A1499" s="34">
        <v>0</v>
      </c>
      <c r="B1499" s="34" t="s">
        <v>125</v>
      </c>
      <c r="C1499" s="34">
        <v>0</v>
      </c>
      <c r="D1499" s="39">
        <v>0.05</v>
      </c>
      <c r="E1499" s="39">
        <v>2.2542541025126601</v>
      </c>
      <c r="F1499" s="39">
        <v>0.11129780889995899</v>
      </c>
      <c r="G1499" s="34" t="s">
        <v>126</v>
      </c>
      <c r="H1499" s="34" t="s">
        <v>132</v>
      </c>
    </row>
    <row r="1500" spans="1:8">
      <c r="A1500" s="34">
        <v>0</v>
      </c>
      <c r="B1500" s="34" t="s">
        <v>125</v>
      </c>
      <c r="C1500" s="34">
        <v>0</v>
      </c>
      <c r="D1500" s="39">
        <v>0.39600000000000002</v>
      </c>
      <c r="E1500" s="39">
        <v>1.0595072531932199</v>
      </c>
      <c r="F1500" s="39">
        <v>5.55894357140694E-2</v>
      </c>
      <c r="G1500" s="34" t="s">
        <v>126</v>
      </c>
      <c r="H1500" s="34" t="s">
        <v>132</v>
      </c>
    </row>
    <row r="1501" spans="1:8">
      <c r="A1501" s="34">
        <v>0</v>
      </c>
      <c r="B1501" s="34" t="s">
        <v>125</v>
      </c>
      <c r="C1501" s="34">
        <v>0</v>
      </c>
      <c r="D1501" s="39">
        <v>0.92</v>
      </c>
      <c r="E1501" s="39">
        <v>0.27935568436887598</v>
      </c>
      <c r="F1501" s="39">
        <v>1.5282578291737001E-2</v>
      </c>
      <c r="G1501" s="34" t="s">
        <v>126</v>
      </c>
      <c r="H1501" s="34" t="s">
        <v>132</v>
      </c>
    </row>
    <row r="1502" spans="1:8">
      <c r="A1502" s="34">
        <v>0</v>
      </c>
      <c r="B1502" s="34" t="s">
        <v>125</v>
      </c>
      <c r="C1502" s="34">
        <v>0</v>
      </c>
      <c r="D1502" s="39">
        <v>0.53100000000000003</v>
      </c>
      <c r="E1502" s="39">
        <v>0.826109542146507</v>
      </c>
      <c r="F1502" s="39">
        <v>4.3881054675533097E-2</v>
      </c>
      <c r="G1502" s="34" t="s">
        <v>126</v>
      </c>
      <c r="H1502" s="34" t="s">
        <v>132</v>
      </c>
    </row>
    <row r="1503" spans="1:8">
      <c r="A1503" s="34">
        <v>0</v>
      </c>
      <c r="B1503" s="34" t="s">
        <v>125</v>
      </c>
      <c r="C1503" s="34">
        <v>0</v>
      </c>
      <c r="D1503" s="39">
        <v>6.0000000000000001E-3</v>
      </c>
      <c r="E1503" s="39">
        <v>3.5621811815295099</v>
      </c>
      <c r="F1503" s="39">
        <v>0.16520504820639001</v>
      </c>
      <c r="G1503" s="34" t="s">
        <v>126</v>
      </c>
      <c r="H1503" s="34" t="s">
        <v>132</v>
      </c>
    </row>
    <row r="1504" spans="1:8">
      <c r="A1504" s="34">
        <v>0</v>
      </c>
      <c r="B1504" s="34" t="s">
        <v>125</v>
      </c>
      <c r="C1504" s="34">
        <v>0</v>
      </c>
      <c r="D1504" s="39">
        <v>0.69899999999999995</v>
      </c>
      <c r="E1504" s="39">
        <v>0.64197203602335595</v>
      </c>
      <c r="F1504" s="39">
        <v>3.4436916587087599E-2</v>
      </c>
      <c r="G1504" s="34" t="s">
        <v>126</v>
      </c>
      <c r="H1504" s="34" t="s">
        <v>132</v>
      </c>
    </row>
    <row r="1505" spans="1:8">
      <c r="A1505" s="34">
        <v>0</v>
      </c>
      <c r="B1505" s="34" t="s">
        <v>125</v>
      </c>
      <c r="C1505" s="34">
        <v>0</v>
      </c>
      <c r="D1505" s="39">
        <v>0.129</v>
      </c>
      <c r="E1505" s="39">
        <v>1.7563810688424</v>
      </c>
      <c r="F1505" s="39">
        <v>8.8901963508507695E-2</v>
      </c>
      <c r="G1505" s="34" t="s">
        <v>126</v>
      </c>
      <c r="H1505" s="34" t="s">
        <v>132</v>
      </c>
    </row>
    <row r="1506" spans="1:8">
      <c r="A1506" s="34">
        <v>0</v>
      </c>
      <c r="B1506" s="34" t="s">
        <v>125</v>
      </c>
      <c r="C1506" s="34">
        <v>0</v>
      </c>
      <c r="D1506" s="39">
        <v>0.30499999999999999</v>
      </c>
      <c r="E1506" s="39">
        <v>1.1644339765932701</v>
      </c>
      <c r="F1506" s="39">
        <v>6.0760154879369997E-2</v>
      </c>
      <c r="G1506" s="34" t="s">
        <v>126</v>
      </c>
      <c r="H1506" s="34" t="s">
        <v>132</v>
      </c>
    </row>
    <row r="1507" spans="1:8">
      <c r="A1507" s="34">
        <v>0</v>
      </c>
      <c r="B1507" s="34" t="s">
        <v>125</v>
      </c>
      <c r="C1507" s="34">
        <v>0</v>
      </c>
      <c r="D1507" s="39">
        <v>0.27300000000000002</v>
      </c>
      <c r="E1507" s="39">
        <v>1.3737630159821099</v>
      </c>
      <c r="F1507" s="39">
        <v>7.0908424700397404E-2</v>
      </c>
      <c r="G1507" s="34" t="s">
        <v>126</v>
      </c>
      <c r="H1507" s="34" t="s">
        <v>132</v>
      </c>
    </row>
    <row r="1508" spans="1:8">
      <c r="A1508" s="34">
        <v>0</v>
      </c>
      <c r="B1508" s="34" t="s">
        <v>125</v>
      </c>
      <c r="C1508" s="34">
        <v>0</v>
      </c>
      <c r="D1508" s="39">
        <v>0.97299999999999998</v>
      </c>
      <c r="E1508" s="39">
        <v>0.195964466666081</v>
      </c>
      <c r="F1508" s="39">
        <v>1.07696663743808E-2</v>
      </c>
      <c r="G1508" s="34" t="s">
        <v>126</v>
      </c>
      <c r="H1508" s="34" t="s">
        <v>132</v>
      </c>
    </row>
    <row r="1509" spans="1:8">
      <c r="A1509" s="34">
        <v>0</v>
      </c>
      <c r="B1509" s="34" t="s">
        <v>125</v>
      </c>
      <c r="C1509" s="34">
        <v>0</v>
      </c>
      <c r="D1509" s="39">
        <v>0.71699999999999997</v>
      </c>
      <c r="E1509" s="39">
        <v>0.58932982422917202</v>
      </c>
      <c r="F1509" s="39">
        <v>3.1702585827545302E-2</v>
      </c>
      <c r="G1509" s="34" t="s">
        <v>126</v>
      </c>
      <c r="H1509" s="34" t="s">
        <v>132</v>
      </c>
    </row>
    <row r="1510" spans="1:8">
      <c r="A1510" s="34">
        <v>0</v>
      </c>
      <c r="B1510" s="34" t="s">
        <v>125</v>
      </c>
      <c r="C1510" s="34">
        <v>0</v>
      </c>
      <c r="D1510" s="39">
        <v>0.26300000000000001</v>
      </c>
      <c r="E1510" s="39">
        <v>1.29004419447514</v>
      </c>
      <c r="F1510" s="39">
        <v>6.6876165832975398E-2</v>
      </c>
      <c r="G1510" s="34" t="s">
        <v>126</v>
      </c>
      <c r="H1510" s="34" t="s">
        <v>132</v>
      </c>
    </row>
    <row r="1511" spans="1:8">
      <c r="A1511" s="34">
        <v>0</v>
      </c>
      <c r="B1511" s="34" t="s">
        <v>125</v>
      </c>
      <c r="C1511" s="34">
        <v>0</v>
      </c>
      <c r="D1511" s="39">
        <v>5.0000000000000001E-3</v>
      </c>
      <c r="E1511" s="39">
        <v>3.7517407882079898</v>
      </c>
      <c r="F1511" s="39">
        <v>0.17248002469033999</v>
      </c>
      <c r="G1511" s="34" t="s">
        <v>126</v>
      </c>
      <c r="H1511" s="34" t="s">
        <v>132</v>
      </c>
    </row>
    <row r="1512" spans="1:8">
      <c r="A1512" s="34">
        <v>0</v>
      </c>
      <c r="B1512" s="34" t="s">
        <v>125</v>
      </c>
      <c r="C1512" s="34">
        <v>0</v>
      </c>
      <c r="D1512" s="39">
        <v>9.2999999999999999E-2</v>
      </c>
      <c r="E1512" s="39">
        <v>2.0090526198727998</v>
      </c>
      <c r="F1512" s="39">
        <v>0.10040718359036301</v>
      </c>
      <c r="G1512" s="34" t="s">
        <v>126</v>
      </c>
      <c r="H1512" s="34" t="s">
        <v>132</v>
      </c>
    </row>
    <row r="1513" spans="1:8">
      <c r="A1513" s="34">
        <v>0</v>
      </c>
      <c r="B1513" s="34" t="s">
        <v>125</v>
      </c>
      <c r="C1513" s="34">
        <v>0</v>
      </c>
      <c r="D1513" s="39">
        <v>0.44700000000000001</v>
      </c>
      <c r="E1513" s="39">
        <v>0.97650414406266095</v>
      </c>
      <c r="F1513" s="39">
        <v>5.1458589877745597E-2</v>
      </c>
      <c r="G1513" s="34" t="s">
        <v>126</v>
      </c>
      <c r="H1513" s="34" t="s">
        <v>132</v>
      </c>
    </row>
    <row r="1514" spans="1:8">
      <c r="A1514" s="34">
        <v>0</v>
      </c>
      <c r="B1514" s="34" t="s">
        <v>125</v>
      </c>
      <c r="C1514" s="34">
        <v>0</v>
      </c>
      <c r="D1514" s="39">
        <v>3.0000000000000001E-3</v>
      </c>
      <c r="E1514" s="39">
        <v>3.3962998634811701</v>
      </c>
      <c r="F1514" s="39">
        <v>0.15873304660858301</v>
      </c>
      <c r="G1514" s="34" t="s">
        <v>126</v>
      </c>
      <c r="H1514" s="34" t="s">
        <v>132</v>
      </c>
    </row>
    <row r="1515" spans="1:8">
      <c r="A1515" s="34">
        <v>0</v>
      </c>
      <c r="B1515" s="34" t="s">
        <v>125</v>
      </c>
      <c r="C1515" s="34">
        <v>0</v>
      </c>
      <c r="D1515" s="39">
        <v>0.57599999999999996</v>
      </c>
      <c r="E1515" s="39">
        <v>0.80806789488628805</v>
      </c>
      <c r="F1515" s="39">
        <v>4.2963897163833302E-2</v>
      </c>
      <c r="G1515" s="34" t="s">
        <v>126</v>
      </c>
      <c r="H1515" s="34" t="s">
        <v>132</v>
      </c>
    </row>
    <row r="1516" spans="1:8">
      <c r="A1516" s="34">
        <v>0</v>
      </c>
      <c r="B1516" s="34" t="s">
        <v>125</v>
      </c>
      <c r="C1516" s="34">
        <v>0</v>
      </c>
      <c r="D1516" s="39">
        <v>0.57899999999999996</v>
      </c>
      <c r="E1516" s="39">
        <v>0.72541023814440797</v>
      </c>
      <c r="F1516" s="39">
        <v>3.8739350909745E-2</v>
      </c>
      <c r="G1516" s="34" t="s">
        <v>126</v>
      </c>
      <c r="H1516" s="34" t="s">
        <v>132</v>
      </c>
    </row>
    <row r="1517" spans="1:8">
      <c r="A1517" s="34">
        <v>0</v>
      </c>
      <c r="B1517" s="34" t="s">
        <v>125</v>
      </c>
      <c r="C1517" s="34">
        <v>0</v>
      </c>
      <c r="D1517" s="39">
        <v>0.39300000000000002</v>
      </c>
      <c r="E1517" s="39">
        <v>1.05215024595813</v>
      </c>
      <c r="F1517" s="39">
        <v>5.5224750612143797E-2</v>
      </c>
      <c r="G1517" s="34" t="s">
        <v>126</v>
      </c>
      <c r="H1517" s="34" t="s">
        <v>132</v>
      </c>
    </row>
    <row r="1518" spans="1:8">
      <c r="A1518" s="34">
        <v>0</v>
      </c>
      <c r="B1518" s="34" t="s">
        <v>125</v>
      </c>
      <c r="C1518" s="34">
        <v>0</v>
      </c>
      <c r="D1518" s="39">
        <v>0.64</v>
      </c>
      <c r="E1518" s="39">
        <v>0.66335784693293598</v>
      </c>
      <c r="F1518" s="39">
        <v>3.5543327860583798E-2</v>
      </c>
      <c r="G1518" s="34" t="s">
        <v>126</v>
      </c>
      <c r="H1518" s="34" t="s">
        <v>132</v>
      </c>
    </row>
    <row r="1519" spans="1:8">
      <c r="A1519" s="34">
        <v>0</v>
      </c>
      <c r="B1519" s="34" t="s">
        <v>125</v>
      </c>
      <c r="C1519" s="34">
        <v>0</v>
      </c>
      <c r="D1519" s="39">
        <v>0.56299999999999994</v>
      </c>
      <c r="E1519" s="39">
        <v>0.75911296815651597</v>
      </c>
      <c r="F1519" s="39">
        <v>4.0466357308317602E-2</v>
      </c>
      <c r="G1519" s="34" t="s">
        <v>126</v>
      </c>
      <c r="H1519" s="34" t="s">
        <v>132</v>
      </c>
    </row>
    <row r="1520" spans="1:8">
      <c r="A1520" s="34">
        <v>0</v>
      </c>
      <c r="B1520" s="34" t="s">
        <v>125</v>
      </c>
      <c r="C1520" s="34">
        <v>0</v>
      </c>
      <c r="D1520" s="39">
        <v>0.438</v>
      </c>
      <c r="E1520" s="39">
        <v>0.99199605573248495</v>
      </c>
      <c r="F1520" s="39">
        <v>5.2232322122511401E-2</v>
      </c>
      <c r="G1520" s="34" t="s">
        <v>126</v>
      </c>
      <c r="H1520" s="34" t="s">
        <v>132</v>
      </c>
    </row>
    <row r="1521" spans="1:8">
      <c r="A1521" s="34">
        <v>0</v>
      </c>
      <c r="B1521" s="34" t="s">
        <v>125</v>
      </c>
      <c r="C1521" s="34">
        <v>0</v>
      </c>
      <c r="D1521" s="39">
        <v>0.47199999999999998</v>
      </c>
      <c r="E1521" s="39">
        <v>0.96497399128043804</v>
      </c>
      <c r="F1521" s="39">
        <v>5.0881904279125603E-2</v>
      </c>
      <c r="G1521" s="34" t="s">
        <v>126</v>
      </c>
      <c r="H1521" s="34" t="s">
        <v>132</v>
      </c>
    </row>
    <row r="1522" spans="1:8">
      <c r="A1522" s="34">
        <v>0</v>
      </c>
      <c r="B1522" s="34" t="s">
        <v>125</v>
      </c>
      <c r="C1522" s="34">
        <v>0</v>
      </c>
      <c r="D1522" s="39">
        <v>0.85799999999999998</v>
      </c>
      <c r="E1522" s="39">
        <v>0.38434880869156601</v>
      </c>
      <c r="F1522" s="39">
        <v>2.0906305286693499E-2</v>
      </c>
      <c r="G1522" s="34" t="s">
        <v>126</v>
      </c>
      <c r="H1522" s="34" t="s">
        <v>132</v>
      </c>
    </row>
    <row r="1523" spans="1:8">
      <c r="A1523" s="34">
        <v>0</v>
      </c>
      <c r="B1523" s="34" t="s">
        <v>125</v>
      </c>
      <c r="C1523" s="34">
        <v>0</v>
      </c>
      <c r="D1523" s="39">
        <v>0.61</v>
      </c>
      <c r="E1523" s="39">
        <v>0.75472614012098305</v>
      </c>
      <c r="F1523" s="39">
        <v>4.02419173963003E-2</v>
      </c>
      <c r="G1523" s="34" t="s">
        <v>126</v>
      </c>
      <c r="H1523" s="34" t="s">
        <v>132</v>
      </c>
    </row>
    <row r="1524" spans="1:8">
      <c r="A1524" s="34">
        <v>0</v>
      </c>
      <c r="B1524" s="34" t="s">
        <v>125</v>
      </c>
      <c r="C1524" s="34">
        <v>0</v>
      </c>
      <c r="D1524" s="39">
        <v>0.187</v>
      </c>
      <c r="E1524" s="39">
        <v>1.56139400805907</v>
      </c>
      <c r="F1524" s="39">
        <v>7.9820180883621694E-2</v>
      </c>
      <c r="G1524" s="34" t="s">
        <v>126</v>
      </c>
      <c r="H1524" s="34" t="s">
        <v>132</v>
      </c>
    </row>
    <row r="1525" spans="1:8">
      <c r="A1525" s="34">
        <v>0</v>
      </c>
      <c r="B1525" s="34" t="s">
        <v>125</v>
      </c>
      <c r="C1525" s="34">
        <v>0</v>
      </c>
      <c r="D1525" s="39">
        <v>5.6000000000000001E-2</v>
      </c>
      <c r="E1525" s="39">
        <v>2.2837909937535099</v>
      </c>
      <c r="F1525" s="39">
        <v>0.112591921029793</v>
      </c>
      <c r="G1525" s="34" t="s">
        <v>126</v>
      </c>
      <c r="H1525" s="34" t="s">
        <v>132</v>
      </c>
    </row>
    <row r="1526" spans="1:8">
      <c r="A1526" s="34">
        <v>0</v>
      </c>
      <c r="B1526" s="34" t="s">
        <v>125</v>
      </c>
      <c r="C1526" s="34">
        <v>0</v>
      </c>
      <c r="D1526" s="39">
        <v>0.72799999999999998</v>
      </c>
      <c r="E1526" s="39">
        <v>0.60969601770221504</v>
      </c>
      <c r="F1526" s="39">
        <v>3.2762277101262199E-2</v>
      </c>
      <c r="G1526" s="34" t="s">
        <v>126</v>
      </c>
      <c r="H1526" s="34" t="s">
        <v>132</v>
      </c>
    </row>
    <row r="1527" spans="1:8">
      <c r="A1527" s="34">
        <v>0</v>
      </c>
      <c r="B1527" s="34" t="s">
        <v>125</v>
      </c>
      <c r="C1527" s="34">
        <v>0</v>
      </c>
      <c r="D1527" s="39">
        <v>0.54300000000000004</v>
      </c>
      <c r="E1527" s="39">
        <v>0.79766374305996801</v>
      </c>
      <c r="F1527" s="39">
        <v>4.2434195757675597E-2</v>
      </c>
      <c r="G1527" s="34" t="s">
        <v>126</v>
      </c>
      <c r="H1527" s="34" t="s">
        <v>132</v>
      </c>
    </row>
    <row r="1528" spans="1:8">
      <c r="A1528" s="34">
        <v>0</v>
      </c>
      <c r="B1528" s="34" t="s">
        <v>125</v>
      </c>
      <c r="C1528" s="34">
        <v>0</v>
      </c>
      <c r="D1528" s="39">
        <v>0.23100000000000001</v>
      </c>
      <c r="E1528" s="39">
        <v>1.40152770295108</v>
      </c>
      <c r="F1528" s="39">
        <v>7.2238007460510206E-2</v>
      </c>
      <c r="G1528" s="34" t="s">
        <v>126</v>
      </c>
      <c r="H1528" s="34" t="s">
        <v>132</v>
      </c>
    </row>
    <row r="1529" spans="1:8">
      <c r="A1529" s="34">
        <v>0</v>
      </c>
      <c r="B1529" s="34" t="s">
        <v>125</v>
      </c>
      <c r="C1529" s="34">
        <v>0</v>
      </c>
      <c r="D1529" s="39">
        <v>0.77700000000000002</v>
      </c>
      <c r="E1529" s="39">
        <v>0.48926836298693199</v>
      </c>
      <c r="F1529" s="39">
        <v>2.6462289009033101E-2</v>
      </c>
      <c r="G1529" s="34" t="s">
        <v>126</v>
      </c>
      <c r="H1529" s="34" t="s">
        <v>132</v>
      </c>
    </row>
    <row r="1530" spans="1:8">
      <c r="A1530" s="34">
        <v>0</v>
      </c>
      <c r="B1530" s="34" t="s">
        <v>125</v>
      </c>
      <c r="C1530" s="34">
        <v>0</v>
      </c>
      <c r="D1530" s="39">
        <v>0.38300000000000001</v>
      </c>
      <c r="E1530" s="39">
        <v>1.09194674134043</v>
      </c>
      <c r="F1530" s="39">
        <v>5.7194101582946799E-2</v>
      </c>
      <c r="G1530" s="34" t="s">
        <v>126</v>
      </c>
      <c r="H1530" s="34" t="s">
        <v>132</v>
      </c>
    </row>
    <row r="1531" spans="1:8">
      <c r="A1531" s="34">
        <v>0</v>
      </c>
      <c r="B1531" s="34" t="s">
        <v>125</v>
      </c>
      <c r="C1531" s="34">
        <v>0</v>
      </c>
      <c r="D1531" s="39">
        <v>0.34499999999999997</v>
      </c>
      <c r="E1531" s="39">
        <v>1.1353273743560099</v>
      </c>
      <c r="F1531" s="39">
        <v>5.9331484230445403E-2</v>
      </c>
      <c r="G1531" s="34" t="s">
        <v>126</v>
      </c>
      <c r="H1531" s="34" t="s">
        <v>132</v>
      </c>
    </row>
    <row r="1532" spans="1:8">
      <c r="A1532" s="34">
        <v>0</v>
      </c>
      <c r="B1532" s="34" t="s">
        <v>125</v>
      </c>
      <c r="C1532" s="34">
        <v>0</v>
      </c>
      <c r="D1532" s="39">
        <v>0.89</v>
      </c>
      <c r="E1532" s="39">
        <v>0.345603077022266</v>
      </c>
      <c r="F1532" s="39">
        <v>1.8838469118255999E-2</v>
      </c>
      <c r="G1532" s="34" t="s">
        <v>126</v>
      </c>
      <c r="H1532" s="34" t="s">
        <v>132</v>
      </c>
    </row>
    <row r="1533" spans="1:8">
      <c r="A1533" s="34">
        <v>0</v>
      </c>
      <c r="B1533" s="34" t="s">
        <v>125</v>
      </c>
      <c r="C1533" s="34">
        <v>0</v>
      </c>
      <c r="D1533" s="39">
        <v>0.38300000000000001</v>
      </c>
      <c r="E1533" s="39">
        <v>1.0693692140969899</v>
      </c>
      <c r="F1533" s="39">
        <v>5.6077849355733497E-2</v>
      </c>
      <c r="G1533" s="34" t="s">
        <v>126</v>
      </c>
      <c r="H1533" s="34" t="s">
        <v>132</v>
      </c>
    </row>
    <row r="1534" spans="1:8">
      <c r="A1534" s="34">
        <v>0</v>
      </c>
      <c r="B1534" s="34" t="s">
        <v>125</v>
      </c>
      <c r="C1534" s="34">
        <v>0</v>
      </c>
      <c r="D1534" s="39">
        <v>0.70799999999999996</v>
      </c>
      <c r="E1534" s="39">
        <v>0.56147138672561203</v>
      </c>
      <c r="F1534" s="39">
        <v>3.0249293012791698E-2</v>
      </c>
      <c r="G1534" s="34" t="s">
        <v>126</v>
      </c>
      <c r="H1534" s="34" t="s">
        <v>132</v>
      </c>
    </row>
    <row r="1535" spans="1:8">
      <c r="A1535" s="34">
        <v>0</v>
      </c>
      <c r="B1535" s="34" t="s">
        <v>125</v>
      </c>
      <c r="C1535" s="34">
        <v>0</v>
      </c>
      <c r="D1535" s="39">
        <v>0.65900000000000003</v>
      </c>
      <c r="E1535" s="39">
        <v>0.66464514784169504</v>
      </c>
      <c r="F1535" s="39">
        <v>3.56098464544638E-2</v>
      </c>
      <c r="G1535" s="34" t="s">
        <v>126</v>
      </c>
      <c r="H1535" s="34" t="s">
        <v>132</v>
      </c>
    </row>
    <row r="1536" spans="1:8">
      <c r="A1536" s="34">
        <v>0</v>
      </c>
      <c r="B1536" s="34" t="s">
        <v>125</v>
      </c>
      <c r="C1536" s="34">
        <v>0</v>
      </c>
      <c r="D1536" s="39">
        <v>6.2E-2</v>
      </c>
      <c r="E1536" s="39">
        <v>2.1962004429275801</v>
      </c>
      <c r="F1536" s="39">
        <v>0.10874324847061299</v>
      </c>
      <c r="G1536" s="34" t="s">
        <v>126</v>
      </c>
      <c r="H1536" s="34" t="s">
        <v>132</v>
      </c>
    </row>
    <row r="1537" spans="1:8">
      <c r="A1537" s="34">
        <v>0</v>
      </c>
      <c r="B1537" s="34" t="s">
        <v>125</v>
      </c>
      <c r="C1537" s="34">
        <v>0</v>
      </c>
      <c r="D1537" s="39">
        <v>0.36199999999999999</v>
      </c>
      <c r="E1537" s="39">
        <v>1.0831061359283101</v>
      </c>
      <c r="F1537" s="39">
        <v>5.6757329137792703E-2</v>
      </c>
      <c r="G1537" s="34" t="s">
        <v>126</v>
      </c>
      <c r="H1537" s="34" t="s">
        <v>132</v>
      </c>
    </row>
    <row r="1538" spans="1:8">
      <c r="A1538" s="34">
        <v>0</v>
      </c>
      <c r="B1538" s="34" t="s">
        <v>125</v>
      </c>
      <c r="C1538" s="34">
        <v>0</v>
      </c>
      <c r="D1538" s="39">
        <v>0.26600000000000001</v>
      </c>
      <c r="E1538" s="39">
        <v>1.3221951114238899</v>
      </c>
      <c r="F1538" s="39">
        <v>6.8428825182609301E-2</v>
      </c>
      <c r="G1538" s="34" t="s">
        <v>126</v>
      </c>
      <c r="H1538" s="34" t="s">
        <v>132</v>
      </c>
    </row>
    <row r="1539" spans="1:8">
      <c r="A1539" s="34">
        <v>0</v>
      </c>
      <c r="B1539" s="34" t="s">
        <v>125</v>
      </c>
      <c r="C1539" s="34">
        <v>0</v>
      </c>
      <c r="D1539" s="39">
        <v>0.46300000000000002</v>
      </c>
      <c r="E1539" s="39">
        <v>0.97557016657552798</v>
      </c>
      <c r="F1539" s="39">
        <v>5.1411902673361799E-2</v>
      </c>
      <c r="G1539" s="34" t="s">
        <v>126</v>
      </c>
      <c r="H1539" s="34" t="s">
        <v>132</v>
      </c>
    </row>
    <row r="1540" spans="1:8">
      <c r="A1540" s="34">
        <v>0</v>
      </c>
      <c r="B1540" s="34" t="s">
        <v>125</v>
      </c>
      <c r="C1540" s="34">
        <v>0</v>
      </c>
      <c r="D1540" s="39">
        <v>0.95599999999999996</v>
      </c>
      <c r="E1540" s="39">
        <v>0.204010987654516</v>
      </c>
      <c r="F1540" s="39">
        <v>1.12069250997965E-2</v>
      </c>
      <c r="G1540" s="34" t="s">
        <v>126</v>
      </c>
      <c r="H1540" s="34" t="s">
        <v>132</v>
      </c>
    </row>
    <row r="1541" spans="1:8">
      <c r="A1541" s="34">
        <v>0</v>
      </c>
      <c r="B1541" s="34" t="s">
        <v>125</v>
      </c>
      <c r="C1541" s="34">
        <v>0</v>
      </c>
      <c r="D1541" s="39">
        <v>0.83699999999999997</v>
      </c>
      <c r="E1541" s="39">
        <v>0.42396406198932002</v>
      </c>
      <c r="F1541" s="39">
        <v>2.3011554981482201E-2</v>
      </c>
      <c r="G1541" s="34" t="s">
        <v>126</v>
      </c>
      <c r="H1541" s="34" t="s">
        <v>132</v>
      </c>
    </row>
    <row r="1542" spans="1:8">
      <c r="A1542" s="34">
        <v>0</v>
      </c>
      <c r="B1542" s="34" t="s">
        <v>125</v>
      </c>
      <c r="C1542" s="34">
        <v>0</v>
      </c>
      <c r="D1542" s="39">
        <v>0.98699999999999999</v>
      </c>
      <c r="E1542" s="39">
        <v>0.139238413407551</v>
      </c>
      <c r="F1542" s="39">
        <v>7.6760892731104601E-3</v>
      </c>
      <c r="G1542" s="34" t="s">
        <v>126</v>
      </c>
      <c r="H1542" s="34" t="s">
        <v>132</v>
      </c>
    </row>
    <row r="1543" spans="1:8">
      <c r="A1543" s="34">
        <v>0</v>
      </c>
      <c r="B1543" s="34" t="s">
        <v>125</v>
      </c>
      <c r="C1543" s="34">
        <v>0</v>
      </c>
      <c r="D1543" s="39">
        <v>0.78700000000000003</v>
      </c>
      <c r="E1543" s="39">
        <v>0.50426222455807801</v>
      </c>
      <c r="F1543" s="39">
        <v>2.7251139139654101E-2</v>
      </c>
      <c r="G1543" s="34" t="s">
        <v>126</v>
      </c>
      <c r="H1543" s="34" t="s">
        <v>132</v>
      </c>
    </row>
    <row r="1544" spans="1:8">
      <c r="A1544" s="34">
        <v>0</v>
      </c>
      <c r="B1544" s="34" t="s">
        <v>125</v>
      </c>
      <c r="C1544" s="34">
        <v>0</v>
      </c>
      <c r="D1544" s="39">
        <v>0.73199999999999998</v>
      </c>
      <c r="E1544" s="39">
        <v>0.57715578136553902</v>
      </c>
      <c r="F1544" s="39">
        <v>3.10680379794455E-2</v>
      </c>
      <c r="G1544" s="34" t="s">
        <v>126</v>
      </c>
      <c r="H1544" s="34" t="s">
        <v>132</v>
      </c>
    </row>
    <row r="1545" spans="1:8">
      <c r="A1545" s="34">
        <v>0</v>
      </c>
      <c r="B1545" s="34" t="s">
        <v>125</v>
      </c>
      <c r="C1545" s="34">
        <v>0</v>
      </c>
      <c r="D1545" s="39">
        <v>0.33100000000000002</v>
      </c>
      <c r="E1545" s="39">
        <v>1.18296568001929</v>
      </c>
      <c r="F1545" s="39">
        <v>6.1667507503881502E-2</v>
      </c>
      <c r="G1545" s="34" t="s">
        <v>126</v>
      </c>
      <c r="H1545" s="34" t="s">
        <v>132</v>
      </c>
    </row>
    <row r="1546" spans="1:8">
      <c r="A1546" s="34">
        <v>0</v>
      </c>
      <c r="B1546" s="34" t="s">
        <v>125</v>
      </c>
      <c r="C1546" s="34">
        <v>0</v>
      </c>
      <c r="D1546" s="39">
        <v>0.94099999999999995</v>
      </c>
      <c r="E1546" s="39">
        <v>0.21695988266371499</v>
      </c>
      <c r="F1546" s="39">
        <v>1.1909774411381699E-2</v>
      </c>
      <c r="G1546" s="34" t="s">
        <v>126</v>
      </c>
      <c r="H1546" s="34" t="s">
        <v>132</v>
      </c>
    </row>
    <row r="1547" spans="1:8">
      <c r="A1547" s="34">
        <v>0</v>
      </c>
      <c r="B1547" s="34" t="s">
        <v>125</v>
      </c>
      <c r="C1547" s="34">
        <v>0</v>
      </c>
      <c r="D1547" s="39">
        <v>0.71799999999999997</v>
      </c>
      <c r="E1547" s="39">
        <v>0.54621298220724901</v>
      </c>
      <c r="F1547" s="39">
        <v>2.94514563556059E-2</v>
      </c>
      <c r="G1547" s="34" t="s">
        <v>126</v>
      </c>
      <c r="H1547" s="34" t="s">
        <v>132</v>
      </c>
    </row>
    <row r="1548" spans="1:8">
      <c r="A1548" s="34">
        <v>0</v>
      </c>
      <c r="B1548" s="34" t="s">
        <v>125</v>
      </c>
      <c r="C1548" s="34">
        <v>0</v>
      </c>
      <c r="D1548" s="39">
        <v>0.26600000000000001</v>
      </c>
      <c r="E1548" s="39">
        <v>1.3509159729838001</v>
      </c>
      <c r="F1548" s="39">
        <v>6.9811474292475001E-2</v>
      </c>
      <c r="G1548" s="34" t="s">
        <v>126</v>
      </c>
      <c r="H1548" s="34" t="s">
        <v>132</v>
      </c>
    </row>
    <row r="1549" spans="1:8">
      <c r="A1549" s="34">
        <v>0</v>
      </c>
      <c r="B1549" s="34" t="s">
        <v>125</v>
      </c>
      <c r="C1549" s="34">
        <v>0</v>
      </c>
      <c r="D1549" s="39">
        <v>0.871</v>
      </c>
      <c r="E1549" s="39">
        <v>0.35486434198524203</v>
      </c>
      <c r="F1549" s="39">
        <v>1.9333531175903002E-2</v>
      </c>
      <c r="G1549" s="34" t="s">
        <v>126</v>
      </c>
      <c r="H1549" s="34" t="s">
        <v>132</v>
      </c>
    </row>
    <row r="1550" spans="1:8">
      <c r="A1550" s="34">
        <v>0</v>
      </c>
      <c r="B1550" s="34" t="s">
        <v>125</v>
      </c>
      <c r="C1550" s="34">
        <v>0</v>
      </c>
      <c r="D1550" s="39">
        <v>0.499</v>
      </c>
      <c r="E1550" s="39">
        <v>0.87152441761992705</v>
      </c>
      <c r="F1550" s="39">
        <v>4.6181982882432297E-2</v>
      </c>
      <c r="G1550" s="34" t="s">
        <v>126</v>
      </c>
      <c r="H1550" s="34" t="s">
        <v>132</v>
      </c>
    </row>
    <row r="1551" spans="1:8">
      <c r="A1551" s="34">
        <v>0</v>
      </c>
      <c r="B1551" s="34" t="s">
        <v>125</v>
      </c>
      <c r="C1551" s="34">
        <v>0</v>
      </c>
      <c r="D1551" s="39">
        <v>0.29899999999999999</v>
      </c>
      <c r="E1551" s="39">
        <v>1.2087957686258599</v>
      </c>
      <c r="F1551" s="39">
        <v>6.2929284229270493E-2</v>
      </c>
      <c r="G1551" s="34" t="s">
        <v>126</v>
      </c>
      <c r="H1551" s="34" t="s">
        <v>132</v>
      </c>
    </row>
    <row r="1552" spans="1:8">
      <c r="A1552" s="34">
        <v>0</v>
      </c>
      <c r="B1552" s="34" t="s">
        <v>125</v>
      </c>
      <c r="C1552" s="34">
        <v>0</v>
      </c>
      <c r="D1552" s="39">
        <v>0.34</v>
      </c>
      <c r="E1552" s="39">
        <v>1.13243121240222</v>
      </c>
      <c r="F1552" s="39">
        <v>5.9189091016730998E-2</v>
      </c>
      <c r="G1552" s="34" t="s">
        <v>126</v>
      </c>
      <c r="H1552" s="34" t="s">
        <v>132</v>
      </c>
    </row>
    <row r="1553" spans="1:8">
      <c r="A1553" s="34">
        <v>0</v>
      </c>
      <c r="B1553" s="34" t="s">
        <v>125</v>
      </c>
      <c r="C1553" s="34">
        <v>0</v>
      </c>
      <c r="D1553" s="39">
        <v>0.84899999999999998</v>
      </c>
      <c r="E1553" s="39">
        <v>0.40002884585665699</v>
      </c>
      <c r="F1553" s="39">
        <v>2.17406640613357E-2</v>
      </c>
      <c r="G1553" s="34" t="s">
        <v>126</v>
      </c>
      <c r="H1553" s="34" t="s">
        <v>132</v>
      </c>
    </row>
    <row r="1554" spans="1:8">
      <c r="A1554" s="34">
        <v>0</v>
      </c>
      <c r="B1554" s="34" t="s">
        <v>125</v>
      </c>
      <c r="C1554" s="34">
        <v>0</v>
      </c>
      <c r="D1554" s="39">
        <v>0.6</v>
      </c>
      <c r="E1554" s="39">
        <v>0.717013459319783</v>
      </c>
      <c r="F1554" s="39">
        <v>3.8308112609854401E-2</v>
      </c>
      <c r="G1554" s="34" t="s">
        <v>126</v>
      </c>
      <c r="H1554" s="34" t="s">
        <v>132</v>
      </c>
    </row>
    <row r="1555" spans="1:8">
      <c r="A1555" s="34">
        <v>0</v>
      </c>
      <c r="B1555" s="34" t="s">
        <v>125</v>
      </c>
      <c r="C1555" s="34">
        <v>0</v>
      </c>
      <c r="D1555" s="39">
        <v>0.55300000000000005</v>
      </c>
      <c r="E1555" s="39">
        <v>0.86075907707661103</v>
      </c>
      <c r="F1555" s="39">
        <v>4.5637562812770302E-2</v>
      </c>
      <c r="G1555" s="34" t="s">
        <v>126</v>
      </c>
      <c r="H1555" s="34" t="s">
        <v>132</v>
      </c>
    </row>
    <row r="1556" spans="1:8">
      <c r="A1556" s="34">
        <v>0</v>
      </c>
      <c r="B1556" s="34" t="s">
        <v>125</v>
      </c>
      <c r="C1556" s="34">
        <v>0</v>
      </c>
      <c r="D1556" s="39">
        <v>0.96299999999999997</v>
      </c>
      <c r="E1556" s="39">
        <v>0.20339439596691</v>
      </c>
      <c r="F1556" s="39">
        <v>1.11734323578669E-2</v>
      </c>
      <c r="G1556" s="34" t="s">
        <v>126</v>
      </c>
      <c r="H1556" s="34" t="s">
        <v>132</v>
      </c>
    </row>
    <row r="1557" spans="1:8">
      <c r="A1557" s="34">
        <v>0</v>
      </c>
      <c r="B1557" s="34" t="s">
        <v>125</v>
      </c>
      <c r="C1557" s="34">
        <v>0</v>
      </c>
      <c r="D1557" s="39">
        <v>0.83499999999999996</v>
      </c>
      <c r="E1557" s="39">
        <v>0.41566046666860301</v>
      </c>
      <c r="F1557" s="39">
        <v>2.2571032270112E-2</v>
      </c>
      <c r="G1557" s="34" t="s">
        <v>126</v>
      </c>
      <c r="H1557" s="34" t="s">
        <v>132</v>
      </c>
    </row>
    <row r="1558" spans="1:8">
      <c r="A1558" s="34">
        <v>0</v>
      </c>
      <c r="B1558" s="34" t="s">
        <v>125</v>
      </c>
      <c r="C1558" s="34">
        <v>0</v>
      </c>
      <c r="D1558" s="39">
        <v>0.96499999999999997</v>
      </c>
      <c r="E1558" s="39">
        <v>0.181887794699441</v>
      </c>
      <c r="F1558" s="39">
        <v>1.0003790406872199E-2</v>
      </c>
      <c r="G1558" s="34" t="s">
        <v>126</v>
      </c>
      <c r="H1558" s="34" t="s">
        <v>132</v>
      </c>
    </row>
    <row r="1559" spans="1:8">
      <c r="A1559" s="34">
        <v>0</v>
      </c>
      <c r="B1559" s="34" t="s">
        <v>125</v>
      </c>
      <c r="C1559" s="34">
        <v>0</v>
      </c>
      <c r="D1559" s="39">
        <v>0.57299999999999995</v>
      </c>
      <c r="E1559" s="39">
        <v>0.72179442508802505</v>
      </c>
      <c r="F1559" s="39">
        <v>3.8553698897622203E-2</v>
      </c>
      <c r="G1559" s="34" t="s">
        <v>126</v>
      </c>
      <c r="H1559" s="34" t="s">
        <v>132</v>
      </c>
    </row>
    <row r="1560" spans="1:8">
      <c r="A1560" s="34">
        <v>0</v>
      </c>
      <c r="B1560" s="34" t="s">
        <v>125</v>
      </c>
      <c r="C1560" s="34">
        <v>0</v>
      </c>
      <c r="D1560" s="39">
        <v>0.216</v>
      </c>
      <c r="E1560" s="39">
        <v>1.4473079254556001</v>
      </c>
      <c r="F1560" s="39">
        <v>7.4422019284280896E-2</v>
      </c>
      <c r="G1560" s="34" t="s">
        <v>126</v>
      </c>
      <c r="H1560" s="34" t="s">
        <v>132</v>
      </c>
    </row>
    <row r="1561" spans="1:8">
      <c r="A1561" s="34">
        <v>0</v>
      </c>
      <c r="B1561" s="34" t="s">
        <v>125</v>
      </c>
      <c r="C1561" s="34">
        <v>0</v>
      </c>
      <c r="D1561" s="39">
        <v>0.73399999999999999</v>
      </c>
      <c r="E1561" s="39">
        <v>0.54873173219251903</v>
      </c>
      <c r="F1561" s="39">
        <v>2.9583248068662301E-2</v>
      </c>
      <c r="G1561" s="34" t="s">
        <v>126</v>
      </c>
      <c r="H1561" s="34" t="s">
        <v>132</v>
      </c>
    </row>
    <row r="1562" spans="1:8">
      <c r="A1562" s="34">
        <v>0</v>
      </c>
      <c r="B1562" s="34" t="s">
        <v>125</v>
      </c>
      <c r="C1562" s="34">
        <v>0</v>
      </c>
      <c r="D1562" s="39">
        <v>0.83299999999999996</v>
      </c>
      <c r="E1562" s="39">
        <v>0.43474922616532302</v>
      </c>
      <c r="F1562" s="39">
        <v>2.35831375209739E-2</v>
      </c>
      <c r="G1562" s="34" t="s">
        <v>126</v>
      </c>
      <c r="H1562" s="34" t="s">
        <v>132</v>
      </c>
    </row>
    <row r="1563" spans="1:8">
      <c r="A1563" s="34">
        <v>0</v>
      </c>
      <c r="B1563" s="34" t="s">
        <v>125</v>
      </c>
      <c r="C1563" s="34">
        <v>0</v>
      </c>
      <c r="D1563" s="39">
        <v>0.36599999999999999</v>
      </c>
      <c r="E1563" s="39">
        <v>1.09687204778947</v>
      </c>
      <c r="F1563" s="39">
        <v>5.7437262240882997E-2</v>
      </c>
      <c r="G1563" s="34" t="s">
        <v>126</v>
      </c>
      <c r="H1563" s="34" t="s">
        <v>132</v>
      </c>
    </row>
    <row r="1564" spans="1:8">
      <c r="A1564" s="34">
        <v>0</v>
      </c>
      <c r="B1564" s="34" t="s">
        <v>125</v>
      </c>
      <c r="C1564" s="34">
        <v>0</v>
      </c>
      <c r="D1564" s="39">
        <v>0.13600000000000001</v>
      </c>
      <c r="E1564" s="39">
        <v>1.82010955976546</v>
      </c>
      <c r="F1564" s="39">
        <v>9.1831458059155005E-2</v>
      </c>
      <c r="G1564" s="34" t="s">
        <v>126</v>
      </c>
      <c r="H1564" s="34" t="s">
        <v>132</v>
      </c>
    </row>
    <row r="1565" spans="1:8">
      <c r="A1565" s="34">
        <v>0</v>
      </c>
      <c r="B1565" s="34" t="s">
        <v>125</v>
      </c>
      <c r="C1565" s="34">
        <v>0</v>
      </c>
      <c r="D1565" s="39">
        <v>0.56200000000000006</v>
      </c>
      <c r="E1565" s="39">
        <v>0.72890775953948606</v>
      </c>
      <c r="F1565" s="39">
        <v>3.8918861094193798E-2</v>
      </c>
      <c r="G1565" s="34" t="s">
        <v>126</v>
      </c>
      <c r="H1565" s="34" t="s">
        <v>132</v>
      </c>
    </row>
    <row r="1566" spans="1:8">
      <c r="A1566" s="34">
        <v>0</v>
      </c>
      <c r="B1566" s="34" t="s">
        <v>125</v>
      </c>
      <c r="C1566" s="34">
        <v>0</v>
      </c>
      <c r="D1566" s="39">
        <v>0.76100000000000001</v>
      </c>
      <c r="E1566" s="39">
        <v>0.55478132517011602</v>
      </c>
      <c r="F1566" s="39">
        <v>2.9899642331949201E-2</v>
      </c>
      <c r="G1566" s="34" t="s">
        <v>126</v>
      </c>
      <c r="H1566" s="34" t="s">
        <v>132</v>
      </c>
    </row>
    <row r="1567" spans="1:8">
      <c r="A1567" s="34">
        <v>0</v>
      </c>
      <c r="B1567" s="34" t="s">
        <v>125</v>
      </c>
      <c r="C1567" s="34">
        <v>0</v>
      </c>
      <c r="D1567" s="39">
        <v>0.748</v>
      </c>
      <c r="E1567" s="39">
        <v>0.48140821223735503</v>
      </c>
      <c r="F1567" s="39">
        <v>2.60482430077267E-2</v>
      </c>
      <c r="G1567" s="34" t="s">
        <v>126</v>
      </c>
      <c r="H1567" s="34" t="s">
        <v>132</v>
      </c>
    </row>
    <row r="1568" spans="1:8">
      <c r="A1568" s="34">
        <v>0</v>
      </c>
      <c r="B1568" s="34" t="s">
        <v>125</v>
      </c>
      <c r="C1568" s="34">
        <v>0</v>
      </c>
      <c r="D1568" s="39">
        <v>0.85799999999999998</v>
      </c>
      <c r="E1568" s="39">
        <v>0.38233207179821299</v>
      </c>
      <c r="F1568" s="39">
        <v>2.0798888318679602E-2</v>
      </c>
      <c r="G1568" s="34" t="s">
        <v>126</v>
      </c>
      <c r="H1568" s="34" t="s">
        <v>132</v>
      </c>
    </row>
    <row r="1569" spans="1:8">
      <c r="A1569" s="34">
        <v>0</v>
      </c>
      <c r="B1569" s="34" t="s">
        <v>125</v>
      </c>
      <c r="C1569" s="34">
        <v>0</v>
      </c>
      <c r="D1569" s="39">
        <v>0.621</v>
      </c>
      <c r="E1569" s="39">
        <v>0.70343898337754196</v>
      </c>
      <c r="F1569" s="39">
        <v>3.7610141322283901E-2</v>
      </c>
      <c r="G1569" s="34" t="s">
        <v>126</v>
      </c>
      <c r="H1569" s="34" t="s">
        <v>132</v>
      </c>
    </row>
    <row r="1570" spans="1:8">
      <c r="A1570" s="34">
        <v>0</v>
      </c>
      <c r="B1570" s="34" t="s">
        <v>125</v>
      </c>
      <c r="C1570" s="34">
        <v>0</v>
      </c>
      <c r="D1570" s="39">
        <v>0.96799999999999997</v>
      </c>
      <c r="E1570" s="39">
        <v>0.183564774368319</v>
      </c>
      <c r="F1570" s="39">
        <v>1.00950928294915E-2</v>
      </c>
      <c r="G1570" s="34" t="s">
        <v>126</v>
      </c>
      <c r="H1570" s="34" t="s">
        <v>132</v>
      </c>
    </row>
    <row r="1571" spans="1:8">
      <c r="A1571" s="34">
        <v>0</v>
      </c>
      <c r="B1571" s="34" t="s">
        <v>125</v>
      </c>
      <c r="C1571" s="34">
        <v>0</v>
      </c>
      <c r="D1571" s="39">
        <v>7.0000000000000001E-3</v>
      </c>
      <c r="E1571" s="39">
        <v>3.7482114326531502</v>
      </c>
      <c r="F1571" s="39">
        <v>0.17234573262542</v>
      </c>
      <c r="G1571" s="34" t="s">
        <v>126</v>
      </c>
      <c r="H1571" s="34" t="s">
        <v>132</v>
      </c>
    </row>
    <row r="1572" spans="1:8">
      <c r="A1572" s="34">
        <v>0</v>
      </c>
      <c r="B1572" s="34" t="s">
        <v>125</v>
      </c>
      <c r="C1572" s="34">
        <v>0</v>
      </c>
      <c r="D1572" s="39">
        <v>0.89400000000000002</v>
      </c>
      <c r="E1572" s="39">
        <v>0.32705845517288001</v>
      </c>
      <c r="F1572" s="39">
        <v>1.7845660064480601E-2</v>
      </c>
      <c r="G1572" s="34" t="s">
        <v>126</v>
      </c>
      <c r="H1572" s="34" t="s">
        <v>132</v>
      </c>
    </row>
    <row r="1573" spans="1:8">
      <c r="A1573" s="34">
        <v>0</v>
      </c>
      <c r="B1573" s="34" t="s">
        <v>125</v>
      </c>
      <c r="C1573" s="34">
        <v>0</v>
      </c>
      <c r="D1573" s="39">
        <v>0.48299999999999998</v>
      </c>
      <c r="E1573" s="39">
        <v>0.93382677177358198</v>
      </c>
      <c r="F1573" s="39">
        <v>4.9320551150585402E-2</v>
      </c>
      <c r="G1573" s="34" t="s">
        <v>126</v>
      </c>
      <c r="H1573" s="34" t="s">
        <v>132</v>
      </c>
    </row>
    <row r="1574" spans="1:8">
      <c r="A1574" s="34">
        <v>0</v>
      </c>
      <c r="B1574" s="34" t="s">
        <v>125</v>
      </c>
      <c r="C1574" s="34">
        <v>0</v>
      </c>
      <c r="D1574" s="39">
        <v>0.5</v>
      </c>
      <c r="E1574" s="39">
        <v>0.90527144098398105</v>
      </c>
      <c r="F1574" s="39">
        <v>4.7884604239084298E-2</v>
      </c>
      <c r="G1574" s="34" t="s">
        <v>126</v>
      </c>
      <c r="H1574" s="34" t="s">
        <v>132</v>
      </c>
    </row>
    <row r="1575" spans="1:8">
      <c r="A1575" s="34">
        <v>0</v>
      </c>
      <c r="B1575" s="34" t="s">
        <v>125</v>
      </c>
      <c r="C1575" s="34">
        <v>0</v>
      </c>
      <c r="D1575" s="39">
        <v>0.81499999999999995</v>
      </c>
      <c r="E1575" s="39">
        <v>0.449412615817395</v>
      </c>
      <c r="F1575" s="39">
        <v>2.4359182873502201E-2</v>
      </c>
      <c r="G1575" s="34" t="s">
        <v>126</v>
      </c>
      <c r="H1575" s="34" t="s">
        <v>132</v>
      </c>
    </row>
    <row r="1576" spans="1:8">
      <c r="A1576" s="34">
        <v>0</v>
      </c>
      <c r="B1576" s="34" t="s">
        <v>125</v>
      </c>
      <c r="C1576" s="34">
        <v>0</v>
      </c>
      <c r="D1576" s="39">
        <v>0.13600000000000001</v>
      </c>
      <c r="E1576" s="39">
        <v>1.7604611124031899</v>
      </c>
      <c r="F1576" s="39">
        <v>8.9090082584064104E-2</v>
      </c>
      <c r="G1576" s="34" t="s">
        <v>126</v>
      </c>
      <c r="H1576" s="34" t="s">
        <v>132</v>
      </c>
    </row>
    <row r="1577" spans="1:8">
      <c r="A1577" s="34">
        <v>0</v>
      </c>
      <c r="B1577" s="34" t="s">
        <v>125</v>
      </c>
      <c r="C1577" s="34">
        <v>0</v>
      </c>
      <c r="D1577" s="39">
        <v>0.95099999999999996</v>
      </c>
      <c r="E1577" s="39">
        <v>0.23704116668490899</v>
      </c>
      <c r="F1577" s="39">
        <v>1.29977864566063E-2</v>
      </c>
      <c r="G1577" s="34" t="s">
        <v>126</v>
      </c>
      <c r="H1577" s="34" t="s">
        <v>132</v>
      </c>
    </row>
    <row r="1578" spans="1:8">
      <c r="A1578" s="34">
        <v>0</v>
      </c>
      <c r="B1578" s="34" t="s">
        <v>125</v>
      </c>
      <c r="C1578" s="34">
        <v>0</v>
      </c>
      <c r="D1578" s="39">
        <v>0.873</v>
      </c>
      <c r="E1578" s="39">
        <v>0.403151820117433</v>
      </c>
      <c r="F1578" s="39">
        <v>2.1906672512299101E-2</v>
      </c>
      <c r="G1578" s="34" t="s">
        <v>126</v>
      </c>
      <c r="H1578" s="34" t="s">
        <v>132</v>
      </c>
    </row>
    <row r="1579" spans="1:8">
      <c r="A1579" s="34">
        <v>0</v>
      </c>
      <c r="B1579" s="34" t="s">
        <v>125</v>
      </c>
      <c r="C1579" s="34">
        <v>0</v>
      </c>
      <c r="D1579" s="39">
        <v>0.437</v>
      </c>
      <c r="E1579" s="39">
        <v>0.98951768987922195</v>
      </c>
      <c r="F1579" s="39">
        <v>5.2108626771842699E-2</v>
      </c>
      <c r="G1579" s="34" t="s">
        <v>126</v>
      </c>
      <c r="H1579" s="34" t="s">
        <v>132</v>
      </c>
    </row>
    <row r="1580" spans="1:8">
      <c r="A1580" s="34">
        <v>0</v>
      </c>
      <c r="B1580" s="34" t="s">
        <v>125</v>
      </c>
      <c r="C1580" s="34">
        <v>0</v>
      </c>
      <c r="D1580" s="39">
        <v>0.63800000000000001</v>
      </c>
      <c r="E1580" s="39">
        <v>0.71155098327174904</v>
      </c>
      <c r="F1580" s="39">
        <v>3.8027365230593697E-2</v>
      </c>
      <c r="G1580" s="34" t="s">
        <v>126</v>
      </c>
      <c r="H1580" s="34" t="s">
        <v>132</v>
      </c>
    </row>
    <row r="1581" spans="1:8">
      <c r="A1581" s="34">
        <v>0</v>
      </c>
      <c r="B1581" s="34" t="s">
        <v>125</v>
      </c>
      <c r="C1581" s="34">
        <v>0</v>
      </c>
      <c r="D1581" s="39">
        <v>8.9999999999999993E-3</v>
      </c>
      <c r="E1581" s="39">
        <v>3.9453037460462399</v>
      </c>
      <c r="F1581" s="39">
        <v>0.179778953697874</v>
      </c>
      <c r="G1581" s="34" t="s">
        <v>126</v>
      </c>
      <c r="H1581" s="34" t="s">
        <v>132</v>
      </c>
    </row>
    <row r="1582" spans="1:8">
      <c r="A1582" s="34">
        <v>0</v>
      </c>
      <c r="B1582" s="34" t="s">
        <v>125</v>
      </c>
      <c r="C1582" s="34">
        <v>0</v>
      </c>
      <c r="D1582" s="39">
        <v>2.9000000000000001E-2</v>
      </c>
      <c r="E1582" s="39">
        <v>2.6321690983208001</v>
      </c>
      <c r="F1582" s="39">
        <v>0.12757597544773</v>
      </c>
      <c r="G1582" s="34" t="s">
        <v>126</v>
      </c>
      <c r="H1582" s="34" t="s">
        <v>132</v>
      </c>
    </row>
    <row r="1583" spans="1:8">
      <c r="A1583" s="34">
        <v>0</v>
      </c>
      <c r="B1583" s="34" t="s">
        <v>125</v>
      </c>
      <c r="C1583" s="34">
        <v>0</v>
      </c>
      <c r="D1583" s="39">
        <v>0.79100000000000004</v>
      </c>
      <c r="E1583" s="39">
        <v>0.52356975600230204</v>
      </c>
      <c r="F1583" s="39">
        <v>2.8265057054277901E-2</v>
      </c>
      <c r="G1583" s="34" t="s">
        <v>126</v>
      </c>
      <c r="H1583" s="34" t="s">
        <v>132</v>
      </c>
    </row>
    <row r="1584" spans="1:8">
      <c r="A1584" s="34">
        <v>0</v>
      </c>
      <c r="B1584" s="34" t="s">
        <v>125</v>
      </c>
      <c r="C1584" s="34">
        <v>0</v>
      </c>
      <c r="D1584" s="39">
        <v>0.84199999999999997</v>
      </c>
      <c r="E1584" s="39">
        <v>0.397273115582505</v>
      </c>
      <c r="F1584" s="39">
        <v>2.1594130450018401E-2</v>
      </c>
      <c r="G1584" s="34" t="s">
        <v>126</v>
      </c>
      <c r="H1584" s="34" t="s">
        <v>132</v>
      </c>
    </row>
    <row r="1585" spans="1:8">
      <c r="A1585" s="34">
        <v>0</v>
      </c>
      <c r="B1585" s="34" t="s">
        <v>125</v>
      </c>
      <c r="C1585" s="34">
        <v>0</v>
      </c>
      <c r="D1585" s="39">
        <v>0.995</v>
      </c>
      <c r="E1585" s="39">
        <v>7.6887505843486803E-2</v>
      </c>
      <c r="F1585" s="39">
        <v>4.2533597566855597E-3</v>
      </c>
      <c r="G1585" s="34" t="s">
        <v>126</v>
      </c>
      <c r="H1585" s="34" t="s">
        <v>132</v>
      </c>
    </row>
    <row r="1586" spans="1:8">
      <c r="A1586" s="34">
        <v>0</v>
      </c>
      <c r="B1586" s="34" t="s">
        <v>125</v>
      </c>
      <c r="C1586" s="34">
        <v>0</v>
      </c>
      <c r="D1586" s="39">
        <v>0.48699999999999999</v>
      </c>
      <c r="E1586" s="39">
        <v>0.86728979723497601</v>
      </c>
      <c r="F1586" s="39">
        <v>4.5967905648116897E-2</v>
      </c>
      <c r="G1586" s="34" t="s">
        <v>126</v>
      </c>
      <c r="H1586" s="34" t="s">
        <v>132</v>
      </c>
    </row>
    <row r="1587" spans="1:8">
      <c r="A1587" s="34">
        <v>0</v>
      </c>
      <c r="B1587" s="34" t="s">
        <v>125</v>
      </c>
      <c r="C1587" s="34">
        <v>0</v>
      </c>
      <c r="D1587" s="39">
        <v>0.68899999999999995</v>
      </c>
      <c r="E1587" s="39">
        <v>0.61480847952811901</v>
      </c>
      <c r="F1587" s="39">
        <v>3.3027923988810402E-2</v>
      </c>
      <c r="G1587" s="34" t="s">
        <v>126</v>
      </c>
      <c r="H1587" s="34" t="s">
        <v>132</v>
      </c>
    </row>
    <row r="1588" spans="1:8">
      <c r="A1588" s="34">
        <v>0</v>
      </c>
      <c r="B1588" s="34" t="s">
        <v>125</v>
      </c>
      <c r="C1588" s="34">
        <v>0</v>
      </c>
      <c r="D1588" s="39">
        <v>0.49399999999999999</v>
      </c>
      <c r="E1588" s="39">
        <v>0.87613013776369097</v>
      </c>
      <c r="F1588" s="39">
        <v>4.64147116686221E-2</v>
      </c>
      <c r="G1588" s="34" t="s">
        <v>126</v>
      </c>
      <c r="H1588" s="34" t="s">
        <v>132</v>
      </c>
    </row>
    <row r="1589" spans="1:8">
      <c r="A1589" s="34">
        <v>0</v>
      </c>
      <c r="B1589" s="34" t="s">
        <v>125</v>
      </c>
      <c r="C1589" s="34">
        <v>0</v>
      </c>
      <c r="D1589" s="39">
        <v>0.253</v>
      </c>
      <c r="E1589" s="39">
        <v>1.3547427511971899</v>
      </c>
      <c r="F1589" s="39">
        <v>6.9995389172165398E-2</v>
      </c>
      <c r="G1589" s="34" t="s">
        <v>126</v>
      </c>
      <c r="H1589" s="34" t="s">
        <v>132</v>
      </c>
    </row>
    <row r="1590" spans="1:8">
      <c r="A1590" s="34">
        <v>0</v>
      </c>
      <c r="B1590" s="34" t="s">
        <v>125</v>
      </c>
      <c r="C1590" s="34">
        <v>0</v>
      </c>
      <c r="D1590" s="39">
        <v>0.54400000000000004</v>
      </c>
      <c r="E1590" s="39">
        <v>0.82076149597899295</v>
      </c>
      <c r="F1590" s="39">
        <v>4.3609367036203397E-2</v>
      </c>
      <c r="G1590" s="34" t="s">
        <v>126</v>
      </c>
      <c r="H1590" s="34" t="s">
        <v>132</v>
      </c>
    </row>
    <row r="1591" spans="1:8">
      <c r="A1591" s="34">
        <v>0</v>
      </c>
      <c r="B1591" s="34" t="s">
        <v>125</v>
      </c>
      <c r="C1591" s="34">
        <v>0</v>
      </c>
      <c r="D1591" s="39">
        <v>0.36199999999999999</v>
      </c>
      <c r="E1591" s="39">
        <v>1.1254022681867499</v>
      </c>
      <c r="F1591" s="39">
        <v>5.8843325353671198E-2</v>
      </c>
      <c r="G1591" s="34" t="s">
        <v>126</v>
      </c>
      <c r="H1591" s="34" t="s">
        <v>132</v>
      </c>
    </row>
    <row r="1592" spans="1:8">
      <c r="A1592" s="34">
        <v>0</v>
      </c>
      <c r="B1592" s="34" t="s">
        <v>125</v>
      </c>
      <c r="C1592" s="34">
        <v>0</v>
      </c>
      <c r="D1592" s="39">
        <v>0.65100000000000002</v>
      </c>
      <c r="E1592" s="39">
        <v>0.67492999175573898</v>
      </c>
      <c r="F1592" s="39">
        <v>3.6140965029250099E-2</v>
      </c>
      <c r="G1592" s="34" t="s">
        <v>126</v>
      </c>
      <c r="H1592" s="34" t="s">
        <v>132</v>
      </c>
    </row>
    <row r="1593" spans="1:8">
      <c r="A1593" s="34">
        <v>0</v>
      </c>
      <c r="B1593" s="34" t="s">
        <v>125</v>
      </c>
      <c r="C1593" s="34">
        <v>0</v>
      </c>
      <c r="D1593" s="39">
        <v>0.89900000000000002</v>
      </c>
      <c r="E1593" s="39">
        <v>0.32684582146787999</v>
      </c>
      <c r="F1593" s="39">
        <v>1.7834264807587201E-2</v>
      </c>
      <c r="G1593" s="34" t="s">
        <v>126</v>
      </c>
      <c r="H1593" s="34" t="s">
        <v>132</v>
      </c>
    </row>
    <row r="1594" spans="1:8">
      <c r="A1594" s="34">
        <v>0</v>
      </c>
      <c r="B1594" s="34" t="s">
        <v>125</v>
      </c>
      <c r="C1594" s="34">
        <v>0</v>
      </c>
      <c r="D1594" s="39">
        <v>0.745</v>
      </c>
      <c r="E1594" s="39">
        <v>0.51680221075455901</v>
      </c>
      <c r="F1594" s="39">
        <v>2.7909906088125699E-2</v>
      </c>
      <c r="G1594" s="34" t="s">
        <v>126</v>
      </c>
      <c r="H1594" s="34" t="s">
        <v>132</v>
      </c>
    </row>
    <row r="1595" spans="1:8">
      <c r="A1595" s="34">
        <v>0</v>
      </c>
      <c r="B1595" s="34" t="s">
        <v>125</v>
      </c>
      <c r="C1595" s="34">
        <v>0</v>
      </c>
      <c r="D1595" s="39">
        <v>0.80600000000000005</v>
      </c>
      <c r="E1595" s="39">
        <v>0.46727297047877497</v>
      </c>
      <c r="F1595" s="39">
        <v>2.53027597104209E-2</v>
      </c>
      <c r="G1595" s="34" t="s">
        <v>126</v>
      </c>
      <c r="H1595" s="34" t="s">
        <v>132</v>
      </c>
    </row>
    <row r="1596" spans="1:8">
      <c r="A1596" s="34">
        <v>0</v>
      </c>
      <c r="B1596" s="34" t="s">
        <v>125</v>
      </c>
      <c r="C1596" s="34">
        <v>0</v>
      </c>
      <c r="D1596" s="39">
        <v>0.86299999999999999</v>
      </c>
      <c r="E1596" s="39">
        <v>0.38795302921026698</v>
      </c>
      <c r="F1596" s="39">
        <v>2.1098217327071799E-2</v>
      </c>
      <c r="G1596" s="34" t="s">
        <v>126</v>
      </c>
      <c r="H1596" s="34" t="s">
        <v>132</v>
      </c>
    </row>
    <row r="1597" spans="1:8">
      <c r="A1597" s="34">
        <v>0</v>
      </c>
      <c r="B1597" s="34" t="s">
        <v>125</v>
      </c>
      <c r="C1597" s="34">
        <v>0</v>
      </c>
      <c r="D1597" s="39">
        <v>0.90100000000000002</v>
      </c>
      <c r="E1597" s="39">
        <v>0.29332876165872102</v>
      </c>
      <c r="F1597" s="39">
        <v>1.6034739520644999E-2</v>
      </c>
      <c r="G1597" s="34" t="s">
        <v>126</v>
      </c>
      <c r="H1597" s="34" t="s">
        <v>132</v>
      </c>
    </row>
    <row r="1598" spans="1:8">
      <c r="A1598" s="34">
        <v>0</v>
      </c>
      <c r="B1598" s="34" t="s">
        <v>125</v>
      </c>
      <c r="C1598" s="34">
        <v>0</v>
      </c>
      <c r="D1598" s="39">
        <v>1.0999999999999999E-2</v>
      </c>
      <c r="E1598" s="39">
        <v>3.0868806615758801</v>
      </c>
      <c r="F1598" s="39">
        <v>0.14638868171719399</v>
      </c>
      <c r="G1598" s="34" t="s">
        <v>126</v>
      </c>
      <c r="H1598" s="34" t="s">
        <v>132</v>
      </c>
    </row>
    <row r="1599" spans="1:8">
      <c r="A1599" s="34">
        <v>0</v>
      </c>
      <c r="B1599" s="34" t="s">
        <v>125</v>
      </c>
      <c r="C1599" s="34">
        <v>0</v>
      </c>
      <c r="D1599" s="39">
        <v>0.439</v>
      </c>
      <c r="E1599" s="39">
        <v>1.0241784532538001</v>
      </c>
      <c r="F1599" s="39">
        <v>5.3835620590419103E-2</v>
      </c>
      <c r="G1599" s="34" t="s">
        <v>126</v>
      </c>
      <c r="H1599" s="34" t="s">
        <v>132</v>
      </c>
    </row>
    <row r="1600" spans="1:8">
      <c r="A1600" s="34">
        <v>0</v>
      </c>
      <c r="B1600" s="34" t="s">
        <v>125</v>
      </c>
      <c r="C1600" s="34">
        <v>0</v>
      </c>
      <c r="D1600" s="39">
        <v>0.222</v>
      </c>
      <c r="E1600" s="39">
        <v>1.38738958129851</v>
      </c>
      <c r="F1600" s="39">
        <v>7.1561443353715504E-2</v>
      </c>
      <c r="G1600" s="34" t="s">
        <v>126</v>
      </c>
      <c r="H1600" s="34" t="s">
        <v>132</v>
      </c>
    </row>
    <row r="1601" spans="1:8">
      <c r="A1601" s="34">
        <v>0</v>
      </c>
      <c r="B1601" s="34" t="s">
        <v>125</v>
      </c>
      <c r="C1601" s="34">
        <v>0</v>
      </c>
      <c r="D1601" s="39">
        <v>0.65100000000000002</v>
      </c>
      <c r="E1601" s="39">
        <v>0.63768603393372703</v>
      </c>
      <c r="F1601" s="39">
        <v>3.4214871565745299E-2</v>
      </c>
      <c r="G1601" s="34" t="s">
        <v>126</v>
      </c>
      <c r="H1601" s="34" t="s">
        <v>132</v>
      </c>
    </row>
    <row r="1602" spans="1:8">
      <c r="A1602" s="34">
        <v>0</v>
      </c>
      <c r="B1602" s="34" t="s">
        <v>125</v>
      </c>
      <c r="C1602" s="34">
        <v>0</v>
      </c>
      <c r="D1602" s="39">
        <v>0.73099999999999998</v>
      </c>
      <c r="E1602" s="39">
        <v>0.50155642268079803</v>
      </c>
      <c r="F1602" s="39">
        <v>2.7108877286991202E-2</v>
      </c>
      <c r="G1602" s="34" t="s">
        <v>126</v>
      </c>
      <c r="H1602" s="34" t="s">
        <v>132</v>
      </c>
    </row>
    <row r="1603" spans="1:8">
      <c r="A1603" s="34">
        <v>0</v>
      </c>
      <c r="B1603" s="34" t="s">
        <v>125</v>
      </c>
      <c r="C1603" s="34">
        <v>0</v>
      </c>
      <c r="D1603" s="39">
        <v>0.94099999999999995</v>
      </c>
      <c r="E1603" s="39">
        <v>0.26556201822953801</v>
      </c>
      <c r="F1603" s="39">
        <v>1.45389459116834E-2</v>
      </c>
      <c r="G1603" s="34" t="s">
        <v>126</v>
      </c>
      <c r="H1603" s="34" t="s">
        <v>132</v>
      </c>
    </row>
    <row r="1604" spans="1:8">
      <c r="A1604" s="34">
        <v>0</v>
      </c>
      <c r="B1604" s="34" t="s">
        <v>125</v>
      </c>
      <c r="C1604" s="34">
        <v>0</v>
      </c>
      <c r="D1604" s="39">
        <v>0.36699999999999999</v>
      </c>
      <c r="E1604" s="39">
        <v>1.0346570816551199</v>
      </c>
      <c r="F1604" s="39">
        <v>5.4356486550644602E-2</v>
      </c>
      <c r="G1604" s="34" t="s">
        <v>126</v>
      </c>
      <c r="H1604" s="34" t="s">
        <v>132</v>
      </c>
    </row>
    <row r="1605" spans="1:8">
      <c r="A1605" s="34">
        <v>0</v>
      </c>
      <c r="B1605" s="34" t="s">
        <v>125</v>
      </c>
      <c r="C1605" s="34">
        <v>0</v>
      </c>
      <c r="D1605" s="39">
        <v>0.61099999999999999</v>
      </c>
      <c r="E1605" s="39">
        <v>0.72031779111101801</v>
      </c>
      <c r="F1605" s="39">
        <v>3.8477861281449303E-2</v>
      </c>
      <c r="G1605" s="34" t="s">
        <v>126</v>
      </c>
      <c r="H1605" s="34" t="s">
        <v>132</v>
      </c>
    </row>
    <row r="1606" spans="1:8">
      <c r="A1606" s="34">
        <v>0</v>
      </c>
      <c r="B1606" s="34" t="s">
        <v>125</v>
      </c>
      <c r="C1606" s="34">
        <v>0</v>
      </c>
      <c r="D1606" s="39">
        <v>0.68899999999999995</v>
      </c>
      <c r="E1606" s="39">
        <v>0.61969253239255395</v>
      </c>
      <c r="F1606" s="39">
        <v>3.3281566347805103E-2</v>
      </c>
      <c r="G1606" s="34" t="s">
        <v>126</v>
      </c>
      <c r="H1606" s="34" t="s">
        <v>132</v>
      </c>
    </row>
    <row r="1607" spans="1:8">
      <c r="A1607" s="34">
        <v>0</v>
      </c>
      <c r="B1607" s="34" t="s">
        <v>125</v>
      </c>
      <c r="C1607" s="34">
        <v>0</v>
      </c>
      <c r="D1607" s="39">
        <v>0.67400000000000004</v>
      </c>
      <c r="E1607" s="39">
        <v>0.61569782653059002</v>
      </c>
      <c r="F1607" s="39">
        <v>3.3074120146767402E-2</v>
      </c>
      <c r="G1607" s="34" t="s">
        <v>126</v>
      </c>
      <c r="H1607" s="34" t="s">
        <v>132</v>
      </c>
    </row>
    <row r="1608" spans="1:8">
      <c r="A1608" s="34">
        <v>0</v>
      </c>
      <c r="B1608" s="34" t="s">
        <v>125</v>
      </c>
      <c r="C1608" s="34">
        <v>0</v>
      </c>
      <c r="D1608" s="39">
        <v>0.49</v>
      </c>
      <c r="E1608" s="39">
        <v>0.936581573740632</v>
      </c>
      <c r="F1608" s="39">
        <v>4.9458851382099003E-2</v>
      </c>
      <c r="G1608" s="34" t="s">
        <v>126</v>
      </c>
      <c r="H1608" s="34" t="s">
        <v>132</v>
      </c>
    </row>
    <row r="1609" spans="1:8">
      <c r="A1609" s="34">
        <v>0</v>
      </c>
      <c r="B1609" s="34" t="s">
        <v>125</v>
      </c>
      <c r="C1609" s="34">
        <v>0</v>
      </c>
      <c r="D1609" s="39">
        <v>8.1000000000000003E-2</v>
      </c>
      <c r="E1609" s="39">
        <v>2.1420460910440702</v>
      </c>
      <c r="F1609" s="39">
        <v>0.106346995799822</v>
      </c>
      <c r="G1609" s="34" t="s">
        <v>126</v>
      </c>
      <c r="H1609" s="34" t="s">
        <v>132</v>
      </c>
    </row>
    <row r="1610" spans="1:8">
      <c r="A1610" s="34">
        <v>0</v>
      </c>
      <c r="B1610" s="34" t="s">
        <v>125</v>
      </c>
      <c r="C1610" s="34">
        <v>0</v>
      </c>
      <c r="D1610" s="39">
        <v>0.47099999999999997</v>
      </c>
      <c r="E1610" s="39">
        <v>0.97134309080618397</v>
      </c>
      <c r="F1610" s="39">
        <v>5.1200544218554099E-2</v>
      </c>
      <c r="G1610" s="34" t="s">
        <v>126</v>
      </c>
      <c r="H1610" s="34" t="s">
        <v>132</v>
      </c>
    </row>
    <row r="1611" spans="1:8">
      <c r="A1611" s="34">
        <v>0</v>
      </c>
      <c r="B1611" s="34" t="s">
        <v>125</v>
      </c>
      <c r="C1611" s="34">
        <v>0</v>
      </c>
      <c r="D1611" s="39">
        <v>0.13500000000000001</v>
      </c>
      <c r="E1611" s="39">
        <v>1.8306852934195299</v>
      </c>
      <c r="F1611" s="39">
        <v>9.2315785679227505E-2</v>
      </c>
      <c r="G1611" s="34" t="s">
        <v>126</v>
      </c>
      <c r="H1611" s="34" t="s">
        <v>132</v>
      </c>
    </row>
    <row r="1612" spans="1:8">
      <c r="A1612" s="34">
        <v>0</v>
      </c>
      <c r="B1612" s="34" t="s">
        <v>125</v>
      </c>
      <c r="C1612" s="34">
        <v>0</v>
      </c>
      <c r="D1612" s="39">
        <v>0.25600000000000001</v>
      </c>
      <c r="E1612" s="39">
        <v>1.3218294335751399</v>
      </c>
      <c r="F1612" s="39">
        <v>6.8411194608633694E-2</v>
      </c>
      <c r="G1612" s="34" t="s">
        <v>126</v>
      </c>
      <c r="H1612" s="34" t="s">
        <v>132</v>
      </c>
    </row>
    <row r="1613" spans="1:8">
      <c r="A1613" s="34">
        <v>0</v>
      </c>
      <c r="B1613" s="34" t="s">
        <v>125</v>
      </c>
      <c r="C1613" s="34">
        <v>0</v>
      </c>
      <c r="D1613" s="39">
        <v>0.68600000000000005</v>
      </c>
      <c r="E1613" s="39">
        <v>0.61084388090344</v>
      </c>
      <c r="F1613" s="39">
        <v>3.2821933535761197E-2</v>
      </c>
      <c r="G1613" s="34" t="s">
        <v>126</v>
      </c>
      <c r="H1613" s="34" t="s">
        <v>132</v>
      </c>
    </row>
    <row r="1614" spans="1:8">
      <c r="A1614" s="34">
        <v>0</v>
      </c>
      <c r="B1614" s="34" t="s">
        <v>125</v>
      </c>
      <c r="C1614" s="34">
        <v>0</v>
      </c>
      <c r="D1614" s="39">
        <v>0.50800000000000001</v>
      </c>
      <c r="E1614" s="39">
        <v>0.87107699390430904</v>
      </c>
      <c r="F1614" s="39">
        <v>4.6159368338419798E-2</v>
      </c>
      <c r="G1614" s="34" t="s">
        <v>126</v>
      </c>
      <c r="H1614" s="34" t="s">
        <v>132</v>
      </c>
    </row>
    <row r="1615" spans="1:8">
      <c r="A1615" s="34">
        <v>0</v>
      </c>
      <c r="B1615" s="34" t="s">
        <v>125</v>
      </c>
      <c r="C1615" s="34">
        <v>0</v>
      </c>
      <c r="D1615" s="39">
        <v>0.46700000000000003</v>
      </c>
      <c r="E1615" s="39">
        <v>0.96759216105539203</v>
      </c>
      <c r="F1615" s="39">
        <v>5.10129147041695E-2</v>
      </c>
      <c r="G1615" s="34" t="s">
        <v>126</v>
      </c>
      <c r="H1615" s="34" t="s">
        <v>132</v>
      </c>
    </row>
    <row r="1616" spans="1:8">
      <c r="A1616" s="34">
        <v>0</v>
      </c>
      <c r="B1616" s="34" t="s">
        <v>125</v>
      </c>
      <c r="C1616" s="34">
        <v>0</v>
      </c>
      <c r="D1616" s="39">
        <v>0.71</v>
      </c>
      <c r="E1616" s="39">
        <v>0.54303212888628505</v>
      </c>
      <c r="F1616" s="39">
        <v>2.9284969422037E-2</v>
      </c>
      <c r="G1616" s="34" t="s">
        <v>126</v>
      </c>
      <c r="H1616" s="34" t="s">
        <v>132</v>
      </c>
    </row>
    <row r="1617" spans="1:8">
      <c r="A1617" s="34">
        <v>0</v>
      </c>
      <c r="B1617" s="34" t="s">
        <v>125</v>
      </c>
      <c r="C1617" s="34">
        <v>0</v>
      </c>
      <c r="D1617" s="39">
        <v>0.74399999999999999</v>
      </c>
      <c r="E1617" s="39">
        <v>0.52439598242340602</v>
      </c>
      <c r="F1617" s="39">
        <v>2.83083984450004E-2</v>
      </c>
      <c r="G1617" s="34" t="s">
        <v>126</v>
      </c>
      <c r="H1617" s="34" t="s">
        <v>132</v>
      </c>
    </row>
    <row r="1618" spans="1:8">
      <c r="A1618" s="34">
        <v>0</v>
      </c>
      <c r="B1618" s="34" t="s">
        <v>125</v>
      </c>
      <c r="C1618" s="34">
        <v>0</v>
      </c>
      <c r="D1618" s="39">
        <v>0.52300000000000002</v>
      </c>
      <c r="E1618" s="39">
        <v>0.802753677915234</v>
      </c>
      <c r="F1618" s="39">
        <v>4.2693410319899497E-2</v>
      </c>
      <c r="G1618" s="34" t="s">
        <v>126</v>
      </c>
      <c r="H1618" s="34" t="s">
        <v>132</v>
      </c>
    </row>
    <row r="1619" spans="1:8">
      <c r="A1619" s="34">
        <v>0</v>
      </c>
      <c r="B1619" s="34" t="s">
        <v>125</v>
      </c>
      <c r="C1619" s="34">
        <v>0</v>
      </c>
      <c r="D1619" s="39">
        <v>0.64</v>
      </c>
      <c r="E1619" s="39">
        <v>0.67444221055973397</v>
      </c>
      <c r="F1619" s="39">
        <v>3.6115788785292903E-2</v>
      </c>
      <c r="G1619" s="34" t="s">
        <v>126</v>
      </c>
      <c r="H1619" s="34" t="s">
        <v>132</v>
      </c>
    </row>
    <row r="1620" spans="1:8">
      <c r="A1620" s="34">
        <v>0</v>
      </c>
      <c r="B1620" s="34" t="s">
        <v>125</v>
      </c>
      <c r="C1620" s="34">
        <v>0</v>
      </c>
      <c r="D1620" s="39">
        <v>0.57399999999999995</v>
      </c>
      <c r="E1620" s="39">
        <v>0.78572198598992604</v>
      </c>
      <c r="F1620" s="39">
        <v>4.1825487813345899E-2</v>
      </c>
      <c r="G1620" s="34" t="s">
        <v>126</v>
      </c>
      <c r="H1620" s="34" t="s">
        <v>132</v>
      </c>
    </row>
    <row r="1621" spans="1:8">
      <c r="A1621" s="34">
        <v>0</v>
      </c>
      <c r="B1621" s="34" t="s">
        <v>125</v>
      </c>
      <c r="C1621" s="34">
        <v>0</v>
      </c>
      <c r="D1621" s="39">
        <v>0.42699999999999999</v>
      </c>
      <c r="E1621" s="39">
        <v>0.97291623138536099</v>
      </c>
      <c r="F1621" s="39">
        <v>5.1279213986932803E-2</v>
      </c>
      <c r="G1621" s="34" t="s">
        <v>126</v>
      </c>
      <c r="H1621" s="34" t="s">
        <v>132</v>
      </c>
    </row>
    <row r="1622" spans="1:8">
      <c r="A1622" s="34">
        <v>0</v>
      </c>
      <c r="B1622" s="34" t="s">
        <v>125</v>
      </c>
      <c r="C1622" s="34">
        <v>0</v>
      </c>
      <c r="D1622" s="39">
        <v>0.84199999999999997</v>
      </c>
      <c r="E1622" s="39">
        <v>0.40236195434287497</v>
      </c>
      <c r="F1622" s="39">
        <v>2.1864690812035702E-2</v>
      </c>
      <c r="G1622" s="34" t="s">
        <v>126</v>
      </c>
      <c r="H1622" s="34" t="s">
        <v>132</v>
      </c>
    </row>
    <row r="1623" spans="1:8">
      <c r="A1623" s="34">
        <v>0</v>
      </c>
      <c r="B1623" s="34" t="s">
        <v>125</v>
      </c>
      <c r="C1623" s="34">
        <v>0</v>
      </c>
      <c r="D1623" s="39">
        <v>0.123</v>
      </c>
      <c r="E1623" s="39">
        <v>1.7204235273948401</v>
      </c>
      <c r="F1623" s="39">
        <v>8.7240698710394901E-2</v>
      </c>
      <c r="G1623" s="34" t="s">
        <v>126</v>
      </c>
      <c r="H1623" s="34" t="s">
        <v>132</v>
      </c>
    </row>
    <row r="1624" spans="1:8">
      <c r="A1624" s="34">
        <v>0</v>
      </c>
      <c r="B1624" s="34" t="s">
        <v>125</v>
      </c>
      <c r="C1624" s="34">
        <v>0</v>
      </c>
      <c r="D1624" s="39">
        <v>0.20499999999999999</v>
      </c>
      <c r="E1624" s="39">
        <v>1.4721313435027801</v>
      </c>
      <c r="F1624" s="39">
        <v>7.5601962493642497E-2</v>
      </c>
      <c r="G1624" s="34" t="s">
        <v>126</v>
      </c>
      <c r="H1624" s="34" t="s">
        <v>132</v>
      </c>
    </row>
    <row r="1625" spans="1:8">
      <c r="A1625" s="34">
        <v>0</v>
      </c>
      <c r="B1625" s="34" t="s">
        <v>125</v>
      </c>
      <c r="C1625" s="34">
        <v>0</v>
      </c>
      <c r="D1625" s="39">
        <v>0.873</v>
      </c>
      <c r="E1625" s="39">
        <v>0.40999552903667003</v>
      </c>
      <c r="F1625" s="39">
        <v>2.2270267713537201E-2</v>
      </c>
      <c r="G1625" s="34" t="s">
        <v>126</v>
      </c>
      <c r="H1625" s="34" t="s">
        <v>132</v>
      </c>
    </row>
    <row r="1626" spans="1:8">
      <c r="A1626" s="34">
        <v>0</v>
      </c>
      <c r="B1626" s="34" t="s">
        <v>125</v>
      </c>
      <c r="C1626" s="34">
        <v>0</v>
      </c>
      <c r="D1626" s="39">
        <v>0.54</v>
      </c>
      <c r="E1626" s="39">
        <v>0.83494632931971102</v>
      </c>
      <c r="F1626" s="39">
        <v>4.43296367677979E-2</v>
      </c>
      <c r="G1626" s="34" t="s">
        <v>126</v>
      </c>
      <c r="H1626" s="34" t="s">
        <v>132</v>
      </c>
    </row>
    <row r="1627" spans="1:8">
      <c r="A1627" s="34">
        <v>0</v>
      </c>
      <c r="B1627" s="34" t="s">
        <v>125</v>
      </c>
      <c r="C1627" s="34">
        <v>0</v>
      </c>
      <c r="D1627" s="39">
        <v>0.60499999999999998</v>
      </c>
      <c r="E1627" s="39">
        <v>0.70960382618578499</v>
      </c>
      <c r="F1627" s="39">
        <v>3.7927250238865597E-2</v>
      </c>
      <c r="G1627" s="34" t="s">
        <v>126</v>
      </c>
      <c r="H1627" s="34" t="s">
        <v>132</v>
      </c>
    </row>
    <row r="1628" spans="1:8">
      <c r="A1628" s="34">
        <v>0</v>
      </c>
      <c r="B1628" s="34" t="s">
        <v>125</v>
      </c>
      <c r="C1628" s="34">
        <v>0</v>
      </c>
      <c r="D1628" s="39">
        <v>2.5999999999999999E-2</v>
      </c>
      <c r="E1628" s="39">
        <v>2.4682058240661302</v>
      </c>
      <c r="F1628" s="39">
        <v>0.12058730722572999</v>
      </c>
      <c r="G1628" s="34" t="s">
        <v>126</v>
      </c>
      <c r="H1628" s="34" t="s">
        <v>132</v>
      </c>
    </row>
    <row r="1629" spans="1:8">
      <c r="A1629" s="34">
        <v>0</v>
      </c>
      <c r="B1629" s="34" t="s">
        <v>125</v>
      </c>
      <c r="C1629" s="34">
        <v>0</v>
      </c>
      <c r="D1629" s="39">
        <v>0.06</v>
      </c>
      <c r="E1629" s="39">
        <v>2.2742392073667301</v>
      </c>
      <c r="F1629" s="39">
        <v>0.11217383715885</v>
      </c>
      <c r="G1629" s="34" t="s">
        <v>126</v>
      </c>
      <c r="H1629" s="34" t="s">
        <v>132</v>
      </c>
    </row>
    <row r="1630" spans="1:8">
      <c r="A1630" s="34">
        <v>0</v>
      </c>
      <c r="B1630" s="34" t="s">
        <v>125</v>
      </c>
      <c r="C1630" s="34">
        <v>0</v>
      </c>
      <c r="D1630" s="39">
        <v>0.55400000000000005</v>
      </c>
      <c r="E1630" s="39">
        <v>0.83079751112682798</v>
      </c>
      <c r="F1630" s="39">
        <v>4.4119082616438501E-2</v>
      </c>
      <c r="G1630" s="34" t="s">
        <v>126</v>
      </c>
      <c r="H1630" s="34" t="s">
        <v>132</v>
      </c>
    </row>
    <row r="1631" spans="1:8">
      <c r="A1631" s="34">
        <v>0</v>
      </c>
      <c r="B1631" s="34" t="s">
        <v>125</v>
      </c>
      <c r="C1631" s="34">
        <v>0</v>
      </c>
      <c r="D1631" s="39">
        <v>0.56299999999999994</v>
      </c>
      <c r="E1631" s="39">
        <v>0.79126442691953003</v>
      </c>
      <c r="F1631" s="39">
        <v>4.2108099217953603E-2</v>
      </c>
      <c r="G1631" s="34" t="s">
        <v>126</v>
      </c>
      <c r="H1631" s="34" t="s">
        <v>132</v>
      </c>
    </row>
    <row r="1632" spans="1:8">
      <c r="A1632" s="34">
        <v>0</v>
      </c>
      <c r="B1632" s="34" t="s">
        <v>125</v>
      </c>
      <c r="C1632" s="34">
        <v>0</v>
      </c>
      <c r="D1632" s="39">
        <v>0.191</v>
      </c>
      <c r="E1632" s="39">
        <v>1.5030852738134499</v>
      </c>
      <c r="F1632" s="39">
        <v>7.7069102283607693E-2</v>
      </c>
      <c r="G1632" s="34" t="s">
        <v>126</v>
      </c>
      <c r="H1632" s="34" t="s">
        <v>132</v>
      </c>
    </row>
    <row r="1633" spans="1:8">
      <c r="A1633" s="34">
        <v>0</v>
      </c>
      <c r="B1633" s="34" t="s">
        <v>125</v>
      </c>
      <c r="C1633" s="34">
        <v>0</v>
      </c>
      <c r="D1633" s="39">
        <v>0.67</v>
      </c>
      <c r="E1633" s="39">
        <v>0.670319553302968</v>
      </c>
      <c r="F1633" s="39">
        <v>3.5902950208711398E-2</v>
      </c>
      <c r="G1633" s="34" t="s">
        <v>126</v>
      </c>
      <c r="H1633" s="34" t="s">
        <v>132</v>
      </c>
    </row>
    <row r="1634" spans="1:8">
      <c r="A1634" s="34">
        <v>0</v>
      </c>
      <c r="B1634" s="34" t="s">
        <v>125</v>
      </c>
      <c r="C1634" s="34">
        <v>0</v>
      </c>
      <c r="D1634" s="39">
        <v>0.94299999999999995</v>
      </c>
      <c r="E1634" s="39">
        <v>0.25830254274316899</v>
      </c>
      <c r="F1634" s="39">
        <v>1.41471279785443E-2</v>
      </c>
      <c r="G1634" s="34" t="s">
        <v>126</v>
      </c>
      <c r="H1634" s="34" t="s">
        <v>132</v>
      </c>
    </row>
    <row r="1635" spans="1:8">
      <c r="A1635" s="34">
        <v>0</v>
      </c>
      <c r="B1635" s="34" t="s">
        <v>125</v>
      </c>
      <c r="C1635" s="34">
        <v>0</v>
      </c>
      <c r="D1635" s="39">
        <v>0.29399999999999998</v>
      </c>
      <c r="E1635" s="39">
        <v>1.2973813631559401</v>
      </c>
      <c r="F1635" s="39">
        <v>6.7230954228484394E-2</v>
      </c>
      <c r="G1635" s="34" t="s">
        <v>126</v>
      </c>
      <c r="H1635" s="34" t="s">
        <v>132</v>
      </c>
    </row>
    <row r="1636" spans="1:8">
      <c r="A1636" s="34">
        <v>0</v>
      </c>
      <c r="B1636" s="34" t="s">
        <v>125</v>
      </c>
      <c r="C1636" s="34">
        <v>0</v>
      </c>
      <c r="D1636" s="39">
        <v>0.497</v>
      </c>
      <c r="E1636" s="39">
        <v>0.92473967316572403</v>
      </c>
      <c r="F1636" s="39">
        <v>4.8864063080188903E-2</v>
      </c>
      <c r="G1636" s="34" t="s">
        <v>126</v>
      </c>
      <c r="H1636" s="34" t="s">
        <v>132</v>
      </c>
    </row>
    <row r="1637" spans="1:8">
      <c r="A1637" s="34">
        <v>0</v>
      </c>
      <c r="B1637" s="34" t="s">
        <v>125</v>
      </c>
      <c r="C1637" s="34">
        <v>0</v>
      </c>
      <c r="D1637" s="39">
        <v>0.63300000000000001</v>
      </c>
      <c r="E1637" s="39">
        <v>0.69574315792963504</v>
      </c>
      <c r="F1637" s="39">
        <v>3.7213987807408498E-2</v>
      </c>
      <c r="G1637" s="34" t="s">
        <v>126</v>
      </c>
      <c r="H1637" s="34" t="s">
        <v>132</v>
      </c>
    </row>
    <row r="1638" spans="1:8">
      <c r="A1638" s="34">
        <v>0</v>
      </c>
      <c r="B1638" s="34" t="s">
        <v>125</v>
      </c>
      <c r="C1638" s="34">
        <v>0</v>
      </c>
      <c r="D1638" s="39">
        <v>0.14899999999999999</v>
      </c>
      <c r="E1638" s="39">
        <v>1.64475233820505</v>
      </c>
      <c r="F1638" s="39">
        <v>8.3724768319239098E-2</v>
      </c>
      <c r="G1638" s="34" t="s">
        <v>126</v>
      </c>
      <c r="H1638" s="34" t="s">
        <v>132</v>
      </c>
    </row>
    <row r="1639" spans="1:8">
      <c r="A1639" s="34">
        <v>0</v>
      </c>
      <c r="B1639" s="34" t="s">
        <v>125</v>
      </c>
      <c r="C1639" s="34">
        <v>0</v>
      </c>
      <c r="D1639" s="39">
        <v>0.183</v>
      </c>
      <c r="E1639" s="39">
        <v>1.52790160697941</v>
      </c>
      <c r="F1639" s="39">
        <v>7.8241975903510605E-2</v>
      </c>
      <c r="G1639" s="34" t="s">
        <v>126</v>
      </c>
      <c r="H1639" s="34" t="s">
        <v>132</v>
      </c>
    </row>
    <row r="1640" spans="1:8">
      <c r="A1640" s="34">
        <v>0</v>
      </c>
      <c r="B1640" s="34" t="s">
        <v>125</v>
      </c>
      <c r="C1640" s="34">
        <v>0</v>
      </c>
      <c r="D1640" s="39">
        <v>0.39700000000000002</v>
      </c>
      <c r="E1640" s="39">
        <v>1.0503444603745899</v>
      </c>
      <c r="F1640" s="39">
        <v>5.5135195196042097E-2</v>
      </c>
      <c r="G1640" s="34" t="s">
        <v>126</v>
      </c>
      <c r="H1640" s="34" t="s">
        <v>132</v>
      </c>
    </row>
    <row r="1641" spans="1:8">
      <c r="A1641" s="34">
        <v>0</v>
      </c>
      <c r="B1641" s="34" t="s">
        <v>125</v>
      </c>
      <c r="C1641" s="34">
        <v>0</v>
      </c>
      <c r="D1641" s="39">
        <v>0.41199999999999998</v>
      </c>
      <c r="E1641" s="39">
        <v>1.0288603799588301</v>
      </c>
      <c r="F1641" s="39">
        <v>5.4068418150906399E-2</v>
      </c>
      <c r="G1641" s="34" t="s">
        <v>126</v>
      </c>
      <c r="H1641" s="34" t="s">
        <v>132</v>
      </c>
    </row>
    <row r="1642" spans="1:8">
      <c r="A1642" s="34">
        <v>0</v>
      </c>
      <c r="B1642" s="34" t="s">
        <v>125</v>
      </c>
      <c r="C1642" s="34">
        <v>0</v>
      </c>
      <c r="D1642" s="39">
        <v>0.44800000000000001</v>
      </c>
      <c r="E1642" s="39">
        <v>0.99057721335148197</v>
      </c>
      <c r="F1642" s="39">
        <v>5.2161511586654101E-2</v>
      </c>
      <c r="G1642" s="34" t="s">
        <v>126</v>
      </c>
      <c r="H1642" s="34" t="s">
        <v>132</v>
      </c>
    </row>
    <row r="1643" spans="1:8">
      <c r="A1643" s="34">
        <v>0</v>
      </c>
      <c r="B1643" s="34" t="s">
        <v>125</v>
      </c>
      <c r="C1643" s="34">
        <v>0</v>
      </c>
      <c r="D1643" s="39">
        <v>0.98</v>
      </c>
      <c r="E1643" s="39">
        <v>0.147375701935788</v>
      </c>
      <c r="F1643" s="39">
        <v>8.1210476024953394E-3</v>
      </c>
      <c r="G1643" s="34" t="s">
        <v>126</v>
      </c>
      <c r="H1643" s="34" t="s">
        <v>132</v>
      </c>
    </row>
    <row r="1644" spans="1:8">
      <c r="A1644" s="34">
        <v>0</v>
      </c>
      <c r="B1644" s="34" t="s">
        <v>125</v>
      </c>
      <c r="C1644" s="34">
        <v>0</v>
      </c>
      <c r="D1644" s="39">
        <v>0.314</v>
      </c>
      <c r="E1644" s="39">
        <v>1.2210133904270599</v>
      </c>
      <c r="F1644" s="39">
        <v>6.3524922730410202E-2</v>
      </c>
      <c r="G1644" s="34" t="s">
        <v>126</v>
      </c>
      <c r="H1644" s="34" t="s">
        <v>132</v>
      </c>
    </row>
    <row r="1645" spans="1:8">
      <c r="A1645" s="34">
        <v>0</v>
      </c>
      <c r="B1645" s="34" t="s">
        <v>125</v>
      </c>
      <c r="C1645" s="34">
        <v>0</v>
      </c>
      <c r="D1645" s="39">
        <v>0.51400000000000001</v>
      </c>
      <c r="E1645" s="39">
        <v>0.83579039912648401</v>
      </c>
      <c r="F1645" s="39">
        <v>4.4372462286756197E-2</v>
      </c>
      <c r="G1645" s="34" t="s">
        <v>126</v>
      </c>
      <c r="H1645" s="34" t="s">
        <v>132</v>
      </c>
    </row>
    <row r="1646" spans="1:8">
      <c r="A1646" s="34">
        <v>0</v>
      </c>
      <c r="B1646" s="34" t="s">
        <v>125</v>
      </c>
      <c r="C1646" s="34">
        <v>0</v>
      </c>
      <c r="D1646" s="39">
        <v>3.5999999999999997E-2</v>
      </c>
      <c r="E1646" s="39">
        <v>2.4248198550962701</v>
      </c>
      <c r="F1646" s="39">
        <v>0.11871927744279399</v>
      </c>
      <c r="G1646" s="34" t="s">
        <v>126</v>
      </c>
      <c r="H1646" s="34" t="s">
        <v>132</v>
      </c>
    </row>
    <row r="1647" spans="1:8">
      <c r="A1647" s="34">
        <v>0</v>
      </c>
      <c r="B1647" s="34" t="s">
        <v>125</v>
      </c>
      <c r="C1647" s="34">
        <v>0</v>
      </c>
      <c r="D1647" s="39">
        <v>0.46400000000000002</v>
      </c>
      <c r="E1647" s="39">
        <v>0.92429029356694004</v>
      </c>
      <c r="F1647" s="39">
        <v>4.8841477235272601E-2</v>
      </c>
      <c r="G1647" s="34" t="s">
        <v>126</v>
      </c>
      <c r="H1647" s="34" t="s">
        <v>132</v>
      </c>
    </row>
    <row r="1648" spans="1:8">
      <c r="A1648" s="34">
        <v>0</v>
      </c>
      <c r="B1648" s="34" t="s">
        <v>125</v>
      </c>
      <c r="C1648" s="34">
        <v>0</v>
      </c>
      <c r="D1648" s="39">
        <v>0.33300000000000002</v>
      </c>
      <c r="E1648" s="39">
        <v>1.14487091949306</v>
      </c>
      <c r="F1648" s="39">
        <v>5.9800398984532502E-2</v>
      </c>
      <c r="G1648" s="34" t="s">
        <v>126</v>
      </c>
      <c r="H1648" s="34" t="s">
        <v>132</v>
      </c>
    </row>
    <row r="1649" spans="1:8">
      <c r="A1649" s="34">
        <v>0</v>
      </c>
      <c r="B1649" s="34" t="s">
        <v>125</v>
      </c>
      <c r="C1649" s="34">
        <v>0</v>
      </c>
      <c r="D1649" s="39">
        <v>0.84399999999999997</v>
      </c>
      <c r="E1649" s="39">
        <v>0.40795941513523098</v>
      </c>
      <c r="F1649" s="39">
        <v>2.21621205227019E-2</v>
      </c>
      <c r="G1649" s="34" t="s">
        <v>126</v>
      </c>
      <c r="H1649" s="34" t="s">
        <v>132</v>
      </c>
    </row>
    <row r="1650" spans="1:8">
      <c r="A1650" s="34">
        <v>0</v>
      </c>
      <c r="B1650" s="34" t="s">
        <v>125</v>
      </c>
      <c r="C1650" s="34">
        <v>0</v>
      </c>
      <c r="D1650" s="39">
        <v>0.77900000000000003</v>
      </c>
      <c r="E1650" s="39">
        <v>0.49223587800629798</v>
      </c>
      <c r="F1650" s="39">
        <v>2.6618516076346299E-2</v>
      </c>
      <c r="G1650" s="34" t="s">
        <v>126</v>
      </c>
      <c r="H1650" s="34" t="s">
        <v>132</v>
      </c>
    </row>
    <row r="1651" spans="1:8">
      <c r="A1651" s="34">
        <v>0</v>
      </c>
      <c r="B1651" s="34" t="s">
        <v>125</v>
      </c>
      <c r="C1651" s="34">
        <v>0</v>
      </c>
      <c r="D1651" s="39">
        <v>0.85399999999999998</v>
      </c>
      <c r="E1651" s="39">
        <v>0.46858339919535702</v>
      </c>
      <c r="F1651" s="39">
        <v>2.53719188454796E-2</v>
      </c>
      <c r="G1651" s="34" t="s">
        <v>126</v>
      </c>
      <c r="H1651" s="34" t="s">
        <v>132</v>
      </c>
    </row>
    <row r="1652" spans="1:8">
      <c r="A1652" s="34">
        <v>0</v>
      </c>
      <c r="B1652" s="34" t="s">
        <v>125</v>
      </c>
      <c r="C1652" s="34">
        <v>0</v>
      </c>
      <c r="D1652" s="39">
        <v>0.30599999999999999</v>
      </c>
      <c r="E1652" s="39">
        <v>1.2162573180723499</v>
      </c>
      <c r="F1652" s="39">
        <v>6.3293142777001293E-2</v>
      </c>
      <c r="G1652" s="34" t="s">
        <v>126</v>
      </c>
      <c r="H1652" s="34" t="s">
        <v>132</v>
      </c>
    </row>
    <row r="1653" spans="1:8">
      <c r="A1653" s="34">
        <v>0</v>
      </c>
      <c r="B1653" s="34" t="s">
        <v>125</v>
      </c>
      <c r="C1653" s="34">
        <v>0</v>
      </c>
      <c r="D1653" s="39">
        <v>0.435</v>
      </c>
      <c r="E1653" s="39">
        <v>0.96901193166571398</v>
      </c>
      <c r="F1653" s="39">
        <v>5.1083943389170598E-2</v>
      </c>
      <c r="G1653" s="34" t="s">
        <v>126</v>
      </c>
      <c r="H1653" s="34" t="s">
        <v>132</v>
      </c>
    </row>
    <row r="1654" spans="1:8">
      <c r="A1654" s="34">
        <v>0</v>
      </c>
      <c r="B1654" s="34" t="s">
        <v>125</v>
      </c>
      <c r="C1654" s="34">
        <v>0</v>
      </c>
      <c r="D1654" s="39">
        <v>0.92600000000000005</v>
      </c>
      <c r="E1654" s="39">
        <v>0.31336858313968602</v>
      </c>
      <c r="F1654" s="39">
        <v>1.7111465960893201E-2</v>
      </c>
      <c r="G1654" s="34" t="s">
        <v>126</v>
      </c>
      <c r="H1654" s="34" t="s">
        <v>132</v>
      </c>
    </row>
    <row r="1655" spans="1:8">
      <c r="A1655" s="34">
        <v>0</v>
      </c>
      <c r="B1655" s="34" t="s">
        <v>125</v>
      </c>
      <c r="C1655" s="34">
        <v>0</v>
      </c>
      <c r="D1655" s="39">
        <v>0.80700000000000005</v>
      </c>
      <c r="E1655" s="39">
        <v>0.45627575557535599</v>
      </c>
      <c r="F1655" s="39">
        <v>2.47219840892073E-2</v>
      </c>
      <c r="G1655" s="34" t="s">
        <v>126</v>
      </c>
      <c r="H1655" s="34" t="s">
        <v>132</v>
      </c>
    </row>
    <row r="1656" spans="1:8">
      <c r="A1656" s="34">
        <v>0</v>
      </c>
      <c r="B1656" s="34" t="s">
        <v>125</v>
      </c>
      <c r="C1656" s="34">
        <v>0</v>
      </c>
      <c r="D1656" s="39">
        <v>5.5E-2</v>
      </c>
      <c r="E1656" s="39">
        <v>2.2772849253684901</v>
      </c>
      <c r="F1656" s="39">
        <v>0.112307191704912</v>
      </c>
      <c r="G1656" s="34" t="s">
        <v>126</v>
      </c>
      <c r="H1656" s="34" t="s">
        <v>132</v>
      </c>
    </row>
    <row r="1657" spans="1:8">
      <c r="A1657" s="34">
        <v>0</v>
      </c>
      <c r="B1657" s="34" t="s">
        <v>125</v>
      </c>
      <c r="C1657" s="34">
        <v>0</v>
      </c>
      <c r="D1657" s="39">
        <v>0.54100000000000004</v>
      </c>
      <c r="E1657" s="39">
        <v>0.74540404222944501</v>
      </c>
      <c r="F1657" s="39">
        <v>3.9764629268604003E-2</v>
      </c>
      <c r="G1657" s="34" t="s">
        <v>126</v>
      </c>
      <c r="H1657" s="34" t="s">
        <v>132</v>
      </c>
    </row>
    <row r="1658" spans="1:8">
      <c r="A1658" s="34">
        <v>0</v>
      </c>
      <c r="B1658" s="34" t="s">
        <v>125</v>
      </c>
      <c r="C1658" s="34">
        <v>0</v>
      </c>
      <c r="D1658" s="39">
        <v>0.26100000000000001</v>
      </c>
      <c r="E1658" s="39">
        <v>1.3630228768500701</v>
      </c>
      <c r="F1658" s="39">
        <v>7.0393083018027505E-2</v>
      </c>
      <c r="G1658" s="34" t="s">
        <v>126</v>
      </c>
      <c r="H1658" s="34" t="s">
        <v>132</v>
      </c>
    </row>
    <row r="1659" spans="1:8">
      <c r="A1659" s="34">
        <v>0</v>
      </c>
      <c r="B1659" s="34" t="s">
        <v>125</v>
      </c>
      <c r="C1659" s="34">
        <v>0</v>
      </c>
      <c r="D1659" s="39">
        <v>0.93100000000000005</v>
      </c>
      <c r="E1659" s="39">
        <v>0.229939218844044</v>
      </c>
      <c r="F1659" s="39">
        <v>1.26132740259693E-2</v>
      </c>
      <c r="G1659" s="34" t="s">
        <v>126</v>
      </c>
      <c r="H1659" s="34" t="s">
        <v>132</v>
      </c>
    </row>
    <row r="1660" spans="1:8">
      <c r="A1660" s="34">
        <v>0</v>
      </c>
      <c r="B1660" s="34" t="s">
        <v>125</v>
      </c>
      <c r="C1660" s="34">
        <v>0</v>
      </c>
      <c r="D1660" s="39">
        <v>0.23200000000000001</v>
      </c>
      <c r="E1660" s="39">
        <v>1.3888377491185</v>
      </c>
      <c r="F1660" s="39">
        <v>7.1630789173097398E-2</v>
      </c>
      <c r="G1660" s="34" t="s">
        <v>126</v>
      </c>
      <c r="H1660" s="34" t="s">
        <v>132</v>
      </c>
    </row>
    <row r="1661" spans="1:8">
      <c r="A1661" s="34">
        <v>0</v>
      </c>
      <c r="B1661" s="34" t="s">
        <v>125</v>
      </c>
      <c r="C1661" s="34">
        <v>0</v>
      </c>
      <c r="D1661" s="39">
        <v>0.17799999999999999</v>
      </c>
      <c r="E1661" s="39">
        <v>1.5477261695754001</v>
      </c>
      <c r="F1661" s="39">
        <v>7.9176787936814902E-2</v>
      </c>
      <c r="G1661" s="34" t="s">
        <v>126</v>
      </c>
      <c r="H1661" s="34" t="s">
        <v>132</v>
      </c>
    </row>
    <row r="1662" spans="1:8">
      <c r="A1662" s="34">
        <v>0</v>
      </c>
      <c r="B1662" s="34" t="s">
        <v>125</v>
      </c>
      <c r="C1662" s="34">
        <v>0</v>
      </c>
      <c r="D1662" s="39">
        <v>0.30199999999999999</v>
      </c>
      <c r="E1662" s="39">
        <v>1.2744560463432899</v>
      </c>
      <c r="F1662" s="39">
        <v>6.6121505233610697E-2</v>
      </c>
      <c r="G1662" s="34" t="s">
        <v>126</v>
      </c>
      <c r="H1662" s="34" t="s">
        <v>132</v>
      </c>
    </row>
    <row r="1663" spans="1:8">
      <c r="A1663" s="34">
        <v>0</v>
      </c>
      <c r="B1663" s="34" t="s">
        <v>125</v>
      </c>
      <c r="C1663" s="34">
        <v>0</v>
      </c>
      <c r="D1663" s="39">
        <v>0.13700000000000001</v>
      </c>
      <c r="E1663" s="39">
        <v>1.7826535831571799</v>
      </c>
      <c r="F1663" s="39">
        <v>9.0111954681090706E-2</v>
      </c>
      <c r="G1663" s="34" t="s">
        <v>126</v>
      </c>
      <c r="H1663" s="34" t="s">
        <v>132</v>
      </c>
    </row>
    <row r="1664" spans="1:8">
      <c r="A1664" s="34">
        <v>0</v>
      </c>
      <c r="B1664" s="34" t="s">
        <v>125</v>
      </c>
      <c r="C1664" s="34">
        <v>0</v>
      </c>
      <c r="D1664" s="39">
        <v>0.36799999999999999</v>
      </c>
      <c r="E1664" s="39">
        <v>1.0816557695950799</v>
      </c>
      <c r="F1664" s="39">
        <v>5.6685634761245697E-2</v>
      </c>
      <c r="G1664" s="34" t="s">
        <v>126</v>
      </c>
      <c r="H1664" s="34" t="s">
        <v>132</v>
      </c>
    </row>
    <row r="1665" spans="1:8">
      <c r="A1665" s="34">
        <v>0</v>
      </c>
      <c r="B1665" s="34" t="s">
        <v>125</v>
      </c>
      <c r="C1665" s="34">
        <v>0</v>
      </c>
      <c r="D1665" s="39">
        <v>0.81699999999999995</v>
      </c>
      <c r="E1665" s="39">
        <v>0.44141506758987897</v>
      </c>
      <c r="F1665" s="39">
        <v>2.39360735589998E-2</v>
      </c>
      <c r="G1665" s="34" t="s">
        <v>126</v>
      </c>
      <c r="H1665" s="34" t="s">
        <v>132</v>
      </c>
    </row>
    <row r="1666" spans="1:8">
      <c r="A1666" s="34">
        <v>0</v>
      </c>
      <c r="B1666" s="34" t="s">
        <v>125</v>
      </c>
      <c r="C1666" s="34">
        <v>0</v>
      </c>
      <c r="D1666" s="39">
        <v>0.86599999999999999</v>
      </c>
      <c r="E1666" s="39">
        <v>0.36977864012260903</v>
      </c>
      <c r="F1666" s="39">
        <v>2.01297276013414E-2</v>
      </c>
      <c r="G1666" s="34" t="s">
        <v>126</v>
      </c>
      <c r="H1666" s="34" t="s">
        <v>132</v>
      </c>
    </row>
    <row r="1667" spans="1:8">
      <c r="A1667" s="34">
        <v>0</v>
      </c>
      <c r="B1667" s="34" t="s">
        <v>125</v>
      </c>
      <c r="C1667" s="34">
        <v>0</v>
      </c>
      <c r="D1667" s="39">
        <v>0.27500000000000002</v>
      </c>
      <c r="E1667" s="39">
        <v>1.2707016008897301</v>
      </c>
      <c r="F1667" s="39">
        <v>6.5939560852888796E-2</v>
      </c>
      <c r="G1667" s="34" t="s">
        <v>126</v>
      </c>
      <c r="H1667" s="34" t="s">
        <v>132</v>
      </c>
    </row>
    <row r="1668" spans="1:8">
      <c r="A1668" s="34">
        <v>0</v>
      </c>
      <c r="B1668" s="34" t="s">
        <v>125</v>
      </c>
      <c r="C1668" s="34">
        <v>0</v>
      </c>
      <c r="D1668" s="39">
        <v>1.4E-2</v>
      </c>
      <c r="E1668" s="39">
        <v>3.088198616253</v>
      </c>
      <c r="F1668" s="39">
        <v>0.14644203008752399</v>
      </c>
      <c r="G1668" s="34" t="s">
        <v>126</v>
      </c>
      <c r="H1668" s="34" t="s">
        <v>132</v>
      </c>
    </row>
    <row r="1669" spans="1:8">
      <c r="A1669" s="34">
        <v>0</v>
      </c>
      <c r="B1669" s="34" t="s">
        <v>125</v>
      </c>
      <c r="C1669" s="34">
        <v>0</v>
      </c>
      <c r="D1669" s="39">
        <v>0.35099999999999998</v>
      </c>
      <c r="E1669" s="39">
        <v>1.1073535562838801</v>
      </c>
      <c r="F1669" s="39">
        <v>5.7954313402009898E-2</v>
      </c>
      <c r="G1669" s="34" t="s">
        <v>126</v>
      </c>
      <c r="H1669" s="34" t="s">
        <v>132</v>
      </c>
    </row>
    <row r="1670" spans="1:8">
      <c r="A1670" s="34">
        <v>0</v>
      </c>
      <c r="B1670" s="34" t="s">
        <v>125</v>
      </c>
      <c r="C1670" s="34">
        <v>0</v>
      </c>
      <c r="D1670" s="39">
        <v>0.09</v>
      </c>
      <c r="E1670" s="39">
        <v>2.03324413920453</v>
      </c>
      <c r="F1670" s="39">
        <v>0.10149350375187199</v>
      </c>
      <c r="G1670" s="34" t="s">
        <v>126</v>
      </c>
      <c r="H1670" s="34" t="s">
        <v>132</v>
      </c>
    </row>
    <row r="1671" spans="1:8">
      <c r="A1671" s="34">
        <v>0</v>
      </c>
      <c r="B1671" s="34" t="s">
        <v>125</v>
      </c>
      <c r="C1671" s="34">
        <v>0</v>
      </c>
      <c r="D1671" s="39">
        <v>0.32400000000000001</v>
      </c>
      <c r="E1671" s="39">
        <v>1.1613292465145899</v>
      </c>
      <c r="F1671" s="39">
        <v>6.0607968871774998E-2</v>
      </c>
      <c r="G1671" s="34" t="s">
        <v>126</v>
      </c>
      <c r="H1671" s="34" t="s">
        <v>132</v>
      </c>
    </row>
    <row r="1672" spans="1:8">
      <c r="A1672" s="34">
        <v>0</v>
      </c>
      <c r="B1672" s="34" t="s">
        <v>125</v>
      </c>
      <c r="C1672" s="34">
        <v>0</v>
      </c>
      <c r="D1672" s="39">
        <v>0.32900000000000001</v>
      </c>
      <c r="E1672" s="39">
        <v>1.2114946972506</v>
      </c>
      <c r="F1672" s="39">
        <v>6.3060928696192398E-2</v>
      </c>
      <c r="G1672" s="34" t="s">
        <v>126</v>
      </c>
      <c r="H1672" s="34" t="s">
        <v>132</v>
      </c>
    </row>
    <row r="1673" spans="1:8">
      <c r="A1673" s="34">
        <v>0</v>
      </c>
      <c r="B1673" s="34" t="s">
        <v>125</v>
      </c>
      <c r="C1673" s="34">
        <v>0</v>
      </c>
      <c r="D1673" s="39">
        <v>0.623</v>
      </c>
      <c r="E1673" s="39">
        <v>0.73737670005844902</v>
      </c>
      <c r="F1673" s="39">
        <v>3.9353251624393501E-2</v>
      </c>
      <c r="G1673" s="34" t="s">
        <v>126</v>
      </c>
      <c r="H1673" s="34" t="s">
        <v>132</v>
      </c>
    </row>
    <row r="1674" spans="1:8">
      <c r="A1674" s="34">
        <v>0</v>
      </c>
      <c r="B1674" s="34" t="s">
        <v>125</v>
      </c>
      <c r="C1674" s="34">
        <v>0</v>
      </c>
      <c r="D1674" s="39">
        <v>0.182</v>
      </c>
      <c r="E1674" s="39">
        <v>1.53796549366499</v>
      </c>
      <c r="F1674" s="39">
        <v>7.8716767831515697E-2</v>
      </c>
      <c r="G1674" s="34" t="s">
        <v>126</v>
      </c>
      <c r="H1674" s="34" t="s">
        <v>132</v>
      </c>
    </row>
    <row r="1675" spans="1:8">
      <c r="A1675" s="34">
        <v>0</v>
      </c>
      <c r="B1675" s="34" t="s">
        <v>125</v>
      </c>
      <c r="C1675" s="34">
        <v>0</v>
      </c>
      <c r="D1675" s="39">
        <v>0.86</v>
      </c>
      <c r="E1675" s="39">
        <v>0.370060832079117</v>
      </c>
      <c r="F1675" s="39">
        <v>2.01447798927748E-2</v>
      </c>
      <c r="G1675" s="34" t="s">
        <v>126</v>
      </c>
      <c r="H1675" s="34" t="s">
        <v>132</v>
      </c>
    </row>
    <row r="1676" spans="1:8">
      <c r="A1676" s="34">
        <v>0</v>
      </c>
      <c r="B1676" s="34" t="s">
        <v>125</v>
      </c>
      <c r="C1676" s="34">
        <v>0</v>
      </c>
      <c r="D1676" s="39">
        <v>0.80200000000000005</v>
      </c>
      <c r="E1676" s="39">
        <v>0.460290982973032</v>
      </c>
      <c r="F1676" s="39">
        <v>2.4934113086168799E-2</v>
      </c>
      <c r="G1676" s="34" t="s">
        <v>126</v>
      </c>
      <c r="H1676" s="34" t="s">
        <v>132</v>
      </c>
    </row>
    <row r="1677" spans="1:8">
      <c r="A1677" s="34">
        <v>0</v>
      </c>
      <c r="B1677" s="34" t="s">
        <v>125</v>
      </c>
      <c r="C1677" s="34">
        <v>0</v>
      </c>
      <c r="D1677" s="39">
        <v>0.98</v>
      </c>
      <c r="E1677" s="39">
        <v>0.164912973614773</v>
      </c>
      <c r="F1677" s="39">
        <v>9.0786547590024098E-3</v>
      </c>
      <c r="G1677" s="34" t="s">
        <v>126</v>
      </c>
      <c r="H1677" s="34" t="s">
        <v>132</v>
      </c>
    </row>
    <row r="1678" spans="1:8">
      <c r="A1678" s="34">
        <v>0</v>
      </c>
      <c r="B1678" s="34" t="s">
        <v>125</v>
      </c>
      <c r="C1678" s="34">
        <v>0</v>
      </c>
      <c r="D1678" s="39">
        <v>0.13</v>
      </c>
      <c r="E1678" s="39">
        <v>1.6936738939933</v>
      </c>
      <c r="F1678" s="39">
        <v>8.6000910907226794E-2</v>
      </c>
      <c r="G1678" s="34" t="s">
        <v>126</v>
      </c>
      <c r="H1678" s="34" t="s">
        <v>132</v>
      </c>
    </row>
    <row r="1679" spans="1:8">
      <c r="A1679" s="34">
        <v>0</v>
      </c>
      <c r="B1679" s="34" t="s">
        <v>125</v>
      </c>
      <c r="C1679" s="34">
        <v>0</v>
      </c>
      <c r="D1679" s="39">
        <v>0.55200000000000005</v>
      </c>
      <c r="E1679" s="39">
        <v>0.80779591681995999</v>
      </c>
      <c r="F1679" s="39">
        <v>4.2950057539572803E-2</v>
      </c>
      <c r="G1679" s="34" t="s">
        <v>126</v>
      </c>
      <c r="H1679" s="34" t="s">
        <v>132</v>
      </c>
    </row>
    <row r="1680" spans="1:8">
      <c r="A1680" s="34">
        <v>0</v>
      </c>
      <c r="B1680" s="34" t="s">
        <v>125</v>
      </c>
      <c r="C1680" s="34">
        <v>0</v>
      </c>
      <c r="D1680" s="39">
        <v>0.67</v>
      </c>
      <c r="E1680" s="39">
        <v>0.63904753927354996</v>
      </c>
      <c r="F1680" s="39">
        <v>3.4285418175313997E-2</v>
      </c>
      <c r="G1680" s="34" t="s">
        <v>126</v>
      </c>
      <c r="H1680" s="34" t="s">
        <v>132</v>
      </c>
    </row>
    <row r="1681" spans="1:8">
      <c r="A1681" s="34">
        <v>0</v>
      </c>
      <c r="B1681" s="34" t="s">
        <v>125</v>
      </c>
      <c r="C1681" s="34">
        <v>0</v>
      </c>
      <c r="D1681" s="39">
        <v>0.91200000000000003</v>
      </c>
      <c r="E1681" s="39">
        <v>0.30148557695309802</v>
      </c>
      <c r="F1681" s="39">
        <v>1.6473284405543399E-2</v>
      </c>
      <c r="G1681" s="34" t="s">
        <v>126</v>
      </c>
      <c r="H1681" s="34" t="s">
        <v>132</v>
      </c>
    </row>
    <row r="1682" spans="1:8">
      <c r="A1682" s="34">
        <v>0</v>
      </c>
      <c r="B1682" s="34" t="s">
        <v>125</v>
      </c>
      <c r="C1682" s="34">
        <v>0</v>
      </c>
      <c r="D1682" s="39">
        <v>0.95399999999999996</v>
      </c>
      <c r="E1682" s="39">
        <v>0.18611965481697401</v>
      </c>
      <c r="F1682" s="39">
        <v>1.0234159807019401E-2</v>
      </c>
      <c r="G1682" s="34" t="s">
        <v>126</v>
      </c>
      <c r="H1682" s="34" t="s">
        <v>132</v>
      </c>
    </row>
    <row r="1683" spans="1:8">
      <c r="A1683" s="34">
        <v>0</v>
      </c>
      <c r="B1683" s="34" t="s">
        <v>125</v>
      </c>
      <c r="C1683" s="34">
        <v>0</v>
      </c>
      <c r="D1683" s="39">
        <v>0.309</v>
      </c>
      <c r="E1683" s="39">
        <v>1.2663290664367799</v>
      </c>
      <c r="F1683" s="39">
        <v>6.5727573845025006E-2</v>
      </c>
      <c r="G1683" s="34" t="s">
        <v>126</v>
      </c>
      <c r="H1683" s="34" t="s">
        <v>132</v>
      </c>
    </row>
    <row r="1684" spans="1:8">
      <c r="A1684" s="34">
        <v>0</v>
      </c>
      <c r="B1684" s="34" t="s">
        <v>125</v>
      </c>
      <c r="C1684" s="34">
        <v>0</v>
      </c>
      <c r="D1684" s="39">
        <v>0.314</v>
      </c>
      <c r="E1684" s="39">
        <v>1.1949661503850999</v>
      </c>
      <c r="F1684" s="39">
        <v>6.2254142102830798E-2</v>
      </c>
      <c r="G1684" s="34" t="s">
        <v>126</v>
      </c>
      <c r="H1684" s="34" t="s">
        <v>132</v>
      </c>
    </row>
    <row r="1685" spans="1:8">
      <c r="A1685" s="34">
        <v>0</v>
      </c>
      <c r="B1685" s="34" t="s">
        <v>125</v>
      </c>
      <c r="C1685" s="34">
        <v>0</v>
      </c>
      <c r="D1685" s="39">
        <v>0.80800000000000005</v>
      </c>
      <c r="E1685" s="39">
        <v>0.49857108384276899</v>
      </c>
      <c r="F1685" s="39">
        <v>2.6951870043532E-2</v>
      </c>
      <c r="G1685" s="34" t="s">
        <v>126</v>
      </c>
      <c r="H1685" s="34" t="s">
        <v>132</v>
      </c>
    </row>
    <row r="1686" spans="1:8">
      <c r="A1686" s="34">
        <v>0</v>
      </c>
      <c r="B1686" s="34" t="s">
        <v>125</v>
      </c>
      <c r="C1686" s="34">
        <v>0</v>
      </c>
      <c r="D1686" s="39">
        <v>0.218</v>
      </c>
      <c r="E1686" s="39">
        <v>1.3960617895151</v>
      </c>
      <c r="F1686" s="39">
        <v>7.1976559193566297E-2</v>
      </c>
      <c r="G1686" s="34" t="s">
        <v>126</v>
      </c>
      <c r="H1686" s="34" t="s">
        <v>132</v>
      </c>
    </row>
    <row r="1687" spans="1:8">
      <c r="A1687" s="34">
        <v>0</v>
      </c>
      <c r="B1687" s="34" t="s">
        <v>125</v>
      </c>
      <c r="C1687" s="34">
        <v>0</v>
      </c>
      <c r="D1687" s="39">
        <v>0.56899999999999995</v>
      </c>
      <c r="E1687" s="39">
        <v>0.78928180934133996</v>
      </c>
      <c r="F1687" s="39">
        <v>4.2007023863410098E-2</v>
      </c>
      <c r="G1687" s="34" t="s">
        <v>126</v>
      </c>
      <c r="H1687" s="34" t="s">
        <v>132</v>
      </c>
    </row>
    <row r="1688" spans="1:8">
      <c r="A1688" s="34">
        <v>0</v>
      </c>
      <c r="B1688" s="34" t="s">
        <v>125</v>
      </c>
      <c r="C1688" s="34">
        <v>0</v>
      </c>
      <c r="D1688" s="39">
        <v>0.77400000000000002</v>
      </c>
      <c r="E1688" s="39">
        <v>0.46131860746090603</v>
      </c>
      <c r="F1688" s="39">
        <v>2.4988388818254301E-2</v>
      </c>
      <c r="G1688" s="34" t="s">
        <v>126</v>
      </c>
      <c r="H1688" s="34" t="s">
        <v>132</v>
      </c>
    </row>
    <row r="1689" spans="1:8">
      <c r="A1689" s="34">
        <v>0</v>
      </c>
      <c r="B1689" s="34" t="s">
        <v>125</v>
      </c>
      <c r="C1689" s="34">
        <v>0</v>
      </c>
      <c r="D1689" s="39">
        <v>0.77400000000000002</v>
      </c>
      <c r="E1689" s="39">
        <v>0.47579213100641499</v>
      </c>
      <c r="F1689" s="39">
        <v>2.5752191171707999E-2</v>
      </c>
      <c r="G1689" s="34" t="s">
        <v>126</v>
      </c>
      <c r="H1689" s="34" t="s">
        <v>132</v>
      </c>
    </row>
    <row r="1690" spans="1:8">
      <c r="A1690" s="34">
        <v>0</v>
      </c>
      <c r="B1690" s="34" t="s">
        <v>125</v>
      </c>
      <c r="C1690" s="34">
        <v>0</v>
      </c>
      <c r="D1690" s="39">
        <v>0.80800000000000005</v>
      </c>
      <c r="E1690" s="39">
        <v>0.47581059769546402</v>
      </c>
      <c r="F1690" s="39">
        <v>2.57531649385285E-2</v>
      </c>
      <c r="G1690" s="34" t="s">
        <v>126</v>
      </c>
      <c r="H1690" s="34" t="s">
        <v>132</v>
      </c>
    </row>
    <row r="1691" spans="1:8">
      <c r="A1691" s="34">
        <v>0</v>
      </c>
      <c r="B1691" s="34" t="s">
        <v>125</v>
      </c>
      <c r="C1691" s="34">
        <v>0</v>
      </c>
      <c r="D1691" s="39">
        <v>0.96899999999999997</v>
      </c>
      <c r="E1691" s="39">
        <v>0.18029709990766099</v>
      </c>
      <c r="F1691" s="39">
        <v>9.9171701604687593E-3</v>
      </c>
      <c r="G1691" s="34" t="s">
        <v>126</v>
      </c>
      <c r="H1691" s="34" t="s">
        <v>132</v>
      </c>
    </row>
    <row r="1692" spans="1:8">
      <c r="A1692" s="34">
        <v>0</v>
      </c>
      <c r="B1692" s="34" t="s">
        <v>125</v>
      </c>
      <c r="C1692" s="34">
        <v>0</v>
      </c>
      <c r="D1692" s="39">
        <v>0.38600000000000001</v>
      </c>
      <c r="E1692" s="39">
        <v>0.99776510752673497</v>
      </c>
      <c r="F1692" s="39">
        <v>5.2520130756403001E-2</v>
      </c>
      <c r="G1692" s="34" t="s">
        <v>126</v>
      </c>
      <c r="H1692" s="34" t="s">
        <v>132</v>
      </c>
    </row>
    <row r="1693" spans="1:8">
      <c r="A1693" s="34">
        <v>0</v>
      </c>
      <c r="B1693" s="34" t="s">
        <v>125</v>
      </c>
      <c r="C1693" s="34">
        <v>0</v>
      </c>
      <c r="D1693" s="39">
        <v>0.94699999999999995</v>
      </c>
      <c r="E1693" s="39">
        <v>0.246948998171824</v>
      </c>
      <c r="F1693" s="39">
        <v>1.35337144964107E-2</v>
      </c>
      <c r="G1693" s="34" t="s">
        <v>126</v>
      </c>
      <c r="H1693" s="34" t="s">
        <v>132</v>
      </c>
    </row>
    <row r="1694" spans="1:8">
      <c r="A1694" s="34">
        <v>0</v>
      </c>
      <c r="B1694" s="34" t="s">
        <v>125</v>
      </c>
      <c r="C1694" s="34">
        <v>0</v>
      </c>
      <c r="D1694" s="39">
        <v>0.753</v>
      </c>
      <c r="E1694" s="39">
        <v>0.532586846334407</v>
      </c>
      <c r="F1694" s="39">
        <v>2.87378578473921E-2</v>
      </c>
      <c r="G1694" s="34" t="s">
        <v>126</v>
      </c>
      <c r="H1694" s="34" t="s">
        <v>132</v>
      </c>
    </row>
    <row r="1695" spans="1:8">
      <c r="A1695" s="34">
        <v>0</v>
      </c>
      <c r="B1695" s="34" t="s">
        <v>125</v>
      </c>
      <c r="C1695" s="34">
        <v>0</v>
      </c>
      <c r="D1695" s="39">
        <v>0.67900000000000005</v>
      </c>
      <c r="E1695" s="39">
        <v>0.64296479076191104</v>
      </c>
      <c r="F1695" s="39">
        <v>3.4488333694676999E-2</v>
      </c>
      <c r="G1695" s="34" t="s">
        <v>126</v>
      </c>
      <c r="H1695" s="34" t="s">
        <v>132</v>
      </c>
    </row>
    <row r="1696" spans="1:8">
      <c r="A1696" s="34">
        <v>0</v>
      </c>
      <c r="B1696" s="34" t="s">
        <v>125</v>
      </c>
      <c r="C1696" s="34">
        <v>0</v>
      </c>
      <c r="D1696" s="39">
        <v>0.39900000000000002</v>
      </c>
      <c r="E1696" s="39">
        <v>1.04423789288754</v>
      </c>
      <c r="F1696" s="39">
        <v>5.4832222678626003E-2</v>
      </c>
      <c r="G1696" s="34" t="s">
        <v>126</v>
      </c>
      <c r="H1696" s="34" t="s">
        <v>132</v>
      </c>
    </row>
    <row r="1697" spans="1:8">
      <c r="A1697" s="34">
        <v>0</v>
      </c>
      <c r="B1697" s="34" t="s">
        <v>125</v>
      </c>
      <c r="C1697" s="34">
        <v>0</v>
      </c>
      <c r="D1697" s="39">
        <v>0.65400000000000003</v>
      </c>
      <c r="E1697" s="39">
        <v>0.67405320461266605</v>
      </c>
      <c r="F1697" s="39">
        <v>3.6095709765149898E-2</v>
      </c>
      <c r="G1697" s="34" t="s">
        <v>126</v>
      </c>
      <c r="H1697" s="34" t="s">
        <v>132</v>
      </c>
    </row>
    <row r="1698" spans="1:8">
      <c r="A1698" s="34">
        <v>0</v>
      </c>
      <c r="B1698" s="34" t="s">
        <v>125</v>
      </c>
      <c r="C1698" s="34">
        <v>0</v>
      </c>
      <c r="D1698" s="39">
        <v>6.0999999999999999E-2</v>
      </c>
      <c r="E1698" s="39">
        <v>2.2609915867283998</v>
      </c>
      <c r="F1698" s="39">
        <v>0.111593333280362</v>
      </c>
      <c r="G1698" s="34" t="s">
        <v>126</v>
      </c>
      <c r="H1698" s="34" t="s">
        <v>132</v>
      </c>
    </row>
    <row r="1699" spans="1:8">
      <c r="A1699" s="34">
        <v>0</v>
      </c>
      <c r="B1699" s="34" t="s">
        <v>125</v>
      </c>
      <c r="C1699" s="34">
        <v>0</v>
      </c>
      <c r="D1699" s="39">
        <v>0.68899999999999995</v>
      </c>
      <c r="E1699" s="39">
        <v>0.59653148848343895</v>
      </c>
      <c r="F1699" s="39">
        <v>3.2077567198639301E-2</v>
      </c>
      <c r="G1699" s="34" t="s">
        <v>126</v>
      </c>
      <c r="H1699" s="34" t="s">
        <v>132</v>
      </c>
    </row>
    <row r="1700" spans="1:8">
      <c r="A1700" s="34">
        <v>0</v>
      </c>
      <c r="B1700" s="34" t="s">
        <v>125</v>
      </c>
      <c r="C1700" s="34">
        <v>0</v>
      </c>
      <c r="D1700" s="39">
        <v>0.49399999999999999</v>
      </c>
      <c r="E1700" s="39">
        <v>0.92725615004740003</v>
      </c>
      <c r="F1700" s="39">
        <v>4.89905215365872E-2</v>
      </c>
      <c r="G1700" s="34" t="s">
        <v>126</v>
      </c>
      <c r="H1700" s="34" t="s">
        <v>132</v>
      </c>
    </row>
    <row r="1701" spans="1:8">
      <c r="A1701" s="34">
        <v>0</v>
      </c>
      <c r="B1701" s="34" t="s">
        <v>125</v>
      </c>
      <c r="C1701" s="34">
        <v>0</v>
      </c>
      <c r="D1701" s="39">
        <v>0.33300000000000002</v>
      </c>
      <c r="E1701" s="39">
        <v>1.1420817791234299</v>
      </c>
      <c r="F1701" s="39">
        <v>5.9663405072744001E-2</v>
      </c>
      <c r="G1701" s="34" t="s">
        <v>126</v>
      </c>
      <c r="H1701" s="34" t="s">
        <v>132</v>
      </c>
    </row>
    <row r="1702" spans="1:8">
      <c r="A1702" s="34">
        <v>0</v>
      </c>
      <c r="B1702" s="34" t="s">
        <v>125</v>
      </c>
      <c r="C1702" s="34">
        <v>0</v>
      </c>
      <c r="D1702" s="39">
        <v>0.85899999999999999</v>
      </c>
      <c r="E1702" s="39">
        <v>0.42807998724718199</v>
      </c>
      <c r="F1702" s="39">
        <v>2.3229766071312202E-2</v>
      </c>
      <c r="G1702" s="34" t="s">
        <v>126</v>
      </c>
      <c r="H1702" s="34" t="s">
        <v>132</v>
      </c>
    </row>
    <row r="1703" spans="1:8">
      <c r="A1703" s="34">
        <v>0</v>
      </c>
      <c r="B1703" s="34" t="s">
        <v>125</v>
      </c>
      <c r="C1703" s="34">
        <v>0</v>
      </c>
      <c r="D1703" s="39">
        <v>0.49299999999999999</v>
      </c>
      <c r="E1703" s="39">
        <v>0.87731439902812003</v>
      </c>
      <c r="F1703" s="39">
        <v>4.6474534485333799E-2</v>
      </c>
      <c r="G1703" s="34" t="s">
        <v>126</v>
      </c>
      <c r="H1703" s="34" t="s">
        <v>132</v>
      </c>
    </row>
    <row r="1704" spans="1:8">
      <c r="A1704" s="34">
        <v>0</v>
      </c>
      <c r="B1704" s="34" t="s">
        <v>125</v>
      </c>
      <c r="C1704" s="34">
        <v>0</v>
      </c>
      <c r="D1704" s="39">
        <v>0.67</v>
      </c>
      <c r="E1704" s="39">
        <v>0.62105271560846498</v>
      </c>
      <c r="F1704" s="39">
        <v>3.3352180732934E-2</v>
      </c>
      <c r="G1704" s="34" t="s">
        <v>126</v>
      </c>
      <c r="H1704" s="34" t="s">
        <v>132</v>
      </c>
    </row>
    <row r="1705" spans="1:8">
      <c r="A1705" s="34">
        <v>0</v>
      </c>
      <c r="B1705" s="34" t="s">
        <v>125</v>
      </c>
      <c r="C1705" s="34">
        <v>0</v>
      </c>
      <c r="D1705" s="39">
        <v>0.97799999999999998</v>
      </c>
      <c r="E1705" s="39">
        <v>0.15523482422012599</v>
      </c>
      <c r="F1705" s="39">
        <v>8.5504167653636907E-3</v>
      </c>
      <c r="G1705" s="34" t="s">
        <v>126</v>
      </c>
      <c r="H1705" s="34" t="s">
        <v>132</v>
      </c>
    </row>
    <row r="1706" spans="1:8">
      <c r="A1706" s="34">
        <v>0</v>
      </c>
      <c r="B1706" s="34" t="s">
        <v>125</v>
      </c>
      <c r="C1706" s="34">
        <v>0</v>
      </c>
      <c r="D1706" s="39">
        <v>0.50700000000000001</v>
      </c>
      <c r="E1706" s="39">
        <v>0.91549829782724601</v>
      </c>
      <c r="F1706" s="39">
        <v>4.8399375126818897E-2</v>
      </c>
      <c r="G1706" s="34" t="s">
        <v>126</v>
      </c>
      <c r="H1706" s="34" t="s">
        <v>132</v>
      </c>
    </row>
    <row r="1707" spans="1:8">
      <c r="A1707" s="34">
        <v>0</v>
      </c>
      <c r="B1707" s="34" t="s">
        <v>125</v>
      </c>
      <c r="C1707" s="34">
        <v>0</v>
      </c>
      <c r="D1707" s="39">
        <v>0.52200000000000002</v>
      </c>
      <c r="E1707" s="39">
        <v>0.85728431522589599</v>
      </c>
      <c r="F1707" s="39">
        <v>4.5461705985612201E-2</v>
      </c>
      <c r="G1707" s="34" t="s">
        <v>126</v>
      </c>
      <c r="H1707" s="34" t="s">
        <v>132</v>
      </c>
    </row>
    <row r="1708" spans="1:8">
      <c r="A1708" s="34">
        <v>0</v>
      </c>
      <c r="B1708" s="34" t="s">
        <v>125</v>
      </c>
      <c r="C1708" s="34">
        <v>0</v>
      </c>
      <c r="D1708" s="39">
        <v>0.78700000000000003</v>
      </c>
      <c r="E1708" s="39">
        <v>0.43380330649573401</v>
      </c>
      <c r="F1708" s="39">
        <v>2.35330332695299E-2</v>
      </c>
      <c r="G1708" s="34" t="s">
        <v>126</v>
      </c>
      <c r="H1708" s="34" t="s">
        <v>132</v>
      </c>
    </row>
    <row r="1709" spans="1:8">
      <c r="A1709" s="34">
        <v>0</v>
      </c>
      <c r="B1709" s="34" t="s">
        <v>125</v>
      </c>
      <c r="C1709" s="34">
        <v>0</v>
      </c>
      <c r="D1709" s="39">
        <v>6.0999999999999999E-2</v>
      </c>
      <c r="E1709" s="39">
        <v>2.1798399458401398</v>
      </c>
      <c r="F1709" s="39">
        <v>0.10802067566891101</v>
      </c>
      <c r="G1709" s="34" t="s">
        <v>126</v>
      </c>
      <c r="H1709" s="34" t="s">
        <v>132</v>
      </c>
    </row>
    <row r="1710" spans="1:8">
      <c r="A1710" s="34">
        <v>0</v>
      </c>
      <c r="B1710" s="34" t="s">
        <v>125</v>
      </c>
      <c r="C1710" s="34">
        <v>0</v>
      </c>
      <c r="D1710" s="39">
        <v>0.79900000000000004</v>
      </c>
      <c r="E1710" s="39">
        <v>0.48638693826495399</v>
      </c>
      <c r="F1710" s="39">
        <v>2.6310546235412902E-2</v>
      </c>
      <c r="G1710" s="34" t="s">
        <v>126</v>
      </c>
      <c r="H1710" s="34" t="s">
        <v>132</v>
      </c>
    </row>
    <row r="1711" spans="1:8">
      <c r="A1711" s="34">
        <v>0</v>
      </c>
      <c r="B1711" s="34" t="s">
        <v>125</v>
      </c>
      <c r="C1711" s="34">
        <v>0</v>
      </c>
      <c r="D1711" s="39">
        <v>0.27900000000000003</v>
      </c>
      <c r="E1711" s="39">
        <v>1.2546174491745199</v>
      </c>
      <c r="F1711" s="39">
        <v>6.5159302826258494E-2</v>
      </c>
      <c r="G1711" s="34" t="s">
        <v>126</v>
      </c>
      <c r="H1711" s="34" t="s">
        <v>132</v>
      </c>
    </row>
    <row r="1712" spans="1:8">
      <c r="A1712" s="34">
        <v>0</v>
      </c>
      <c r="B1712" s="34" t="s">
        <v>125</v>
      </c>
      <c r="C1712" s="34">
        <v>0</v>
      </c>
      <c r="D1712" s="39">
        <v>0.05</v>
      </c>
      <c r="E1712" s="39">
        <v>2.2570013817434198</v>
      </c>
      <c r="F1712" s="39">
        <v>0.111418335774886</v>
      </c>
      <c r="G1712" s="34" t="s">
        <v>126</v>
      </c>
      <c r="H1712" s="34" t="s">
        <v>132</v>
      </c>
    </row>
    <row r="1713" spans="1:8">
      <c r="A1713" s="34">
        <v>0</v>
      </c>
      <c r="B1713" s="34" t="s">
        <v>125</v>
      </c>
      <c r="C1713" s="34">
        <v>0</v>
      </c>
      <c r="D1713" s="39">
        <v>0.94299999999999995</v>
      </c>
      <c r="E1713" s="39">
        <v>0.22191465982741701</v>
      </c>
      <c r="F1713" s="39">
        <v>1.21784490801429E-2</v>
      </c>
      <c r="G1713" s="34" t="s">
        <v>126</v>
      </c>
      <c r="H1713" s="34" t="s">
        <v>132</v>
      </c>
    </row>
    <row r="1714" spans="1:8">
      <c r="A1714" s="34">
        <v>0</v>
      </c>
      <c r="B1714" s="34" t="s">
        <v>125</v>
      </c>
      <c r="C1714" s="34">
        <v>0</v>
      </c>
      <c r="D1714" s="39">
        <v>0.432</v>
      </c>
      <c r="E1714" s="39">
        <v>1.0036621219758299</v>
      </c>
      <c r="F1714" s="39">
        <v>5.2814142639128502E-2</v>
      </c>
      <c r="G1714" s="34" t="s">
        <v>126</v>
      </c>
      <c r="H1714" s="34" t="s">
        <v>132</v>
      </c>
    </row>
    <row r="1715" spans="1:8">
      <c r="A1715" s="34">
        <v>0</v>
      </c>
      <c r="B1715" s="34" t="s">
        <v>125</v>
      </c>
      <c r="C1715" s="34">
        <v>0</v>
      </c>
      <c r="D1715" s="39">
        <v>0.748</v>
      </c>
      <c r="E1715" s="39">
        <v>0.53331941846487796</v>
      </c>
      <c r="F1715" s="39">
        <v>2.8776249220284201E-2</v>
      </c>
      <c r="G1715" s="34" t="s">
        <v>126</v>
      </c>
      <c r="H1715" s="34" t="s">
        <v>132</v>
      </c>
    </row>
    <row r="1716" spans="1:8">
      <c r="A1716" s="34">
        <v>0</v>
      </c>
      <c r="B1716" s="34" t="s">
        <v>125</v>
      </c>
      <c r="C1716" s="34">
        <v>0</v>
      </c>
      <c r="D1716" s="39">
        <v>0.16700000000000001</v>
      </c>
      <c r="E1716" s="39">
        <v>1.58229680428933</v>
      </c>
      <c r="F1716" s="39">
        <v>8.0802411489480794E-2</v>
      </c>
      <c r="G1716" s="34" t="s">
        <v>126</v>
      </c>
      <c r="H1716" s="34" t="s">
        <v>132</v>
      </c>
    </row>
    <row r="1717" spans="1:8">
      <c r="A1717" s="34">
        <v>0</v>
      </c>
      <c r="B1717" s="34" t="s">
        <v>125</v>
      </c>
      <c r="C1717" s="34">
        <v>0</v>
      </c>
      <c r="D1717" s="39">
        <v>0.61099999999999999</v>
      </c>
      <c r="E1717" s="39">
        <v>0.69532734640477001</v>
      </c>
      <c r="F1717" s="39">
        <v>3.7192574033130602E-2</v>
      </c>
      <c r="G1717" s="34" t="s">
        <v>126</v>
      </c>
      <c r="H1717" s="34" t="s">
        <v>132</v>
      </c>
    </row>
    <row r="1718" spans="1:8">
      <c r="A1718" s="34">
        <v>0</v>
      </c>
      <c r="B1718" s="34" t="s">
        <v>125</v>
      </c>
      <c r="C1718" s="34">
        <v>0</v>
      </c>
      <c r="D1718" s="39">
        <v>0.86899999999999999</v>
      </c>
      <c r="E1718" s="39">
        <v>0.36584400589508198</v>
      </c>
      <c r="F1718" s="39">
        <v>1.99198036190253E-2</v>
      </c>
      <c r="G1718" s="34" t="s">
        <v>126</v>
      </c>
      <c r="H1718" s="34" t="s">
        <v>132</v>
      </c>
    </row>
    <row r="1719" spans="1:8">
      <c r="A1719" s="34">
        <v>0</v>
      </c>
      <c r="B1719" s="34" t="s">
        <v>125</v>
      </c>
      <c r="C1719" s="34">
        <v>0</v>
      </c>
      <c r="D1719" s="39">
        <v>0.49</v>
      </c>
      <c r="E1719" s="39">
        <v>0.87488326195098898</v>
      </c>
      <c r="F1719" s="39">
        <v>4.635171777272E-2</v>
      </c>
      <c r="G1719" s="34" t="s">
        <v>126</v>
      </c>
      <c r="H1719" s="34" t="s">
        <v>132</v>
      </c>
    </row>
    <row r="1720" spans="1:8">
      <c r="A1720" s="34">
        <v>0</v>
      </c>
      <c r="B1720" s="34" t="s">
        <v>125</v>
      </c>
      <c r="C1720" s="34">
        <v>0</v>
      </c>
      <c r="D1720" s="39">
        <v>0.85399999999999998</v>
      </c>
      <c r="E1720" s="39">
        <v>0.38352084878983</v>
      </c>
      <c r="F1720" s="39">
        <v>2.0862208710964999E-2</v>
      </c>
      <c r="G1720" s="34" t="s">
        <v>126</v>
      </c>
      <c r="H1720" s="34" t="s">
        <v>132</v>
      </c>
    </row>
    <row r="1721" spans="1:8">
      <c r="A1721" s="34">
        <v>0</v>
      </c>
      <c r="B1721" s="34" t="s">
        <v>125</v>
      </c>
      <c r="C1721" s="34">
        <v>0</v>
      </c>
      <c r="D1721" s="39">
        <v>0.17299999999999999</v>
      </c>
      <c r="E1721" s="39">
        <v>1.53837286678837</v>
      </c>
      <c r="F1721" s="39">
        <v>7.8735976494916898E-2</v>
      </c>
      <c r="G1721" s="34" t="s">
        <v>126</v>
      </c>
      <c r="H1721" s="34" t="s">
        <v>132</v>
      </c>
    </row>
    <row r="1722" spans="1:8">
      <c r="A1722" s="34">
        <v>0</v>
      </c>
      <c r="B1722" s="34" t="s">
        <v>125</v>
      </c>
      <c r="C1722" s="34">
        <v>0</v>
      </c>
      <c r="D1722" s="39">
        <v>0.254</v>
      </c>
      <c r="E1722" s="39">
        <v>1.3941299593927601</v>
      </c>
      <c r="F1722" s="39">
        <v>7.1884119695586807E-2</v>
      </c>
      <c r="G1722" s="34" t="s">
        <v>126</v>
      </c>
      <c r="H1722" s="34" t="s">
        <v>132</v>
      </c>
    </row>
    <row r="1723" spans="1:8">
      <c r="A1723" s="34">
        <v>0</v>
      </c>
      <c r="B1723" s="34" t="s">
        <v>125</v>
      </c>
      <c r="C1723" s="34">
        <v>0</v>
      </c>
      <c r="D1723" s="39">
        <v>0.80200000000000005</v>
      </c>
      <c r="E1723" s="39">
        <v>0.47618920799959102</v>
      </c>
      <c r="F1723" s="39">
        <v>2.57731290061382E-2</v>
      </c>
      <c r="G1723" s="34" t="s">
        <v>126</v>
      </c>
      <c r="H1723" s="34" t="s">
        <v>132</v>
      </c>
    </row>
    <row r="1724" spans="1:8">
      <c r="A1724" s="34">
        <v>0</v>
      </c>
      <c r="B1724" s="34" t="s">
        <v>125</v>
      </c>
      <c r="C1724" s="34">
        <v>0</v>
      </c>
      <c r="D1724" s="39">
        <v>0.35099999999999998</v>
      </c>
      <c r="E1724" s="39">
        <v>1.1312497207386401</v>
      </c>
      <c r="F1724" s="39">
        <v>5.9130989206227398E-2</v>
      </c>
      <c r="G1724" s="34" t="s">
        <v>126</v>
      </c>
      <c r="H1724" s="34" t="s">
        <v>132</v>
      </c>
    </row>
    <row r="1725" spans="1:8">
      <c r="A1725" s="34">
        <v>0</v>
      </c>
      <c r="B1725" s="34" t="s">
        <v>125</v>
      </c>
      <c r="C1725" s="34">
        <v>0</v>
      </c>
      <c r="D1725" s="39">
        <v>0.15</v>
      </c>
      <c r="E1725" s="39">
        <v>1.670727171217</v>
      </c>
      <c r="F1725" s="39">
        <v>8.4934692890341001E-2</v>
      </c>
      <c r="G1725" s="34" t="s">
        <v>126</v>
      </c>
      <c r="H1725" s="34" t="s">
        <v>132</v>
      </c>
    </row>
    <row r="1726" spans="1:8">
      <c r="A1726" s="34">
        <v>0</v>
      </c>
      <c r="B1726" s="34" t="s">
        <v>125</v>
      </c>
      <c r="C1726" s="34">
        <v>0</v>
      </c>
      <c r="D1726" s="39">
        <v>0.33200000000000002</v>
      </c>
      <c r="E1726" s="39">
        <v>1.1442077005004301</v>
      </c>
      <c r="F1726" s="39">
        <v>5.9767827345005103E-2</v>
      </c>
      <c r="G1726" s="34" t="s">
        <v>126</v>
      </c>
      <c r="H1726" s="34" t="s">
        <v>132</v>
      </c>
    </row>
    <row r="1727" spans="1:8">
      <c r="A1727" s="34">
        <v>0</v>
      </c>
      <c r="B1727" s="34" t="s">
        <v>125</v>
      </c>
      <c r="C1727" s="34">
        <v>0</v>
      </c>
      <c r="D1727" s="39">
        <v>0.185</v>
      </c>
      <c r="E1727" s="39">
        <v>1.55355970887436</v>
      </c>
      <c r="F1727" s="39">
        <v>7.9451503051348807E-2</v>
      </c>
      <c r="G1727" s="34" t="s">
        <v>126</v>
      </c>
      <c r="H1727" s="34" t="s">
        <v>132</v>
      </c>
    </row>
    <row r="1728" spans="1:8">
      <c r="A1728" s="34">
        <v>0</v>
      </c>
      <c r="B1728" s="34" t="s">
        <v>125</v>
      </c>
      <c r="C1728" s="34">
        <v>0</v>
      </c>
      <c r="D1728" s="39">
        <v>0.65900000000000003</v>
      </c>
      <c r="E1728" s="39">
        <v>0.65625109396885595</v>
      </c>
      <c r="F1728" s="39">
        <v>3.5175935972528098E-2</v>
      </c>
      <c r="G1728" s="34" t="s">
        <v>126</v>
      </c>
      <c r="H1728" s="34" t="s">
        <v>132</v>
      </c>
    </row>
    <row r="1729" spans="1:8">
      <c r="A1729" s="34">
        <v>0</v>
      </c>
      <c r="B1729" s="34" t="s">
        <v>125</v>
      </c>
      <c r="C1729" s="34">
        <v>0</v>
      </c>
      <c r="D1729" s="39">
        <v>0.97699999999999998</v>
      </c>
      <c r="E1729" s="39">
        <v>0.174499119745891</v>
      </c>
      <c r="F1729" s="39">
        <v>9.6013165807856907E-3</v>
      </c>
      <c r="G1729" s="34" t="s">
        <v>126</v>
      </c>
      <c r="H1729" s="34" t="s">
        <v>132</v>
      </c>
    </row>
    <row r="1730" spans="1:8">
      <c r="A1730" s="34">
        <v>0</v>
      </c>
      <c r="B1730" s="34" t="s">
        <v>125</v>
      </c>
      <c r="C1730" s="34">
        <v>0</v>
      </c>
      <c r="D1730" s="39">
        <v>0.92300000000000004</v>
      </c>
      <c r="E1730" s="39">
        <v>0.298920041811364</v>
      </c>
      <c r="F1730" s="39">
        <v>1.6335392532912298E-2</v>
      </c>
      <c r="G1730" s="34" t="s">
        <v>126</v>
      </c>
      <c r="H1730" s="34" t="s">
        <v>132</v>
      </c>
    </row>
    <row r="1731" spans="1:8">
      <c r="A1731" s="34">
        <v>0</v>
      </c>
      <c r="B1731" s="34" t="s">
        <v>125</v>
      </c>
      <c r="C1731" s="34">
        <v>0</v>
      </c>
      <c r="D1731" s="39">
        <v>0.18</v>
      </c>
      <c r="E1731" s="39">
        <v>1.5271040294167399</v>
      </c>
      <c r="F1731" s="39">
        <v>7.8204327027511206E-2</v>
      </c>
      <c r="G1731" s="34" t="s">
        <v>126</v>
      </c>
      <c r="H1731" s="34" t="s">
        <v>132</v>
      </c>
    </row>
    <row r="1732" spans="1:8">
      <c r="A1732" s="34">
        <v>0</v>
      </c>
      <c r="B1732" s="34" t="s">
        <v>125</v>
      </c>
      <c r="C1732" s="34">
        <v>0</v>
      </c>
      <c r="D1732" s="39">
        <v>8.9999999999999993E-3</v>
      </c>
      <c r="E1732" s="39">
        <v>3.9083600109987202</v>
      </c>
      <c r="F1732" s="39">
        <v>0.178395827393588</v>
      </c>
      <c r="G1732" s="34" t="s">
        <v>126</v>
      </c>
      <c r="H1732" s="34" t="s">
        <v>132</v>
      </c>
    </row>
    <row r="1733" spans="1:8">
      <c r="A1733" s="34">
        <v>0</v>
      </c>
      <c r="B1733" s="34" t="s">
        <v>125</v>
      </c>
      <c r="C1733" s="34">
        <v>0</v>
      </c>
      <c r="D1733" s="39">
        <v>0.872</v>
      </c>
      <c r="E1733" s="39">
        <v>0.32948073022560798</v>
      </c>
      <c r="F1733" s="39">
        <v>1.7975453591671499E-2</v>
      </c>
      <c r="G1733" s="34" t="s">
        <v>126</v>
      </c>
      <c r="H1733" s="34" t="s">
        <v>132</v>
      </c>
    </row>
    <row r="1734" spans="1:8">
      <c r="A1734" s="34">
        <v>0</v>
      </c>
      <c r="B1734" s="34" t="s">
        <v>125</v>
      </c>
      <c r="C1734" s="34">
        <v>0</v>
      </c>
      <c r="D1734" s="39">
        <v>0.377</v>
      </c>
      <c r="E1734" s="39">
        <v>1.07624449198031</v>
      </c>
      <c r="F1734" s="39">
        <v>5.6418048763883802E-2</v>
      </c>
      <c r="G1734" s="34" t="s">
        <v>126</v>
      </c>
      <c r="H1734" s="34" t="s">
        <v>132</v>
      </c>
    </row>
    <row r="1735" spans="1:8">
      <c r="A1735" s="34">
        <v>0</v>
      </c>
      <c r="B1735" s="34" t="s">
        <v>125</v>
      </c>
      <c r="C1735" s="34">
        <v>0</v>
      </c>
      <c r="D1735" s="39">
        <v>5.8999999999999997E-2</v>
      </c>
      <c r="E1735" s="39">
        <v>2.2424539755770998</v>
      </c>
      <c r="F1735" s="39">
        <v>0.110779749247925</v>
      </c>
      <c r="G1735" s="34" t="s">
        <v>126</v>
      </c>
      <c r="H1735" s="34" t="s">
        <v>132</v>
      </c>
    </row>
    <row r="1736" spans="1:8">
      <c r="A1736" s="34">
        <v>0</v>
      </c>
      <c r="B1736" s="34" t="s">
        <v>125</v>
      </c>
      <c r="C1736" s="34">
        <v>0</v>
      </c>
      <c r="D1736" s="39">
        <v>0.75700000000000001</v>
      </c>
      <c r="E1736" s="39">
        <v>0.53368748756552598</v>
      </c>
      <c r="F1736" s="39">
        <v>2.8795537203461698E-2</v>
      </c>
      <c r="G1736" s="34" t="s">
        <v>126</v>
      </c>
      <c r="H1736" s="34" t="s">
        <v>132</v>
      </c>
    </row>
    <row r="1737" spans="1:8">
      <c r="A1737" s="34">
        <v>0</v>
      </c>
      <c r="B1737" s="34" t="s">
        <v>125</v>
      </c>
      <c r="C1737" s="34">
        <v>0</v>
      </c>
      <c r="D1737" s="39">
        <v>0.28599999999999998</v>
      </c>
      <c r="E1737" s="39">
        <v>1.31536113681302</v>
      </c>
      <c r="F1737" s="39">
        <v>6.8099225662733201E-2</v>
      </c>
      <c r="G1737" s="34" t="s">
        <v>126</v>
      </c>
      <c r="H1737" s="34" t="s">
        <v>132</v>
      </c>
    </row>
    <row r="1738" spans="1:8">
      <c r="A1738" s="34">
        <v>0</v>
      </c>
      <c r="B1738" s="34" t="s">
        <v>125</v>
      </c>
      <c r="C1738" s="34">
        <v>0</v>
      </c>
      <c r="D1738" s="39">
        <v>0.16600000000000001</v>
      </c>
      <c r="E1738" s="39">
        <v>1.5864930423797301</v>
      </c>
      <c r="F1738" s="39">
        <v>8.0999341686487702E-2</v>
      </c>
      <c r="G1738" s="34" t="s">
        <v>126</v>
      </c>
      <c r="H1738" s="34" t="s">
        <v>132</v>
      </c>
    </row>
    <row r="1739" spans="1:8">
      <c r="A1739" s="34">
        <v>0</v>
      </c>
      <c r="B1739" s="34" t="s">
        <v>125</v>
      </c>
      <c r="C1739" s="34">
        <v>0</v>
      </c>
      <c r="D1739" s="39">
        <v>0.65900000000000003</v>
      </c>
      <c r="E1739" s="39">
        <v>0.66743000351150295</v>
      </c>
      <c r="F1739" s="39">
        <v>3.5753716681190401E-2</v>
      </c>
      <c r="G1739" s="34" t="s">
        <v>126</v>
      </c>
      <c r="H1739" s="34" t="s">
        <v>132</v>
      </c>
    </row>
    <row r="1740" spans="1:8">
      <c r="A1740" s="34">
        <v>0</v>
      </c>
      <c r="B1740" s="34" t="s">
        <v>125</v>
      </c>
      <c r="C1740" s="34">
        <v>0</v>
      </c>
      <c r="D1740" s="39">
        <v>0.54300000000000004</v>
      </c>
      <c r="E1740" s="39">
        <v>0.78943388500353795</v>
      </c>
      <c r="F1740" s="39">
        <v>4.2014777551845801E-2</v>
      </c>
      <c r="G1740" s="34" t="s">
        <v>126</v>
      </c>
      <c r="H1740" s="34" t="s">
        <v>132</v>
      </c>
    </row>
    <row r="1741" spans="1:8">
      <c r="A1741" s="34">
        <v>0</v>
      </c>
      <c r="B1741" s="34" t="s">
        <v>125</v>
      </c>
      <c r="C1741" s="34">
        <v>0</v>
      </c>
      <c r="D1741" s="39">
        <v>0.23200000000000001</v>
      </c>
      <c r="E1741" s="39">
        <v>1.3312562509552099</v>
      </c>
      <c r="F1741" s="39">
        <v>6.8865480529204104E-2</v>
      </c>
      <c r="G1741" s="34" t="s">
        <v>126</v>
      </c>
      <c r="H1741" s="34" t="s">
        <v>132</v>
      </c>
    </row>
    <row r="1742" spans="1:8">
      <c r="A1742" s="34">
        <v>0</v>
      </c>
      <c r="B1742" s="34" t="s">
        <v>125</v>
      </c>
      <c r="C1742" s="34">
        <v>0</v>
      </c>
      <c r="D1742" s="39">
        <v>0.28799999999999998</v>
      </c>
      <c r="E1742" s="39">
        <v>1.2090513752469101</v>
      </c>
      <c r="F1742" s="39">
        <v>6.2941753428017194E-2</v>
      </c>
      <c r="G1742" s="34" t="s">
        <v>126</v>
      </c>
      <c r="H1742" s="34" t="s">
        <v>132</v>
      </c>
    </row>
    <row r="1743" spans="1:8">
      <c r="A1743" s="34">
        <v>0</v>
      </c>
      <c r="B1743" s="34" t="s">
        <v>125</v>
      </c>
      <c r="C1743" s="34">
        <v>0</v>
      </c>
      <c r="D1743" s="39">
        <v>0.91700000000000004</v>
      </c>
      <c r="E1743" s="39">
        <v>0.29721349569726202</v>
      </c>
      <c r="F1743" s="39">
        <v>1.6243648015975502E-2</v>
      </c>
      <c r="G1743" s="34" t="s">
        <v>126</v>
      </c>
      <c r="H1743" s="34" t="s">
        <v>132</v>
      </c>
    </row>
    <row r="1744" spans="1:8">
      <c r="A1744" s="34">
        <v>0</v>
      </c>
      <c r="B1744" s="34" t="s">
        <v>125</v>
      </c>
      <c r="C1744" s="34">
        <v>0</v>
      </c>
      <c r="D1744" s="39">
        <v>0.73199999999999998</v>
      </c>
      <c r="E1744" s="39">
        <v>0.56027488753985299</v>
      </c>
      <c r="F1744" s="39">
        <v>3.0186777455326601E-2</v>
      </c>
      <c r="G1744" s="34" t="s">
        <v>126</v>
      </c>
      <c r="H1744" s="34" t="s">
        <v>132</v>
      </c>
    </row>
    <row r="1745" spans="1:8">
      <c r="A1745" s="34">
        <v>0</v>
      </c>
      <c r="B1745" s="34" t="s">
        <v>125</v>
      </c>
      <c r="C1745" s="34">
        <v>0</v>
      </c>
      <c r="D1745" s="39">
        <v>0.54300000000000004</v>
      </c>
      <c r="E1745" s="39">
        <v>0.81829908044094801</v>
      </c>
      <c r="F1745" s="39">
        <v>4.3484221232909299E-2</v>
      </c>
      <c r="G1745" s="34" t="s">
        <v>126</v>
      </c>
      <c r="H1745" s="34" t="s">
        <v>132</v>
      </c>
    </row>
    <row r="1746" spans="1:8">
      <c r="A1746" s="34">
        <v>0</v>
      </c>
      <c r="B1746" s="34" t="s">
        <v>125</v>
      </c>
      <c r="C1746" s="34">
        <v>0</v>
      </c>
      <c r="D1746" s="39">
        <v>0.59899999999999998</v>
      </c>
      <c r="E1746" s="39">
        <v>0.76294571867241701</v>
      </c>
      <c r="F1746" s="39">
        <v>4.0662363474896802E-2</v>
      </c>
      <c r="G1746" s="34" t="s">
        <v>126</v>
      </c>
      <c r="H1746" s="34" t="s">
        <v>132</v>
      </c>
    </row>
    <row r="1747" spans="1:8">
      <c r="A1747" s="34">
        <v>0</v>
      </c>
      <c r="B1747" s="34" t="s">
        <v>125</v>
      </c>
      <c r="C1747" s="34">
        <v>0</v>
      </c>
      <c r="D1747" s="39">
        <v>0.22600000000000001</v>
      </c>
      <c r="E1747" s="39">
        <v>1.40593475594911</v>
      </c>
      <c r="F1747" s="39">
        <v>7.2448700546007203E-2</v>
      </c>
      <c r="G1747" s="34" t="s">
        <v>126</v>
      </c>
      <c r="H1747" s="34" t="s">
        <v>132</v>
      </c>
    </row>
    <row r="1748" spans="1:8">
      <c r="A1748" s="34">
        <v>0</v>
      </c>
      <c r="B1748" s="34" t="s">
        <v>125</v>
      </c>
      <c r="C1748" s="34">
        <v>0</v>
      </c>
      <c r="D1748" s="39">
        <v>0.55000000000000004</v>
      </c>
      <c r="E1748" s="39">
        <v>0.79564868722330595</v>
      </c>
      <c r="F1748" s="39">
        <v>4.2331536435034699E-2</v>
      </c>
      <c r="G1748" s="34" t="s">
        <v>126</v>
      </c>
      <c r="H1748" s="34" t="s">
        <v>132</v>
      </c>
    </row>
    <row r="1749" spans="1:8">
      <c r="A1749" s="34">
        <v>0</v>
      </c>
      <c r="B1749" s="34" t="s">
        <v>125</v>
      </c>
      <c r="C1749" s="34">
        <v>0</v>
      </c>
      <c r="D1749" s="39">
        <v>0.30299999999999999</v>
      </c>
      <c r="E1749" s="39">
        <v>1.18776027966186</v>
      </c>
      <c r="F1749" s="39">
        <v>6.1901976173885702E-2</v>
      </c>
      <c r="G1749" s="34" t="s">
        <v>126</v>
      </c>
      <c r="H1749" s="34" t="s">
        <v>132</v>
      </c>
    </row>
    <row r="1750" spans="1:8">
      <c r="A1750" s="34">
        <v>0</v>
      </c>
      <c r="B1750" s="34" t="s">
        <v>125</v>
      </c>
      <c r="C1750" s="34">
        <v>0</v>
      </c>
      <c r="D1750" s="39">
        <v>0.46200000000000002</v>
      </c>
      <c r="E1750" s="39">
        <v>0.954393135157943</v>
      </c>
      <c r="F1750" s="39">
        <v>5.0352080826458499E-2</v>
      </c>
      <c r="G1750" s="34" t="s">
        <v>126</v>
      </c>
      <c r="H1750" s="34" t="s">
        <v>132</v>
      </c>
    </row>
    <row r="1751" spans="1:8">
      <c r="A1751" s="34">
        <v>0</v>
      </c>
      <c r="B1751" s="34" t="s">
        <v>125</v>
      </c>
      <c r="C1751" s="34">
        <v>0</v>
      </c>
      <c r="D1751" s="39">
        <v>5.5E-2</v>
      </c>
      <c r="E1751" s="39">
        <v>2.3136365842302999</v>
      </c>
      <c r="F1751" s="39">
        <v>0.113895735735787</v>
      </c>
      <c r="G1751" s="34" t="s">
        <v>126</v>
      </c>
      <c r="H1751" s="34" t="s">
        <v>132</v>
      </c>
    </row>
    <row r="1752" spans="1:8">
      <c r="A1752" s="34">
        <v>0</v>
      </c>
      <c r="B1752" s="34" t="s">
        <v>125</v>
      </c>
      <c r="C1752" s="34">
        <v>0</v>
      </c>
      <c r="D1752" s="39">
        <v>0.89600000000000002</v>
      </c>
      <c r="E1752" s="39">
        <v>0.33488551831088798</v>
      </c>
      <c r="F1752" s="39">
        <v>1.8264936422779501E-2</v>
      </c>
      <c r="G1752" s="34" t="s">
        <v>126</v>
      </c>
      <c r="H1752" s="34" t="s">
        <v>132</v>
      </c>
    </row>
    <row r="1753" spans="1:8">
      <c r="A1753" s="34">
        <v>0</v>
      </c>
      <c r="B1753" s="34" t="s">
        <v>125</v>
      </c>
      <c r="C1753" s="34">
        <v>0</v>
      </c>
      <c r="D1753" s="39">
        <v>0.29599999999999999</v>
      </c>
      <c r="E1753" s="39">
        <v>1.2227097543508001</v>
      </c>
      <c r="F1753" s="39">
        <v>6.3607564696962396E-2</v>
      </c>
      <c r="G1753" s="34" t="s">
        <v>126</v>
      </c>
      <c r="H1753" s="34" t="s">
        <v>132</v>
      </c>
    </row>
    <row r="1754" spans="1:8">
      <c r="A1754" s="34">
        <v>0</v>
      </c>
      <c r="B1754" s="34" t="s">
        <v>125</v>
      </c>
      <c r="C1754" s="34">
        <v>0</v>
      </c>
      <c r="D1754" s="39">
        <v>0.68799999999999994</v>
      </c>
      <c r="E1754" s="39">
        <v>0.58182295122107197</v>
      </c>
      <c r="F1754" s="39">
        <v>3.1311403232525098E-2</v>
      </c>
      <c r="G1754" s="34" t="s">
        <v>126</v>
      </c>
      <c r="H1754" s="34" t="s">
        <v>132</v>
      </c>
    </row>
    <row r="1755" spans="1:8">
      <c r="A1755" s="34">
        <v>0</v>
      </c>
      <c r="B1755" s="34" t="s">
        <v>125</v>
      </c>
      <c r="C1755" s="34">
        <v>0</v>
      </c>
      <c r="D1755" s="39">
        <v>0.16700000000000001</v>
      </c>
      <c r="E1755" s="39">
        <v>1.5958804477089199</v>
      </c>
      <c r="F1755" s="39">
        <v>8.1439588895609094E-2</v>
      </c>
      <c r="G1755" s="34" t="s">
        <v>126</v>
      </c>
      <c r="H1755" s="34" t="s">
        <v>132</v>
      </c>
    </row>
    <row r="1756" spans="1:8">
      <c r="A1756" s="34">
        <v>0</v>
      </c>
      <c r="B1756" s="34" t="s">
        <v>125</v>
      </c>
      <c r="C1756" s="34">
        <v>0</v>
      </c>
      <c r="D1756" s="39">
        <v>0.68500000000000005</v>
      </c>
      <c r="E1756" s="39">
        <v>0.62730269491691204</v>
      </c>
      <c r="F1756" s="39">
        <v>3.3676518022552601E-2</v>
      </c>
      <c r="G1756" s="34" t="s">
        <v>126</v>
      </c>
      <c r="H1756" s="34" t="s">
        <v>132</v>
      </c>
    </row>
    <row r="1757" spans="1:8">
      <c r="A1757" s="34">
        <v>0</v>
      </c>
      <c r="B1757" s="34" t="s">
        <v>125</v>
      </c>
      <c r="C1757" s="34">
        <v>0</v>
      </c>
      <c r="D1757" s="39">
        <v>0.38400000000000001</v>
      </c>
      <c r="E1757" s="39">
        <v>1.01684605784563</v>
      </c>
      <c r="F1757" s="39">
        <v>5.3470804504205501E-2</v>
      </c>
      <c r="G1757" s="34" t="s">
        <v>126</v>
      </c>
      <c r="H1757" s="34" t="s">
        <v>132</v>
      </c>
    </row>
    <row r="1758" spans="1:8">
      <c r="A1758" s="34">
        <v>0</v>
      </c>
      <c r="B1758" s="34" t="s">
        <v>125</v>
      </c>
      <c r="C1758" s="34">
        <v>0</v>
      </c>
      <c r="D1758" s="39">
        <v>0.83199999999999996</v>
      </c>
      <c r="E1758" s="39">
        <v>0.459694602894819</v>
      </c>
      <c r="F1758" s="39">
        <v>2.49026114886392E-2</v>
      </c>
      <c r="G1758" s="34" t="s">
        <v>126</v>
      </c>
      <c r="H1758" s="34" t="s">
        <v>132</v>
      </c>
    </row>
    <row r="1759" spans="1:8">
      <c r="A1759" s="34">
        <v>0</v>
      </c>
      <c r="B1759" s="34" t="s">
        <v>125</v>
      </c>
      <c r="C1759" s="34">
        <v>0</v>
      </c>
      <c r="D1759" s="39">
        <v>0.48</v>
      </c>
      <c r="E1759" s="39">
        <v>0.91403816955750095</v>
      </c>
      <c r="F1759" s="39">
        <v>4.83259133434902E-2</v>
      </c>
      <c r="G1759" s="34" t="s">
        <v>126</v>
      </c>
      <c r="H1759" s="34" t="s">
        <v>132</v>
      </c>
    </row>
    <row r="1760" spans="1:8">
      <c r="A1760" s="34">
        <v>0</v>
      </c>
      <c r="B1760" s="34" t="s">
        <v>125</v>
      </c>
      <c r="C1760" s="34">
        <v>0</v>
      </c>
      <c r="D1760" s="39">
        <v>0.24099999999999999</v>
      </c>
      <c r="E1760" s="39">
        <v>1.3728354223157799</v>
      </c>
      <c r="F1760" s="39">
        <v>7.0863938725995307E-2</v>
      </c>
      <c r="G1760" s="34" t="s">
        <v>126</v>
      </c>
      <c r="H1760" s="34" t="s">
        <v>132</v>
      </c>
    </row>
    <row r="1761" spans="1:8">
      <c r="A1761" s="34">
        <v>0</v>
      </c>
      <c r="B1761" s="34" t="s">
        <v>125</v>
      </c>
      <c r="C1761" s="34">
        <v>0</v>
      </c>
      <c r="D1761" s="39">
        <v>0.78300000000000003</v>
      </c>
      <c r="E1761" s="39">
        <v>0.481176463707921</v>
      </c>
      <c r="F1761" s="39">
        <v>2.60360299385065E-2</v>
      </c>
      <c r="G1761" s="34" t="s">
        <v>126</v>
      </c>
      <c r="H1761" s="34" t="s">
        <v>132</v>
      </c>
    </row>
    <row r="1762" spans="1:8">
      <c r="A1762" s="34">
        <v>0</v>
      </c>
      <c r="B1762" s="34" t="s">
        <v>125</v>
      </c>
      <c r="C1762" s="34">
        <v>0</v>
      </c>
      <c r="D1762" s="39">
        <v>0.57799999999999996</v>
      </c>
      <c r="E1762" s="39">
        <v>0.73747479783362802</v>
      </c>
      <c r="F1762" s="39">
        <v>3.9358280973853202E-2</v>
      </c>
      <c r="G1762" s="34" t="s">
        <v>126</v>
      </c>
      <c r="H1762" s="34" t="s">
        <v>132</v>
      </c>
    </row>
    <row r="1763" spans="1:8">
      <c r="A1763" s="34">
        <v>0</v>
      </c>
      <c r="B1763" s="34" t="s">
        <v>125</v>
      </c>
      <c r="C1763" s="34">
        <v>0</v>
      </c>
      <c r="D1763" s="39">
        <v>0.46</v>
      </c>
      <c r="E1763" s="39">
        <v>0.96665914841127598</v>
      </c>
      <c r="F1763" s="39">
        <v>5.0966231893941498E-2</v>
      </c>
      <c r="G1763" s="34" t="s">
        <v>126</v>
      </c>
      <c r="H1763" s="34" t="s">
        <v>132</v>
      </c>
    </row>
    <row r="1764" spans="1:8">
      <c r="A1764" s="34">
        <v>0</v>
      </c>
      <c r="B1764" s="34" t="s">
        <v>125</v>
      </c>
      <c r="C1764" s="34">
        <v>0</v>
      </c>
      <c r="D1764" s="39">
        <v>0.94699999999999995</v>
      </c>
      <c r="E1764" s="39">
        <v>0.231353244486392</v>
      </c>
      <c r="F1764" s="39">
        <v>1.2689855842509101E-2</v>
      </c>
      <c r="G1764" s="34" t="s">
        <v>126</v>
      </c>
      <c r="H1764" s="34" t="s">
        <v>132</v>
      </c>
    </row>
    <row r="1765" spans="1:8">
      <c r="A1765" s="34">
        <v>0</v>
      </c>
      <c r="B1765" s="34" t="s">
        <v>125</v>
      </c>
      <c r="C1765" s="34">
        <v>0</v>
      </c>
      <c r="D1765" s="39">
        <v>0.96</v>
      </c>
      <c r="E1765" s="39">
        <v>0.15230605665413799</v>
      </c>
      <c r="F1765" s="39">
        <v>8.3904522201633195E-3</v>
      </c>
      <c r="G1765" s="34" t="s">
        <v>126</v>
      </c>
      <c r="H1765" s="34" t="s">
        <v>132</v>
      </c>
    </row>
    <row r="1766" spans="1:8">
      <c r="A1766" s="34">
        <v>0</v>
      </c>
      <c r="B1766" s="34" t="s">
        <v>125</v>
      </c>
      <c r="C1766" s="34">
        <v>0</v>
      </c>
      <c r="D1766" s="39">
        <v>0.13200000000000001</v>
      </c>
      <c r="E1766" s="39">
        <v>1.7607598229772701</v>
      </c>
      <c r="F1766" s="39">
        <v>8.9103852217762902E-2</v>
      </c>
      <c r="G1766" s="34" t="s">
        <v>126</v>
      </c>
      <c r="H1766" s="34" t="s">
        <v>132</v>
      </c>
    </row>
    <row r="1767" spans="1:8">
      <c r="A1767" s="34">
        <v>0</v>
      </c>
      <c r="B1767" s="34" t="s">
        <v>125</v>
      </c>
      <c r="C1767" s="34">
        <v>0</v>
      </c>
      <c r="D1767" s="39">
        <v>0.79300000000000004</v>
      </c>
      <c r="E1767" s="39">
        <v>0.462569976002418</v>
      </c>
      <c r="F1767" s="39">
        <v>2.5054473813974201E-2</v>
      </c>
      <c r="G1767" s="34" t="s">
        <v>126</v>
      </c>
      <c r="H1767" s="34" t="s">
        <v>132</v>
      </c>
    </row>
    <row r="1768" spans="1:8">
      <c r="A1768" s="34">
        <v>0</v>
      </c>
      <c r="B1768" s="34" t="s">
        <v>125</v>
      </c>
      <c r="C1768" s="34">
        <v>0</v>
      </c>
      <c r="D1768" s="39">
        <v>0.76500000000000001</v>
      </c>
      <c r="E1768" s="39">
        <v>0.515154159409143</v>
      </c>
      <c r="F1768" s="39">
        <v>2.7823379431456099E-2</v>
      </c>
      <c r="G1768" s="34" t="s">
        <v>126</v>
      </c>
      <c r="H1768" s="34" t="s">
        <v>132</v>
      </c>
    </row>
    <row r="1769" spans="1:8">
      <c r="A1769" s="34">
        <v>0</v>
      </c>
      <c r="B1769" s="34" t="s">
        <v>125</v>
      </c>
      <c r="C1769" s="34">
        <v>0</v>
      </c>
      <c r="D1769" s="39">
        <v>1.2E-2</v>
      </c>
      <c r="E1769" s="39">
        <v>3.3945996950522299</v>
      </c>
      <c r="F1769" s="39">
        <v>0.15866619349916</v>
      </c>
      <c r="G1769" s="34" t="s">
        <v>126</v>
      </c>
      <c r="H1769" s="34" t="s">
        <v>132</v>
      </c>
    </row>
    <row r="1770" spans="1:8">
      <c r="A1770" s="34">
        <v>0</v>
      </c>
      <c r="B1770" s="34" t="s">
        <v>125</v>
      </c>
      <c r="C1770" s="34">
        <v>0</v>
      </c>
      <c r="D1770" s="39">
        <v>0.40699999999999997</v>
      </c>
      <c r="E1770" s="39">
        <v>1.01355227933954</v>
      </c>
      <c r="F1770" s="39">
        <v>5.3306834222707801E-2</v>
      </c>
      <c r="G1770" s="34" t="s">
        <v>126</v>
      </c>
      <c r="H1770" s="34" t="s">
        <v>132</v>
      </c>
    </row>
    <row r="1771" spans="1:8">
      <c r="A1771" s="34">
        <v>0</v>
      </c>
      <c r="B1771" s="34" t="s">
        <v>125</v>
      </c>
      <c r="C1771" s="34">
        <v>0</v>
      </c>
      <c r="D1771" s="39">
        <v>0.27700000000000002</v>
      </c>
      <c r="E1771" s="39">
        <v>1.3161493224996299</v>
      </c>
      <c r="F1771" s="39">
        <v>6.8137251401684099E-2</v>
      </c>
      <c r="G1771" s="34" t="s">
        <v>126</v>
      </c>
      <c r="H1771" s="34" t="s">
        <v>132</v>
      </c>
    </row>
    <row r="1772" spans="1:8">
      <c r="A1772" s="34">
        <v>0</v>
      </c>
      <c r="B1772" s="34" t="s">
        <v>125</v>
      </c>
      <c r="C1772" s="34">
        <v>0</v>
      </c>
      <c r="D1772" s="39">
        <v>0.92100000000000004</v>
      </c>
      <c r="E1772" s="39">
        <v>0.24720733819191501</v>
      </c>
      <c r="F1772" s="39">
        <v>1.35476806730038E-2</v>
      </c>
      <c r="G1772" s="34" t="s">
        <v>126</v>
      </c>
      <c r="H1772" s="34" t="s">
        <v>132</v>
      </c>
    </row>
    <row r="1773" spans="1:8">
      <c r="A1773" s="34">
        <v>0</v>
      </c>
      <c r="B1773" s="34" t="s">
        <v>125</v>
      </c>
      <c r="C1773" s="34">
        <v>0</v>
      </c>
      <c r="D1773" s="39">
        <v>0.13100000000000001</v>
      </c>
      <c r="E1773" s="39">
        <v>1.6559307227020501</v>
      </c>
      <c r="F1773" s="39">
        <v>8.4245856686373702E-2</v>
      </c>
      <c r="G1773" s="34" t="s">
        <v>126</v>
      </c>
      <c r="H1773" s="34" t="s">
        <v>132</v>
      </c>
    </row>
    <row r="1774" spans="1:8">
      <c r="A1774" s="34">
        <v>0</v>
      </c>
      <c r="B1774" s="34" t="s">
        <v>125</v>
      </c>
      <c r="C1774" s="34">
        <v>0</v>
      </c>
      <c r="D1774" s="39">
        <v>0.435</v>
      </c>
      <c r="E1774" s="39">
        <v>1.0453689191114801</v>
      </c>
      <c r="F1774" s="39">
        <v>5.4888352310281802E-2</v>
      </c>
      <c r="G1774" s="34" t="s">
        <v>126</v>
      </c>
      <c r="H1774" s="34" t="s">
        <v>132</v>
      </c>
    </row>
    <row r="1775" spans="1:8">
      <c r="A1775" s="34">
        <v>0</v>
      </c>
      <c r="B1775" s="34" t="s">
        <v>125</v>
      </c>
      <c r="C1775" s="34">
        <v>0</v>
      </c>
      <c r="D1775" s="39">
        <v>0.92500000000000004</v>
      </c>
      <c r="E1775" s="39">
        <v>0.30164546570964901</v>
      </c>
      <c r="F1775" s="39">
        <v>1.6481876794893598E-2</v>
      </c>
      <c r="G1775" s="34" t="s">
        <v>126</v>
      </c>
      <c r="H1775" s="34" t="s">
        <v>132</v>
      </c>
    </row>
    <row r="1776" spans="1:8">
      <c r="A1776" s="34">
        <v>0</v>
      </c>
      <c r="B1776" s="34" t="s">
        <v>125</v>
      </c>
      <c r="C1776" s="34">
        <v>0</v>
      </c>
      <c r="D1776" s="39">
        <v>0.60099999999999998</v>
      </c>
      <c r="E1776" s="39">
        <v>0.80742897243942102</v>
      </c>
      <c r="F1776" s="39">
        <v>4.2931384912984899E-2</v>
      </c>
      <c r="G1776" s="34" t="s">
        <v>126</v>
      </c>
      <c r="H1776" s="34" t="s">
        <v>132</v>
      </c>
    </row>
    <row r="1777" spans="1:8">
      <c r="A1777" s="34">
        <v>0</v>
      </c>
      <c r="B1777" s="34" t="s">
        <v>125</v>
      </c>
      <c r="C1777" s="34">
        <v>0</v>
      </c>
      <c r="D1777" s="39">
        <v>0.65900000000000003</v>
      </c>
      <c r="E1777" s="39">
        <v>0.66336683148230202</v>
      </c>
      <c r="F1777" s="39">
        <v>3.5543792150262002E-2</v>
      </c>
      <c r="G1777" s="34" t="s">
        <v>126</v>
      </c>
      <c r="H1777" s="34" t="s">
        <v>132</v>
      </c>
    </row>
    <row r="1778" spans="1:8">
      <c r="A1778" s="34">
        <v>0</v>
      </c>
      <c r="B1778" s="34" t="s">
        <v>125</v>
      </c>
      <c r="C1778" s="34">
        <v>0</v>
      </c>
      <c r="D1778" s="39">
        <v>0.50700000000000001</v>
      </c>
      <c r="E1778" s="39">
        <v>0.83809508628731899</v>
      </c>
      <c r="F1778" s="39">
        <v>4.4489375515329499E-2</v>
      </c>
      <c r="G1778" s="34" t="s">
        <v>126</v>
      </c>
      <c r="H1778" s="34" t="s">
        <v>132</v>
      </c>
    </row>
    <row r="1779" spans="1:8">
      <c r="A1779" s="34">
        <v>0</v>
      </c>
      <c r="B1779" s="34" t="s">
        <v>125</v>
      </c>
      <c r="C1779" s="34">
        <v>0</v>
      </c>
      <c r="D1779" s="39">
        <v>0.83399999999999996</v>
      </c>
      <c r="E1779" s="39">
        <v>0.43403402008394298</v>
      </c>
      <c r="F1779" s="39">
        <v>2.3545254370858901E-2</v>
      </c>
      <c r="G1779" s="34" t="s">
        <v>126</v>
      </c>
      <c r="H1779" s="34" t="s">
        <v>132</v>
      </c>
    </row>
    <row r="1780" spans="1:8">
      <c r="A1780" s="34">
        <v>0</v>
      </c>
      <c r="B1780" s="34" t="s">
        <v>125</v>
      </c>
      <c r="C1780" s="34">
        <v>0</v>
      </c>
      <c r="D1780" s="39">
        <v>8.3000000000000004E-2</v>
      </c>
      <c r="E1780" s="39">
        <v>2.0027493762339699</v>
      </c>
      <c r="F1780" s="39">
        <v>0.10012370492496001</v>
      </c>
      <c r="G1780" s="34" t="s">
        <v>126</v>
      </c>
      <c r="H1780" s="34" t="s">
        <v>132</v>
      </c>
    </row>
    <row r="1781" spans="1:8">
      <c r="A1781" s="34">
        <v>0</v>
      </c>
      <c r="B1781" s="34" t="s">
        <v>125</v>
      </c>
      <c r="C1781" s="34">
        <v>0</v>
      </c>
      <c r="D1781" s="39">
        <v>0.375</v>
      </c>
      <c r="E1781" s="39">
        <v>1.0952853075895199</v>
      </c>
      <c r="F1781" s="39">
        <v>5.7358939127984301E-2</v>
      </c>
      <c r="G1781" s="34" t="s">
        <v>126</v>
      </c>
      <c r="H1781" s="34" t="s">
        <v>132</v>
      </c>
    </row>
    <row r="1782" spans="1:8">
      <c r="A1782" s="34">
        <v>0</v>
      </c>
      <c r="B1782" s="34" t="s">
        <v>125</v>
      </c>
      <c r="C1782" s="34">
        <v>0</v>
      </c>
      <c r="D1782" s="39">
        <v>0.77800000000000002</v>
      </c>
      <c r="E1782" s="39">
        <v>0.46287611513903099</v>
      </c>
      <c r="F1782" s="39">
        <v>2.50706397124923E-2</v>
      </c>
      <c r="G1782" s="34" t="s">
        <v>126</v>
      </c>
      <c r="H1782" s="34" t="s">
        <v>132</v>
      </c>
    </row>
    <row r="1783" spans="1:8">
      <c r="A1783" s="34">
        <v>0</v>
      </c>
      <c r="B1783" s="34" t="s">
        <v>125</v>
      </c>
      <c r="C1783" s="34">
        <v>0</v>
      </c>
      <c r="D1783" s="39">
        <v>0.17599999999999999</v>
      </c>
      <c r="E1783" s="39">
        <v>1.5418659958280001</v>
      </c>
      <c r="F1783" s="39">
        <v>7.8900653405215695E-2</v>
      </c>
      <c r="G1783" s="34" t="s">
        <v>126</v>
      </c>
      <c r="H1783" s="34" t="s">
        <v>132</v>
      </c>
    </row>
    <row r="1784" spans="1:8">
      <c r="A1784" s="34">
        <v>0</v>
      </c>
      <c r="B1784" s="34" t="s">
        <v>125</v>
      </c>
      <c r="C1784" s="34">
        <v>0</v>
      </c>
      <c r="D1784" s="39">
        <v>0.24099999999999999</v>
      </c>
      <c r="E1784" s="39">
        <v>1.4059830391468</v>
      </c>
      <c r="F1784" s="39">
        <v>7.24510083467855E-2</v>
      </c>
      <c r="G1784" s="34" t="s">
        <v>126</v>
      </c>
      <c r="H1784" s="34" t="s">
        <v>132</v>
      </c>
    </row>
    <row r="1785" spans="1:8">
      <c r="A1785" s="34">
        <v>0</v>
      </c>
      <c r="B1785" s="34" t="s">
        <v>125</v>
      </c>
      <c r="C1785" s="34">
        <v>0</v>
      </c>
      <c r="D1785" s="39">
        <v>0.191</v>
      </c>
      <c r="E1785" s="39">
        <v>1.50705648778403</v>
      </c>
      <c r="F1785" s="39">
        <v>7.72569910138826E-2</v>
      </c>
      <c r="G1785" s="34" t="s">
        <v>126</v>
      </c>
      <c r="H1785" s="34" t="s">
        <v>132</v>
      </c>
    </row>
    <row r="1786" spans="1:8">
      <c r="A1786" s="34">
        <v>0</v>
      </c>
      <c r="B1786" s="34" t="s">
        <v>125</v>
      </c>
      <c r="C1786" s="34">
        <v>0</v>
      </c>
      <c r="D1786" s="39">
        <v>0.85</v>
      </c>
      <c r="E1786" s="39">
        <v>0.39785644429442402</v>
      </c>
      <c r="F1786" s="39">
        <v>2.16251521202519E-2</v>
      </c>
      <c r="G1786" s="34" t="s">
        <v>126</v>
      </c>
      <c r="H1786" s="34" t="s">
        <v>132</v>
      </c>
    </row>
    <row r="1787" spans="1:8">
      <c r="A1787" s="34">
        <v>0</v>
      </c>
      <c r="B1787" s="34" t="s">
        <v>125</v>
      </c>
      <c r="C1787" s="34">
        <v>0</v>
      </c>
      <c r="D1787" s="39">
        <v>0.32900000000000001</v>
      </c>
      <c r="E1787" s="39">
        <v>1.15298021959731</v>
      </c>
      <c r="F1787" s="39">
        <v>6.0198475974907802E-2</v>
      </c>
      <c r="G1787" s="34" t="s">
        <v>126</v>
      </c>
      <c r="H1787" s="34" t="s">
        <v>132</v>
      </c>
    </row>
    <row r="1788" spans="1:8">
      <c r="A1788" s="34">
        <v>0</v>
      </c>
      <c r="B1788" s="34" t="s">
        <v>125</v>
      </c>
      <c r="C1788" s="34">
        <v>0</v>
      </c>
      <c r="D1788" s="39">
        <v>0.442</v>
      </c>
      <c r="E1788" s="39">
        <v>0.951973266883964</v>
      </c>
      <c r="F1788" s="39">
        <v>5.0230825755089602E-2</v>
      </c>
      <c r="G1788" s="34" t="s">
        <v>126</v>
      </c>
      <c r="H1788" s="34" t="s">
        <v>132</v>
      </c>
    </row>
    <row r="1789" spans="1:8">
      <c r="A1789" s="34">
        <v>0</v>
      </c>
      <c r="B1789" s="34" t="s">
        <v>125</v>
      </c>
      <c r="C1789" s="34">
        <v>0</v>
      </c>
      <c r="D1789" s="39">
        <v>0.57899999999999996</v>
      </c>
      <c r="E1789" s="39">
        <v>0.70682539575045</v>
      </c>
      <c r="F1789" s="39">
        <v>3.7784358425188298E-2</v>
      </c>
      <c r="G1789" s="34" t="s">
        <v>126</v>
      </c>
      <c r="H1789" s="34" t="s">
        <v>132</v>
      </c>
    </row>
    <row r="1790" spans="1:8">
      <c r="A1790" s="34">
        <v>0</v>
      </c>
      <c r="B1790" s="34" t="s">
        <v>125</v>
      </c>
      <c r="C1790" s="34">
        <v>0</v>
      </c>
      <c r="D1790" s="39">
        <v>0.72799999999999998</v>
      </c>
      <c r="E1790" s="39">
        <v>0.58277431045962902</v>
      </c>
      <c r="F1790" s="39">
        <v>3.1360995980648898E-2</v>
      </c>
      <c r="G1790" s="34" t="s">
        <v>126</v>
      </c>
      <c r="H1790" s="34" t="s">
        <v>132</v>
      </c>
    </row>
    <row r="1791" spans="1:8">
      <c r="A1791" s="34">
        <v>0</v>
      </c>
      <c r="B1791" s="34" t="s">
        <v>125</v>
      </c>
      <c r="C1791" s="34">
        <v>0</v>
      </c>
      <c r="D1791" s="39">
        <v>0.24199999999999999</v>
      </c>
      <c r="E1791" s="39">
        <v>1.3777140412967299</v>
      </c>
      <c r="F1791" s="39">
        <v>7.1097862129692699E-2</v>
      </c>
      <c r="G1791" s="34" t="s">
        <v>126</v>
      </c>
      <c r="H1791" s="34" t="s">
        <v>132</v>
      </c>
    </row>
    <row r="1792" spans="1:8">
      <c r="A1792" s="34">
        <v>0</v>
      </c>
      <c r="B1792" s="34" t="s">
        <v>125</v>
      </c>
      <c r="C1792" s="34">
        <v>0</v>
      </c>
      <c r="D1792" s="39">
        <v>0.82899999999999996</v>
      </c>
      <c r="E1792" s="39">
        <v>0.45293083379266003</v>
      </c>
      <c r="F1792" s="39">
        <v>2.45451976096508E-2</v>
      </c>
      <c r="G1792" s="34" t="s">
        <v>126</v>
      </c>
      <c r="H1792" s="34" t="s">
        <v>132</v>
      </c>
    </row>
    <row r="1793" spans="1:9">
      <c r="A1793" s="34">
        <v>0</v>
      </c>
      <c r="B1793" s="34" t="s">
        <v>125</v>
      </c>
      <c r="C1793" s="34">
        <v>0</v>
      </c>
      <c r="D1793" s="39">
        <v>0.48499999999999999</v>
      </c>
      <c r="E1793" s="39">
        <v>0.835421129415158</v>
      </c>
      <c r="F1793" s="39">
        <v>4.4353727143933402E-2</v>
      </c>
      <c r="G1793" s="34" t="s">
        <v>126</v>
      </c>
      <c r="H1793" s="34" t="s">
        <v>132</v>
      </c>
    </row>
    <row r="1794" spans="1:9">
      <c r="A1794" s="34">
        <v>0</v>
      </c>
      <c r="B1794" s="34" t="s">
        <v>125</v>
      </c>
      <c r="C1794" s="34">
        <v>0</v>
      </c>
      <c r="D1794" s="39">
        <v>0.41699999999999998</v>
      </c>
      <c r="E1794" s="39">
        <v>1.00843827940605</v>
      </c>
      <c r="F1794" s="39">
        <v>5.30521374025031E-2</v>
      </c>
      <c r="G1794" s="34" t="s">
        <v>126</v>
      </c>
      <c r="H1794" s="34" t="s">
        <v>132</v>
      </c>
    </row>
    <row r="1795" spans="1:9">
      <c r="A1795" s="34">
        <v>0</v>
      </c>
      <c r="B1795" s="34" t="s">
        <v>125</v>
      </c>
      <c r="C1795" s="34">
        <v>0</v>
      </c>
      <c r="D1795" s="39">
        <v>0.42599999999999999</v>
      </c>
      <c r="E1795" s="39">
        <v>0.97328303002206096</v>
      </c>
      <c r="F1795" s="39">
        <v>5.1297555013647501E-2</v>
      </c>
      <c r="G1795" s="34" t="s">
        <v>126</v>
      </c>
      <c r="H1795" s="34" t="s">
        <v>132</v>
      </c>
    </row>
    <row r="1796" spans="1:9">
      <c r="A1796" s="34">
        <v>0</v>
      </c>
      <c r="B1796" s="34" t="s">
        <v>125</v>
      </c>
      <c r="C1796" s="34">
        <v>0</v>
      </c>
      <c r="D1796" s="39">
        <v>0.191</v>
      </c>
      <c r="E1796" s="39">
        <v>1.5011234488377001</v>
      </c>
      <c r="F1796" s="39">
        <v>7.6976254869417504E-2</v>
      </c>
      <c r="G1796" s="34" t="s">
        <v>126</v>
      </c>
      <c r="H1796" s="34" t="s">
        <v>132</v>
      </c>
    </row>
    <row r="1797" spans="1:9">
      <c r="A1797" s="34">
        <v>0</v>
      </c>
      <c r="B1797" s="34" t="s">
        <v>125</v>
      </c>
      <c r="C1797" s="34">
        <v>0</v>
      </c>
      <c r="D1797" s="39">
        <v>0.67900000000000005</v>
      </c>
      <c r="E1797" s="39">
        <v>0.65752205221678295</v>
      </c>
      <c r="F1797" s="39">
        <v>3.5241660193490697E-2</v>
      </c>
      <c r="G1797" s="34" t="s">
        <v>126</v>
      </c>
      <c r="H1797" s="34" t="s">
        <v>132</v>
      </c>
    </row>
    <row r="1798" spans="1:9">
      <c r="A1798" s="34">
        <v>0</v>
      </c>
      <c r="B1798" s="34" t="s">
        <v>125</v>
      </c>
      <c r="C1798" s="34">
        <v>0</v>
      </c>
      <c r="D1798" s="39">
        <v>0.72899999999999998</v>
      </c>
      <c r="E1798" s="39">
        <v>0.594609540008469</v>
      </c>
      <c r="F1798" s="39">
        <v>3.1977522234553898E-2</v>
      </c>
      <c r="G1798" s="34" t="s">
        <v>126</v>
      </c>
      <c r="H1798" s="34" t="s">
        <v>132</v>
      </c>
    </row>
    <row r="1799" spans="1:9">
      <c r="A1799" s="34">
        <v>0</v>
      </c>
      <c r="B1799" s="34" t="s">
        <v>125</v>
      </c>
      <c r="C1799" s="34">
        <v>0</v>
      </c>
      <c r="D1799" s="39">
        <v>0.505</v>
      </c>
      <c r="E1799" s="39">
        <v>0.89097362542357705</v>
      </c>
      <c r="F1799" s="39">
        <v>4.7163986520234201E-2</v>
      </c>
      <c r="G1799" s="34" t="s">
        <v>126</v>
      </c>
      <c r="H1799" s="34" t="s">
        <v>132</v>
      </c>
    </row>
    <row r="1800" spans="1:9">
      <c r="A1800" s="34">
        <v>0</v>
      </c>
      <c r="B1800" s="34" t="s">
        <v>125</v>
      </c>
      <c r="C1800" s="34">
        <v>0</v>
      </c>
      <c r="D1800" s="39">
        <v>0.111</v>
      </c>
      <c r="E1800" s="39">
        <v>1.83950167613757</v>
      </c>
      <c r="F1800" s="39">
        <v>9.2719147192596996E-2</v>
      </c>
      <c r="G1800" s="34" t="s">
        <v>126</v>
      </c>
      <c r="H1800" s="34" t="s">
        <v>132</v>
      </c>
      <c r="I1800" s="34" t="s">
        <v>127</v>
      </c>
    </row>
    <row r="1801" spans="1:9">
      <c r="A1801" s="34">
        <v>0</v>
      </c>
      <c r="B1801" s="34" t="s">
        <v>125</v>
      </c>
      <c r="C1801" s="34">
        <v>0</v>
      </c>
      <c r="D1801" s="39">
        <v>3.0000000000000001E-3</v>
      </c>
      <c r="E1801" s="39">
        <v>3.9815281307353101</v>
      </c>
      <c r="F1801" s="39">
        <v>0.18113063418772099</v>
      </c>
      <c r="G1801" s="34" t="s">
        <v>126</v>
      </c>
      <c r="H1801" s="34" t="s">
        <v>132</v>
      </c>
    </row>
    <row r="1802" spans="1:9">
      <c r="A1802" s="34">
        <v>0</v>
      </c>
      <c r="B1802" s="34" t="s">
        <v>125</v>
      </c>
      <c r="C1802" s="34">
        <v>0</v>
      </c>
      <c r="D1802" s="39">
        <v>7.0000000000000001E-3</v>
      </c>
      <c r="E1802" s="39">
        <v>3.2235912875942501</v>
      </c>
      <c r="F1802" s="39">
        <v>0.15188717328337001</v>
      </c>
      <c r="G1802" s="34" t="s">
        <v>126</v>
      </c>
      <c r="H1802" s="34" t="s">
        <v>132</v>
      </c>
    </row>
    <row r="1803" spans="1:9">
      <c r="A1803" s="34">
        <v>0</v>
      </c>
      <c r="B1803" s="34" t="s">
        <v>125</v>
      </c>
      <c r="C1803" s="34">
        <v>0</v>
      </c>
      <c r="D1803" s="39">
        <v>9.5000000000000001E-2</v>
      </c>
      <c r="E1803" s="39">
        <v>1.87361387320929</v>
      </c>
      <c r="F1803" s="39">
        <v>9.4276455463141506E-2</v>
      </c>
      <c r="G1803" s="34" t="s">
        <v>126</v>
      </c>
      <c r="H1803" s="34" t="s">
        <v>132</v>
      </c>
    </row>
    <row r="1804" spans="1:9">
      <c r="A1804" s="34">
        <v>0</v>
      </c>
      <c r="B1804" s="34" t="s">
        <v>125</v>
      </c>
      <c r="C1804" s="34">
        <v>0</v>
      </c>
      <c r="D1804" s="39">
        <v>0.3</v>
      </c>
      <c r="E1804" s="39">
        <v>1.2088973036606201</v>
      </c>
      <c r="F1804" s="39">
        <v>6.2934237429143794E-2</v>
      </c>
      <c r="G1804" s="34" t="s">
        <v>126</v>
      </c>
      <c r="H1804" s="34" t="s">
        <v>132</v>
      </c>
    </row>
    <row r="1805" spans="1:9">
      <c r="A1805" s="34">
        <v>0</v>
      </c>
      <c r="B1805" s="34" t="s">
        <v>125</v>
      </c>
      <c r="C1805" s="34">
        <v>0</v>
      </c>
      <c r="D1805" s="39">
        <v>0.30599999999999999</v>
      </c>
      <c r="E1805" s="39">
        <v>1.2318327350653999</v>
      </c>
      <c r="F1805" s="39">
        <v>6.4051760018659198E-2</v>
      </c>
      <c r="G1805" s="34" t="s">
        <v>126</v>
      </c>
      <c r="H1805" s="34" t="s">
        <v>132</v>
      </c>
    </row>
    <row r="1806" spans="1:9">
      <c r="A1806" s="34">
        <v>0</v>
      </c>
      <c r="B1806" s="34" t="s">
        <v>125</v>
      </c>
      <c r="C1806" s="34">
        <v>0</v>
      </c>
      <c r="D1806" s="39">
        <v>0.91500000000000004</v>
      </c>
      <c r="E1806" s="39">
        <v>0.32337815182008001</v>
      </c>
      <c r="F1806" s="39">
        <v>1.7648391532429201E-2</v>
      </c>
      <c r="G1806" s="34" t="s">
        <v>126</v>
      </c>
      <c r="H1806" s="34" t="s">
        <v>132</v>
      </c>
    </row>
    <row r="1807" spans="1:9">
      <c r="A1807" s="34">
        <v>0</v>
      </c>
      <c r="B1807" s="34" t="s">
        <v>125</v>
      </c>
      <c r="C1807" s="34">
        <v>0</v>
      </c>
      <c r="D1807" s="39">
        <v>0.20300000000000001</v>
      </c>
      <c r="E1807" s="39">
        <v>1.4735253543714799</v>
      </c>
      <c r="F1807" s="39">
        <v>7.5668135458621194E-2</v>
      </c>
      <c r="G1807" s="34" t="s">
        <v>126</v>
      </c>
      <c r="H1807" s="34" t="s">
        <v>132</v>
      </c>
    </row>
    <row r="1808" spans="1:9">
      <c r="A1808" s="34">
        <v>0</v>
      </c>
      <c r="B1808" s="34" t="s">
        <v>125</v>
      </c>
      <c r="C1808" s="34">
        <v>0</v>
      </c>
      <c r="D1808" s="39">
        <v>0.45</v>
      </c>
      <c r="E1808" s="39">
        <v>0.92253732740802796</v>
      </c>
      <c r="F1808" s="39">
        <v>4.8753362799384997E-2</v>
      </c>
      <c r="G1808" s="34" t="s">
        <v>126</v>
      </c>
      <c r="H1808" s="34" t="s">
        <v>132</v>
      </c>
    </row>
    <row r="1809" spans="1:8">
      <c r="A1809" s="34">
        <v>0</v>
      </c>
      <c r="B1809" s="34" t="s">
        <v>125</v>
      </c>
      <c r="C1809" s="34">
        <v>0</v>
      </c>
      <c r="D1809" s="39">
        <v>0.46200000000000002</v>
      </c>
      <c r="E1809" s="39">
        <v>0.94556023994405303</v>
      </c>
      <c r="F1809" s="39">
        <v>4.9909331155616701E-2</v>
      </c>
      <c r="G1809" s="34" t="s">
        <v>126</v>
      </c>
      <c r="H1809" s="34" t="s">
        <v>132</v>
      </c>
    </row>
    <row r="1810" spans="1:8">
      <c r="A1810" s="34">
        <v>0</v>
      </c>
      <c r="B1810" s="34" t="s">
        <v>125</v>
      </c>
      <c r="C1810" s="34">
        <v>0</v>
      </c>
      <c r="D1810" s="39">
        <v>0.24199999999999999</v>
      </c>
      <c r="E1810" s="39">
        <v>1.3850037855645201</v>
      </c>
      <c r="F1810" s="39">
        <v>7.1447176430055603E-2</v>
      </c>
      <c r="G1810" s="34" t="s">
        <v>126</v>
      </c>
      <c r="H1810" s="34" t="s">
        <v>132</v>
      </c>
    </row>
    <row r="1811" spans="1:8">
      <c r="A1811" s="34">
        <v>0</v>
      </c>
      <c r="B1811" s="34" t="s">
        <v>125</v>
      </c>
      <c r="C1811" s="34">
        <v>0</v>
      </c>
      <c r="D1811" s="39">
        <v>0.93100000000000005</v>
      </c>
      <c r="E1811" s="39">
        <v>0.243822964642363</v>
      </c>
      <c r="F1811" s="39">
        <v>1.33646859605526E-2</v>
      </c>
      <c r="G1811" s="34" t="s">
        <v>126</v>
      </c>
      <c r="H1811" s="34" t="s">
        <v>132</v>
      </c>
    </row>
    <row r="1812" spans="1:8">
      <c r="A1812" s="34">
        <v>0</v>
      </c>
      <c r="B1812" s="34" t="s">
        <v>125</v>
      </c>
      <c r="C1812" s="34">
        <v>0</v>
      </c>
      <c r="D1812" s="39">
        <v>0.14399999999999999</v>
      </c>
      <c r="E1812" s="39">
        <v>1.71193891917567</v>
      </c>
      <c r="F1812" s="39">
        <v>8.6847819800735498E-2</v>
      </c>
      <c r="G1812" s="34" t="s">
        <v>126</v>
      </c>
      <c r="H1812" s="34" t="s">
        <v>132</v>
      </c>
    </row>
    <row r="1813" spans="1:8">
      <c r="A1813" s="34">
        <v>0</v>
      </c>
      <c r="B1813" s="34" t="s">
        <v>125</v>
      </c>
      <c r="C1813" s="34">
        <v>0</v>
      </c>
      <c r="D1813" s="39">
        <v>0.64200000000000002</v>
      </c>
      <c r="E1813" s="39">
        <v>0.64024446690403203</v>
      </c>
      <c r="F1813" s="39">
        <v>3.43474286531378E-2</v>
      </c>
      <c r="G1813" s="34" t="s">
        <v>126</v>
      </c>
      <c r="H1813" s="34" t="s">
        <v>132</v>
      </c>
    </row>
    <row r="1814" spans="1:8">
      <c r="A1814" s="34">
        <v>0</v>
      </c>
      <c r="B1814" s="34" t="s">
        <v>125</v>
      </c>
      <c r="C1814" s="34">
        <v>0</v>
      </c>
      <c r="D1814" s="39">
        <v>0.85399999999999998</v>
      </c>
      <c r="E1814" s="39">
        <v>0.39186135344485901</v>
      </c>
      <c r="F1814" s="39">
        <v>2.1306236813897199E-2</v>
      </c>
      <c r="G1814" s="34" t="s">
        <v>126</v>
      </c>
      <c r="H1814" s="34" t="s">
        <v>132</v>
      </c>
    </row>
    <row r="1815" spans="1:8">
      <c r="A1815" s="34">
        <v>0</v>
      </c>
      <c r="B1815" s="34" t="s">
        <v>125</v>
      </c>
      <c r="C1815" s="34">
        <v>0</v>
      </c>
      <c r="D1815" s="39">
        <v>0.45500000000000002</v>
      </c>
      <c r="E1815" s="39">
        <v>0.93501095891310104</v>
      </c>
      <c r="F1815" s="39">
        <v>4.9380006219271397E-2</v>
      </c>
      <c r="G1815" s="34" t="s">
        <v>126</v>
      </c>
      <c r="H1815" s="34" t="s">
        <v>132</v>
      </c>
    </row>
    <row r="1816" spans="1:8">
      <c r="A1816" s="34">
        <v>0</v>
      </c>
      <c r="B1816" s="34" t="s">
        <v>125</v>
      </c>
      <c r="C1816" s="34">
        <v>0</v>
      </c>
      <c r="D1816" s="39">
        <v>0.85699999999999998</v>
      </c>
      <c r="E1816" s="39">
        <v>0.404561969890606</v>
      </c>
      <c r="F1816" s="39">
        <v>2.1981613610389601E-2</v>
      </c>
      <c r="G1816" s="34" t="s">
        <v>126</v>
      </c>
      <c r="H1816" s="34" t="s">
        <v>132</v>
      </c>
    </row>
    <row r="1817" spans="1:8">
      <c r="A1817" s="34">
        <v>0</v>
      </c>
      <c r="B1817" s="34" t="s">
        <v>125</v>
      </c>
      <c r="C1817" s="34">
        <v>0</v>
      </c>
      <c r="D1817" s="39">
        <v>0.18099999999999999</v>
      </c>
      <c r="E1817" s="39">
        <v>1.5771937669013301</v>
      </c>
      <c r="F1817" s="39">
        <v>8.0562811283395097E-2</v>
      </c>
      <c r="G1817" s="34" t="s">
        <v>126</v>
      </c>
      <c r="H1817" s="34" t="s">
        <v>132</v>
      </c>
    </row>
    <row r="1818" spans="1:8">
      <c r="A1818" s="34">
        <v>0</v>
      </c>
      <c r="B1818" s="34" t="s">
        <v>125</v>
      </c>
      <c r="C1818" s="34">
        <v>0</v>
      </c>
      <c r="D1818" s="39">
        <v>0.432</v>
      </c>
      <c r="E1818" s="39">
        <v>0.99622482912628996</v>
      </c>
      <c r="F1818" s="39">
        <v>5.2443305871954699E-2</v>
      </c>
      <c r="G1818" s="34" t="s">
        <v>126</v>
      </c>
      <c r="H1818" s="34" t="s">
        <v>132</v>
      </c>
    </row>
    <row r="1819" spans="1:8">
      <c r="A1819" s="34">
        <v>0</v>
      </c>
      <c r="B1819" s="34" t="s">
        <v>125</v>
      </c>
      <c r="C1819" s="34">
        <v>0</v>
      </c>
      <c r="D1819" s="39">
        <v>0.96499999999999997</v>
      </c>
      <c r="E1819" s="39">
        <v>0.20001743620528301</v>
      </c>
      <c r="F1819" s="39">
        <v>1.0989958493522601E-2</v>
      </c>
      <c r="G1819" s="34" t="s">
        <v>126</v>
      </c>
      <c r="H1819" s="34" t="s">
        <v>132</v>
      </c>
    </row>
    <row r="1820" spans="1:8">
      <c r="A1820" s="34">
        <v>0</v>
      </c>
      <c r="B1820" s="34" t="s">
        <v>125</v>
      </c>
      <c r="C1820" s="34">
        <v>0</v>
      </c>
      <c r="D1820" s="39">
        <v>0.53900000000000003</v>
      </c>
      <c r="E1820" s="39">
        <v>0.83258122405526103</v>
      </c>
      <c r="F1820" s="39">
        <v>4.4209618116065101E-2</v>
      </c>
      <c r="G1820" s="34" t="s">
        <v>126</v>
      </c>
      <c r="H1820" s="34" t="s">
        <v>132</v>
      </c>
    </row>
    <row r="1821" spans="1:8">
      <c r="A1821" s="34">
        <v>0</v>
      </c>
      <c r="B1821" s="34" t="s">
        <v>125</v>
      </c>
      <c r="C1821" s="34">
        <v>0</v>
      </c>
      <c r="D1821" s="39">
        <v>0.88300000000000001</v>
      </c>
      <c r="E1821" s="39">
        <v>0.36448627603017902</v>
      </c>
      <c r="F1821" s="39">
        <v>1.9847343974218098E-2</v>
      </c>
      <c r="G1821" s="34" t="s">
        <v>126</v>
      </c>
      <c r="H1821" s="34" t="s">
        <v>132</v>
      </c>
    </row>
    <row r="1822" spans="1:8">
      <c r="A1822" s="34">
        <v>0</v>
      </c>
      <c r="B1822" s="34" t="s">
        <v>125</v>
      </c>
      <c r="C1822" s="34">
        <v>0</v>
      </c>
      <c r="D1822" s="39">
        <v>0.19</v>
      </c>
      <c r="E1822" s="39">
        <v>1.5394590406986599</v>
      </c>
      <c r="F1822" s="39">
        <v>7.8787188401282099E-2</v>
      </c>
      <c r="G1822" s="34" t="s">
        <v>126</v>
      </c>
      <c r="H1822" s="34" t="s">
        <v>132</v>
      </c>
    </row>
    <row r="1823" spans="1:8">
      <c r="A1823" s="34">
        <v>0</v>
      </c>
      <c r="B1823" s="34" t="s">
        <v>125</v>
      </c>
      <c r="C1823" s="34">
        <v>0</v>
      </c>
      <c r="D1823" s="39">
        <v>0.41099999999999998</v>
      </c>
      <c r="E1823" s="39">
        <v>0.98589700991407303</v>
      </c>
      <c r="F1823" s="39">
        <v>5.1927860421830799E-2</v>
      </c>
      <c r="G1823" s="34" t="s">
        <v>126</v>
      </c>
      <c r="H1823" s="34" t="s">
        <v>132</v>
      </c>
    </row>
    <row r="1824" spans="1:8">
      <c r="A1824" s="34">
        <v>0</v>
      </c>
      <c r="B1824" s="34" t="s">
        <v>125</v>
      </c>
      <c r="C1824" s="34">
        <v>0</v>
      </c>
      <c r="D1824" s="39">
        <v>0.75800000000000001</v>
      </c>
      <c r="E1824" s="39">
        <v>0.54200914429955405</v>
      </c>
      <c r="F1824" s="39">
        <v>2.9231413925075399E-2</v>
      </c>
      <c r="G1824" s="34" t="s">
        <v>126</v>
      </c>
      <c r="H1824" s="34" t="s">
        <v>132</v>
      </c>
    </row>
    <row r="1825" spans="1:8">
      <c r="A1825" s="34">
        <v>0</v>
      </c>
      <c r="B1825" s="34" t="s">
        <v>125</v>
      </c>
      <c r="C1825" s="34">
        <v>0</v>
      </c>
      <c r="D1825" s="39">
        <v>0.56499999999999995</v>
      </c>
      <c r="E1825" s="39">
        <v>0.78471649474465399</v>
      </c>
      <c r="F1825" s="39">
        <v>4.1774199518219597E-2</v>
      </c>
      <c r="G1825" s="34" t="s">
        <v>126</v>
      </c>
      <c r="H1825" s="34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multivariate changes</vt:lpstr>
      <vt:lpstr>ctrl_component changes</vt:lpstr>
      <vt:lpstr>component changes</vt:lpstr>
      <vt:lpstr>Calculation.ORA</vt:lpstr>
      <vt:lpstr>ctrl_multivariate</vt:lpstr>
      <vt:lpstr>Calculation.new</vt:lpstr>
      <vt:lpstr>unmeasured variables</vt:lpstr>
      <vt:lpstr>Questions</vt:lpstr>
      <vt:lpstr>Calculation.R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Nghi</dc:creator>
  <cp:lastModifiedBy>Tran, Nghi</cp:lastModifiedBy>
  <dcterms:created xsi:type="dcterms:W3CDTF">2025-02-05T14:23:35Z</dcterms:created>
  <dcterms:modified xsi:type="dcterms:W3CDTF">2025-09-16T23:10:50Z</dcterms:modified>
</cp:coreProperties>
</file>