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400" yWindow="0" windowWidth="27900" windowHeight="17560" tabRatio="645" activeTab="9"/>
  </bookViews>
  <sheets>
    <sheet name="registeredUsers" sheetId="1" r:id="rId1"/>
    <sheet name="biospecimenCounts" sheetId="15" r:id="rId2"/>
    <sheet name="subjectCounts" sheetId="16" r:id="rId3"/>
    <sheet name="1" sheetId="7" r:id="rId4"/>
    <sheet name="2" sheetId="4" r:id="rId5"/>
    <sheet name="3" sheetId="5" r:id="rId6"/>
    <sheet name="4" sheetId="6" r:id="rId7"/>
    <sheet name="5" sheetId="10" r:id="rId8"/>
    <sheet name="6" sheetId="8" r:id="rId9"/>
    <sheet name="7" sheetId="9" r:id="rId10"/>
    <sheet name="8" sheetId="13" r:id="rId11"/>
    <sheet name="9" sheetId="3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ActualCumulativeCo" localSheetId="4">[3]ReportInformation!$X$11</definedName>
    <definedName name="ActualCumulativeCo" localSheetId="5">[4]ReportInformation!$X$11</definedName>
    <definedName name="ActualCumulativeCo" localSheetId="6">[5]ReportInformation!$X$11</definedName>
    <definedName name="ActualCumulativeCo" localSheetId="7">[8]ReportInformation!$X$11</definedName>
    <definedName name="ActualCumulativeCo" localSheetId="8">[6]ReportInformation!$X$11</definedName>
    <definedName name="ActualCumulativeCo" localSheetId="9">[7]ReportInformation!$X$11</definedName>
    <definedName name="ActualCumulativeCo" localSheetId="10">[9]ReportInformation!$X$11</definedName>
    <definedName name="ActualCumulativeCo">[2]ReportInformation!$X$11</definedName>
    <definedName name="ActualCumulativeEIF" localSheetId="4">[3]ReportInformation!$W$11</definedName>
    <definedName name="ActualCumulativeEIF" localSheetId="5">[4]ReportInformation!$W$11</definedName>
    <definedName name="ActualCumulativeEIF" localSheetId="6">[5]ReportInformation!$W$11</definedName>
    <definedName name="ActualCumulativeEIF" localSheetId="7">[8]ReportInformation!$W$11</definedName>
    <definedName name="ActualCumulativeEIF" localSheetId="8">[6]ReportInformation!$W$11</definedName>
    <definedName name="ActualCumulativeEIF" localSheetId="9">[7]ReportInformation!$W$11</definedName>
    <definedName name="ActualCumulativeEIF" localSheetId="10">[9]ReportInformation!$W$11</definedName>
    <definedName name="ActualCumulativeEIF">[2]ReportInformation!$W$11</definedName>
    <definedName name="AssetMeasures" localSheetId="3">'1'!$H$20:$L$33</definedName>
    <definedName name="AssetMeasures" localSheetId="4">'2'!$H$20:$L$33</definedName>
    <definedName name="AssetMeasures" localSheetId="5">'3'!$H$20:$L$33</definedName>
    <definedName name="AssetMeasures" localSheetId="6">'4'!$H$20:$L$33</definedName>
    <definedName name="AssetMeasures" localSheetId="7">'5'!$H$20:$L$33</definedName>
    <definedName name="AssetMeasures" localSheetId="8">'6'!$H$20:$L$33</definedName>
    <definedName name="AssetMeasures" localSheetId="9">'7'!$H$20:$L$33</definedName>
    <definedName name="AssetMeasures" localSheetId="10">'8'!$H$20:$L$33</definedName>
    <definedName name="AssetMeasures">'9'!$H$20:$L$33</definedName>
    <definedName name="AssetTypeItems" localSheetId="4">'[3]Data- TO BE HIDDEN'!$I$2:$I$4</definedName>
    <definedName name="AssetTypeItems" localSheetId="5">'[4]Data- TO BE HIDDEN'!$I$2:$I$4</definedName>
    <definedName name="AssetTypeItems" localSheetId="6">'[5]Data- TO BE HIDDEN'!$I$2:$I$4</definedName>
    <definedName name="AssetTypeItems" localSheetId="7">'[8]Data- TO BE HIDDEN'!$I$2:$I$4</definedName>
    <definedName name="AssetTypeItems" localSheetId="8">'[6]Data- TO BE HIDDEN'!$I$2:$I$4</definedName>
    <definedName name="AssetTypeItems" localSheetId="9">'[7]Data- TO BE HIDDEN'!$I$2:$I$4</definedName>
    <definedName name="AssetTypeItems" localSheetId="10">'[9]Data- TO BE HIDDEN'!$I$2:$I$4</definedName>
    <definedName name="AssetTypeItems">'[2]Data- TO BE HIDDEN'!$I$2:$I$4</definedName>
    <definedName name="avediffpilot" localSheetId="1">'[1]1.Header'!#REF!</definedName>
    <definedName name="avediffpilot" localSheetId="2">'[1]1.Header'!#REF!</definedName>
    <definedName name="avediffpilot">'[1]1.Header'!#REF!</definedName>
    <definedName name="avediffpilot1">'[1]1.Header'!#REF!</definedName>
    <definedName name="avediffprod" localSheetId="1">'[1]1.Header'!#REF!</definedName>
    <definedName name="avediffprod" localSheetId="2">'[1]1.Header'!#REF!</definedName>
    <definedName name="avediffprod">'[1]1.Header'!#REF!</definedName>
    <definedName name="avediffprod1">'[1]1.Header'!#REF!</definedName>
    <definedName name="CHANGELIGHT" localSheetId="4">'[3]5.Changes'!$M$28</definedName>
    <definedName name="CHANGELIGHT" localSheetId="5">'[4]5.Changes'!$M$28</definedName>
    <definedName name="CHANGELIGHT" localSheetId="6">'[5]5.Changes'!$M$28</definedName>
    <definedName name="CHANGELIGHT" localSheetId="7">'[8]5.Changes'!$M$28</definedName>
    <definedName name="CHANGELIGHT" localSheetId="8">'[6]5.Changes'!$M$28</definedName>
    <definedName name="CHANGELIGHT" localSheetId="9">'[7]5.Changes'!$M$28</definedName>
    <definedName name="CHANGELIGHT" localSheetId="10">'[9]5.Changes'!$M$28</definedName>
    <definedName name="CHANGELIGHT" localSheetId="11">'[2]5.Changes'!$M$28</definedName>
    <definedName name="CHANGELIGHT">'[1]5.Changes'!$M$28</definedName>
    <definedName name="Check1" localSheetId="4">'[3]1.Header'!$D$37</definedName>
    <definedName name="Check1" localSheetId="5">'[4]1.Header'!$D$37</definedName>
    <definedName name="Check1" localSheetId="6">'[5]1.Header'!$D$37</definedName>
    <definedName name="Check1" localSheetId="7">'[8]1.Header'!$D$37</definedName>
    <definedName name="Check1" localSheetId="8">'[6]1.Header'!$D$37</definedName>
    <definedName name="Check1" localSheetId="9">'[7]1.Header'!$D$37</definedName>
    <definedName name="Check1" localSheetId="10">'[9]1.Header'!$D$37</definedName>
    <definedName name="Check1">'[2]1.Header'!$D$37</definedName>
    <definedName name="Check2" localSheetId="4">'[3]1.Header'!$D$39</definedName>
    <definedName name="Check2" localSheetId="5">'[4]1.Header'!$D$39</definedName>
    <definedName name="Check2" localSheetId="6">'[5]1.Header'!$D$39</definedName>
    <definedName name="Check2" localSheetId="7">'[8]1.Header'!$D$39</definedName>
    <definedName name="Check2" localSheetId="8">'[6]1.Header'!$D$39</definedName>
    <definedName name="Check2" localSheetId="9">'[7]1.Header'!$D$39</definedName>
    <definedName name="Check2" localSheetId="10">'[9]1.Header'!$D$39</definedName>
    <definedName name="Check2">'[2]1.Header'!$D$39</definedName>
    <definedName name="COINVESTMENTLIGHT" localSheetId="3">'[1]9.Finance'!$O$24</definedName>
    <definedName name="COINVESTMENTLIGHT" localSheetId="4">'[3]9.Finance'!$AD$24</definedName>
    <definedName name="COINVESTMENTLIGHT" localSheetId="5">'[4]9.Finance'!$AD$24</definedName>
    <definedName name="COINVESTMENTLIGHT" localSheetId="6">'[5]9.Finance'!$AD$24</definedName>
    <definedName name="COINVESTMENTLIGHT" localSheetId="7">'[8]9.Finance'!$AD$24</definedName>
    <definedName name="COINVESTMENTLIGHT">#REF!</definedName>
    <definedName name="CommsType" localSheetId="4">'[3]Data- TO BE HIDDEN'!$C$2:$C$8</definedName>
    <definedName name="CommsType" localSheetId="5">'[4]Data- TO BE HIDDEN'!$C$2:$C$8</definedName>
    <definedName name="CommsType" localSheetId="6">'[5]Data- TO BE HIDDEN'!$C$2:$C$8</definedName>
    <definedName name="CommsType" localSheetId="7">'[8]Data- TO BE HIDDEN'!$C$2:$C$8</definedName>
    <definedName name="CommsType" localSheetId="8">'[6]Data- TO BE HIDDEN'!$C$2:$C$9</definedName>
    <definedName name="CommsType" localSheetId="9">'[7]Data- TO BE HIDDEN'!$C$2:$C$9</definedName>
    <definedName name="CommsType" localSheetId="10">'[9]Data- TO BE HIDDEN'!$C$2:$C$9</definedName>
    <definedName name="CommsType" localSheetId="11">'[2]Data- TO BE HIDDEN'!$C$2:$C$9</definedName>
    <definedName name="CommsType">'[1]Data- TO BE HIDDEN'!$C$2:$C$8</definedName>
    <definedName name="COMMUNICATIONLIGHT" localSheetId="4">'[3]8.Communications'!$H$43</definedName>
    <definedName name="COMMUNICATIONLIGHT" localSheetId="5">'[4]8.Communications'!$H$43</definedName>
    <definedName name="COMMUNICATIONLIGHT" localSheetId="6">'[5]8.Communications'!$H$43</definedName>
    <definedName name="COMMUNICATIONLIGHT" localSheetId="7">'[8]8.Communications'!$H$43</definedName>
    <definedName name="COMMUNICATIONLIGHT" localSheetId="8">'[6]8.Communications'!$H$43</definedName>
    <definedName name="COMMUNICATIONLIGHT" localSheetId="9">'[7]8.Communications'!$H$43</definedName>
    <definedName name="COMMUNICATIONLIGHT" localSheetId="10">'[9]8.Communications'!$H$43</definedName>
    <definedName name="COMMUNICATIONLIGHT" localSheetId="11">'[2]8.Communications'!$H$43</definedName>
    <definedName name="COMMUNICATIONLIGHT">'[1]8.Communications'!$H$43</definedName>
    <definedName name="COMMUNICATIONSTART">#REF!</definedName>
    <definedName name="dataopened1">'[1]1.Header'!#REF!</definedName>
    <definedName name="dateclosed" localSheetId="1">'[1]1.Header'!#REF!</definedName>
    <definedName name="dateclosed" localSheetId="2">'[1]1.Header'!#REF!</definedName>
    <definedName name="dateclosed">'[1]1.Header'!#REF!</definedName>
    <definedName name="dateclosed1">'[1]1.Header'!#REF!</definedName>
    <definedName name="dateopened" localSheetId="1">'[1]1.Header'!#REF!</definedName>
    <definedName name="dateopened" localSheetId="2">'[1]1.Header'!#REF!</definedName>
    <definedName name="dateopened">'[1]1.Header'!#REF!</definedName>
    <definedName name="DEPENDENCYLIGHT" localSheetId="4">'[3]6.Dependencies'!$G$24</definedName>
    <definedName name="DEPENDENCYLIGHT" localSheetId="5">'[4]6.Dependencies'!$G$24</definedName>
    <definedName name="DEPENDENCYLIGHT" localSheetId="6">'[5]6.Dependencies'!$G$24</definedName>
    <definedName name="DEPENDENCYLIGHT" localSheetId="7">'[8]6.Dependencies'!$G$24</definedName>
    <definedName name="DEPENDENCYLIGHT" localSheetId="8">'[6]6.Dependencies'!$G$24</definedName>
    <definedName name="DEPENDENCYLIGHT" localSheetId="9">'[7]6.Dependencies'!$G$24</definedName>
    <definedName name="DEPENDENCYLIGHT" localSheetId="10">'[9]6.Dependencies'!$G$24</definedName>
    <definedName name="DEPENDENCYLIGHT" localSheetId="11">'[2]6.Dependencies'!$G$24</definedName>
    <definedName name="DEPENDENCYLIGHT">'[1]6.Dependencies'!$G$24</definedName>
    <definedName name="EarliestDate" localSheetId="4">'[3]Data- TO BE HIDDEN'!$F$2</definedName>
    <definedName name="EarliestDate" localSheetId="5">'[4]Data- TO BE HIDDEN'!$F$2</definedName>
    <definedName name="EarliestDate" localSheetId="6">'[5]Data- TO BE HIDDEN'!$F$2</definedName>
    <definedName name="EarliestDate" localSheetId="7">'[8]Data- TO BE HIDDEN'!$F$2</definedName>
    <definedName name="EarliestDate" localSheetId="8">'[6]Data- TO BE HIDDEN'!$F$2</definedName>
    <definedName name="EarliestDate" localSheetId="9">'[7]Data- TO BE HIDDEN'!$F$2</definedName>
    <definedName name="EarliestDate" localSheetId="10">'[9]Data- TO BE HIDDEN'!$F$2</definedName>
    <definedName name="EarliestDate">'[2]Data- TO BE HIDDEN'!$F$2</definedName>
    <definedName name="EIFLIGHT" localSheetId="3">'[1]9.Finance'!$M$24</definedName>
    <definedName name="EIFLIGHT" localSheetId="4">'[3]9.Finance'!$AB$24</definedName>
    <definedName name="EIFLIGHT" localSheetId="5">'[4]9.Finance'!$AB$24</definedName>
    <definedName name="EIFLIGHT" localSheetId="6">'[5]9.Finance'!$AB$24</definedName>
    <definedName name="EIFLIGHT" localSheetId="7">'[8]9.Finance'!$AB$24</definedName>
    <definedName name="EIFLIGHT">#REF!</definedName>
    <definedName name="expecteddateclosed" localSheetId="1">'[1]1.Header'!#REF!</definedName>
    <definedName name="expecteddateclosed" localSheetId="2">'[1]1.Header'!#REF!</definedName>
    <definedName name="expecteddateclosed">'[1]1.Header'!#REF!</definedName>
    <definedName name="FINANCELIGHT" localSheetId="3">'[1]9.Finance'!$P$24</definedName>
    <definedName name="FINANCELIGHT" localSheetId="4">'[3]9.Finance'!$AE$24</definedName>
    <definedName name="FINANCELIGHT" localSheetId="5">'[4]9.Finance'!$AE$24</definedName>
    <definedName name="FINANCELIGHT" localSheetId="6">'[5]9.Finance'!$AE$24</definedName>
    <definedName name="FINANCELIGHT" localSheetId="7">'[8]9.Finance'!$AE$24</definedName>
    <definedName name="FINANCELIGHT" localSheetId="8">'[6]Finance 2'!$T$29</definedName>
    <definedName name="FINANCELIGHT" localSheetId="9">'[7]Finance 2'!$T$29</definedName>
    <definedName name="FINANCELIGHT" localSheetId="10">'[9]Finance 2'!$T$29</definedName>
    <definedName name="FINANCELIGHT" localSheetId="11">'[2]Finance 2'!$T$29</definedName>
    <definedName name="FINANCELIGHT">#REF!</definedName>
    <definedName name="FINANCESTART">#REF!</definedName>
    <definedName name="ISSUELIGHT" localSheetId="4">'[3]3.Issues'!$K$28</definedName>
    <definedName name="ISSUELIGHT" localSheetId="5">'[4]3.Issues'!$K$28</definedName>
    <definedName name="ISSUELIGHT" localSheetId="6">'[5]3.Issues'!$K$28</definedName>
    <definedName name="ISSUELIGHT" localSheetId="7">'[8]3.Issues'!$K$28</definedName>
    <definedName name="ISSUELIGHT" localSheetId="8">'[6]3.Issues'!$K$28</definedName>
    <definedName name="ISSUELIGHT" localSheetId="9">'[7]3.Issues'!$K$28</definedName>
    <definedName name="ISSUELIGHT" localSheetId="10">'[9]3.Issues'!$K$28</definedName>
    <definedName name="ISSUELIGHT" localSheetId="11">'[2]3.Issues'!$K$28</definedName>
    <definedName name="ISSUELIGHT">'[1]3.Issues'!$K$28</definedName>
    <definedName name="LastDateReport" localSheetId="4">'[3]1.Header'!$G$16</definedName>
    <definedName name="LastDateReport" localSheetId="5">'[4]1.Header'!$G$16</definedName>
    <definedName name="LastDateReport" localSheetId="6">'[5]1.Header'!$G$16</definedName>
    <definedName name="LastDateReport" localSheetId="7">'[8]1.Header'!$G$16</definedName>
    <definedName name="LastDateReport" localSheetId="8">'[6]1.Header'!$G$16</definedName>
    <definedName name="LastDateReport" localSheetId="9">'[7]1.Header'!$G$16</definedName>
    <definedName name="LastDateReport" localSheetId="10">'[9]1.Header'!$G$16</definedName>
    <definedName name="LastDateReport" localSheetId="11">'[2]1.Header'!$G$16</definedName>
    <definedName name="LastDateReport">'[1]1.Header'!$G$16</definedName>
    <definedName name="LASTQUARTER" localSheetId="8">'[6]Finance 2'!$I$29</definedName>
    <definedName name="LASTQUARTER" localSheetId="9">'[7]Finance 2'!$I$29</definedName>
    <definedName name="LASTQUARTER" localSheetId="10">'[9]Finance 2'!$I$29</definedName>
    <definedName name="LASTQUARTER">'[2]Finance 2'!$I$29</definedName>
    <definedName name="LatestDate" localSheetId="4">'[3]Data- TO BE HIDDEN'!$G$2</definedName>
    <definedName name="LatestDate" localSheetId="5">'[4]Data- TO BE HIDDEN'!$G$2</definedName>
    <definedName name="LatestDate" localSheetId="6">'[5]Data- TO BE HIDDEN'!$G$2</definedName>
    <definedName name="LatestDate" localSheetId="7">'[8]Data- TO BE HIDDEN'!$G$2</definedName>
    <definedName name="LatestDate" localSheetId="8">'[6]Data- TO BE HIDDEN'!$G$2</definedName>
    <definedName name="LatestDate" localSheetId="9">'[7]Data- TO BE HIDDEN'!$G$2</definedName>
    <definedName name="LatestDate" localSheetId="10">'[9]Data- TO BE HIDDEN'!$G$2</definedName>
    <definedName name="LatestDate">'[2]Data- TO BE HIDDEN'!$G$2</definedName>
    <definedName name="MEASURELIGHT" localSheetId="4">'2'!$Q$46</definedName>
    <definedName name="MEASURELIGHT" localSheetId="5">'3'!$Q$46</definedName>
    <definedName name="MEASURELIGHT" localSheetId="6">'4'!$Q$46</definedName>
    <definedName name="MEASURELIGHT" localSheetId="7">'5'!$Q$46</definedName>
    <definedName name="MEASURELIGHT" localSheetId="8">'6'!$Q$46</definedName>
    <definedName name="MEASURELIGHT" localSheetId="9">'7'!$Q$46</definedName>
    <definedName name="MEASURELIGHT" localSheetId="10">'8'!$Q$46</definedName>
    <definedName name="MEASURELIGHT" localSheetId="11">'9'!$Q$46</definedName>
    <definedName name="MEASURELIGHT">'[1]7.Measures'!$Q$46</definedName>
    <definedName name="MeasuresNumber" localSheetId="3">'1'!$C$21</definedName>
    <definedName name="MeasuresNumber" localSheetId="4">'2'!$C$21</definedName>
    <definedName name="MeasuresNumber" localSheetId="5">'3'!$C$21</definedName>
    <definedName name="MeasuresNumber" localSheetId="6">'4'!$C$21</definedName>
    <definedName name="MeasuresNumber" localSheetId="7">'5'!$C$21</definedName>
    <definedName name="MeasuresNumber" localSheetId="8">'6'!$C$21</definedName>
    <definedName name="MeasuresNumber" localSheetId="9">'7'!$C$21</definedName>
    <definedName name="MeasuresNumber" localSheetId="10">'8'!$C$21</definedName>
    <definedName name="MeasuresNumber">'9'!$C$21</definedName>
    <definedName name="MEASURESTART" localSheetId="3">'1'!$H$20</definedName>
    <definedName name="MEASURESTART" localSheetId="4">'2'!$H$20</definedName>
    <definedName name="MEASURESTART" localSheetId="5">'3'!$H$20</definedName>
    <definedName name="MEASURESTART" localSheetId="6">'4'!$H$20</definedName>
    <definedName name="MEASURESTART" localSheetId="7">'5'!$H$20</definedName>
    <definedName name="MEASURESTART" localSheetId="8">'6'!$H$20</definedName>
    <definedName name="MEASURESTART" localSheetId="9">'7'!$H$20</definedName>
    <definedName name="MEASURESTART" localSheetId="10">'8'!$H$20</definedName>
    <definedName name="MEASURESTART">'9'!$H$20</definedName>
    <definedName name="MILESTONELIGHT" localSheetId="4">'[3]2.Milestones'!$P$37</definedName>
    <definedName name="MILESTONELIGHT" localSheetId="5">'[4]2.Milestones'!$P$37</definedName>
    <definedName name="MILESTONELIGHT" localSheetId="6">'[5]2.Milestones'!$P$37</definedName>
    <definedName name="MILESTONELIGHT" localSheetId="7">'[8]2.Milestones'!$P$37</definedName>
    <definedName name="MILESTONELIGHT" localSheetId="8">'[6]2.Milestones'!$P$37</definedName>
    <definedName name="MILESTONELIGHT" localSheetId="9">'[7]2.Milestones'!$P$37</definedName>
    <definedName name="MILESTONELIGHT" localSheetId="10">'[9]2.Milestones'!$P$37</definedName>
    <definedName name="MILESTONELIGHT" localSheetId="11">'[2]2.Milestones'!$P$37</definedName>
    <definedName name="MILESTONELIGHT">'[1]2.Milestones'!$P$37</definedName>
    <definedName name="numissues" localSheetId="1">'[1]1.Header'!#REF!</definedName>
    <definedName name="numissues" localSheetId="2">'[1]1.Header'!#REF!</definedName>
    <definedName name="numissues">'[1]1.Header'!#REF!</definedName>
    <definedName name="numissuesclosed" localSheetId="1">'[1]1.Header'!#REF!</definedName>
    <definedName name="numissuesclosed" localSheetId="2">'[1]1.Header'!#REF!</definedName>
    <definedName name="numissuesclosed">'[1]1.Header'!#REF!</definedName>
    <definedName name="OVERALLLIGHT" localSheetId="4">'[3]1.Header'!$AE$32</definedName>
    <definedName name="OVERALLLIGHT" localSheetId="5">'[4]1.Header'!$AE$32</definedName>
    <definedName name="OVERALLLIGHT" localSheetId="6">'[5]1.Header'!$AE$32</definedName>
    <definedName name="OVERALLLIGHT" localSheetId="7">'[8]1.Header'!$AE$32</definedName>
    <definedName name="OVERALLLIGHT" localSheetId="8">'[6]1.Header'!$AE$32</definedName>
    <definedName name="OVERALLLIGHT" localSheetId="9">'[7]1.Header'!$AE$32</definedName>
    <definedName name="OVERALLLIGHT" localSheetId="10">'[9]1.Header'!$AE$32</definedName>
    <definedName name="OVERALLLIGHT" localSheetId="11">'[2]1.Header'!$AE$32</definedName>
    <definedName name="OVERALLLIGHT">'[1]1.Header'!$AE$32</definedName>
    <definedName name="PercentageListItems" localSheetId="4">'[3]Data- TO BE HIDDEN'!$B$2:$B$6</definedName>
    <definedName name="PercentageListItems" localSheetId="5">'[4]Data- TO BE HIDDEN'!$B$2:$B$6</definedName>
    <definedName name="PercentageListItems" localSheetId="6">'[5]Data- TO BE HIDDEN'!$B$2:$B$6</definedName>
    <definedName name="PercentageListItems" localSheetId="7">'[8]Data- TO BE HIDDEN'!$B$2:$B$6</definedName>
    <definedName name="PercentageListItems" localSheetId="8">'[6]Data- TO BE HIDDEN'!$B$2:$B$6</definedName>
    <definedName name="PercentageListItems" localSheetId="9">'[7]Data- TO BE HIDDEN'!$B$2:$B$6</definedName>
    <definedName name="PercentageListItems" localSheetId="10">'[9]Data- TO BE HIDDEN'!$B$2:$B$6</definedName>
    <definedName name="PercentageListItems" localSheetId="11">'[2]Data- TO BE HIDDEN'!$B$2:$B$6</definedName>
    <definedName name="PercentageListItems">'[1]Data- TO BE HIDDEN'!$B$2:$B$6</definedName>
    <definedName name="_xlnm.Print_Area" localSheetId="3">'1'!$B$11:$R$35</definedName>
    <definedName name="_xlnm.Print_Area" localSheetId="4">'2'!$B$11:$R$35</definedName>
    <definedName name="_xlnm.Print_Area" localSheetId="5">'3'!$B$11:$R$35</definedName>
    <definedName name="_xlnm.Print_Area" localSheetId="6">'4'!$B$11:$R$35</definedName>
    <definedName name="_xlnm.Print_Area" localSheetId="7">'5'!$B$11:$R$35</definedName>
    <definedName name="_xlnm.Print_Area" localSheetId="8">'6'!$B$11:$R$45</definedName>
    <definedName name="_xlnm.Print_Area" localSheetId="9">'7'!$B$11:$R$45</definedName>
    <definedName name="_xlnm.Print_Area" localSheetId="10">'8'!$B$11:$R$45</definedName>
    <definedName name="_xlnm.Print_Area" localSheetId="11">'9'!$B$11:$R$45</definedName>
    <definedName name="ProjName" localSheetId="4">'[3]1.Header'!$G$14</definedName>
    <definedName name="ProjName" localSheetId="5">'[4]1.Header'!$G$14</definedName>
    <definedName name="ProjName" localSheetId="6">'[5]1.Header'!$G$14</definedName>
    <definedName name="ProjName" localSheetId="7">'[8]1.Header'!$G$14</definedName>
    <definedName name="ProjName" localSheetId="8">'[6]1.Header'!$G$14</definedName>
    <definedName name="ProjName" localSheetId="9">'[7]1.Header'!$G$14</definedName>
    <definedName name="ProjName" localSheetId="10">'[9]1.Header'!$G$14</definedName>
    <definedName name="ProjName" localSheetId="11">'[2]1.Header'!$G$14</definedName>
    <definedName name="ProjName">'[1]1.Header'!$G$14</definedName>
    <definedName name="ProjNo" localSheetId="4">'[3]1.Header'!$D$14</definedName>
    <definedName name="ProjNo" localSheetId="5">'[4]1.Header'!$D$14</definedName>
    <definedName name="ProjNo" localSheetId="6">'[5]1.Header'!$D$14</definedName>
    <definedName name="ProjNo" localSheetId="7">'[8]1.Header'!$D$14</definedName>
    <definedName name="ProjNo" localSheetId="8">'[6]1.Header'!$D$14</definedName>
    <definedName name="ProjNo" localSheetId="9">'[7]1.Header'!$D$14</definedName>
    <definedName name="ProjNo" localSheetId="10">'[9]1.Header'!$D$14</definedName>
    <definedName name="ProjNo" localSheetId="11">'[2]1.Header'!$D$14</definedName>
    <definedName name="ProjNo">'[1]1.Header'!$D$14</definedName>
    <definedName name="ReportFrom" localSheetId="4">'[3]1.Header'!$G$15</definedName>
    <definedName name="ReportFrom" localSheetId="5">'[4]1.Header'!$G$15</definedName>
    <definedName name="ReportFrom" localSheetId="6">'[5]1.Header'!$G$15</definedName>
    <definedName name="ReportFrom" localSheetId="7">'[8]1.Header'!$G$15</definedName>
    <definedName name="ReportFrom" localSheetId="8">'[6]1.Header'!$G$15</definedName>
    <definedName name="ReportFrom" localSheetId="9">'[7]1.Header'!$G$15</definedName>
    <definedName name="ReportFrom" localSheetId="10">'[9]1.Header'!$G$15</definedName>
    <definedName name="ReportFrom" localSheetId="11">'[2]1.Header'!$G$15</definedName>
    <definedName name="ReportFrom">'[1]1.Header'!$G$15</definedName>
    <definedName name="RISKLIGHT" localSheetId="4">'[3]4.Risks'!$G$25</definedName>
    <definedName name="RISKLIGHT" localSheetId="5">'[4]4.Risks'!$G$25</definedName>
    <definedName name="RISKLIGHT" localSheetId="6">'[5]4.Risks'!$G$25</definedName>
    <definedName name="RISKLIGHT" localSheetId="7">'[8]4.Risks'!$G$25</definedName>
    <definedName name="RISKLIGHT" localSheetId="8">'[6]4.Risks'!$G$25</definedName>
    <definedName name="RISKLIGHT" localSheetId="9">'[7]4.Risks'!$G$25</definedName>
    <definedName name="RISKLIGHT" localSheetId="10">'[9]4.Risks'!$G$25</definedName>
    <definedName name="RISKLIGHT" localSheetId="11">'[2]4.Risks'!$G$25</definedName>
    <definedName name="RISKLIGHT">'[1]4.Risks'!$G$25</definedName>
    <definedName name="RiskRating" localSheetId="4">'[3]Data- TO BE HIDDEN'!$D$2:$D$4</definedName>
    <definedName name="RiskRating" localSheetId="5">'[4]Data- TO BE HIDDEN'!$D$2:$D$4</definedName>
    <definedName name="RiskRating" localSheetId="6">'[5]Data- TO BE HIDDEN'!$D$2:$D$4</definedName>
    <definedName name="RiskRating" localSheetId="7">'[8]Data- TO BE HIDDEN'!$D$2:$D$4</definedName>
    <definedName name="RiskRating" localSheetId="8">'[6]Data- TO BE HIDDEN'!$D$2:$D$4</definedName>
    <definedName name="RiskRating" localSheetId="9">'[7]Data- TO BE HIDDEN'!$D$2:$D$4</definedName>
    <definedName name="RiskRating" localSheetId="10">'[9]Data- TO BE HIDDEN'!$D$2:$D$4</definedName>
    <definedName name="RiskRating" localSheetId="11">'[2]Data- TO BE HIDDEN'!$D$2:$D$4</definedName>
    <definedName name="RiskRating">'[1]Data- TO BE HIDDEN'!$D$2:$D$4</definedName>
    <definedName name="StatusItems" localSheetId="4">'[3]Data- TO BE HIDDEN'!$H$2:$H$4</definedName>
    <definedName name="StatusItems" localSheetId="5">'[4]Data- TO BE HIDDEN'!$H$2:$H$4</definedName>
    <definedName name="StatusItems" localSheetId="6">'[5]Data- TO BE HIDDEN'!$H$2:$H$4</definedName>
    <definedName name="StatusItems" localSheetId="7">'[8]Data- TO BE HIDDEN'!$H$2:$H$4</definedName>
    <definedName name="StatusItems" localSheetId="8">'[6]Data- TO BE HIDDEN'!$H$2:$H$4</definedName>
    <definedName name="StatusItems" localSheetId="9">'[7]Data- TO BE HIDDEN'!$H$2:$H$4</definedName>
    <definedName name="StatusItems" localSheetId="10">'[9]Data- TO BE HIDDEN'!$H$2:$H$4</definedName>
    <definedName name="StatusItems">'[2]Data- TO BE HIDDEN'!$H$2:$H$4</definedName>
    <definedName name="TOTALEIF" localSheetId="8">'[6]Finance 2'!$E$20</definedName>
    <definedName name="TOTALEIF" localSheetId="9">'[7]Finance 2'!$E$20</definedName>
    <definedName name="TOTALEIF" localSheetId="10">'[9]Finance 2'!$E$20</definedName>
    <definedName name="TOTALEIF">'[2]Finance 2'!$E$20</definedName>
    <definedName name="YesNo" localSheetId="4">'[3]Data- TO BE HIDDEN'!$E$2:$E$3</definedName>
    <definedName name="YesNo" localSheetId="5">'[4]Data- TO BE HIDDEN'!$E$2:$E$3</definedName>
    <definedName name="YesNo" localSheetId="6">'[5]Data- TO BE HIDDEN'!$E$2:$E$3</definedName>
    <definedName name="YesNo" localSheetId="7">'[8]Data- TO BE HIDDEN'!$E$2:$E$3</definedName>
    <definedName name="YesNo" localSheetId="8">'[6]Data- TO BE HIDDEN'!$E$2:$E$3</definedName>
    <definedName name="YesNo" localSheetId="9">'[7]Data- TO BE HIDDEN'!$E$2:$E$3</definedName>
    <definedName name="YesNo" localSheetId="10">'[9]Data- TO BE HIDDEN'!$E$2:$E$3</definedName>
    <definedName name="YesNo" localSheetId="11">'[2]Data- TO BE HIDDEN'!$E$2:$E$3</definedName>
    <definedName name="YesNo">'[1]Data- TO BE HIDDEN'!$E$2:$E$3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6" l="1"/>
  <c r="J4" i="16"/>
  <c r="I4" i="16"/>
  <c r="H4" i="16"/>
  <c r="G4" i="16"/>
  <c r="F4" i="16"/>
  <c r="E4" i="16"/>
  <c r="D4" i="16"/>
  <c r="C4" i="16"/>
  <c r="B12" i="16"/>
  <c r="B11" i="16"/>
  <c r="B10" i="16"/>
  <c r="B9" i="16"/>
  <c r="B8" i="16"/>
  <c r="B7" i="16"/>
  <c r="B6" i="16"/>
  <c r="B5" i="16"/>
  <c r="B4" i="16"/>
  <c r="C13" i="3"/>
  <c r="K3" i="16"/>
  <c r="C13" i="13"/>
  <c r="J3" i="16"/>
  <c r="C13" i="9"/>
  <c r="I3" i="16"/>
  <c r="C13" i="8"/>
  <c r="H3" i="16"/>
  <c r="C13" i="10"/>
  <c r="G3" i="16"/>
  <c r="C13" i="6"/>
  <c r="F3" i="16"/>
  <c r="C13" i="5"/>
  <c r="E3" i="16"/>
  <c r="C13" i="4"/>
  <c r="D3" i="16"/>
  <c r="C13" i="7"/>
  <c r="C3" i="16"/>
  <c r="K7" i="15"/>
  <c r="J7" i="15"/>
  <c r="I7" i="15"/>
  <c r="H7" i="15"/>
  <c r="G7" i="15"/>
  <c r="F7" i="15"/>
  <c r="E7" i="15"/>
  <c r="D7" i="15"/>
  <c r="C7" i="15"/>
  <c r="B12" i="15"/>
  <c r="B11" i="15"/>
  <c r="B10" i="15"/>
  <c r="B9" i="15"/>
  <c r="B8" i="15"/>
  <c r="B7" i="15"/>
  <c r="B6" i="15"/>
  <c r="B5" i="15"/>
  <c r="B4" i="15"/>
  <c r="K3" i="15"/>
  <c r="J3" i="15"/>
  <c r="I3" i="15"/>
  <c r="H3" i="15"/>
  <c r="G3" i="15"/>
  <c r="F3" i="15"/>
  <c r="E3" i="15"/>
  <c r="D3" i="15"/>
  <c r="C3" i="15"/>
  <c r="K4" i="1"/>
  <c r="K5" i="1"/>
  <c r="K6" i="1"/>
  <c r="K7" i="1"/>
  <c r="K8" i="1"/>
  <c r="K9" i="1"/>
  <c r="K10" i="1"/>
  <c r="K11" i="1"/>
  <c r="K12" i="1"/>
  <c r="J5" i="1"/>
  <c r="J6" i="1"/>
  <c r="J7" i="1"/>
  <c r="J8" i="1"/>
  <c r="J9" i="1"/>
  <c r="J10" i="1"/>
  <c r="J11" i="1"/>
  <c r="J12" i="1"/>
  <c r="J4" i="1"/>
  <c r="I5" i="1"/>
  <c r="I6" i="1"/>
  <c r="I7" i="1"/>
  <c r="I8" i="1"/>
  <c r="I9" i="1"/>
  <c r="I10" i="1"/>
  <c r="I11" i="1"/>
  <c r="I12" i="1"/>
  <c r="I4" i="1"/>
  <c r="H5" i="1"/>
  <c r="H6" i="1"/>
  <c r="H7" i="1"/>
  <c r="H8" i="1"/>
  <c r="H9" i="1"/>
  <c r="H10" i="1"/>
  <c r="H11" i="1"/>
  <c r="H12" i="1"/>
  <c r="H4" i="1"/>
  <c r="G5" i="1"/>
  <c r="G6" i="1"/>
  <c r="G7" i="1"/>
  <c r="G8" i="1"/>
  <c r="G9" i="1"/>
  <c r="G10" i="1"/>
  <c r="G11" i="1"/>
  <c r="G12" i="1"/>
  <c r="G4" i="1"/>
  <c r="F5" i="1"/>
  <c r="F6" i="1"/>
  <c r="F7" i="1"/>
  <c r="F8" i="1"/>
  <c r="F9" i="1"/>
  <c r="F10" i="1"/>
  <c r="F11" i="1"/>
  <c r="F12" i="1"/>
  <c r="F4" i="1"/>
  <c r="E4" i="1"/>
  <c r="E5" i="1"/>
  <c r="E6" i="1"/>
  <c r="E7" i="1"/>
  <c r="E8" i="1"/>
  <c r="E9" i="1"/>
  <c r="E10" i="1"/>
  <c r="E11" i="1"/>
  <c r="E12" i="1"/>
  <c r="D5" i="1"/>
  <c r="D6" i="1"/>
  <c r="D7" i="1"/>
  <c r="D8" i="1"/>
  <c r="D9" i="1"/>
  <c r="D10" i="1"/>
  <c r="D11" i="1"/>
  <c r="D12" i="1"/>
  <c r="D4" i="1"/>
  <c r="C5" i="1"/>
  <c r="C6" i="1"/>
  <c r="C7" i="1"/>
  <c r="C8" i="1"/>
  <c r="C9" i="1"/>
  <c r="C10" i="1"/>
  <c r="C11" i="1"/>
  <c r="C12" i="1"/>
  <c r="C4" i="1"/>
  <c r="K3" i="1"/>
  <c r="J3" i="1"/>
  <c r="I3" i="1"/>
  <c r="H3" i="1"/>
  <c r="G3" i="1"/>
  <c r="F3" i="1"/>
  <c r="E3" i="1"/>
  <c r="D3" i="1"/>
  <c r="C3" i="1"/>
  <c r="B6" i="1"/>
  <c r="B7" i="1"/>
  <c r="B8" i="1"/>
  <c r="B9" i="1"/>
  <c r="B10" i="1"/>
  <c r="B11" i="1"/>
  <c r="B12" i="1"/>
  <c r="B5" i="1"/>
  <c r="B4" i="1"/>
  <c r="B3" i="7"/>
  <c r="B3" i="4"/>
  <c r="B3" i="5"/>
  <c r="Q46" i="13"/>
  <c r="C12" i="13"/>
  <c r="C11" i="13"/>
  <c r="B11" i="13"/>
  <c r="B9" i="13"/>
  <c r="B8" i="13"/>
  <c r="B7" i="13"/>
  <c r="B6" i="13"/>
  <c r="B5" i="13"/>
  <c r="B4" i="13"/>
  <c r="B3" i="13"/>
  <c r="B2" i="13"/>
  <c r="B1" i="13"/>
  <c r="Q46" i="10"/>
  <c r="C12" i="10"/>
  <c r="C11" i="10"/>
  <c r="B11" i="10"/>
  <c r="B9" i="10"/>
  <c r="B8" i="10"/>
  <c r="B7" i="10"/>
  <c r="B6" i="10"/>
  <c r="B5" i="10"/>
  <c r="B4" i="10"/>
  <c r="B3" i="10"/>
  <c r="B2" i="10"/>
  <c r="B1" i="10"/>
  <c r="Q46" i="9"/>
  <c r="C12" i="9"/>
  <c r="C11" i="9"/>
  <c r="B11" i="9"/>
  <c r="B9" i="9"/>
  <c r="B8" i="9"/>
  <c r="B7" i="9"/>
  <c r="B6" i="9"/>
  <c r="B5" i="9"/>
  <c r="B4" i="9"/>
  <c r="B3" i="9"/>
  <c r="B2" i="9"/>
  <c r="B1" i="9"/>
  <c r="Q46" i="8"/>
  <c r="C12" i="8"/>
  <c r="C11" i="8"/>
  <c r="B11" i="8"/>
  <c r="B9" i="8"/>
  <c r="B8" i="8"/>
  <c r="B7" i="8"/>
  <c r="B6" i="8"/>
  <c r="B5" i="8"/>
  <c r="B4" i="8"/>
  <c r="B3" i="8"/>
  <c r="B2" i="8"/>
  <c r="B1" i="8"/>
  <c r="Q46" i="7"/>
  <c r="C12" i="7"/>
  <c r="C11" i="7"/>
  <c r="B11" i="7"/>
  <c r="B9" i="7"/>
  <c r="B8" i="7"/>
  <c r="B7" i="7"/>
  <c r="B6" i="7"/>
  <c r="B5" i="7"/>
  <c r="B4" i="7"/>
  <c r="B2" i="7"/>
  <c r="B1" i="7"/>
  <c r="Q46" i="6"/>
  <c r="C12" i="6"/>
  <c r="C11" i="6"/>
  <c r="B11" i="6"/>
  <c r="B9" i="6"/>
  <c r="B8" i="6"/>
  <c r="B7" i="6"/>
  <c r="B6" i="6"/>
  <c r="B5" i="6"/>
  <c r="B4" i="6"/>
  <c r="B3" i="6"/>
  <c r="B2" i="6"/>
  <c r="B1" i="6"/>
  <c r="Q46" i="5"/>
  <c r="C12" i="5"/>
  <c r="C11" i="5"/>
  <c r="B11" i="5"/>
  <c r="B9" i="5"/>
  <c r="B8" i="5"/>
  <c r="B7" i="5"/>
  <c r="B6" i="5"/>
  <c r="B5" i="5"/>
  <c r="B4" i="5"/>
  <c r="B2" i="5"/>
  <c r="B1" i="5"/>
  <c r="Q46" i="4"/>
  <c r="C12" i="4"/>
  <c r="C11" i="4"/>
  <c r="B11" i="4"/>
  <c r="B9" i="4"/>
  <c r="B8" i="4"/>
  <c r="B7" i="4"/>
  <c r="B6" i="4"/>
  <c r="B5" i="4"/>
  <c r="B4" i="4"/>
  <c r="B2" i="4"/>
  <c r="B1" i="4"/>
  <c r="Q46" i="3"/>
  <c r="C12" i="3"/>
  <c r="C11" i="3"/>
  <c r="B11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<sst xmlns="http://schemas.openxmlformats.org/spreadsheetml/2006/main" count="675" uniqueCount="74">
  <si>
    <t>1.Header</t>
  </si>
  <si>
    <t>2.Deliverables</t>
  </si>
  <si>
    <t>3.Issues</t>
  </si>
  <si>
    <t>4.Risks</t>
  </si>
  <si>
    <t>5.Changes</t>
  </si>
  <si>
    <t>6.Dependencies</t>
  </si>
  <si>
    <t>7.Measures</t>
  </si>
  <si>
    <t>8.Communications</t>
  </si>
  <si>
    <t>9.Finance</t>
  </si>
  <si>
    <t>From</t>
  </si>
  <si>
    <t>To</t>
  </si>
  <si>
    <t>Scroll up
 for navigation</t>
  </si>
  <si>
    <t>See Legend</t>
  </si>
  <si>
    <t>Measures of uptake</t>
  </si>
  <si>
    <t>From production infrastructure</t>
  </si>
  <si>
    <t>No. of registered users</t>
  </si>
  <si>
    <t>Average frequency of use</t>
  </si>
  <si>
    <t>Number of phenotypic data sets</t>
  </si>
  <si>
    <t>Biospecimen Counts</t>
  </si>
  <si>
    <t>Active Studies</t>
  </si>
  <si>
    <t>Subject Counts</t>
  </si>
  <si>
    <t>Service No</t>
  </si>
  <si>
    <t>Service</t>
  </si>
  <si>
    <t>Expected Pilot Date</t>
  </si>
  <si>
    <t>Expected Production Date</t>
  </si>
  <si>
    <t>Milestone No</t>
  </si>
  <si>
    <t>Last period</t>
  </si>
  <si>
    <t>This period</t>
  </si>
  <si>
    <t>Established Support Tools &amp; Processes (Linked to Funding Milestone 2)</t>
  </si>
  <si>
    <t>3</t>
  </si>
  <si>
    <t>daily</t>
  </si>
  <si>
    <t>Integrated existing application with AAF Authentication Services (Linked to Funding Milestone 2)</t>
  </si>
  <si>
    <t>5</t>
  </si>
  <si>
    <t>Integrated Invoicing &amp; Billing Complete (Linked to Funding Milestone 3)</t>
  </si>
  <si>
    <t>7</t>
  </si>
  <si>
    <t>Initial Production Research Cloud Deployed (Linked to Funding Milestone 3)</t>
  </si>
  <si>
    <t>8</t>
  </si>
  <si>
    <t>Implemented Data Extraction for Analysis Module (Linked to Funding Milestone 4)</t>
  </si>
  <si>
    <t>10</t>
  </si>
  <si>
    <t>Implemented Pedigree Storage &amp; Visualisation Module (Linked to Funding Milestone 4)</t>
  </si>
  <si>
    <t>11</t>
  </si>
  <si>
    <t>Enhanced Data Linkage &amp; Reporting Module Complete (Linked to Funding Milestone 5)</t>
  </si>
  <si>
    <t>13</t>
  </si>
  <si>
    <t>Implemented Registry Management Module (Linked to Funding Milestone 5)</t>
  </si>
  <si>
    <t>14</t>
  </si>
  <si>
    <t>Integrated Genotypic Data Management Capability (Linked to Funding Milestone 5)</t>
  </si>
  <si>
    <t>15</t>
  </si>
  <si>
    <t>Number of Service Levels in Exception</t>
  </si>
  <si>
    <t>* Not all measures will be relevant for a particular asset. Only complete details for the appropriate measures.</t>
  </si>
  <si>
    <t>1.       Registered Users – The number of users which have been registered to use the system. This can be extracted using a simple SQL query against each system instance.</t>
  </si>
  <si>
    <t>2.       Average Use Frequency – The average frequency of use for registered users. This can be extracted using a simple SQL query against each system instance. This query would be against the user authentication logs.</t>
  </si>
  <si>
    <t>3.       Phenotypic Datasets – The number of phenotypic/questionnaire/clinical datasets that have been created. This can be extracted using a simple SQL query against each system instance.</t>
  </si>
  <si>
    <t>4.       Biospecimen Counts – The total number of physical biospecimens under management by the system. This can be extracted using a simple SQL query against each system instance.</t>
  </si>
  <si>
    <t>5.       Active Studies – The number of active biobanks, research studies, cohorts, registries and trials for which the system is being used.  This can be extracted using a simple SQL query against each system instance.</t>
  </si>
  <si>
    <t>6.       Subject Counts – The number of participants/subjects for which data is being managed across the different studies. This can be extracted using a simple SQL query against each system instance.</t>
  </si>
  <si>
    <t>Daily</t>
  </si>
  <si>
    <t>&gt;1000</t>
  </si>
  <si>
    <t>No. of registered users *</t>
  </si>
  <si>
    <t>Average frequency of use *</t>
  </si>
  <si>
    <t>Number of data sets uploaded *</t>
  </si>
  <si>
    <t>Measure 4 
(To be agreed)</t>
  </si>
  <si>
    <t>Measure 5 
(To be agreed)</t>
  </si>
  <si>
    <t>Measure 6 
(To be agreed)</t>
  </si>
  <si>
    <t>number of registered users</t>
  </si>
  <si>
    <t>report 1</t>
  </si>
  <si>
    <t>report 2</t>
  </si>
  <si>
    <t>report 3</t>
  </si>
  <si>
    <t>report 4</t>
  </si>
  <si>
    <t>report 5</t>
  </si>
  <si>
    <t>report 6</t>
  </si>
  <si>
    <t>report 7</t>
  </si>
  <si>
    <t>report 8</t>
  </si>
  <si>
    <t>report 9</t>
  </si>
  <si>
    <t>taken directly from submitted report 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</si>
</sst>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9]dd\-mmm\-yy;@"/>
    <numFmt numFmtId="165" formatCode="[$-C09]dd\-mmmm\-yyyy;@"/>
    <numFmt numFmtId="167" formatCode="_-&quot;$&quot;* #,##0.00_-;\-&quot;$&quot;* #,##0.00_-;_-&quot;$&quot;* &quot;-&quot;??_-;_-@_-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0"/>
      <color rgb="FF000000"/>
      <name val="Calibri"/>
    </font>
    <font>
      <u/>
      <sz val="10"/>
      <color rgb="FF0000FF"/>
      <name val="Calibri"/>
    </font>
    <font>
      <b/>
      <sz val="10"/>
      <color rgb="FF000000"/>
      <name val="Calibri"/>
    </font>
    <font>
      <sz val="11"/>
      <color rgb="FF000000"/>
      <name val="Calibri"/>
    </font>
    <font>
      <b/>
      <sz val="13"/>
      <color rgb="FF1F497D"/>
      <name val="Calibri"/>
    </font>
    <font>
      <b/>
      <sz val="15"/>
      <color rgb="FF1F497D"/>
      <name val="Calibri"/>
    </font>
    <font>
      <b/>
      <sz val="11"/>
      <color rgb="FF1F497D"/>
      <name val="Calibri"/>
    </font>
    <font>
      <sz val="11"/>
      <color rgb="FF1F497D"/>
      <name val="Calibri"/>
    </font>
    <font>
      <u/>
      <sz val="14"/>
      <color rgb="FF0000FF"/>
      <name val="Calibri"/>
    </font>
    <font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Calibri"/>
    </font>
    <font>
      <sz val="10"/>
      <name val="Verdana"/>
      <family val="2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5"/>
      </patternFill>
    </fill>
    <fill>
      <patternFill patternType="solid">
        <fgColor rgb="FFFFFFCC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BE5F1"/>
        <bgColor rgb="FFFFFFFF"/>
      </patternFill>
    </fill>
  </fills>
  <borders count="5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A6BFDD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A6BFD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theme="4" tint="0.499984740745262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theme="4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7" fillId="0" borderId="13" applyNumberFormat="0" applyAlignment="0">
      <protection locked="0"/>
    </xf>
    <xf numFmtId="0" fontId="10" fillId="5" borderId="14" applyNumberFormat="0" applyBorder="0" applyAlignment="0">
      <alignment horizontal="center"/>
    </xf>
    <xf numFmtId="0" fontId="4" fillId="3" borderId="0" applyNumberFormat="0" applyBorder="0" applyAlignment="0" applyProtection="0"/>
    <xf numFmtId="0" fontId="7" fillId="3" borderId="15" applyNumberFormat="0">
      <alignment horizontal="left" wrapText="1"/>
    </xf>
    <xf numFmtId="0" fontId="12" fillId="0" borderId="0"/>
    <xf numFmtId="0" fontId="12" fillId="0" borderId="0"/>
    <xf numFmtId="0" fontId="1" fillId="3" borderId="0" applyNumberFormat="0" applyBorder="0" applyAlignment="0" applyProtection="0"/>
    <xf numFmtId="0" fontId="5" fillId="2" borderId="0" applyNumberFormat="0" applyBorder="0" applyAlignment="0" applyProtection="0"/>
    <xf numFmtId="0" fontId="10" fillId="5" borderId="14" applyNumberFormat="0" applyBorder="0" applyAlignment="0">
      <alignment horizontal="center"/>
    </xf>
    <xf numFmtId="167" fontId="22" fillId="0" borderId="0" applyFont="0" applyFill="0" applyBorder="0" applyAlignment="0" applyProtection="0"/>
    <xf numFmtId="0" fontId="7" fillId="0" borderId="13" applyNumberFormat="0" applyAlignment="0">
      <protection locked="0"/>
    </xf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24" fillId="0" borderId="0"/>
    <xf numFmtId="0" fontId="7" fillId="3" borderId="15" applyNumberFormat="0">
      <alignment horizontal="left" wrapText="1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144">
    <xf numFmtId="0" fontId="0" fillId="0" borderId="0" xfId="0"/>
    <xf numFmtId="0" fontId="6" fillId="0" borderId="0" xfId="3" applyFont="1" applyProtection="1">
      <protection locked="0"/>
    </xf>
    <xf numFmtId="0" fontId="8" fillId="0" borderId="4" xfId="4" applyFont="1" applyBorder="1" applyAlignment="1">
      <alignment horizontal="center"/>
    </xf>
    <xf numFmtId="0" fontId="7" fillId="0" borderId="0" xfId="4"/>
    <xf numFmtId="0" fontId="6" fillId="0" borderId="0" xfId="3" applyProtection="1">
      <protection locked="0"/>
    </xf>
    <xf numFmtId="0" fontId="7" fillId="0" borderId="5" xfId="4" applyBorder="1" applyAlignment="1">
      <alignment horizontal="center"/>
    </xf>
    <xf numFmtId="0" fontId="7" fillId="0" borderId="6" xfId="4" applyBorder="1" applyAlignment="1">
      <alignment horizontal="center"/>
    </xf>
    <xf numFmtId="0" fontId="9" fillId="0" borderId="0" xfId="4" applyFont="1"/>
    <xf numFmtId="0" fontId="7" fillId="0" borderId="7" xfId="4" applyBorder="1" applyAlignment="1">
      <alignment horizontal="center"/>
    </xf>
    <xf numFmtId="0" fontId="7" fillId="0" borderId="8" xfId="4" applyBorder="1" applyAlignment="1">
      <alignment horizontal="center"/>
    </xf>
    <xf numFmtId="0" fontId="7" fillId="0" borderId="0" xfId="4" applyFill="1"/>
    <xf numFmtId="0" fontId="3" fillId="4" borderId="9" xfId="2" applyFill="1" applyBorder="1" applyAlignment="1">
      <alignment horizontal="left"/>
    </xf>
    <xf numFmtId="0" fontId="3" fillId="4" borderId="8" xfId="2" applyFill="1" applyBorder="1" applyAlignment="1">
      <alignment horizontal="left"/>
    </xf>
    <xf numFmtId="0" fontId="3" fillId="4" borderId="10" xfId="2" applyFill="1" applyBorder="1" applyAlignment="1">
      <alignment horizontal="left"/>
    </xf>
    <xf numFmtId="164" fontId="3" fillId="4" borderId="0" xfId="2" applyNumberFormat="1" applyFill="1" applyBorder="1" applyAlignment="1">
      <alignment horizontal="left"/>
    </xf>
    <xf numFmtId="14" fontId="7" fillId="0" borderId="0" xfId="4" applyNumberFormat="1"/>
    <xf numFmtId="0" fontId="3" fillId="4" borderId="11" xfId="2" applyFill="1" applyBorder="1" applyAlignment="1">
      <alignment horizontal="left"/>
    </xf>
    <xf numFmtId="164" fontId="3" fillId="4" borderId="12" xfId="2" applyNumberFormat="1" applyFill="1" applyBorder="1" applyAlignment="1">
      <alignment horizontal="left"/>
    </xf>
    <xf numFmtId="0" fontId="3" fillId="4" borderId="0" xfId="2" applyFill="1" applyBorder="1" applyAlignment="1">
      <alignment horizontal="left"/>
    </xf>
    <xf numFmtId="165" fontId="3" fillId="4" borderId="0" xfId="2" applyNumberFormat="1" applyFill="1" applyBorder="1" applyAlignment="1">
      <alignment horizontal="left"/>
    </xf>
    <xf numFmtId="0" fontId="2" fillId="0" borderId="0" xfId="1" applyFill="1" applyBorder="1" applyAlignment="1">
      <alignment horizontal="left"/>
    </xf>
    <xf numFmtId="0" fontId="11" fillId="6" borderId="12" xfId="3" applyFont="1" applyFill="1" applyBorder="1" applyAlignment="1" applyProtection="1">
      <alignment horizontal="center" vertical="center" wrapText="1"/>
      <protection locked="0"/>
    </xf>
    <xf numFmtId="0" fontId="13" fillId="0" borderId="0" xfId="9" applyFont="1" applyFill="1" applyProtection="1">
      <protection locked="0"/>
    </xf>
    <xf numFmtId="0" fontId="14" fillId="0" borderId="21" xfId="9" applyFont="1" applyFill="1" applyBorder="1" applyAlignment="1">
      <alignment horizontal="center"/>
    </xf>
    <xf numFmtId="0" fontId="12" fillId="0" borderId="0" xfId="9" applyFill="1"/>
    <xf numFmtId="0" fontId="12" fillId="0" borderId="22" xfId="9" applyFill="1" applyBorder="1" applyAlignment="1">
      <alignment horizontal="center"/>
    </xf>
    <xf numFmtId="0" fontId="12" fillId="0" borderId="23" xfId="9" applyFill="1" applyBorder="1" applyAlignment="1">
      <alignment horizontal="center"/>
    </xf>
    <xf numFmtId="0" fontId="15" fillId="0" borderId="0" xfId="9" applyFont="1" applyFill="1"/>
    <xf numFmtId="0" fontId="12" fillId="0" borderId="24" xfId="9" applyFill="1" applyBorder="1" applyAlignment="1">
      <alignment horizontal="center"/>
    </xf>
    <xf numFmtId="0" fontId="12" fillId="0" borderId="25" xfId="9" applyFill="1" applyBorder="1" applyAlignment="1">
      <alignment horizontal="center"/>
    </xf>
    <xf numFmtId="0" fontId="12" fillId="0" borderId="0" xfId="9" applyFill="1" applyAlignment="1">
      <alignment horizontal="center" vertical="top" wrapText="1"/>
    </xf>
    <xf numFmtId="0" fontId="16" fillId="7" borderId="26" xfId="9" applyFont="1" applyFill="1" applyBorder="1" applyAlignment="1">
      <alignment horizontal="left"/>
    </xf>
    <xf numFmtId="0" fontId="16" fillId="7" borderId="25" xfId="9" applyFont="1" applyFill="1" applyBorder="1" applyAlignment="1">
      <alignment horizontal="left"/>
    </xf>
    <xf numFmtId="0" fontId="16" fillId="7" borderId="0" xfId="9" applyFont="1" applyFill="1" applyAlignment="1">
      <alignment horizontal="left"/>
    </xf>
    <xf numFmtId="0" fontId="16" fillId="7" borderId="27" xfId="9" applyFont="1" applyFill="1" applyBorder="1" applyAlignment="1">
      <alignment horizontal="left"/>
    </xf>
    <xf numFmtId="164" fontId="16" fillId="7" borderId="0" xfId="9" applyNumberFormat="1" applyFont="1" applyFill="1" applyAlignment="1">
      <alignment horizontal="left"/>
    </xf>
    <xf numFmtId="14" fontId="12" fillId="0" borderId="0" xfId="9" applyNumberFormat="1" applyFill="1"/>
    <xf numFmtId="0" fontId="16" fillId="7" borderId="28" xfId="9" applyFont="1" applyFill="1" applyBorder="1" applyAlignment="1">
      <alignment horizontal="left"/>
    </xf>
    <xf numFmtId="164" fontId="16" fillId="7" borderId="29" xfId="9" applyNumberFormat="1" applyFont="1" applyFill="1" applyBorder="1" applyAlignment="1">
      <alignment horizontal="left"/>
    </xf>
    <xf numFmtId="165" fontId="16" fillId="7" borderId="0" xfId="9" applyNumberFormat="1" applyFont="1" applyFill="1" applyAlignment="1">
      <alignment horizontal="left"/>
    </xf>
    <xf numFmtId="0" fontId="17" fillId="0" borderId="0" xfId="9" applyFont="1" applyFill="1" applyAlignment="1">
      <alignment horizontal="left"/>
    </xf>
    <xf numFmtId="0" fontId="17" fillId="0" borderId="0" xfId="9" applyFont="1" applyFill="1"/>
    <xf numFmtId="0" fontId="16" fillId="0" borderId="0" xfId="9" applyFont="1" applyFill="1"/>
    <xf numFmtId="0" fontId="16" fillId="0" borderId="0" xfId="9" applyFont="1" applyFill="1"/>
    <xf numFmtId="0" fontId="18" fillId="0" borderId="0" xfId="9" applyFont="1" applyFill="1" applyAlignment="1">
      <alignment horizontal="left"/>
    </xf>
    <xf numFmtId="0" fontId="18" fillId="0" borderId="0" xfId="9" applyFont="1" applyFill="1" applyAlignment="1">
      <alignment horizontal="center"/>
    </xf>
    <xf numFmtId="0" fontId="16" fillId="0" borderId="30" xfId="9" applyFont="1" applyFill="1" applyBorder="1" applyAlignment="1">
      <alignment horizontal="center" wrapText="1"/>
    </xf>
    <xf numFmtId="0" fontId="16" fillId="0" borderId="31" xfId="9" applyFont="1" applyFill="1" applyBorder="1" applyAlignment="1">
      <alignment horizontal="center" wrapText="1"/>
    </xf>
    <xf numFmtId="0" fontId="16" fillId="0" borderId="30" xfId="9" applyFont="1" applyFill="1" applyBorder="1" applyAlignment="1">
      <alignment horizontal="center" vertical="top" wrapText="1"/>
    </xf>
    <xf numFmtId="0" fontId="16" fillId="0" borderId="31" xfId="9" applyFont="1" applyFill="1" applyBorder="1" applyAlignment="1">
      <alignment horizontal="center" vertical="top" wrapText="1"/>
    </xf>
    <xf numFmtId="0" fontId="16" fillId="0" borderId="32" xfId="9" applyFont="1" applyFill="1" applyBorder="1" applyAlignment="1">
      <alignment wrapText="1"/>
    </xf>
    <xf numFmtId="0" fontId="16" fillId="0" borderId="26" xfId="9" applyFont="1" applyFill="1" applyBorder="1" applyAlignment="1">
      <alignment wrapText="1"/>
    </xf>
    <xf numFmtId="0" fontId="16" fillId="0" borderId="33" xfId="9" applyFont="1" applyFill="1" applyBorder="1" applyAlignment="1">
      <alignment wrapText="1"/>
    </xf>
    <xf numFmtId="0" fontId="16" fillId="0" borderId="34" xfId="9" applyFont="1" applyFill="1" applyBorder="1" applyAlignment="1">
      <alignment wrapText="1"/>
    </xf>
    <xf numFmtId="0" fontId="16" fillId="0" borderId="35" xfId="9" applyFont="1" applyFill="1" applyBorder="1" applyAlignment="1">
      <alignment wrapText="1"/>
    </xf>
    <xf numFmtId="0" fontId="16" fillId="0" borderId="36" xfId="9" applyFont="1" applyFill="1" applyBorder="1" applyAlignment="1">
      <alignment wrapText="1"/>
    </xf>
    <xf numFmtId="0" fontId="12" fillId="8" borderId="33" xfId="9" applyFill="1" applyBorder="1" applyAlignment="1">
      <alignment horizontal="left" vertical="center" wrapText="1"/>
    </xf>
    <xf numFmtId="164" fontId="12" fillId="8" borderId="33" xfId="9" applyNumberFormat="1" applyFill="1" applyBorder="1" applyAlignment="1">
      <alignment horizontal="left" vertical="center" wrapText="1"/>
    </xf>
    <xf numFmtId="164" fontId="12" fillId="8" borderId="37" xfId="9" applyNumberFormat="1" applyFill="1" applyBorder="1" applyAlignment="1">
      <alignment horizontal="left" vertical="center" wrapText="1"/>
    </xf>
    <xf numFmtId="49" fontId="12" fillId="8" borderId="33" xfId="9" applyNumberFormat="1" applyFill="1" applyBorder="1" applyAlignment="1">
      <alignment horizontal="left" vertical="center" wrapText="1"/>
    </xf>
    <xf numFmtId="0" fontId="12" fillId="8" borderId="38" xfId="9" applyFill="1" applyBorder="1" applyAlignment="1">
      <alignment horizontal="left" vertical="center" wrapText="1"/>
    </xf>
    <xf numFmtId="0" fontId="19" fillId="0" borderId="39" xfId="9" applyFont="1" applyFill="1" applyBorder="1" applyAlignment="1" applyProtection="1">
      <alignment wrapText="1"/>
      <protection locked="0"/>
    </xf>
    <xf numFmtId="0" fontId="12" fillId="8" borderId="40" xfId="9" applyFill="1" applyBorder="1" applyAlignment="1">
      <alignment horizontal="left" wrapText="1"/>
    </xf>
    <xf numFmtId="0" fontId="12" fillId="0" borderId="39" xfId="9" applyFill="1" applyBorder="1" applyProtection="1">
      <protection locked="0"/>
    </xf>
    <xf numFmtId="0" fontId="12" fillId="8" borderId="41" xfId="9" applyFill="1" applyBorder="1" applyAlignment="1">
      <alignment horizontal="left" vertical="center" wrapText="1"/>
    </xf>
    <xf numFmtId="0" fontId="12" fillId="0" borderId="42" xfId="9" applyFill="1" applyBorder="1" applyProtection="1">
      <protection locked="0"/>
    </xf>
    <xf numFmtId="0" fontId="12" fillId="8" borderId="43" xfId="9" applyFill="1" applyBorder="1" applyAlignment="1">
      <alignment horizontal="left" wrapText="1"/>
    </xf>
    <xf numFmtId="0" fontId="16" fillId="0" borderId="44" xfId="9" applyFont="1" applyFill="1" applyBorder="1" applyAlignment="1">
      <alignment horizontal="center" vertical="center"/>
    </xf>
    <xf numFmtId="2" fontId="12" fillId="0" borderId="45" xfId="9" applyNumberFormat="1" applyFill="1" applyBorder="1" applyProtection="1">
      <protection locked="0"/>
    </xf>
    <xf numFmtId="0" fontId="13" fillId="0" borderId="0" xfId="9" applyFont="1" applyFill="1"/>
    <xf numFmtId="0" fontId="20" fillId="6" borderId="29" xfId="9" applyFont="1" applyFill="1" applyBorder="1" applyAlignment="1" applyProtection="1">
      <alignment horizontal="center" vertical="center" wrapText="1"/>
      <protection locked="0"/>
    </xf>
    <xf numFmtId="0" fontId="12" fillId="0" borderId="46" xfId="9" applyFill="1" applyBorder="1"/>
    <xf numFmtId="0" fontId="13" fillId="0" borderId="0" xfId="9" applyFont="1" applyProtection="1">
      <protection locked="0"/>
    </xf>
    <xf numFmtId="0" fontId="14" fillId="0" borderId="21" xfId="9" applyFont="1" applyBorder="1" applyAlignment="1">
      <alignment horizontal="center"/>
    </xf>
    <xf numFmtId="0" fontId="12" fillId="0" borderId="0" xfId="9"/>
    <xf numFmtId="0" fontId="12" fillId="0" borderId="22" xfId="9" applyBorder="1" applyAlignment="1">
      <alignment horizontal="center"/>
    </xf>
    <xf numFmtId="0" fontId="12" fillId="0" borderId="23" xfId="9" applyBorder="1" applyAlignment="1">
      <alignment horizontal="center"/>
    </xf>
    <xf numFmtId="0" fontId="15" fillId="0" borderId="0" xfId="9" applyFont="1"/>
    <xf numFmtId="0" fontId="12" fillId="0" borderId="24" xfId="9" applyBorder="1" applyAlignment="1">
      <alignment horizontal="center"/>
    </xf>
    <xf numFmtId="0" fontId="12" fillId="0" borderId="25" xfId="9" applyBorder="1" applyAlignment="1">
      <alignment horizontal="center"/>
    </xf>
    <xf numFmtId="0" fontId="12" fillId="0" borderId="0" xfId="9" applyAlignment="1">
      <alignment horizontal="center" vertical="top" wrapText="1"/>
    </xf>
    <xf numFmtId="14" fontId="12" fillId="0" borderId="0" xfId="9" applyNumberFormat="1"/>
    <xf numFmtId="0" fontId="17" fillId="0" borderId="0" xfId="9" applyFont="1" applyAlignment="1">
      <alignment horizontal="left"/>
    </xf>
    <xf numFmtId="0" fontId="17" fillId="0" borderId="0" xfId="9" applyFont="1"/>
    <xf numFmtId="0" fontId="16" fillId="0" borderId="0" xfId="9" applyFont="1"/>
    <xf numFmtId="0" fontId="16" fillId="0" borderId="0" xfId="9" applyFont="1"/>
    <xf numFmtId="0" fontId="18" fillId="0" borderId="0" xfId="9" applyFont="1" applyAlignment="1">
      <alignment horizontal="left"/>
    </xf>
    <xf numFmtId="0" fontId="18" fillId="0" borderId="0" xfId="9" applyFont="1" applyAlignment="1">
      <alignment horizontal="center"/>
    </xf>
    <xf numFmtId="0" fontId="16" fillId="0" borderId="30" xfId="9" applyFont="1" applyBorder="1" applyAlignment="1">
      <alignment horizontal="center" wrapText="1"/>
    </xf>
    <xf numFmtId="0" fontId="16" fillId="0" borderId="31" xfId="9" applyFont="1" applyBorder="1" applyAlignment="1">
      <alignment horizontal="center" wrapText="1"/>
    </xf>
    <xf numFmtId="0" fontId="16" fillId="0" borderId="32" xfId="9" applyFont="1" applyBorder="1" applyAlignment="1">
      <alignment wrapText="1"/>
    </xf>
    <xf numFmtId="0" fontId="16" fillId="0" borderId="26" xfId="9" applyFont="1" applyBorder="1" applyAlignment="1">
      <alignment wrapText="1"/>
    </xf>
    <xf numFmtId="0" fontId="16" fillId="0" borderId="33" xfId="9" applyFont="1" applyBorder="1" applyAlignment="1">
      <alignment wrapText="1"/>
    </xf>
    <xf numFmtId="0" fontId="16" fillId="0" borderId="34" xfId="9" applyFont="1" applyBorder="1" applyAlignment="1">
      <alignment wrapText="1"/>
    </xf>
    <xf numFmtId="0" fontId="16" fillId="0" borderId="35" xfId="9" applyFont="1" applyBorder="1" applyAlignment="1">
      <alignment wrapText="1"/>
    </xf>
    <xf numFmtId="0" fontId="16" fillId="0" borderId="36" xfId="9" applyFont="1" applyBorder="1" applyAlignment="1">
      <alignment wrapText="1"/>
    </xf>
    <xf numFmtId="0" fontId="19" fillId="0" borderId="39" xfId="9" applyFont="1" applyBorder="1" applyAlignment="1" applyProtection="1">
      <alignment wrapText="1"/>
      <protection locked="0"/>
    </xf>
    <xf numFmtId="0" fontId="12" fillId="0" borderId="39" xfId="9" applyFont="1" applyBorder="1" applyProtection="1">
      <protection locked="0"/>
    </xf>
    <xf numFmtId="0" fontId="12" fillId="0" borderId="39" xfId="9" applyBorder="1" applyProtection="1">
      <protection locked="0"/>
    </xf>
    <xf numFmtId="0" fontId="12" fillId="0" borderId="42" xfId="9" applyBorder="1" applyProtection="1">
      <protection locked="0"/>
    </xf>
    <xf numFmtId="0" fontId="16" fillId="0" borderId="44" xfId="9" applyFont="1" applyBorder="1" applyAlignment="1">
      <alignment horizontal="center" vertical="center"/>
    </xf>
    <xf numFmtId="2" fontId="12" fillId="0" borderId="45" xfId="9" applyNumberFormat="1" applyBorder="1" applyProtection="1">
      <protection locked="0"/>
    </xf>
    <xf numFmtId="0" fontId="13" fillId="0" borderId="0" xfId="9" applyFont="1"/>
    <xf numFmtId="0" fontId="12" fillId="0" borderId="46" xfId="9" applyBorder="1"/>
    <xf numFmtId="0" fontId="7" fillId="0" borderId="0" xfId="4" applyFont="1" applyAlignment="1">
      <alignment horizontal="center" vertical="top" wrapText="1"/>
    </xf>
    <xf numFmtId="0" fontId="2" fillId="0" borderId="0" xfId="1" applyFill="1" applyBorder="1"/>
    <xf numFmtId="0" fontId="3" fillId="0" borderId="0" xfId="2" applyFill="1" applyBorder="1"/>
    <xf numFmtId="0" fontId="3" fillId="0" borderId="0" xfId="2" applyFill="1" applyBorder="1"/>
    <xf numFmtId="0" fontId="4" fillId="0" borderId="0" xfId="7" applyFill="1" applyBorder="1" applyAlignment="1">
      <alignment horizontal="left"/>
    </xf>
    <xf numFmtId="0" fontId="4" fillId="0" borderId="0" xfId="7" applyFill="1" applyBorder="1" applyAlignment="1">
      <alignment horizontal="center"/>
    </xf>
    <xf numFmtId="0" fontId="3" fillId="0" borderId="47" xfId="2" applyFill="1" applyBorder="1" applyAlignment="1">
      <alignment horizontal="center" wrapText="1"/>
    </xf>
    <xf numFmtId="0" fontId="3" fillId="0" borderId="48" xfId="2" applyFill="1" applyBorder="1" applyAlignment="1">
      <alignment horizontal="center" wrapText="1"/>
    </xf>
    <xf numFmtId="0" fontId="3" fillId="0" borderId="47" xfId="2" applyBorder="1" applyAlignment="1">
      <alignment horizontal="center" wrapText="1"/>
    </xf>
    <xf numFmtId="0" fontId="3" fillId="0" borderId="48" xfId="2" applyBorder="1" applyAlignment="1">
      <alignment horizontal="center" wrapText="1"/>
    </xf>
    <xf numFmtId="0" fontId="3" fillId="0" borderId="49" xfId="2" applyBorder="1" applyAlignment="1" applyProtection="1">
      <alignment wrapText="1"/>
    </xf>
    <xf numFmtId="0" fontId="3" fillId="0" borderId="49" xfId="2" applyBorder="1" applyAlignment="1">
      <alignment wrapText="1"/>
    </xf>
    <xf numFmtId="0" fontId="3" fillId="0" borderId="9" xfId="2" applyBorder="1" applyAlignment="1">
      <alignment wrapText="1"/>
    </xf>
    <xf numFmtId="0" fontId="3" fillId="0" borderId="13" xfId="2" applyBorder="1" applyAlignment="1">
      <alignment wrapText="1"/>
    </xf>
    <xf numFmtId="0" fontId="3" fillId="0" borderId="50" xfId="2" applyBorder="1" applyAlignment="1">
      <alignment wrapText="1"/>
    </xf>
    <xf numFmtId="0" fontId="3" fillId="0" borderId="51" xfId="2" applyBorder="1" applyAlignment="1">
      <alignment wrapText="1"/>
    </xf>
    <xf numFmtId="0" fontId="3" fillId="0" borderId="52" xfId="2" applyBorder="1" applyAlignment="1">
      <alignment wrapText="1"/>
    </xf>
    <xf numFmtId="0" fontId="7" fillId="3" borderId="13" xfId="8" applyBorder="1">
      <alignment horizontal="left" wrapText="1"/>
    </xf>
    <xf numFmtId="164" fontId="7" fillId="3" borderId="13" xfId="8" applyNumberFormat="1" applyBorder="1">
      <alignment horizontal="left" wrapText="1"/>
    </xf>
    <xf numFmtId="164" fontId="7" fillId="3" borderId="53" xfId="8" applyNumberFormat="1" applyBorder="1">
      <alignment horizontal="left" wrapText="1"/>
    </xf>
    <xf numFmtId="49" fontId="7" fillId="3" borderId="13" xfId="8" applyNumberFormat="1" applyBorder="1">
      <alignment horizontal="left" wrapText="1"/>
    </xf>
    <xf numFmtId="0" fontId="7" fillId="3" borderId="54" xfId="8" applyNumberFormat="1" applyBorder="1">
      <alignment horizontal="left" wrapText="1"/>
    </xf>
    <xf numFmtId="0" fontId="21" fillId="0" borderId="17" xfId="7" applyNumberFormat="1" applyFont="1" applyFill="1" applyBorder="1" applyAlignment="1" applyProtection="1">
      <alignment wrapText="1"/>
      <protection locked="0"/>
    </xf>
    <xf numFmtId="0" fontId="7" fillId="3" borderId="16" xfId="8" applyNumberFormat="1" applyBorder="1">
      <alignment horizontal="left" wrapText="1"/>
    </xf>
    <xf numFmtId="0" fontId="7" fillId="0" borderId="17" xfId="4" applyNumberFormat="1" applyFont="1" applyBorder="1" applyProtection="1">
      <protection locked="0"/>
    </xf>
    <xf numFmtId="0" fontId="7" fillId="0" borderId="17" xfId="4" applyNumberFormat="1" applyBorder="1" applyProtection="1">
      <protection locked="0"/>
    </xf>
    <xf numFmtId="0" fontId="0" fillId="3" borderId="13" xfId="8" applyFont="1" applyBorder="1">
      <alignment horizontal="left" wrapText="1"/>
    </xf>
    <xf numFmtId="0" fontId="7" fillId="0" borderId="17" xfId="5" applyNumberFormat="1" applyFill="1" applyBorder="1" applyAlignment="1" applyProtection="1">
      <protection locked="0"/>
    </xf>
    <xf numFmtId="0" fontId="7" fillId="3" borderId="55" xfId="8" applyNumberFormat="1" applyBorder="1">
      <alignment horizontal="left" wrapText="1"/>
    </xf>
    <xf numFmtId="0" fontId="7" fillId="0" borderId="19" xfId="4" applyNumberFormat="1" applyBorder="1" applyProtection="1">
      <protection locked="0"/>
    </xf>
    <xf numFmtId="0" fontId="7" fillId="3" borderId="18" xfId="8" applyNumberFormat="1" applyBorder="1">
      <alignment horizontal="left" wrapText="1"/>
    </xf>
    <xf numFmtId="0" fontId="3" fillId="0" borderId="56" xfId="2" applyBorder="1" applyAlignment="1">
      <alignment horizontal="center" vertical="center"/>
    </xf>
    <xf numFmtId="2" fontId="7" fillId="0" borderId="57" xfId="4" applyNumberFormat="1" applyBorder="1" applyProtection="1">
      <protection locked="0"/>
    </xf>
    <xf numFmtId="0" fontId="6" fillId="0" borderId="0" xfId="3"/>
    <xf numFmtId="0" fontId="7" fillId="0" borderId="0" xfId="4" applyFont="1"/>
    <xf numFmtId="0" fontId="7" fillId="0" borderId="20" xfId="4" applyBorder="1"/>
    <xf numFmtId="0" fontId="7" fillId="0" borderId="0" xfId="4" applyBorder="1" applyAlignment="1" applyProtection="1"/>
    <xf numFmtId="0" fontId="12" fillId="0" borderId="39" xfId="10" applyFont="1" applyFill="1" applyBorder="1" applyProtection="1">
      <protection locked="0"/>
    </xf>
    <xf numFmtId="20" fontId="0" fillId="0" borderId="0" xfId="0" applyNumberFormat="1"/>
    <xf numFmtId="14" fontId="0" fillId="0" borderId="0" xfId="0" applyNumberFormat="1"/>
  </cellXfs>
  <cellStyles count="28">
    <cellStyle name="20% - Accent1 2" xfId="11"/>
    <cellStyle name="Accent1 2" xfId="12"/>
    <cellStyle name="Calculations" xfId="6"/>
    <cellStyle name="Calculations 2" xfId="13"/>
    <cellStyle name="Currency 3" xfId="14"/>
    <cellStyle name="editable" xfId="5"/>
    <cellStyle name="editable 2" xfId="15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Heading 1" xfId="1" builtinId="16"/>
    <cellStyle name="Heading 1 2" xfId="16"/>
    <cellStyle name="Heading 2" xfId="2" builtinId="17"/>
    <cellStyle name="Heading 2 2" xfId="17"/>
    <cellStyle name="Heading 3 2" xfId="18"/>
    <cellStyle name="Heading 4 2" xfId="7"/>
    <cellStyle name="Hyperlink" xfId="3" builtinId="8"/>
    <cellStyle name="Hyperlink 2" xfId="19"/>
    <cellStyle name="Hyperlink 3" xfId="20"/>
    <cellStyle name="Normal" xfId="0" builtinId="0"/>
    <cellStyle name="Normal 2" xfId="4"/>
    <cellStyle name="Normal 2 2" xfId="21"/>
    <cellStyle name="Normal 2 2 2" xfId="22"/>
    <cellStyle name="Normal 3" xfId="9"/>
    <cellStyle name="Normal 4" xfId="10"/>
    <cellStyle name="prepopulated" xfId="8"/>
    <cellStyle name="prepopulated 2" xfId="23"/>
  </cellStyles>
  <dxfs count="729"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externalLink" Target="externalLinks/externalLink8.xml"/><Relationship Id="rId21" Type="http://schemas.openxmlformats.org/officeDocument/2006/relationships/externalLink" Target="externalLinks/externalLink9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externalLink" Target="externalLinks/externalLink2.xml"/><Relationship Id="rId15" Type="http://schemas.openxmlformats.org/officeDocument/2006/relationships/externalLink" Target="externalLinks/externalLink3.xml"/><Relationship Id="rId16" Type="http://schemas.openxmlformats.org/officeDocument/2006/relationships/externalLink" Target="externalLinks/externalLink4.xml"/><Relationship Id="rId17" Type="http://schemas.openxmlformats.org/officeDocument/2006/relationships/externalLink" Target="externalLinks/externalLink5.xml"/><Relationship Id="rId18" Type="http://schemas.openxmlformats.org/officeDocument/2006/relationships/externalLink" Target="externalLinks/externalLink6.xml"/><Relationship Id="rId19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strRef>
              <c:f>registeredUsers!$B$4</c:f>
              <c:strCache>
                <c:ptCount val="1"/>
                <c:pt idx="0">
                  <c:v>Established Support Tools &amp; Processes (Linked to Funding Milestone 2)</c:v>
                </c:pt>
              </c:strCache>
            </c:strRef>
          </c:tx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registeredUsers!$C$4:$K$4</c:f>
              <c:numCache>
                <c:formatCode>General</c:formatCode>
                <c:ptCount val="9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15.0</c:v>
                </c:pt>
                <c:pt idx="6">
                  <c:v>35.0</c:v>
                </c:pt>
                <c:pt idx="7">
                  <c:v>60.0</c:v>
                </c:pt>
                <c:pt idx="8">
                  <c:v>61.0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registeredUsers!$B$5</c:f>
              <c:strCache>
                <c:ptCount val="1"/>
                <c:pt idx="0">
                  <c:v>Integrated existing application with AAF Authentication Services (Linked to Funding Milestone 2)</c:v>
                </c:pt>
              </c:strCache>
            </c:strRef>
          </c:tx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registeredUsers!$C$5:$K$5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35.0</c:v>
                </c:pt>
                <c:pt idx="7">
                  <c:v>60.0</c:v>
                </c:pt>
                <c:pt idx="8">
                  <c:v>61.0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registeredUsers!$B$6</c:f>
              <c:strCache>
                <c:ptCount val="1"/>
                <c:pt idx="0">
                  <c:v>Integrated Invoicing &amp; Billing Complete (Linked to Funding Milestone 3)</c:v>
                </c:pt>
              </c:strCache>
            </c:strRef>
          </c:tx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registeredUsers!$C$6:$K$6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registeredUsers!$B$7</c:f>
              <c:strCache>
                <c:ptCount val="1"/>
                <c:pt idx="0">
                  <c:v>Initial Production Research Cloud Deployed (Linked to Funding Milestone 3)</c:v>
                </c:pt>
              </c:strCache>
            </c:strRef>
          </c:tx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registeredUsers!$C$7:$K$7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9.0</c:v>
                </c:pt>
                <c:pt idx="6">
                  <c:v>35.0</c:v>
                </c:pt>
                <c:pt idx="7">
                  <c:v>60.0</c:v>
                </c:pt>
                <c:pt idx="8">
                  <c:v>61.0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registeredUsers!$B$8</c:f>
              <c:strCache>
                <c:ptCount val="1"/>
                <c:pt idx="0">
                  <c:v>Implemented Data Extraction for Analysis Module (Linked to Funding Milestone 4)</c:v>
                </c:pt>
              </c:strCache>
            </c:strRef>
          </c:tx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registeredUsers!$C$8:$K$8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35.0</c:v>
                </c:pt>
                <c:pt idx="7">
                  <c:v>55.0</c:v>
                </c:pt>
                <c:pt idx="8">
                  <c:v>56.0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registeredUsers!$B$9</c:f>
              <c:strCache>
                <c:ptCount val="1"/>
                <c:pt idx="0">
                  <c:v>Implemented Pedigree Storage &amp; Visualisation Module (Linked to Funding Milestone 4)</c:v>
                </c:pt>
              </c:strCache>
            </c:strRef>
          </c:tx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registeredUsers!$C$9:$K$9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registeredUsers!$B$10</c:f>
              <c:strCache>
                <c:ptCount val="1"/>
                <c:pt idx="0">
                  <c:v>Enhanced Data Linkage &amp; Reporting Module Complete (Linked to Funding Milestone 5)</c:v>
                </c:pt>
              </c:strCache>
            </c:strRef>
          </c:tx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registeredUsers!$C$10:$K$10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35.0</c:v>
                </c:pt>
                <c:pt idx="7">
                  <c:v>60.0</c:v>
                </c:pt>
                <c:pt idx="8">
                  <c:v>6.0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registeredUsers!$B$11</c:f>
              <c:strCache>
                <c:ptCount val="1"/>
                <c:pt idx="0">
                  <c:v>Implemented Registry Management Module (Linked to Funding Milestone 5)</c:v>
                </c:pt>
              </c:strCache>
            </c:strRef>
          </c:tx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registeredUsers!$C$11:$K$11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35.0</c:v>
                </c:pt>
                <c:pt idx="7">
                  <c:v>60.0</c:v>
                </c:pt>
                <c:pt idx="8">
                  <c:v>61.0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registeredUsers!$B$12</c:f>
              <c:strCache>
                <c:ptCount val="1"/>
                <c:pt idx="0">
                  <c:v>Integrated Genotypic Data Management Capability (Linked to Funding Milestone 5)</c:v>
                </c:pt>
              </c:strCache>
            </c:strRef>
          </c:tx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registeredUsers!$C$12:$K$12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512296"/>
        <c:axId val="2083521256"/>
        <c:axId val="2091293912"/>
      </c:line3DChart>
      <c:catAx>
        <c:axId val="2089512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521256"/>
        <c:crosses val="autoZero"/>
        <c:auto val="1"/>
        <c:lblAlgn val="ctr"/>
        <c:lblOffset val="100"/>
        <c:noMultiLvlLbl val="0"/>
      </c:catAx>
      <c:valAx>
        <c:axId val="2083521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512296"/>
        <c:crosses val="autoZero"/>
        <c:crossBetween val="between"/>
      </c:valAx>
      <c:serAx>
        <c:axId val="209129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521256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registeredUsers!$B$4</c:f>
              <c:strCache>
                <c:ptCount val="1"/>
                <c:pt idx="0">
                  <c:v>Established Support Tools &amp; Processes (Linked to Funding Milestone 2)</c:v>
                </c:pt>
              </c:strCache>
            </c:strRef>
          </c:tx>
          <c:invertIfNegative val="0"/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registeredUsers!$C$4:$K$4</c:f>
              <c:numCache>
                <c:formatCode>General</c:formatCode>
                <c:ptCount val="9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15.0</c:v>
                </c:pt>
                <c:pt idx="6">
                  <c:v>35.0</c:v>
                </c:pt>
                <c:pt idx="7">
                  <c:v>60.0</c:v>
                </c:pt>
                <c:pt idx="8">
                  <c:v>61.0</c:v>
                </c:pt>
              </c:numCache>
            </c:numRef>
          </c:val>
        </c:ser>
        <c:ser>
          <c:idx val="1"/>
          <c:order val="1"/>
          <c:tx>
            <c:strRef>
              <c:f>registeredUsers!$B$5</c:f>
              <c:strCache>
                <c:ptCount val="1"/>
                <c:pt idx="0">
                  <c:v>Integrated existing application with AAF Authentication Services (Linked to Funding Milestone 2)</c:v>
                </c:pt>
              </c:strCache>
            </c:strRef>
          </c:tx>
          <c:invertIfNegative val="0"/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registeredUsers!$C$5:$K$5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35.0</c:v>
                </c:pt>
                <c:pt idx="7">
                  <c:v>60.0</c:v>
                </c:pt>
                <c:pt idx="8">
                  <c:v>61.0</c:v>
                </c:pt>
              </c:numCache>
            </c:numRef>
          </c:val>
        </c:ser>
        <c:ser>
          <c:idx val="2"/>
          <c:order val="2"/>
          <c:tx>
            <c:strRef>
              <c:f>registeredUsers!$B$6</c:f>
              <c:strCache>
                <c:ptCount val="1"/>
                <c:pt idx="0">
                  <c:v>Integrated Invoicing &amp; Billing Complete (Linked to Funding Milestone 3)</c:v>
                </c:pt>
              </c:strCache>
            </c:strRef>
          </c:tx>
          <c:invertIfNegative val="0"/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registeredUsers!$C$6:$K$6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</c:numCache>
            </c:numRef>
          </c:val>
        </c:ser>
        <c:ser>
          <c:idx val="3"/>
          <c:order val="3"/>
          <c:tx>
            <c:strRef>
              <c:f>registeredUsers!$B$7</c:f>
              <c:strCache>
                <c:ptCount val="1"/>
                <c:pt idx="0">
                  <c:v>Initial Production Research Cloud Deployed (Linked to Funding Milestone 3)</c:v>
                </c:pt>
              </c:strCache>
            </c:strRef>
          </c:tx>
          <c:invertIfNegative val="0"/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registeredUsers!$C$7:$K$7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9.0</c:v>
                </c:pt>
                <c:pt idx="6">
                  <c:v>35.0</c:v>
                </c:pt>
                <c:pt idx="7">
                  <c:v>60.0</c:v>
                </c:pt>
                <c:pt idx="8">
                  <c:v>61.0</c:v>
                </c:pt>
              </c:numCache>
            </c:numRef>
          </c:val>
        </c:ser>
        <c:ser>
          <c:idx val="4"/>
          <c:order val="4"/>
          <c:tx>
            <c:strRef>
              <c:f>registeredUsers!$B$8</c:f>
              <c:strCache>
                <c:ptCount val="1"/>
                <c:pt idx="0">
                  <c:v>Implemented Data Extraction for Analysis Module (Linked to Funding Milestone 4)</c:v>
                </c:pt>
              </c:strCache>
            </c:strRef>
          </c:tx>
          <c:invertIfNegative val="0"/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registeredUsers!$C$8:$K$8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35.0</c:v>
                </c:pt>
                <c:pt idx="7">
                  <c:v>55.0</c:v>
                </c:pt>
                <c:pt idx="8">
                  <c:v>56.0</c:v>
                </c:pt>
              </c:numCache>
            </c:numRef>
          </c:val>
        </c:ser>
        <c:ser>
          <c:idx val="5"/>
          <c:order val="5"/>
          <c:tx>
            <c:strRef>
              <c:f>registeredUsers!$B$9</c:f>
              <c:strCache>
                <c:ptCount val="1"/>
                <c:pt idx="0">
                  <c:v>Implemented Pedigree Storage &amp; Visualisation Module (Linked to Funding Milestone 4)</c:v>
                </c:pt>
              </c:strCache>
            </c:strRef>
          </c:tx>
          <c:invertIfNegative val="0"/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registeredUsers!$C$9:$K$9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registeredUsers!$B$10</c:f>
              <c:strCache>
                <c:ptCount val="1"/>
                <c:pt idx="0">
                  <c:v>Enhanced Data Linkage &amp; Reporting Module Complete (Linked to Funding Milestone 5)</c:v>
                </c:pt>
              </c:strCache>
            </c:strRef>
          </c:tx>
          <c:invertIfNegative val="0"/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registeredUsers!$C$10:$K$10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35.0</c:v>
                </c:pt>
                <c:pt idx="7">
                  <c:v>60.0</c:v>
                </c:pt>
                <c:pt idx="8">
                  <c:v>6.0</c:v>
                </c:pt>
              </c:numCache>
            </c:numRef>
          </c:val>
        </c:ser>
        <c:ser>
          <c:idx val="7"/>
          <c:order val="7"/>
          <c:tx>
            <c:strRef>
              <c:f>registeredUsers!$B$11</c:f>
              <c:strCache>
                <c:ptCount val="1"/>
                <c:pt idx="0">
                  <c:v>Implemented Registry Management Module (Linked to Funding Milestone 5)</c:v>
                </c:pt>
              </c:strCache>
            </c:strRef>
          </c:tx>
          <c:invertIfNegative val="0"/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registeredUsers!$C$11:$K$11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35.0</c:v>
                </c:pt>
                <c:pt idx="7">
                  <c:v>60.0</c:v>
                </c:pt>
                <c:pt idx="8">
                  <c:v>61.0</c:v>
                </c:pt>
              </c:numCache>
            </c:numRef>
          </c:val>
        </c:ser>
        <c:ser>
          <c:idx val="8"/>
          <c:order val="8"/>
          <c:tx>
            <c:strRef>
              <c:f>registeredUsers!$B$12</c:f>
              <c:strCache>
                <c:ptCount val="1"/>
                <c:pt idx="0">
                  <c:v>Integrated Genotypic Data Management Capability (Linked to Funding Milestone 5)</c:v>
                </c:pt>
              </c:strCache>
            </c:strRef>
          </c:tx>
          <c:invertIfNegative val="0"/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registeredUsers!$C$12:$K$12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782536"/>
        <c:axId val="2142753592"/>
      </c:barChart>
      <c:catAx>
        <c:axId val="2142782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753592"/>
        <c:crosses val="autoZero"/>
        <c:auto val="1"/>
        <c:lblAlgn val="ctr"/>
        <c:lblOffset val="100"/>
        <c:noMultiLvlLbl val="0"/>
      </c:catAx>
      <c:valAx>
        <c:axId val="2142753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78253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Biospecimens stored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biospecimenCounts!$B$7</c:f>
              <c:strCache>
                <c:ptCount val="1"/>
                <c:pt idx="0">
                  <c:v>Initial Production Research Cloud Deployed (Linked to Funding Milestone 3)</c:v>
                </c:pt>
              </c:strCache>
            </c:strRef>
          </c:tx>
          <c:marker>
            <c:symbol val="none"/>
          </c:marker>
          <c:cat>
            <c:strRef>
              <c:f>biospecimenCounts!$C$3:$K$3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biospecimenCounts!$C$7:$K$7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6.0</c:v>
                </c:pt>
                <c:pt idx="6">
                  <c:v>32290.0</c:v>
                </c:pt>
                <c:pt idx="7">
                  <c:v>46000.0</c:v>
                </c:pt>
                <c:pt idx="8">
                  <c:v>46500.0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162168"/>
        <c:axId val="2144158184"/>
      </c:lineChart>
      <c:catAx>
        <c:axId val="214416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158184"/>
        <c:crosses val="autoZero"/>
        <c:auto val="1"/>
        <c:lblAlgn val="ctr"/>
        <c:lblOffset val="100"/>
        <c:noMultiLvlLbl val="0"/>
      </c:catAx>
      <c:valAx>
        <c:axId val="2144158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162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Biospecimens Stored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biospecimenCounts!$B$7</c:f>
              <c:strCache>
                <c:ptCount val="1"/>
                <c:pt idx="0">
                  <c:v>Initial Production Research Cloud Deployed (Linked to Funding Milestone 3)</c:v>
                </c:pt>
              </c:strCache>
            </c:strRef>
          </c:tx>
          <c:invertIfNegative val="0"/>
          <c:cat>
            <c:strRef>
              <c:f>biospecimenCounts!$C$3:$K$3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biospecimenCounts!$C$7:$K$7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6.0</c:v>
                </c:pt>
                <c:pt idx="6">
                  <c:v>32290.0</c:v>
                </c:pt>
                <c:pt idx="7">
                  <c:v>46000.0</c:v>
                </c:pt>
                <c:pt idx="8">
                  <c:v>46500.0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089992"/>
        <c:axId val="2144081384"/>
      </c:barChart>
      <c:catAx>
        <c:axId val="214408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081384"/>
        <c:crosses val="autoZero"/>
        <c:auto val="1"/>
        <c:lblAlgn val="ctr"/>
        <c:lblOffset val="100"/>
        <c:noMultiLvlLbl val="0"/>
      </c:catAx>
      <c:valAx>
        <c:axId val="2144081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08999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Subject (particiants) stored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subjectCounts!$B$4</c:f>
              <c:strCache>
                <c:ptCount val="1"/>
                <c:pt idx="0">
                  <c:v>Established Support Tools &amp; Processes (Linked to Funding Milestone 2)</c:v>
                </c:pt>
              </c:strCache>
            </c:strRef>
          </c:tx>
          <c:marker>
            <c:symbol val="none"/>
          </c:marker>
          <c:cat>
            <c:strRef>
              <c:f>subjectCounts!$C$3:$K$3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subjectCounts!$C$4:$K$4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25000.0</c:v>
                </c:pt>
                <c:pt idx="5">
                  <c:v>32500.0</c:v>
                </c:pt>
                <c:pt idx="6">
                  <c:v>45000.0</c:v>
                </c:pt>
                <c:pt idx="7">
                  <c:v>45000.0</c:v>
                </c:pt>
                <c:pt idx="8">
                  <c:v>55000.0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896520"/>
        <c:axId val="2140915416"/>
      </c:lineChart>
      <c:catAx>
        <c:axId val="209389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915416"/>
        <c:crosses val="autoZero"/>
        <c:auto val="1"/>
        <c:lblAlgn val="ctr"/>
        <c:lblOffset val="100"/>
        <c:noMultiLvlLbl val="0"/>
      </c:catAx>
      <c:valAx>
        <c:axId val="2140915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896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Subject (particiants) stored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subjectCounts!$B$4</c:f>
              <c:strCache>
                <c:ptCount val="1"/>
                <c:pt idx="0">
                  <c:v>Established Support Tools &amp; Processes (Linked to Funding Milestone 2)</c:v>
                </c:pt>
              </c:strCache>
            </c:strRef>
          </c:tx>
          <c:invertIfNegative val="0"/>
          <c:cat>
            <c:strRef>
              <c:f>subjectCounts!$C$3:$K$3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subjectCounts!$C$4:$K$4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25000.0</c:v>
                </c:pt>
                <c:pt idx="5">
                  <c:v>32500.0</c:v>
                </c:pt>
                <c:pt idx="6">
                  <c:v>45000.0</c:v>
                </c:pt>
                <c:pt idx="7">
                  <c:v>45000.0</c:v>
                </c:pt>
                <c:pt idx="8">
                  <c:v>55000.0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5432168"/>
        <c:axId val="2143779032"/>
      </c:barChart>
      <c:catAx>
        <c:axId val="-214543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779032"/>
        <c:crosses val="autoZero"/>
        <c:auto val="1"/>
        <c:lblAlgn val="ctr"/>
        <c:lblOffset val="100"/>
        <c:noMultiLvlLbl val="0"/>
      </c:catAx>
      <c:valAx>
        <c:axId val="2143779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432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12</xdr:row>
      <xdr:rowOff>50800</xdr:rowOff>
    </xdr:from>
    <xdr:to>
      <xdr:col>10</xdr:col>
      <xdr:colOff>419100</xdr:colOff>
      <xdr:row>42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88900</xdr:colOff>
      <xdr:row>43</xdr:row>
      <xdr:rowOff>76200</xdr:rowOff>
    </xdr:from>
    <xdr:to>
      <xdr:col>10</xdr:col>
      <xdr:colOff>304800</xdr:colOff>
      <xdr:row>71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12</xdr:row>
      <xdr:rowOff>50800</xdr:rowOff>
    </xdr:from>
    <xdr:to>
      <xdr:col>10</xdr:col>
      <xdr:colOff>419100</xdr:colOff>
      <xdr:row>42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88900</xdr:colOff>
      <xdr:row>43</xdr:row>
      <xdr:rowOff>76200</xdr:rowOff>
    </xdr:from>
    <xdr:to>
      <xdr:col>10</xdr:col>
      <xdr:colOff>304800</xdr:colOff>
      <xdr:row>71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12</xdr:row>
      <xdr:rowOff>50800</xdr:rowOff>
    </xdr:from>
    <xdr:to>
      <xdr:col>10</xdr:col>
      <xdr:colOff>419100</xdr:colOff>
      <xdr:row>42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10</xdr:col>
      <xdr:colOff>393700</xdr:colOff>
      <xdr:row>74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6_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5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3.Issues"/>
      <sheetName val="4.Risks"/>
      <sheetName val="5.Changes"/>
      <sheetName val="7.Measures"/>
      <sheetName val="6.Dependencies"/>
      <sheetName val="8.Communications"/>
      <sheetName val="9.Finance"/>
      <sheetName val="Legend"/>
      <sheetName val="Data- TO BE HIDDEN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>
            <v>41011</v>
          </cell>
        </row>
        <row r="16">
          <cell r="G16">
            <v>41061</v>
          </cell>
        </row>
        <row r="32">
          <cell r="AE32" t="str">
            <v>RED</v>
          </cell>
        </row>
      </sheetData>
      <sheetData sheetId="1">
        <row r="37">
          <cell r="P37" t="str">
            <v>GREEN</v>
          </cell>
        </row>
      </sheetData>
      <sheetData sheetId="2">
        <row r="28">
          <cell r="K28" t="str">
            <v>GREEN</v>
          </cell>
        </row>
      </sheetData>
      <sheetData sheetId="3">
        <row r="25">
          <cell r="G25" t="str">
            <v>RED</v>
          </cell>
        </row>
      </sheetData>
      <sheetData sheetId="4">
        <row r="28">
          <cell r="M28" t="str">
            <v>GREEN</v>
          </cell>
        </row>
      </sheetData>
      <sheetData sheetId="5" refreshError="1"/>
      <sheetData sheetId="6">
        <row r="24">
          <cell r="G24" t="str">
            <v/>
          </cell>
        </row>
      </sheetData>
      <sheetData sheetId="7">
        <row r="43">
          <cell r="H43" t="str">
            <v>GREEN</v>
          </cell>
        </row>
      </sheetData>
      <sheetData sheetId="8">
        <row r="24">
          <cell r="M24" t="str">
            <v>GREEN</v>
          </cell>
          <cell r="O24" t="str">
            <v>RED</v>
          </cell>
          <cell r="P24" t="str">
            <v>RED</v>
          </cell>
        </row>
      </sheetData>
      <sheetData sheetId="9" refreshError="1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social media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3.Issues"/>
      <sheetName val="4.Risks"/>
      <sheetName val="5.Changes"/>
      <sheetName val="6.Dependencies"/>
      <sheetName val="7.Measures"/>
      <sheetName val="8.Communications"/>
      <sheetName val="9.Finance"/>
      <sheetName val="Legend"/>
      <sheetName val="Data- TO BE HIDDEN"/>
      <sheetName val="ReportInformation"/>
      <sheetName val="10.Assets"/>
      <sheetName val="Sheet1"/>
      <sheetName val="Finance 2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>
            <v>41548</v>
          </cell>
        </row>
        <row r="16">
          <cell r="G16">
            <v>41639</v>
          </cell>
        </row>
        <row r="32">
          <cell r="AE32" t="str">
            <v>AMBER</v>
          </cell>
        </row>
      </sheetData>
      <sheetData sheetId="1">
        <row r="37">
          <cell r="P37" t="str">
            <v>RED</v>
          </cell>
        </row>
      </sheetData>
      <sheetData sheetId="2">
        <row r="28">
          <cell r="K28" t="str">
            <v>GREEN</v>
          </cell>
        </row>
      </sheetData>
      <sheetData sheetId="3">
        <row r="25">
          <cell r="G25" t="str">
            <v>GREEN</v>
          </cell>
        </row>
      </sheetData>
      <sheetData sheetId="4">
        <row r="28">
          <cell r="M28" t="str">
            <v>GREEN</v>
          </cell>
        </row>
      </sheetData>
      <sheetData sheetId="5">
        <row r="24">
          <cell r="G24" t="str">
            <v/>
          </cell>
        </row>
      </sheetData>
      <sheetData sheetId="6"/>
      <sheetData sheetId="7">
        <row r="43">
          <cell r="H43" t="str">
            <v>AMBER</v>
          </cell>
        </row>
      </sheetData>
      <sheetData sheetId="8" refreshError="1"/>
      <sheetData sheetId="9" refreshError="1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  <cell r="F2">
            <v>40909</v>
          </cell>
          <cell r="G2">
            <v>42004</v>
          </cell>
          <cell r="H2" t="str">
            <v>Pilot</v>
          </cell>
          <cell r="I2" t="str">
            <v>Hardware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  <cell r="H3" t="str">
            <v>Production</v>
          </cell>
          <cell r="I3" t="str">
            <v>Software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  <cell r="H4" t="str">
            <v>Out of Service</v>
          </cell>
          <cell r="I4" t="str">
            <v>Document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presentation</v>
          </cell>
        </row>
        <row r="9">
          <cell r="C9" t="str">
            <v>social media</v>
          </cell>
        </row>
      </sheetData>
      <sheetData sheetId="11">
        <row r="11">
          <cell r="W11">
            <v>169000</v>
          </cell>
          <cell r="X11">
            <v>114000</v>
          </cell>
        </row>
      </sheetData>
      <sheetData sheetId="12" refreshError="1"/>
      <sheetData sheetId="13" refreshError="1"/>
      <sheetData sheetId="14">
        <row r="20">
          <cell r="E20">
            <v>289000</v>
          </cell>
        </row>
        <row r="29">
          <cell r="I29">
            <v>30251</v>
          </cell>
          <cell r="T29" t="str">
            <v>GREEN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3.Issues"/>
      <sheetName val="4.Risks"/>
      <sheetName val="5.Changes"/>
      <sheetName val="6.Dependencies"/>
      <sheetName val="7.Measures"/>
      <sheetName val="8.Communications"/>
      <sheetName val="9.Finance"/>
      <sheetName val="Legend"/>
      <sheetName val="Data- TO BE HIDDEN"/>
      <sheetName val="ReportInformation"/>
      <sheetName val="10.Assets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 t="str">
            <v>02-Jun-12</v>
          </cell>
        </row>
        <row r="16">
          <cell r="G16" t="str">
            <v>29-Jun-12</v>
          </cell>
        </row>
        <row r="32">
          <cell r="AE32" t="str">
            <v>RED</v>
          </cell>
        </row>
        <row r="37">
          <cell r="D37" t="str">
            <v>No</v>
          </cell>
        </row>
        <row r="39">
          <cell r="D39" t="str">
            <v>No</v>
          </cell>
        </row>
      </sheetData>
      <sheetData sheetId="1">
        <row r="37">
          <cell r="P37" t="str">
            <v>GREEN</v>
          </cell>
        </row>
      </sheetData>
      <sheetData sheetId="2">
        <row r="28">
          <cell r="K28" t="str">
            <v>GREEN</v>
          </cell>
        </row>
      </sheetData>
      <sheetData sheetId="3">
        <row r="25">
          <cell r="G25" t="str">
            <v>GREEN</v>
          </cell>
        </row>
      </sheetData>
      <sheetData sheetId="4">
        <row r="28">
          <cell r="M28" t="str">
            <v>AMBER</v>
          </cell>
        </row>
      </sheetData>
      <sheetData sheetId="5">
        <row r="24">
          <cell r="G24" t="str">
            <v/>
          </cell>
        </row>
      </sheetData>
      <sheetData sheetId="6"/>
      <sheetData sheetId="7">
        <row r="43">
          <cell r="H43" t="str">
            <v>GREEN</v>
          </cell>
        </row>
      </sheetData>
      <sheetData sheetId="8">
        <row r="24">
          <cell r="AB24" t="str">
            <v>GREEN</v>
          </cell>
          <cell r="AD24" t="str">
            <v>RED</v>
          </cell>
          <cell r="AE24" t="str">
            <v>RED</v>
          </cell>
        </row>
      </sheetData>
      <sheetData sheetId="9" refreshError="1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  <cell r="F2">
            <v>40909</v>
          </cell>
          <cell r="G2">
            <v>41820</v>
          </cell>
          <cell r="H2" t="str">
            <v>Pilot</v>
          </cell>
          <cell r="I2" t="str">
            <v>Hardware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  <cell r="H3" t="str">
            <v>Production</v>
          </cell>
          <cell r="I3" t="str">
            <v>Software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  <cell r="H4" t="str">
            <v>Out of Service</v>
          </cell>
          <cell r="I4" t="str">
            <v>Document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social media</v>
          </cell>
        </row>
      </sheetData>
      <sheetData sheetId="11">
        <row r="11">
          <cell r="W11">
            <v>52000</v>
          </cell>
          <cell r="X11">
            <v>1000</v>
          </cell>
        </row>
      </sheetData>
      <sheetData sheetId="1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3.Issues"/>
      <sheetName val="4.Risks"/>
      <sheetName val="5.Changes"/>
      <sheetName val="6.Dependencies"/>
      <sheetName val="7.Measures"/>
      <sheetName val="8.Communications"/>
      <sheetName val="9.Finance"/>
      <sheetName val="Legend"/>
      <sheetName val="Data- TO BE HIDDEN"/>
      <sheetName val="ReportInformation"/>
      <sheetName val="10.Assets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 t="str">
            <v>30-Jun-12</v>
          </cell>
        </row>
        <row r="16">
          <cell r="G16" t="str">
            <v>27-Jul-12</v>
          </cell>
        </row>
        <row r="32">
          <cell r="AE32" t="str">
            <v>RED</v>
          </cell>
        </row>
        <row r="37">
          <cell r="D37" t="str">
            <v>Yes</v>
          </cell>
        </row>
        <row r="39">
          <cell r="D39" t="str">
            <v>Yes</v>
          </cell>
        </row>
      </sheetData>
      <sheetData sheetId="1">
        <row r="37">
          <cell r="P37" t="str">
            <v>GREEN</v>
          </cell>
        </row>
      </sheetData>
      <sheetData sheetId="2">
        <row r="28">
          <cell r="K28" t="str">
            <v>GREEN</v>
          </cell>
        </row>
      </sheetData>
      <sheetData sheetId="3">
        <row r="25">
          <cell r="G25" t="str">
            <v>GREEN</v>
          </cell>
        </row>
      </sheetData>
      <sheetData sheetId="4">
        <row r="28">
          <cell r="M28" t="str">
            <v>RED</v>
          </cell>
        </row>
      </sheetData>
      <sheetData sheetId="5">
        <row r="24">
          <cell r="G24" t="str">
            <v/>
          </cell>
        </row>
      </sheetData>
      <sheetData sheetId="6"/>
      <sheetData sheetId="7">
        <row r="43">
          <cell r="H43" t="str">
            <v>GREEN</v>
          </cell>
        </row>
      </sheetData>
      <sheetData sheetId="8">
        <row r="24">
          <cell r="AB24" t="str">
            <v>GREEN</v>
          </cell>
          <cell r="AD24" t="str">
            <v>RED</v>
          </cell>
          <cell r="AE24" t="str">
            <v>RED</v>
          </cell>
        </row>
      </sheetData>
      <sheetData sheetId="9" refreshError="1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  <cell r="F2">
            <v>40909</v>
          </cell>
          <cell r="G2">
            <v>41820</v>
          </cell>
          <cell r="H2" t="str">
            <v>Pilot</v>
          </cell>
          <cell r="I2" t="str">
            <v>Hardware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  <cell r="H3" t="str">
            <v>Production</v>
          </cell>
          <cell r="I3" t="str">
            <v>Software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  <cell r="H4" t="str">
            <v>Out of Service</v>
          </cell>
          <cell r="I4" t="str">
            <v>Document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social media</v>
          </cell>
        </row>
      </sheetData>
      <sheetData sheetId="11">
        <row r="11">
          <cell r="W11">
            <v>104000</v>
          </cell>
          <cell r="X11">
            <v>23679</v>
          </cell>
        </row>
      </sheetData>
      <sheetData sheetId="1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7.Measures"/>
      <sheetName val="3.Issues"/>
      <sheetName val="4.Risks"/>
      <sheetName val="5.Changes"/>
      <sheetName val="6.Dependencies"/>
      <sheetName val="8.Communications"/>
      <sheetName val="9.Finance"/>
      <sheetName val="Legend"/>
      <sheetName val="Data- TO BE HIDDEN"/>
      <sheetName val="ReportInformation"/>
      <sheetName val="10.Assets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 t="str">
            <v>28-Jul-12</v>
          </cell>
        </row>
        <row r="16">
          <cell r="G16" t="str">
            <v>31-Aug-12</v>
          </cell>
        </row>
        <row r="32">
          <cell r="AE32" t="str">
            <v>RED</v>
          </cell>
        </row>
        <row r="37">
          <cell r="D37" t="str">
            <v>Yes</v>
          </cell>
        </row>
        <row r="39">
          <cell r="D39" t="str">
            <v>Yes</v>
          </cell>
        </row>
      </sheetData>
      <sheetData sheetId="1">
        <row r="37">
          <cell r="P37" t="str">
            <v>AMBER</v>
          </cell>
        </row>
      </sheetData>
      <sheetData sheetId="2"/>
      <sheetData sheetId="3">
        <row r="28">
          <cell r="K28" t="str">
            <v>GREEN</v>
          </cell>
        </row>
      </sheetData>
      <sheetData sheetId="4">
        <row r="25">
          <cell r="G25" t="str">
            <v>GREEN</v>
          </cell>
        </row>
      </sheetData>
      <sheetData sheetId="5">
        <row r="28">
          <cell r="M28" t="str">
            <v>RED</v>
          </cell>
        </row>
      </sheetData>
      <sheetData sheetId="6">
        <row r="24">
          <cell r="G24" t="str">
            <v/>
          </cell>
        </row>
      </sheetData>
      <sheetData sheetId="7">
        <row r="43">
          <cell r="H43" t="str">
            <v>GREEN</v>
          </cell>
        </row>
      </sheetData>
      <sheetData sheetId="8">
        <row r="24">
          <cell r="AB24" t="str">
            <v>RED</v>
          </cell>
          <cell r="AD24" t="str">
            <v>RED</v>
          </cell>
          <cell r="AE24" t="str">
            <v>RED</v>
          </cell>
        </row>
      </sheetData>
      <sheetData sheetId="9" refreshError="1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  <cell r="F2">
            <v>40909</v>
          </cell>
          <cell r="G2">
            <v>41820</v>
          </cell>
          <cell r="H2" t="str">
            <v>Pilot</v>
          </cell>
          <cell r="I2" t="str">
            <v>Hardware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  <cell r="H3" t="str">
            <v>Production</v>
          </cell>
          <cell r="I3" t="str">
            <v>Software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  <cell r="H4" t="str">
            <v>Out of Service</v>
          </cell>
          <cell r="I4" t="str">
            <v>Document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social media</v>
          </cell>
        </row>
      </sheetData>
      <sheetData sheetId="11">
        <row r="11">
          <cell r="W11">
            <v>104000</v>
          </cell>
          <cell r="X11">
            <v>39773</v>
          </cell>
        </row>
      </sheetData>
      <sheetData sheetId="12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3.Issues"/>
      <sheetName val="4.Risks"/>
      <sheetName val="5.Changes"/>
      <sheetName val="6.Dependencies"/>
      <sheetName val="7.Measures"/>
      <sheetName val="8.Communications"/>
      <sheetName val="9.Finance"/>
      <sheetName val="Legend"/>
      <sheetName val="Data- TO BE HIDDEN"/>
      <sheetName val="ReportInformation"/>
      <sheetName val="10.Assets"/>
      <sheetName val="Sheet1"/>
      <sheetName val="Finance 2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>
            <v>41244</v>
          </cell>
        </row>
        <row r="16">
          <cell r="G16">
            <v>41364</v>
          </cell>
        </row>
        <row r="32">
          <cell r="AE32" t="str">
            <v>AMBER</v>
          </cell>
        </row>
      </sheetData>
      <sheetData sheetId="1">
        <row r="37">
          <cell r="P37" t="str">
            <v>RED</v>
          </cell>
        </row>
      </sheetData>
      <sheetData sheetId="2">
        <row r="28">
          <cell r="K28" t="str">
            <v>GREEN</v>
          </cell>
        </row>
      </sheetData>
      <sheetData sheetId="3">
        <row r="25">
          <cell r="G25" t="str">
            <v>GREEN</v>
          </cell>
        </row>
      </sheetData>
      <sheetData sheetId="4">
        <row r="28">
          <cell r="M28" t="str">
            <v>AMBER</v>
          </cell>
        </row>
      </sheetData>
      <sheetData sheetId="5">
        <row r="24">
          <cell r="G24" t="str">
            <v/>
          </cell>
        </row>
      </sheetData>
      <sheetData sheetId="6"/>
      <sheetData sheetId="7">
        <row r="43">
          <cell r="H43" t="str">
            <v>GREEN</v>
          </cell>
        </row>
      </sheetData>
      <sheetData sheetId="8" refreshError="1"/>
      <sheetData sheetId="9" refreshError="1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  <cell r="F2">
            <v>40909</v>
          </cell>
          <cell r="G2">
            <v>42004</v>
          </cell>
          <cell r="H2" t="str">
            <v>Pilot</v>
          </cell>
          <cell r="I2" t="str">
            <v>Hardware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  <cell r="H3" t="str">
            <v>Production</v>
          </cell>
          <cell r="I3" t="str">
            <v>Software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  <cell r="H4" t="str">
            <v>Out of Service</v>
          </cell>
          <cell r="I4" t="str">
            <v>Document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presentation</v>
          </cell>
        </row>
        <row r="9">
          <cell r="C9" t="str">
            <v>social media</v>
          </cell>
        </row>
      </sheetData>
      <sheetData sheetId="11">
        <row r="11">
          <cell r="W11">
            <v>169000</v>
          </cell>
          <cell r="X11">
            <v>114000</v>
          </cell>
        </row>
      </sheetData>
      <sheetData sheetId="12" refreshError="1"/>
      <sheetData sheetId="13" refreshError="1"/>
      <sheetData sheetId="14">
        <row r="20">
          <cell r="E20">
            <v>289000</v>
          </cell>
        </row>
        <row r="29">
          <cell r="I29">
            <v>15552</v>
          </cell>
          <cell r="T29" t="str">
            <v>GREEN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3.Issues"/>
      <sheetName val="4.Risks"/>
      <sheetName val="5.Changes"/>
      <sheetName val="6.Dependencies"/>
      <sheetName val="7.Measures"/>
      <sheetName val="8.Communications"/>
      <sheetName val="9.Finance"/>
      <sheetName val="Legend"/>
      <sheetName val="Data- TO BE HIDDEN"/>
      <sheetName val="ReportInformation"/>
      <sheetName val="10.Assets"/>
      <sheetName val="Sheet1"/>
      <sheetName val="Finance 2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>
            <v>41365</v>
          </cell>
        </row>
        <row r="16">
          <cell r="G16">
            <v>41455</v>
          </cell>
        </row>
        <row r="32">
          <cell r="AE32" t="str">
            <v>AMBER</v>
          </cell>
        </row>
      </sheetData>
      <sheetData sheetId="1">
        <row r="37">
          <cell r="P37" t="str">
            <v>RED</v>
          </cell>
        </row>
      </sheetData>
      <sheetData sheetId="2">
        <row r="28">
          <cell r="K28" t="str">
            <v>GREEN</v>
          </cell>
        </row>
      </sheetData>
      <sheetData sheetId="3">
        <row r="25">
          <cell r="G25" t="str">
            <v>GREEN</v>
          </cell>
        </row>
      </sheetData>
      <sheetData sheetId="4">
        <row r="28">
          <cell r="M28" t="str">
            <v>RED</v>
          </cell>
        </row>
      </sheetData>
      <sheetData sheetId="5">
        <row r="24">
          <cell r="G24" t="str">
            <v/>
          </cell>
        </row>
      </sheetData>
      <sheetData sheetId="6"/>
      <sheetData sheetId="7">
        <row r="43">
          <cell r="H43" t="str">
            <v>AMBER</v>
          </cell>
        </row>
      </sheetData>
      <sheetData sheetId="8" refreshError="1"/>
      <sheetData sheetId="9" refreshError="1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  <cell r="F2">
            <v>40909</v>
          </cell>
          <cell r="G2">
            <v>42004</v>
          </cell>
          <cell r="H2" t="str">
            <v>Pilot</v>
          </cell>
          <cell r="I2" t="str">
            <v>Hardware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  <cell r="H3" t="str">
            <v>Production</v>
          </cell>
          <cell r="I3" t="str">
            <v>Software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  <cell r="H4" t="str">
            <v>Out of Service</v>
          </cell>
          <cell r="I4" t="str">
            <v>Document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presentation</v>
          </cell>
        </row>
        <row r="9">
          <cell r="C9" t="str">
            <v>social media</v>
          </cell>
        </row>
      </sheetData>
      <sheetData sheetId="11">
        <row r="11">
          <cell r="W11">
            <v>169000</v>
          </cell>
          <cell r="X11">
            <v>114000</v>
          </cell>
        </row>
      </sheetData>
      <sheetData sheetId="12" refreshError="1"/>
      <sheetData sheetId="13" refreshError="1"/>
      <sheetData sheetId="14">
        <row r="20">
          <cell r="E20">
            <v>289000</v>
          </cell>
        </row>
        <row r="29">
          <cell r="I29">
            <v>15551</v>
          </cell>
          <cell r="T29" t="str">
            <v>GREEN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3.Issues"/>
      <sheetName val="4.Risks"/>
      <sheetName val="5.Changes"/>
      <sheetName val="6.Dependencies"/>
      <sheetName val="7.Measures"/>
      <sheetName val="8.Communications"/>
      <sheetName val="9.Finance"/>
      <sheetName val="Legend"/>
      <sheetName val="Data- TO BE HIDDEN"/>
      <sheetName val="ReportInformation"/>
      <sheetName val="10.Assets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 t="str">
            <v>01-Sep-12</v>
          </cell>
        </row>
        <row r="16">
          <cell r="G16" t="str">
            <v>30-Nov-12</v>
          </cell>
        </row>
        <row r="32">
          <cell r="AE32" t="str">
            <v>RED</v>
          </cell>
        </row>
        <row r="37">
          <cell r="D37" t="str">
            <v>Yes</v>
          </cell>
        </row>
        <row r="39">
          <cell r="D39" t="str">
            <v>Yes</v>
          </cell>
        </row>
      </sheetData>
      <sheetData sheetId="1">
        <row r="37">
          <cell r="P37" t="str">
            <v>RED</v>
          </cell>
        </row>
      </sheetData>
      <sheetData sheetId="2">
        <row r="28">
          <cell r="K28" t="str">
            <v>GREEN</v>
          </cell>
        </row>
      </sheetData>
      <sheetData sheetId="3">
        <row r="25">
          <cell r="G25" t="str">
            <v>GREEN</v>
          </cell>
        </row>
      </sheetData>
      <sheetData sheetId="4">
        <row r="28">
          <cell r="M28" t="str">
            <v>GREEN</v>
          </cell>
        </row>
      </sheetData>
      <sheetData sheetId="5">
        <row r="24">
          <cell r="G24" t="str">
            <v/>
          </cell>
        </row>
      </sheetData>
      <sheetData sheetId="6"/>
      <sheetData sheetId="7">
        <row r="43">
          <cell r="H43" t="str">
            <v>GREEN</v>
          </cell>
        </row>
      </sheetData>
      <sheetData sheetId="8">
        <row r="24">
          <cell r="AB24" t="str">
            <v>AMBER</v>
          </cell>
          <cell r="AD24" t="str">
            <v>AMBER</v>
          </cell>
          <cell r="AE24" t="str">
            <v>AMBER</v>
          </cell>
        </row>
      </sheetData>
      <sheetData sheetId="9" refreshError="1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  <cell r="F2">
            <v>40909</v>
          </cell>
          <cell r="G2">
            <v>41820</v>
          </cell>
          <cell r="H2" t="str">
            <v>Pilot</v>
          </cell>
          <cell r="I2" t="str">
            <v>Hardware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  <cell r="H3" t="str">
            <v>Production</v>
          </cell>
          <cell r="I3" t="str">
            <v>Software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  <cell r="H4" t="str">
            <v>Out of Service</v>
          </cell>
          <cell r="I4" t="str">
            <v>Document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social media</v>
          </cell>
        </row>
      </sheetData>
      <sheetData sheetId="11">
        <row r="11">
          <cell r="W11">
            <v>124247</v>
          </cell>
          <cell r="X11">
            <v>56889</v>
          </cell>
        </row>
      </sheetData>
      <sheetData sheetId="12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7.Measures"/>
      <sheetName val="3.Issues"/>
      <sheetName val="4.Risks"/>
      <sheetName val="5.Changes"/>
      <sheetName val="6.Dependencies"/>
      <sheetName val="8.Communications"/>
      <sheetName val="9.Finance"/>
      <sheetName val="Legend"/>
      <sheetName val="Data- TO BE HIDDEN"/>
      <sheetName val="ReportInformation"/>
      <sheetName val="10.Assets"/>
      <sheetName val="Sheet1"/>
      <sheetName val="Finance 2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>
            <v>41456</v>
          </cell>
        </row>
        <row r="16">
          <cell r="G16">
            <v>41547</v>
          </cell>
        </row>
        <row r="32">
          <cell r="AE32" t="str">
            <v>AMBER</v>
          </cell>
        </row>
      </sheetData>
      <sheetData sheetId="1">
        <row r="37">
          <cell r="P37" t="str">
            <v>RED</v>
          </cell>
        </row>
      </sheetData>
      <sheetData sheetId="2"/>
      <sheetData sheetId="3">
        <row r="28">
          <cell r="K28" t="str">
            <v>GREEN</v>
          </cell>
        </row>
      </sheetData>
      <sheetData sheetId="4">
        <row r="25">
          <cell r="G25" t="str">
            <v>GREEN</v>
          </cell>
        </row>
      </sheetData>
      <sheetData sheetId="5">
        <row r="28">
          <cell r="M28" t="str">
            <v>GREEN</v>
          </cell>
        </row>
      </sheetData>
      <sheetData sheetId="6">
        <row r="24">
          <cell r="G24" t="str">
            <v/>
          </cell>
        </row>
      </sheetData>
      <sheetData sheetId="7">
        <row r="43">
          <cell r="H43" t="str">
            <v>AMBER</v>
          </cell>
        </row>
      </sheetData>
      <sheetData sheetId="8"/>
      <sheetData sheetId="9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  <cell r="F2">
            <v>40909</v>
          </cell>
          <cell r="G2">
            <v>42004</v>
          </cell>
          <cell r="H2" t="str">
            <v>Pilot</v>
          </cell>
          <cell r="I2" t="str">
            <v>Hardware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  <cell r="H3" t="str">
            <v>Production</v>
          </cell>
          <cell r="I3" t="str">
            <v>Software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  <cell r="H4" t="str">
            <v>Out of Service</v>
          </cell>
          <cell r="I4" t="str">
            <v>Document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presentation</v>
          </cell>
        </row>
        <row r="9">
          <cell r="C9" t="str">
            <v>social media</v>
          </cell>
        </row>
      </sheetData>
      <sheetData sheetId="11">
        <row r="11">
          <cell r="W11">
            <v>169000</v>
          </cell>
          <cell r="X11">
            <v>114000</v>
          </cell>
        </row>
      </sheetData>
      <sheetData sheetId="12"/>
      <sheetData sheetId="13"/>
      <sheetData sheetId="14">
        <row r="20">
          <cell r="E20">
            <v>289000</v>
          </cell>
        </row>
        <row r="29">
          <cell r="I29">
            <v>30251</v>
          </cell>
          <cell r="T29" t="str">
            <v>GREEN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opLeftCell="A32" workbookViewId="0">
      <selection activeCell="K12" sqref="B3:K12"/>
    </sheetView>
  </sheetViews>
  <sheetFormatPr baseColWidth="10" defaultRowHeight="15" x14ac:dyDescent="0"/>
  <cols>
    <col min="2" max="2" width="72.1640625" customWidth="1"/>
    <col min="3" max="3" width="23" customWidth="1"/>
  </cols>
  <sheetData>
    <row r="1" spans="1:11">
      <c r="B1" t="s">
        <v>73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</row>
    <row r="2" spans="1:11">
      <c r="C2" t="s">
        <v>63</v>
      </c>
      <c r="D2" t="s">
        <v>63</v>
      </c>
      <c r="E2" t="s">
        <v>63</v>
      </c>
      <c r="F2" t="s">
        <v>63</v>
      </c>
      <c r="G2" t="s">
        <v>63</v>
      </c>
      <c r="H2" t="s">
        <v>63</v>
      </c>
      <c r="I2" t="s">
        <v>63</v>
      </c>
      <c r="J2" t="s">
        <v>63</v>
      </c>
      <c r="K2" t="s">
        <v>63</v>
      </c>
    </row>
    <row r="3" spans="1:11">
      <c r="B3" s="142"/>
      <c r="C3" s="143">
        <f>'1'!$C$13</f>
        <v>41061</v>
      </c>
      <c r="D3" s="143" t="str">
        <f>'2'!$C$13</f>
        <v>29-Jun-12</v>
      </c>
      <c r="E3" s="143" t="str">
        <f>'3'!$C$13</f>
        <v>27-Jul-12</v>
      </c>
      <c r="F3" s="143" t="str">
        <f>'4'!$C$13</f>
        <v>31-Aug-12</v>
      </c>
      <c r="G3" s="143" t="str">
        <f>'5'!$C$13</f>
        <v>30-Nov-12</v>
      </c>
      <c r="H3" s="143">
        <f>'6'!$C$13</f>
        <v>41364</v>
      </c>
      <c r="I3" s="143">
        <f>'7'!$C$13</f>
        <v>41455</v>
      </c>
      <c r="J3" s="143">
        <f>'8'!$C$13</f>
        <v>41547</v>
      </c>
      <c r="K3" s="143">
        <f>'9'!$C$13</f>
        <v>41639</v>
      </c>
    </row>
    <row r="4" spans="1:11">
      <c r="A4">
        <v>1</v>
      </c>
      <c r="B4" t="str">
        <f>('1'!C20)</f>
        <v>Established Support Tools &amp; Processes (Linked to Funding Milestone 2)</v>
      </c>
      <c r="C4">
        <f>'1'!$H20</f>
        <v>5</v>
      </c>
      <c r="D4">
        <f>'2'!$H20</f>
        <v>5</v>
      </c>
      <c r="E4">
        <f>'3'!$H20</f>
        <v>5</v>
      </c>
      <c r="F4">
        <f>'4'!$H20</f>
        <v>5</v>
      </c>
      <c r="G4">
        <f>'5'!$H20</f>
        <v>5</v>
      </c>
      <c r="H4">
        <f>'6'!$H20</f>
        <v>15</v>
      </c>
      <c r="I4">
        <f>'7'!$H20</f>
        <v>35</v>
      </c>
      <c r="J4">
        <f>'8'!$H20</f>
        <v>60</v>
      </c>
      <c r="K4">
        <f>'9'!$H20</f>
        <v>61</v>
      </c>
    </row>
    <row r="5" spans="1:11">
      <c r="A5">
        <v>2</v>
      </c>
      <c r="B5" t="str">
        <f>('1'!C21)</f>
        <v>Integrated existing application with AAF Authentication Services (Linked to Funding Milestone 2)</v>
      </c>
      <c r="C5">
        <f>'1'!$H21</f>
        <v>0</v>
      </c>
      <c r="D5">
        <f>'2'!$H21</f>
        <v>0</v>
      </c>
      <c r="E5">
        <f>'3'!$H21</f>
        <v>0</v>
      </c>
      <c r="F5">
        <f>'4'!$H21</f>
        <v>0</v>
      </c>
      <c r="G5">
        <f>'5'!$H21</f>
        <v>0</v>
      </c>
      <c r="H5">
        <f>'6'!$H21</f>
        <v>0</v>
      </c>
      <c r="I5">
        <f>'7'!$H21</f>
        <v>35</v>
      </c>
      <c r="J5">
        <f>'8'!$H21</f>
        <v>60</v>
      </c>
      <c r="K5">
        <f>'9'!$H21</f>
        <v>61</v>
      </c>
    </row>
    <row r="6" spans="1:11">
      <c r="A6">
        <v>3</v>
      </c>
      <c r="B6" t="str">
        <f>('1'!C22)</f>
        <v>Integrated Invoicing &amp; Billing Complete (Linked to Funding Milestone 3)</v>
      </c>
      <c r="C6">
        <f>'1'!$H22</f>
        <v>0</v>
      </c>
      <c r="D6">
        <f>'2'!$H22</f>
        <v>0</v>
      </c>
      <c r="E6">
        <f>'3'!$H22</f>
        <v>0</v>
      </c>
      <c r="F6">
        <f>'4'!$H22</f>
        <v>0</v>
      </c>
      <c r="G6">
        <f>'5'!$H22</f>
        <v>0</v>
      </c>
      <c r="H6">
        <f>'6'!$H22</f>
        <v>0</v>
      </c>
      <c r="I6">
        <f>'7'!$H22</f>
        <v>4</v>
      </c>
      <c r="J6">
        <f>'8'!$H22</f>
        <v>4</v>
      </c>
      <c r="K6">
        <f>'9'!$H22</f>
        <v>4</v>
      </c>
    </row>
    <row r="7" spans="1:11">
      <c r="A7">
        <v>4</v>
      </c>
      <c r="B7" t="str">
        <f>('1'!C23)</f>
        <v>Initial Production Research Cloud Deployed (Linked to Funding Milestone 3)</v>
      </c>
      <c r="C7">
        <f>'1'!$H23</f>
        <v>0</v>
      </c>
      <c r="D7">
        <f>'2'!$H23</f>
        <v>0</v>
      </c>
      <c r="E7">
        <f>'3'!$H23</f>
        <v>0</v>
      </c>
      <c r="F7">
        <f>'4'!$H23</f>
        <v>0</v>
      </c>
      <c r="G7">
        <f>'5'!$H23</f>
        <v>0</v>
      </c>
      <c r="H7">
        <f>'6'!$H23</f>
        <v>9</v>
      </c>
      <c r="I7">
        <f>'7'!$H23</f>
        <v>35</v>
      </c>
      <c r="J7">
        <f>'8'!$H23</f>
        <v>60</v>
      </c>
      <c r="K7">
        <f>'9'!$H23</f>
        <v>61</v>
      </c>
    </row>
    <row r="8" spans="1:11">
      <c r="A8">
        <v>5</v>
      </c>
      <c r="B8" t="str">
        <f>('1'!C24)</f>
        <v>Implemented Data Extraction for Analysis Module (Linked to Funding Milestone 4)</v>
      </c>
      <c r="C8">
        <f>'1'!$H24</f>
        <v>0</v>
      </c>
      <c r="D8">
        <f>'2'!$H24</f>
        <v>0</v>
      </c>
      <c r="E8">
        <f>'3'!$H24</f>
        <v>0</v>
      </c>
      <c r="F8">
        <f>'4'!$H24</f>
        <v>0</v>
      </c>
      <c r="G8">
        <f>'5'!$H24</f>
        <v>0</v>
      </c>
      <c r="H8">
        <f>'6'!$H24</f>
        <v>0</v>
      </c>
      <c r="I8">
        <f>'7'!$H24</f>
        <v>35</v>
      </c>
      <c r="J8">
        <f>'8'!$H24</f>
        <v>55</v>
      </c>
      <c r="K8">
        <f>'9'!$H24</f>
        <v>56</v>
      </c>
    </row>
    <row r="9" spans="1:11">
      <c r="A9">
        <v>6</v>
      </c>
      <c r="B9" t="str">
        <f>('1'!C25)</f>
        <v>Implemented Pedigree Storage &amp; Visualisation Module (Linked to Funding Milestone 4)</v>
      </c>
      <c r="C9">
        <f>'1'!$H25</f>
        <v>0</v>
      </c>
      <c r="D9">
        <f>'2'!$H25</f>
        <v>0</v>
      </c>
      <c r="E9">
        <f>'3'!$H25</f>
        <v>0</v>
      </c>
      <c r="F9">
        <f>'4'!$H25</f>
        <v>0</v>
      </c>
      <c r="G9">
        <f>'5'!$H25</f>
        <v>0</v>
      </c>
      <c r="H9">
        <f>'6'!$H25</f>
        <v>0</v>
      </c>
      <c r="I9">
        <f>'7'!$H25</f>
        <v>0</v>
      </c>
      <c r="J9">
        <f>'8'!$H25</f>
        <v>0</v>
      </c>
      <c r="K9">
        <f>'9'!$H25</f>
        <v>0</v>
      </c>
    </row>
    <row r="10" spans="1:11">
      <c r="A10">
        <v>7</v>
      </c>
      <c r="B10" t="str">
        <f>('1'!C26)</f>
        <v>Enhanced Data Linkage &amp; Reporting Module Complete (Linked to Funding Milestone 5)</v>
      </c>
      <c r="C10">
        <f>'1'!$H26</f>
        <v>0</v>
      </c>
      <c r="D10">
        <f>'2'!$H26</f>
        <v>0</v>
      </c>
      <c r="E10">
        <f>'3'!$H26</f>
        <v>0</v>
      </c>
      <c r="F10">
        <f>'4'!$H26</f>
        <v>0</v>
      </c>
      <c r="G10">
        <f>'5'!$H26</f>
        <v>0</v>
      </c>
      <c r="H10">
        <f>'6'!$H26</f>
        <v>0</v>
      </c>
      <c r="I10">
        <f>'7'!$H26</f>
        <v>35</v>
      </c>
      <c r="J10">
        <f>'8'!$H26</f>
        <v>60</v>
      </c>
      <c r="K10">
        <f>'9'!$H26</f>
        <v>6</v>
      </c>
    </row>
    <row r="11" spans="1:11">
      <c r="A11">
        <v>8</v>
      </c>
      <c r="B11" t="str">
        <f>('1'!C27)</f>
        <v>Implemented Registry Management Module (Linked to Funding Milestone 5)</v>
      </c>
      <c r="C11">
        <f>'1'!$H27</f>
        <v>0</v>
      </c>
      <c r="D11">
        <f>'2'!$H27</f>
        <v>0</v>
      </c>
      <c r="E11">
        <f>'3'!$H27</f>
        <v>0</v>
      </c>
      <c r="F11">
        <f>'4'!$H27</f>
        <v>0</v>
      </c>
      <c r="G11">
        <f>'5'!$H27</f>
        <v>0</v>
      </c>
      <c r="H11">
        <f>'6'!$H27</f>
        <v>0</v>
      </c>
      <c r="I11">
        <f>'7'!$H27</f>
        <v>35</v>
      </c>
      <c r="J11">
        <f>'8'!$H27</f>
        <v>60</v>
      </c>
      <c r="K11">
        <f>'9'!$H27</f>
        <v>61</v>
      </c>
    </row>
    <row r="12" spans="1:11">
      <c r="A12">
        <v>9</v>
      </c>
      <c r="B12" t="str">
        <f>('1'!C28)</f>
        <v>Integrated Genotypic Data Management Capability (Linked to Funding Milestone 5)</v>
      </c>
      <c r="C12">
        <f>'1'!$H28</f>
        <v>0</v>
      </c>
      <c r="D12">
        <f>'2'!$H28</f>
        <v>0</v>
      </c>
      <c r="E12">
        <f>'3'!$H28</f>
        <v>0</v>
      </c>
      <c r="F12">
        <f>'4'!$H28</f>
        <v>0</v>
      </c>
      <c r="G12">
        <f>'5'!$H28</f>
        <v>0</v>
      </c>
      <c r="H12">
        <f>'6'!$H28</f>
        <v>0</v>
      </c>
      <c r="I12">
        <f>'7'!$H28</f>
        <v>0</v>
      </c>
      <c r="J12">
        <f>'8'!$H28</f>
        <v>0</v>
      </c>
      <c r="K12">
        <f>'9'!$H28</f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showGridLines="0" tabSelected="1" topLeftCell="B12" workbookViewId="0">
      <selection activeCell="R26" sqref="R26:R28"/>
    </sheetView>
  </sheetViews>
  <sheetFormatPr baseColWidth="10" defaultColWidth="11.5" defaultRowHeight="14" x14ac:dyDescent="0"/>
  <cols>
    <col min="1" max="1" width="14" style="24" customWidth="1"/>
    <col min="2" max="2" width="11.6640625" style="24" customWidth="1"/>
    <col min="3" max="3" width="39.1640625" style="24" customWidth="1"/>
    <col min="4" max="4" width="15.5" style="24" customWidth="1"/>
    <col min="5" max="6" width="16.33203125" style="24" customWidth="1"/>
    <col min="7" max="12" width="10.33203125" style="24" customWidth="1"/>
    <col min="13" max="16384" width="11.5" style="24"/>
  </cols>
  <sheetData>
    <row r="1" spans="1:9">
      <c r="A1" s="22" t="s">
        <v>0</v>
      </c>
      <c r="B1" s="23" t="str">
        <f>OVERALLLIGHT</f>
        <v>AMBER</v>
      </c>
    </row>
    <row r="2" spans="1:9">
      <c r="A2" s="22" t="s">
        <v>1</v>
      </c>
      <c r="B2" s="25" t="str">
        <f>MILESTONELIGHT</f>
        <v>RED</v>
      </c>
    </row>
    <row r="3" spans="1:9">
      <c r="A3" s="22" t="s">
        <v>2</v>
      </c>
      <c r="B3" s="25" t="str">
        <f>ISSUELIGHT</f>
        <v>GREEN</v>
      </c>
    </row>
    <row r="4" spans="1:9">
      <c r="A4" s="22" t="s">
        <v>3</v>
      </c>
      <c r="B4" s="25" t="str">
        <f>RISKLIGHT</f>
        <v>GREEN</v>
      </c>
    </row>
    <row r="5" spans="1:9">
      <c r="A5" s="22" t="s">
        <v>4</v>
      </c>
      <c r="B5" s="25" t="str">
        <f>CHANGELIGHT</f>
        <v>RED</v>
      </c>
    </row>
    <row r="6" spans="1:9">
      <c r="A6" s="22" t="s">
        <v>5</v>
      </c>
      <c r="B6" s="26" t="str">
        <f>DEPENDENCYLIGHT</f>
        <v/>
      </c>
    </row>
    <row r="7" spans="1:9">
      <c r="A7" s="22" t="s">
        <v>6</v>
      </c>
      <c r="B7" s="26" t="str">
        <f>MEASURELIGHT</f>
        <v/>
      </c>
    </row>
    <row r="8" spans="1:9" ht="15" customHeight="1">
      <c r="A8" s="22" t="s">
        <v>7</v>
      </c>
      <c r="B8" s="25" t="str">
        <f>COMMUNICATIONLIGHT</f>
        <v>AMBER</v>
      </c>
      <c r="H8" s="27"/>
      <c r="I8" s="27"/>
    </row>
    <row r="9" spans="1:9" ht="15" customHeight="1">
      <c r="A9" s="22" t="s">
        <v>8</v>
      </c>
      <c r="B9" s="28" t="str">
        <f>FINANCELIGHT</f>
        <v>GREEN</v>
      </c>
      <c r="H9" s="27"/>
      <c r="I9" s="27"/>
    </row>
    <row r="10" spans="1:9">
      <c r="A10" s="22"/>
      <c r="B10" s="29"/>
    </row>
    <row r="11" spans="1:9" ht="28" customHeight="1">
      <c r="A11" s="30" t="s">
        <v>11</v>
      </c>
      <c r="B11" s="31" t="str">
        <f>ProjNo</f>
        <v>RT029</v>
      </c>
      <c r="C11" s="32" t="str">
        <f>ProjName</f>
        <v>Cloud Based Bioinformatics Tools</v>
      </c>
      <c r="D11" s="33"/>
      <c r="E11" s="33"/>
      <c r="F11" s="33"/>
      <c r="G11" s="33"/>
    </row>
    <row r="12" spans="1:9" ht="16" customHeight="1">
      <c r="A12" s="22"/>
      <c r="B12" s="34" t="s">
        <v>9</v>
      </c>
      <c r="C12" s="35">
        <f>ReportFrom</f>
        <v>41365</v>
      </c>
      <c r="D12" s="35"/>
      <c r="E12" s="35"/>
      <c r="F12" s="35"/>
      <c r="G12" s="35"/>
      <c r="H12" s="36"/>
      <c r="I12" s="36"/>
    </row>
    <row r="13" spans="1:9" ht="16" customHeight="1">
      <c r="A13" s="22"/>
      <c r="B13" s="37" t="s">
        <v>10</v>
      </c>
      <c r="C13" s="38">
        <f>LastDateReport</f>
        <v>41455</v>
      </c>
      <c r="D13" s="35"/>
      <c r="E13" s="35"/>
      <c r="F13" s="35"/>
      <c r="G13" s="35"/>
      <c r="H13" s="36"/>
      <c r="I13" s="36"/>
    </row>
    <row r="14" spans="1:9" ht="6" customHeight="1">
      <c r="A14" s="22"/>
      <c r="B14" s="33"/>
      <c r="C14" s="39"/>
      <c r="D14" s="39"/>
      <c r="E14" s="39"/>
      <c r="F14" s="39"/>
      <c r="G14" s="39"/>
      <c r="H14" s="36"/>
      <c r="I14" s="36"/>
    </row>
    <row r="15" spans="1:9" ht="19" customHeight="1">
      <c r="B15" s="40" t="s">
        <v>13</v>
      </c>
      <c r="C15" s="40"/>
      <c r="D15" s="40"/>
      <c r="E15" s="40"/>
      <c r="F15" s="40"/>
      <c r="G15" s="40"/>
      <c r="H15" s="41"/>
      <c r="I15" s="41"/>
    </row>
    <row r="16" spans="1:9" ht="16" customHeight="1">
      <c r="B16" s="42" t="s">
        <v>14</v>
      </c>
      <c r="C16" s="42"/>
      <c r="D16" s="42"/>
      <c r="E16" s="42"/>
      <c r="F16" s="42"/>
      <c r="G16" s="42"/>
      <c r="H16" s="42"/>
      <c r="I16" s="43"/>
    </row>
    <row r="17" spans="2:18" ht="15" customHeight="1" thickBot="1">
      <c r="B17" s="44"/>
      <c r="C17" s="44"/>
      <c r="D17" s="44"/>
      <c r="E17" s="44"/>
      <c r="F17" s="44"/>
      <c r="G17" s="44"/>
      <c r="H17" s="45"/>
      <c r="I17" s="45"/>
    </row>
    <row r="18" spans="2:18" ht="34" customHeight="1">
      <c r="B18" s="44"/>
      <c r="C18" s="44"/>
      <c r="D18" s="44"/>
      <c r="E18" s="44"/>
      <c r="F18" s="44"/>
      <c r="G18" s="46" t="s">
        <v>15</v>
      </c>
      <c r="H18" s="47"/>
      <c r="I18" s="46" t="s">
        <v>16</v>
      </c>
      <c r="J18" s="47"/>
      <c r="K18" s="46" t="s">
        <v>17</v>
      </c>
      <c r="L18" s="47"/>
      <c r="M18" s="48" t="s">
        <v>18</v>
      </c>
      <c r="N18" s="49"/>
      <c r="O18" s="48" t="s">
        <v>19</v>
      </c>
      <c r="P18" s="49"/>
      <c r="Q18" s="48" t="s">
        <v>20</v>
      </c>
      <c r="R18" s="49"/>
    </row>
    <row r="19" spans="2:18" ht="32" customHeight="1">
      <c r="B19" s="50" t="s">
        <v>21</v>
      </c>
      <c r="C19" s="50" t="s">
        <v>22</v>
      </c>
      <c r="D19" s="50" t="s">
        <v>23</v>
      </c>
      <c r="E19" s="51" t="s">
        <v>24</v>
      </c>
      <c r="F19" s="52" t="s">
        <v>25</v>
      </c>
      <c r="G19" s="53" t="s">
        <v>26</v>
      </c>
      <c r="H19" s="54" t="s">
        <v>27</v>
      </c>
      <c r="I19" s="55" t="s">
        <v>26</v>
      </c>
      <c r="J19" s="54" t="s">
        <v>27</v>
      </c>
      <c r="K19" s="55" t="s">
        <v>26</v>
      </c>
      <c r="L19" s="54" t="s">
        <v>27</v>
      </c>
      <c r="M19" s="55" t="s">
        <v>26</v>
      </c>
      <c r="N19" s="54" t="s">
        <v>27</v>
      </c>
      <c r="O19" s="55" t="s">
        <v>26</v>
      </c>
      <c r="P19" s="54" t="s">
        <v>27</v>
      </c>
      <c r="Q19" s="55" t="s">
        <v>26</v>
      </c>
      <c r="R19" s="54" t="s">
        <v>27</v>
      </c>
    </row>
    <row r="20" spans="2:18" ht="28" customHeight="1">
      <c r="B20" s="56">
        <v>1</v>
      </c>
      <c r="C20" s="56" t="s">
        <v>28</v>
      </c>
      <c r="D20" s="57">
        <v>41044</v>
      </c>
      <c r="E20" s="58">
        <v>41044</v>
      </c>
      <c r="F20" s="59" t="s">
        <v>29</v>
      </c>
      <c r="G20" s="60">
        <v>15</v>
      </c>
      <c r="H20" s="61">
        <v>35</v>
      </c>
      <c r="I20" s="62" t="s">
        <v>55</v>
      </c>
      <c r="J20" s="63" t="s">
        <v>30</v>
      </c>
      <c r="K20" s="62"/>
      <c r="L20" s="63"/>
      <c r="M20" s="62"/>
      <c r="N20" s="61"/>
      <c r="O20" s="62">
        <v>1</v>
      </c>
      <c r="P20" s="63">
        <v>25</v>
      </c>
      <c r="Q20" s="62">
        <v>32500</v>
      </c>
      <c r="R20" s="63">
        <v>45000</v>
      </c>
    </row>
    <row r="21" spans="2:18" ht="28" customHeight="1">
      <c r="B21" s="56">
        <v>2</v>
      </c>
      <c r="C21" s="56" t="s">
        <v>31</v>
      </c>
      <c r="D21" s="57">
        <v>41075</v>
      </c>
      <c r="E21" s="58">
        <v>41136</v>
      </c>
      <c r="F21" s="59" t="s">
        <v>32</v>
      </c>
      <c r="G21" s="60">
        <v>0</v>
      </c>
      <c r="H21" s="61">
        <v>35</v>
      </c>
      <c r="I21" s="62" t="s">
        <v>55</v>
      </c>
      <c r="J21" s="63" t="s">
        <v>30</v>
      </c>
      <c r="K21" s="62"/>
      <c r="L21" s="63"/>
      <c r="M21" s="62"/>
      <c r="N21" s="61"/>
      <c r="O21" s="62"/>
      <c r="P21" s="63"/>
      <c r="Q21" s="62"/>
      <c r="R21" s="63"/>
    </row>
    <row r="22" spans="2:18" ht="28" customHeight="1">
      <c r="B22" s="56">
        <v>3</v>
      </c>
      <c r="C22" s="56" t="s">
        <v>33</v>
      </c>
      <c r="D22" s="57">
        <v>41136</v>
      </c>
      <c r="E22" s="58">
        <v>41167</v>
      </c>
      <c r="F22" s="59" t="s">
        <v>34</v>
      </c>
      <c r="G22" s="60">
        <v>0</v>
      </c>
      <c r="H22" s="63">
        <v>4</v>
      </c>
      <c r="I22" s="62" t="s">
        <v>55</v>
      </c>
      <c r="J22" s="63" t="s">
        <v>30</v>
      </c>
      <c r="K22" s="62"/>
      <c r="L22" s="63"/>
      <c r="M22" s="62"/>
      <c r="N22" s="63"/>
      <c r="O22" s="62"/>
      <c r="P22" s="63"/>
      <c r="Q22" s="62"/>
      <c r="R22" s="63"/>
    </row>
    <row r="23" spans="2:18" ht="28" customHeight="1">
      <c r="B23" s="56">
        <v>4</v>
      </c>
      <c r="C23" s="56" t="s">
        <v>35</v>
      </c>
      <c r="D23" s="57">
        <v>41136</v>
      </c>
      <c r="E23" s="58">
        <v>41167</v>
      </c>
      <c r="F23" s="59" t="s">
        <v>36</v>
      </c>
      <c r="G23" s="60">
        <v>9</v>
      </c>
      <c r="H23" s="63">
        <v>35</v>
      </c>
      <c r="I23" s="62" t="s">
        <v>55</v>
      </c>
      <c r="J23" s="63" t="s">
        <v>30</v>
      </c>
      <c r="K23" s="62"/>
      <c r="L23" s="63">
        <v>4</v>
      </c>
      <c r="M23" s="62">
        <v>6</v>
      </c>
      <c r="N23" s="63">
        <v>32290</v>
      </c>
      <c r="O23" s="62">
        <v>2</v>
      </c>
      <c r="P23" s="63">
        <v>29</v>
      </c>
      <c r="Q23" s="62"/>
      <c r="R23" s="63"/>
    </row>
    <row r="24" spans="2:18" ht="28" customHeight="1">
      <c r="B24" s="56">
        <v>5</v>
      </c>
      <c r="C24" s="56" t="s">
        <v>37</v>
      </c>
      <c r="D24" s="57">
        <v>41182</v>
      </c>
      <c r="E24" s="58">
        <v>41212</v>
      </c>
      <c r="F24" s="59" t="s">
        <v>38</v>
      </c>
      <c r="G24" s="60"/>
      <c r="H24" s="63">
        <v>35</v>
      </c>
      <c r="I24" s="62"/>
      <c r="J24" s="63" t="s">
        <v>30</v>
      </c>
      <c r="K24" s="62"/>
      <c r="L24" s="63"/>
      <c r="M24" s="62"/>
      <c r="N24" s="63"/>
      <c r="O24" s="62"/>
      <c r="P24" s="63"/>
      <c r="Q24" s="62"/>
      <c r="R24" s="63"/>
    </row>
    <row r="25" spans="2:18" ht="28" customHeight="1">
      <c r="B25" s="56">
        <v>6</v>
      </c>
      <c r="C25" s="56" t="s">
        <v>39</v>
      </c>
      <c r="D25" s="57">
        <v>41197</v>
      </c>
      <c r="E25" s="58">
        <v>41228</v>
      </c>
      <c r="F25" s="59" t="s">
        <v>40</v>
      </c>
      <c r="G25" s="60"/>
      <c r="H25" s="63"/>
      <c r="I25" s="62"/>
      <c r="J25" s="63"/>
      <c r="K25" s="62"/>
      <c r="L25" s="63"/>
      <c r="M25" s="62"/>
      <c r="N25" s="63"/>
      <c r="O25" s="62"/>
      <c r="P25" s="63"/>
      <c r="Q25" s="62"/>
      <c r="R25" s="63"/>
    </row>
    <row r="26" spans="2:18" ht="28" customHeight="1">
      <c r="B26" s="56">
        <v>7</v>
      </c>
      <c r="C26" s="56" t="s">
        <v>41</v>
      </c>
      <c r="D26" s="57">
        <v>41258</v>
      </c>
      <c r="E26" s="58">
        <v>41304</v>
      </c>
      <c r="F26" s="59" t="s">
        <v>42</v>
      </c>
      <c r="G26" s="60"/>
      <c r="H26" s="63">
        <v>35</v>
      </c>
      <c r="I26" s="62"/>
      <c r="J26" s="63" t="s">
        <v>30</v>
      </c>
      <c r="K26" s="62"/>
      <c r="L26" s="63"/>
      <c r="M26" s="62"/>
      <c r="N26" s="63"/>
      <c r="O26" s="62"/>
      <c r="P26" s="63"/>
      <c r="Q26" s="62"/>
      <c r="R26" s="63"/>
    </row>
    <row r="27" spans="2:18" ht="28" customHeight="1">
      <c r="B27" s="56">
        <v>8</v>
      </c>
      <c r="C27" s="56" t="s">
        <v>43</v>
      </c>
      <c r="D27" s="57">
        <v>41258</v>
      </c>
      <c r="E27" s="58">
        <v>41304</v>
      </c>
      <c r="F27" s="59" t="s">
        <v>44</v>
      </c>
      <c r="G27" s="60"/>
      <c r="H27" s="63">
        <v>35</v>
      </c>
      <c r="I27" s="62" t="s">
        <v>55</v>
      </c>
      <c r="J27" s="63" t="s">
        <v>30</v>
      </c>
      <c r="K27" s="62"/>
      <c r="L27" s="63"/>
      <c r="M27" s="62"/>
      <c r="N27" s="63"/>
      <c r="O27" s="62"/>
      <c r="P27" s="63"/>
      <c r="Q27" s="62"/>
      <c r="R27" s="63"/>
    </row>
    <row r="28" spans="2:18" ht="28" customHeight="1">
      <c r="B28" s="56">
        <v>9</v>
      </c>
      <c r="C28" s="56" t="s">
        <v>45</v>
      </c>
      <c r="D28" s="57">
        <v>41333</v>
      </c>
      <c r="E28" s="58">
        <v>41363</v>
      </c>
      <c r="F28" s="59" t="s">
        <v>46</v>
      </c>
      <c r="G28" s="60"/>
      <c r="H28" s="63"/>
      <c r="I28" s="62"/>
      <c r="J28" s="63"/>
      <c r="K28" s="62"/>
      <c r="L28" s="63"/>
      <c r="M28" s="62"/>
      <c r="N28" s="63"/>
      <c r="O28" s="62"/>
      <c r="P28" s="63"/>
      <c r="Q28" s="62"/>
      <c r="R28" s="63"/>
    </row>
    <row r="29" spans="2:18" ht="28" customHeight="1">
      <c r="B29" s="56"/>
      <c r="C29" s="56"/>
      <c r="D29" s="57"/>
      <c r="E29" s="58"/>
      <c r="F29" s="59"/>
      <c r="G29" s="60"/>
      <c r="H29" s="63"/>
      <c r="I29" s="62"/>
      <c r="J29" s="63"/>
      <c r="K29" s="62"/>
      <c r="L29" s="63"/>
      <c r="M29" s="62"/>
      <c r="N29" s="63"/>
      <c r="O29" s="62"/>
      <c r="P29" s="63"/>
      <c r="Q29" s="62"/>
      <c r="R29" s="63"/>
    </row>
    <row r="30" spans="2:18" ht="28" customHeight="1">
      <c r="B30" s="56"/>
      <c r="C30" s="56"/>
      <c r="D30" s="57"/>
      <c r="E30" s="58"/>
      <c r="F30" s="59"/>
      <c r="G30" s="60"/>
      <c r="H30" s="63"/>
      <c r="I30" s="62"/>
      <c r="J30" s="63"/>
      <c r="K30" s="62"/>
      <c r="L30" s="63"/>
      <c r="M30" s="62"/>
      <c r="N30" s="63"/>
      <c r="O30" s="62"/>
      <c r="P30" s="63"/>
      <c r="Q30" s="62"/>
      <c r="R30" s="63"/>
    </row>
    <row r="31" spans="2:18" ht="28" customHeight="1">
      <c r="B31" s="56"/>
      <c r="C31" s="56"/>
      <c r="D31" s="57"/>
      <c r="E31" s="58"/>
      <c r="F31" s="59"/>
      <c r="G31" s="60"/>
      <c r="H31" s="63"/>
      <c r="I31" s="62"/>
      <c r="J31" s="63"/>
      <c r="K31" s="62"/>
      <c r="L31" s="63"/>
      <c r="M31" s="62"/>
      <c r="N31" s="63"/>
      <c r="O31" s="62"/>
      <c r="P31" s="63"/>
      <c r="Q31" s="62"/>
      <c r="R31" s="63"/>
    </row>
    <row r="32" spans="2:18" ht="28" customHeight="1">
      <c r="B32" s="56"/>
      <c r="C32" s="56"/>
      <c r="D32" s="57"/>
      <c r="E32" s="58"/>
      <c r="F32" s="59"/>
      <c r="G32" s="60"/>
      <c r="H32" s="63"/>
      <c r="I32" s="62"/>
      <c r="J32" s="63"/>
      <c r="K32" s="62"/>
      <c r="L32" s="63"/>
      <c r="M32" s="62"/>
      <c r="N32" s="63"/>
      <c r="O32" s="62"/>
      <c r="P32" s="63"/>
      <c r="Q32" s="62"/>
      <c r="R32" s="63"/>
    </row>
    <row r="33" spans="2:18" ht="28" customHeight="1" thickBot="1">
      <c r="B33" s="56"/>
      <c r="C33" s="56"/>
      <c r="D33" s="57"/>
      <c r="E33" s="58"/>
      <c r="F33" s="59"/>
      <c r="G33" s="64"/>
      <c r="H33" s="65"/>
      <c r="I33" s="66"/>
      <c r="J33" s="65"/>
      <c r="K33" s="66"/>
      <c r="L33" s="65"/>
      <c r="M33" s="66"/>
      <c r="N33" s="65"/>
      <c r="O33" s="66"/>
      <c r="P33" s="65"/>
      <c r="Q33" s="66"/>
      <c r="R33" s="65"/>
    </row>
    <row r="34" spans="2:18" ht="15" customHeight="1" thickBot="1"/>
    <row r="35" spans="2:18" ht="46" customHeight="1" thickBot="1">
      <c r="C35" s="67" t="s">
        <v>47</v>
      </c>
      <c r="D35" s="68"/>
    </row>
    <row r="36" spans="2:18">
      <c r="B36" s="69"/>
    </row>
    <row r="37" spans="2:18">
      <c r="B37" s="24" t="s">
        <v>48</v>
      </c>
    </row>
    <row r="38" spans="2:18" ht="14" customHeight="1">
      <c r="B38" s="70" t="s">
        <v>12</v>
      </c>
      <c r="C38" s="70"/>
      <c r="D38" s="70"/>
      <c r="E38" s="70"/>
    </row>
    <row r="39" spans="2:18">
      <c r="B39" s="69"/>
    </row>
    <row r="40" spans="2:18">
      <c r="B40" s="69"/>
      <c r="C40" s="24" t="s">
        <v>49</v>
      </c>
    </row>
    <row r="41" spans="2:18">
      <c r="C41" s="24" t="s">
        <v>50</v>
      </c>
    </row>
    <row r="42" spans="2:18">
      <c r="C42" s="24" t="s">
        <v>51</v>
      </c>
    </row>
    <row r="43" spans="2:18">
      <c r="C43" s="24" t="s">
        <v>52</v>
      </c>
    </row>
    <row r="44" spans="2:18">
      <c r="C44" s="24" t="s">
        <v>53</v>
      </c>
    </row>
    <row r="45" spans="2:18" ht="15" customHeight="1" thickBot="1">
      <c r="C45" s="24" t="s">
        <v>54</v>
      </c>
    </row>
    <row r="46" spans="2:18" ht="15" customHeight="1" thickBot="1">
      <c r="Q46" s="71" t="str">
        <f>IF(P46&gt;0,"DATA ENTERED","")</f>
        <v/>
      </c>
    </row>
  </sheetData>
  <sheetProtection sheet="1" formatColumns="0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">
    <cfRule type="cellIs" dxfId="80" priority="1" operator="equal">
      <formula>"AMBER"</formula>
    </cfRule>
  </conditionalFormatting>
  <conditionalFormatting sqref="B1">
    <cfRule type="cellIs" dxfId="79" priority="2" operator="equal">
      <formula>"RED"</formula>
    </cfRule>
  </conditionalFormatting>
  <conditionalFormatting sqref="B1">
    <cfRule type="cellIs" dxfId="78" priority="3" operator="equal">
      <formula>"GREEN"</formula>
    </cfRule>
  </conditionalFormatting>
  <conditionalFormatting sqref="B2">
    <cfRule type="cellIs" dxfId="77" priority="4" operator="equal">
      <formula>"AMBER"</formula>
    </cfRule>
  </conditionalFormatting>
  <conditionalFormatting sqref="B2">
    <cfRule type="cellIs" dxfId="76" priority="5" operator="equal">
      <formula>"RED"</formula>
    </cfRule>
  </conditionalFormatting>
  <conditionalFormatting sqref="B2">
    <cfRule type="cellIs" dxfId="75" priority="6" operator="equal">
      <formula>"GREEN"</formula>
    </cfRule>
  </conditionalFormatting>
  <conditionalFormatting sqref="B3">
    <cfRule type="cellIs" dxfId="74" priority="7" operator="equal">
      <formula>"AMBER"</formula>
    </cfRule>
  </conditionalFormatting>
  <conditionalFormatting sqref="B3">
    <cfRule type="cellIs" dxfId="73" priority="8" operator="equal">
      <formula>"RED"</formula>
    </cfRule>
  </conditionalFormatting>
  <conditionalFormatting sqref="B3">
    <cfRule type="cellIs" dxfId="72" priority="9" operator="equal">
      <formula>"GREEN"</formula>
    </cfRule>
  </conditionalFormatting>
  <conditionalFormatting sqref="B4">
    <cfRule type="cellIs" dxfId="71" priority="10" operator="equal">
      <formula>"AMBER"</formula>
    </cfRule>
  </conditionalFormatting>
  <conditionalFormatting sqref="B4">
    <cfRule type="cellIs" dxfId="70" priority="11" operator="equal">
      <formula>"RED"</formula>
    </cfRule>
  </conditionalFormatting>
  <conditionalFormatting sqref="B4">
    <cfRule type="cellIs" dxfId="69" priority="12" operator="equal">
      <formula>"GREEN"</formula>
    </cfRule>
  </conditionalFormatting>
  <conditionalFormatting sqref="B5">
    <cfRule type="cellIs" dxfId="68" priority="13" operator="equal">
      <formula>"AMBER"</formula>
    </cfRule>
  </conditionalFormatting>
  <conditionalFormatting sqref="B5">
    <cfRule type="cellIs" dxfId="67" priority="14" operator="equal">
      <formula>"RED"</formula>
    </cfRule>
  </conditionalFormatting>
  <conditionalFormatting sqref="B5">
    <cfRule type="cellIs" dxfId="66" priority="15" operator="equal">
      <formula>"GREEN"</formula>
    </cfRule>
  </conditionalFormatting>
  <conditionalFormatting sqref="B6">
    <cfRule type="cellIs" dxfId="65" priority="16" operator="equal">
      <formula>"AMBER"</formula>
    </cfRule>
  </conditionalFormatting>
  <conditionalFormatting sqref="B6">
    <cfRule type="cellIs" dxfId="64" priority="17" operator="equal">
      <formula>"RED"</formula>
    </cfRule>
  </conditionalFormatting>
  <conditionalFormatting sqref="B6">
    <cfRule type="cellIs" dxfId="63" priority="18" operator="equal">
      <formula>"GREEN"</formula>
    </cfRule>
  </conditionalFormatting>
  <conditionalFormatting sqref="B7">
    <cfRule type="cellIs" dxfId="62" priority="19" operator="equal">
      <formula>"AMBER"</formula>
    </cfRule>
  </conditionalFormatting>
  <conditionalFormatting sqref="B7">
    <cfRule type="cellIs" dxfId="61" priority="20" operator="equal">
      <formula>"RED"</formula>
    </cfRule>
  </conditionalFormatting>
  <conditionalFormatting sqref="B7">
    <cfRule type="cellIs" dxfId="60" priority="21" operator="equal">
      <formula>"GREEN"</formula>
    </cfRule>
  </conditionalFormatting>
  <conditionalFormatting sqref="B8">
    <cfRule type="cellIs" dxfId="59" priority="22" operator="equal">
      <formula>"AMBER"</formula>
    </cfRule>
  </conditionalFormatting>
  <conditionalFormatting sqref="B8">
    <cfRule type="cellIs" dxfId="58" priority="23" operator="equal">
      <formula>"RED"</formula>
    </cfRule>
  </conditionalFormatting>
  <conditionalFormatting sqref="B8">
    <cfRule type="cellIs" dxfId="57" priority="24" operator="equal">
      <formula>"GREEN"</formula>
    </cfRule>
  </conditionalFormatting>
  <conditionalFormatting sqref="B9">
    <cfRule type="cellIs" dxfId="56" priority="25" operator="equal">
      <formula>"AMBER"</formula>
    </cfRule>
  </conditionalFormatting>
  <conditionalFormatting sqref="B9">
    <cfRule type="cellIs" dxfId="55" priority="26" operator="equal">
      <formula>"RED"</formula>
    </cfRule>
  </conditionalFormatting>
  <conditionalFormatting sqref="B9">
    <cfRule type="cellIs" dxfId="54" priority="27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Deliverabl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6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showGridLines="0" topLeftCell="L12" workbookViewId="0">
      <selection activeCell="R21" sqref="R21"/>
    </sheetView>
  </sheetViews>
  <sheetFormatPr baseColWidth="10" defaultColWidth="11.5" defaultRowHeight="14" x14ac:dyDescent="0"/>
  <cols>
    <col min="1" max="1" width="14" style="24" customWidth="1"/>
    <col min="2" max="2" width="11.6640625" style="24" customWidth="1"/>
    <col min="3" max="3" width="39.1640625" style="24" customWidth="1"/>
    <col min="4" max="4" width="15.5" style="24" customWidth="1"/>
    <col min="5" max="6" width="16.33203125" style="24" customWidth="1"/>
    <col min="7" max="12" width="10.33203125" style="24" customWidth="1"/>
    <col min="13" max="16384" width="11.5" style="24"/>
  </cols>
  <sheetData>
    <row r="1" spans="1:9">
      <c r="A1" s="22" t="s">
        <v>0</v>
      </c>
      <c r="B1" s="23" t="str">
        <f>OVERALLLIGHT</f>
        <v>AMBER</v>
      </c>
    </row>
    <row r="2" spans="1:9">
      <c r="A2" s="22" t="s">
        <v>1</v>
      </c>
      <c r="B2" s="25" t="str">
        <f>MILESTONELIGHT</f>
        <v>RED</v>
      </c>
    </row>
    <row r="3" spans="1:9">
      <c r="A3" s="22" t="s">
        <v>2</v>
      </c>
      <c r="B3" s="25" t="str">
        <f>ISSUELIGHT</f>
        <v>GREEN</v>
      </c>
    </row>
    <row r="4" spans="1:9">
      <c r="A4" s="22" t="s">
        <v>3</v>
      </c>
      <c r="B4" s="25" t="str">
        <f>RISKLIGHT</f>
        <v>GREEN</v>
      </c>
    </row>
    <row r="5" spans="1:9">
      <c r="A5" s="22" t="s">
        <v>4</v>
      </c>
      <c r="B5" s="25" t="str">
        <f>CHANGELIGHT</f>
        <v>GREEN</v>
      </c>
    </row>
    <row r="6" spans="1:9">
      <c r="A6" s="22" t="s">
        <v>5</v>
      </c>
      <c r="B6" s="26" t="str">
        <f>DEPENDENCYLIGHT</f>
        <v/>
      </c>
    </row>
    <row r="7" spans="1:9">
      <c r="A7" s="22" t="s">
        <v>6</v>
      </c>
      <c r="B7" s="26" t="str">
        <f>MEASURELIGHT</f>
        <v/>
      </c>
    </row>
    <row r="8" spans="1:9" ht="15" customHeight="1">
      <c r="A8" s="22" t="s">
        <v>7</v>
      </c>
      <c r="B8" s="25" t="str">
        <f>COMMUNICATIONLIGHT</f>
        <v>AMBER</v>
      </c>
      <c r="H8" s="27"/>
      <c r="I8" s="27"/>
    </row>
    <row r="9" spans="1:9" ht="15" customHeight="1">
      <c r="A9" s="22" t="s">
        <v>8</v>
      </c>
      <c r="B9" s="28" t="str">
        <f>FINANCELIGHT</f>
        <v>GREEN</v>
      </c>
      <c r="H9" s="27"/>
      <c r="I9" s="27"/>
    </row>
    <row r="10" spans="1:9">
      <c r="A10" s="22"/>
      <c r="B10" s="29"/>
    </row>
    <row r="11" spans="1:9" ht="28" customHeight="1">
      <c r="A11" s="30" t="s">
        <v>11</v>
      </c>
      <c r="B11" s="31" t="str">
        <f>ProjNo</f>
        <v>RT029</v>
      </c>
      <c r="C11" s="32" t="str">
        <f>ProjName</f>
        <v>Cloud Based Bioinformatics Tools</v>
      </c>
      <c r="D11" s="33"/>
      <c r="E11" s="33"/>
      <c r="F11" s="33"/>
      <c r="G11" s="33"/>
    </row>
    <row r="12" spans="1:9" ht="16" customHeight="1">
      <c r="A12" s="22"/>
      <c r="B12" s="34" t="s">
        <v>9</v>
      </c>
      <c r="C12" s="35">
        <f>ReportFrom</f>
        <v>41456</v>
      </c>
      <c r="D12" s="35"/>
      <c r="E12" s="35"/>
      <c r="F12" s="35"/>
      <c r="G12" s="35"/>
      <c r="H12" s="36"/>
      <c r="I12" s="36"/>
    </row>
    <row r="13" spans="1:9" ht="16" customHeight="1">
      <c r="A13" s="22"/>
      <c r="B13" s="37" t="s">
        <v>10</v>
      </c>
      <c r="C13" s="38">
        <f>LastDateReport</f>
        <v>41547</v>
      </c>
      <c r="D13" s="35"/>
      <c r="E13" s="35"/>
      <c r="F13" s="35"/>
      <c r="G13" s="35"/>
      <c r="H13" s="36"/>
      <c r="I13" s="36"/>
    </row>
    <row r="14" spans="1:9" ht="6" customHeight="1">
      <c r="A14" s="22"/>
      <c r="B14" s="33"/>
      <c r="C14" s="39"/>
      <c r="D14" s="39"/>
      <c r="E14" s="39"/>
      <c r="F14" s="39"/>
      <c r="G14" s="39"/>
      <c r="H14" s="36"/>
      <c r="I14" s="36"/>
    </row>
    <row r="15" spans="1:9" ht="19" customHeight="1">
      <c r="B15" s="40" t="s">
        <v>13</v>
      </c>
      <c r="C15" s="40"/>
      <c r="D15" s="40"/>
      <c r="E15" s="40"/>
      <c r="F15" s="40"/>
      <c r="G15" s="40"/>
      <c r="H15" s="41"/>
      <c r="I15" s="41"/>
    </row>
    <row r="16" spans="1:9" ht="16" customHeight="1">
      <c r="B16" s="42" t="s">
        <v>14</v>
      </c>
      <c r="C16" s="42"/>
      <c r="D16" s="42"/>
      <c r="E16" s="42"/>
      <c r="F16" s="42"/>
      <c r="G16" s="42"/>
      <c r="H16" s="42"/>
      <c r="I16" s="43"/>
    </row>
    <row r="17" spans="2:18" ht="15" customHeight="1" thickBot="1">
      <c r="B17" s="44"/>
      <c r="C17" s="44"/>
      <c r="D17" s="44"/>
      <c r="E17" s="44"/>
      <c r="F17" s="44"/>
      <c r="G17" s="44"/>
      <c r="H17" s="45"/>
      <c r="I17" s="45"/>
    </row>
    <row r="18" spans="2:18" ht="34" customHeight="1">
      <c r="B18" s="44"/>
      <c r="C18" s="44"/>
      <c r="D18" s="44"/>
      <c r="E18" s="44"/>
      <c r="F18" s="44"/>
      <c r="G18" s="46" t="s">
        <v>15</v>
      </c>
      <c r="H18" s="47"/>
      <c r="I18" s="46" t="s">
        <v>16</v>
      </c>
      <c r="J18" s="47"/>
      <c r="K18" s="46" t="s">
        <v>17</v>
      </c>
      <c r="L18" s="47"/>
      <c r="M18" s="48" t="s">
        <v>18</v>
      </c>
      <c r="N18" s="49"/>
      <c r="O18" s="48" t="s">
        <v>19</v>
      </c>
      <c r="P18" s="49"/>
      <c r="Q18" s="48" t="s">
        <v>20</v>
      </c>
      <c r="R18" s="49"/>
    </row>
    <row r="19" spans="2:18" ht="32" customHeight="1">
      <c r="B19" s="50" t="s">
        <v>21</v>
      </c>
      <c r="C19" s="50" t="s">
        <v>22</v>
      </c>
      <c r="D19" s="50" t="s">
        <v>23</v>
      </c>
      <c r="E19" s="51" t="s">
        <v>24</v>
      </c>
      <c r="F19" s="52" t="s">
        <v>25</v>
      </c>
      <c r="G19" s="53" t="s">
        <v>26</v>
      </c>
      <c r="H19" s="54" t="s">
        <v>27</v>
      </c>
      <c r="I19" s="55" t="s">
        <v>26</v>
      </c>
      <c r="J19" s="54" t="s">
        <v>27</v>
      </c>
      <c r="K19" s="55" t="s">
        <v>26</v>
      </c>
      <c r="L19" s="54" t="s">
        <v>27</v>
      </c>
      <c r="M19" s="55" t="s">
        <v>26</v>
      </c>
      <c r="N19" s="54" t="s">
        <v>27</v>
      </c>
      <c r="O19" s="55" t="s">
        <v>26</v>
      </c>
      <c r="P19" s="54" t="s">
        <v>27</v>
      </c>
      <c r="Q19" s="55" t="s">
        <v>26</v>
      </c>
      <c r="R19" s="54" t="s">
        <v>27</v>
      </c>
    </row>
    <row r="20" spans="2:18" ht="28" customHeight="1">
      <c r="B20" s="56">
        <v>1</v>
      </c>
      <c r="C20" s="56" t="s">
        <v>28</v>
      </c>
      <c r="D20" s="57">
        <v>41044</v>
      </c>
      <c r="E20" s="58">
        <v>41044</v>
      </c>
      <c r="F20" s="59" t="s">
        <v>29</v>
      </c>
      <c r="G20" s="60">
        <v>35</v>
      </c>
      <c r="H20" s="61">
        <v>60</v>
      </c>
      <c r="I20" s="62" t="s">
        <v>30</v>
      </c>
      <c r="J20" s="63" t="s">
        <v>30</v>
      </c>
      <c r="K20" s="62"/>
      <c r="L20" s="63"/>
      <c r="M20" s="62"/>
      <c r="N20" s="61"/>
      <c r="O20" s="62">
        <v>25</v>
      </c>
      <c r="P20" s="63">
        <v>25</v>
      </c>
      <c r="Q20" s="62">
        <v>45000</v>
      </c>
      <c r="R20" s="63">
        <v>45000</v>
      </c>
    </row>
    <row r="21" spans="2:18" ht="28" customHeight="1">
      <c r="B21" s="56">
        <v>2</v>
      </c>
      <c r="C21" s="56" t="s">
        <v>31</v>
      </c>
      <c r="D21" s="57">
        <v>41075</v>
      </c>
      <c r="E21" s="58">
        <v>41136</v>
      </c>
      <c r="F21" s="59" t="s">
        <v>32</v>
      </c>
      <c r="G21" s="60">
        <v>35</v>
      </c>
      <c r="H21" s="61">
        <v>60</v>
      </c>
      <c r="I21" s="62" t="s">
        <v>30</v>
      </c>
      <c r="J21" s="63" t="s">
        <v>30</v>
      </c>
      <c r="K21" s="62"/>
      <c r="L21" s="63"/>
      <c r="M21" s="62"/>
      <c r="N21" s="61"/>
      <c r="O21" s="62"/>
      <c r="P21" s="63"/>
      <c r="Q21" s="62"/>
      <c r="R21" s="63"/>
    </row>
    <row r="22" spans="2:18" ht="28" customHeight="1">
      <c r="B22" s="56">
        <v>3</v>
      </c>
      <c r="C22" s="56" t="s">
        <v>33</v>
      </c>
      <c r="D22" s="57">
        <v>41136</v>
      </c>
      <c r="E22" s="58">
        <v>41167</v>
      </c>
      <c r="F22" s="59" t="s">
        <v>34</v>
      </c>
      <c r="G22" s="60">
        <v>4</v>
      </c>
      <c r="H22" s="63">
        <v>4</v>
      </c>
      <c r="I22" s="62" t="s">
        <v>30</v>
      </c>
      <c r="J22" s="63" t="s">
        <v>30</v>
      </c>
      <c r="K22" s="62"/>
      <c r="L22" s="63"/>
      <c r="M22" s="62"/>
      <c r="N22" s="63"/>
      <c r="O22" s="62"/>
      <c r="P22" s="63"/>
      <c r="Q22" s="62"/>
      <c r="R22" s="63"/>
    </row>
    <row r="23" spans="2:18" ht="28" customHeight="1">
      <c r="B23" s="56">
        <v>4</v>
      </c>
      <c r="C23" s="56" t="s">
        <v>35</v>
      </c>
      <c r="D23" s="57">
        <v>41136</v>
      </c>
      <c r="E23" s="58">
        <v>41167</v>
      </c>
      <c r="F23" s="59" t="s">
        <v>36</v>
      </c>
      <c r="G23" s="60">
        <v>35</v>
      </c>
      <c r="H23" s="63">
        <v>60</v>
      </c>
      <c r="I23" s="62" t="s">
        <v>30</v>
      </c>
      <c r="J23" s="63" t="s">
        <v>30</v>
      </c>
      <c r="K23" s="62">
        <v>4</v>
      </c>
      <c r="L23" s="63">
        <v>4</v>
      </c>
      <c r="M23" s="62">
        <v>32290</v>
      </c>
      <c r="N23" s="63">
        <v>46000</v>
      </c>
      <c r="O23" s="62">
        <v>29</v>
      </c>
      <c r="P23" s="63">
        <v>29</v>
      </c>
      <c r="Q23" s="62"/>
      <c r="R23" s="63"/>
    </row>
    <row r="24" spans="2:18" ht="28" customHeight="1">
      <c r="B24" s="56">
        <v>5</v>
      </c>
      <c r="C24" s="56" t="s">
        <v>37</v>
      </c>
      <c r="D24" s="57">
        <v>41182</v>
      </c>
      <c r="E24" s="58">
        <v>41212</v>
      </c>
      <c r="F24" s="59" t="s">
        <v>38</v>
      </c>
      <c r="G24" s="60">
        <v>35</v>
      </c>
      <c r="H24" s="63">
        <v>55</v>
      </c>
      <c r="I24" s="62" t="s">
        <v>30</v>
      </c>
      <c r="J24" s="63" t="s">
        <v>30</v>
      </c>
      <c r="K24" s="62"/>
      <c r="L24" s="63"/>
      <c r="M24" s="62"/>
      <c r="N24" s="63"/>
      <c r="O24" s="62"/>
      <c r="P24" s="63"/>
      <c r="Q24" s="62"/>
      <c r="R24" s="63"/>
    </row>
    <row r="25" spans="2:18" ht="28" customHeight="1">
      <c r="B25" s="56">
        <v>6</v>
      </c>
      <c r="C25" s="56" t="s">
        <v>39</v>
      </c>
      <c r="D25" s="57">
        <v>41197</v>
      </c>
      <c r="E25" s="58">
        <v>41228</v>
      </c>
      <c r="F25" s="59" t="s">
        <v>40</v>
      </c>
      <c r="G25" s="60"/>
      <c r="H25" s="63"/>
      <c r="I25" s="62"/>
      <c r="J25" s="63"/>
      <c r="K25" s="62"/>
      <c r="L25" s="63"/>
      <c r="M25" s="62"/>
      <c r="N25" s="63"/>
      <c r="O25" s="62"/>
      <c r="P25" s="63"/>
      <c r="Q25" s="62"/>
      <c r="R25" s="63"/>
    </row>
    <row r="26" spans="2:18" ht="28" customHeight="1">
      <c r="B26" s="56">
        <v>7</v>
      </c>
      <c r="C26" s="56" t="s">
        <v>41</v>
      </c>
      <c r="D26" s="57">
        <v>41258</v>
      </c>
      <c r="E26" s="58">
        <v>41304</v>
      </c>
      <c r="F26" s="59" t="s">
        <v>42</v>
      </c>
      <c r="G26" s="60">
        <v>35</v>
      </c>
      <c r="H26" s="63">
        <v>60</v>
      </c>
      <c r="I26" s="62" t="s">
        <v>30</v>
      </c>
      <c r="J26" s="63" t="s">
        <v>30</v>
      </c>
      <c r="K26" s="62"/>
      <c r="L26" s="63"/>
      <c r="M26" s="62"/>
      <c r="N26" s="63"/>
      <c r="O26" s="62"/>
      <c r="P26" s="63"/>
      <c r="Q26" s="62"/>
      <c r="R26" s="63"/>
    </row>
    <row r="27" spans="2:18" ht="28" customHeight="1">
      <c r="B27" s="56">
        <v>8</v>
      </c>
      <c r="C27" s="56" t="s">
        <v>43</v>
      </c>
      <c r="D27" s="57">
        <v>41258</v>
      </c>
      <c r="E27" s="58">
        <v>41304</v>
      </c>
      <c r="F27" s="59" t="s">
        <v>44</v>
      </c>
      <c r="G27" s="60">
        <v>35</v>
      </c>
      <c r="H27" s="63">
        <v>60</v>
      </c>
      <c r="I27" s="62" t="s">
        <v>30</v>
      </c>
      <c r="J27" s="63" t="s">
        <v>30</v>
      </c>
      <c r="K27" s="62"/>
      <c r="L27" s="63"/>
      <c r="M27" s="62"/>
      <c r="N27" s="63"/>
      <c r="O27" s="62"/>
      <c r="P27" s="63"/>
      <c r="Q27" s="62"/>
      <c r="R27" s="63"/>
    </row>
    <row r="28" spans="2:18" ht="28" customHeight="1">
      <c r="B28" s="56">
        <v>9</v>
      </c>
      <c r="C28" s="56" t="s">
        <v>45</v>
      </c>
      <c r="D28" s="57">
        <v>41333</v>
      </c>
      <c r="E28" s="58">
        <v>41363</v>
      </c>
      <c r="F28" s="59" t="s">
        <v>46</v>
      </c>
      <c r="G28" s="60"/>
      <c r="H28" s="63"/>
      <c r="I28" s="62"/>
      <c r="J28" s="63"/>
      <c r="K28" s="62"/>
      <c r="L28" s="63"/>
      <c r="M28" s="62"/>
      <c r="N28" s="63"/>
      <c r="O28" s="62"/>
      <c r="P28" s="63"/>
      <c r="Q28" s="62"/>
      <c r="R28" s="63"/>
    </row>
    <row r="29" spans="2:18" ht="28" customHeight="1">
      <c r="B29" s="56"/>
      <c r="C29" s="56"/>
      <c r="D29" s="57"/>
      <c r="E29" s="58"/>
      <c r="F29" s="59"/>
      <c r="G29" s="60"/>
      <c r="H29" s="63"/>
      <c r="I29" s="62"/>
      <c r="J29" s="63"/>
      <c r="K29" s="62"/>
      <c r="L29" s="63"/>
      <c r="M29" s="62"/>
      <c r="N29" s="63"/>
      <c r="O29" s="62"/>
      <c r="P29" s="63"/>
      <c r="Q29" s="62"/>
      <c r="R29" s="63"/>
    </row>
    <row r="30" spans="2:18" ht="28" customHeight="1">
      <c r="B30" s="56"/>
      <c r="C30" s="56"/>
      <c r="D30" s="57"/>
      <c r="E30" s="58"/>
      <c r="F30" s="59"/>
      <c r="G30" s="60"/>
      <c r="H30" s="63"/>
      <c r="I30" s="62"/>
      <c r="J30" s="63"/>
      <c r="K30" s="62"/>
      <c r="L30" s="63"/>
      <c r="M30" s="62"/>
      <c r="N30" s="63"/>
      <c r="O30" s="62"/>
      <c r="P30" s="63"/>
      <c r="Q30" s="62"/>
      <c r="R30" s="63"/>
    </row>
    <row r="31" spans="2:18" ht="28" customHeight="1">
      <c r="B31" s="56"/>
      <c r="C31" s="56"/>
      <c r="D31" s="57"/>
      <c r="E31" s="58"/>
      <c r="F31" s="59"/>
      <c r="G31" s="60"/>
      <c r="H31" s="63"/>
      <c r="I31" s="62"/>
      <c r="J31" s="63"/>
      <c r="K31" s="62"/>
      <c r="L31" s="63"/>
      <c r="M31" s="62"/>
      <c r="N31" s="63"/>
      <c r="O31" s="62"/>
      <c r="P31" s="63"/>
      <c r="Q31" s="62"/>
      <c r="R31" s="63"/>
    </row>
    <row r="32" spans="2:18" ht="28" customHeight="1">
      <c r="B32" s="56"/>
      <c r="C32" s="56"/>
      <c r="D32" s="57"/>
      <c r="E32" s="58"/>
      <c r="F32" s="59"/>
      <c r="G32" s="60"/>
      <c r="H32" s="63"/>
      <c r="I32" s="62"/>
      <c r="J32" s="63"/>
      <c r="K32" s="62"/>
      <c r="L32" s="63"/>
      <c r="M32" s="62"/>
      <c r="N32" s="63"/>
      <c r="O32" s="62"/>
      <c r="P32" s="63"/>
      <c r="Q32" s="62"/>
      <c r="R32" s="63"/>
    </row>
    <row r="33" spans="2:18" ht="28" customHeight="1" thickBot="1">
      <c r="B33" s="56"/>
      <c r="C33" s="56"/>
      <c r="D33" s="57"/>
      <c r="E33" s="58"/>
      <c r="F33" s="59"/>
      <c r="G33" s="64"/>
      <c r="H33" s="65"/>
      <c r="I33" s="66"/>
      <c r="J33" s="65"/>
      <c r="K33" s="66"/>
      <c r="L33" s="65"/>
      <c r="M33" s="66"/>
      <c r="N33" s="65"/>
      <c r="O33" s="66"/>
      <c r="P33" s="65"/>
      <c r="Q33" s="66"/>
      <c r="R33" s="65"/>
    </row>
    <row r="34" spans="2:18" ht="15" customHeight="1" thickBot="1"/>
    <row r="35" spans="2:18" ht="46" customHeight="1" thickBot="1">
      <c r="C35" s="67" t="s">
        <v>47</v>
      </c>
      <c r="D35" s="68"/>
    </row>
    <row r="36" spans="2:18">
      <c r="B36" s="69"/>
    </row>
    <row r="37" spans="2:18">
      <c r="B37" s="24" t="s">
        <v>48</v>
      </c>
    </row>
    <row r="38" spans="2:18" ht="14" customHeight="1">
      <c r="B38" s="70" t="s">
        <v>12</v>
      </c>
      <c r="C38" s="70"/>
      <c r="D38" s="70"/>
      <c r="E38" s="70"/>
    </row>
    <row r="39" spans="2:18">
      <c r="B39" s="69"/>
    </row>
    <row r="40" spans="2:18">
      <c r="B40" s="69"/>
      <c r="C40" s="24" t="s">
        <v>49</v>
      </c>
    </row>
    <row r="41" spans="2:18">
      <c r="C41" s="24" t="s">
        <v>50</v>
      </c>
    </row>
    <row r="42" spans="2:18">
      <c r="C42" s="24" t="s">
        <v>51</v>
      </c>
    </row>
    <row r="43" spans="2:18">
      <c r="C43" s="24" t="s">
        <v>52</v>
      </c>
    </row>
    <row r="44" spans="2:18">
      <c r="C44" s="24" t="s">
        <v>53</v>
      </c>
    </row>
    <row r="45" spans="2:18" ht="15" customHeight="1" thickBot="1">
      <c r="C45" s="24" t="s">
        <v>54</v>
      </c>
    </row>
    <row r="46" spans="2:18" ht="15" customHeight="1" thickBot="1">
      <c r="Q46" s="71" t="str">
        <f>IF(P46&gt;0,"DATA ENTERED","")</f>
        <v/>
      </c>
    </row>
  </sheetData>
  <sheetProtection sheet="1" formatColumns="0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">
    <cfRule type="cellIs" dxfId="53" priority="1" operator="equal">
      <formula>"AMBER"</formula>
    </cfRule>
  </conditionalFormatting>
  <conditionalFormatting sqref="B1">
    <cfRule type="cellIs" dxfId="52" priority="2" operator="equal">
      <formula>"RED"</formula>
    </cfRule>
  </conditionalFormatting>
  <conditionalFormatting sqref="B1">
    <cfRule type="cellIs" dxfId="51" priority="3" operator="equal">
      <formula>"GREEN"</formula>
    </cfRule>
  </conditionalFormatting>
  <conditionalFormatting sqref="B2">
    <cfRule type="cellIs" dxfId="50" priority="4" operator="equal">
      <formula>"AMBER"</formula>
    </cfRule>
  </conditionalFormatting>
  <conditionalFormatting sqref="B2">
    <cfRule type="cellIs" dxfId="49" priority="5" operator="equal">
      <formula>"RED"</formula>
    </cfRule>
  </conditionalFormatting>
  <conditionalFormatting sqref="B2">
    <cfRule type="cellIs" dxfId="48" priority="6" operator="equal">
      <formula>"GREEN"</formula>
    </cfRule>
  </conditionalFormatting>
  <conditionalFormatting sqref="B3">
    <cfRule type="cellIs" dxfId="47" priority="7" operator="equal">
      <formula>"AMBER"</formula>
    </cfRule>
  </conditionalFormatting>
  <conditionalFormatting sqref="B3">
    <cfRule type="cellIs" dxfId="46" priority="8" operator="equal">
      <formula>"RED"</formula>
    </cfRule>
  </conditionalFormatting>
  <conditionalFormatting sqref="B3">
    <cfRule type="cellIs" dxfId="45" priority="9" operator="equal">
      <formula>"GREEN"</formula>
    </cfRule>
  </conditionalFormatting>
  <conditionalFormatting sqref="B4">
    <cfRule type="cellIs" dxfId="44" priority="10" operator="equal">
      <formula>"AMBER"</formula>
    </cfRule>
  </conditionalFormatting>
  <conditionalFormatting sqref="B4">
    <cfRule type="cellIs" dxfId="43" priority="11" operator="equal">
      <formula>"RED"</formula>
    </cfRule>
  </conditionalFormatting>
  <conditionalFormatting sqref="B4">
    <cfRule type="cellIs" dxfId="42" priority="12" operator="equal">
      <formula>"GREEN"</formula>
    </cfRule>
  </conditionalFormatting>
  <conditionalFormatting sqref="B5">
    <cfRule type="cellIs" dxfId="41" priority="13" operator="equal">
      <formula>"AMBER"</formula>
    </cfRule>
  </conditionalFormatting>
  <conditionalFormatting sqref="B5">
    <cfRule type="cellIs" dxfId="40" priority="14" operator="equal">
      <formula>"RED"</formula>
    </cfRule>
  </conditionalFormatting>
  <conditionalFormatting sqref="B5">
    <cfRule type="cellIs" dxfId="39" priority="15" operator="equal">
      <formula>"GREEN"</formula>
    </cfRule>
  </conditionalFormatting>
  <conditionalFormatting sqref="B6">
    <cfRule type="cellIs" dxfId="38" priority="16" operator="equal">
      <formula>"AMBER"</formula>
    </cfRule>
  </conditionalFormatting>
  <conditionalFormatting sqref="B6">
    <cfRule type="cellIs" dxfId="37" priority="17" operator="equal">
      <formula>"RED"</formula>
    </cfRule>
  </conditionalFormatting>
  <conditionalFormatting sqref="B6">
    <cfRule type="cellIs" dxfId="36" priority="18" operator="equal">
      <formula>"GREEN"</formula>
    </cfRule>
  </conditionalFormatting>
  <conditionalFormatting sqref="B7">
    <cfRule type="cellIs" dxfId="35" priority="19" operator="equal">
      <formula>"AMBER"</formula>
    </cfRule>
  </conditionalFormatting>
  <conditionalFormatting sqref="B7">
    <cfRule type="cellIs" dxfId="34" priority="20" operator="equal">
      <formula>"RED"</formula>
    </cfRule>
  </conditionalFormatting>
  <conditionalFormatting sqref="B7">
    <cfRule type="cellIs" dxfId="33" priority="21" operator="equal">
      <formula>"GREEN"</formula>
    </cfRule>
  </conditionalFormatting>
  <conditionalFormatting sqref="B8">
    <cfRule type="cellIs" dxfId="32" priority="22" operator="equal">
      <formula>"AMBER"</formula>
    </cfRule>
  </conditionalFormatting>
  <conditionalFormatting sqref="B8">
    <cfRule type="cellIs" dxfId="31" priority="23" operator="equal">
      <formula>"RED"</formula>
    </cfRule>
  </conditionalFormatting>
  <conditionalFormatting sqref="B8">
    <cfRule type="cellIs" dxfId="30" priority="24" operator="equal">
      <formula>"GREEN"</formula>
    </cfRule>
  </conditionalFormatting>
  <conditionalFormatting sqref="B9">
    <cfRule type="cellIs" dxfId="29" priority="25" operator="equal">
      <formula>"AMBER"</formula>
    </cfRule>
  </conditionalFormatting>
  <conditionalFormatting sqref="B9">
    <cfRule type="cellIs" dxfId="28" priority="26" operator="equal">
      <formula>"RED"</formula>
    </cfRule>
  </conditionalFormatting>
  <conditionalFormatting sqref="B9">
    <cfRule type="cellIs" dxfId="27" priority="27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Deliverabl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6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showGridLines="0" topLeftCell="E11" workbookViewId="0">
      <selection activeCell="R21" sqref="R21"/>
    </sheetView>
  </sheetViews>
  <sheetFormatPr baseColWidth="10" defaultColWidth="11.5" defaultRowHeight="14" x14ac:dyDescent="0"/>
  <cols>
    <col min="1" max="1" width="14" style="24" customWidth="1"/>
    <col min="2" max="2" width="11.6640625" style="24" customWidth="1"/>
    <col min="3" max="3" width="39.1640625" style="24" customWidth="1"/>
    <col min="4" max="4" width="15.5" style="24" customWidth="1"/>
    <col min="5" max="6" width="16.33203125" style="24" customWidth="1"/>
    <col min="7" max="12" width="10.33203125" style="24" customWidth="1"/>
    <col min="13" max="16384" width="11.5" style="24"/>
  </cols>
  <sheetData>
    <row r="1" spans="1:9">
      <c r="A1" s="22" t="s">
        <v>0</v>
      </c>
      <c r="B1" s="23" t="str">
        <f>OVERALLLIGHT</f>
        <v>AMBER</v>
      </c>
    </row>
    <row r="2" spans="1:9">
      <c r="A2" s="22" t="s">
        <v>1</v>
      </c>
      <c r="B2" s="25" t="str">
        <f>MILESTONELIGHT</f>
        <v>RED</v>
      </c>
    </row>
    <row r="3" spans="1:9">
      <c r="A3" s="22" t="s">
        <v>2</v>
      </c>
      <c r="B3" s="25" t="str">
        <f>ISSUELIGHT</f>
        <v>GREEN</v>
      </c>
    </row>
    <row r="4" spans="1:9">
      <c r="A4" s="22" t="s">
        <v>3</v>
      </c>
      <c r="B4" s="25" t="str">
        <f>RISKLIGHT</f>
        <v>GREEN</v>
      </c>
    </row>
    <row r="5" spans="1:9">
      <c r="A5" s="22" t="s">
        <v>4</v>
      </c>
      <c r="B5" s="25" t="str">
        <f>CHANGELIGHT</f>
        <v>GREEN</v>
      </c>
    </row>
    <row r="6" spans="1:9">
      <c r="A6" s="22" t="s">
        <v>5</v>
      </c>
      <c r="B6" s="26" t="str">
        <f>DEPENDENCYLIGHT</f>
        <v/>
      </c>
    </row>
    <row r="7" spans="1:9">
      <c r="A7" s="22" t="s">
        <v>6</v>
      </c>
      <c r="B7" s="26" t="str">
        <f>MEASURELIGHT</f>
        <v/>
      </c>
    </row>
    <row r="8" spans="1:9" ht="15" customHeight="1">
      <c r="A8" s="22" t="s">
        <v>7</v>
      </c>
      <c r="B8" s="25" t="str">
        <f>COMMUNICATIONLIGHT</f>
        <v>AMBER</v>
      </c>
      <c r="H8" s="27"/>
      <c r="I8" s="27"/>
    </row>
    <row r="9" spans="1:9" ht="15" customHeight="1">
      <c r="A9" s="22" t="s">
        <v>8</v>
      </c>
      <c r="B9" s="28" t="str">
        <f>FINANCELIGHT</f>
        <v>GREEN</v>
      </c>
      <c r="H9" s="27"/>
      <c r="I9" s="27"/>
    </row>
    <row r="10" spans="1:9">
      <c r="A10" s="22"/>
      <c r="B10" s="29"/>
    </row>
    <row r="11" spans="1:9" ht="28" customHeight="1">
      <c r="A11" s="30" t="s">
        <v>11</v>
      </c>
      <c r="B11" s="31" t="str">
        <f>ProjNo</f>
        <v>RT029</v>
      </c>
      <c r="C11" s="32" t="str">
        <f>ProjName</f>
        <v>Cloud Based Bioinformatics Tools</v>
      </c>
      <c r="D11" s="33"/>
      <c r="E11" s="33"/>
      <c r="F11" s="33"/>
      <c r="G11" s="33"/>
    </row>
    <row r="12" spans="1:9" ht="16" customHeight="1">
      <c r="A12" s="22"/>
      <c r="B12" s="34" t="s">
        <v>9</v>
      </c>
      <c r="C12" s="35">
        <f>ReportFrom</f>
        <v>41548</v>
      </c>
      <c r="D12" s="35"/>
      <c r="E12" s="35"/>
      <c r="F12" s="35"/>
      <c r="G12" s="35"/>
      <c r="H12" s="36"/>
      <c r="I12" s="36"/>
    </row>
    <row r="13" spans="1:9" ht="16" customHeight="1">
      <c r="A13" s="22"/>
      <c r="B13" s="37" t="s">
        <v>10</v>
      </c>
      <c r="C13" s="38">
        <f>LastDateReport</f>
        <v>41639</v>
      </c>
      <c r="D13" s="35"/>
      <c r="E13" s="35"/>
      <c r="F13" s="35"/>
      <c r="G13" s="35"/>
      <c r="H13" s="36"/>
      <c r="I13" s="36"/>
    </row>
    <row r="14" spans="1:9" ht="6" customHeight="1">
      <c r="A14" s="22"/>
      <c r="B14" s="33"/>
      <c r="C14" s="39"/>
      <c r="D14" s="39"/>
      <c r="E14" s="39"/>
      <c r="F14" s="39"/>
      <c r="G14" s="39"/>
      <c r="H14" s="36"/>
      <c r="I14" s="36"/>
    </row>
    <row r="15" spans="1:9" ht="19" customHeight="1">
      <c r="B15" s="40" t="s">
        <v>13</v>
      </c>
      <c r="C15" s="40"/>
      <c r="D15" s="40"/>
      <c r="E15" s="40"/>
      <c r="F15" s="40"/>
      <c r="G15" s="40"/>
      <c r="H15" s="41"/>
      <c r="I15" s="41"/>
    </row>
    <row r="16" spans="1:9" ht="16" customHeight="1">
      <c r="B16" s="42" t="s">
        <v>14</v>
      </c>
      <c r="C16" s="42"/>
      <c r="D16" s="42"/>
      <c r="E16" s="42"/>
      <c r="F16" s="42"/>
      <c r="G16" s="42"/>
      <c r="H16" s="42"/>
      <c r="I16" s="43"/>
    </row>
    <row r="17" spans="2:18" ht="15" customHeight="1" thickBot="1">
      <c r="B17" s="44"/>
      <c r="C17" s="44"/>
      <c r="D17" s="44"/>
      <c r="E17" s="44"/>
      <c r="F17" s="44"/>
      <c r="G17" s="44"/>
      <c r="H17" s="45"/>
      <c r="I17" s="45"/>
    </row>
    <row r="18" spans="2:18" ht="34" customHeight="1">
      <c r="B18" s="44"/>
      <c r="C18" s="44"/>
      <c r="D18" s="44"/>
      <c r="E18" s="44"/>
      <c r="F18" s="44"/>
      <c r="G18" s="46" t="s">
        <v>15</v>
      </c>
      <c r="H18" s="47"/>
      <c r="I18" s="46" t="s">
        <v>16</v>
      </c>
      <c r="J18" s="47"/>
      <c r="K18" s="46" t="s">
        <v>17</v>
      </c>
      <c r="L18" s="47"/>
      <c r="M18" s="48" t="s">
        <v>18</v>
      </c>
      <c r="N18" s="49"/>
      <c r="O18" s="48" t="s">
        <v>19</v>
      </c>
      <c r="P18" s="49"/>
      <c r="Q18" s="48" t="s">
        <v>20</v>
      </c>
      <c r="R18" s="49"/>
    </row>
    <row r="19" spans="2:18" ht="32" customHeight="1">
      <c r="B19" s="50" t="s">
        <v>21</v>
      </c>
      <c r="C19" s="50" t="s">
        <v>22</v>
      </c>
      <c r="D19" s="50" t="s">
        <v>23</v>
      </c>
      <c r="E19" s="51" t="s">
        <v>24</v>
      </c>
      <c r="F19" s="52" t="s">
        <v>25</v>
      </c>
      <c r="G19" s="53" t="s">
        <v>26</v>
      </c>
      <c r="H19" s="54" t="s">
        <v>27</v>
      </c>
      <c r="I19" s="55" t="s">
        <v>26</v>
      </c>
      <c r="J19" s="54" t="s">
        <v>27</v>
      </c>
      <c r="K19" s="55" t="s">
        <v>26</v>
      </c>
      <c r="L19" s="54" t="s">
        <v>27</v>
      </c>
      <c r="M19" s="55" t="s">
        <v>26</v>
      </c>
      <c r="N19" s="54" t="s">
        <v>27</v>
      </c>
      <c r="O19" s="55" t="s">
        <v>26</v>
      </c>
      <c r="P19" s="54" t="s">
        <v>27</v>
      </c>
      <c r="Q19" s="55" t="s">
        <v>26</v>
      </c>
      <c r="R19" s="54" t="s">
        <v>27</v>
      </c>
    </row>
    <row r="20" spans="2:18" ht="28" customHeight="1">
      <c r="B20" s="56">
        <v>1</v>
      </c>
      <c r="C20" s="56" t="s">
        <v>28</v>
      </c>
      <c r="D20" s="57">
        <v>41044</v>
      </c>
      <c r="E20" s="58">
        <v>41044</v>
      </c>
      <c r="F20" s="59" t="s">
        <v>29</v>
      </c>
      <c r="G20" s="60">
        <v>60</v>
      </c>
      <c r="H20" s="61">
        <v>61</v>
      </c>
      <c r="I20" s="62" t="s">
        <v>30</v>
      </c>
      <c r="J20" s="63" t="s">
        <v>30</v>
      </c>
      <c r="K20" s="62"/>
      <c r="L20" s="63"/>
      <c r="M20" s="62"/>
      <c r="N20" s="61"/>
      <c r="O20" s="62">
        <v>25</v>
      </c>
      <c r="P20" s="63">
        <v>29</v>
      </c>
      <c r="Q20" s="62"/>
      <c r="R20" s="63">
        <v>55000</v>
      </c>
    </row>
    <row r="21" spans="2:18" ht="28" customHeight="1">
      <c r="B21" s="56">
        <v>2</v>
      </c>
      <c r="C21" s="56" t="s">
        <v>31</v>
      </c>
      <c r="D21" s="57">
        <v>41075</v>
      </c>
      <c r="E21" s="58">
        <v>41136</v>
      </c>
      <c r="F21" s="59" t="s">
        <v>32</v>
      </c>
      <c r="G21" s="60">
        <v>60</v>
      </c>
      <c r="H21" s="61">
        <v>61</v>
      </c>
      <c r="I21" s="62" t="s">
        <v>30</v>
      </c>
      <c r="J21" s="63" t="s">
        <v>30</v>
      </c>
      <c r="K21" s="62"/>
      <c r="L21" s="63"/>
      <c r="M21" s="62"/>
      <c r="N21" s="61"/>
      <c r="O21" s="62"/>
      <c r="P21" s="63"/>
      <c r="Q21" s="62"/>
      <c r="R21" s="63"/>
    </row>
    <row r="22" spans="2:18" ht="28" customHeight="1">
      <c r="B22" s="56">
        <v>3</v>
      </c>
      <c r="C22" s="56" t="s">
        <v>33</v>
      </c>
      <c r="D22" s="57">
        <v>41136</v>
      </c>
      <c r="E22" s="58">
        <v>41167</v>
      </c>
      <c r="F22" s="59" t="s">
        <v>34</v>
      </c>
      <c r="G22" s="60">
        <v>4</v>
      </c>
      <c r="H22" s="63">
        <v>4</v>
      </c>
      <c r="I22" s="62" t="s">
        <v>30</v>
      </c>
      <c r="J22" s="63" t="s">
        <v>30</v>
      </c>
      <c r="K22" s="62"/>
      <c r="L22" s="63"/>
      <c r="M22" s="62"/>
      <c r="N22" s="63"/>
      <c r="O22" s="62"/>
      <c r="P22" s="63"/>
      <c r="Q22" s="62"/>
      <c r="R22" s="63"/>
    </row>
    <row r="23" spans="2:18" ht="28" customHeight="1">
      <c r="B23" s="56">
        <v>4</v>
      </c>
      <c r="C23" s="56" t="s">
        <v>35</v>
      </c>
      <c r="D23" s="57">
        <v>41136</v>
      </c>
      <c r="E23" s="58">
        <v>41167</v>
      </c>
      <c r="F23" s="59" t="s">
        <v>36</v>
      </c>
      <c r="G23" s="60">
        <v>60</v>
      </c>
      <c r="H23" s="63">
        <v>61</v>
      </c>
      <c r="I23" s="62" t="s">
        <v>30</v>
      </c>
      <c r="J23" s="63" t="s">
        <v>30</v>
      </c>
      <c r="K23" s="62">
        <v>4</v>
      </c>
      <c r="L23" s="63">
        <v>9</v>
      </c>
      <c r="M23" s="62">
        <v>46000</v>
      </c>
      <c r="N23" s="63">
        <v>46500</v>
      </c>
      <c r="O23" s="62">
        <v>29</v>
      </c>
      <c r="P23" s="63">
        <v>29</v>
      </c>
      <c r="Q23" s="62"/>
      <c r="R23" s="63">
        <v>55000</v>
      </c>
    </row>
    <row r="24" spans="2:18" ht="28" customHeight="1">
      <c r="B24" s="56">
        <v>5</v>
      </c>
      <c r="C24" s="56" t="s">
        <v>37</v>
      </c>
      <c r="D24" s="57">
        <v>41182</v>
      </c>
      <c r="E24" s="58">
        <v>41212</v>
      </c>
      <c r="F24" s="59" t="s">
        <v>38</v>
      </c>
      <c r="G24" s="60">
        <v>55</v>
      </c>
      <c r="H24" s="63">
        <v>56</v>
      </c>
      <c r="I24" s="62" t="s">
        <v>30</v>
      </c>
      <c r="J24" s="63" t="s">
        <v>30</v>
      </c>
      <c r="K24" s="62"/>
      <c r="L24" s="63"/>
      <c r="M24" s="62"/>
      <c r="N24" s="63"/>
      <c r="O24" s="62"/>
      <c r="P24" s="63"/>
      <c r="Q24" s="62"/>
      <c r="R24" s="63"/>
    </row>
    <row r="25" spans="2:18" ht="28" customHeight="1">
      <c r="B25" s="56">
        <v>6</v>
      </c>
      <c r="C25" s="56" t="s">
        <v>39</v>
      </c>
      <c r="D25" s="57">
        <v>41197</v>
      </c>
      <c r="E25" s="58">
        <v>41228</v>
      </c>
      <c r="F25" s="59" t="s">
        <v>40</v>
      </c>
      <c r="G25" s="60"/>
      <c r="H25" s="63"/>
      <c r="I25" s="62"/>
      <c r="J25" s="63"/>
      <c r="K25" s="62"/>
      <c r="L25" s="63"/>
      <c r="M25" s="62"/>
      <c r="N25" s="63"/>
      <c r="O25" s="62"/>
      <c r="P25" s="63"/>
      <c r="Q25" s="62"/>
      <c r="R25" s="63"/>
    </row>
    <row r="26" spans="2:18" ht="28" customHeight="1">
      <c r="B26" s="56">
        <v>7</v>
      </c>
      <c r="C26" s="56" t="s">
        <v>41</v>
      </c>
      <c r="D26" s="57">
        <v>41258</v>
      </c>
      <c r="E26" s="58">
        <v>41304</v>
      </c>
      <c r="F26" s="59" t="s">
        <v>42</v>
      </c>
      <c r="G26" s="60">
        <v>60</v>
      </c>
      <c r="H26" s="63">
        <v>6</v>
      </c>
      <c r="I26" s="62" t="s">
        <v>30</v>
      </c>
      <c r="J26" s="63" t="s">
        <v>30</v>
      </c>
      <c r="K26" s="62"/>
      <c r="L26" s="63"/>
      <c r="M26" s="62"/>
      <c r="N26" s="63"/>
      <c r="O26" s="62"/>
      <c r="P26" s="63"/>
      <c r="Q26" s="62"/>
      <c r="R26" s="63"/>
    </row>
    <row r="27" spans="2:18" ht="28" customHeight="1">
      <c r="B27" s="56">
        <v>8</v>
      </c>
      <c r="C27" s="56" t="s">
        <v>43</v>
      </c>
      <c r="D27" s="57">
        <v>41258</v>
      </c>
      <c r="E27" s="58">
        <v>41304</v>
      </c>
      <c r="F27" s="59" t="s">
        <v>44</v>
      </c>
      <c r="G27" s="60">
        <v>60</v>
      </c>
      <c r="H27" s="63">
        <v>61</v>
      </c>
      <c r="I27" s="62" t="s">
        <v>30</v>
      </c>
      <c r="J27" s="63" t="s">
        <v>30</v>
      </c>
      <c r="K27" s="62"/>
      <c r="L27" s="63"/>
      <c r="M27" s="62"/>
      <c r="N27" s="63"/>
      <c r="O27" s="62"/>
      <c r="P27" s="63"/>
      <c r="Q27" s="62"/>
      <c r="R27" s="63"/>
    </row>
    <row r="28" spans="2:18" ht="28" customHeight="1">
      <c r="B28" s="56">
        <v>9</v>
      </c>
      <c r="C28" s="56" t="s">
        <v>45</v>
      </c>
      <c r="D28" s="57">
        <v>41333</v>
      </c>
      <c r="E28" s="58">
        <v>41363</v>
      </c>
      <c r="F28" s="59" t="s">
        <v>46</v>
      </c>
      <c r="G28" s="60"/>
      <c r="H28" s="63">
        <v>0</v>
      </c>
      <c r="I28" s="62"/>
      <c r="J28" s="63"/>
      <c r="K28" s="62"/>
      <c r="L28" s="63"/>
      <c r="M28" s="62"/>
      <c r="N28" s="63"/>
      <c r="O28" s="62"/>
      <c r="P28" s="63"/>
      <c r="Q28" s="62"/>
      <c r="R28" s="63"/>
    </row>
    <row r="29" spans="2:18" ht="28" customHeight="1">
      <c r="B29" s="56"/>
      <c r="C29" s="56"/>
      <c r="D29" s="57"/>
      <c r="E29" s="58"/>
      <c r="F29" s="59"/>
      <c r="G29" s="60"/>
      <c r="H29" s="63"/>
      <c r="I29" s="62"/>
      <c r="J29" s="63"/>
      <c r="K29" s="62"/>
      <c r="L29" s="63"/>
      <c r="M29" s="62"/>
      <c r="N29" s="63"/>
      <c r="O29" s="62"/>
      <c r="P29" s="63"/>
      <c r="Q29" s="62"/>
      <c r="R29" s="63"/>
    </row>
    <row r="30" spans="2:18" ht="28" customHeight="1">
      <c r="B30" s="56"/>
      <c r="C30" s="56"/>
      <c r="D30" s="57"/>
      <c r="E30" s="58"/>
      <c r="F30" s="59"/>
      <c r="G30" s="60"/>
      <c r="H30" s="63"/>
      <c r="I30" s="62"/>
      <c r="J30" s="63"/>
      <c r="K30" s="62"/>
      <c r="L30" s="63"/>
      <c r="M30" s="62"/>
      <c r="N30" s="63"/>
      <c r="O30" s="62"/>
      <c r="P30" s="63"/>
      <c r="Q30" s="62"/>
      <c r="R30" s="63"/>
    </row>
    <row r="31" spans="2:18" ht="28" customHeight="1">
      <c r="B31" s="56"/>
      <c r="C31" s="56"/>
      <c r="D31" s="57"/>
      <c r="E31" s="58"/>
      <c r="F31" s="59"/>
      <c r="G31" s="60"/>
      <c r="H31" s="63"/>
      <c r="I31" s="62"/>
      <c r="J31" s="63"/>
      <c r="K31" s="62"/>
      <c r="L31" s="63"/>
      <c r="M31" s="62"/>
      <c r="N31" s="63"/>
      <c r="O31" s="62"/>
      <c r="P31" s="63"/>
      <c r="Q31" s="62"/>
      <c r="R31" s="63"/>
    </row>
    <row r="32" spans="2:18" ht="28" customHeight="1">
      <c r="B32" s="56"/>
      <c r="C32" s="56"/>
      <c r="D32" s="57"/>
      <c r="E32" s="58"/>
      <c r="F32" s="59"/>
      <c r="G32" s="60"/>
      <c r="H32" s="63"/>
      <c r="I32" s="62"/>
      <c r="J32" s="63"/>
      <c r="K32" s="62"/>
      <c r="L32" s="63"/>
      <c r="M32" s="62"/>
      <c r="N32" s="63"/>
      <c r="O32" s="62"/>
      <c r="P32" s="63"/>
      <c r="Q32" s="62"/>
      <c r="R32" s="63"/>
    </row>
    <row r="33" spans="2:18" ht="28" customHeight="1" thickBot="1">
      <c r="B33" s="56"/>
      <c r="C33" s="56"/>
      <c r="D33" s="57"/>
      <c r="E33" s="58"/>
      <c r="F33" s="59"/>
      <c r="G33" s="64"/>
      <c r="H33" s="65"/>
      <c r="I33" s="66"/>
      <c r="J33" s="65"/>
      <c r="K33" s="66"/>
      <c r="L33" s="65"/>
      <c r="M33" s="66"/>
      <c r="N33" s="65"/>
      <c r="O33" s="66"/>
      <c r="P33" s="65"/>
      <c r="Q33" s="66"/>
      <c r="R33" s="65"/>
    </row>
    <row r="34" spans="2:18" ht="15" customHeight="1" thickBot="1"/>
    <row r="35" spans="2:18" ht="46" customHeight="1" thickBot="1">
      <c r="C35" s="67" t="s">
        <v>47</v>
      </c>
      <c r="D35" s="68"/>
    </row>
    <row r="36" spans="2:18">
      <c r="B36" s="69"/>
    </row>
    <row r="37" spans="2:18">
      <c r="B37" s="24" t="s">
        <v>48</v>
      </c>
    </row>
    <row r="38" spans="2:18" ht="14" customHeight="1">
      <c r="B38" s="70" t="s">
        <v>12</v>
      </c>
      <c r="C38" s="70"/>
      <c r="D38" s="70"/>
      <c r="E38" s="70"/>
    </row>
    <row r="39" spans="2:18">
      <c r="B39" s="69"/>
    </row>
    <row r="40" spans="2:18">
      <c r="B40" s="69"/>
      <c r="C40" s="24" t="s">
        <v>49</v>
      </c>
    </row>
    <row r="41" spans="2:18">
      <c r="C41" s="24" t="s">
        <v>50</v>
      </c>
    </row>
    <row r="42" spans="2:18">
      <c r="C42" s="24" t="s">
        <v>51</v>
      </c>
    </row>
    <row r="43" spans="2:18">
      <c r="C43" s="24" t="s">
        <v>52</v>
      </c>
    </row>
    <row r="44" spans="2:18">
      <c r="C44" s="24" t="s">
        <v>53</v>
      </c>
    </row>
    <row r="45" spans="2:18" ht="15" customHeight="1" thickBot="1">
      <c r="C45" s="24" t="s">
        <v>54</v>
      </c>
    </row>
    <row r="46" spans="2:18" ht="15" customHeight="1" thickBot="1">
      <c r="Q46" s="71" t="str">
        <f>IF(P46&gt;0,"DATA ENTERED","")</f>
        <v/>
      </c>
    </row>
  </sheetData>
  <sheetProtection sheet="1" formatColumns="0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">
    <cfRule type="cellIs" dxfId="26" priority="1" operator="equal">
      <formula>"AMBER"</formula>
    </cfRule>
  </conditionalFormatting>
  <conditionalFormatting sqref="B1">
    <cfRule type="cellIs" dxfId="25" priority="2" operator="equal">
      <formula>"RED"</formula>
    </cfRule>
  </conditionalFormatting>
  <conditionalFormatting sqref="B1">
    <cfRule type="cellIs" dxfId="24" priority="3" operator="equal">
      <formula>"GREEN"</formula>
    </cfRule>
  </conditionalFormatting>
  <conditionalFormatting sqref="B2">
    <cfRule type="cellIs" dxfId="23" priority="4" operator="equal">
      <formula>"AMBER"</formula>
    </cfRule>
  </conditionalFormatting>
  <conditionalFormatting sqref="B2">
    <cfRule type="cellIs" dxfId="22" priority="5" operator="equal">
      <formula>"RED"</formula>
    </cfRule>
  </conditionalFormatting>
  <conditionalFormatting sqref="B2">
    <cfRule type="cellIs" dxfId="21" priority="6" operator="equal">
      <formula>"GREEN"</formula>
    </cfRule>
  </conditionalFormatting>
  <conditionalFormatting sqref="B3">
    <cfRule type="cellIs" dxfId="20" priority="7" operator="equal">
      <formula>"AMBER"</formula>
    </cfRule>
  </conditionalFormatting>
  <conditionalFormatting sqref="B3">
    <cfRule type="cellIs" dxfId="19" priority="8" operator="equal">
      <formula>"RED"</formula>
    </cfRule>
  </conditionalFormatting>
  <conditionalFormatting sqref="B3">
    <cfRule type="cellIs" dxfId="18" priority="9" operator="equal">
      <formula>"GREEN"</formula>
    </cfRule>
  </conditionalFormatting>
  <conditionalFormatting sqref="B4">
    <cfRule type="cellIs" dxfId="17" priority="10" operator="equal">
      <formula>"AMBER"</formula>
    </cfRule>
  </conditionalFormatting>
  <conditionalFormatting sqref="B4">
    <cfRule type="cellIs" dxfId="16" priority="11" operator="equal">
      <formula>"RED"</formula>
    </cfRule>
  </conditionalFormatting>
  <conditionalFormatting sqref="B4">
    <cfRule type="cellIs" dxfId="15" priority="12" operator="equal">
      <formula>"GREEN"</formula>
    </cfRule>
  </conditionalFormatting>
  <conditionalFormatting sqref="B5">
    <cfRule type="cellIs" dxfId="14" priority="13" operator="equal">
      <formula>"AMBER"</formula>
    </cfRule>
  </conditionalFormatting>
  <conditionalFormatting sqref="B5">
    <cfRule type="cellIs" dxfId="13" priority="14" operator="equal">
      <formula>"RED"</formula>
    </cfRule>
  </conditionalFormatting>
  <conditionalFormatting sqref="B5">
    <cfRule type="cellIs" dxfId="12" priority="15" operator="equal">
      <formula>"GREEN"</formula>
    </cfRule>
  </conditionalFormatting>
  <conditionalFormatting sqref="B6">
    <cfRule type="cellIs" dxfId="11" priority="16" operator="equal">
      <formula>"AMBER"</formula>
    </cfRule>
  </conditionalFormatting>
  <conditionalFormatting sqref="B6">
    <cfRule type="cellIs" dxfId="10" priority="17" operator="equal">
      <formula>"RED"</formula>
    </cfRule>
  </conditionalFormatting>
  <conditionalFormatting sqref="B6">
    <cfRule type="cellIs" dxfId="9" priority="18" operator="equal">
      <formula>"GREEN"</formula>
    </cfRule>
  </conditionalFormatting>
  <conditionalFormatting sqref="B7">
    <cfRule type="cellIs" dxfId="8" priority="19" operator="equal">
      <formula>"AMBER"</formula>
    </cfRule>
  </conditionalFormatting>
  <conditionalFormatting sqref="B7">
    <cfRule type="cellIs" dxfId="7" priority="20" operator="equal">
      <formula>"RED"</formula>
    </cfRule>
  </conditionalFormatting>
  <conditionalFormatting sqref="B7">
    <cfRule type="cellIs" dxfId="6" priority="21" operator="equal">
      <formula>"GREEN"</formula>
    </cfRule>
  </conditionalFormatting>
  <conditionalFormatting sqref="B8">
    <cfRule type="cellIs" dxfId="5" priority="22" operator="equal">
      <formula>"AMBER"</formula>
    </cfRule>
  </conditionalFormatting>
  <conditionalFormatting sqref="B8">
    <cfRule type="cellIs" dxfId="4" priority="23" operator="equal">
      <formula>"RED"</formula>
    </cfRule>
  </conditionalFormatting>
  <conditionalFormatting sqref="B8">
    <cfRule type="cellIs" dxfId="3" priority="24" operator="equal">
      <formula>"GREEN"</formula>
    </cfRule>
  </conditionalFormatting>
  <conditionalFormatting sqref="B9">
    <cfRule type="cellIs" dxfId="2" priority="25" operator="equal">
      <formula>"AMBER"</formula>
    </cfRule>
  </conditionalFormatting>
  <conditionalFormatting sqref="B9">
    <cfRule type="cellIs" dxfId="1" priority="26" operator="equal">
      <formula>"RED"</formula>
    </cfRule>
  </conditionalFormatting>
  <conditionalFormatting sqref="B9">
    <cfRule type="cellIs" dxfId="0" priority="27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Deliverabl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6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opLeftCell="A13" workbookViewId="0">
      <selection activeCell="L16" sqref="L16"/>
    </sheetView>
  </sheetViews>
  <sheetFormatPr baseColWidth="10" defaultRowHeight="15" x14ac:dyDescent="0"/>
  <cols>
    <col min="2" max="2" width="72.1640625" customWidth="1"/>
    <col min="3" max="3" width="23" customWidth="1"/>
  </cols>
  <sheetData>
    <row r="1" spans="1:11">
      <c r="B1" t="s">
        <v>73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</row>
    <row r="2" spans="1:11">
      <c r="C2" t="s">
        <v>63</v>
      </c>
      <c r="D2" t="s">
        <v>63</v>
      </c>
      <c r="E2" t="s">
        <v>63</v>
      </c>
      <c r="F2" t="s">
        <v>63</v>
      </c>
      <c r="G2" t="s">
        <v>63</v>
      </c>
      <c r="H2" t="s">
        <v>63</v>
      </c>
      <c r="I2" t="s">
        <v>63</v>
      </c>
      <c r="J2" t="s">
        <v>63</v>
      </c>
      <c r="K2" t="s">
        <v>63</v>
      </c>
    </row>
    <row r="3" spans="1:11">
      <c r="B3" s="142"/>
      <c r="C3" s="143">
        <f>'1'!$C$13</f>
        <v>41061</v>
      </c>
      <c r="D3" s="143" t="str">
        <f>'2'!$C$13</f>
        <v>29-Jun-12</v>
      </c>
      <c r="E3" s="143" t="str">
        <f>'3'!$C$13</f>
        <v>27-Jul-12</v>
      </c>
      <c r="F3" s="143" t="str">
        <f>'4'!$C$13</f>
        <v>31-Aug-12</v>
      </c>
      <c r="G3" s="143" t="str">
        <f>'5'!$C$13</f>
        <v>30-Nov-12</v>
      </c>
      <c r="H3" s="143">
        <f>'6'!$C$13</f>
        <v>41364</v>
      </c>
      <c r="I3" s="143">
        <f>'7'!$C$13</f>
        <v>41455</v>
      </c>
      <c r="J3" s="143">
        <f>'8'!$C$13</f>
        <v>41547</v>
      </c>
      <c r="K3" s="143">
        <f>'9'!$C$13</f>
        <v>41639</v>
      </c>
    </row>
    <row r="4" spans="1:11">
      <c r="A4">
        <v>1</v>
      </c>
      <c r="B4" t="str">
        <f>('1'!C20)</f>
        <v>Established Support Tools &amp; Processes (Linked to Funding Milestone 2)</v>
      </c>
    </row>
    <row r="5" spans="1:11">
      <c r="A5">
        <v>2</v>
      </c>
      <c r="B5" t="str">
        <f>('1'!C21)</f>
        <v>Integrated existing application with AAF Authentication Services (Linked to Funding Milestone 2)</v>
      </c>
    </row>
    <row r="6" spans="1:11">
      <c r="A6">
        <v>3</v>
      </c>
      <c r="B6" t="str">
        <f>('1'!C22)</f>
        <v>Integrated Invoicing &amp; Billing Complete (Linked to Funding Milestone 3)</v>
      </c>
    </row>
    <row r="7" spans="1:11">
      <c r="A7">
        <v>4</v>
      </c>
      <c r="B7" t="str">
        <f>('1'!C23)</f>
        <v>Initial Production Research Cloud Deployed (Linked to Funding Milestone 3)</v>
      </c>
      <c r="C7">
        <f>'1'!$N$23</f>
        <v>0</v>
      </c>
      <c r="D7">
        <f>'2'!$N$23</f>
        <v>0</v>
      </c>
      <c r="E7">
        <f>'3'!$N$23</f>
        <v>0</v>
      </c>
      <c r="F7">
        <f>'4'!$N$23</f>
        <v>0</v>
      </c>
      <c r="G7">
        <f>'5'!$N$23</f>
        <v>0</v>
      </c>
      <c r="H7">
        <f>'6'!$N$23</f>
        <v>6</v>
      </c>
      <c r="I7">
        <f>'7'!$N$23</f>
        <v>32290</v>
      </c>
      <c r="J7">
        <f>'8'!$N$23</f>
        <v>46000</v>
      </c>
      <c r="K7">
        <f>'9'!$N$23</f>
        <v>46500</v>
      </c>
    </row>
    <row r="8" spans="1:11">
      <c r="A8">
        <v>5</v>
      </c>
      <c r="B8" t="str">
        <f>('1'!C24)</f>
        <v>Implemented Data Extraction for Analysis Module (Linked to Funding Milestone 4)</v>
      </c>
    </row>
    <row r="9" spans="1:11">
      <c r="A9">
        <v>6</v>
      </c>
      <c r="B9" t="str">
        <f>('1'!C25)</f>
        <v>Implemented Pedigree Storage &amp; Visualisation Module (Linked to Funding Milestone 4)</v>
      </c>
    </row>
    <row r="10" spans="1:11">
      <c r="A10">
        <v>7</v>
      </c>
      <c r="B10" t="str">
        <f>('1'!C26)</f>
        <v>Enhanced Data Linkage &amp; Reporting Module Complete (Linked to Funding Milestone 5)</v>
      </c>
    </row>
    <row r="11" spans="1:11">
      <c r="A11">
        <v>8</v>
      </c>
      <c r="B11" t="str">
        <f>('1'!C27)</f>
        <v>Implemented Registry Management Module (Linked to Funding Milestone 5)</v>
      </c>
    </row>
    <row r="12" spans="1:11">
      <c r="A12">
        <v>9</v>
      </c>
      <c r="B12" t="str">
        <f>('1'!C28)</f>
        <v>Integrated Genotypic Data Management Capability (Linked to Funding Milestone 5)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opLeftCell="A46" workbookViewId="0">
      <selection activeCell="B45" sqref="B45"/>
    </sheetView>
  </sheetViews>
  <sheetFormatPr baseColWidth="10" defaultRowHeight="15" x14ac:dyDescent="0"/>
  <cols>
    <col min="2" max="2" width="72.1640625" customWidth="1"/>
    <col min="3" max="3" width="23" customWidth="1"/>
  </cols>
  <sheetData>
    <row r="1" spans="1:11">
      <c r="B1" t="s">
        <v>73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</row>
    <row r="2" spans="1:11">
      <c r="C2" t="s">
        <v>63</v>
      </c>
      <c r="D2" t="s">
        <v>63</v>
      </c>
      <c r="E2" t="s">
        <v>63</v>
      </c>
      <c r="F2" t="s">
        <v>63</v>
      </c>
      <c r="G2" t="s">
        <v>63</v>
      </c>
      <c r="H2" t="s">
        <v>63</v>
      </c>
      <c r="I2" t="s">
        <v>63</v>
      </c>
      <c r="J2" t="s">
        <v>63</v>
      </c>
      <c r="K2" t="s">
        <v>63</v>
      </c>
    </row>
    <row r="3" spans="1:11">
      <c r="B3" s="142"/>
      <c r="C3" s="143">
        <f>'1'!$C$13</f>
        <v>41061</v>
      </c>
      <c r="D3" s="143" t="str">
        <f>'2'!$C$13</f>
        <v>29-Jun-12</v>
      </c>
      <c r="E3" s="143" t="str">
        <f>'3'!$C$13</f>
        <v>27-Jul-12</v>
      </c>
      <c r="F3" s="143" t="str">
        <f>'4'!$C$13</f>
        <v>31-Aug-12</v>
      </c>
      <c r="G3" s="143" t="str">
        <f>'5'!$C$13</f>
        <v>30-Nov-12</v>
      </c>
      <c r="H3" s="143">
        <f>'6'!$C$13</f>
        <v>41364</v>
      </c>
      <c r="I3" s="143">
        <f>'7'!$C$13</f>
        <v>41455</v>
      </c>
      <c r="J3" s="143">
        <f>'8'!$C$13</f>
        <v>41547</v>
      </c>
      <c r="K3" s="143">
        <f>'9'!$C$13</f>
        <v>41639</v>
      </c>
    </row>
    <row r="4" spans="1:11">
      <c r="A4">
        <v>1</v>
      </c>
      <c r="B4" t="str">
        <f>('1'!C20)</f>
        <v>Established Support Tools &amp; Processes (Linked to Funding Milestone 2)</v>
      </c>
      <c r="C4">
        <f>'1'!$R$20</f>
        <v>0</v>
      </c>
      <c r="D4" t="str">
        <f>'2'!$R$20</f>
        <v>&gt;1000</v>
      </c>
      <c r="E4" t="str">
        <f>'3'!$R$20</f>
        <v>&gt;1000</v>
      </c>
      <c r="F4">
        <f>'4'!$R$20</f>
        <v>0</v>
      </c>
      <c r="G4">
        <f>'5'!$R$20</f>
        <v>25000</v>
      </c>
      <c r="H4">
        <f>'6'!$R$20</f>
        <v>32500</v>
      </c>
      <c r="I4">
        <f>'7'!$R$20</f>
        <v>45000</v>
      </c>
      <c r="J4">
        <f>'8'!$R$20</f>
        <v>45000</v>
      </c>
      <c r="K4">
        <f>'9'!$R$20</f>
        <v>55000</v>
      </c>
    </row>
    <row r="5" spans="1:11">
      <c r="A5">
        <v>2</v>
      </c>
      <c r="B5" t="str">
        <f>('1'!C21)</f>
        <v>Integrated existing application with AAF Authentication Services (Linked to Funding Milestone 2)</v>
      </c>
    </row>
    <row r="6" spans="1:11">
      <c r="A6">
        <v>3</v>
      </c>
      <c r="B6" t="str">
        <f>('1'!C22)</f>
        <v>Integrated Invoicing &amp; Billing Complete (Linked to Funding Milestone 3)</v>
      </c>
    </row>
    <row r="7" spans="1:11">
      <c r="A7">
        <v>4</v>
      </c>
      <c r="B7" t="str">
        <f>('1'!C23)</f>
        <v>Initial Production Research Cloud Deployed (Linked to Funding Milestone 3)</v>
      </c>
    </row>
    <row r="8" spans="1:11">
      <c r="A8">
        <v>5</v>
      </c>
      <c r="B8" t="str">
        <f>('1'!C24)</f>
        <v>Implemented Data Extraction for Analysis Module (Linked to Funding Milestone 4)</v>
      </c>
    </row>
    <row r="9" spans="1:11">
      <c r="A9">
        <v>6</v>
      </c>
      <c r="B9" t="str">
        <f>('1'!C25)</f>
        <v>Implemented Pedigree Storage &amp; Visualisation Module (Linked to Funding Milestone 4)</v>
      </c>
    </row>
    <row r="10" spans="1:11">
      <c r="A10">
        <v>7</v>
      </c>
      <c r="B10" t="str">
        <f>('1'!C26)</f>
        <v>Enhanced Data Linkage &amp; Reporting Module Complete (Linked to Funding Milestone 5)</v>
      </c>
    </row>
    <row r="11" spans="1:11">
      <c r="A11">
        <v>8</v>
      </c>
      <c r="B11" t="str">
        <f>('1'!C27)</f>
        <v>Implemented Registry Management Module (Linked to Funding Milestone 5)</v>
      </c>
    </row>
    <row r="12" spans="1:11">
      <c r="A12">
        <v>9</v>
      </c>
      <c r="B12" t="str">
        <f>('1'!C28)</f>
        <v>Integrated Genotypic Data Management Capability (Linked to Funding Milestone 5)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  <pageSetUpPr fitToPage="1"/>
  </sheetPr>
  <dimension ref="A1:R50"/>
  <sheetViews>
    <sheetView showGridLines="0" topLeftCell="A7" workbookViewId="0">
      <selection activeCell="H20" sqref="H20"/>
    </sheetView>
  </sheetViews>
  <sheetFormatPr baseColWidth="10" defaultColWidth="11.5" defaultRowHeight="14" x14ac:dyDescent="0"/>
  <cols>
    <col min="1" max="1" width="14" style="3" bestFit="1" customWidth="1"/>
    <col min="2" max="2" width="11.6640625" style="3" customWidth="1"/>
    <col min="3" max="3" width="39.1640625" style="3" customWidth="1"/>
    <col min="4" max="4" width="15.5" style="3" customWidth="1"/>
    <col min="5" max="6" width="16.33203125" style="3" customWidth="1"/>
    <col min="7" max="12" width="10.33203125" style="3" customWidth="1"/>
    <col min="13" max="16384" width="11.5" style="3"/>
  </cols>
  <sheetData>
    <row r="1" spans="1:18">
      <c r="A1" s="1" t="s">
        <v>0</v>
      </c>
      <c r="B1" s="2" t="str">
        <f>OVERALLLIGHT</f>
        <v>RED</v>
      </c>
    </row>
    <row r="2" spans="1:18">
      <c r="A2" s="4" t="s">
        <v>1</v>
      </c>
      <c r="B2" s="5" t="str">
        <f>MILESTONELIGHT</f>
        <v>GREEN</v>
      </c>
    </row>
    <row r="3" spans="1:18">
      <c r="A3" s="4" t="s">
        <v>2</v>
      </c>
      <c r="B3" s="5" t="str">
        <f>ISSUELIGHT</f>
        <v>GREEN</v>
      </c>
    </row>
    <row r="4" spans="1:18">
      <c r="A4" s="4" t="s">
        <v>3</v>
      </c>
      <c r="B4" s="5" t="str">
        <f>RISKLIGHT</f>
        <v>RED</v>
      </c>
    </row>
    <row r="5" spans="1:18">
      <c r="A5" s="4" t="s">
        <v>4</v>
      </c>
      <c r="B5" s="5" t="str">
        <f>CHANGELIGHT</f>
        <v>GREEN</v>
      </c>
    </row>
    <row r="6" spans="1:18">
      <c r="A6" s="4" t="s">
        <v>5</v>
      </c>
      <c r="B6" s="6" t="str">
        <f>DEPENDENCYLIGHT</f>
        <v/>
      </c>
    </row>
    <row r="7" spans="1:18">
      <c r="A7" s="4" t="s">
        <v>6</v>
      </c>
      <c r="B7" s="6" t="e">
        <f>MEASURELIGHT</f>
        <v>#REF!</v>
      </c>
    </row>
    <row r="8" spans="1:18">
      <c r="A8" s="4" t="s">
        <v>7</v>
      </c>
      <c r="B8" s="5" t="str">
        <f>COMMUNICATIONLIGHT</f>
        <v>GREEN</v>
      </c>
      <c r="H8" s="7"/>
      <c r="I8" s="7"/>
    </row>
    <row r="9" spans="1:18">
      <c r="A9" s="4" t="s">
        <v>8</v>
      </c>
      <c r="B9" s="8" t="str">
        <f>FINANCELIGHT</f>
        <v>RED</v>
      </c>
      <c r="H9" s="7"/>
      <c r="I9" s="7"/>
    </row>
    <row r="10" spans="1:18">
      <c r="A10" s="4"/>
      <c r="B10" s="9"/>
      <c r="R10" s="10"/>
    </row>
    <row r="11" spans="1:18" ht="28">
      <c r="A11" s="104" t="s">
        <v>11</v>
      </c>
      <c r="B11" s="11" t="str">
        <f>ProjNo</f>
        <v>RT029</v>
      </c>
      <c r="C11" s="12" t="str">
        <f>ProjName</f>
        <v>Cloud Based Bioinformatics Tools</v>
      </c>
      <c r="D11" s="18"/>
      <c r="E11" s="18"/>
      <c r="F11" s="18"/>
      <c r="G11" s="18"/>
      <c r="R11" s="10"/>
    </row>
    <row r="12" spans="1:18" ht="16">
      <c r="A12" s="4"/>
      <c r="B12" s="13" t="s">
        <v>9</v>
      </c>
      <c r="C12" s="14">
        <f>ReportFrom</f>
        <v>41011</v>
      </c>
      <c r="D12" s="14"/>
      <c r="E12" s="14"/>
      <c r="F12" s="14"/>
      <c r="G12" s="14"/>
      <c r="H12" s="15"/>
      <c r="I12" s="15"/>
      <c r="R12" s="10"/>
    </row>
    <row r="13" spans="1:18" ht="16">
      <c r="A13" s="4"/>
      <c r="B13" s="16" t="s">
        <v>10</v>
      </c>
      <c r="C13" s="17">
        <f>LastDateReport</f>
        <v>41061</v>
      </c>
      <c r="D13" s="14"/>
      <c r="E13" s="14"/>
      <c r="F13" s="14"/>
      <c r="G13" s="14"/>
      <c r="H13" s="15"/>
      <c r="I13" s="15"/>
      <c r="R13" s="10"/>
    </row>
    <row r="14" spans="1:18" ht="6" customHeight="1">
      <c r="A14" s="4"/>
      <c r="B14" s="18"/>
      <c r="C14" s="19"/>
      <c r="D14" s="19"/>
      <c r="E14" s="19"/>
      <c r="F14" s="19"/>
      <c r="G14" s="19"/>
      <c r="H14" s="15"/>
      <c r="I14" s="15"/>
      <c r="R14" s="10"/>
    </row>
    <row r="15" spans="1:18" ht="19">
      <c r="B15" s="20" t="s">
        <v>13</v>
      </c>
      <c r="C15" s="20"/>
      <c r="D15" s="20"/>
      <c r="E15" s="20"/>
      <c r="F15" s="20"/>
      <c r="G15" s="20"/>
      <c r="H15" s="105"/>
      <c r="I15" s="105"/>
    </row>
    <row r="16" spans="1:18" ht="16">
      <c r="B16" s="106" t="s">
        <v>14</v>
      </c>
      <c r="C16" s="106"/>
      <c r="D16" s="106"/>
      <c r="E16" s="106"/>
      <c r="F16" s="106"/>
      <c r="G16" s="106"/>
      <c r="H16" s="106"/>
      <c r="I16" s="107"/>
    </row>
    <row r="17" spans="2:18" ht="15" thickBot="1">
      <c r="B17" s="108"/>
      <c r="C17" s="108"/>
      <c r="D17" s="108"/>
      <c r="E17" s="108"/>
      <c r="F17" s="108"/>
      <c r="G17" s="108"/>
      <c r="H17" s="109"/>
      <c r="I17" s="109"/>
    </row>
    <row r="18" spans="2:18" ht="34" customHeight="1">
      <c r="B18" s="108"/>
      <c r="C18" s="108"/>
      <c r="D18" s="108"/>
      <c r="E18" s="108"/>
      <c r="F18" s="108"/>
      <c r="G18" s="110" t="s">
        <v>57</v>
      </c>
      <c r="H18" s="111"/>
      <c r="I18" s="110" t="s">
        <v>58</v>
      </c>
      <c r="J18" s="111"/>
      <c r="K18" s="112" t="s">
        <v>59</v>
      </c>
      <c r="L18" s="113"/>
      <c r="M18" s="110" t="s">
        <v>60</v>
      </c>
      <c r="N18" s="111"/>
      <c r="O18" s="110" t="s">
        <v>61</v>
      </c>
      <c r="P18" s="111"/>
      <c r="Q18" s="112" t="s">
        <v>62</v>
      </c>
      <c r="R18" s="113"/>
    </row>
    <row r="19" spans="2:18" ht="32">
      <c r="B19" s="114" t="s">
        <v>21</v>
      </c>
      <c r="C19" s="115" t="s">
        <v>22</v>
      </c>
      <c r="D19" s="115" t="s">
        <v>23</v>
      </c>
      <c r="E19" s="116" t="s">
        <v>24</v>
      </c>
      <c r="F19" s="117" t="s">
        <v>25</v>
      </c>
      <c r="G19" s="118" t="s">
        <v>26</v>
      </c>
      <c r="H19" s="119" t="s">
        <v>27</v>
      </c>
      <c r="I19" s="120" t="s">
        <v>26</v>
      </c>
      <c r="J19" s="119" t="s">
        <v>27</v>
      </c>
      <c r="K19" s="120" t="s">
        <v>26</v>
      </c>
      <c r="L19" s="119" t="s">
        <v>27</v>
      </c>
      <c r="M19" s="120" t="s">
        <v>26</v>
      </c>
      <c r="N19" s="119" t="s">
        <v>27</v>
      </c>
      <c r="O19" s="120" t="s">
        <v>26</v>
      </c>
      <c r="P19" s="119" t="s">
        <v>27</v>
      </c>
      <c r="Q19" s="120" t="s">
        <v>26</v>
      </c>
      <c r="R19" s="119" t="s">
        <v>27</v>
      </c>
    </row>
    <row r="20" spans="2:18" ht="28">
      <c r="B20" s="121">
        <v>1</v>
      </c>
      <c r="C20" s="121" t="s">
        <v>28</v>
      </c>
      <c r="D20" s="122">
        <v>41044</v>
      </c>
      <c r="E20" s="123">
        <v>41044</v>
      </c>
      <c r="F20" s="124">
        <v>3</v>
      </c>
      <c r="G20" s="125"/>
      <c r="H20" s="126">
        <v>5</v>
      </c>
      <c r="I20" s="127"/>
      <c r="J20" s="128" t="s">
        <v>55</v>
      </c>
      <c r="K20" s="127"/>
      <c r="L20" s="129"/>
      <c r="M20" s="127"/>
      <c r="N20" s="126"/>
      <c r="O20" s="127"/>
      <c r="P20" s="129"/>
      <c r="Q20" s="127"/>
      <c r="R20" s="129"/>
    </row>
    <row r="21" spans="2:18" ht="45">
      <c r="B21" s="121">
        <v>2</v>
      </c>
      <c r="C21" s="130" t="s">
        <v>31</v>
      </c>
      <c r="D21" s="122">
        <v>41075</v>
      </c>
      <c r="E21" s="123">
        <v>41136</v>
      </c>
      <c r="F21" s="124">
        <v>5</v>
      </c>
      <c r="G21" s="125"/>
      <c r="H21" s="126"/>
      <c r="I21" s="127"/>
      <c r="J21" s="129"/>
      <c r="K21" s="127"/>
      <c r="L21" s="129"/>
      <c r="M21" s="127"/>
      <c r="N21" s="126"/>
      <c r="O21" s="127"/>
      <c r="P21" s="129"/>
      <c r="Q21" s="127"/>
      <c r="R21" s="129"/>
    </row>
    <row r="22" spans="2:18" ht="28">
      <c r="B22" s="121">
        <v>3</v>
      </c>
      <c r="C22" s="121" t="s">
        <v>33</v>
      </c>
      <c r="D22" s="122">
        <v>41136</v>
      </c>
      <c r="E22" s="123">
        <v>41167</v>
      </c>
      <c r="F22" s="124">
        <v>7</v>
      </c>
      <c r="G22" s="125"/>
      <c r="H22" s="131"/>
      <c r="I22" s="127"/>
      <c r="J22" s="129"/>
      <c r="K22" s="127"/>
      <c r="L22" s="129"/>
      <c r="M22" s="127"/>
      <c r="N22" s="131"/>
      <c r="O22" s="127"/>
      <c r="P22" s="129"/>
      <c r="Q22" s="127"/>
      <c r="R22" s="129"/>
    </row>
    <row r="23" spans="2:18" ht="28">
      <c r="B23" s="121">
        <v>4</v>
      </c>
      <c r="C23" s="121" t="s">
        <v>35</v>
      </c>
      <c r="D23" s="122">
        <v>41136</v>
      </c>
      <c r="E23" s="123">
        <v>41167</v>
      </c>
      <c r="F23" s="124">
        <v>8</v>
      </c>
      <c r="G23" s="125"/>
      <c r="H23" s="129"/>
      <c r="I23" s="127"/>
      <c r="J23" s="129"/>
      <c r="K23" s="127"/>
      <c r="L23" s="129"/>
      <c r="M23" s="127"/>
      <c r="N23" s="129"/>
      <c r="O23" s="127"/>
      <c r="P23" s="129"/>
      <c r="Q23" s="127"/>
      <c r="R23" s="129"/>
    </row>
    <row r="24" spans="2:18" ht="28">
      <c r="B24" s="121">
        <v>5</v>
      </c>
      <c r="C24" s="121" t="s">
        <v>37</v>
      </c>
      <c r="D24" s="122">
        <v>41182</v>
      </c>
      <c r="E24" s="123">
        <v>41212</v>
      </c>
      <c r="F24" s="124">
        <v>10</v>
      </c>
      <c r="G24" s="125"/>
      <c r="H24" s="129"/>
      <c r="I24" s="127"/>
      <c r="J24" s="129"/>
      <c r="K24" s="127"/>
      <c r="L24" s="129"/>
      <c r="M24" s="127"/>
      <c r="N24" s="129"/>
      <c r="O24" s="127"/>
      <c r="P24" s="129"/>
      <c r="Q24" s="127"/>
      <c r="R24" s="129"/>
    </row>
    <row r="25" spans="2:18" ht="28">
      <c r="B25" s="121">
        <v>6</v>
      </c>
      <c r="C25" s="121" t="s">
        <v>39</v>
      </c>
      <c r="D25" s="122">
        <v>41197</v>
      </c>
      <c r="E25" s="123">
        <v>41228</v>
      </c>
      <c r="F25" s="124">
        <v>11</v>
      </c>
      <c r="G25" s="125"/>
      <c r="H25" s="129"/>
      <c r="I25" s="127"/>
      <c r="J25" s="129"/>
      <c r="K25" s="127"/>
      <c r="L25" s="129"/>
      <c r="M25" s="127"/>
      <c r="N25" s="129"/>
      <c r="O25" s="127"/>
      <c r="P25" s="129"/>
      <c r="Q25" s="127"/>
      <c r="R25" s="129"/>
    </row>
    <row r="26" spans="2:18" ht="28">
      <c r="B26" s="121">
        <v>7</v>
      </c>
      <c r="C26" s="121" t="s">
        <v>41</v>
      </c>
      <c r="D26" s="122">
        <v>41258</v>
      </c>
      <c r="E26" s="123">
        <v>41304</v>
      </c>
      <c r="F26" s="124">
        <v>13</v>
      </c>
      <c r="G26" s="125"/>
      <c r="H26" s="129"/>
      <c r="I26" s="127"/>
      <c r="J26" s="129"/>
      <c r="K26" s="127"/>
      <c r="L26" s="129"/>
      <c r="M26" s="127"/>
      <c r="N26" s="129"/>
      <c r="O26" s="127"/>
      <c r="P26" s="129"/>
      <c r="Q26" s="127"/>
      <c r="R26" s="129"/>
    </row>
    <row r="27" spans="2:18" ht="28">
      <c r="B27" s="121">
        <v>8</v>
      </c>
      <c r="C27" s="121" t="s">
        <v>43</v>
      </c>
      <c r="D27" s="122">
        <v>41258</v>
      </c>
      <c r="E27" s="123">
        <v>41304</v>
      </c>
      <c r="F27" s="124">
        <v>14</v>
      </c>
      <c r="G27" s="125"/>
      <c r="H27" s="129"/>
      <c r="I27" s="127"/>
      <c r="J27" s="129"/>
      <c r="K27" s="127"/>
      <c r="L27" s="129"/>
      <c r="M27" s="127"/>
      <c r="N27" s="129"/>
      <c r="O27" s="127"/>
      <c r="P27" s="129"/>
      <c r="Q27" s="127"/>
      <c r="R27" s="129"/>
    </row>
    <row r="28" spans="2:18" ht="28">
      <c r="B28" s="121">
        <v>9</v>
      </c>
      <c r="C28" s="121" t="s">
        <v>45</v>
      </c>
      <c r="D28" s="122">
        <v>41333</v>
      </c>
      <c r="E28" s="123">
        <v>41363</v>
      </c>
      <c r="F28" s="124">
        <v>15</v>
      </c>
      <c r="G28" s="125"/>
      <c r="H28" s="129"/>
      <c r="I28" s="127"/>
      <c r="J28" s="129"/>
      <c r="K28" s="127"/>
      <c r="L28" s="129"/>
      <c r="M28" s="127"/>
      <c r="N28" s="129"/>
      <c r="O28" s="127"/>
      <c r="P28" s="129"/>
      <c r="Q28" s="127"/>
      <c r="R28" s="129"/>
    </row>
    <row r="29" spans="2:18" ht="23" customHeight="1">
      <c r="B29" s="121"/>
      <c r="C29" s="121"/>
      <c r="D29" s="122"/>
      <c r="E29" s="123"/>
      <c r="F29" s="124"/>
      <c r="G29" s="125"/>
      <c r="H29" s="129"/>
      <c r="I29" s="127"/>
      <c r="J29" s="129"/>
      <c r="K29" s="127"/>
      <c r="L29" s="129"/>
      <c r="M29" s="127"/>
      <c r="N29" s="129"/>
      <c r="O29" s="127"/>
      <c r="P29" s="129"/>
      <c r="Q29" s="127"/>
      <c r="R29" s="129"/>
    </row>
    <row r="30" spans="2:18" ht="23" customHeight="1">
      <c r="B30" s="121"/>
      <c r="C30" s="121"/>
      <c r="D30" s="122"/>
      <c r="E30" s="123"/>
      <c r="F30" s="124"/>
      <c r="G30" s="125"/>
      <c r="H30" s="129"/>
      <c r="I30" s="127"/>
      <c r="J30" s="129"/>
      <c r="K30" s="127"/>
      <c r="L30" s="129"/>
      <c r="M30" s="127"/>
      <c r="N30" s="129"/>
      <c r="O30" s="127"/>
      <c r="P30" s="129"/>
      <c r="Q30" s="127"/>
      <c r="R30" s="129"/>
    </row>
    <row r="31" spans="2:18" ht="23" customHeight="1">
      <c r="B31" s="121"/>
      <c r="C31" s="121"/>
      <c r="D31" s="122"/>
      <c r="E31" s="123"/>
      <c r="F31" s="124"/>
      <c r="G31" s="125"/>
      <c r="H31" s="129"/>
      <c r="I31" s="127"/>
      <c r="J31" s="129"/>
      <c r="K31" s="127"/>
      <c r="L31" s="129"/>
      <c r="M31" s="127"/>
      <c r="N31" s="129"/>
      <c r="O31" s="127"/>
      <c r="P31" s="129"/>
      <c r="Q31" s="127"/>
      <c r="R31" s="129"/>
    </row>
    <row r="32" spans="2:18" ht="23" customHeight="1">
      <c r="B32" s="121"/>
      <c r="C32" s="121"/>
      <c r="D32" s="122"/>
      <c r="E32" s="123"/>
      <c r="F32" s="124"/>
      <c r="G32" s="125"/>
      <c r="H32" s="129"/>
      <c r="I32" s="127"/>
      <c r="J32" s="129"/>
      <c r="K32" s="127"/>
      <c r="L32" s="129"/>
      <c r="M32" s="127"/>
      <c r="N32" s="129"/>
      <c r="O32" s="127"/>
      <c r="P32" s="129"/>
      <c r="Q32" s="127"/>
      <c r="R32" s="129"/>
    </row>
    <row r="33" spans="2:18" ht="23" customHeight="1" thickBot="1">
      <c r="B33" s="121"/>
      <c r="C33" s="121"/>
      <c r="D33" s="122"/>
      <c r="E33" s="123"/>
      <c r="F33" s="124"/>
      <c r="G33" s="132"/>
      <c r="H33" s="133"/>
      <c r="I33" s="134"/>
      <c r="J33" s="133"/>
      <c r="K33" s="134"/>
      <c r="L33" s="133"/>
      <c r="M33" s="134"/>
      <c r="N33" s="133"/>
      <c r="O33" s="134"/>
      <c r="P33" s="133"/>
      <c r="Q33" s="134"/>
      <c r="R33" s="133"/>
    </row>
    <row r="34" spans="2:18" ht="15" thickBot="1"/>
    <row r="35" spans="2:18" ht="46" customHeight="1" thickBot="1">
      <c r="C35" s="135" t="s">
        <v>47</v>
      </c>
      <c r="D35" s="136"/>
    </row>
    <row r="36" spans="2:18">
      <c r="B36" s="137"/>
    </row>
    <row r="37" spans="2:18">
      <c r="B37" s="138" t="s">
        <v>48</v>
      </c>
    </row>
    <row r="38" spans="2:18" ht="14" customHeight="1">
      <c r="B38" s="21" t="s">
        <v>12</v>
      </c>
      <c r="C38" s="21"/>
      <c r="D38" s="21"/>
      <c r="E38" s="21"/>
    </row>
    <row r="39" spans="2:18">
      <c r="B39" s="137"/>
    </row>
    <row r="40" spans="2:18">
      <c r="B40" s="137"/>
    </row>
    <row r="45" spans="2:18" ht="15" thickBot="1"/>
    <row r="46" spans="2:18" ht="15" thickBot="1">
      <c r="Q46" s="139" t="str">
        <f>IF(P46&gt;0,"DATA ENTERED","")</f>
        <v/>
      </c>
    </row>
    <row r="50" spans="18:18">
      <c r="R50" s="140"/>
    </row>
  </sheetData>
  <sheetProtection sheet="1" objects="1" scenarios="1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:B9 H12:M14 C10:M11">
    <cfRule type="cellIs" dxfId="728" priority="7" operator="equal">
      <formula>"AMBER"</formula>
    </cfRule>
    <cfRule type="cellIs" dxfId="727" priority="8" operator="equal">
      <formula>"RED"</formula>
    </cfRule>
    <cfRule type="cellIs" dxfId="726" priority="9" operator="equal">
      <formula>"GREEN"</formula>
    </cfRule>
  </conditionalFormatting>
  <conditionalFormatting sqref="B1">
    <cfRule type="cellIs" dxfId="725" priority="4" operator="equal">
      <formula>"AMBER"</formula>
    </cfRule>
    <cfRule type="cellIs" dxfId="724" priority="5" operator="equal">
      <formula>"RED"</formula>
    </cfRule>
    <cfRule type="cellIs" dxfId="723" priority="6" operator="equal">
      <formula>"GREEN"</formula>
    </cfRule>
  </conditionalFormatting>
  <conditionalFormatting sqref="B10:B11">
    <cfRule type="cellIs" dxfId="722" priority="1" operator="equal">
      <formula>"AMBER"</formula>
    </cfRule>
    <cfRule type="cellIs" dxfId="721" priority="2" operator="equal">
      <formula>"RED"</formula>
    </cfRule>
    <cfRule type="cellIs" dxfId="720" priority="3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Mileston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showGridLines="0" topLeftCell="A26" workbookViewId="0">
      <selection activeCell="R20" sqref="R20"/>
    </sheetView>
  </sheetViews>
  <sheetFormatPr baseColWidth="10" defaultColWidth="11.5" defaultRowHeight="14" x14ac:dyDescent="0"/>
  <cols>
    <col min="1" max="1" width="14" style="74" customWidth="1"/>
    <col min="2" max="2" width="11.6640625" style="74" customWidth="1"/>
    <col min="3" max="3" width="39.1640625" style="74" customWidth="1"/>
    <col min="4" max="4" width="15.5" style="74" customWidth="1"/>
    <col min="5" max="6" width="16.33203125" style="74" customWidth="1"/>
    <col min="7" max="12" width="10.33203125" style="74" customWidth="1"/>
    <col min="13" max="16384" width="11.5" style="74"/>
  </cols>
  <sheetData>
    <row r="1" spans="1:9">
      <c r="A1" s="72" t="s">
        <v>0</v>
      </c>
      <c r="B1" s="73" t="str">
        <f>OVERALLLIGHT</f>
        <v>RED</v>
      </c>
    </row>
    <row r="2" spans="1:9">
      <c r="A2" s="72" t="s">
        <v>1</v>
      </c>
      <c r="B2" s="75" t="str">
        <f>MILESTONELIGHT</f>
        <v>GREEN</v>
      </c>
    </row>
    <row r="3" spans="1:9">
      <c r="A3" s="72" t="s">
        <v>2</v>
      </c>
      <c r="B3" s="75" t="str">
        <f>ISSUELIGHT</f>
        <v>GREEN</v>
      </c>
    </row>
    <row r="4" spans="1:9">
      <c r="A4" s="72" t="s">
        <v>3</v>
      </c>
      <c r="B4" s="75" t="str">
        <f>RISKLIGHT</f>
        <v>GREEN</v>
      </c>
    </row>
    <row r="5" spans="1:9">
      <c r="A5" s="72" t="s">
        <v>4</v>
      </c>
      <c r="B5" s="75" t="str">
        <f>CHANGELIGHT</f>
        <v>AMBER</v>
      </c>
    </row>
    <row r="6" spans="1:9">
      <c r="A6" s="72" t="s">
        <v>5</v>
      </c>
      <c r="B6" s="76" t="str">
        <f>DEPENDENCYLIGHT</f>
        <v/>
      </c>
    </row>
    <row r="7" spans="1:9">
      <c r="A7" s="72" t="s">
        <v>6</v>
      </c>
      <c r="B7" s="76" t="str">
        <f>MEASURELIGHT</f>
        <v/>
      </c>
    </row>
    <row r="8" spans="1:9" ht="15" customHeight="1">
      <c r="A8" s="72" t="s">
        <v>7</v>
      </c>
      <c r="B8" s="75" t="str">
        <f>COMMUNICATIONLIGHT</f>
        <v>GREEN</v>
      </c>
      <c r="H8" s="77"/>
      <c r="I8" s="77"/>
    </row>
    <row r="9" spans="1:9" ht="15" customHeight="1">
      <c r="A9" s="72" t="s">
        <v>8</v>
      </c>
      <c r="B9" s="78" t="str">
        <f>FINANCELIGHT</f>
        <v>RED</v>
      </c>
      <c r="H9" s="77"/>
      <c r="I9" s="77"/>
    </row>
    <row r="10" spans="1:9">
      <c r="A10" s="72"/>
      <c r="B10" s="79"/>
    </row>
    <row r="11" spans="1:9" ht="25.5" customHeight="1">
      <c r="A11" s="80" t="s">
        <v>11</v>
      </c>
      <c r="B11" s="31" t="str">
        <f>ProjNo</f>
        <v>RT029</v>
      </c>
      <c r="C11" s="32" t="str">
        <f>ProjName</f>
        <v>Cloud Based Bioinformatics Tools</v>
      </c>
      <c r="D11" s="33"/>
      <c r="E11" s="33"/>
      <c r="F11" s="33"/>
      <c r="G11" s="33"/>
    </row>
    <row r="12" spans="1:9" ht="17.25" customHeight="1">
      <c r="A12" s="72"/>
      <c r="B12" s="34" t="s">
        <v>9</v>
      </c>
      <c r="C12" s="35" t="str">
        <f>ReportFrom</f>
        <v>02-Jun-12</v>
      </c>
      <c r="D12" s="35"/>
      <c r="E12" s="35"/>
      <c r="F12" s="35"/>
      <c r="G12" s="35"/>
      <c r="H12" s="81"/>
      <c r="I12" s="81"/>
    </row>
    <row r="13" spans="1:9" ht="17.25" customHeight="1">
      <c r="A13" s="72"/>
      <c r="B13" s="37" t="s">
        <v>10</v>
      </c>
      <c r="C13" s="38" t="str">
        <f>LastDateReport</f>
        <v>29-Jun-12</v>
      </c>
      <c r="D13" s="35"/>
      <c r="E13" s="35"/>
      <c r="F13" s="35"/>
      <c r="G13" s="35"/>
      <c r="H13" s="81"/>
      <c r="I13" s="81"/>
    </row>
    <row r="14" spans="1:9" ht="6" customHeight="1">
      <c r="A14" s="72"/>
      <c r="B14" s="33"/>
      <c r="C14" s="39"/>
      <c r="D14" s="39"/>
      <c r="E14" s="39"/>
      <c r="F14" s="39"/>
      <c r="G14" s="39"/>
      <c r="H14" s="81"/>
      <c r="I14" s="81"/>
    </row>
    <row r="15" spans="1:9" ht="19.5" customHeight="1">
      <c r="B15" s="82" t="s">
        <v>13</v>
      </c>
      <c r="C15" s="82"/>
      <c r="D15" s="82"/>
      <c r="E15" s="82"/>
      <c r="F15" s="82"/>
      <c r="G15" s="82"/>
      <c r="H15" s="83"/>
      <c r="I15" s="83"/>
    </row>
    <row r="16" spans="1:9" ht="17.25" customHeight="1">
      <c r="B16" s="84" t="s">
        <v>14</v>
      </c>
      <c r="C16" s="84"/>
      <c r="D16" s="84"/>
      <c r="E16" s="84"/>
      <c r="F16" s="84"/>
      <c r="G16" s="84"/>
      <c r="H16" s="84"/>
      <c r="I16" s="85"/>
    </row>
    <row r="17" spans="2:18" ht="15.75" customHeight="1" thickBot="1">
      <c r="B17" s="86"/>
      <c r="C17" s="86"/>
      <c r="D17" s="86"/>
      <c r="E17" s="86"/>
      <c r="F17" s="86"/>
      <c r="G17" s="86"/>
      <c r="H17" s="87"/>
      <c r="I17" s="87"/>
    </row>
    <row r="18" spans="2:18" ht="34" customHeight="1">
      <c r="B18" s="86"/>
      <c r="C18" s="86"/>
      <c r="D18" s="86"/>
      <c r="E18" s="86"/>
      <c r="F18" s="86"/>
      <c r="G18" s="88" t="s">
        <v>15</v>
      </c>
      <c r="H18" s="89"/>
      <c r="I18" s="88" t="s">
        <v>16</v>
      </c>
      <c r="J18" s="89"/>
      <c r="K18" s="88" t="s">
        <v>17</v>
      </c>
      <c r="L18" s="89"/>
      <c r="M18" s="88" t="s">
        <v>18</v>
      </c>
      <c r="N18" s="89"/>
      <c r="O18" s="88" t="s">
        <v>19</v>
      </c>
      <c r="P18" s="89"/>
      <c r="Q18" s="88" t="s">
        <v>20</v>
      </c>
      <c r="R18" s="89"/>
    </row>
    <row r="19" spans="2:18" ht="51.75" customHeight="1">
      <c r="B19" s="90" t="s">
        <v>21</v>
      </c>
      <c r="C19" s="90" t="s">
        <v>22</v>
      </c>
      <c r="D19" s="90" t="s">
        <v>23</v>
      </c>
      <c r="E19" s="91" t="s">
        <v>24</v>
      </c>
      <c r="F19" s="92" t="s">
        <v>25</v>
      </c>
      <c r="G19" s="93" t="s">
        <v>26</v>
      </c>
      <c r="H19" s="94" t="s">
        <v>27</v>
      </c>
      <c r="I19" s="95" t="s">
        <v>26</v>
      </c>
      <c r="J19" s="94" t="s">
        <v>27</v>
      </c>
      <c r="K19" s="95" t="s">
        <v>26</v>
      </c>
      <c r="L19" s="94" t="s">
        <v>27</v>
      </c>
      <c r="M19" s="95" t="s">
        <v>26</v>
      </c>
      <c r="N19" s="94" t="s">
        <v>27</v>
      </c>
      <c r="O19" s="95" t="s">
        <v>26</v>
      </c>
      <c r="P19" s="94" t="s">
        <v>27</v>
      </c>
      <c r="Q19" s="95" t="s">
        <v>26</v>
      </c>
      <c r="R19" s="94" t="s">
        <v>27</v>
      </c>
    </row>
    <row r="20" spans="2:18" ht="28" customHeight="1">
      <c r="B20" s="56">
        <v>1</v>
      </c>
      <c r="C20" s="56" t="s">
        <v>28</v>
      </c>
      <c r="D20" s="57">
        <v>41044</v>
      </c>
      <c r="E20" s="58">
        <v>41044</v>
      </c>
      <c r="F20" s="59" t="s">
        <v>29</v>
      </c>
      <c r="G20" s="60">
        <v>5</v>
      </c>
      <c r="H20" s="96">
        <v>5</v>
      </c>
      <c r="I20" s="62" t="s">
        <v>55</v>
      </c>
      <c r="J20" s="97" t="s">
        <v>55</v>
      </c>
      <c r="K20" s="62"/>
      <c r="L20" s="98"/>
      <c r="M20" s="62"/>
      <c r="N20" s="96"/>
      <c r="O20" s="62"/>
      <c r="P20" s="98">
        <v>1</v>
      </c>
      <c r="Q20" s="62"/>
      <c r="R20" s="97" t="s">
        <v>56</v>
      </c>
    </row>
    <row r="21" spans="2:18" ht="28" customHeight="1">
      <c r="B21" s="56">
        <v>2</v>
      </c>
      <c r="C21" s="56" t="s">
        <v>31</v>
      </c>
      <c r="D21" s="57">
        <v>41075</v>
      </c>
      <c r="E21" s="58">
        <v>41136</v>
      </c>
      <c r="F21" s="59" t="s">
        <v>32</v>
      </c>
      <c r="G21" s="60"/>
      <c r="H21" s="96"/>
      <c r="I21" s="62"/>
      <c r="J21" s="98"/>
      <c r="K21" s="62"/>
      <c r="L21" s="98"/>
      <c r="M21" s="62"/>
      <c r="N21" s="96"/>
      <c r="O21" s="62"/>
      <c r="P21" s="98"/>
      <c r="Q21" s="62"/>
      <c r="R21" s="98"/>
    </row>
    <row r="22" spans="2:18" ht="28" customHeight="1">
      <c r="B22" s="56">
        <v>3</v>
      </c>
      <c r="C22" s="56" t="s">
        <v>33</v>
      </c>
      <c r="D22" s="57">
        <v>41136</v>
      </c>
      <c r="E22" s="58">
        <v>41167</v>
      </c>
      <c r="F22" s="59" t="s">
        <v>34</v>
      </c>
      <c r="G22" s="60"/>
      <c r="H22" s="98"/>
      <c r="I22" s="62"/>
      <c r="J22" s="98"/>
      <c r="K22" s="62"/>
      <c r="L22" s="98"/>
      <c r="M22" s="62"/>
      <c r="N22" s="98"/>
      <c r="O22" s="62"/>
      <c r="P22" s="98"/>
      <c r="Q22" s="62"/>
      <c r="R22" s="98"/>
    </row>
    <row r="23" spans="2:18" ht="28" customHeight="1">
      <c r="B23" s="56">
        <v>4</v>
      </c>
      <c r="C23" s="56" t="s">
        <v>35</v>
      </c>
      <c r="D23" s="57">
        <v>41136</v>
      </c>
      <c r="E23" s="58">
        <v>41167</v>
      </c>
      <c r="F23" s="59" t="s">
        <v>36</v>
      </c>
      <c r="G23" s="60"/>
      <c r="H23" s="98"/>
      <c r="I23" s="62"/>
      <c r="J23" s="98"/>
      <c r="K23" s="62"/>
      <c r="L23" s="98"/>
      <c r="M23" s="62"/>
      <c r="N23" s="98"/>
      <c r="O23" s="62"/>
      <c r="P23" s="98"/>
      <c r="Q23" s="62"/>
      <c r="R23" s="98"/>
    </row>
    <row r="24" spans="2:18" ht="28" customHeight="1">
      <c r="B24" s="56">
        <v>5</v>
      </c>
      <c r="C24" s="56" t="s">
        <v>37</v>
      </c>
      <c r="D24" s="57">
        <v>41182</v>
      </c>
      <c r="E24" s="58">
        <v>41212</v>
      </c>
      <c r="F24" s="59" t="s">
        <v>38</v>
      </c>
      <c r="G24" s="60"/>
      <c r="H24" s="98"/>
      <c r="I24" s="62"/>
      <c r="J24" s="98"/>
      <c r="K24" s="62"/>
      <c r="L24" s="98"/>
      <c r="M24" s="62"/>
      <c r="N24" s="98"/>
      <c r="O24" s="62"/>
      <c r="P24" s="98"/>
      <c r="Q24" s="62"/>
      <c r="R24" s="98"/>
    </row>
    <row r="25" spans="2:18" ht="28" customHeight="1">
      <c r="B25" s="56">
        <v>6</v>
      </c>
      <c r="C25" s="56" t="s">
        <v>39</v>
      </c>
      <c r="D25" s="57">
        <v>41197</v>
      </c>
      <c r="E25" s="58">
        <v>41228</v>
      </c>
      <c r="F25" s="59" t="s">
        <v>40</v>
      </c>
      <c r="G25" s="60"/>
      <c r="H25" s="98"/>
      <c r="I25" s="62"/>
      <c r="J25" s="98"/>
      <c r="K25" s="62"/>
      <c r="L25" s="98"/>
      <c r="M25" s="62"/>
      <c r="N25" s="98"/>
      <c r="O25" s="62"/>
      <c r="P25" s="98"/>
      <c r="Q25" s="62"/>
      <c r="R25" s="98"/>
    </row>
    <row r="26" spans="2:18" ht="28" customHeight="1">
      <c r="B26" s="56">
        <v>7</v>
      </c>
      <c r="C26" s="56" t="s">
        <v>41</v>
      </c>
      <c r="D26" s="57">
        <v>41258</v>
      </c>
      <c r="E26" s="58">
        <v>41304</v>
      </c>
      <c r="F26" s="59" t="s">
        <v>42</v>
      </c>
      <c r="G26" s="60"/>
      <c r="H26" s="98"/>
      <c r="I26" s="62"/>
      <c r="J26" s="98"/>
      <c r="K26" s="62"/>
      <c r="L26" s="98"/>
      <c r="M26" s="62"/>
      <c r="N26" s="98"/>
      <c r="O26" s="62"/>
      <c r="P26" s="98"/>
      <c r="Q26" s="62"/>
      <c r="R26" s="98"/>
    </row>
    <row r="27" spans="2:18" ht="28" customHeight="1">
      <c r="B27" s="56">
        <v>8</v>
      </c>
      <c r="C27" s="56" t="s">
        <v>43</v>
      </c>
      <c r="D27" s="57">
        <v>41258</v>
      </c>
      <c r="E27" s="58">
        <v>41304</v>
      </c>
      <c r="F27" s="59" t="s">
        <v>44</v>
      </c>
      <c r="G27" s="60"/>
      <c r="H27" s="98"/>
      <c r="I27" s="62"/>
      <c r="J27" s="98"/>
      <c r="K27" s="62"/>
      <c r="L27" s="98"/>
      <c r="M27" s="62"/>
      <c r="N27" s="98"/>
      <c r="O27" s="62"/>
      <c r="P27" s="98"/>
      <c r="Q27" s="62"/>
      <c r="R27" s="98"/>
    </row>
    <row r="28" spans="2:18" ht="28" customHeight="1">
      <c r="B28" s="56">
        <v>9</v>
      </c>
      <c r="C28" s="56" t="s">
        <v>45</v>
      </c>
      <c r="D28" s="57">
        <v>41333</v>
      </c>
      <c r="E28" s="58">
        <v>41363</v>
      </c>
      <c r="F28" s="59" t="s">
        <v>46</v>
      </c>
      <c r="G28" s="60"/>
      <c r="H28" s="98"/>
      <c r="I28" s="62"/>
      <c r="J28" s="98"/>
      <c r="K28" s="62"/>
      <c r="L28" s="98"/>
      <c r="M28" s="62"/>
      <c r="N28" s="98"/>
      <c r="O28" s="62"/>
      <c r="P28" s="98"/>
      <c r="Q28" s="62"/>
      <c r="R28" s="98"/>
    </row>
    <row r="29" spans="2:18" ht="28" customHeight="1">
      <c r="B29" s="56"/>
      <c r="C29" s="56"/>
      <c r="D29" s="57"/>
      <c r="E29" s="58"/>
      <c r="F29" s="59"/>
      <c r="G29" s="60"/>
      <c r="H29" s="98"/>
      <c r="I29" s="62"/>
      <c r="J29" s="98"/>
      <c r="K29" s="62"/>
      <c r="L29" s="98"/>
      <c r="M29" s="62"/>
      <c r="N29" s="98"/>
      <c r="O29" s="62"/>
      <c r="P29" s="98"/>
      <c r="Q29" s="62"/>
      <c r="R29" s="98"/>
    </row>
    <row r="30" spans="2:18" ht="28" customHeight="1">
      <c r="B30" s="56"/>
      <c r="C30" s="56"/>
      <c r="D30" s="57"/>
      <c r="E30" s="58"/>
      <c r="F30" s="59"/>
      <c r="G30" s="60"/>
      <c r="H30" s="98"/>
      <c r="I30" s="62"/>
      <c r="J30" s="98"/>
      <c r="K30" s="62"/>
      <c r="L30" s="98"/>
      <c r="M30" s="62"/>
      <c r="N30" s="98"/>
      <c r="O30" s="62"/>
      <c r="P30" s="98"/>
      <c r="Q30" s="62"/>
      <c r="R30" s="98"/>
    </row>
    <row r="31" spans="2:18" ht="28" customHeight="1">
      <c r="B31" s="56"/>
      <c r="C31" s="56"/>
      <c r="D31" s="57"/>
      <c r="E31" s="58"/>
      <c r="F31" s="59"/>
      <c r="G31" s="60"/>
      <c r="H31" s="98"/>
      <c r="I31" s="62"/>
      <c r="J31" s="98"/>
      <c r="K31" s="62"/>
      <c r="L31" s="98"/>
      <c r="M31" s="62"/>
      <c r="N31" s="98"/>
      <c r="O31" s="62"/>
      <c r="P31" s="98"/>
      <c r="Q31" s="62"/>
      <c r="R31" s="98"/>
    </row>
    <row r="32" spans="2:18" ht="28" customHeight="1">
      <c r="B32" s="56"/>
      <c r="C32" s="56"/>
      <c r="D32" s="57"/>
      <c r="E32" s="58"/>
      <c r="F32" s="59"/>
      <c r="G32" s="60"/>
      <c r="H32" s="98"/>
      <c r="I32" s="62"/>
      <c r="J32" s="98"/>
      <c r="K32" s="62"/>
      <c r="L32" s="98"/>
      <c r="M32" s="62"/>
      <c r="N32" s="98"/>
      <c r="O32" s="62"/>
      <c r="P32" s="98"/>
      <c r="Q32" s="62"/>
      <c r="R32" s="98"/>
    </row>
    <row r="33" spans="2:18" ht="28" customHeight="1" thickBot="1">
      <c r="B33" s="56"/>
      <c r="C33" s="56"/>
      <c r="D33" s="57"/>
      <c r="E33" s="58"/>
      <c r="F33" s="59"/>
      <c r="G33" s="64"/>
      <c r="H33" s="99"/>
      <c r="I33" s="66"/>
      <c r="J33" s="99"/>
      <c r="K33" s="66"/>
      <c r="L33" s="99"/>
      <c r="M33" s="66"/>
      <c r="N33" s="99"/>
      <c r="O33" s="66"/>
      <c r="P33" s="99"/>
      <c r="Q33" s="66"/>
      <c r="R33" s="99"/>
    </row>
    <row r="34" spans="2:18" ht="13.5" customHeight="1" thickBot="1"/>
    <row r="35" spans="2:18" ht="46" customHeight="1" thickBot="1">
      <c r="C35" s="100" t="s">
        <v>47</v>
      </c>
      <c r="D35" s="101"/>
    </row>
    <row r="36" spans="2:18">
      <c r="B36" s="102"/>
    </row>
    <row r="37" spans="2:18">
      <c r="B37" s="74" t="s">
        <v>48</v>
      </c>
    </row>
    <row r="38" spans="2:18" ht="14" customHeight="1">
      <c r="B38" s="70" t="s">
        <v>12</v>
      </c>
      <c r="C38" s="70"/>
      <c r="D38" s="70"/>
      <c r="E38" s="70"/>
    </row>
    <row r="39" spans="2:18">
      <c r="B39" s="102"/>
    </row>
    <row r="40" spans="2:18">
      <c r="B40" s="102"/>
      <c r="C40" s="74" t="s">
        <v>49</v>
      </c>
    </row>
    <row r="41" spans="2:18">
      <c r="C41" s="74" t="s">
        <v>50</v>
      </c>
    </row>
    <row r="42" spans="2:18">
      <c r="C42" s="74" t="s">
        <v>51</v>
      </c>
    </row>
    <row r="43" spans="2:18">
      <c r="C43" s="74" t="s">
        <v>52</v>
      </c>
    </row>
    <row r="44" spans="2:18">
      <c r="C44" s="74" t="s">
        <v>53</v>
      </c>
    </row>
    <row r="45" spans="2:18" ht="13.5" customHeight="1" thickBot="1">
      <c r="C45" s="74" t="s">
        <v>54</v>
      </c>
    </row>
    <row r="46" spans="2:18" ht="13.5" customHeight="1" thickBot="1">
      <c r="Q46" s="103" t="str">
        <f>IF(P46&gt;0,"DATA ENTERED","")</f>
        <v/>
      </c>
    </row>
  </sheetData>
  <sheetProtection sheet="1" formatColumns="0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">
    <cfRule type="cellIs" dxfId="719" priority="1" operator="equal">
      <formula>"AMBER"</formula>
    </cfRule>
  </conditionalFormatting>
  <conditionalFormatting sqref="B1">
    <cfRule type="cellIs" dxfId="718" priority="2" operator="equal">
      <formula>"RED"</formula>
    </cfRule>
  </conditionalFormatting>
  <conditionalFormatting sqref="B1">
    <cfRule type="cellIs" dxfId="717" priority="3" operator="equal">
      <formula>"GREEN"</formula>
    </cfRule>
  </conditionalFormatting>
  <conditionalFormatting sqref="B2">
    <cfRule type="cellIs" dxfId="716" priority="4" operator="equal">
      <formula>"AMBER"</formula>
    </cfRule>
  </conditionalFormatting>
  <conditionalFormatting sqref="B2">
    <cfRule type="cellIs" dxfId="715" priority="5" operator="equal">
      <formula>"RED"</formula>
    </cfRule>
  </conditionalFormatting>
  <conditionalFormatting sqref="B2">
    <cfRule type="cellIs" dxfId="714" priority="6" operator="equal">
      <formula>"GREEN"</formula>
    </cfRule>
  </conditionalFormatting>
  <conditionalFormatting sqref="B3">
    <cfRule type="cellIs" dxfId="713" priority="7" operator="equal">
      <formula>"AMBER"</formula>
    </cfRule>
  </conditionalFormatting>
  <conditionalFormatting sqref="B3">
    <cfRule type="cellIs" dxfId="712" priority="8" operator="equal">
      <formula>"RED"</formula>
    </cfRule>
  </conditionalFormatting>
  <conditionalFormatting sqref="B3">
    <cfRule type="cellIs" dxfId="711" priority="9" operator="equal">
      <formula>"GREEN"</formula>
    </cfRule>
  </conditionalFormatting>
  <conditionalFormatting sqref="B4">
    <cfRule type="cellIs" dxfId="710" priority="10" operator="equal">
      <formula>"AMBER"</formula>
    </cfRule>
  </conditionalFormatting>
  <conditionalFormatting sqref="B4">
    <cfRule type="cellIs" dxfId="709" priority="11" operator="equal">
      <formula>"RED"</formula>
    </cfRule>
  </conditionalFormatting>
  <conditionalFormatting sqref="B4">
    <cfRule type="cellIs" dxfId="708" priority="12" operator="equal">
      <formula>"GREEN"</formula>
    </cfRule>
  </conditionalFormatting>
  <conditionalFormatting sqref="B5">
    <cfRule type="cellIs" dxfId="707" priority="13" operator="equal">
      <formula>"AMBER"</formula>
    </cfRule>
  </conditionalFormatting>
  <conditionalFormatting sqref="B5">
    <cfRule type="cellIs" dxfId="706" priority="14" operator="equal">
      <formula>"RED"</formula>
    </cfRule>
  </conditionalFormatting>
  <conditionalFormatting sqref="B5">
    <cfRule type="cellIs" dxfId="705" priority="15" operator="equal">
      <formula>"GREEN"</formula>
    </cfRule>
  </conditionalFormatting>
  <conditionalFormatting sqref="B6">
    <cfRule type="cellIs" dxfId="704" priority="16" operator="equal">
      <formula>"AMBER"</formula>
    </cfRule>
  </conditionalFormatting>
  <conditionalFormatting sqref="B6">
    <cfRule type="cellIs" dxfId="703" priority="17" operator="equal">
      <formula>"RED"</formula>
    </cfRule>
  </conditionalFormatting>
  <conditionalFormatting sqref="B6">
    <cfRule type="cellIs" dxfId="702" priority="18" operator="equal">
      <formula>"GREEN"</formula>
    </cfRule>
  </conditionalFormatting>
  <conditionalFormatting sqref="B7">
    <cfRule type="cellIs" dxfId="701" priority="19" operator="equal">
      <formula>"AMBER"</formula>
    </cfRule>
  </conditionalFormatting>
  <conditionalFormatting sqref="B7">
    <cfRule type="cellIs" dxfId="700" priority="20" operator="equal">
      <formula>"RED"</formula>
    </cfRule>
  </conditionalFormatting>
  <conditionalFormatting sqref="B7">
    <cfRule type="cellIs" dxfId="699" priority="21" operator="equal">
      <formula>"GREEN"</formula>
    </cfRule>
  </conditionalFormatting>
  <conditionalFormatting sqref="B8">
    <cfRule type="cellIs" dxfId="698" priority="22" operator="equal">
      <formula>"AMBER"</formula>
    </cfRule>
  </conditionalFormatting>
  <conditionalFormatting sqref="B8">
    <cfRule type="cellIs" dxfId="697" priority="23" operator="equal">
      <formula>"RED"</formula>
    </cfRule>
  </conditionalFormatting>
  <conditionalFormatting sqref="B8">
    <cfRule type="cellIs" dxfId="696" priority="24" operator="equal">
      <formula>"GREEN"</formula>
    </cfRule>
  </conditionalFormatting>
  <conditionalFormatting sqref="B9">
    <cfRule type="cellIs" dxfId="695" priority="25" operator="equal">
      <formula>"AMBER"</formula>
    </cfRule>
  </conditionalFormatting>
  <conditionalFormatting sqref="B9">
    <cfRule type="cellIs" dxfId="694" priority="26" operator="equal">
      <formula>"RED"</formula>
    </cfRule>
  </conditionalFormatting>
  <conditionalFormatting sqref="B9">
    <cfRule type="cellIs" dxfId="693" priority="27" operator="equal">
      <formula>"GREEN"</formula>
    </cfRule>
  </conditionalFormatting>
  <conditionalFormatting sqref="H12">
    <cfRule type="cellIs" dxfId="692" priority="28" operator="equal">
      <formula>"AMBER"</formula>
    </cfRule>
  </conditionalFormatting>
  <conditionalFormatting sqref="H12">
    <cfRule type="cellIs" dxfId="691" priority="29" operator="equal">
      <formula>"RED"</formula>
    </cfRule>
  </conditionalFormatting>
  <conditionalFormatting sqref="H12">
    <cfRule type="cellIs" dxfId="690" priority="30" operator="equal">
      <formula>"GREEN"</formula>
    </cfRule>
  </conditionalFormatting>
  <conditionalFormatting sqref="H13">
    <cfRule type="cellIs" dxfId="689" priority="31" operator="equal">
      <formula>"AMBER"</formula>
    </cfRule>
  </conditionalFormatting>
  <conditionalFormatting sqref="H13">
    <cfRule type="cellIs" dxfId="688" priority="32" operator="equal">
      <formula>"RED"</formula>
    </cfRule>
  </conditionalFormatting>
  <conditionalFormatting sqref="H13">
    <cfRule type="cellIs" dxfId="687" priority="33" operator="equal">
      <formula>"GREEN"</formula>
    </cfRule>
  </conditionalFormatting>
  <conditionalFormatting sqref="H14">
    <cfRule type="cellIs" dxfId="686" priority="34" operator="equal">
      <formula>"AMBER"</formula>
    </cfRule>
  </conditionalFormatting>
  <conditionalFormatting sqref="H14">
    <cfRule type="cellIs" dxfId="685" priority="35" operator="equal">
      <formula>"RED"</formula>
    </cfRule>
  </conditionalFormatting>
  <conditionalFormatting sqref="H14">
    <cfRule type="cellIs" dxfId="684" priority="36" operator="equal">
      <formula>"GREEN"</formula>
    </cfRule>
  </conditionalFormatting>
  <conditionalFormatting sqref="I12">
    <cfRule type="cellIs" dxfId="683" priority="37" operator="equal">
      <formula>"AMBER"</formula>
    </cfRule>
  </conditionalFormatting>
  <conditionalFormatting sqref="I12">
    <cfRule type="cellIs" dxfId="682" priority="38" operator="equal">
      <formula>"RED"</formula>
    </cfRule>
  </conditionalFormatting>
  <conditionalFormatting sqref="I12">
    <cfRule type="cellIs" dxfId="681" priority="39" operator="equal">
      <formula>"GREEN"</formula>
    </cfRule>
  </conditionalFormatting>
  <conditionalFormatting sqref="I13">
    <cfRule type="cellIs" dxfId="680" priority="40" operator="equal">
      <formula>"AMBER"</formula>
    </cfRule>
  </conditionalFormatting>
  <conditionalFormatting sqref="I13">
    <cfRule type="cellIs" dxfId="679" priority="41" operator="equal">
      <formula>"RED"</formula>
    </cfRule>
  </conditionalFormatting>
  <conditionalFormatting sqref="I13">
    <cfRule type="cellIs" dxfId="678" priority="42" operator="equal">
      <formula>"GREEN"</formula>
    </cfRule>
  </conditionalFormatting>
  <conditionalFormatting sqref="I14">
    <cfRule type="cellIs" dxfId="677" priority="43" operator="equal">
      <formula>"AMBER"</formula>
    </cfRule>
  </conditionalFormatting>
  <conditionalFormatting sqref="I14">
    <cfRule type="cellIs" dxfId="676" priority="44" operator="equal">
      <formula>"RED"</formula>
    </cfRule>
  </conditionalFormatting>
  <conditionalFormatting sqref="I14">
    <cfRule type="cellIs" dxfId="675" priority="45" operator="equal">
      <formula>"GREEN"</formula>
    </cfRule>
  </conditionalFormatting>
  <conditionalFormatting sqref="J12">
    <cfRule type="cellIs" dxfId="674" priority="46" operator="equal">
      <formula>"AMBER"</formula>
    </cfRule>
  </conditionalFormatting>
  <conditionalFormatting sqref="J12">
    <cfRule type="cellIs" dxfId="673" priority="47" operator="equal">
      <formula>"RED"</formula>
    </cfRule>
  </conditionalFormatting>
  <conditionalFormatting sqref="J12">
    <cfRule type="cellIs" dxfId="672" priority="48" operator="equal">
      <formula>"GREEN"</formula>
    </cfRule>
  </conditionalFormatting>
  <conditionalFormatting sqref="J13">
    <cfRule type="cellIs" dxfId="671" priority="49" operator="equal">
      <formula>"AMBER"</formula>
    </cfRule>
  </conditionalFormatting>
  <conditionalFormatting sqref="J13">
    <cfRule type="cellIs" dxfId="670" priority="50" operator="equal">
      <formula>"RED"</formula>
    </cfRule>
  </conditionalFormatting>
  <conditionalFormatting sqref="J13">
    <cfRule type="cellIs" dxfId="669" priority="51" operator="equal">
      <formula>"GREEN"</formula>
    </cfRule>
  </conditionalFormatting>
  <conditionalFormatting sqref="J14">
    <cfRule type="cellIs" dxfId="668" priority="52" operator="equal">
      <formula>"AMBER"</formula>
    </cfRule>
  </conditionalFormatting>
  <conditionalFormatting sqref="J14">
    <cfRule type="cellIs" dxfId="667" priority="53" operator="equal">
      <formula>"RED"</formula>
    </cfRule>
  </conditionalFormatting>
  <conditionalFormatting sqref="J14">
    <cfRule type="cellIs" dxfId="666" priority="54" operator="equal">
      <formula>"GREEN"</formula>
    </cfRule>
  </conditionalFormatting>
  <conditionalFormatting sqref="K12">
    <cfRule type="cellIs" dxfId="665" priority="55" operator="equal">
      <formula>"AMBER"</formula>
    </cfRule>
  </conditionalFormatting>
  <conditionalFormatting sqref="K12">
    <cfRule type="cellIs" dxfId="664" priority="56" operator="equal">
      <formula>"RED"</formula>
    </cfRule>
  </conditionalFormatting>
  <conditionalFormatting sqref="K12">
    <cfRule type="cellIs" dxfId="663" priority="57" operator="equal">
      <formula>"GREEN"</formula>
    </cfRule>
  </conditionalFormatting>
  <conditionalFormatting sqref="K13">
    <cfRule type="cellIs" dxfId="662" priority="58" operator="equal">
      <formula>"AMBER"</formula>
    </cfRule>
  </conditionalFormatting>
  <conditionalFormatting sqref="K13">
    <cfRule type="cellIs" dxfId="661" priority="59" operator="equal">
      <formula>"RED"</formula>
    </cfRule>
  </conditionalFormatting>
  <conditionalFormatting sqref="K13">
    <cfRule type="cellIs" dxfId="660" priority="60" operator="equal">
      <formula>"GREEN"</formula>
    </cfRule>
  </conditionalFormatting>
  <conditionalFormatting sqref="K14">
    <cfRule type="cellIs" dxfId="659" priority="61" operator="equal">
      <formula>"AMBER"</formula>
    </cfRule>
  </conditionalFormatting>
  <conditionalFormatting sqref="K14">
    <cfRule type="cellIs" dxfId="658" priority="62" operator="equal">
      <formula>"RED"</formula>
    </cfRule>
  </conditionalFormatting>
  <conditionalFormatting sqref="K14">
    <cfRule type="cellIs" dxfId="657" priority="63" operator="equal">
      <formula>"GREEN"</formula>
    </cfRule>
  </conditionalFormatting>
  <conditionalFormatting sqref="L12">
    <cfRule type="cellIs" dxfId="656" priority="64" operator="equal">
      <formula>"AMBER"</formula>
    </cfRule>
  </conditionalFormatting>
  <conditionalFormatting sqref="L12">
    <cfRule type="cellIs" dxfId="655" priority="65" operator="equal">
      <formula>"RED"</formula>
    </cfRule>
  </conditionalFormatting>
  <conditionalFormatting sqref="L12">
    <cfRule type="cellIs" dxfId="654" priority="66" operator="equal">
      <formula>"GREEN"</formula>
    </cfRule>
  </conditionalFormatting>
  <conditionalFormatting sqref="L13">
    <cfRule type="cellIs" dxfId="653" priority="67" operator="equal">
      <formula>"AMBER"</formula>
    </cfRule>
  </conditionalFormatting>
  <conditionalFormatting sqref="L13">
    <cfRule type="cellIs" dxfId="652" priority="68" operator="equal">
      <formula>"RED"</formula>
    </cfRule>
  </conditionalFormatting>
  <conditionalFormatting sqref="L13">
    <cfRule type="cellIs" dxfId="651" priority="69" operator="equal">
      <formula>"GREEN"</formula>
    </cfRule>
  </conditionalFormatting>
  <conditionalFormatting sqref="L14">
    <cfRule type="cellIs" dxfId="650" priority="70" operator="equal">
      <formula>"AMBER"</formula>
    </cfRule>
  </conditionalFormatting>
  <conditionalFormatting sqref="L14">
    <cfRule type="cellIs" dxfId="649" priority="71" operator="equal">
      <formula>"RED"</formula>
    </cfRule>
  </conditionalFormatting>
  <conditionalFormatting sqref="L14">
    <cfRule type="cellIs" dxfId="648" priority="72" operator="equal">
      <formula>"GREEN"</formula>
    </cfRule>
  </conditionalFormatting>
  <conditionalFormatting sqref="M12">
    <cfRule type="cellIs" dxfId="647" priority="73" operator="equal">
      <formula>"AMBER"</formula>
    </cfRule>
  </conditionalFormatting>
  <conditionalFormatting sqref="M12">
    <cfRule type="cellIs" dxfId="646" priority="74" operator="equal">
      <formula>"RED"</formula>
    </cfRule>
  </conditionalFormatting>
  <conditionalFormatting sqref="M12">
    <cfRule type="cellIs" dxfId="645" priority="75" operator="equal">
      <formula>"GREEN"</formula>
    </cfRule>
  </conditionalFormatting>
  <conditionalFormatting sqref="M13">
    <cfRule type="cellIs" dxfId="644" priority="76" operator="equal">
      <formula>"AMBER"</formula>
    </cfRule>
  </conditionalFormatting>
  <conditionalFormatting sqref="M13">
    <cfRule type="cellIs" dxfId="643" priority="77" operator="equal">
      <formula>"RED"</formula>
    </cfRule>
  </conditionalFormatting>
  <conditionalFormatting sqref="M13">
    <cfRule type="cellIs" dxfId="642" priority="78" operator="equal">
      <formula>"GREEN"</formula>
    </cfRule>
  </conditionalFormatting>
  <conditionalFormatting sqref="M14">
    <cfRule type="cellIs" dxfId="641" priority="79" operator="equal">
      <formula>"AMBER"</formula>
    </cfRule>
  </conditionalFormatting>
  <conditionalFormatting sqref="M14">
    <cfRule type="cellIs" dxfId="640" priority="80" operator="equal">
      <formula>"RED"</formula>
    </cfRule>
  </conditionalFormatting>
  <conditionalFormatting sqref="M14">
    <cfRule type="cellIs" dxfId="639" priority="81" operator="equal">
      <formula>"GREEN"</formula>
    </cfRule>
  </conditionalFormatting>
  <conditionalFormatting sqref="C10">
    <cfRule type="cellIs" dxfId="638" priority="82" operator="equal">
      <formula>"AMBER"</formula>
    </cfRule>
  </conditionalFormatting>
  <conditionalFormatting sqref="C10">
    <cfRule type="cellIs" dxfId="637" priority="83" operator="equal">
      <formula>"RED"</formula>
    </cfRule>
  </conditionalFormatting>
  <conditionalFormatting sqref="C10">
    <cfRule type="cellIs" dxfId="636" priority="84" operator="equal">
      <formula>"GREEN"</formula>
    </cfRule>
  </conditionalFormatting>
  <conditionalFormatting sqref="C11">
    <cfRule type="cellIs" dxfId="635" priority="85" operator="equal">
      <formula>"AMBER"</formula>
    </cfRule>
  </conditionalFormatting>
  <conditionalFormatting sqref="C11">
    <cfRule type="cellIs" dxfId="634" priority="86" operator="equal">
      <formula>"RED"</formula>
    </cfRule>
  </conditionalFormatting>
  <conditionalFormatting sqref="C11">
    <cfRule type="cellIs" dxfId="633" priority="87" operator="equal">
      <formula>"GREEN"</formula>
    </cfRule>
  </conditionalFormatting>
  <conditionalFormatting sqref="D10">
    <cfRule type="cellIs" dxfId="632" priority="88" operator="equal">
      <formula>"AMBER"</formula>
    </cfRule>
  </conditionalFormatting>
  <conditionalFormatting sqref="D10">
    <cfRule type="cellIs" dxfId="631" priority="89" operator="equal">
      <formula>"RED"</formula>
    </cfRule>
  </conditionalFormatting>
  <conditionalFormatting sqref="D10">
    <cfRule type="cellIs" dxfId="630" priority="90" operator="equal">
      <formula>"GREEN"</formula>
    </cfRule>
  </conditionalFormatting>
  <conditionalFormatting sqref="D11">
    <cfRule type="cellIs" dxfId="629" priority="91" operator="equal">
      <formula>"AMBER"</formula>
    </cfRule>
  </conditionalFormatting>
  <conditionalFormatting sqref="D11">
    <cfRule type="cellIs" dxfId="628" priority="92" operator="equal">
      <formula>"RED"</formula>
    </cfRule>
  </conditionalFormatting>
  <conditionalFormatting sqref="D11">
    <cfRule type="cellIs" dxfId="627" priority="93" operator="equal">
      <formula>"GREEN"</formula>
    </cfRule>
  </conditionalFormatting>
  <conditionalFormatting sqref="E10">
    <cfRule type="cellIs" dxfId="626" priority="94" operator="equal">
      <formula>"AMBER"</formula>
    </cfRule>
  </conditionalFormatting>
  <conditionalFormatting sqref="E10">
    <cfRule type="cellIs" dxfId="625" priority="95" operator="equal">
      <formula>"RED"</formula>
    </cfRule>
  </conditionalFormatting>
  <conditionalFormatting sqref="E10">
    <cfRule type="cellIs" dxfId="624" priority="96" operator="equal">
      <formula>"GREEN"</formula>
    </cfRule>
  </conditionalFormatting>
  <conditionalFormatting sqref="E11">
    <cfRule type="cellIs" dxfId="623" priority="97" operator="equal">
      <formula>"AMBER"</formula>
    </cfRule>
  </conditionalFormatting>
  <conditionalFormatting sqref="E11">
    <cfRule type="cellIs" dxfId="622" priority="98" operator="equal">
      <formula>"RED"</formula>
    </cfRule>
  </conditionalFormatting>
  <conditionalFormatting sqref="E11">
    <cfRule type="cellIs" dxfId="621" priority="99" operator="equal">
      <formula>"GREEN"</formula>
    </cfRule>
  </conditionalFormatting>
  <conditionalFormatting sqref="F10">
    <cfRule type="cellIs" dxfId="620" priority="100" operator="equal">
      <formula>"AMBER"</formula>
    </cfRule>
  </conditionalFormatting>
  <conditionalFormatting sqref="F10">
    <cfRule type="cellIs" dxfId="619" priority="101" operator="equal">
      <formula>"RED"</formula>
    </cfRule>
  </conditionalFormatting>
  <conditionalFormatting sqref="F10">
    <cfRule type="cellIs" dxfId="618" priority="102" operator="equal">
      <formula>"GREEN"</formula>
    </cfRule>
  </conditionalFormatting>
  <conditionalFormatting sqref="F11">
    <cfRule type="cellIs" dxfId="617" priority="103" operator="equal">
      <formula>"AMBER"</formula>
    </cfRule>
  </conditionalFormatting>
  <conditionalFormatting sqref="F11">
    <cfRule type="cellIs" dxfId="616" priority="104" operator="equal">
      <formula>"RED"</formula>
    </cfRule>
  </conditionalFormatting>
  <conditionalFormatting sqref="F11">
    <cfRule type="cellIs" dxfId="615" priority="105" operator="equal">
      <formula>"GREEN"</formula>
    </cfRule>
  </conditionalFormatting>
  <conditionalFormatting sqref="G10">
    <cfRule type="cellIs" dxfId="614" priority="106" operator="equal">
      <formula>"AMBER"</formula>
    </cfRule>
  </conditionalFormatting>
  <conditionalFormatting sqref="G10">
    <cfRule type="cellIs" dxfId="613" priority="107" operator="equal">
      <formula>"RED"</formula>
    </cfRule>
  </conditionalFormatting>
  <conditionalFormatting sqref="G10">
    <cfRule type="cellIs" dxfId="612" priority="108" operator="equal">
      <formula>"GREEN"</formula>
    </cfRule>
  </conditionalFormatting>
  <conditionalFormatting sqref="G11">
    <cfRule type="cellIs" dxfId="611" priority="109" operator="equal">
      <formula>"AMBER"</formula>
    </cfRule>
  </conditionalFormatting>
  <conditionalFormatting sqref="G11">
    <cfRule type="cellIs" dxfId="610" priority="110" operator="equal">
      <formula>"RED"</formula>
    </cfRule>
  </conditionalFormatting>
  <conditionalFormatting sqref="G11">
    <cfRule type="cellIs" dxfId="609" priority="111" operator="equal">
      <formula>"GREEN"</formula>
    </cfRule>
  </conditionalFormatting>
  <conditionalFormatting sqref="H10">
    <cfRule type="cellIs" dxfId="608" priority="112" operator="equal">
      <formula>"AMBER"</formula>
    </cfRule>
  </conditionalFormatting>
  <conditionalFormatting sqref="H10">
    <cfRule type="cellIs" dxfId="607" priority="113" operator="equal">
      <formula>"RED"</formula>
    </cfRule>
  </conditionalFormatting>
  <conditionalFormatting sqref="H10">
    <cfRule type="cellIs" dxfId="606" priority="114" operator="equal">
      <formula>"GREEN"</formula>
    </cfRule>
  </conditionalFormatting>
  <conditionalFormatting sqref="H11">
    <cfRule type="cellIs" dxfId="605" priority="115" operator="equal">
      <formula>"AMBER"</formula>
    </cfRule>
  </conditionalFormatting>
  <conditionalFormatting sqref="H11">
    <cfRule type="cellIs" dxfId="604" priority="116" operator="equal">
      <formula>"RED"</formula>
    </cfRule>
  </conditionalFormatting>
  <conditionalFormatting sqref="H11">
    <cfRule type="cellIs" dxfId="603" priority="117" operator="equal">
      <formula>"GREEN"</formula>
    </cfRule>
  </conditionalFormatting>
  <conditionalFormatting sqref="I10">
    <cfRule type="cellIs" dxfId="602" priority="118" operator="equal">
      <formula>"AMBER"</formula>
    </cfRule>
  </conditionalFormatting>
  <conditionalFormatting sqref="I10">
    <cfRule type="cellIs" dxfId="601" priority="119" operator="equal">
      <formula>"RED"</formula>
    </cfRule>
  </conditionalFormatting>
  <conditionalFormatting sqref="I10">
    <cfRule type="cellIs" dxfId="600" priority="120" operator="equal">
      <formula>"GREEN"</formula>
    </cfRule>
  </conditionalFormatting>
  <conditionalFormatting sqref="I11">
    <cfRule type="cellIs" dxfId="599" priority="121" operator="equal">
      <formula>"AMBER"</formula>
    </cfRule>
  </conditionalFormatting>
  <conditionalFormatting sqref="I11">
    <cfRule type="cellIs" dxfId="598" priority="122" operator="equal">
      <formula>"RED"</formula>
    </cfRule>
  </conditionalFormatting>
  <conditionalFormatting sqref="I11">
    <cfRule type="cellIs" dxfId="597" priority="123" operator="equal">
      <formula>"GREEN"</formula>
    </cfRule>
  </conditionalFormatting>
  <conditionalFormatting sqref="J10">
    <cfRule type="cellIs" dxfId="596" priority="124" operator="equal">
      <formula>"AMBER"</formula>
    </cfRule>
  </conditionalFormatting>
  <conditionalFormatting sqref="J10">
    <cfRule type="cellIs" dxfId="595" priority="125" operator="equal">
      <formula>"RED"</formula>
    </cfRule>
  </conditionalFormatting>
  <conditionalFormatting sqref="J10">
    <cfRule type="cellIs" dxfId="594" priority="126" operator="equal">
      <formula>"GREEN"</formula>
    </cfRule>
  </conditionalFormatting>
  <conditionalFormatting sqref="J11">
    <cfRule type="cellIs" dxfId="593" priority="127" operator="equal">
      <formula>"AMBER"</formula>
    </cfRule>
  </conditionalFormatting>
  <conditionalFormatting sqref="J11">
    <cfRule type="cellIs" dxfId="592" priority="128" operator="equal">
      <formula>"RED"</formula>
    </cfRule>
  </conditionalFormatting>
  <conditionalFormatting sqref="J11">
    <cfRule type="cellIs" dxfId="591" priority="129" operator="equal">
      <formula>"GREEN"</formula>
    </cfRule>
  </conditionalFormatting>
  <conditionalFormatting sqref="K10">
    <cfRule type="cellIs" dxfId="590" priority="130" operator="equal">
      <formula>"AMBER"</formula>
    </cfRule>
  </conditionalFormatting>
  <conditionalFormatting sqref="K10">
    <cfRule type="cellIs" dxfId="589" priority="131" operator="equal">
      <formula>"RED"</formula>
    </cfRule>
  </conditionalFormatting>
  <conditionalFormatting sqref="K10">
    <cfRule type="cellIs" dxfId="588" priority="132" operator="equal">
      <formula>"GREEN"</formula>
    </cfRule>
  </conditionalFormatting>
  <conditionalFormatting sqref="K11">
    <cfRule type="cellIs" dxfId="587" priority="133" operator="equal">
      <formula>"AMBER"</formula>
    </cfRule>
  </conditionalFormatting>
  <conditionalFormatting sqref="K11">
    <cfRule type="cellIs" dxfId="586" priority="134" operator="equal">
      <formula>"RED"</formula>
    </cfRule>
  </conditionalFormatting>
  <conditionalFormatting sqref="K11">
    <cfRule type="cellIs" dxfId="585" priority="135" operator="equal">
      <formula>"GREEN"</formula>
    </cfRule>
  </conditionalFormatting>
  <conditionalFormatting sqref="L10">
    <cfRule type="cellIs" dxfId="584" priority="136" operator="equal">
      <formula>"AMBER"</formula>
    </cfRule>
  </conditionalFormatting>
  <conditionalFormatting sqref="L10">
    <cfRule type="cellIs" dxfId="583" priority="137" operator="equal">
      <formula>"RED"</formula>
    </cfRule>
  </conditionalFormatting>
  <conditionalFormatting sqref="L10">
    <cfRule type="cellIs" dxfId="582" priority="138" operator="equal">
      <formula>"GREEN"</formula>
    </cfRule>
  </conditionalFormatting>
  <conditionalFormatting sqref="L11">
    <cfRule type="cellIs" dxfId="581" priority="139" operator="equal">
      <formula>"AMBER"</formula>
    </cfRule>
  </conditionalFormatting>
  <conditionalFormatting sqref="L11">
    <cfRule type="cellIs" dxfId="580" priority="140" operator="equal">
      <formula>"RED"</formula>
    </cfRule>
  </conditionalFormatting>
  <conditionalFormatting sqref="L11">
    <cfRule type="cellIs" dxfId="579" priority="141" operator="equal">
      <formula>"GREEN"</formula>
    </cfRule>
  </conditionalFormatting>
  <conditionalFormatting sqref="M10">
    <cfRule type="cellIs" dxfId="578" priority="142" operator="equal">
      <formula>"AMBER"</formula>
    </cfRule>
  </conditionalFormatting>
  <conditionalFormatting sqref="M10">
    <cfRule type="cellIs" dxfId="577" priority="143" operator="equal">
      <formula>"RED"</formula>
    </cfRule>
  </conditionalFormatting>
  <conditionalFormatting sqref="M10">
    <cfRule type="cellIs" dxfId="576" priority="144" operator="equal">
      <formula>"GREEN"</formula>
    </cfRule>
  </conditionalFormatting>
  <conditionalFormatting sqref="M11">
    <cfRule type="cellIs" dxfId="575" priority="145" operator="equal">
      <formula>"AMBER"</formula>
    </cfRule>
  </conditionalFormatting>
  <conditionalFormatting sqref="M11">
    <cfRule type="cellIs" dxfId="574" priority="146" operator="equal">
      <formula>"RED"</formula>
    </cfRule>
  </conditionalFormatting>
  <conditionalFormatting sqref="M11">
    <cfRule type="cellIs" dxfId="573" priority="147" operator="equal">
      <formula>"GREEN"</formula>
    </cfRule>
  </conditionalFormatting>
  <conditionalFormatting sqref="B10">
    <cfRule type="cellIs" dxfId="572" priority="148" operator="equal">
      <formula>"AMBER"</formula>
    </cfRule>
  </conditionalFormatting>
  <conditionalFormatting sqref="B10">
    <cfRule type="cellIs" dxfId="571" priority="149" operator="equal">
      <formula>"RED"</formula>
    </cfRule>
  </conditionalFormatting>
  <conditionalFormatting sqref="B10">
    <cfRule type="cellIs" dxfId="570" priority="150" operator="equal">
      <formula>"GREEN"</formula>
    </cfRule>
  </conditionalFormatting>
  <conditionalFormatting sqref="B11">
    <cfRule type="cellIs" dxfId="569" priority="151" operator="equal">
      <formula>"AMBER"</formula>
    </cfRule>
  </conditionalFormatting>
  <conditionalFormatting sqref="B11">
    <cfRule type="cellIs" dxfId="568" priority="152" operator="equal">
      <formula>"RED"</formula>
    </cfRule>
  </conditionalFormatting>
  <conditionalFormatting sqref="B11">
    <cfRule type="cellIs" dxfId="567" priority="153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Deliverabl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8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showGridLines="0" topLeftCell="C10" workbookViewId="0">
      <selection activeCell="R20" sqref="R20"/>
    </sheetView>
  </sheetViews>
  <sheetFormatPr baseColWidth="10" defaultColWidth="11.5" defaultRowHeight="14" x14ac:dyDescent="0"/>
  <cols>
    <col min="1" max="1" width="14" style="74" customWidth="1"/>
    <col min="2" max="2" width="11.6640625" style="74" customWidth="1"/>
    <col min="3" max="3" width="39.1640625" style="74" customWidth="1"/>
    <col min="4" max="4" width="15.5" style="74" customWidth="1"/>
    <col min="5" max="6" width="16.33203125" style="74" customWidth="1"/>
    <col min="7" max="12" width="10.33203125" style="74" customWidth="1"/>
    <col min="13" max="16384" width="11.5" style="74"/>
  </cols>
  <sheetData>
    <row r="1" spans="1:9">
      <c r="A1" s="72" t="s">
        <v>0</v>
      </c>
      <c r="B1" s="73" t="str">
        <f>OVERALLLIGHT</f>
        <v>RED</v>
      </c>
    </row>
    <row r="2" spans="1:9">
      <c r="A2" s="72" t="s">
        <v>1</v>
      </c>
      <c r="B2" s="75" t="str">
        <f>MILESTONELIGHT</f>
        <v>GREEN</v>
      </c>
    </row>
    <row r="3" spans="1:9">
      <c r="A3" s="72" t="s">
        <v>2</v>
      </c>
      <c r="B3" s="75" t="str">
        <f>ISSUELIGHT</f>
        <v>GREEN</v>
      </c>
    </row>
    <row r="4" spans="1:9">
      <c r="A4" s="72" t="s">
        <v>3</v>
      </c>
      <c r="B4" s="75" t="str">
        <f>RISKLIGHT</f>
        <v>GREEN</v>
      </c>
    </row>
    <row r="5" spans="1:9">
      <c r="A5" s="72" t="s">
        <v>4</v>
      </c>
      <c r="B5" s="75" t="str">
        <f>CHANGELIGHT</f>
        <v>RED</v>
      </c>
    </row>
    <row r="6" spans="1:9">
      <c r="A6" s="72" t="s">
        <v>5</v>
      </c>
      <c r="B6" s="76" t="str">
        <f>DEPENDENCYLIGHT</f>
        <v/>
      </c>
    </row>
    <row r="7" spans="1:9">
      <c r="A7" s="72" t="s">
        <v>6</v>
      </c>
      <c r="B7" s="76" t="str">
        <f>MEASURELIGHT</f>
        <v/>
      </c>
    </row>
    <row r="8" spans="1:9" ht="15" customHeight="1">
      <c r="A8" s="72" t="s">
        <v>7</v>
      </c>
      <c r="B8" s="75" t="str">
        <f>COMMUNICATIONLIGHT</f>
        <v>GREEN</v>
      </c>
      <c r="H8" s="77"/>
      <c r="I8" s="77"/>
    </row>
    <row r="9" spans="1:9" ht="15" customHeight="1">
      <c r="A9" s="72" t="s">
        <v>8</v>
      </c>
      <c r="B9" s="78" t="str">
        <f>FINANCELIGHT</f>
        <v>RED</v>
      </c>
      <c r="H9" s="77"/>
      <c r="I9" s="77"/>
    </row>
    <row r="10" spans="1:9">
      <c r="A10" s="72"/>
      <c r="B10" s="79"/>
    </row>
    <row r="11" spans="1:9" ht="25.5" customHeight="1">
      <c r="A11" s="80" t="s">
        <v>11</v>
      </c>
      <c r="B11" s="31" t="str">
        <f>ProjNo</f>
        <v>RT029</v>
      </c>
      <c r="C11" s="32" t="str">
        <f>ProjName</f>
        <v>Cloud Based Bioinformatics Tools</v>
      </c>
      <c r="D11" s="33"/>
      <c r="E11" s="33"/>
      <c r="F11" s="33"/>
      <c r="G11" s="33"/>
    </row>
    <row r="12" spans="1:9" ht="17.25" customHeight="1">
      <c r="A12" s="72"/>
      <c r="B12" s="34" t="s">
        <v>9</v>
      </c>
      <c r="C12" s="35" t="str">
        <f>ReportFrom</f>
        <v>30-Jun-12</v>
      </c>
      <c r="D12" s="35"/>
      <c r="E12" s="35"/>
      <c r="F12" s="35"/>
      <c r="G12" s="35"/>
      <c r="H12" s="81"/>
      <c r="I12" s="81"/>
    </row>
    <row r="13" spans="1:9" ht="17.25" customHeight="1">
      <c r="A13" s="72"/>
      <c r="B13" s="37" t="s">
        <v>10</v>
      </c>
      <c r="C13" s="38" t="str">
        <f>LastDateReport</f>
        <v>27-Jul-12</v>
      </c>
      <c r="D13" s="35"/>
      <c r="E13" s="35"/>
      <c r="F13" s="35"/>
      <c r="G13" s="35"/>
      <c r="H13" s="81"/>
      <c r="I13" s="81"/>
    </row>
    <row r="14" spans="1:9" ht="6" customHeight="1">
      <c r="A14" s="72"/>
      <c r="B14" s="33"/>
      <c r="C14" s="39"/>
      <c r="D14" s="39"/>
      <c r="E14" s="39"/>
      <c r="F14" s="39"/>
      <c r="G14" s="39"/>
      <c r="H14" s="81"/>
      <c r="I14" s="81"/>
    </row>
    <row r="15" spans="1:9" ht="19.5" customHeight="1">
      <c r="B15" s="82" t="s">
        <v>13</v>
      </c>
      <c r="C15" s="82"/>
      <c r="D15" s="82"/>
      <c r="E15" s="82"/>
      <c r="F15" s="82"/>
      <c r="G15" s="82"/>
      <c r="H15" s="83"/>
      <c r="I15" s="83"/>
    </row>
    <row r="16" spans="1:9" ht="17.25" customHeight="1">
      <c r="B16" s="84" t="s">
        <v>14</v>
      </c>
      <c r="C16" s="84"/>
      <c r="D16" s="84"/>
      <c r="E16" s="84"/>
      <c r="F16" s="84"/>
      <c r="G16" s="84"/>
      <c r="H16" s="84"/>
      <c r="I16" s="85"/>
    </row>
    <row r="17" spans="2:18" ht="15.75" customHeight="1" thickBot="1">
      <c r="B17" s="86"/>
      <c r="C17" s="86"/>
      <c r="D17" s="86"/>
      <c r="E17" s="86"/>
      <c r="F17" s="86"/>
      <c r="G17" s="86"/>
      <c r="H17" s="87"/>
      <c r="I17" s="87"/>
    </row>
    <row r="18" spans="2:18" ht="34" customHeight="1">
      <c r="B18" s="86"/>
      <c r="C18" s="86"/>
      <c r="D18" s="86"/>
      <c r="E18" s="86"/>
      <c r="F18" s="86"/>
      <c r="G18" s="88" t="s">
        <v>15</v>
      </c>
      <c r="H18" s="89"/>
      <c r="I18" s="88" t="s">
        <v>16</v>
      </c>
      <c r="J18" s="89"/>
      <c r="K18" s="88" t="s">
        <v>17</v>
      </c>
      <c r="L18" s="89"/>
      <c r="M18" s="88" t="s">
        <v>18</v>
      </c>
      <c r="N18" s="89"/>
      <c r="O18" s="88" t="s">
        <v>19</v>
      </c>
      <c r="P18" s="89"/>
      <c r="Q18" s="88" t="s">
        <v>20</v>
      </c>
      <c r="R18" s="89"/>
    </row>
    <row r="19" spans="2:18" ht="51.75" customHeight="1">
      <c r="B19" s="90" t="s">
        <v>21</v>
      </c>
      <c r="C19" s="90" t="s">
        <v>22</v>
      </c>
      <c r="D19" s="90" t="s">
        <v>23</v>
      </c>
      <c r="E19" s="91" t="s">
        <v>24</v>
      </c>
      <c r="F19" s="92" t="s">
        <v>25</v>
      </c>
      <c r="G19" s="93" t="s">
        <v>26</v>
      </c>
      <c r="H19" s="94" t="s">
        <v>27</v>
      </c>
      <c r="I19" s="95" t="s">
        <v>26</v>
      </c>
      <c r="J19" s="94" t="s">
        <v>27</v>
      </c>
      <c r="K19" s="95" t="s">
        <v>26</v>
      </c>
      <c r="L19" s="94" t="s">
        <v>27</v>
      </c>
      <c r="M19" s="95" t="s">
        <v>26</v>
      </c>
      <c r="N19" s="94" t="s">
        <v>27</v>
      </c>
      <c r="O19" s="95" t="s">
        <v>26</v>
      </c>
      <c r="P19" s="94" t="s">
        <v>27</v>
      </c>
      <c r="Q19" s="95" t="s">
        <v>26</v>
      </c>
      <c r="R19" s="94" t="s">
        <v>27</v>
      </c>
    </row>
    <row r="20" spans="2:18" ht="28" customHeight="1">
      <c r="B20" s="56">
        <v>1</v>
      </c>
      <c r="C20" s="56" t="s">
        <v>28</v>
      </c>
      <c r="D20" s="57">
        <v>41044</v>
      </c>
      <c r="E20" s="58">
        <v>41044</v>
      </c>
      <c r="F20" s="59" t="s">
        <v>29</v>
      </c>
      <c r="G20" s="60">
        <v>5</v>
      </c>
      <c r="H20" s="96">
        <v>5</v>
      </c>
      <c r="I20" s="62" t="s">
        <v>55</v>
      </c>
      <c r="J20" s="97" t="s">
        <v>55</v>
      </c>
      <c r="K20" s="62"/>
      <c r="L20" s="98"/>
      <c r="M20" s="62"/>
      <c r="N20" s="96"/>
      <c r="O20" s="62">
        <v>1</v>
      </c>
      <c r="P20" s="98">
        <v>1</v>
      </c>
      <c r="Q20" s="62" t="s">
        <v>56</v>
      </c>
      <c r="R20" s="97" t="s">
        <v>56</v>
      </c>
    </row>
    <row r="21" spans="2:18" ht="28" customHeight="1">
      <c r="B21" s="56">
        <v>2</v>
      </c>
      <c r="C21" s="56" t="s">
        <v>31</v>
      </c>
      <c r="D21" s="57">
        <v>41075</v>
      </c>
      <c r="E21" s="58">
        <v>41136</v>
      </c>
      <c r="F21" s="59" t="s">
        <v>32</v>
      </c>
      <c r="G21" s="60"/>
      <c r="H21" s="96"/>
      <c r="I21" s="62"/>
      <c r="J21" s="98"/>
      <c r="K21" s="62"/>
      <c r="L21" s="98"/>
      <c r="M21" s="62"/>
      <c r="N21" s="96"/>
      <c r="O21" s="62"/>
      <c r="P21" s="98"/>
      <c r="Q21" s="62"/>
      <c r="R21" s="98"/>
    </row>
    <row r="22" spans="2:18" ht="28" customHeight="1">
      <c r="B22" s="56">
        <v>3</v>
      </c>
      <c r="C22" s="56" t="s">
        <v>33</v>
      </c>
      <c r="D22" s="57">
        <v>41136</v>
      </c>
      <c r="E22" s="58">
        <v>41167</v>
      </c>
      <c r="F22" s="59" t="s">
        <v>34</v>
      </c>
      <c r="G22" s="60"/>
      <c r="H22" s="98"/>
      <c r="I22" s="62"/>
      <c r="J22" s="98"/>
      <c r="K22" s="62"/>
      <c r="L22" s="98"/>
      <c r="M22" s="62"/>
      <c r="N22" s="98"/>
      <c r="O22" s="62"/>
      <c r="P22" s="98"/>
      <c r="Q22" s="62"/>
      <c r="R22" s="98"/>
    </row>
    <row r="23" spans="2:18" ht="28" customHeight="1">
      <c r="B23" s="56">
        <v>4</v>
      </c>
      <c r="C23" s="56" t="s">
        <v>35</v>
      </c>
      <c r="D23" s="57">
        <v>41136</v>
      </c>
      <c r="E23" s="58">
        <v>41167</v>
      </c>
      <c r="F23" s="59" t="s">
        <v>36</v>
      </c>
      <c r="G23" s="60"/>
      <c r="H23" s="98"/>
      <c r="I23" s="62"/>
      <c r="J23" s="98"/>
      <c r="K23" s="62"/>
      <c r="L23" s="98"/>
      <c r="M23" s="62"/>
      <c r="N23" s="98"/>
      <c r="O23" s="62"/>
      <c r="P23" s="98"/>
      <c r="Q23" s="62"/>
      <c r="R23" s="98"/>
    </row>
    <row r="24" spans="2:18" ht="28" customHeight="1">
      <c r="B24" s="56">
        <v>5</v>
      </c>
      <c r="C24" s="56" t="s">
        <v>37</v>
      </c>
      <c r="D24" s="57">
        <v>41182</v>
      </c>
      <c r="E24" s="58">
        <v>41212</v>
      </c>
      <c r="F24" s="59" t="s">
        <v>38</v>
      </c>
      <c r="G24" s="60"/>
      <c r="H24" s="98"/>
      <c r="I24" s="62"/>
      <c r="J24" s="98"/>
      <c r="K24" s="62"/>
      <c r="L24" s="98"/>
      <c r="M24" s="62"/>
      <c r="N24" s="98"/>
      <c r="O24" s="62"/>
      <c r="P24" s="98"/>
      <c r="Q24" s="62"/>
      <c r="R24" s="98"/>
    </row>
    <row r="25" spans="2:18" ht="28" customHeight="1">
      <c r="B25" s="56">
        <v>6</v>
      </c>
      <c r="C25" s="56" t="s">
        <v>39</v>
      </c>
      <c r="D25" s="57">
        <v>41197</v>
      </c>
      <c r="E25" s="58">
        <v>41228</v>
      </c>
      <c r="F25" s="59" t="s">
        <v>40</v>
      </c>
      <c r="G25" s="60"/>
      <c r="H25" s="98"/>
      <c r="I25" s="62"/>
      <c r="J25" s="98"/>
      <c r="K25" s="62"/>
      <c r="L25" s="98"/>
      <c r="M25" s="62"/>
      <c r="N25" s="98"/>
      <c r="O25" s="62"/>
      <c r="P25" s="98"/>
      <c r="Q25" s="62"/>
      <c r="R25" s="98"/>
    </row>
    <row r="26" spans="2:18" ht="28" customHeight="1">
      <c r="B26" s="56">
        <v>7</v>
      </c>
      <c r="C26" s="56" t="s">
        <v>41</v>
      </c>
      <c r="D26" s="57">
        <v>41258</v>
      </c>
      <c r="E26" s="58">
        <v>41304</v>
      </c>
      <c r="F26" s="59" t="s">
        <v>42</v>
      </c>
      <c r="G26" s="60"/>
      <c r="H26" s="98"/>
      <c r="I26" s="62"/>
      <c r="J26" s="98"/>
      <c r="K26" s="62"/>
      <c r="L26" s="98"/>
      <c r="M26" s="62"/>
      <c r="N26" s="98"/>
      <c r="O26" s="62"/>
      <c r="P26" s="98"/>
      <c r="Q26" s="62"/>
      <c r="R26" s="98"/>
    </row>
    <row r="27" spans="2:18" ht="28" customHeight="1">
      <c r="B27" s="56">
        <v>8</v>
      </c>
      <c r="C27" s="56" t="s">
        <v>43</v>
      </c>
      <c r="D27" s="57">
        <v>41258</v>
      </c>
      <c r="E27" s="58">
        <v>41304</v>
      </c>
      <c r="F27" s="59" t="s">
        <v>44</v>
      </c>
      <c r="G27" s="60"/>
      <c r="H27" s="98"/>
      <c r="I27" s="62"/>
      <c r="J27" s="98"/>
      <c r="K27" s="62"/>
      <c r="L27" s="98"/>
      <c r="M27" s="62"/>
      <c r="N27" s="98"/>
      <c r="O27" s="62"/>
      <c r="P27" s="98"/>
      <c r="Q27" s="62"/>
      <c r="R27" s="98"/>
    </row>
    <row r="28" spans="2:18" ht="28" customHeight="1">
      <c r="B28" s="56">
        <v>9</v>
      </c>
      <c r="C28" s="56" t="s">
        <v>45</v>
      </c>
      <c r="D28" s="57">
        <v>41333</v>
      </c>
      <c r="E28" s="58">
        <v>41363</v>
      </c>
      <c r="F28" s="59" t="s">
        <v>46</v>
      </c>
      <c r="G28" s="60"/>
      <c r="H28" s="98"/>
      <c r="I28" s="62"/>
      <c r="J28" s="98"/>
      <c r="K28" s="62"/>
      <c r="L28" s="98"/>
      <c r="M28" s="62"/>
      <c r="N28" s="98"/>
      <c r="O28" s="62"/>
      <c r="P28" s="98"/>
      <c r="Q28" s="62"/>
      <c r="R28" s="98"/>
    </row>
    <row r="29" spans="2:18" ht="28" customHeight="1">
      <c r="B29" s="56"/>
      <c r="C29" s="56"/>
      <c r="D29" s="57"/>
      <c r="E29" s="58"/>
      <c r="F29" s="59"/>
      <c r="G29" s="60"/>
      <c r="H29" s="98"/>
      <c r="I29" s="62"/>
      <c r="J29" s="98"/>
      <c r="K29" s="62"/>
      <c r="L29" s="98"/>
      <c r="M29" s="62"/>
      <c r="N29" s="98"/>
      <c r="O29" s="62"/>
      <c r="P29" s="98"/>
      <c r="Q29" s="62"/>
      <c r="R29" s="98"/>
    </row>
    <row r="30" spans="2:18" ht="28" customHeight="1">
      <c r="B30" s="56"/>
      <c r="C30" s="56"/>
      <c r="D30" s="57"/>
      <c r="E30" s="58"/>
      <c r="F30" s="59"/>
      <c r="G30" s="60"/>
      <c r="H30" s="98"/>
      <c r="I30" s="62"/>
      <c r="J30" s="98"/>
      <c r="K30" s="62"/>
      <c r="L30" s="98"/>
      <c r="M30" s="62"/>
      <c r="N30" s="98"/>
      <c r="O30" s="62"/>
      <c r="P30" s="98"/>
      <c r="Q30" s="62"/>
      <c r="R30" s="98"/>
    </row>
    <row r="31" spans="2:18" ht="28" customHeight="1">
      <c r="B31" s="56"/>
      <c r="C31" s="56"/>
      <c r="D31" s="57"/>
      <c r="E31" s="58"/>
      <c r="F31" s="59"/>
      <c r="G31" s="60"/>
      <c r="H31" s="98"/>
      <c r="I31" s="62"/>
      <c r="J31" s="98"/>
      <c r="K31" s="62"/>
      <c r="L31" s="98"/>
      <c r="M31" s="62"/>
      <c r="N31" s="98"/>
      <c r="O31" s="62"/>
      <c r="P31" s="98"/>
      <c r="Q31" s="62"/>
      <c r="R31" s="98"/>
    </row>
    <row r="32" spans="2:18" ht="28" customHeight="1">
      <c r="B32" s="56"/>
      <c r="C32" s="56"/>
      <c r="D32" s="57"/>
      <c r="E32" s="58"/>
      <c r="F32" s="59"/>
      <c r="G32" s="60"/>
      <c r="H32" s="98"/>
      <c r="I32" s="62"/>
      <c r="J32" s="98"/>
      <c r="K32" s="62"/>
      <c r="L32" s="98"/>
      <c r="M32" s="62"/>
      <c r="N32" s="98"/>
      <c r="O32" s="62"/>
      <c r="P32" s="98"/>
      <c r="Q32" s="62"/>
      <c r="R32" s="98"/>
    </row>
    <row r="33" spans="2:18" ht="28" customHeight="1" thickBot="1">
      <c r="B33" s="56"/>
      <c r="C33" s="56"/>
      <c r="D33" s="57"/>
      <c r="E33" s="58"/>
      <c r="F33" s="59"/>
      <c r="G33" s="64"/>
      <c r="H33" s="99"/>
      <c r="I33" s="66"/>
      <c r="J33" s="99"/>
      <c r="K33" s="66"/>
      <c r="L33" s="99"/>
      <c r="M33" s="66"/>
      <c r="N33" s="99"/>
      <c r="O33" s="66"/>
      <c r="P33" s="99"/>
      <c r="Q33" s="66"/>
      <c r="R33" s="99"/>
    </row>
    <row r="34" spans="2:18" ht="13.5" customHeight="1" thickBot="1"/>
    <row r="35" spans="2:18" ht="46" customHeight="1" thickBot="1">
      <c r="C35" s="100" t="s">
        <v>47</v>
      </c>
      <c r="D35" s="101"/>
    </row>
    <row r="36" spans="2:18">
      <c r="B36" s="102"/>
    </row>
    <row r="37" spans="2:18">
      <c r="B37" s="74" t="s">
        <v>48</v>
      </c>
    </row>
    <row r="38" spans="2:18" ht="14" customHeight="1">
      <c r="B38" s="70" t="s">
        <v>12</v>
      </c>
      <c r="C38" s="70"/>
      <c r="D38" s="70"/>
      <c r="E38" s="70"/>
    </row>
    <row r="39" spans="2:18">
      <c r="B39" s="102"/>
    </row>
    <row r="40" spans="2:18">
      <c r="B40" s="102"/>
      <c r="C40" s="74" t="s">
        <v>49</v>
      </c>
    </row>
    <row r="41" spans="2:18">
      <c r="C41" s="74" t="s">
        <v>50</v>
      </c>
    </row>
    <row r="42" spans="2:18">
      <c r="C42" s="74" t="s">
        <v>51</v>
      </c>
    </row>
    <row r="43" spans="2:18">
      <c r="C43" s="74" t="s">
        <v>52</v>
      </c>
    </row>
    <row r="44" spans="2:18">
      <c r="C44" s="74" t="s">
        <v>53</v>
      </c>
    </row>
    <row r="45" spans="2:18" ht="13.5" customHeight="1" thickBot="1">
      <c r="C45" s="74" t="s">
        <v>54</v>
      </c>
    </row>
    <row r="46" spans="2:18" ht="13.5" customHeight="1" thickBot="1">
      <c r="Q46" s="103" t="str">
        <f>IF(P46&gt;0,"DATA ENTERED","")</f>
        <v/>
      </c>
    </row>
  </sheetData>
  <sheetProtection sheet="1" formatColumns="0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">
    <cfRule type="cellIs" dxfId="566" priority="1" operator="equal">
      <formula>"AMBER"</formula>
    </cfRule>
  </conditionalFormatting>
  <conditionalFormatting sqref="B1">
    <cfRule type="cellIs" dxfId="565" priority="2" operator="equal">
      <formula>"RED"</formula>
    </cfRule>
  </conditionalFormatting>
  <conditionalFormatting sqref="B1">
    <cfRule type="cellIs" dxfId="564" priority="3" operator="equal">
      <formula>"GREEN"</formula>
    </cfRule>
  </conditionalFormatting>
  <conditionalFormatting sqref="B2">
    <cfRule type="cellIs" dxfId="563" priority="4" operator="equal">
      <formula>"AMBER"</formula>
    </cfRule>
  </conditionalFormatting>
  <conditionalFormatting sqref="B2">
    <cfRule type="cellIs" dxfId="562" priority="5" operator="equal">
      <formula>"RED"</formula>
    </cfRule>
  </conditionalFormatting>
  <conditionalFormatting sqref="B2">
    <cfRule type="cellIs" dxfId="561" priority="6" operator="equal">
      <formula>"GREEN"</formula>
    </cfRule>
  </conditionalFormatting>
  <conditionalFormatting sqref="B3">
    <cfRule type="cellIs" dxfId="560" priority="7" operator="equal">
      <formula>"AMBER"</formula>
    </cfRule>
  </conditionalFormatting>
  <conditionalFormatting sqref="B3">
    <cfRule type="cellIs" dxfId="559" priority="8" operator="equal">
      <formula>"RED"</formula>
    </cfRule>
  </conditionalFormatting>
  <conditionalFormatting sqref="B3">
    <cfRule type="cellIs" dxfId="558" priority="9" operator="equal">
      <formula>"GREEN"</formula>
    </cfRule>
  </conditionalFormatting>
  <conditionalFormatting sqref="B4">
    <cfRule type="cellIs" dxfId="557" priority="10" operator="equal">
      <formula>"AMBER"</formula>
    </cfRule>
  </conditionalFormatting>
  <conditionalFormatting sqref="B4">
    <cfRule type="cellIs" dxfId="556" priority="11" operator="equal">
      <formula>"RED"</formula>
    </cfRule>
  </conditionalFormatting>
  <conditionalFormatting sqref="B4">
    <cfRule type="cellIs" dxfId="555" priority="12" operator="equal">
      <formula>"GREEN"</formula>
    </cfRule>
  </conditionalFormatting>
  <conditionalFormatting sqref="B5">
    <cfRule type="cellIs" dxfId="554" priority="13" operator="equal">
      <formula>"AMBER"</formula>
    </cfRule>
  </conditionalFormatting>
  <conditionalFormatting sqref="B5">
    <cfRule type="cellIs" dxfId="553" priority="14" operator="equal">
      <formula>"RED"</formula>
    </cfRule>
  </conditionalFormatting>
  <conditionalFormatting sqref="B5">
    <cfRule type="cellIs" dxfId="552" priority="15" operator="equal">
      <formula>"GREEN"</formula>
    </cfRule>
  </conditionalFormatting>
  <conditionalFormatting sqref="B6">
    <cfRule type="cellIs" dxfId="551" priority="16" operator="equal">
      <formula>"AMBER"</formula>
    </cfRule>
  </conditionalFormatting>
  <conditionalFormatting sqref="B6">
    <cfRule type="cellIs" dxfId="550" priority="17" operator="equal">
      <formula>"RED"</formula>
    </cfRule>
  </conditionalFormatting>
  <conditionalFormatting sqref="B6">
    <cfRule type="cellIs" dxfId="549" priority="18" operator="equal">
      <formula>"GREEN"</formula>
    </cfRule>
  </conditionalFormatting>
  <conditionalFormatting sqref="B7">
    <cfRule type="cellIs" dxfId="548" priority="19" operator="equal">
      <formula>"AMBER"</formula>
    </cfRule>
  </conditionalFormatting>
  <conditionalFormatting sqref="B7">
    <cfRule type="cellIs" dxfId="547" priority="20" operator="equal">
      <formula>"RED"</formula>
    </cfRule>
  </conditionalFormatting>
  <conditionalFormatting sqref="B7">
    <cfRule type="cellIs" dxfId="546" priority="21" operator="equal">
      <formula>"GREEN"</formula>
    </cfRule>
  </conditionalFormatting>
  <conditionalFormatting sqref="B8">
    <cfRule type="cellIs" dxfId="545" priority="22" operator="equal">
      <formula>"AMBER"</formula>
    </cfRule>
  </conditionalFormatting>
  <conditionalFormatting sqref="B8">
    <cfRule type="cellIs" dxfId="544" priority="23" operator="equal">
      <formula>"RED"</formula>
    </cfRule>
  </conditionalFormatting>
  <conditionalFormatting sqref="B8">
    <cfRule type="cellIs" dxfId="543" priority="24" operator="equal">
      <formula>"GREEN"</formula>
    </cfRule>
  </conditionalFormatting>
  <conditionalFormatting sqref="B9">
    <cfRule type="cellIs" dxfId="542" priority="25" operator="equal">
      <formula>"AMBER"</formula>
    </cfRule>
  </conditionalFormatting>
  <conditionalFormatting sqref="B9">
    <cfRule type="cellIs" dxfId="541" priority="26" operator="equal">
      <formula>"RED"</formula>
    </cfRule>
  </conditionalFormatting>
  <conditionalFormatting sqref="B9">
    <cfRule type="cellIs" dxfId="540" priority="27" operator="equal">
      <formula>"GREEN"</formula>
    </cfRule>
  </conditionalFormatting>
  <conditionalFormatting sqref="H12">
    <cfRule type="cellIs" dxfId="539" priority="28" operator="equal">
      <formula>"AMBER"</formula>
    </cfRule>
  </conditionalFormatting>
  <conditionalFormatting sqref="H12">
    <cfRule type="cellIs" dxfId="538" priority="29" operator="equal">
      <formula>"RED"</formula>
    </cfRule>
  </conditionalFormatting>
  <conditionalFormatting sqref="H12">
    <cfRule type="cellIs" dxfId="537" priority="30" operator="equal">
      <formula>"GREEN"</formula>
    </cfRule>
  </conditionalFormatting>
  <conditionalFormatting sqref="H13">
    <cfRule type="cellIs" dxfId="536" priority="31" operator="equal">
      <formula>"AMBER"</formula>
    </cfRule>
  </conditionalFormatting>
  <conditionalFormatting sqref="H13">
    <cfRule type="cellIs" dxfId="535" priority="32" operator="equal">
      <formula>"RED"</formula>
    </cfRule>
  </conditionalFormatting>
  <conditionalFormatting sqref="H13">
    <cfRule type="cellIs" dxfId="534" priority="33" operator="equal">
      <formula>"GREEN"</formula>
    </cfRule>
  </conditionalFormatting>
  <conditionalFormatting sqref="H14">
    <cfRule type="cellIs" dxfId="533" priority="34" operator="equal">
      <formula>"AMBER"</formula>
    </cfRule>
  </conditionalFormatting>
  <conditionalFormatting sqref="H14">
    <cfRule type="cellIs" dxfId="532" priority="35" operator="equal">
      <formula>"RED"</formula>
    </cfRule>
  </conditionalFormatting>
  <conditionalFormatting sqref="H14">
    <cfRule type="cellIs" dxfId="531" priority="36" operator="equal">
      <formula>"GREEN"</formula>
    </cfRule>
  </conditionalFormatting>
  <conditionalFormatting sqref="I12">
    <cfRule type="cellIs" dxfId="530" priority="37" operator="equal">
      <formula>"AMBER"</formula>
    </cfRule>
  </conditionalFormatting>
  <conditionalFormatting sqref="I12">
    <cfRule type="cellIs" dxfId="529" priority="38" operator="equal">
      <formula>"RED"</formula>
    </cfRule>
  </conditionalFormatting>
  <conditionalFormatting sqref="I12">
    <cfRule type="cellIs" dxfId="528" priority="39" operator="equal">
      <formula>"GREEN"</formula>
    </cfRule>
  </conditionalFormatting>
  <conditionalFormatting sqref="I13">
    <cfRule type="cellIs" dxfId="527" priority="40" operator="equal">
      <formula>"AMBER"</formula>
    </cfRule>
  </conditionalFormatting>
  <conditionalFormatting sqref="I13">
    <cfRule type="cellIs" dxfId="526" priority="41" operator="equal">
      <formula>"RED"</formula>
    </cfRule>
  </conditionalFormatting>
  <conditionalFormatting sqref="I13">
    <cfRule type="cellIs" dxfId="525" priority="42" operator="equal">
      <formula>"GREEN"</formula>
    </cfRule>
  </conditionalFormatting>
  <conditionalFormatting sqref="I14">
    <cfRule type="cellIs" dxfId="524" priority="43" operator="equal">
      <formula>"AMBER"</formula>
    </cfRule>
  </conditionalFormatting>
  <conditionalFormatting sqref="I14">
    <cfRule type="cellIs" dxfId="523" priority="44" operator="equal">
      <formula>"RED"</formula>
    </cfRule>
  </conditionalFormatting>
  <conditionalFormatting sqref="I14">
    <cfRule type="cellIs" dxfId="522" priority="45" operator="equal">
      <formula>"GREEN"</formula>
    </cfRule>
  </conditionalFormatting>
  <conditionalFormatting sqref="J12">
    <cfRule type="cellIs" dxfId="521" priority="46" operator="equal">
      <formula>"AMBER"</formula>
    </cfRule>
  </conditionalFormatting>
  <conditionalFormatting sqref="J12">
    <cfRule type="cellIs" dxfId="520" priority="47" operator="equal">
      <formula>"RED"</formula>
    </cfRule>
  </conditionalFormatting>
  <conditionalFormatting sqref="J12">
    <cfRule type="cellIs" dxfId="519" priority="48" operator="equal">
      <formula>"GREEN"</formula>
    </cfRule>
  </conditionalFormatting>
  <conditionalFormatting sqref="J13">
    <cfRule type="cellIs" dxfId="518" priority="49" operator="equal">
      <formula>"AMBER"</formula>
    </cfRule>
  </conditionalFormatting>
  <conditionalFormatting sqref="J13">
    <cfRule type="cellIs" dxfId="517" priority="50" operator="equal">
      <formula>"RED"</formula>
    </cfRule>
  </conditionalFormatting>
  <conditionalFormatting sqref="J13">
    <cfRule type="cellIs" dxfId="516" priority="51" operator="equal">
      <formula>"GREEN"</formula>
    </cfRule>
  </conditionalFormatting>
  <conditionalFormatting sqref="J14">
    <cfRule type="cellIs" dxfId="515" priority="52" operator="equal">
      <formula>"AMBER"</formula>
    </cfRule>
  </conditionalFormatting>
  <conditionalFormatting sqref="J14">
    <cfRule type="cellIs" dxfId="514" priority="53" operator="equal">
      <formula>"RED"</formula>
    </cfRule>
  </conditionalFormatting>
  <conditionalFormatting sqref="J14">
    <cfRule type="cellIs" dxfId="513" priority="54" operator="equal">
      <formula>"GREEN"</formula>
    </cfRule>
  </conditionalFormatting>
  <conditionalFormatting sqref="K12">
    <cfRule type="cellIs" dxfId="512" priority="55" operator="equal">
      <formula>"AMBER"</formula>
    </cfRule>
  </conditionalFormatting>
  <conditionalFormatting sqref="K12">
    <cfRule type="cellIs" dxfId="511" priority="56" operator="equal">
      <formula>"RED"</formula>
    </cfRule>
  </conditionalFormatting>
  <conditionalFormatting sqref="K12">
    <cfRule type="cellIs" dxfId="510" priority="57" operator="equal">
      <formula>"GREEN"</formula>
    </cfRule>
  </conditionalFormatting>
  <conditionalFormatting sqref="K13">
    <cfRule type="cellIs" dxfId="509" priority="58" operator="equal">
      <formula>"AMBER"</formula>
    </cfRule>
  </conditionalFormatting>
  <conditionalFormatting sqref="K13">
    <cfRule type="cellIs" dxfId="508" priority="59" operator="equal">
      <formula>"RED"</formula>
    </cfRule>
  </conditionalFormatting>
  <conditionalFormatting sqref="K13">
    <cfRule type="cellIs" dxfId="507" priority="60" operator="equal">
      <formula>"GREEN"</formula>
    </cfRule>
  </conditionalFormatting>
  <conditionalFormatting sqref="K14">
    <cfRule type="cellIs" dxfId="506" priority="61" operator="equal">
      <formula>"AMBER"</formula>
    </cfRule>
  </conditionalFormatting>
  <conditionalFormatting sqref="K14">
    <cfRule type="cellIs" dxfId="505" priority="62" operator="equal">
      <formula>"RED"</formula>
    </cfRule>
  </conditionalFormatting>
  <conditionalFormatting sqref="K14">
    <cfRule type="cellIs" dxfId="504" priority="63" operator="equal">
      <formula>"GREEN"</formula>
    </cfRule>
  </conditionalFormatting>
  <conditionalFormatting sqref="L12">
    <cfRule type="cellIs" dxfId="503" priority="64" operator="equal">
      <formula>"AMBER"</formula>
    </cfRule>
  </conditionalFormatting>
  <conditionalFormatting sqref="L12">
    <cfRule type="cellIs" dxfId="502" priority="65" operator="equal">
      <formula>"RED"</formula>
    </cfRule>
  </conditionalFormatting>
  <conditionalFormatting sqref="L12">
    <cfRule type="cellIs" dxfId="501" priority="66" operator="equal">
      <formula>"GREEN"</formula>
    </cfRule>
  </conditionalFormatting>
  <conditionalFormatting sqref="L13">
    <cfRule type="cellIs" dxfId="500" priority="67" operator="equal">
      <formula>"AMBER"</formula>
    </cfRule>
  </conditionalFormatting>
  <conditionalFormatting sqref="L13">
    <cfRule type="cellIs" dxfId="499" priority="68" operator="equal">
      <formula>"RED"</formula>
    </cfRule>
  </conditionalFormatting>
  <conditionalFormatting sqref="L13">
    <cfRule type="cellIs" dxfId="498" priority="69" operator="equal">
      <formula>"GREEN"</formula>
    </cfRule>
  </conditionalFormatting>
  <conditionalFormatting sqref="L14">
    <cfRule type="cellIs" dxfId="497" priority="70" operator="equal">
      <formula>"AMBER"</formula>
    </cfRule>
  </conditionalFormatting>
  <conditionalFormatting sqref="L14">
    <cfRule type="cellIs" dxfId="496" priority="71" operator="equal">
      <formula>"RED"</formula>
    </cfRule>
  </conditionalFormatting>
  <conditionalFormatting sqref="L14">
    <cfRule type="cellIs" dxfId="495" priority="72" operator="equal">
      <formula>"GREEN"</formula>
    </cfRule>
  </conditionalFormatting>
  <conditionalFormatting sqref="M12">
    <cfRule type="cellIs" dxfId="494" priority="73" operator="equal">
      <formula>"AMBER"</formula>
    </cfRule>
  </conditionalFormatting>
  <conditionalFormatting sqref="M12">
    <cfRule type="cellIs" dxfId="493" priority="74" operator="equal">
      <formula>"RED"</formula>
    </cfRule>
  </conditionalFormatting>
  <conditionalFormatting sqref="M12">
    <cfRule type="cellIs" dxfId="492" priority="75" operator="equal">
      <formula>"GREEN"</formula>
    </cfRule>
  </conditionalFormatting>
  <conditionalFormatting sqref="M13">
    <cfRule type="cellIs" dxfId="491" priority="76" operator="equal">
      <formula>"AMBER"</formula>
    </cfRule>
  </conditionalFormatting>
  <conditionalFormatting sqref="M13">
    <cfRule type="cellIs" dxfId="490" priority="77" operator="equal">
      <formula>"RED"</formula>
    </cfRule>
  </conditionalFormatting>
  <conditionalFormatting sqref="M13">
    <cfRule type="cellIs" dxfId="489" priority="78" operator="equal">
      <formula>"GREEN"</formula>
    </cfRule>
  </conditionalFormatting>
  <conditionalFormatting sqref="M14">
    <cfRule type="cellIs" dxfId="488" priority="79" operator="equal">
      <formula>"AMBER"</formula>
    </cfRule>
  </conditionalFormatting>
  <conditionalFormatting sqref="M14">
    <cfRule type="cellIs" dxfId="487" priority="80" operator="equal">
      <formula>"RED"</formula>
    </cfRule>
  </conditionalFormatting>
  <conditionalFormatting sqref="M14">
    <cfRule type="cellIs" dxfId="486" priority="81" operator="equal">
      <formula>"GREEN"</formula>
    </cfRule>
  </conditionalFormatting>
  <conditionalFormatting sqref="C10">
    <cfRule type="cellIs" dxfId="485" priority="82" operator="equal">
      <formula>"AMBER"</formula>
    </cfRule>
  </conditionalFormatting>
  <conditionalFormatting sqref="C10">
    <cfRule type="cellIs" dxfId="484" priority="83" operator="equal">
      <formula>"RED"</formula>
    </cfRule>
  </conditionalFormatting>
  <conditionalFormatting sqref="C10">
    <cfRule type="cellIs" dxfId="483" priority="84" operator="equal">
      <formula>"GREEN"</formula>
    </cfRule>
  </conditionalFormatting>
  <conditionalFormatting sqref="C11">
    <cfRule type="cellIs" dxfId="482" priority="85" operator="equal">
      <formula>"AMBER"</formula>
    </cfRule>
  </conditionalFormatting>
  <conditionalFormatting sqref="C11">
    <cfRule type="cellIs" dxfId="481" priority="86" operator="equal">
      <formula>"RED"</formula>
    </cfRule>
  </conditionalFormatting>
  <conditionalFormatting sqref="C11">
    <cfRule type="cellIs" dxfId="480" priority="87" operator="equal">
      <formula>"GREEN"</formula>
    </cfRule>
  </conditionalFormatting>
  <conditionalFormatting sqref="D10">
    <cfRule type="cellIs" dxfId="479" priority="88" operator="equal">
      <formula>"AMBER"</formula>
    </cfRule>
  </conditionalFormatting>
  <conditionalFormatting sqref="D10">
    <cfRule type="cellIs" dxfId="478" priority="89" operator="equal">
      <formula>"RED"</formula>
    </cfRule>
  </conditionalFormatting>
  <conditionalFormatting sqref="D10">
    <cfRule type="cellIs" dxfId="477" priority="90" operator="equal">
      <formula>"GREEN"</formula>
    </cfRule>
  </conditionalFormatting>
  <conditionalFormatting sqref="D11">
    <cfRule type="cellIs" dxfId="476" priority="91" operator="equal">
      <formula>"AMBER"</formula>
    </cfRule>
  </conditionalFormatting>
  <conditionalFormatting sqref="D11">
    <cfRule type="cellIs" dxfId="475" priority="92" operator="equal">
      <formula>"RED"</formula>
    </cfRule>
  </conditionalFormatting>
  <conditionalFormatting sqref="D11">
    <cfRule type="cellIs" dxfId="474" priority="93" operator="equal">
      <formula>"GREEN"</formula>
    </cfRule>
  </conditionalFormatting>
  <conditionalFormatting sqref="E10">
    <cfRule type="cellIs" dxfId="473" priority="94" operator="equal">
      <formula>"AMBER"</formula>
    </cfRule>
  </conditionalFormatting>
  <conditionalFormatting sqref="E10">
    <cfRule type="cellIs" dxfId="472" priority="95" operator="equal">
      <formula>"RED"</formula>
    </cfRule>
  </conditionalFormatting>
  <conditionalFormatting sqref="E10">
    <cfRule type="cellIs" dxfId="471" priority="96" operator="equal">
      <formula>"GREEN"</formula>
    </cfRule>
  </conditionalFormatting>
  <conditionalFormatting sqref="E11">
    <cfRule type="cellIs" dxfId="470" priority="97" operator="equal">
      <formula>"AMBER"</formula>
    </cfRule>
  </conditionalFormatting>
  <conditionalFormatting sqref="E11">
    <cfRule type="cellIs" dxfId="469" priority="98" operator="equal">
      <formula>"RED"</formula>
    </cfRule>
  </conditionalFormatting>
  <conditionalFormatting sqref="E11">
    <cfRule type="cellIs" dxfId="468" priority="99" operator="equal">
      <formula>"GREEN"</formula>
    </cfRule>
  </conditionalFormatting>
  <conditionalFormatting sqref="F10">
    <cfRule type="cellIs" dxfId="467" priority="100" operator="equal">
      <formula>"AMBER"</formula>
    </cfRule>
  </conditionalFormatting>
  <conditionalFormatting sqref="F10">
    <cfRule type="cellIs" dxfId="466" priority="101" operator="equal">
      <formula>"RED"</formula>
    </cfRule>
  </conditionalFormatting>
  <conditionalFormatting sqref="F10">
    <cfRule type="cellIs" dxfId="465" priority="102" operator="equal">
      <formula>"GREEN"</formula>
    </cfRule>
  </conditionalFormatting>
  <conditionalFormatting sqref="F11">
    <cfRule type="cellIs" dxfId="464" priority="103" operator="equal">
      <formula>"AMBER"</formula>
    </cfRule>
  </conditionalFormatting>
  <conditionalFormatting sqref="F11">
    <cfRule type="cellIs" dxfId="463" priority="104" operator="equal">
      <formula>"RED"</formula>
    </cfRule>
  </conditionalFormatting>
  <conditionalFormatting sqref="F11">
    <cfRule type="cellIs" dxfId="462" priority="105" operator="equal">
      <formula>"GREEN"</formula>
    </cfRule>
  </conditionalFormatting>
  <conditionalFormatting sqref="G10">
    <cfRule type="cellIs" dxfId="461" priority="106" operator="equal">
      <formula>"AMBER"</formula>
    </cfRule>
  </conditionalFormatting>
  <conditionalFormatting sqref="G10">
    <cfRule type="cellIs" dxfId="460" priority="107" operator="equal">
      <formula>"RED"</formula>
    </cfRule>
  </conditionalFormatting>
  <conditionalFormatting sqref="G10">
    <cfRule type="cellIs" dxfId="459" priority="108" operator="equal">
      <formula>"GREEN"</formula>
    </cfRule>
  </conditionalFormatting>
  <conditionalFormatting sqref="G11">
    <cfRule type="cellIs" dxfId="458" priority="109" operator="equal">
      <formula>"AMBER"</formula>
    </cfRule>
  </conditionalFormatting>
  <conditionalFormatting sqref="G11">
    <cfRule type="cellIs" dxfId="457" priority="110" operator="equal">
      <formula>"RED"</formula>
    </cfRule>
  </conditionalFormatting>
  <conditionalFormatting sqref="G11">
    <cfRule type="cellIs" dxfId="456" priority="111" operator="equal">
      <formula>"GREEN"</formula>
    </cfRule>
  </conditionalFormatting>
  <conditionalFormatting sqref="H10">
    <cfRule type="cellIs" dxfId="455" priority="112" operator="equal">
      <formula>"AMBER"</formula>
    </cfRule>
  </conditionalFormatting>
  <conditionalFormatting sqref="H10">
    <cfRule type="cellIs" dxfId="454" priority="113" operator="equal">
      <formula>"RED"</formula>
    </cfRule>
  </conditionalFormatting>
  <conditionalFormatting sqref="H10">
    <cfRule type="cellIs" dxfId="453" priority="114" operator="equal">
      <formula>"GREEN"</formula>
    </cfRule>
  </conditionalFormatting>
  <conditionalFormatting sqref="H11">
    <cfRule type="cellIs" dxfId="452" priority="115" operator="equal">
      <formula>"AMBER"</formula>
    </cfRule>
  </conditionalFormatting>
  <conditionalFormatting sqref="H11">
    <cfRule type="cellIs" dxfId="451" priority="116" operator="equal">
      <formula>"RED"</formula>
    </cfRule>
  </conditionalFormatting>
  <conditionalFormatting sqref="H11">
    <cfRule type="cellIs" dxfId="450" priority="117" operator="equal">
      <formula>"GREEN"</formula>
    </cfRule>
  </conditionalFormatting>
  <conditionalFormatting sqref="I10">
    <cfRule type="cellIs" dxfId="449" priority="118" operator="equal">
      <formula>"AMBER"</formula>
    </cfRule>
  </conditionalFormatting>
  <conditionalFormatting sqref="I10">
    <cfRule type="cellIs" dxfId="448" priority="119" operator="equal">
      <formula>"RED"</formula>
    </cfRule>
  </conditionalFormatting>
  <conditionalFormatting sqref="I10">
    <cfRule type="cellIs" dxfId="447" priority="120" operator="equal">
      <formula>"GREEN"</formula>
    </cfRule>
  </conditionalFormatting>
  <conditionalFormatting sqref="I11">
    <cfRule type="cellIs" dxfId="446" priority="121" operator="equal">
      <formula>"AMBER"</formula>
    </cfRule>
  </conditionalFormatting>
  <conditionalFormatting sqref="I11">
    <cfRule type="cellIs" dxfId="445" priority="122" operator="equal">
      <formula>"RED"</formula>
    </cfRule>
  </conditionalFormatting>
  <conditionalFormatting sqref="I11">
    <cfRule type="cellIs" dxfId="444" priority="123" operator="equal">
      <formula>"GREEN"</formula>
    </cfRule>
  </conditionalFormatting>
  <conditionalFormatting sqref="J10">
    <cfRule type="cellIs" dxfId="443" priority="124" operator="equal">
      <formula>"AMBER"</formula>
    </cfRule>
  </conditionalFormatting>
  <conditionalFormatting sqref="J10">
    <cfRule type="cellIs" dxfId="442" priority="125" operator="equal">
      <formula>"RED"</formula>
    </cfRule>
  </conditionalFormatting>
  <conditionalFormatting sqref="J10">
    <cfRule type="cellIs" dxfId="441" priority="126" operator="equal">
      <formula>"GREEN"</formula>
    </cfRule>
  </conditionalFormatting>
  <conditionalFormatting sqref="J11">
    <cfRule type="cellIs" dxfId="440" priority="127" operator="equal">
      <formula>"AMBER"</formula>
    </cfRule>
  </conditionalFormatting>
  <conditionalFormatting sqref="J11">
    <cfRule type="cellIs" dxfId="439" priority="128" operator="equal">
      <formula>"RED"</formula>
    </cfRule>
  </conditionalFormatting>
  <conditionalFormatting sqref="J11">
    <cfRule type="cellIs" dxfId="438" priority="129" operator="equal">
      <formula>"GREEN"</formula>
    </cfRule>
  </conditionalFormatting>
  <conditionalFormatting sqref="K10">
    <cfRule type="cellIs" dxfId="437" priority="130" operator="equal">
      <formula>"AMBER"</formula>
    </cfRule>
  </conditionalFormatting>
  <conditionalFormatting sqref="K10">
    <cfRule type="cellIs" dxfId="436" priority="131" operator="equal">
      <formula>"RED"</formula>
    </cfRule>
  </conditionalFormatting>
  <conditionalFormatting sqref="K10">
    <cfRule type="cellIs" dxfId="435" priority="132" operator="equal">
      <formula>"GREEN"</formula>
    </cfRule>
  </conditionalFormatting>
  <conditionalFormatting sqref="K11">
    <cfRule type="cellIs" dxfId="434" priority="133" operator="equal">
      <formula>"AMBER"</formula>
    </cfRule>
  </conditionalFormatting>
  <conditionalFormatting sqref="K11">
    <cfRule type="cellIs" dxfId="433" priority="134" operator="equal">
      <formula>"RED"</formula>
    </cfRule>
  </conditionalFormatting>
  <conditionalFormatting sqref="K11">
    <cfRule type="cellIs" dxfId="432" priority="135" operator="equal">
      <formula>"GREEN"</formula>
    </cfRule>
  </conditionalFormatting>
  <conditionalFormatting sqref="L10">
    <cfRule type="cellIs" dxfId="431" priority="136" operator="equal">
      <formula>"AMBER"</formula>
    </cfRule>
  </conditionalFormatting>
  <conditionalFormatting sqref="L10">
    <cfRule type="cellIs" dxfId="430" priority="137" operator="equal">
      <formula>"RED"</formula>
    </cfRule>
  </conditionalFormatting>
  <conditionalFormatting sqref="L10">
    <cfRule type="cellIs" dxfId="429" priority="138" operator="equal">
      <formula>"GREEN"</formula>
    </cfRule>
  </conditionalFormatting>
  <conditionalFormatting sqref="L11">
    <cfRule type="cellIs" dxfId="428" priority="139" operator="equal">
      <formula>"AMBER"</formula>
    </cfRule>
  </conditionalFormatting>
  <conditionalFormatting sqref="L11">
    <cfRule type="cellIs" dxfId="427" priority="140" operator="equal">
      <formula>"RED"</formula>
    </cfRule>
  </conditionalFormatting>
  <conditionalFormatting sqref="L11">
    <cfRule type="cellIs" dxfId="426" priority="141" operator="equal">
      <formula>"GREEN"</formula>
    </cfRule>
  </conditionalFormatting>
  <conditionalFormatting sqref="M10">
    <cfRule type="cellIs" dxfId="425" priority="142" operator="equal">
      <formula>"AMBER"</formula>
    </cfRule>
  </conditionalFormatting>
  <conditionalFormatting sqref="M10">
    <cfRule type="cellIs" dxfId="424" priority="143" operator="equal">
      <formula>"RED"</formula>
    </cfRule>
  </conditionalFormatting>
  <conditionalFormatting sqref="M10">
    <cfRule type="cellIs" dxfId="423" priority="144" operator="equal">
      <formula>"GREEN"</formula>
    </cfRule>
  </conditionalFormatting>
  <conditionalFormatting sqref="M11">
    <cfRule type="cellIs" dxfId="422" priority="145" operator="equal">
      <formula>"AMBER"</formula>
    </cfRule>
  </conditionalFormatting>
  <conditionalFormatting sqref="M11">
    <cfRule type="cellIs" dxfId="421" priority="146" operator="equal">
      <formula>"RED"</formula>
    </cfRule>
  </conditionalFormatting>
  <conditionalFormatting sqref="M11">
    <cfRule type="cellIs" dxfId="420" priority="147" operator="equal">
      <formula>"GREEN"</formula>
    </cfRule>
  </conditionalFormatting>
  <conditionalFormatting sqref="B10">
    <cfRule type="cellIs" dxfId="419" priority="148" operator="equal">
      <formula>"AMBER"</formula>
    </cfRule>
  </conditionalFormatting>
  <conditionalFormatting sqref="B10">
    <cfRule type="cellIs" dxfId="418" priority="149" operator="equal">
      <formula>"RED"</formula>
    </cfRule>
  </conditionalFormatting>
  <conditionalFormatting sqref="B10">
    <cfRule type="cellIs" dxfId="417" priority="150" operator="equal">
      <formula>"GREEN"</formula>
    </cfRule>
  </conditionalFormatting>
  <conditionalFormatting sqref="B11">
    <cfRule type="cellIs" dxfId="416" priority="151" operator="equal">
      <formula>"AMBER"</formula>
    </cfRule>
  </conditionalFormatting>
  <conditionalFormatting sqref="B11">
    <cfRule type="cellIs" dxfId="415" priority="152" operator="equal">
      <formula>"RED"</formula>
    </cfRule>
  </conditionalFormatting>
  <conditionalFormatting sqref="B11">
    <cfRule type="cellIs" dxfId="414" priority="153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Deliverabl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8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showGridLines="0" workbookViewId="0">
      <selection activeCell="H21" sqref="H21"/>
    </sheetView>
  </sheetViews>
  <sheetFormatPr baseColWidth="10" defaultColWidth="11.5" defaultRowHeight="14" x14ac:dyDescent="0"/>
  <cols>
    <col min="1" max="1" width="14" style="74" customWidth="1"/>
    <col min="2" max="2" width="11.6640625" style="74" customWidth="1"/>
    <col min="3" max="3" width="39.1640625" style="74" customWidth="1"/>
    <col min="4" max="4" width="15.5" style="74" customWidth="1"/>
    <col min="5" max="6" width="16.33203125" style="74" customWidth="1"/>
    <col min="7" max="12" width="10.33203125" style="74" customWidth="1"/>
    <col min="13" max="16384" width="11.5" style="74"/>
  </cols>
  <sheetData>
    <row r="1" spans="1:9">
      <c r="A1" s="72" t="s">
        <v>0</v>
      </c>
      <c r="B1" s="73" t="str">
        <f>OVERALLLIGHT</f>
        <v>RED</v>
      </c>
    </row>
    <row r="2" spans="1:9">
      <c r="A2" s="72" t="s">
        <v>1</v>
      </c>
      <c r="B2" s="75" t="str">
        <f>MILESTONELIGHT</f>
        <v>AMBER</v>
      </c>
    </row>
    <row r="3" spans="1:9">
      <c r="A3" s="72" t="s">
        <v>2</v>
      </c>
      <c r="B3" s="75" t="str">
        <f>ISSUELIGHT</f>
        <v>GREEN</v>
      </c>
    </row>
    <row r="4" spans="1:9">
      <c r="A4" s="72" t="s">
        <v>3</v>
      </c>
      <c r="B4" s="75" t="str">
        <f>RISKLIGHT</f>
        <v>GREEN</v>
      </c>
    </row>
    <row r="5" spans="1:9">
      <c r="A5" s="72" t="s">
        <v>4</v>
      </c>
      <c r="B5" s="75" t="str">
        <f>CHANGELIGHT</f>
        <v>RED</v>
      </c>
    </row>
    <row r="6" spans="1:9">
      <c r="A6" s="72" t="s">
        <v>5</v>
      </c>
      <c r="B6" s="76" t="str">
        <f>DEPENDENCYLIGHT</f>
        <v/>
      </c>
    </row>
    <row r="7" spans="1:9">
      <c r="A7" s="72" t="s">
        <v>6</v>
      </c>
      <c r="B7" s="76" t="str">
        <f>MEASURELIGHT</f>
        <v/>
      </c>
    </row>
    <row r="8" spans="1:9" ht="15" customHeight="1">
      <c r="A8" s="72" t="s">
        <v>7</v>
      </c>
      <c r="B8" s="75" t="str">
        <f>COMMUNICATIONLIGHT</f>
        <v>GREEN</v>
      </c>
      <c r="H8" s="77"/>
      <c r="I8" s="77"/>
    </row>
    <row r="9" spans="1:9" ht="15" customHeight="1">
      <c r="A9" s="72" t="s">
        <v>8</v>
      </c>
      <c r="B9" s="78" t="str">
        <f>FINANCELIGHT</f>
        <v>RED</v>
      </c>
      <c r="H9" s="77"/>
      <c r="I9" s="77"/>
    </row>
    <row r="10" spans="1:9">
      <c r="A10" s="72"/>
      <c r="B10" s="79"/>
    </row>
    <row r="11" spans="1:9" ht="25.5" customHeight="1">
      <c r="A11" s="80" t="s">
        <v>11</v>
      </c>
      <c r="B11" s="31" t="str">
        <f>ProjNo</f>
        <v>RT029</v>
      </c>
      <c r="C11" s="32" t="str">
        <f>ProjName</f>
        <v>Cloud Based Bioinformatics Tools</v>
      </c>
      <c r="D11" s="33"/>
      <c r="E11" s="33"/>
      <c r="F11" s="33"/>
      <c r="G11" s="33"/>
    </row>
    <row r="12" spans="1:9" ht="17.25" customHeight="1">
      <c r="A12" s="72"/>
      <c r="B12" s="34" t="s">
        <v>9</v>
      </c>
      <c r="C12" s="35" t="str">
        <f>ReportFrom</f>
        <v>28-Jul-12</v>
      </c>
      <c r="D12" s="35"/>
      <c r="E12" s="35"/>
      <c r="F12" s="35"/>
      <c r="G12" s="35"/>
      <c r="H12" s="81"/>
      <c r="I12" s="81"/>
    </row>
    <row r="13" spans="1:9" ht="17.25" customHeight="1">
      <c r="A13" s="72"/>
      <c r="B13" s="37" t="s">
        <v>10</v>
      </c>
      <c r="C13" s="38" t="str">
        <f>LastDateReport</f>
        <v>31-Aug-12</v>
      </c>
      <c r="D13" s="35"/>
      <c r="E13" s="35"/>
      <c r="F13" s="35"/>
      <c r="G13" s="35"/>
      <c r="H13" s="81"/>
      <c r="I13" s="81"/>
    </row>
    <row r="14" spans="1:9" ht="6" customHeight="1">
      <c r="A14" s="72"/>
      <c r="B14" s="33"/>
      <c r="C14" s="39"/>
      <c r="D14" s="39"/>
      <c r="E14" s="39"/>
      <c r="F14" s="39"/>
      <c r="G14" s="39"/>
      <c r="H14" s="81"/>
      <c r="I14" s="81"/>
    </row>
    <row r="15" spans="1:9" ht="19.5" customHeight="1">
      <c r="B15" s="82" t="s">
        <v>13</v>
      </c>
      <c r="C15" s="82"/>
      <c r="D15" s="82"/>
      <c r="E15" s="82"/>
      <c r="F15" s="82"/>
      <c r="G15" s="82"/>
      <c r="H15" s="83"/>
      <c r="I15" s="83"/>
    </row>
    <row r="16" spans="1:9" ht="17.25" customHeight="1">
      <c r="B16" s="84" t="s">
        <v>14</v>
      </c>
      <c r="C16" s="84"/>
      <c r="D16" s="84"/>
      <c r="E16" s="84"/>
      <c r="F16" s="84"/>
      <c r="G16" s="84"/>
      <c r="H16" s="84"/>
      <c r="I16" s="85"/>
    </row>
    <row r="17" spans="2:18" ht="15.75" customHeight="1" thickBot="1">
      <c r="B17" s="86"/>
      <c r="C17" s="86"/>
      <c r="D17" s="86"/>
      <c r="E17" s="86"/>
      <c r="F17" s="86"/>
      <c r="G17" s="86"/>
      <c r="H17" s="87"/>
      <c r="I17" s="87"/>
    </row>
    <row r="18" spans="2:18" ht="34" customHeight="1">
      <c r="B18" s="86"/>
      <c r="C18" s="86"/>
      <c r="D18" s="86"/>
      <c r="E18" s="86"/>
      <c r="F18" s="86"/>
      <c r="G18" s="88" t="s">
        <v>15</v>
      </c>
      <c r="H18" s="89"/>
      <c r="I18" s="88" t="s">
        <v>16</v>
      </c>
      <c r="J18" s="89"/>
      <c r="K18" s="88" t="s">
        <v>17</v>
      </c>
      <c r="L18" s="89"/>
      <c r="M18" s="88" t="s">
        <v>18</v>
      </c>
      <c r="N18" s="89"/>
      <c r="O18" s="88" t="s">
        <v>19</v>
      </c>
      <c r="P18" s="89"/>
      <c r="Q18" s="88" t="s">
        <v>20</v>
      </c>
      <c r="R18" s="89"/>
    </row>
    <row r="19" spans="2:18" ht="51.75" customHeight="1">
      <c r="B19" s="90" t="s">
        <v>21</v>
      </c>
      <c r="C19" s="90" t="s">
        <v>22</v>
      </c>
      <c r="D19" s="90" t="s">
        <v>23</v>
      </c>
      <c r="E19" s="91" t="s">
        <v>24</v>
      </c>
      <c r="F19" s="92" t="s">
        <v>25</v>
      </c>
      <c r="G19" s="93" t="s">
        <v>26</v>
      </c>
      <c r="H19" s="94" t="s">
        <v>27</v>
      </c>
      <c r="I19" s="95" t="s">
        <v>26</v>
      </c>
      <c r="J19" s="94" t="s">
        <v>27</v>
      </c>
      <c r="K19" s="95" t="s">
        <v>26</v>
      </c>
      <c r="L19" s="94" t="s">
        <v>27</v>
      </c>
      <c r="M19" s="95" t="s">
        <v>26</v>
      </c>
      <c r="N19" s="94" t="s">
        <v>27</v>
      </c>
      <c r="O19" s="95" t="s">
        <v>26</v>
      </c>
      <c r="P19" s="94" t="s">
        <v>27</v>
      </c>
      <c r="Q19" s="95" t="s">
        <v>26</v>
      </c>
      <c r="R19" s="94" t="s">
        <v>27</v>
      </c>
    </row>
    <row r="20" spans="2:18" ht="28" customHeight="1">
      <c r="B20" s="56">
        <v>1</v>
      </c>
      <c r="C20" s="56" t="s">
        <v>28</v>
      </c>
      <c r="D20" s="57">
        <v>41044</v>
      </c>
      <c r="E20" s="58">
        <v>41044</v>
      </c>
      <c r="F20" s="59" t="s">
        <v>29</v>
      </c>
      <c r="G20" s="60">
        <v>5</v>
      </c>
      <c r="H20" s="96">
        <v>5</v>
      </c>
      <c r="I20" s="62" t="s">
        <v>55</v>
      </c>
      <c r="J20" s="98"/>
      <c r="K20" s="62"/>
      <c r="L20" s="98"/>
      <c r="M20" s="62"/>
      <c r="N20" s="96"/>
      <c r="O20" s="62">
        <v>1</v>
      </c>
      <c r="P20" s="98"/>
      <c r="Q20" s="62" t="s">
        <v>56</v>
      </c>
      <c r="R20" s="98"/>
    </row>
    <row r="21" spans="2:18" ht="28" customHeight="1">
      <c r="B21" s="56">
        <v>2</v>
      </c>
      <c r="C21" s="56" t="s">
        <v>31</v>
      </c>
      <c r="D21" s="57">
        <v>41075</v>
      </c>
      <c r="E21" s="58">
        <v>41136</v>
      </c>
      <c r="F21" s="59" t="s">
        <v>32</v>
      </c>
      <c r="G21" s="60"/>
      <c r="H21" s="96"/>
      <c r="I21" s="62"/>
      <c r="J21" s="98"/>
      <c r="K21" s="62"/>
      <c r="L21" s="98"/>
      <c r="M21" s="62"/>
      <c r="N21" s="96"/>
      <c r="O21" s="62"/>
      <c r="P21" s="98"/>
      <c r="Q21" s="62"/>
      <c r="R21" s="98"/>
    </row>
    <row r="22" spans="2:18" ht="28" customHeight="1">
      <c r="B22" s="56">
        <v>3</v>
      </c>
      <c r="C22" s="56" t="s">
        <v>33</v>
      </c>
      <c r="D22" s="57">
        <v>41136</v>
      </c>
      <c r="E22" s="58">
        <v>41167</v>
      </c>
      <c r="F22" s="59" t="s">
        <v>34</v>
      </c>
      <c r="G22" s="60"/>
      <c r="H22" s="98"/>
      <c r="I22" s="62"/>
      <c r="J22" s="98"/>
      <c r="K22" s="62"/>
      <c r="L22" s="98"/>
      <c r="M22" s="62"/>
      <c r="N22" s="98"/>
      <c r="O22" s="62"/>
      <c r="P22" s="98"/>
      <c r="Q22" s="62"/>
      <c r="R22" s="98"/>
    </row>
    <row r="23" spans="2:18" ht="28" customHeight="1">
      <c r="B23" s="56">
        <v>4</v>
      </c>
      <c r="C23" s="56" t="s">
        <v>35</v>
      </c>
      <c r="D23" s="57">
        <v>41136</v>
      </c>
      <c r="E23" s="58">
        <v>41167</v>
      </c>
      <c r="F23" s="59" t="s">
        <v>36</v>
      </c>
      <c r="G23" s="60"/>
      <c r="H23" s="98"/>
      <c r="I23" s="62"/>
      <c r="J23" s="98"/>
      <c r="K23" s="62"/>
      <c r="L23" s="98"/>
      <c r="M23" s="62"/>
      <c r="N23" s="98"/>
      <c r="O23" s="62"/>
      <c r="P23" s="98"/>
      <c r="Q23" s="62"/>
      <c r="R23" s="98"/>
    </row>
    <row r="24" spans="2:18" ht="28" customHeight="1">
      <c r="B24" s="56">
        <v>5</v>
      </c>
      <c r="C24" s="56" t="s">
        <v>37</v>
      </c>
      <c r="D24" s="57">
        <v>41182</v>
      </c>
      <c r="E24" s="58">
        <v>41212</v>
      </c>
      <c r="F24" s="59" t="s">
        <v>38</v>
      </c>
      <c r="G24" s="60"/>
      <c r="H24" s="98"/>
      <c r="I24" s="62"/>
      <c r="J24" s="98"/>
      <c r="K24" s="62"/>
      <c r="L24" s="98"/>
      <c r="M24" s="62"/>
      <c r="N24" s="98"/>
      <c r="O24" s="62"/>
      <c r="P24" s="98"/>
      <c r="Q24" s="62"/>
      <c r="R24" s="98"/>
    </row>
    <row r="25" spans="2:18" ht="28" customHeight="1">
      <c r="B25" s="56">
        <v>6</v>
      </c>
      <c r="C25" s="56" t="s">
        <v>39</v>
      </c>
      <c r="D25" s="57">
        <v>41197</v>
      </c>
      <c r="E25" s="58">
        <v>41228</v>
      </c>
      <c r="F25" s="59" t="s">
        <v>40</v>
      </c>
      <c r="G25" s="60"/>
      <c r="H25" s="98"/>
      <c r="I25" s="62"/>
      <c r="J25" s="98"/>
      <c r="K25" s="62"/>
      <c r="L25" s="98"/>
      <c r="M25" s="62"/>
      <c r="N25" s="98"/>
      <c r="O25" s="62"/>
      <c r="P25" s="98"/>
      <c r="Q25" s="62"/>
      <c r="R25" s="98"/>
    </row>
    <row r="26" spans="2:18" ht="28" customHeight="1">
      <c r="B26" s="56">
        <v>7</v>
      </c>
      <c r="C26" s="56" t="s">
        <v>41</v>
      </c>
      <c r="D26" s="57">
        <v>41258</v>
      </c>
      <c r="E26" s="58">
        <v>41304</v>
      </c>
      <c r="F26" s="59" t="s">
        <v>42</v>
      </c>
      <c r="G26" s="60"/>
      <c r="H26" s="98"/>
      <c r="I26" s="62"/>
      <c r="J26" s="98"/>
      <c r="K26" s="62"/>
      <c r="L26" s="98"/>
      <c r="M26" s="62"/>
      <c r="N26" s="98"/>
      <c r="O26" s="62"/>
      <c r="P26" s="98"/>
      <c r="Q26" s="62"/>
      <c r="R26" s="98"/>
    </row>
    <row r="27" spans="2:18" ht="28" customHeight="1">
      <c r="B27" s="56">
        <v>8</v>
      </c>
      <c r="C27" s="56" t="s">
        <v>43</v>
      </c>
      <c r="D27" s="57">
        <v>41258</v>
      </c>
      <c r="E27" s="58">
        <v>41304</v>
      </c>
      <c r="F27" s="59" t="s">
        <v>44</v>
      </c>
      <c r="G27" s="60"/>
      <c r="H27" s="98"/>
      <c r="I27" s="62"/>
      <c r="J27" s="98"/>
      <c r="K27" s="62"/>
      <c r="L27" s="98"/>
      <c r="M27" s="62"/>
      <c r="N27" s="98"/>
      <c r="O27" s="62"/>
      <c r="P27" s="98"/>
      <c r="Q27" s="62"/>
      <c r="R27" s="98"/>
    </row>
    <row r="28" spans="2:18" ht="28" customHeight="1">
      <c r="B28" s="56">
        <v>9</v>
      </c>
      <c r="C28" s="56" t="s">
        <v>45</v>
      </c>
      <c r="D28" s="57">
        <v>41333</v>
      </c>
      <c r="E28" s="58">
        <v>41363</v>
      </c>
      <c r="F28" s="59" t="s">
        <v>46</v>
      </c>
      <c r="G28" s="60"/>
      <c r="H28" s="98"/>
      <c r="I28" s="62"/>
      <c r="J28" s="98"/>
      <c r="K28" s="62"/>
      <c r="L28" s="98"/>
      <c r="M28" s="62"/>
      <c r="N28" s="98"/>
      <c r="O28" s="62"/>
      <c r="P28" s="98"/>
      <c r="Q28" s="62"/>
      <c r="R28" s="98"/>
    </row>
    <row r="29" spans="2:18" ht="28" customHeight="1">
      <c r="B29" s="56"/>
      <c r="C29" s="56"/>
      <c r="D29" s="57"/>
      <c r="E29" s="58"/>
      <c r="F29" s="59"/>
      <c r="G29" s="60"/>
      <c r="H29" s="98"/>
      <c r="I29" s="62"/>
      <c r="J29" s="98"/>
      <c r="K29" s="62"/>
      <c r="L29" s="98"/>
      <c r="M29" s="62"/>
      <c r="N29" s="98"/>
      <c r="O29" s="62"/>
      <c r="P29" s="98"/>
      <c r="Q29" s="62"/>
      <c r="R29" s="98"/>
    </row>
    <row r="30" spans="2:18" ht="28" customHeight="1">
      <c r="B30" s="56"/>
      <c r="C30" s="56"/>
      <c r="D30" s="57"/>
      <c r="E30" s="58"/>
      <c r="F30" s="59"/>
      <c r="G30" s="60"/>
      <c r="H30" s="98"/>
      <c r="I30" s="62"/>
      <c r="J30" s="98"/>
      <c r="K30" s="62"/>
      <c r="L30" s="98"/>
      <c r="M30" s="62"/>
      <c r="N30" s="98"/>
      <c r="O30" s="62"/>
      <c r="P30" s="98"/>
      <c r="Q30" s="62"/>
      <c r="R30" s="98"/>
    </row>
    <row r="31" spans="2:18" ht="28" customHeight="1">
      <c r="B31" s="56"/>
      <c r="C31" s="56"/>
      <c r="D31" s="57"/>
      <c r="E31" s="58"/>
      <c r="F31" s="59"/>
      <c r="G31" s="60"/>
      <c r="H31" s="98"/>
      <c r="I31" s="62"/>
      <c r="J31" s="98"/>
      <c r="K31" s="62"/>
      <c r="L31" s="98"/>
      <c r="M31" s="62"/>
      <c r="N31" s="98"/>
      <c r="O31" s="62"/>
      <c r="P31" s="98"/>
      <c r="Q31" s="62"/>
      <c r="R31" s="98"/>
    </row>
    <row r="32" spans="2:18" ht="28" customHeight="1">
      <c r="B32" s="56"/>
      <c r="C32" s="56"/>
      <c r="D32" s="57"/>
      <c r="E32" s="58"/>
      <c r="F32" s="59"/>
      <c r="G32" s="60"/>
      <c r="H32" s="98"/>
      <c r="I32" s="62"/>
      <c r="J32" s="98"/>
      <c r="K32" s="62"/>
      <c r="L32" s="98"/>
      <c r="M32" s="62"/>
      <c r="N32" s="98"/>
      <c r="O32" s="62"/>
      <c r="P32" s="98"/>
      <c r="Q32" s="62"/>
      <c r="R32" s="98"/>
    </row>
    <row r="33" spans="2:18" ht="28" customHeight="1" thickBot="1">
      <c r="B33" s="56"/>
      <c r="C33" s="56"/>
      <c r="D33" s="57"/>
      <c r="E33" s="58"/>
      <c r="F33" s="59"/>
      <c r="G33" s="64"/>
      <c r="H33" s="99"/>
      <c r="I33" s="66"/>
      <c r="J33" s="99"/>
      <c r="K33" s="66"/>
      <c r="L33" s="99"/>
      <c r="M33" s="66"/>
      <c r="N33" s="99"/>
      <c r="O33" s="66"/>
      <c r="P33" s="99"/>
      <c r="Q33" s="66"/>
      <c r="R33" s="99"/>
    </row>
    <row r="34" spans="2:18" ht="13.5" customHeight="1" thickBot="1"/>
    <row r="35" spans="2:18" ht="46" customHeight="1" thickBot="1">
      <c r="C35" s="100" t="s">
        <v>47</v>
      </c>
      <c r="D35" s="101"/>
    </row>
    <row r="36" spans="2:18">
      <c r="B36" s="102"/>
    </row>
    <row r="37" spans="2:18">
      <c r="B37" s="74" t="s">
        <v>48</v>
      </c>
    </row>
    <row r="38" spans="2:18" ht="14" customHeight="1">
      <c r="B38" s="70" t="s">
        <v>12</v>
      </c>
      <c r="C38" s="70"/>
      <c r="D38" s="70"/>
      <c r="E38" s="70"/>
    </row>
    <row r="39" spans="2:18">
      <c r="B39" s="102"/>
    </row>
    <row r="40" spans="2:18">
      <c r="B40" s="102"/>
      <c r="C40" s="74" t="s">
        <v>49</v>
      </c>
    </row>
    <row r="41" spans="2:18">
      <c r="C41" s="74" t="s">
        <v>50</v>
      </c>
    </row>
    <row r="42" spans="2:18">
      <c r="C42" s="74" t="s">
        <v>51</v>
      </c>
    </row>
    <row r="43" spans="2:18">
      <c r="C43" s="74" t="s">
        <v>52</v>
      </c>
    </row>
    <row r="44" spans="2:18">
      <c r="C44" s="74" t="s">
        <v>53</v>
      </c>
    </row>
    <row r="45" spans="2:18" ht="13.5" customHeight="1" thickBot="1">
      <c r="C45" s="74" t="s">
        <v>54</v>
      </c>
    </row>
    <row r="46" spans="2:18" ht="13.5" customHeight="1" thickBot="1">
      <c r="Q46" s="103" t="str">
        <f>IF(P46&gt;0,"DATA ENTERED","")</f>
        <v/>
      </c>
    </row>
  </sheetData>
  <sheetProtection sheet="1" formatColumns="0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">
    <cfRule type="cellIs" dxfId="413" priority="1" operator="equal">
      <formula>"AMBER"</formula>
    </cfRule>
  </conditionalFormatting>
  <conditionalFormatting sqref="B1">
    <cfRule type="cellIs" dxfId="412" priority="2" operator="equal">
      <formula>"RED"</formula>
    </cfRule>
  </conditionalFormatting>
  <conditionalFormatting sqref="B1">
    <cfRule type="cellIs" dxfId="411" priority="3" operator="equal">
      <formula>"GREEN"</formula>
    </cfRule>
  </conditionalFormatting>
  <conditionalFormatting sqref="B2">
    <cfRule type="cellIs" dxfId="410" priority="4" operator="equal">
      <formula>"AMBER"</formula>
    </cfRule>
  </conditionalFormatting>
  <conditionalFormatting sqref="B2">
    <cfRule type="cellIs" dxfId="409" priority="5" operator="equal">
      <formula>"RED"</formula>
    </cfRule>
  </conditionalFormatting>
  <conditionalFormatting sqref="B2">
    <cfRule type="cellIs" dxfId="408" priority="6" operator="equal">
      <formula>"GREEN"</formula>
    </cfRule>
  </conditionalFormatting>
  <conditionalFormatting sqref="B3">
    <cfRule type="cellIs" dxfId="407" priority="7" operator="equal">
      <formula>"AMBER"</formula>
    </cfRule>
  </conditionalFormatting>
  <conditionalFormatting sqref="B3">
    <cfRule type="cellIs" dxfId="406" priority="8" operator="equal">
      <formula>"RED"</formula>
    </cfRule>
  </conditionalFormatting>
  <conditionalFormatting sqref="B3">
    <cfRule type="cellIs" dxfId="405" priority="9" operator="equal">
      <formula>"GREEN"</formula>
    </cfRule>
  </conditionalFormatting>
  <conditionalFormatting sqref="B4">
    <cfRule type="cellIs" dxfId="404" priority="10" operator="equal">
      <formula>"AMBER"</formula>
    </cfRule>
  </conditionalFormatting>
  <conditionalFormatting sqref="B4">
    <cfRule type="cellIs" dxfId="403" priority="11" operator="equal">
      <formula>"RED"</formula>
    </cfRule>
  </conditionalFormatting>
  <conditionalFormatting sqref="B4">
    <cfRule type="cellIs" dxfId="402" priority="12" operator="equal">
      <formula>"GREEN"</formula>
    </cfRule>
  </conditionalFormatting>
  <conditionalFormatting sqref="B5">
    <cfRule type="cellIs" dxfId="401" priority="13" operator="equal">
      <formula>"AMBER"</formula>
    </cfRule>
  </conditionalFormatting>
  <conditionalFormatting sqref="B5">
    <cfRule type="cellIs" dxfId="400" priority="14" operator="equal">
      <formula>"RED"</formula>
    </cfRule>
  </conditionalFormatting>
  <conditionalFormatting sqref="B5">
    <cfRule type="cellIs" dxfId="399" priority="15" operator="equal">
      <formula>"GREEN"</formula>
    </cfRule>
  </conditionalFormatting>
  <conditionalFormatting sqref="B6">
    <cfRule type="cellIs" dxfId="398" priority="16" operator="equal">
      <formula>"AMBER"</formula>
    </cfRule>
  </conditionalFormatting>
  <conditionalFormatting sqref="B6">
    <cfRule type="cellIs" dxfId="397" priority="17" operator="equal">
      <formula>"RED"</formula>
    </cfRule>
  </conditionalFormatting>
  <conditionalFormatting sqref="B6">
    <cfRule type="cellIs" dxfId="396" priority="18" operator="equal">
      <formula>"GREEN"</formula>
    </cfRule>
  </conditionalFormatting>
  <conditionalFormatting sqref="B7">
    <cfRule type="cellIs" dxfId="395" priority="19" operator="equal">
      <formula>"AMBER"</formula>
    </cfRule>
  </conditionalFormatting>
  <conditionalFormatting sqref="B7">
    <cfRule type="cellIs" dxfId="394" priority="20" operator="equal">
      <formula>"RED"</formula>
    </cfRule>
  </conditionalFormatting>
  <conditionalFormatting sqref="B7">
    <cfRule type="cellIs" dxfId="393" priority="21" operator="equal">
      <formula>"GREEN"</formula>
    </cfRule>
  </conditionalFormatting>
  <conditionalFormatting sqref="B8">
    <cfRule type="cellIs" dxfId="392" priority="22" operator="equal">
      <formula>"AMBER"</formula>
    </cfRule>
  </conditionalFormatting>
  <conditionalFormatting sqref="B8">
    <cfRule type="cellIs" dxfId="391" priority="23" operator="equal">
      <formula>"RED"</formula>
    </cfRule>
  </conditionalFormatting>
  <conditionalFormatting sqref="B8">
    <cfRule type="cellIs" dxfId="390" priority="24" operator="equal">
      <formula>"GREEN"</formula>
    </cfRule>
  </conditionalFormatting>
  <conditionalFormatting sqref="B9">
    <cfRule type="cellIs" dxfId="389" priority="25" operator="equal">
      <formula>"AMBER"</formula>
    </cfRule>
  </conditionalFormatting>
  <conditionalFormatting sqref="B9">
    <cfRule type="cellIs" dxfId="388" priority="26" operator="equal">
      <formula>"RED"</formula>
    </cfRule>
  </conditionalFormatting>
  <conditionalFormatting sqref="B9">
    <cfRule type="cellIs" dxfId="387" priority="27" operator="equal">
      <formula>"GREEN"</formula>
    </cfRule>
  </conditionalFormatting>
  <conditionalFormatting sqref="H12">
    <cfRule type="cellIs" dxfId="386" priority="28" operator="equal">
      <formula>"AMBER"</formula>
    </cfRule>
  </conditionalFormatting>
  <conditionalFormatting sqref="H12">
    <cfRule type="cellIs" dxfId="385" priority="29" operator="equal">
      <formula>"RED"</formula>
    </cfRule>
  </conditionalFormatting>
  <conditionalFormatting sqref="H12">
    <cfRule type="cellIs" dxfId="384" priority="30" operator="equal">
      <formula>"GREEN"</formula>
    </cfRule>
  </conditionalFormatting>
  <conditionalFormatting sqref="H13">
    <cfRule type="cellIs" dxfId="383" priority="31" operator="equal">
      <formula>"AMBER"</formula>
    </cfRule>
  </conditionalFormatting>
  <conditionalFormatting sqref="H13">
    <cfRule type="cellIs" dxfId="382" priority="32" operator="equal">
      <formula>"RED"</formula>
    </cfRule>
  </conditionalFormatting>
  <conditionalFormatting sqref="H13">
    <cfRule type="cellIs" dxfId="381" priority="33" operator="equal">
      <formula>"GREEN"</formula>
    </cfRule>
  </conditionalFormatting>
  <conditionalFormatting sqref="H14">
    <cfRule type="cellIs" dxfId="380" priority="34" operator="equal">
      <formula>"AMBER"</formula>
    </cfRule>
  </conditionalFormatting>
  <conditionalFormatting sqref="H14">
    <cfRule type="cellIs" dxfId="379" priority="35" operator="equal">
      <formula>"RED"</formula>
    </cfRule>
  </conditionalFormatting>
  <conditionalFormatting sqref="H14">
    <cfRule type="cellIs" dxfId="378" priority="36" operator="equal">
      <formula>"GREEN"</formula>
    </cfRule>
  </conditionalFormatting>
  <conditionalFormatting sqref="I12">
    <cfRule type="cellIs" dxfId="377" priority="37" operator="equal">
      <formula>"AMBER"</formula>
    </cfRule>
  </conditionalFormatting>
  <conditionalFormatting sqref="I12">
    <cfRule type="cellIs" dxfId="376" priority="38" operator="equal">
      <formula>"RED"</formula>
    </cfRule>
  </conditionalFormatting>
  <conditionalFormatting sqref="I12">
    <cfRule type="cellIs" dxfId="375" priority="39" operator="equal">
      <formula>"GREEN"</formula>
    </cfRule>
  </conditionalFormatting>
  <conditionalFormatting sqref="I13">
    <cfRule type="cellIs" dxfId="374" priority="40" operator="equal">
      <formula>"AMBER"</formula>
    </cfRule>
  </conditionalFormatting>
  <conditionalFormatting sqref="I13">
    <cfRule type="cellIs" dxfId="373" priority="41" operator="equal">
      <formula>"RED"</formula>
    </cfRule>
  </conditionalFormatting>
  <conditionalFormatting sqref="I13">
    <cfRule type="cellIs" dxfId="372" priority="42" operator="equal">
      <formula>"GREEN"</formula>
    </cfRule>
  </conditionalFormatting>
  <conditionalFormatting sqref="I14">
    <cfRule type="cellIs" dxfId="371" priority="43" operator="equal">
      <formula>"AMBER"</formula>
    </cfRule>
  </conditionalFormatting>
  <conditionalFormatting sqref="I14">
    <cfRule type="cellIs" dxfId="370" priority="44" operator="equal">
      <formula>"RED"</formula>
    </cfRule>
  </conditionalFormatting>
  <conditionalFormatting sqref="I14">
    <cfRule type="cellIs" dxfId="369" priority="45" operator="equal">
      <formula>"GREEN"</formula>
    </cfRule>
  </conditionalFormatting>
  <conditionalFormatting sqref="J12">
    <cfRule type="cellIs" dxfId="368" priority="46" operator="equal">
      <formula>"AMBER"</formula>
    </cfRule>
  </conditionalFormatting>
  <conditionalFormatting sqref="J12">
    <cfRule type="cellIs" dxfId="367" priority="47" operator="equal">
      <formula>"RED"</formula>
    </cfRule>
  </conditionalFormatting>
  <conditionalFormatting sqref="J12">
    <cfRule type="cellIs" dxfId="366" priority="48" operator="equal">
      <formula>"GREEN"</formula>
    </cfRule>
  </conditionalFormatting>
  <conditionalFormatting sqref="J13">
    <cfRule type="cellIs" dxfId="365" priority="49" operator="equal">
      <formula>"AMBER"</formula>
    </cfRule>
  </conditionalFormatting>
  <conditionalFormatting sqref="J13">
    <cfRule type="cellIs" dxfId="364" priority="50" operator="equal">
      <formula>"RED"</formula>
    </cfRule>
  </conditionalFormatting>
  <conditionalFormatting sqref="J13">
    <cfRule type="cellIs" dxfId="363" priority="51" operator="equal">
      <formula>"GREEN"</formula>
    </cfRule>
  </conditionalFormatting>
  <conditionalFormatting sqref="J14">
    <cfRule type="cellIs" dxfId="362" priority="52" operator="equal">
      <formula>"AMBER"</formula>
    </cfRule>
  </conditionalFormatting>
  <conditionalFormatting sqref="J14">
    <cfRule type="cellIs" dxfId="361" priority="53" operator="equal">
      <formula>"RED"</formula>
    </cfRule>
  </conditionalFormatting>
  <conditionalFormatting sqref="J14">
    <cfRule type="cellIs" dxfId="360" priority="54" operator="equal">
      <formula>"GREEN"</formula>
    </cfRule>
  </conditionalFormatting>
  <conditionalFormatting sqref="K12">
    <cfRule type="cellIs" dxfId="359" priority="55" operator="equal">
      <formula>"AMBER"</formula>
    </cfRule>
  </conditionalFormatting>
  <conditionalFormatting sqref="K12">
    <cfRule type="cellIs" dxfId="358" priority="56" operator="equal">
      <formula>"RED"</formula>
    </cfRule>
  </conditionalFormatting>
  <conditionalFormatting sqref="K12">
    <cfRule type="cellIs" dxfId="357" priority="57" operator="equal">
      <formula>"GREEN"</formula>
    </cfRule>
  </conditionalFormatting>
  <conditionalFormatting sqref="K13">
    <cfRule type="cellIs" dxfId="356" priority="58" operator="equal">
      <formula>"AMBER"</formula>
    </cfRule>
  </conditionalFormatting>
  <conditionalFormatting sqref="K13">
    <cfRule type="cellIs" dxfId="355" priority="59" operator="equal">
      <formula>"RED"</formula>
    </cfRule>
  </conditionalFormatting>
  <conditionalFormatting sqref="K13">
    <cfRule type="cellIs" dxfId="354" priority="60" operator="equal">
      <formula>"GREEN"</formula>
    </cfRule>
  </conditionalFormatting>
  <conditionalFormatting sqref="K14">
    <cfRule type="cellIs" dxfId="353" priority="61" operator="equal">
      <formula>"AMBER"</formula>
    </cfRule>
  </conditionalFormatting>
  <conditionalFormatting sqref="K14">
    <cfRule type="cellIs" dxfId="352" priority="62" operator="equal">
      <formula>"RED"</formula>
    </cfRule>
  </conditionalFormatting>
  <conditionalFormatting sqref="K14">
    <cfRule type="cellIs" dxfId="351" priority="63" operator="equal">
      <formula>"GREEN"</formula>
    </cfRule>
  </conditionalFormatting>
  <conditionalFormatting sqref="L12">
    <cfRule type="cellIs" dxfId="350" priority="64" operator="equal">
      <formula>"AMBER"</formula>
    </cfRule>
  </conditionalFormatting>
  <conditionalFormatting sqref="L12">
    <cfRule type="cellIs" dxfId="349" priority="65" operator="equal">
      <formula>"RED"</formula>
    </cfRule>
  </conditionalFormatting>
  <conditionalFormatting sqref="L12">
    <cfRule type="cellIs" dxfId="348" priority="66" operator="equal">
      <formula>"GREEN"</formula>
    </cfRule>
  </conditionalFormatting>
  <conditionalFormatting sqref="L13">
    <cfRule type="cellIs" dxfId="347" priority="67" operator="equal">
      <formula>"AMBER"</formula>
    </cfRule>
  </conditionalFormatting>
  <conditionalFormatting sqref="L13">
    <cfRule type="cellIs" dxfId="346" priority="68" operator="equal">
      <formula>"RED"</formula>
    </cfRule>
  </conditionalFormatting>
  <conditionalFormatting sqref="L13">
    <cfRule type="cellIs" dxfId="345" priority="69" operator="equal">
      <formula>"GREEN"</formula>
    </cfRule>
  </conditionalFormatting>
  <conditionalFormatting sqref="L14">
    <cfRule type="cellIs" dxfId="344" priority="70" operator="equal">
      <formula>"AMBER"</formula>
    </cfRule>
  </conditionalFormatting>
  <conditionalFormatting sqref="L14">
    <cfRule type="cellIs" dxfId="343" priority="71" operator="equal">
      <formula>"RED"</formula>
    </cfRule>
  </conditionalFormatting>
  <conditionalFormatting sqref="L14">
    <cfRule type="cellIs" dxfId="342" priority="72" operator="equal">
      <formula>"GREEN"</formula>
    </cfRule>
  </conditionalFormatting>
  <conditionalFormatting sqref="M12">
    <cfRule type="cellIs" dxfId="341" priority="73" operator="equal">
      <formula>"AMBER"</formula>
    </cfRule>
  </conditionalFormatting>
  <conditionalFormatting sqref="M12">
    <cfRule type="cellIs" dxfId="340" priority="74" operator="equal">
      <formula>"RED"</formula>
    </cfRule>
  </conditionalFormatting>
  <conditionalFormatting sqref="M12">
    <cfRule type="cellIs" dxfId="339" priority="75" operator="equal">
      <formula>"GREEN"</formula>
    </cfRule>
  </conditionalFormatting>
  <conditionalFormatting sqref="M13">
    <cfRule type="cellIs" dxfId="338" priority="76" operator="equal">
      <formula>"AMBER"</formula>
    </cfRule>
  </conditionalFormatting>
  <conditionalFormatting sqref="M13">
    <cfRule type="cellIs" dxfId="337" priority="77" operator="equal">
      <formula>"RED"</formula>
    </cfRule>
  </conditionalFormatting>
  <conditionalFormatting sqref="M13">
    <cfRule type="cellIs" dxfId="336" priority="78" operator="equal">
      <formula>"GREEN"</formula>
    </cfRule>
  </conditionalFormatting>
  <conditionalFormatting sqref="M14">
    <cfRule type="cellIs" dxfId="335" priority="79" operator="equal">
      <formula>"AMBER"</formula>
    </cfRule>
  </conditionalFormatting>
  <conditionalFormatting sqref="M14">
    <cfRule type="cellIs" dxfId="334" priority="80" operator="equal">
      <formula>"RED"</formula>
    </cfRule>
  </conditionalFormatting>
  <conditionalFormatting sqref="M14">
    <cfRule type="cellIs" dxfId="333" priority="81" operator="equal">
      <formula>"GREEN"</formula>
    </cfRule>
  </conditionalFormatting>
  <conditionalFormatting sqref="C10">
    <cfRule type="cellIs" dxfId="332" priority="82" operator="equal">
      <formula>"AMBER"</formula>
    </cfRule>
  </conditionalFormatting>
  <conditionalFormatting sqref="C10">
    <cfRule type="cellIs" dxfId="331" priority="83" operator="equal">
      <formula>"RED"</formula>
    </cfRule>
  </conditionalFormatting>
  <conditionalFormatting sqref="C10">
    <cfRule type="cellIs" dxfId="330" priority="84" operator="equal">
      <formula>"GREEN"</formula>
    </cfRule>
  </conditionalFormatting>
  <conditionalFormatting sqref="C11">
    <cfRule type="cellIs" dxfId="329" priority="85" operator="equal">
      <formula>"AMBER"</formula>
    </cfRule>
  </conditionalFormatting>
  <conditionalFormatting sqref="C11">
    <cfRule type="cellIs" dxfId="328" priority="86" operator="equal">
      <formula>"RED"</formula>
    </cfRule>
  </conditionalFormatting>
  <conditionalFormatting sqref="C11">
    <cfRule type="cellIs" dxfId="327" priority="87" operator="equal">
      <formula>"GREEN"</formula>
    </cfRule>
  </conditionalFormatting>
  <conditionalFormatting sqref="D10">
    <cfRule type="cellIs" dxfId="326" priority="88" operator="equal">
      <formula>"AMBER"</formula>
    </cfRule>
  </conditionalFormatting>
  <conditionalFormatting sqref="D10">
    <cfRule type="cellIs" dxfId="325" priority="89" operator="equal">
      <formula>"RED"</formula>
    </cfRule>
  </conditionalFormatting>
  <conditionalFormatting sqref="D10">
    <cfRule type="cellIs" dxfId="324" priority="90" operator="equal">
      <formula>"GREEN"</formula>
    </cfRule>
  </conditionalFormatting>
  <conditionalFormatting sqref="D11">
    <cfRule type="cellIs" dxfId="323" priority="91" operator="equal">
      <formula>"AMBER"</formula>
    </cfRule>
  </conditionalFormatting>
  <conditionalFormatting sqref="D11">
    <cfRule type="cellIs" dxfId="322" priority="92" operator="equal">
      <formula>"RED"</formula>
    </cfRule>
  </conditionalFormatting>
  <conditionalFormatting sqref="D11">
    <cfRule type="cellIs" dxfId="321" priority="93" operator="equal">
      <formula>"GREEN"</formula>
    </cfRule>
  </conditionalFormatting>
  <conditionalFormatting sqref="E10">
    <cfRule type="cellIs" dxfId="320" priority="94" operator="equal">
      <formula>"AMBER"</formula>
    </cfRule>
  </conditionalFormatting>
  <conditionalFormatting sqref="E10">
    <cfRule type="cellIs" dxfId="319" priority="95" operator="equal">
      <formula>"RED"</formula>
    </cfRule>
  </conditionalFormatting>
  <conditionalFormatting sqref="E10">
    <cfRule type="cellIs" dxfId="318" priority="96" operator="equal">
      <formula>"GREEN"</formula>
    </cfRule>
  </conditionalFormatting>
  <conditionalFormatting sqref="E11">
    <cfRule type="cellIs" dxfId="317" priority="97" operator="equal">
      <formula>"AMBER"</formula>
    </cfRule>
  </conditionalFormatting>
  <conditionalFormatting sqref="E11">
    <cfRule type="cellIs" dxfId="316" priority="98" operator="equal">
      <formula>"RED"</formula>
    </cfRule>
  </conditionalFormatting>
  <conditionalFormatting sqref="E11">
    <cfRule type="cellIs" dxfId="315" priority="99" operator="equal">
      <formula>"GREEN"</formula>
    </cfRule>
  </conditionalFormatting>
  <conditionalFormatting sqref="F10">
    <cfRule type="cellIs" dxfId="314" priority="100" operator="equal">
      <formula>"AMBER"</formula>
    </cfRule>
  </conditionalFormatting>
  <conditionalFormatting sqref="F10">
    <cfRule type="cellIs" dxfId="313" priority="101" operator="equal">
      <formula>"RED"</formula>
    </cfRule>
  </conditionalFormatting>
  <conditionalFormatting sqref="F10">
    <cfRule type="cellIs" dxfId="312" priority="102" operator="equal">
      <formula>"GREEN"</formula>
    </cfRule>
  </conditionalFormatting>
  <conditionalFormatting sqref="F11">
    <cfRule type="cellIs" dxfId="311" priority="103" operator="equal">
      <formula>"AMBER"</formula>
    </cfRule>
  </conditionalFormatting>
  <conditionalFormatting sqref="F11">
    <cfRule type="cellIs" dxfId="310" priority="104" operator="equal">
      <formula>"RED"</formula>
    </cfRule>
  </conditionalFormatting>
  <conditionalFormatting sqref="F11">
    <cfRule type="cellIs" dxfId="309" priority="105" operator="equal">
      <formula>"GREEN"</formula>
    </cfRule>
  </conditionalFormatting>
  <conditionalFormatting sqref="G10">
    <cfRule type="cellIs" dxfId="308" priority="106" operator="equal">
      <formula>"AMBER"</formula>
    </cfRule>
  </conditionalFormatting>
  <conditionalFormatting sqref="G10">
    <cfRule type="cellIs" dxfId="307" priority="107" operator="equal">
      <formula>"RED"</formula>
    </cfRule>
  </conditionalFormatting>
  <conditionalFormatting sqref="G10">
    <cfRule type="cellIs" dxfId="306" priority="108" operator="equal">
      <formula>"GREEN"</formula>
    </cfRule>
  </conditionalFormatting>
  <conditionalFormatting sqref="G11">
    <cfRule type="cellIs" dxfId="305" priority="109" operator="equal">
      <formula>"AMBER"</formula>
    </cfRule>
  </conditionalFormatting>
  <conditionalFormatting sqref="G11">
    <cfRule type="cellIs" dxfId="304" priority="110" operator="equal">
      <formula>"RED"</formula>
    </cfRule>
  </conditionalFormatting>
  <conditionalFormatting sqref="G11">
    <cfRule type="cellIs" dxfId="303" priority="111" operator="equal">
      <formula>"GREEN"</formula>
    </cfRule>
  </conditionalFormatting>
  <conditionalFormatting sqref="H10">
    <cfRule type="cellIs" dxfId="302" priority="112" operator="equal">
      <formula>"AMBER"</formula>
    </cfRule>
  </conditionalFormatting>
  <conditionalFormatting sqref="H10">
    <cfRule type="cellIs" dxfId="301" priority="113" operator="equal">
      <formula>"RED"</formula>
    </cfRule>
  </conditionalFormatting>
  <conditionalFormatting sqref="H10">
    <cfRule type="cellIs" dxfId="300" priority="114" operator="equal">
      <formula>"GREEN"</formula>
    </cfRule>
  </conditionalFormatting>
  <conditionalFormatting sqref="H11">
    <cfRule type="cellIs" dxfId="299" priority="115" operator="equal">
      <formula>"AMBER"</formula>
    </cfRule>
  </conditionalFormatting>
  <conditionalFormatting sqref="H11">
    <cfRule type="cellIs" dxfId="298" priority="116" operator="equal">
      <formula>"RED"</formula>
    </cfRule>
  </conditionalFormatting>
  <conditionalFormatting sqref="H11">
    <cfRule type="cellIs" dxfId="297" priority="117" operator="equal">
      <formula>"GREEN"</formula>
    </cfRule>
  </conditionalFormatting>
  <conditionalFormatting sqref="I10">
    <cfRule type="cellIs" dxfId="296" priority="118" operator="equal">
      <formula>"AMBER"</formula>
    </cfRule>
  </conditionalFormatting>
  <conditionalFormatting sqref="I10">
    <cfRule type="cellIs" dxfId="295" priority="119" operator="equal">
      <formula>"RED"</formula>
    </cfRule>
  </conditionalFormatting>
  <conditionalFormatting sqref="I10">
    <cfRule type="cellIs" dxfId="294" priority="120" operator="equal">
      <formula>"GREEN"</formula>
    </cfRule>
  </conditionalFormatting>
  <conditionalFormatting sqref="I11">
    <cfRule type="cellIs" dxfId="293" priority="121" operator="equal">
      <formula>"AMBER"</formula>
    </cfRule>
  </conditionalFormatting>
  <conditionalFormatting sqref="I11">
    <cfRule type="cellIs" dxfId="292" priority="122" operator="equal">
      <formula>"RED"</formula>
    </cfRule>
  </conditionalFormatting>
  <conditionalFormatting sqref="I11">
    <cfRule type="cellIs" dxfId="291" priority="123" operator="equal">
      <formula>"GREEN"</formula>
    </cfRule>
  </conditionalFormatting>
  <conditionalFormatting sqref="J10">
    <cfRule type="cellIs" dxfId="290" priority="124" operator="equal">
      <formula>"AMBER"</formula>
    </cfRule>
  </conditionalFormatting>
  <conditionalFormatting sqref="J10">
    <cfRule type="cellIs" dxfId="289" priority="125" operator="equal">
      <formula>"RED"</formula>
    </cfRule>
  </conditionalFormatting>
  <conditionalFormatting sqref="J10">
    <cfRule type="cellIs" dxfId="288" priority="126" operator="equal">
      <formula>"GREEN"</formula>
    </cfRule>
  </conditionalFormatting>
  <conditionalFormatting sqref="J11">
    <cfRule type="cellIs" dxfId="287" priority="127" operator="equal">
      <formula>"AMBER"</formula>
    </cfRule>
  </conditionalFormatting>
  <conditionalFormatting sqref="J11">
    <cfRule type="cellIs" dxfId="286" priority="128" operator="equal">
      <formula>"RED"</formula>
    </cfRule>
  </conditionalFormatting>
  <conditionalFormatting sqref="J11">
    <cfRule type="cellIs" dxfId="285" priority="129" operator="equal">
      <formula>"GREEN"</formula>
    </cfRule>
  </conditionalFormatting>
  <conditionalFormatting sqref="K10">
    <cfRule type="cellIs" dxfId="284" priority="130" operator="equal">
      <formula>"AMBER"</formula>
    </cfRule>
  </conditionalFormatting>
  <conditionalFormatting sqref="K10">
    <cfRule type="cellIs" dxfId="283" priority="131" operator="equal">
      <formula>"RED"</formula>
    </cfRule>
  </conditionalFormatting>
  <conditionalFormatting sqref="K10">
    <cfRule type="cellIs" dxfId="282" priority="132" operator="equal">
      <formula>"GREEN"</formula>
    </cfRule>
  </conditionalFormatting>
  <conditionalFormatting sqref="K11">
    <cfRule type="cellIs" dxfId="281" priority="133" operator="equal">
      <formula>"AMBER"</formula>
    </cfRule>
  </conditionalFormatting>
  <conditionalFormatting sqref="K11">
    <cfRule type="cellIs" dxfId="280" priority="134" operator="equal">
      <formula>"RED"</formula>
    </cfRule>
  </conditionalFormatting>
  <conditionalFormatting sqref="K11">
    <cfRule type="cellIs" dxfId="279" priority="135" operator="equal">
      <formula>"GREEN"</formula>
    </cfRule>
  </conditionalFormatting>
  <conditionalFormatting sqref="L10">
    <cfRule type="cellIs" dxfId="278" priority="136" operator="equal">
      <formula>"AMBER"</formula>
    </cfRule>
  </conditionalFormatting>
  <conditionalFormatting sqref="L10">
    <cfRule type="cellIs" dxfId="277" priority="137" operator="equal">
      <formula>"RED"</formula>
    </cfRule>
  </conditionalFormatting>
  <conditionalFormatting sqref="L10">
    <cfRule type="cellIs" dxfId="276" priority="138" operator="equal">
      <formula>"GREEN"</formula>
    </cfRule>
  </conditionalFormatting>
  <conditionalFormatting sqref="L11">
    <cfRule type="cellIs" dxfId="275" priority="139" operator="equal">
      <formula>"AMBER"</formula>
    </cfRule>
  </conditionalFormatting>
  <conditionalFormatting sqref="L11">
    <cfRule type="cellIs" dxfId="274" priority="140" operator="equal">
      <formula>"RED"</formula>
    </cfRule>
  </conditionalFormatting>
  <conditionalFormatting sqref="L11">
    <cfRule type="cellIs" dxfId="273" priority="141" operator="equal">
      <formula>"GREEN"</formula>
    </cfRule>
  </conditionalFormatting>
  <conditionalFormatting sqref="M10">
    <cfRule type="cellIs" dxfId="272" priority="142" operator="equal">
      <formula>"AMBER"</formula>
    </cfRule>
  </conditionalFormatting>
  <conditionalFormatting sqref="M10">
    <cfRule type="cellIs" dxfId="271" priority="143" operator="equal">
      <formula>"RED"</formula>
    </cfRule>
  </conditionalFormatting>
  <conditionalFormatting sqref="M10">
    <cfRule type="cellIs" dxfId="270" priority="144" operator="equal">
      <formula>"GREEN"</formula>
    </cfRule>
  </conditionalFormatting>
  <conditionalFormatting sqref="M11">
    <cfRule type="cellIs" dxfId="269" priority="145" operator="equal">
      <formula>"AMBER"</formula>
    </cfRule>
  </conditionalFormatting>
  <conditionalFormatting sqref="M11">
    <cfRule type="cellIs" dxfId="268" priority="146" operator="equal">
      <formula>"RED"</formula>
    </cfRule>
  </conditionalFormatting>
  <conditionalFormatting sqref="M11">
    <cfRule type="cellIs" dxfId="267" priority="147" operator="equal">
      <formula>"GREEN"</formula>
    </cfRule>
  </conditionalFormatting>
  <conditionalFormatting sqref="B10">
    <cfRule type="cellIs" dxfId="266" priority="148" operator="equal">
      <formula>"AMBER"</formula>
    </cfRule>
  </conditionalFormatting>
  <conditionalFormatting sqref="B10">
    <cfRule type="cellIs" dxfId="265" priority="149" operator="equal">
      <formula>"RED"</formula>
    </cfRule>
  </conditionalFormatting>
  <conditionalFormatting sqref="B10">
    <cfRule type="cellIs" dxfId="264" priority="150" operator="equal">
      <formula>"GREEN"</formula>
    </cfRule>
  </conditionalFormatting>
  <conditionalFormatting sqref="B11">
    <cfRule type="cellIs" dxfId="263" priority="151" operator="equal">
      <formula>"AMBER"</formula>
    </cfRule>
  </conditionalFormatting>
  <conditionalFormatting sqref="B11">
    <cfRule type="cellIs" dxfId="262" priority="152" operator="equal">
      <formula>"RED"</formula>
    </cfRule>
  </conditionalFormatting>
  <conditionalFormatting sqref="B11">
    <cfRule type="cellIs" dxfId="261" priority="153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Deliverabl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8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showGridLines="0" topLeftCell="D26" workbookViewId="0">
      <selection activeCell="N20" sqref="N20"/>
    </sheetView>
  </sheetViews>
  <sheetFormatPr baseColWidth="10" defaultColWidth="11.5" defaultRowHeight="14" x14ac:dyDescent="0"/>
  <cols>
    <col min="1" max="1" width="14" style="74" customWidth="1"/>
    <col min="2" max="2" width="11.6640625" style="74" customWidth="1"/>
    <col min="3" max="3" width="39.1640625" style="74" customWidth="1"/>
    <col min="4" max="4" width="15.5" style="74" customWidth="1"/>
    <col min="5" max="6" width="16.33203125" style="74" customWidth="1"/>
    <col min="7" max="12" width="10.33203125" style="74" customWidth="1"/>
    <col min="13" max="16384" width="11.5" style="74"/>
  </cols>
  <sheetData>
    <row r="1" spans="1:9">
      <c r="A1" s="72" t="s">
        <v>0</v>
      </c>
      <c r="B1" s="73" t="str">
        <f>OVERALLLIGHT</f>
        <v>RED</v>
      </c>
    </row>
    <row r="2" spans="1:9">
      <c r="A2" s="72" t="s">
        <v>1</v>
      </c>
      <c r="B2" s="75" t="str">
        <f>MILESTONELIGHT</f>
        <v>RED</v>
      </c>
    </row>
    <row r="3" spans="1:9">
      <c r="A3" s="72" t="s">
        <v>2</v>
      </c>
      <c r="B3" s="75" t="str">
        <f>ISSUELIGHT</f>
        <v>GREEN</v>
      </c>
    </row>
    <row r="4" spans="1:9">
      <c r="A4" s="72" t="s">
        <v>3</v>
      </c>
      <c r="B4" s="75" t="str">
        <f>RISKLIGHT</f>
        <v>GREEN</v>
      </c>
    </row>
    <row r="5" spans="1:9">
      <c r="A5" s="72" t="s">
        <v>4</v>
      </c>
      <c r="B5" s="75" t="str">
        <f>CHANGELIGHT</f>
        <v>GREEN</v>
      </c>
    </row>
    <row r="6" spans="1:9">
      <c r="A6" s="72" t="s">
        <v>5</v>
      </c>
      <c r="B6" s="76" t="str">
        <f>DEPENDENCYLIGHT</f>
        <v/>
      </c>
    </row>
    <row r="7" spans="1:9">
      <c r="A7" s="72" t="s">
        <v>6</v>
      </c>
      <c r="B7" s="76" t="str">
        <f>MEASURELIGHT</f>
        <v/>
      </c>
    </row>
    <row r="8" spans="1:9" ht="15" customHeight="1">
      <c r="A8" s="72" t="s">
        <v>7</v>
      </c>
      <c r="B8" s="75" t="str">
        <f>COMMUNICATIONLIGHT</f>
        <v>GREEN</v>
      </c>
      <c r="H8" s="77"/>
      <c r="I8" s="77"/>
    </row>
    <row r="9" spans="1:9" ht="15" customHeight="1">
      <c r="A9" s="72" t="s">
        <v>8</v>
      </c>
      <c r="B9" s="78" t="str">
        <f>FINANCELIGHT</f>
        <v>AMBER</v>
      </c>
      <c r="H9" s="77"/>
      <c r="I9" s="77"/>
    </row>
    <row r="10" spans="1:9">
      <c r="A10" s="72"/>
      <c r="B10" s="79"/>
    </row>
    <row r="11" spans="1:9" ht="25.5" customHeight="1">
      <c r="A11" s="80" t="s">
        <v>11</v>
      </c>
      <c r="B11" s="31" t="str">
        <f>ProjNo</f>
        <v>RT029</v>
      </c>
      <c r="C11" s="32" t="str">
        <f>ProjName</f>
        <v>Cloud Based Bioinformatics Tools</v>
      </c>
      <c r="D11" s="33"/>
      <c r="E11" s="33"/>
      <c r="F11" s="33"/>
      <c r="G11" s="33"/>
    </row>
    <row r="12" spans="1:9" ht="17.25" customHeight="1">
      <c r="A12" s="72"/>
      <c r="B12" s="34" t="s">
        <v>9</v>
      </c>
      <c r="C12" s="35" t="str">
        <f>ReportFrom</f>
        <v>01-Sep-12</v>
      </c>
      <c r="D12" s="35"/>
      <c r="E12" s="35"/>
      <c r="F12" s="35"/>
      <c r="G12" s="35"/>
      <c r="H12" s="81"/>
      <c r="I12" s="81"/>
    </row>
    <row r="13" spans="1:9" ht="17.25" customHeight="1">
      <c r="A13" s="72"/>
      <c r="B13" s="37" t="s">
        <v>10</v>
      </c>
      <c r="C13" s="38" t="str">
        <f>LastDateReport</f>
        <v>30-Nov-12</v>
      </c>
      <c r="D13" s="35"/>
      <c r="E13" s="35"/>
      <c r="F13" s="35"/>
      <c r="G13" s="35"/>
      <c r="H13" s="81"/>
      <c r="I13" s="81"/>
    </row>
    <row r="14" spans="1:9" ht="6" customHeight="1">
      <c r="A14" s="72"/>
      <c r="B14" s="33"/>
      <c r="C14" s="39"/>
      <c r="D14" s="39"/>
      <c r="E14" s="39"/>
      <c r="F14" s="39"/>
      <c r="G14" s="39"/>
      <c r="H14" s="81"/>
      <c r="I14" s="81"/>
    </row>
    <row r="15" spans="1:9" ht="19.5" customHeight="1">
      <c r="B15" s="82" t="s">
        <v>13</v>
      </c>
      <c r="C15" s="82"/>
      <c r="D15" s="82"/>
      <c r="E15" s="82"/>
      <c r="F15" s="82"/>
      <c r="G15" s="82"/>
      <c r="H15" s="83"/>
      <c r="I15" s="83"/>
    </row>
    <row r="16" spans="1:9" ht="17.25" customHeight="1">
      <c r="B16" s="84" t="s">
        <v>14</v>
      </c>
      <c r="C16" s="84"/>
      <c r="D16" s="84"/>
      <c r="E16" s="84"/>
      <c r="F16" s="84"/>
      <c r="G16" s="84"/>
      <c r="H16" s="84"/>
      <c r="I16" s="85"/>
    </row>
    <row r="17" spans="2:18" ht="15.75" customHeight="1" thickBot="1">
      <c r="B17" s="86"/>
      <c r="C17" s="86"/>
      <c r="D17" s="86"/>
      <c r="E17" s="86"/>
      <c r="F17" s="86"/>
      <c r="G17" s="86"/>
      <c r="H17" s="87"/>
      <c r="I17" s="87"/>
    </row>
    <row r="18" spans="2:18" ht="34" customHeight="1">
      <c r="B18" s="86"/>
      <c r="C18" s="86"/>
      <c r="D18" s="86"/>
      <c r="E18" s="86"/>
      <c r="F18" s="86"/>
      <c r="G18" s="88" t="s">
        <v>15</v>
      </c>
      <c r="H18" s="89"/>
      <c r="I18" s="88" t="s">
        <v>16</v>
      </c>
      <c r="J18" s="89"/>
      <c r="K18" s="88" t="s">
        <v>17</v>
      </c>
      <c r="L18" s="89"/>
      <c r="M18" s="88" t="s">
        <v>18</v>
      </c>
      <c r="N18" s="89"/>
      <c r="O18" s="88" t="s">
        <v>19</v>
      </c>
      <c r="P18" s="89"/>
      <c r="Q18" s="88" t="s">
        <v>20</v>
      </c>
      <c r="R18" s="89"/>
    </row>
    <row r="19" spans="2:18" ht="51.75" customHeight="1">
      <c r="B19" s="90" t="s">
        <v>21</v>
      </c>
      <c r="C19" s="90" t="s">
        <v>22</v>
      </c>
      <c r="D19" s="90" t="s">
        <v>23</v>
      </c>
      <c r="E19" s="91" t="s">
        <v>24</v>
      </c>
      <c r="F19" s="92" t="s">
        <v>25</v>
      </c>
      <c r="G19" s="93" t="s">
        <v>26</v>
      </c>
      <c r="H19" s="94" t="s">
        <v>27</v>
      </c>
      <c r="I19" s="95" t="s">
        <v>26</v>
      </c>
      <c r="J19" s="94" t="s">
        <v>27</v>
      </c>
      <c r="K19" s="95" t="s">
        <v>26</v>
      </c>
      <c r="L19" s="94" t="s">
        <v>27</v>
      </c>
      <c r="M19" s="95" t="s">
        <v>26</v>
      </c>
      <c r="N19" s="94" t="s">
        <v>27</v>
      </c>
      <c r="O19" s="95" t="s">
        <v>26</v>
      </c>
      <c r="P19" s="94" t="s">
        <v>27</v>
      </c>
      <c r="Q19" s="95" t="s">
        <v>26</v>
      </c>
      <c r="R19" s="94" t="s">
        <v>27</v>
      </c>
    </row>
    <row r="20" spans="2:18" ht="28" customHeight="1">
      <c r="B20" s="56">
        <v>1</v>
      </c>
      <c r="C20" s="56" t="s">
        <v>28</v>
      </c>
      <c r="D20" s="57">
        <v>41044</v>
      </c>
      <c r="E20" s="58">
        <v>41044</v>
      </c>
      <c r="F20" s="59" t="s">
        <v>29</v>
      </c>
      <c r="G20" s="60"/>
      <c r="H20" s="96">
        <v>5</v>
      </c>
      <c r="I20" s="62"/>
      <c r="J20" s="98" t="s">
        <v>55</v>
      </c>
      <c r="K20" s="62"/>
      <c r="L20" s="98"/>
      <c r="M20" s="62"/>
      <c r="N20" s="96"/>
      <c r="O20" s="62"/>
      <c r="P20" s="98"/>
      <c r="Q20" s="62"/>
      <c r="R20" s="98">
        <v>25000</v>
      </c>
    </row>
    <row r="21" spans="2:18" ht="28" customHeight="1">
      <c r="B21" s="56">
        <v>2</v>
      </c>
      <c r="C21" s="56" t="s">
        <v>31</v>
      </c>
      <c r="D21" s="57">
        <v>41075</v>
      </c>
      <c r="E21" s="58">
        <v>41136</v>
      </c>
      <c r="F21" s="59" t="s">
        <v>32</v>
      </c>
      <c r="G21" s="60"/>
      <c r="H21" s="96"/>
      <c r="I21" s="62"/>
      <c r="J21" s="98"/>
      <c r="K21" s="62"/>
      <c r="L21" s="98"/>
      <c r="M21" s="62"/>
      <c r="N21" s="96"/>
      <c r="O21" s="62"/>
      <c r="P21" s="98"/>
      <c r="Q21" s="62"/>
      <c r="R21" s="98"/>
    </row>
    <row r="22" spans="2:18" ht="28" customHeight="1">
      <c r="B22" s="56">
        <v>3</v>
      </c>
      <c r="C22" s="56" t="s">
        <v>33</v>
      </c>
      <c r="D22" s="57">
        <v>41136</v>
      </c>
      <c r="E22" s="58">
        <v>41167</v>
      </c>
      <c r="F22" s="59" t="s">
        <v>34</v>
      </c>
      <c r="G22" s="60"/>
      <c r="H22" s="98"/>
      <c r="I22" s="62"/>
      <c r="J22" s="98"/>
      <c r="K22" s="62"/>
      <c r="L22" s="98"/>
      <c r="M22" s="62"/>
      <c r="N22" s="98"/>
      <c r="O22" s="62"/>
      <c r="P22" s="98"/>
      <c r="Q22" s="62"/>
      <c r="R22" s="98"/>
    </row>
    <row r="23" spans="2:18" ht="28" customHeight="1">
      <c r="B23" s="56">
        <v>4</v>
      </c>
      <c r="C23" s="56" t="s">
        <v>35</v>
      </c>
      <c r="D23" s="57">
        <v>41136</v>
      </c>
      <c r="E23" s="58">
        <v>41167</v>
      </c>
      <c r="F23" s="59" t="s">
        <v>36</v>
      </c>
      <c r="G23" s="60"/>
      <c r="H23" s="98"/>
      <c r="I23" s="62"/>
      <c r="J23" s="98"/>
      <c r="K23" s="62"/>
      <c r="L23" s="98"/>
      <c r="M23" s="62"/>
      <c r="N23" s="98"/>
      <c r="O23" s="62"/>
      <c r="P23" s="98"/>
      <c r="Q23" s="62"/>
      <c r="R23" s="98"/>
    </row>
    <row r="24" spans="2:18" ht="28" customHeight="1">
      <c r="B24" s="56">
        <v>5</v>
      </c>
      <c r="C24" s="56" t="s">
        <v>37</v>
      </c>
      <c r="D24" s="57">
        <v>41182</v>
      </c>
      <c r="E24" s="58">
        <v>41212</v>
      </c>
      <c r="F24" s="59" t="s">
        <v>38</v>
      </c>
      <c r="G24" s="60"/>
      <c r="H24" s="98"/>
      <c r="I24" s="62"/>
      <c r="J24" s="98"/>
      <c r="K24" s="62"/>
      <c r="L24" s="98"/>
      <c r="M24" s="62"/>
      <c r="N24" s="98"/>
      <c r="O24" s="62"/>
      <c r="P24" s="98"/>
      <c r="Q24" s="62"/>
      <c r="R24" s="98"/>
    </row>
    <row r="25" spans="2:18" ht="28" customHeight="1">
      <c r="B25" s="56">
        <v>6</v>
      </c>
      <c r="C25" s="56" t="s">
        <v>39</v>
      </c>
      <c r="D25" s="57">
        <v>41197</v>
      </c>
      <c r="E25" s="58">
        <v>41228</v>
      </c>
      <c r="F25" s="59" t="s">
        <v>40</v>
      </c>
      <c r="G25" s="60"/>
      <c r="H25" s="98"/>
      <c r="I25" s="62"/>
      <c r="J25" s="98"/>
      <c r="K25" s="62"/>
      <c r="L25" s="98"/>
      <c r="M25" s="62"/>
      <c r="N25" s="98"/>
      <c r="O25" s="62"/>
      <c r="P25" s="98"/>
      <c r="Q25" s="62"/>
      <c r="R25" s="98"/>
    </row>
    <row r="26" spans="2:18" ht="28" customHeight="1">
      <c r="B26" s="56">
        <v>7</v>
      </c>
      <c r="C26" s="56" t="s">
        <v>41</v>
      </c>
      <c r="D26" s="57">
        <v>41258</v>
      </c>
      <c r="E26" s="58">
        <v>41304</v>
      </c>
      <c r="F26" s="59" t="s">
        <v>42</v>
      </c>
      <c r="G26" s="60"/>
      <c r="H26" s="98"/>
      <c r="I26" s="62"/>
      <c r="J26" s="98"/>
      <c r="K26" s="62"/>
      <c r="L26" s="98"/>
      <c r="M26" s="62"/>
      <c r="N26" s="98"/>
      <c r="O26" s="62"/>
      <c r="P26" s="98"/>
      <c r="Q26" s="62"/>
      <c r="R26" s="98"/>
    </row>
    <row r="27" spans="2:18" ht="28" customHeight="1">
      <c r="B27" s="56">
        <v>8</v>
      </c>
      <c r="C27" s="56" t="s">
        <v>43</v>
      </c>
      <c r="D27" s="57">
        <v>41258</v>
      </c>
      <c r="E27" s="58">
        <v>41304</v>
      </c>
      <c r="F27" s="59" t="s">
        <v>44</v>
      </c>
      <c r="G27" s="60"/>
      <c r="H27" s="98"/>
      <c r="I27" s="62"/>
      <c r="J27" s="98"/>
      <c r="K27" s="62"/>
      <c r="L27" s="98"/>
      <c r="M27" s="62"/>
      <c r="N27" s="98"/>
      <c r="O27" s="62"/>
      <c r="P27" s="98"/>
      <c r="Q27" s="62"/>
      <c r="R27" s="98"/>
    </row>
    <row r="28" spans="2:18" ht="28" customHeight="1">
      <c r="B28" s="56">
        <v>9</v>
      </c>
      <c r="C28" s="56" t="s">
        <v>45</v>
      </c>
      <c r="D28" s="57">
        <v>41333</v>
      </c>
      <c r="E28" s="58">
        <v>41363</v>
      </c>
      <c r="F28" s="59" t="s">
        <v>46</v>
      </c>
      <c r="G28" s="60"/>
      <c r="H28" s="98"/>
      <c r="I28" s="62"/>
      <c r="J28" s="98"/>
      <c r="K28" s="62"/>
      <c r="L28" s="98"/>
      <c r="M28" s="62"/>
      <c r="N28" s="98"/>
      <c r="O28" s="62"/>
      <c r="P28" s="98"/>
      <c r="Q28" s="62"/>
      <c r="R28" s="98"/>
    </row>
    <row r="29" spans="2:18" ht="28" customHeight="1">
      <c r="B29" s="56"/>
      <c r="C29" s="56"/>
      <c r="D29" s="57"/>
      <c r="E29" s="58"/>
      <c r="F29" s="59"/>
      <c r="G29" s="60"/>
      <c r="H29" s="98"/>
      <c r="I29" s="62"/>
      <c r="J29" s="98"/>
      <c r="K29" s="62"/>
      <c r="L29" s="98"/>
      <c r="M29" s="62"/>
      <c r="N29" s="98"/>
      <c r="O29" s="62"/>
      <c r="P29" s="98"/>
      <c r="Q29" s="62"/>
      <c r="R29" s="98"/>
    </row>
    <row r="30" spans="2:18" ht="28" customHeight="1">
      <c r="B30" s="56"/>
      <c r="C30" s="56"/>
      <c r="D30" s="57"/>
      <c r="E30" s="58"/>
      <c r="F30" s="59"/>
      <c r="G30" s="60"/>
      <c r="H30" s="98"/>
      <c r="I30" s="62"/>
      <c r="J30" s="98"/>
      <c r="K30" s="62"/>
      <c r="L30" s="98"/>
      <c r="M30" s="62"/>
      <c r="N30" s="98"/>
      <c r="O30" s="62"/>
      <c r="P30" s="98"/>
      <c r="Q30" s="62"/>
      <c r="R30" s="98"/>
    </row>
    <row r="31" spans="2:18" ht="28" customHeight="1">
      <c r="B31" s="56"/>
      <c r="C31" s="56"/>
      <c r="D31" s="57"/>
      <c r="E31" s="58"/>
      <c r="F31" s="59"/>
      <c r="G31" s="60"/>
      <c r="H31" s="98"/>
      <c r="I31" s="62"/>
      <c r="J31" s="98"/>
      <c r="K31" s="62"/>
      <c r="L31" s="98"/>
      <c r="M31" s="62"/>
      <c r="N31" s="98"/>
      <c r="O31" s="62"/>
      <c r="P31" s="98"/>
      <c r="Q31" s="62"/>
      <c r="R31" s="98"/>
    </row>
    <row r="32" spans="2:18" ht="28" customHeight="1">
      <c r="B32" s="56"/>
      <c r="C32" s="56"/>
      <c r="D32" s="57"/>
      <c r="E32" s="58"/>
      <c r="F32" s="59"/>
      <c r="G32" s="60"/>
      <c r="H32" s="98"/>
      <c r="I32" s="62"/>
      <c r="J32" s="98"/>
      <c r="K32" s="62"/>
      <c r="L32" s="98"/>
      <c r="M32" s="62"/>
      <c r="N32" s="98"/>
      <c r="O32" s="62"/>
      <c r="P32" s="98"/>
      <c r="Q32" s="62"/>
      <c r="R32" s="98"/>
    </row>
    <row r="33" spans="2:18" ht="28" customHeight="1" thickBot="1">
      <c r="B33" s="56"/>
      <c r="C33" s="56"/>
      <c r="D33" s="57"/>
      <c r="E33" s="58"/>
      <c r="F33" s="59"/>
      <c r="G33" s="64"/>
      <c r="H33" s="99"/>
      <c r="I33" s="66"/>
      <c r="J33" s="99"/>
      <c r="K33" s="66"/>
      <c r="L33" s="99"/>
      <c r="M33" s="66"/>
      <c r="N33" s="99"/>
      <c r="O33" s="66"/>
      <c r="P33" s="99"/>
      <c r="Q33" s="66"/>
      <c r="R33" s="99"/>
    </row>
    <row r="34" spans="2:18" ht="13.5" customHeight="1" thickBot="1"/>
    <row r="35" spans="2:18" ht="46" customHeight="1" thickBot="1">
      <c r="C35" s="100" t="s">
        <v>47</v>
      </c>
      <c r="D35" s="101"/>
    </row>
    <row r="36" spans="2:18">
      <c r="B36" s="102"/>
    </row>
    <row r="37" spans="2:18">
      <c r="B37" s="74" t="s">
        <v>48</v>
      </c>
    </row>
    <row r="38" spans="2:18" ht="14" customHeight="1">
      <c r="B38" s="70" t="s">
        <v>12</v>
      </c>
      <c r="C38" s="70"/>
      <c r="D38" s="70"/>
      <c r="E38" s="70"/>
    </row>
    <row r="39" spans="2:18">
      <c r="B39" s="102"/>
    </row>
    <row r="40" spans="2:18">
      <c r="B40" s="102"/>
      <c r="C40" s="74" t="s">
        <v>49</v>
      </c>
    </row>
    <row r="41" spans="2:18">
      <c r="C41" s="74" t="s">
        <v>50</v>
      </c>
    </row>
    <row r="42" spans="2:18">
      <c r="C42" s="74" t="s">
        <v>51</v>
      </c>
    </row>
    <row r="43" spans="2:18">
      <c r="C43" s="74" t="s">
        <v>52</v>
      </c>
    </row>
    <row r="44" spans="2:18">
      <c r="C44" s="74" t="s">
        <v>53</v>
      </c>
    </row>
    <row r="45" spans="2:18" ht="13.5" customHeight="1" thickBot="1">
      <c r="C45" s="74" t="s">
        <v>54</v>
      </c>
    </row>
    <row r="46" spans="2:18" ht="13.5" customHeight="1" thickBot="1">
      <c r="Q46" s="103" t="str">
        <f>IF(P46&gt;0,"DATA ENTERED","")</f>
        <v/>
      </c>
    </row>
  </sheetData>
  <sheetProtection sheet="1" formatColumns="0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">
    <cfRule type="cellIs" dxfId="260" priority="1" operator="equal">
      <formula>"AMBER"</formula>
    </cfRule>
  </conditionalFormatting>
  <conditionalFormatting sqref="B1">
    <cfRule type="cellIs" dxfId="259" priority="2" operator="equal">
      <formula>"RED"</formula>
    </cfRule>
  </conditionalFormatting>
  <conditionalFormatting sqref="B1">
    <cfRule type="cellIs" dxfId="258" priority="3" operator="equal">
      <formula>"GREEN"</formula>
    </cfRule>
  </conditionalFormatting>
  <conditionalFormatting sqref="B2">
    <cfRule type="cellIs" dxfId="257" priority="4" operator="equal">
      <formula>"AMBER"</formula>
    </cfRule>
  </conditionalFormatting>
  <conditionalFormatting sqref="B2">
    <cfRule type="cellIs" dxfId="256" priority="5" operator="equal">
      <formula>"RED"</formula>
    </cfRule>
  </conditionalFormatting>
  <conditionalFormatting sqref="B2">
    <cfRule type="cellIs" dxfId="255" priority="6" operator="equal">
      <formula>"GREEN"</formula>
    </cfRule>
  </conditionalFormatting>
  <conditionalFormatting sqref="B3">
    <cfRule type="cellIs" dxfId="254" priority="7" operator="equal">
      <formula>"AMBER"</formula>
    </cfRule>
  </conditionalFormatting>
  <conditionalFormatting sqref="B3">
    <cfRule type="cellIs" dxfId="253" priority="8" operator="equal">
      <formula>"RED"</formula>
    </cfRule>
  </conditionalFormatting>
  <conditionalFormatting sqref="B3">
    <cfRule type="cellIs" dxfId="252" priority="9" operator="equal">
      <formula>"GREEN"</formula>
    </cfRule>
  </conditionalFormatting>
  <conditionalFormatting sqref="B4">
    <cfRule type="cellIs" dxfId="251" priority="10" operator="equal">
      <formula>"AMBER"</formula>
    </cfRule>
  </conditionalFormatting>
  <conditionalFormatting sqref="B4">
    <cfRule type="cellIs" dxfId="250" priority="11" operator="equal">
      <formula>"RED"</formula>
    </cfRule>
  </conditionalFormatting>
  <conditionalFormatting sqref="B4">
    <cfRule type="cellIs" dxfId="249" priority="12" operator="equal">
      <formula>"GREEN"</formula>
    </cfRule>
  </conditionalFormatting>
  <conditionalFormatting sqref="B5">
    <cfRule type="cellIs" dxfId="248" priority="13" operator="equal">
      <formula>"AMBER"</formula>
    </cfRule>
  </conditionalFormatting>
  <conditionalFormatting sqref="B5">
    <cfRule type="cellIs" dxfId="247" priority="14" operator="equal">
      <formula>"RED"</formula>
    </cfRule>
  </conditionalFormatting>
  <conditionalFormatting sqref="B5">
    <cfRule type="cellIs" dxfId="246" priority="15" operator="equal">
      <formula>"GREEN"</formula>
    </cfRule>
  </conditionalFormatting>
  <conditionalFormatting sqref="B6">
    <cfRule type="cellIs" dxfId="245" priority="16" operator="equal">
      <formula>"AMBER"</formula>
    </cfRule>
  </conditionalFormatting>
  <conditionalFormatting sqref="B6">
    <cfRule type="cellIs" dxfId="244" priority="17" operator="equal">
      <formula>"RED"</formula>
    </cfRule>
  </conditionalFormatting>
  <conditionalFormatting sqref="B6">
    <cfRule type="cellIs" dxfId="243" priority="18" operator="equal">
      <formula>"GREEN"</formula>
    </cfRule>
  </conditionalFormatting>
  <conditionalFormatting sqref="B7">
    <cfRule type="cellIs" dxfId="242" priority="19" operator="equal">
      <formula>"AMBER"</formula>
    </cfRule>
  </conditionalFormatting>
  <conditionalFormatting sqref="B7">
    <cfRule type="cellIs" dxfId="241" priority="20" operator="equal">
      <formula>"RED"</formula>
    </cfRule>
  </conditionalFormatting>
  <conditionalFormatting sqref="B7">
    <cfRule type="cellIs" dxfId="240" priority="21" operator="equal">
      <formula>"GREEN"</formula>
    </cfRule>
  </conditionalFormatting>
  <conditionalFormatting sqref="B8">
    <cfRule type="cellIs" dxfId="239" priority="22" operator="equal">
      <formula>"AMBER"</formula>
    </cfRule>
  </conditionalFormatting>
  <conditionalFormatting sqref="B8">
    <cfRule type="cellIs" dxfId="238" priority="23" operator="equal">
      <formula>"RED"</formula>
    </cfRule>
  </conditionalFormatting>
  <conditionalFormatting sqref="B8">
    <cfRule type="cellIs" dxfId="237" priority="24" operator="equal">
      <formula>"GREEN"</formula>
    </cfRule>
  </conditionalFormatting>
  <conditionalFormatting sqref="B9">
    <cfRule type="cellIs" dxfId="236" priority="25" operator="equal">
      <formula>"AMBER"</formula>
    </cfRule>
  </conditionalFormatting>
  <conditionalFormatting sqref="B9">
    <cfRule type="cellIs" dxfId="235" priority="26" operator="equal">
      <formula>"RED"</formula>
    </cfRule>
  </conditionalFormatting>
  <conditionalFormatting sqref="B9">
    <cfRule type="cellIs" dxfId="234" priority="27" operator="equal">
      <formula>"GREEN"</formula>
    </cfRule>
  </conditionalFormatting>
  <conditionalFormatting sqref="H12">
    <cfRule type="cellIs" dxfId="233" priority="28" operator="equal">
      <formula>"AMBER"</formula>
    </cfRule>
  </conditionalFormatting>
  <conditionalFormatting sqref="H12">
    <cfRule type="cellIs" dxfId="232" priority="29" operator="equal">
      <formula>"RED"</formula>
    </cfRule>
  </conditionalFormatting>
  <conditionalFormatting sqref="H12">
    <cfRule type="cellIs" dxfId="231" priority="30" operator="equal">
      <formula>"GREEN"</formula>
    </cfRule>
  </conditionalFormatting>
  <conditionalFormatting sqref="H13">
    <cfRule type="cellIs" dxfId="230" priority="31" operator="equal">
      <formula>"AMBER"</formula>
    </cfRule>
  </conditionalFormatting>
  <conditionalFormatting sqref="H13">
    <cfRule type="cellIs" dxfId="229" priority="32" operator="equal">
      <formula>"RED"</formula>
    </cfRule>
  </conditionalFormatting>
  <conditionalFormatting sqref="H13">
    <cfRule type="cellIs" dxfId="228" priority="33" operator="equal">
      <formula>"GREEN"</formula>
    </cfRule>
  </conditionalFormatting>
  <conditionalFormatting sqref="H14">
    <cfRule type="cellIs" dxfId="227" priority="34" operator="equal">
      <formula>"AMBER"</formula>
    </cfRule>
  </conditionalFormatting>
  <conditionalFormatting sqref="H14">
    <cfRule type="cellIs" dxfId="226" priority="35" operator="equal">
      <formula>"RED"</formula>
    </cfRule>
  </conditionalFormatting>
  <conditionalFormatting sqref="H14">
    <cfRule type="cellIs" dxfId="225" priority="36" operator="equal">
      <formula>"GREEN"</formula>
    </cfRule>
  </conditionalFormatting>
  <conditionalFormatting sqref="I12">
    <cfRule type="cellIs" dxfId="224" priority="37" operator="equal">
      <formula>"AMBER"</formula>
    </cfRule>
  </conditionalFormatting>
  <conditionalFormatting sqref="I12">
    <cfRule type="cellIs" dxfId="223" priority="38" operator="equal">
      <formula>"RED"</formula>
    </cfRule>
  </conditionalFormatting>
  <conditionalFormatting sqref="I12">
    <cfRule type="cellIs" dxfId="222" priority="39" operator="equal">
      <formula>"GREEN"</formula>
    </cfRule>
  </conditionalFormatting>
  <conditionalFormatting sqref="I13">
    <cfRule type="cellIs" dxfId="221" priority="40" operator="equal">
      <formula>"AMBER"</formula>
    </cfRule>
  </conditionalFormatting>
  <conditionalFormatting sqref="I13">
    <cfRule type="cellIs" dxfId="220" priority="41" operator="equal">
      <formula>"RED"</formula>
    </cfRule>
  </conditionalFormatting>
  <conditionalFormatting sqref="I13">
    <cfRule type="cellIs" dxfId="219" priority="42" operator="equal">
      <formula>"GREEN"</formula>
    </cfRule>
  </conditionalFormatting>
  <conditionalFormatting sqref="I14">
    <cfRule type="cellIs" dxfId="218" priority="43" operator="equal">
      <formula>"AMBER"</formula>
    </cfRule>
  </conditionalFormatting>
  <conditionalFormatting sqref="I14">
    <cfRule type="cellIs" dxfId="217" priority="44" operator="equal">
      <formula>"RED"</formula>
    </cfRule>
  </conditionalFormatting>
  <conditionalFormatting sqref="I14">
    <cfRule type="cellIs" dxfId="216" priority="45" operator="equal">
      <formula>"GREEN"</formula>
    </cfRule>
  </conditionalFormatting>
  <conditionalFormatting sqref="J12">
    <cfRule type="cellIs" dxfId="215" priority="46" operator="equal">
      <formula>"AMBER"</formula>
    </cfRule>
  </conditionalFormatting>
  <conditionalFormatting sqref="J12">
    <cfRule type="cellIs" dxfId="214" priority="47" operator="equal">
      <formula>"RED"</formula>
    </cfRule>
  </conditionalFormatting>
  <conditionalFormatting sqref="J12">
    <cfRule type="cellIs" dxfId="213" priority="48" operator="equal">
      <formula>"GREEN"</formula>
    </cfRule>
  </conditionalFormatting>
  <conditionalFormatting sqref="J13">
    <cfRule type="cellIs" dxfId="212" priority="49" operator="equal">
      <formula>"AMBER"</formula>
    </cfRule>
  </conditionalFormatting>
  <conditionalFormatting sqref="J13">
    <cfRule type="cellIs" dxfId="211" priority="50" operator="equal">
      <formula>"RED"</formula>
    </cfRule>
  </conditionalFormatting>
  <conditionalFormatting sqref="J13">
    <cfRule type="cellIs" dxfId="210" priority="51" operator="equal">
      <formula>"GREEN"</formula>
    </cfRule>
  </conditionalFormatting>
  <conditionalFormatting sqref="J14">
    <cfRule type="cellIs" dxfId="209" priority="52" operator="equal">
      <formula>"AMBER"</formula>
    </cfRule>
  </conditionalFormatting>
  <conditionalFormatting sqref="J14">
    <cfRule type="cellIs" dxfId="208" priority="53" operator="equal">
      <formula>"RED"</formula>
    </cfRule>
  </conditionalFormatting>
  <conditionalFormatting sqref="J14">
    <cfRule type="cellIs" dxfId="207" priority="54" operator="equal">
      <formula>"GREEN"</formula>
    </cfRule>
  </conditionalFormatting>
  <conditionalFormatting sqref="K12">
    <cfRule type="cellIs" dxfId="206" priority="55" operator="equal">
      <formula>"AMBER"</formula>
    </cfRule>
  </conditionalFormatting>
  <conditionalFormatting sqref="K12">
    <cfRule type="cellIs" dxfId="205" priority="56" operator="equal">
      <formula>"RED"</formula>
    </cfRule>
  </conditionalFormatting>
  <conditionalFormatting sqref="K12">
    <cfRule type="cellIs" dxfId="204" priority="57" operator="equal">
      <formula>"GREEN"</formula>
    </cfRule>
  </conditionalFormatting>
  <conditionalFormatting sqref="K13">
    <cfRule type="cellIs" dxfId="203" priority="58" operator="equal">
      <formula>"AMBER"</formula>
    </cfRule>
  </conditionalFormatting>
  <conditionalFormatting sqref="K13">
    <cfRule type="cellIs" dxfId="202" priority="59" operator="equal">
      <formula>"RED"</formula>
    </cfRule>
  </conditionalFormatting>
  <conditionalFormatting sqref="K13">
    <cfRule type="cellIs" dxfId="201" priority="60" operator="equal">
      <formula>"GREEN"</formula>
    </cfRule>
  </conditionalFormatting>
  <conditionalFormatting sqref="K14">
    <cfRule type="cellIs" dxfId="200" priority="61" operator="equal">
      <formula>"AMBER"</formula>
    </cfRule>
  </conditionalFormatting>
  <conditionalFormatting sqref="K14">
    <cfRule type="cellIs" dxfId="199" priority="62" operator="equal">
      <formula>"RED"</formula>
    </cfRule>
  </conditionalFormatting>
  <conditionalFormatting sqref="K14">
    <cfRule type="cellIs" dxfId="198" priority="63" operator="equal">
      <formula>"GREEN"</formula>
    </cfRule>
  </conditionalFormatting>
  <conditionalFormatting sqref="L12">
    <cfRule type="cellIs" dxfId="197" priority="64" operator="equal">
      <formula>"AMBER"</formula>
    </cfRule>
  </conditionalFormatting>
  <conditionalFormatting sqref="L12">
    <cfRule type="cellIs" dxfId="196" priority="65" operator="equal">
      <formula>"RED"</formula>
    </cfRule>
  </conditionalFormatting>
  <conditionalFormatting sqref="L12">
    <cfRule type="cellIs" dxfId="195" priority="66" operator="equal">
      <formula>"GREEN"</formula>
    </cfRule>
  </conditionalFormatting>
  <conditionalFormatting sqref="L13">
    <cfRule type="cellIs" dxfId="194" priority="67" operator="equal">
      <formula>"AMBER"</formula>
    </cfRule>
  </conditionalFormatting>
  <conditionalFormatting sqref="L13">
    <cfRule type="cellIs" dxfId="193" priority="68" operator="equal">
      <formula>"RED"</formula>
    </cfRule>
  </conditionalFormatting>
  <conditionalFormatting sqref="L13">
    <cfRule type="cellIs" dxfId="192" priority="69" operator="equal">
      <formula>"GREEN"</formula>
    </cfRule>
  </conditionalFormatting>
  <conditionalFormatting sqref="L14">
    <cfRule type="cellIs" dxfId="191" priority="70" operator="equal">
      <formula>"AMBER"</formula>
    </cfRule>
  </conditionalFormatting>
  <conditionalFormatting sqref="L14">
    <cfRule type="cellIs" dxfId="190" priority="71" operator="equal">
      <formula>"RED"</formula>
    </cfRule>
  </conditionalFormatting>
  <conditionalFormatting sqref="L14">
    <cfRule type="cellIs" dxfId="189" priority="72" operator="equal">
      <formula>"GREEN"</formula>
    </cfRule>
  </conditionalFormatting>
  <conditionalFormatting sqref="M12">
    <cfRule type="cellIs" dxfId="188" priority="73" operator="equal">
      <formula>"AMBER"</formula>
    </cfRule>
  </conditionalFormatting>
  <conditionalFormatting sqref="M12">
    <cfRule type="cellIs" dxfId="187" priority="74" operator="equal">
      <formula>"RED"</formula>
    </cfRule>
  </conditionalFormatting>
  <conditionalFormatting sqref="M12">
    <cfRule type="cellIs" dxfId="186" priority="75" operator="equal">
      <formula>"GREEN"</formula>
    </cfRule>
  </conditionalFormatting>
  <conditionalFormatting sqref="M13">
    <cfRule type="cellIs" dxfId="185" priority="76" operator="equal">
      <formula>"AMBER"</formula>
    </cfRule>
  </conditionalFormatting>
  <conditionalFormatting sqref="M13">
    <cfRule type="cellIs" dxfId="184" priority="77" operator="equal">
      <formula>"RED"</formula>
    </cfRule>
  </conditionalFormatting>
  <conditionalFormatting sqref="M13">
    <cfRule type="cellIs" dxfId="183" priority="78" operator="equal">
      <formula>"GREEN"</formula>
    </cfRule>
  </conditionalFormatting>
  <conditionalFormatting sqref="M14">
    <cfRule type="cellIs" dxfId="182" priority="79" operator="equal">
      <formula>"AMBER"</formula>
    </cfRule>
  </conditionalFormatting>
  <conditionalFormatting sqref="M14">
    <cfRule type="cellIs" dxfId="181" priority="80" operator="equal">
      <formula>"RED"</formula>
    </cfRule>
  </conditionalFormatting>
  <conditionalFormatting sqref="M14">
    <cfRule type="cellIs" dxfId="180" priority="81" operator="equal">
      <formula>"GREEN"</formula>
    </cfRule>
  </conditionalFormatting>
  <conditionalFormatting sqref="C10">
    <cfRule type="cellIs" dxfId="179" priority="82" operator="equal">
      <formula>"AMBER"</formula>
    </cfRule>
  </conditionalFormatting>
  <conditionalFormatting sqref="C10">
    <cfRule type="cellIs" dxfId="178" priority="83" operator="equal">
      <formula>"RED"</formula>
    </cfRule>
  </conditionalFormatting>
  <conditionalFormatting sqref="C10">
    <cfRule type="cellIs" dxfId="177" priority="84" operator="equal">
      <formula>"GREEN"</formula>
    </cfRule>
  </conditionalFormatting>
  <conditionalFormatting sqref="C11">
    <cfRule type="cellIs" dxfId="176" priority="85" operator="equal">
      <formula>"AMBER"</formula>
    </cfRule>
  </conditionalFormatting>
  <conditionalFormatting sqref="C11">
    <cfRule type="cellIs" dxfId="175" priority="86" operator="equal">
      <formula>"RED"</formula>
    </cfRule>
  </conditionalFormatting>
  <conditionalFormatting sqref="C11">
    <cfRule type="cellIs" dxfId="174" priority="87" operator="equal">
      <formula>"GREEN"</formula>
    </cfRule>
  </conditionalFormatting>
  <conditionalFormatting sqref="D10">
    <cfRule type="cellIs" dxfId="173" priority="88" operator="equal">
      <formula>"AMBER"</formula>
    </cfRule>
  </conditionalFormatting>
  <conditionalFormatting sqref="D10">
    <cfRule type="cellIs" dxfId="172" priority="89" operator="equal">
      <formula>"RED"</formula>
    </cfRule>
  </conditionalFormatting>
  <conditionalFormatting sqref="D10">
    <cfRule type="cellIs" dxfId="171" priority="90" operator="equal">
      <formula>"GREEN"</formula>
    </cfRule>
  </conditionalFormatting>
  <conditionalFormatting sqref="D11">
    <cfRule type="cellIs" dxfId="170" priority="91" operator="equal">
      <formula>"AMBER"</formula>
    </cfRule>
  </conditionalFormatting>
  <conditionalFormatting sqref="D11">
    <cfRule type="cellIs" dxfId="169" priority="92" operator="equal">
      <formula>"RED"</formula>
    </cfRule>
  </conditionalFormatting>
  <conditionalFormatting sqref="D11">
    <cfRule type="cellIs" dxfId="168" priority="93" operator="equal">
      <formula>"GREEN"</formula>
    </cfRule>
  </conditionalFormatting>
  <conditionalFormatting sqref="E10">
    <cfRule type="cellIs" dxfId="167" priority="94" operator="equal">
      <formula>"AMBER"</formula>
    </cfRule>
  </conditionalFormatting>
  <conditionalFormatting sqref="E10">
    <cfRule type="cellIs" dxfId="166" priority="95" operator="equal">
      <formula>"RED"</formula>
    </cfRule>
  </conditionalFormatting>
  <conditionalFormatting sqref="E10">
    <cfRule type="cellIs" dxfId="165" priority="96" operator="equal">
      <formula>"GREEN"</formula>
    </cfRule>
  </conditionalFormatting>
  <conditionalFormatting sqref="E11">
    <cfRule type="cellIs" dxfId="164" priority="97" operator="equal">
      <formula>"AMBER"</formula>
    </cfRule>
  </conditionalFormatting>
  <conditionalFormatting sqref="E11">
    <cfRule type="cellIs" dxfId="163" priority="98" operator="equal">
      <formula>"RED"</formula>
    </cfRule>
  </conditionalFormatting>
  <conditionalFormatting sqref="E11">
    <cfRule type="cellIs" dxfId="162" priority="99" operator="equal">
      <formula>"GREEN"</formula>
    </cfRule>
  </conditionalFormatting>
  <conditionalFormatting sqref="F10">
    <cfRule type="cellIs" dxfId="161" priority="100" operator="equal">
      <formula>"AMBER"</formula>
    </cfRule>
  </conditionalFormatting>
  <conditionalFormatting sqref="F10">
    <cfRule type="cellIs" dxfId="160" priority="101" operator="equal">
      <formula>"RED"</formula>
    </cfRule>
  </conditionalFormatting>
  <conditionalFormatting sqref="F10">
    <cfRule type="cellIs" dxfId="159" priority="102" operator="equal">
      <formula>"GREEN"</formula>
    </cfRule>
  </conditionalFormatting>
  <conditionalFormatting sqref="F11">
    <cfRule type="cellIs" dxfId="158" priority="103" operator="equal">
      <formula>"AMBER"</formula>
    </cfRule>
  </conditionalFormatting>
  <conditionalFormatting sqref="F11">
    <cfRule type="cellIs" dxfId="157" priority="104" operator="equal">
      <formula>"RED"</formula>
    </cfRule>
  </conditionalFormatting>
  <conditionalFormatting sqref="F11">
    <cfRule type="cellIs" dxfId="156" priority="105" operator="equal">
      <formula>"GREEN"</formula>
    </cfRule>
  </conditionalFormatting>
  <conditionalFormatting sqref="G10">
    <cfRule type="cellIs" dxfId="155" priority="106" operator="equal">
      <formula>"AMBER"</formula>
    </cfRule>
  </conditionalFormatting>
  <conditionalFormatting sqref="G10">
    <cfRule type="cellIs" dxfId="154" priority="107" operator="equal">
      <formula>"RED"</formula>
    </cfRule>
  </conditionalFormatting>
  <conditionalFormatting sqref="G10">
    <cfRule type="cellIs" dxfId="153" priority="108" operator="equal">
      <formula>"GREEN"</formula>
    </cfRule>
  </conditionalFormatting>
  <conditionalFormatting sqref="G11">
    <cfRule type="cellIs" dxfId="152" priority="109" operator="equal">
      <formula>"AMBER"</formula>
    </cfRule>
  </conditionalFormatting>
  <conditionalFormatting sqref="G11">
    <cfRule type="cellIs" dxfId="151" priority="110" operator="equal">
      <formula>"RED"</formula>
    </cfRule>
  </conditionalFormatting>
  <conditionalFormatting sqref="G11">
    <cfRule type="cellIs" dxfId="150" priority="111" operator="equal">
      <formula>"GREEN"</formula>
    </cfRule>
  </conditionalFormatting>
  <conditionalFormatting sqref="H10">
    <cfRule type="cellIs" dxfId="149" priority="112" operator="equal">
      <formula>"AMBER"</formula>
    </cfRule>
  </conditionalFormatting>
  <conditionalFormatting sqref="H10">
    <cfRule type="cellIs" dxfId="148" priority="113" operator="equal">
      <formula>"RED"</formula>
    </cfRule>
  </conditionalFormatting>
  <conditionalFormatting sqref="H10">
    <cfRule type="cellIs" dxfId="147" priority="114" operator="equal">
      <formula>"GREEN"</formula>
    </cfRule>
  </conditionalFormatting>
  <conditionalFormatting sqref="H11">
    <cfRule type="cellIs" dxfId="146" priority="115" operator="equal">
      <formula>"AMBER"</formula>
    </cfRule>
  </conditionalFormatting>
  <conditionalFormatting sqref="H11">
    <cfRule type="cellIs" dxfId="145" priority="116" operator="equal">
      <formula>"RED"</formula>
    </cfRule>
  </conditionalFormatting>
  <conditionalFormatting sqref="H11">
    <cfRule type="cellIs" dxfId="144" priority="117" operator="equal">
      <formula>"GREEN"</formula>
    </cfRule>
  </conditionalFormatting>
  <conditionalFormatting sqref="I10">
    <cfRule type="cellIs" dxfId="143" priority="118" operator="equal">
      <formula>"AMBER"</formula>
    </cfRule>
  </conditionalFormatting>
  <conditionalFormatting sqref="I10">
    <cfRule type="cellIs" dxfId="142" priority="119" operator="equal">
      <formula>"RED"</formula>
    </cfRule>
  </conditionalFormatting>
  <conditionalFormatting sqref="I10">
    <cfRule type="cellIs" dxfId="141" priority="120" operator="equal">
      <formula>"GREEN"</formula>
    </cfRule>
  </conditionalFormatting>
  <conditionalFormatting sqref="I11">
    <cfRule type="cellIs" dxfId="140" priority="121" operator="equal">
      <formula>"AMBER"</formula>
    </cfRule>
  </conditionalFormatting>
  <conditionalFormatting sqref="I11">
    <cfRule type="cellIs" dxfId="139" priority="122" operator="equal">
      <formula>"RED"</formula>
    </cfRule>
  </conditionalFormatting>
  <conditionalFormatting sqref="I11">
    <cfRule type="cellIs" dxfId="138" priority="123" operator="equal">
      <formula>"GREEN"</formula>
    </cfRule>
  </conditionalFormatting>
  <conditionalFormatting sqref="J10">
    <cfRule type="cellIs" dxfId="137" priority="124" operator="equal">
      <formula>"AMBER"</formula>
    </cfRule>
  </conditionalFormatting>
  <conditionalFormatting sqref="J10">
    <cfRule type="cellIs" dxfId="136" priority="125" operator="equal">
      <formula>"RED"</formula>
    </cfRule>
  </conditionalFormatting>
  <conditionalFormatting sqref="J10">
    <cfRule type="cellIs" dxfId="135" priority="126" operator="equal">
      <formula>"GREEN"</formula>
    </cfRule>
  </conditionalFormatting>
  <conditionalFormatting sqref="J11">
    <cfRule type="cellIs" dxfId="134" priority="127" operator="equal">
      <formula>"AMBER"</formula>
    </cfRule>
  </conditionalFormatting>
  <conditionalFormatting sqref="J11">
    <cfRule type="cellIs" dxfId="133" priority="128" operator="equal">
      <formula>"RED"</formula>
    </cfRule>
  </conditionalFormatting>
  <conditionalFormatting sqref="J11">
    <cfRule type="cellIs" dxfId="132" priority="129" operator="equal">
      <formula>"GREEN"</formula>
    </cfRule>
  </conditionalFormatting>
  <conditionalFormatting sqref="K10">
    <cfRule type="cellIs" dxfId="131" priority="130" operator="equal">
      <formula>"AMBER"</formula>
    </cfRule>
  </conditionalFormatting>
  <conditionalFormatting sqref="K10">
    <cfRule type="cellIs" dxfId="130" priority="131" operator="equal">
      <formula>"RED"</formula>
    </cfRule>
  </conditionalFormatting>
  <conditionalFormatting sqref="K10">
    <cfRule type="cellIs" dxfId="129" priority="132" operator="equal">
      <formula>"GREEN"</formula>
    </cfRule>
  </conditionalFormatting>
  <conditionalFormatting sqref="K11">
    <cfRule type="cellIs" dxfId="128" priority="133" operator="equal">
      <formula>"AMBER"</formula>
    </cfRule>
  </conditionalFormatting>
  <conditionalFormatting sqref="K11">
    <cfRule type="cellIs" dxfId="127" priority="134" operator="equal">
      <formula>"RED"</formula>
    </cfRule>
  </conditionalFormatting>
  <conditionalFormatting sqref="K11">
    <cfRule type="cellIs" dxfId="126" priority="135" operator="equal">
      <formula>"GREEN"</formula>
    </cfRule>
  </conditionalFormatting>
  <conditionalFormatting sqref="L10">
    <cfRule type="cellIs" dxfId="125" priority="136" operator="equal">
      <formula>"AMBER"</formula>
    </cfRule>
  </conditionalFormatting>
  <conditionalFormatting sqref="L10">
    <cfRule type="cellIs" dxfId="124" priority="137" operator="equal">
      <formula>"RED"</formula>
    </cfRule>
  </conditionalFormatting>
  <conditionalFormatting sqref="L10">
    <cfRule type="cellIs" dxfId="123" priority="138" operator="equal">
      <formula>"GREEN"</formula>
    </cfRule>
  </conditionalFormatting>
  <conditionalFormatting sqref="L11">
    <cfRule type="cellIs" dxfId="122" priority="139" operator="equal">
      <formula>"AMBER"</formula>
    </cfRule>
  </conditionalFormatting>
  <conditionalFormatting sqref="L11">
    <cfRule type="cellIs" dxfId="121" priority="140" operator="equal">
      <formula>"RED"</formula>
    </cfRule>
  </conditionalFormatting>
  <conditionalFormatting sqref="L11">
    <cfRule type="cellIs" dxfId="120" priority="141" operator="equal">
      <formula>"GREEN"</formula>
    </cfRule>
  </conditionalFormatting>
  <conditionalFormatting sqref="M10">
    <cfRule type="cellIs" dxfId="119" priority="142" operator="equal">
      <formula>"AMBER"</formula>
    </cfRule>
  </conditionalFormatting>
  <conditionalFormatting sqref="M10">
    <cfRule type="cellIs" dxfId="118" priority="143" operator="equal">
      <formula>"RED"</formula>
    </cfRule>
  </conditionalFormatting>
  <conditionalFormatting sqref="M10">
    <cfRule type="cellIs" dxfId="117" priority="144" operator="equal">
      <formula>"GREEN"</formula>
    </cfRule>
  </conditionalFormatting>
  <conditionalFormatting sqref="M11">
    <cfRule type="cellIs" dxfId="116" priority="145" operator="equal">
      <formula>"AMBER"</formula>
    </cfRule>
  </conditionalFormatting>
  <conditionalFormatting sqref="M11">
    <cfRule type="cellIs" dxfId="115" priority="146" operator="equal">
      <formula>"RED"</formula>
    </cfRule>
  </conditionalFormatting>
  <conditionalFormatting sqref="M11">
    <cfRule type="cellIs" dxfId="114" priority="147" operator="equal">
      <formula>"GREEN"</formula>
    </cfRule>
  </conditionalFormatting>
  <conditionalFormatting sqref="B10">
    <cfRule type="cellIs" dxfId="113" priority="148" operator="equal">
      <formula>"AMBER"</formula>
    </cfRule>
  </conditionalFormatting>
  <conditionalFormatting sqref="B10">
    <cfRule type="cellIs" dxfId="112" priority="149" operator="equal">
      <formula>"RED"</formula>
    </cfRule>
  </conditionalFormatting>
  <conditionalFormatting sqref="B10">
    <cfRule type="cellIs" dxfId="111" priority="150" operator="equal">
      <formula>"GREEN"</formula>
    </cfRule>
  </conditionalFormatting>
  <conditionalFormatting sqref="B11">
    <cfRule type="cellIs" dxfId="110" priority="151" operator="equal">
      <formula>"AMBER"</formula>
    </cfRule>
  </conditionalFormatting>
  <conditionalFormatting sqref="B11">
    <cfRule type="cellIs" dxfId="109" priority="152" operator="equal">
      <formula>"RED"</formula>
    </cfRule>
  </conditionalFormatting>
  <conditionalFormatting sqref="B11">
    <cfRule type="cellIs" dxfId="108" priority="153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Deliverabl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8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showGridLines="0" topLeftCell="D7" workbookViewId="0">
      <selection activeCell="R22" sqref="R22"/>
    </sheetView>
  </sheetViews>
  <sheetFormatPr baseColWidth="10" defaultColWidth="11.5" defaultRowHeight="14" x14ac:dyDescent="0"/>
  <cols>
    <col min="1" max="1" width="14" style="24" customWidth="1"/>
    <col min="2" max="2" width="11.6640625" style="24" customWidth="1"/>
    <col min="3" max="3" width="39.1640625" style="24" customWidth="1"/>
    <col min="4" max="4" width="15.5" style="24" customWidth="1"/>
    <col min="5" max="6" width="16.33203125" style="24" customWidth="1"/>
    <col min="7" max="12" width="10.33203125" style="24" customWidth="1"/>
    <col min="13" max="16384" width="11.5" style="24"/>
  </cols>
  <sheetData>
    <row r="1" spans="1:9">
      <c r="A1" s="22" t="s">
        <v>0</v>
      </c>
      <c r="B1" s="23" t="str">
        <f>OVERALLLIGHT</f>
        <v>AMBER</v>
      </c>
    </row>
    <row r="2" spans="1:9">
      <c r="A2" s="22" t="s">
        <v>1</v>
      </c>
      <c r="B2" s="25" t="str">
        <f>MILESTONELIGHT</f>
        <v>RED</v>
      </c>
    </row>
    <row r="3" spans="1:9">
      <c r="A3" s="22" t="s">
        <v>2</v>
      </c>
      <c r="B3" s="25" t="str">
        <f>ISSUELIGHT</f>
        <v>GREEN</v>
      </c>
    </row>
    <row r="4" spans="1:9">
      <c r="A4" s="22" t="s">
        <v>3</v>
      </c>
      <c r="B4" s="25" t="str">
        <f>RISKLIGHT</f>
        <v>GREEN</v>
      </c>
    </row>
    <row r="5" spans="1:9">
      <c r="A5" s="22" t="s">
        <v>4</v>
      </c>
      <c r="B5" s="25" t="str">
        <f>CHANGELIGHT</f>
        <v>AMBER</v>
      </c>
    </row>
    <row r="6" spans="1:9">
      <c r="A6" s="22" t="s">
        <v>5</v>
      </c>
      <c r="B6" s="26" t="str">
        <f>DEPENDENCYLIGHT</f>
        <v/>
      </c>
    </row>
    <row r="7" spans="1:9">
      <c r="A7" s="22" t="s">
        <v>6</v>
      </c>
      <c r="B7" s="26" t="str">
        <f>MEASURELIGHT</f>
        <v/>
      </c>
    </row>
    <row r="8" spans="1:9" ht="15" customHeight="1">
      <c r="A8" s="22" t="s">
        <v>7</v>
      </c>
      <c r="B8" s="25" t="str">
        <f>COMMUNICATIONLIGHT</f>
        <v>GREEN</v>
      </c>
      <c r="H8" s="27"/>
      <c r="I8" s="27"/>
    </row>
    <row r="9" spans="1:9" ht="15" customHeight="1">
      <c r="A9" s="22" t="s">
        <v>8</v>
      </c>
      <c r="B9" s="28" t="str">
        <f>FINANCELIGHT</f>
        <v>GREEN</v>
      </c>
      <c r="H9" s="27"/>
      <c r="I9" s="27"/>
    </row>
    <row r="10" spans="1:9">
      <c r="A10" s="22"/>
      <c r="B10" s="29"/>
    </row>
    <row r="11" spans="1:9" ht="28" customHeight="1">
      <c r="A11" s="30" t="s">
        <v>11</v>
      </c>
      <c r="B11" s="31" t="str">
        <f>ProjNo</f>
        <v>RT029</v>
      </c>
      <c r="C11" s="32" t="str">
        <f>ProjName</f>
        <v>Cloud Based Bioinformatics Tools</v>
      </c>
      <c r="D11" s="33"/>
      <c r="E11" s="33"/>
      <c r="F11" s="33"/>
      <c r="G11" s="33"/>
    </row>
    <row r="12" spans="1:9" ht="16" customHeight="1">
      <c r="A12" s="22"/>
      <c r="B12" s="34" t="s">
        <v>9</v>
      </c>
      <c r="C12" s="35">
        <f>ReportFrom</f>
        <v>41244</v>
      </c>
      <c r="D12" s="35"/>
      <c r="E12" s="35"/>
      <c r="F12" s="35"/>
      <c r="G12" s="35"/>
      <c r="H12" s="36"/>
      <c r="I12" s="36"/>
    </row>
    <row r="13" spans="1:9" ht="16" customHeight="1">
      <c r="A13" s="22"/>
      <c r="B13" s="37" t="s">
        <v>10</v>
      </c>
      <c r="C13" s="38">
        <f>LastDateReport</f>
        <v>41364</v>
      </c>
      <c r="D13" s="35"/>
      <c r="E13" s="35"/>
      <c r="F13" s="35"/>
      <c r="G13" s="35"/>
      <c r="H13" s="36"/>
      <c r="I13" s="36"/>
    </row>
    <row r="14" spans="1:9" ht="6" customHeight="1">
      <c r="A14" s="22"/>
      <c r="B14" s="33"/>
      <c r="C14" s="39"/>
      <c r="D14" s="39"/>
      <c r="E14" s="39"/>
      <c r="F14" s="39"/>
      <c r="G14" s="39"/>
      <c r="H14" s="36"/>
      <c r="I14" s="36"/>
    </row>
    <row r="15" spans="1:9" ht="19" customHeight="1">
      <c r="B15" s="40" t="s">
        <v>13</v>
      </c>
      <c r="C15" s="40"/>
      <c r="D15" s="40"/>
      <c r="E15" s="40"/>
      <c r="F15" s="40"/>
      <c r="G15" s="40"/>
      <c r="H15" s="41"/>
      <c r="I15" s="41"/>
    </row>
    <row r="16" spans="1:9" ht="16" customHeight="1">
      <c r="B16" s="42" t="s">
        <v>14</v>
      </c>
      <c r="C16" s="42"/>
      <c r="D16" s="42"/>
      <c r="E16" s="42"/>
      <c r="F16" s="42"/>
      <c r="G16" s="42"/>
      <c r="H16" s="42"/>
      <c r="I16" s="43"/>
    </row>
    <row r="17" spans="2:18" ht="15" customHeight="1" thickBot="1">
      <c r="B17" s="44"/>
      <c r="C17" s="44"/>
      <c r="D17" s="44"/>
      <c r="E17" s="44"/>
      <c r="F17" s="44"/>
      <c r="G17" s="44"/>
      <c r="H17" s="45"/>
      <c r="I17" s="45"/>
    </row>
    <row r="18" spans="2:18" ht="34" customHeight="1">
      <c r="B18" s="44"/>
      <c r="C18" s="44"/>
      <c r="D18" s="44"/>
      <c r="E18" s="44"/>
      <c r="F18" s="44"/>
      <c r="G18" s="46" t="s">
        <v>15</v>
      </c>
      <c r="H18" s="47"/>
      <c r="I18" s="46" t="s">
        <v>16</v>
      </c>
      <c r="J18" s="47"/>
      <c r="K18" s="46" t="s">
        <v>17</v>
      </c>
      <c r="L18" s="47"/>
      <c r="M18" s="48" t="s">
        <v>18</v>
      </c>
      <c r="N18" s="49"/>
      <c r="O18" s="48" t="s">
        <v>19</v>
      </c>
      <c r="P18" s="49"/>
      <c r="Q18" s="48" t="s">
        <v>20</v>
      </c>
      <c r="R18" s="49"/>
    </row>
    <row r="19" spans="2:18" ht="32" customHeight="1">
      <c r="B19" s="50" t="s">
        <v>21</v>
      </c>
      <c r="C19" s="50" t="s">
        <v>22</v>
      </c>
      <c r="D19" s="50" t="s">
        <v>23</v>
      </c>
      <c r="E19" s="51" t="s">
        <v>24</v>
      </c>
      <c r="F19" s="52" t="s">
        <v>25</v>
      </c>
      <c r="G19" s="53" t="s">
        <v>26</v>
      </c>
      <c r="H19" s="54" t="s">
        <v>27</v>
      </c>
      <c r="I19" s="55" t="s">
        <v>26</v>
      </c>
      <c r="J19" s="54" t="s">
        <v>27</v>
      </c>
      <c r="K19" s="55" t="s">
        <v>26</v>
      </c>
      <c r="L19" s="54" t="s">
        <v>27</v>
      </c>
      <c r="M19" s="55" t="s">
        <v>26</v>
      </c>
      <c r="N19" s="54" t="s">
        <v>27</v>
      </c>
      <c r="O19" s="55" t="s">
        <v>26</v>
      </c>
      <c r="P19" s="54" t="s">
        <v>27</v>
      </c>
      <c r="Q19" s="55" t="s">
        <v>26</v>
      </c>
      <c r="R19" s="54" t="s">
        <v>27</v>
      </c>
    </row>
    <row r="20" spans="2:18" ht="28">
      <c r="B20" s="56">
        <v>1</v>
      </c>
      <c r="C20" s="56" t="s">
        <v>28</v>
      </c>
      <c r="D20" s="57">
        <v>41044</v>
      </c>
      <c r="E20" s="58">
        <v>41044</v>
      </c>
      <c r="F20" s="59" t="s">
        <v>29</v>
      </c>
      <c r="G20" s="60">
        <v>5</v>
      </c>
      <c r="H20" s="61">
        <v>15</v>
      </c>
      <c r="I20" s="62" t="s">
        <v>55</v>
      </c>
      <c r="J20" s="63" t="s">
        <v>55</v>
      </c>
      <c r="K20" s="62"/>
      <c r="L20" s="63"/>
      <c r="M20" s="62"/>
      <c r="N20" s="61"/>
      <c r="O20" s="62"/>
      <c r="P20" s="63">
        <v>1</v>
      </c>
      <c r="Q20" s="62">
        <v>25000</v>
      </c>
      <c r="R20" s="141">
        <v>32500</v>
      </c>
    </row>
    <row r="21" spans="2:18" ht="28">
      <c r="B21" s="56">
        <v>2</v>
      </c>
      <c r="C21" s="56" t="s">
        <v>31</v>
      </c>
      <c r="D21" s="57">
        <v>41075</v>
      </c>
      <c r="E21" s="58">
        <v>41136</v>
      </c>
      <c r="F21" s="59" t="s">
        <v>32</v>
      </c>
      <c r="G21" s="60"/>
      <c r="H21" s="61">
        <v>0</v>
      </c>
      <c r="I21" s="62"/>
      <c r="J21" s="63" t="s">
        <v>55</v>
      </c>
      <c r="K21" s="62"/>
      <c r="L21" s="63"/>
      <c r="M21" s="62"/>
      <c r="N21" s="61"/>
      <c r="O21" s="62"/>
      <c r="P21" s="63"/>
      <c r="Q21" s="62"/>
      <c r="R21" s="63"/>
    </row>
    <row r="22" spans="2:18" ht="28">
      <c r="B22" s="56">
        <v>3</v>
      </c>
      <c r="C22" s="56" t="s">
        <v>33</v>
      </c>
      <c r="D22" s="57">
        <v>41136</v>
      </c>
      <c r="E22" s="58">
        <v>41167</v>
      </c>
      <c r="F22" s="59" t="s">
        <v>34</v>
      </c>
      <c r="G22" s="60"/>
      <c r="H22" s="63">
        <v>0</v>
      </c>
      <c r="I22" s="62"/>
      <c r="J22" s="63" t="s">
        <v>55</v>
      </c>
      <c r="K22" s="62"/>
      <c r="L22" s="63"/>
      <c r="M22" s="62"/>
      <c r="N22" s="63"/>
      <c r="O22" s="62"/>
      <c r="P22" s="63"/>
      <c r="Q22" s="62"/>
      <c r="R22" s="63"/>
    </row>
    <row r="23" spans="2:18" ht="28">
      <c r="B23" s="56">
        <v>4</v>
      </c>
      <c r="C23" s="56" t="s">
        <v>35</v>
      </c>
      <c r="D23" s="57">
        <v>41136</v>
      </c>
      <c r="E23" s="58">
        <v>41167</v>
      </c>
      <c r="F23" s="59" t="s">
        <v>36</v>
      </c>
      <c r="G23" s="60"/>
      <c r="H23" s="63">
        <v>9</v>
      </c>
      <c r="I23" s="62"/>
      <c r="J23" s="63" t="s">
        <v>55</v>
      </c>
      <c r="K23" s="62"/>
      <c r="L23" s="63"/>
      <c r="M23" s="62"/>
      <c r="N23" s="63">
        <v>6</v>
      </c>
      <c r="O23" s="62"/>
      <c r="P23" s="63">
        <v>2</v>
      </c>
      <c r="Q23" s="62"/>
      <c r="R23" s="63"/>
    </row>
    <row r="24" spans="2:18" ht="28">
      <c r="B24" s="56">
        <v>5</v>
      </c>
      <c r="C24" s="56" t="s">
        <v>37</v>
      </c>
      <c r="D24" s="57">
        <v>41182</v>
      </c>
      <c r="E24" s="58">
        <v>41212</v>
      </c>
      <c r="F24" s="59" t="s">
        <v>38</v>
      </c>
      <c r="G24" s="60"/>
      <c r="H24" s="63"/>
      <c r="I24" s="62"/>
      <c r="J24" s="63"/>
      <c r="K24" s="62"/>
      <c r="L24" s="63"/>
      <c r="M24" s="62"/>
      <c r="N24" s="63"/>
      <c r="O24" s="62"/>
      <c r="P24" s="63"/>
      <c r="Q24" s="62"/>
      <c r="R24" s="63"/>
    </row>
    <row r="25" spans="2:18" ht="28">
      <c r="B25" s="56">
        <v>6</v>
      </c>
      <c r="C25" s="56" t="s">
        <v>39</v>
      </c>
      <c r="D25" s="57">
        <v>41197</v>
      </c>
      <c r="E25" s="58">
        <v>41228</v>
      </c>
      <c r="F25" s="59" t="s">
        <v>40</v>
      </c>
      <c r="G25" s="60"/>
      <c r="H25" s="63"/>
      <c r="I25" s="62"/>
      <c r="J25" s="63"/>
      <c r="K25" s="62"/>
      <c r="L25" s="63"/>
      <c r="M25" s="62"/>
      <c r="N25" s="63"/>
      <c r="O25" s="62"/>
      <c r="P25" s="63"/>
      <c r="Q25" s="62"/>
      <c r="R25" s="63"/>
    </row>
    <row r="26" spans="2:18" ht="28">
      <c r="B26" s="56">
        <v>7</v>
      </c>
      <c r="C26" s="56" t="s">
        <v>41</v>
      </c>
      <c r="D26" s="57">
        <v>41258</v>
      </c>
      <c r="E26" s="58">
        <v>41304</v>
      </c>
      <c r="F26" s="59" t="s">
        <v>42</v>
      </c>
      <c r="G26" s="60"/>
      <c r="H26" s="63"/>
      <c r="I26" s="62"/>
      <c r="J26" s="63"/>
      <c r="K26" s="62"/>
      <c r="L26" s="63"/>
      <c r="M26" s="62"/>
      <c r="N26" s="63"/>
      <c r="O26" s="62"/>
      <c r="P26" s="63"/>
      <c r="Q26" s="62"/>
      <c r="R26" s="63"/>
    </row>
    <row r="27" spans="2:18" ht="28">
      <c r="B27" s="56">
        <v>8</v>
      </c>
      <c r="C27" s="56" t="s">
        <v>43</v>
      </c>
      <c r="D27" s="57">
        <v>41258</v>
      </c>
      <c r="E27" s="58">
        <v>41304</v>
      </c>
      <c r="F27" s="59" t="s">
        <v>44</v>
      </c>
      <c r="G27" s="60"/>
      <c r="H27" s="63"/>
      <c r="I27" s="62"/>
      <c r="J27" s="63" t="s">
        <v>55</v>
      </c>
      <c r="K27" s="62"/>
      <c r="L27" s="63"/>
      <c r="M27" s="62"/>
      <c r="N27" s="63"/>
      <c r="O27" s="62"/>
      <c r="P27" s="63"/>
      <c r="Q27" s="62"/>
      <c r="R27" s="63"/>
    </row>
    <row r="28" spans="2:18" ht="28">
      <c r="B28" s="56">
        <v>9</v>
      </c>
      <c r="C28" s="56" t="s">
        <v>45</v>
      </c>
      <c r="D28" s="57">
        <v>41333</v>
      </c>
      <c r="E28" s="58">
        <v>41363</v>
      </c>
      <c r="F28" s="59" t="s">
        <v>46</v>
      </c>
      <c r="G28" s="60"/>
      <c r="H28" s="63"/>
      <c r="I28" s="62"/>
      <c r="J28" s="63"/>
      <c r="K28" s="62"/>
      <c r="L28" s="63"/>
      <c r="M28" s="62"/>
      <c r="N28" s="63"/>
      <c r="O28" s="62"/>
      <c r="P28" s="63"/>
      <c r="Q28" s="62"/>
      <c r="R28" s="63"/>
    </row>
    <row r="29" spans="2:18" ht="28" customHeight="1">
      <c r="B29" s="56"/>
      <c r="C29" s="56"/>
      <c r="D29" s="57"/>
      <c r="E29" s="58"/>
      <c r="F29" s="59"/>
      <c r="G29" s="60"/>
      <c r="H29" s="63"/>
      <c r="I29" s="62"/>
      <c r="J29" s="63"/>
      <c r="K29" s="62"/>
      <c r="L29" s="63"/>
      <c r="M29" s="62"/>
      <c r="N29" s="63"/>
      <c r="O29" s="62"/>
      <c r="P29" s="63"/>
      <c r="Q29" s="62"/>
      <c r="R29" s="63"/>
    </row>
    <row r="30" spans="2:18" ht="28" customHeight="1">
      <c r="B30" s="56"/>
      <c r="C30" s="56"/>
      <c r="D30" s="57"/>
      <c r="E30" s="58"/>
      <c r="F30" s="59"/>
      <c r="G30" s="60"/>
      <c r="H30" s="63"/>
      <c r="I30" s="62"/>
      <c r="J30" s="63"/>
      <c r="K30" s="62"/>
      <c r="L30" s="63"/>
      <c r="M30" s="62"/>
      <c r="N30" s="63"/>
      <c r="O30" s="62"/>
      <c r="P30" s="63"/>
      <c r="Q30" s="62"/>
      <c r="R30" s="63"/>
    </row>
    <row r="31" spans="2:18" ht="28" customHeight="1">
      <c r="B31" s="56"/>
      <c r="C31" s="56"/>
      <c r="D31" s="57"/>
      <c r="E31" s="58"/>
      <c r="F31" s="59"/>
      <c r="G31" s="60"/>
      <c r="H31" s="63"/>
      <c r="I31" s="62"/>
      <c r="J31" s="63"/>
      <c r="K31" s="62"/>
      <c r="L31" s="63"/>
      <c r="M31" s="62"/>
      <c r="N31" s="63"/>
      <c r="O31" s="62"/>
      <c r="P31" s="63"/>
      <c r="Q31" s="62"/>
      <c r="R31" s="63"/>
    </row>
    <row r="32" spans="2:18" ht="28" customHeight="1">
      <c r="B32" s="56"/>
      <c r="C32" s="56"/>
      <c r="D32" s="57"/>
      <c r="E32" s="58"/>
      <c r="F32" s="59"/>
      <c r="G32" s="60"/>
      <c r="H32" s="63"/>
      <c r="I32" s="62"/>
      <c r="J32" s="63"/>
      <c r="K32" s="62"/>
      <c r="L32" s="63"/>
      <c r="M32" s="62"/>
      <c r="N32" s="63"/>
      <c r="O32" s="62"/>
      <c r="P32" s="63"/>
      <c r="Q32" s="62"/>
      <c r="R32" s="63"/>
    </row>
    <row r="33" spans="2:18" ht="28" customHeight="1" thickBot="1">
      <c r="B33" s="56"/>
      <c r="C33" s="56"/>
      <c r="D33" s="57"/>
      <c r="E33" s="58"/>
      <c r="F33" s="59"/>
      <c r="G33" s="64"/>
      <c r="H33" s="65"/>
      <c r="I33" s="66"/>
      <c r="J33" s="65"/>
      <c r="K33" s="66"/>
      <c r="L33" s="65"/>
      <c r="M33" s="66"/>
      <c r="N33" s="65"/>
      <c r="O33" s="66"/>
      <c r="P33" s="65"/>
      <c r="Q33" s="66"/>
      <c r="R33" s="65"/>
    </row>
    <row r="34" spans="2:18" ht="15" customHeight="1" thickBot="1"/>
    <row r="35" spans="2:18" ht="46" customHeight="1" thickBot="1">
      <c r="C35" s="67" t="s">
        <v>47</v>
      </c>
      <c r="D35" s="68"/>
    </row>
    <row r="36" spans="2:18">
      <c r="B36" s="69"/>
    </row>
    <row r="37" spans="2:18">
      <c r="B37" s="24" t="s">
        <v>48</v>
      </c>
    </row>
    <row r="38" spans="2:18" ht="14" customHeight="1">
      <c r="B38" s="70" t="s">
        <v>12</v>
      </c>
      <c r="C38" s="70"/>
      <c r="D38" s="70"/>
      <c r="E38" s="70"/>
    </row>
    <row r="39" spans="2:18">
      <c r="B39" s="69"/>
    </row>
    <row r="40" spans="2:18">
      <c r="B40" s="69"/>
      <c r="C40" s="24" t="s">
        <v>49</v>
      </c>
    </row>
    <row r="41" spans="2:18">
      <c r="C41" s="24" t="s">
        <v>50</v>
      </c>
    </row>
    <row r="42" spans="2:18">
      <c r="C42" s="24" t="s">
        <v>51</v>
      </c>
    </row>
    <row r="43" spans="2:18">
      <c r="C43" s="24" t="s">
        <v>52</v>
      </c>
    </row>
    <row r="44" spans="2:18">
      <c r="C44" s="24" t="s">
        <v>53</v>
      </c>
    </row>
    <row r="45" spans="2:18" ht="15" customHeight="1" thickBot="1">
      <c r="C45" s="24" t="s">
        <v>54</v>
      </c>
    </row>
    <row r="46" spans="2:18" ht="15" customHeight="1" thickBot="1">
      <c r="Q46" s="71" t="str">
        <f>IF(P46&gt;0,"DATA ENTERED","")</f>
        <v/>
      </c>
    </row>
  </sheetData>
  <sheetProtection sheet="1" objects="1" scenarios="1" formatColumns="0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">
    <cfRule type="cellIs" dxfId="107" priority="1" operator="equal">
      <formula>"AMBER"</formula>
    </cfRule>
  </conditionalFormatting>
  <conditionalFormatting sqref="B1">
    <cfRule type="cellIs" dxfId="106" priority="2" operator="equal">
      <formula>"RED"</formula>
    </cfRule>
  </conditionalFormatting>
  <conditionalFormatting sqref="B1">
    <cfRule type="cellIs" dxfId="105" priority="3" operator="equal">
      <formula>"GREEN"</formula>
    </cfRule>
  </conditionalFormatting>
  <conditionalFormatting sqref="B2">
    <cfRule type="cellIs" dxfId="104" priority="4" operator="equal">
      <formula>"AMBER"</formula>
    </cfRule>
  </conditionalFormatting>
  <conditionalFormatting sqref="B2">
    <cfRule type="cellIs" dxfId="103" priority="5" operator="equal">
      <formula>"RED"</formula>
    </cfRule>
  </conditionalFormatting>
  <conditionalFormatting sqref="B2">
    <cfRule type="cellIs" dxfId="102" priority="6" operator="equal">
      <formula>"GREEN"</formula>
    </cfRule>
  </conditionalFormatting>
  <conditionalFormatting sqref="B3">
    <cfRule type="cellIs" dxfId="101" priority="7" operator="equal">
      <formula>"AMBER"</formula>
    </cfRule>
  </conditionalFormatting>
  <conditionalFormatting sqref="B3">
    <cfRule type="cellIs" dxfId="100" priority="8" operator="equal">
      <formula>"RED"</formula>
    </cfRule>
  </conditionalFormatting>
  <conditionalFormatting sqref="B3">
    <cfRule type="cellIs" dxfId="99" priority="9" operator="equal">
      <formula>"GREEN"</formula>
    </cfRule>
  </conditionalFormatting>
  <conditionalFormatting sqref="B4">
    <cfRule type="cellIs" dxfId="98" priority="10" operator="equal">
      <formula>"AMBER"</formula>
    </cfRule>
  </conditionalFormatting>
  <conditionalFormatting sqref="B4">
    <cfRule type="cellIs" dxfId="97" priority="11" operator="equal">
      <formula>"RED"</formula>
    </cfRule>
  </conditionalFormatting>
  <conditionalFormatting sqref="B4">
    <cfRule type="cellIs" dxfId="96" priority="12" operator="equal">
      <formula>"GREEN"</formula>
    </cfRule>
  </conditionalFormatting>
  <conditionalFormatting sqref="B5">
    <cfRule type="cellIs" dxfId="95" priority="13" operator="equal">
      <formula>"AMBER"</formula>
    </cfRule>
  </conditionalFormatting>
  <conditionalFormatting sqref="B5">
    <cfRule type="cellIs" dxfId="94" priority="14" operator="equal">
      <formula>"RED"</formula>
    </cfRule>
  </conditionalFormatting>
  <conditionalFormatting sqref="B5">
    <cfRule type="cellIs" dxfId="93" priority="15" operator="equal">
      <formula>"GREEN"</formula>
    </cfRule>
  </conditionalFormatting>
  <conditionalFormatting sqref="B6">
    <cfRule type="cellIs" dxfId="92" priority="16" operator="equal">
      <formula>"AMBER"</formula>
    </cfRule>
  </conditionalFormatting>
  <conditionalFormatting sqref="B6">
    <cfRule type="cellIs" dxfId="91" priority="17" operator="equal">
      <formula>"RED"</formula>
    </cfRule>
  </conditionalFormatting>
  <conditionalFormatting sqref="B6">
    <cfRule type="cellIs" dxfId="90" priority="18" operator="equal">
      <formula>"GREEN"</formula>
    </cfRule>
  </conditionalFormatting>
  <conditionalFormatting sqref="B7">
    <cfRule type="cellIs" dxfId="89" priority="19" operator="equal">
      <formula>"AMBER"</formula>
    </cfRule>
  </conditionalFormatting>
  <conditionalFormatting sqref="B7">
    <cfRule type="cellIs" dxfId="88" priority="20" operator="equal">
      <formula>"RED"</formula>
    </cfRule>
  </conditionalFormatting>
  <conditionalFormatting sqref="B7">
    <cfRule type="cellIs" dxfId="87" priority="21" operator="equal">
      <formula>"GREEN"</formula>
    </cfRule>
  </conditionalFormatting>
  <conditionalFormatting sqref="B8">
    <cfRule type="cellIs" dxfId="86" priority="22" operator="equal">
      <formula>"AMBER"</formula>
    </cfRule>
  </conditionalFormatting>
  <conditionalFormatting sqref="B8">
    <cfRule type="cellIs" dxfId="85" priority="23" operator="equal">
      <formula>"RED"</formula>
    </cfRule>
  </conditionalFormatting>
  <conditionalFormatting sqref="B8">
    <cfRule type="cellIs" dxfId="84" priority="24" operator="equal">
      <formula>"GREEN"</formula>
    </cfRule>
  </conditionalFormatting>
  <conditionalFormatting sqref="B9">
    <cfRule type="cellIs" dxfId="83" priority="25" operator="equal">
      <formula>"AMBER"</formula>
    </cfRule>
  </conditionalFormatting>
  <conditionalFormatting sqref="B9">
    <cfRule type="cellIs" dxfId="82" priority="26" operator="equal">
      <formula>"RED"</formula>
    </cfRule>
  </conditionalFormatting>
  <conditionalFormatting sqref="B9">
    <cfRule type="cellIs" dxfId="81" priority="27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Deliverabl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6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registeredUsers</vt:lpstr>
      <vt:lpstr>biospecimenCounts</vt:lpstr>
      <vt:lpstr>subjectCounts</vt:lpstr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Raelene Endersby</dc:creator>
  <cp:lastModifiedBy>Raelene Endersby</cp:lastModifiedBy>
  <dcterms:created xsi:type="dcterms:W3CDTF">2014-05-25T07:37:48Z</dcterms:created>
  <dcterms:modified xsi:type="dcterms:W3CDTF">2014-05-25T09:25:02Z</dcterms:modified>
</cp:coreProperties>
</file>